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3eb23082e12ceb35/Documents/School/A Risky Business (publication)/A Risky Business (Data Analysis)/Data/"/>
    </mc:Choice>
  </mc:AlternateContent>
  <xr:revisionPtr revIDLastSave="88" documentId="8_{5F4969F0-5F0D-4056-B75A-5D21F482273C}" xr6:coauthVersionLast="47" xr6:coauthVersionMax="47" xr10:uidLastSave="{AA900FB9-5C33-45E2-B986-BC13B9D128F7}"/>
  <bookViews>
    <workbookView xWindow="-108" yWindow="-108" windowWidth="23256" windowHeight="14856" tabRatio="740" activeTab="4" xr2:uid="{00000000-000D-0000-FFFF-FFFF00000000}"/>
  </bookViews>
  <sheets>
    <sheet name="Journal" sheetId="17" r:id="rId1"/>
    <sheet name="Concussion Questionnaire" sheetId="1" r:id="rId2"/>
    <sheet name="Summary " sheetId="20" r:id="rId3"/>
    <sheet name="Removed (STRIKE)" sheetId="4" r:id="rId4"/>
    <sheet name="Demographic" sheetId="5" r:id="rId5"/>
    <sheet name="Views" sheetId="13" r:id="rId6"/>
    <sheet name="Attitudes" sheetId="11" r:id="rId7"/>
    <sheet name="Intentions" sheetId="12" r:id="rId8"/>
    <sheet name="Cause" sheetId="14" r:id="rId9"/>
    <sheet name="Symptom" sheetId="15" r:id="rId10"/>
    <sheet name="Symptom (TOTAL)" sheetId="19" r:id="rId11"/>
    <sheet name="Exacerbate" sheetId="16" r:id="rId12"/>
    <sheet name="Risk Perception" sheetId="8" r:id="rId13"/>
    <sheet name="Injury Comparison" sheetId="18" r:id="rId14"/>
    <sheet name="Marlowe-Crowne" sheetId="9" r:id="rId15"/>
    <sheet name="Hypercompetitive" sheetId="10" r:id="rId16"/>
    <sheet name="Sheet2" sheetId="21" r:id="rId17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Y48" i="20" l="1"/>
  <c r="GW48" i="20"/>
  <c r="GU48" i="20"/>
  <c r="FS48" i="20"/>
  <c r="FQ48" i="20"/>
  <c r="FO48" i="20"/>
  <c r="GY46" i="20"/>
  <c r="GW46" i="20"/>
  <c r="GU46" i="20"/>
  <c r="FS46" i="20"/>
  <c r="FQ46" i="20"/>
  <c r="FO46" i="20"/>
  <c r="GY44" i="20"/>
  <c r="GW44" i="20"/>
  <c r="GU44" i="20"/>
  <c r="FS44" i="20"/>
  <c r="FQ44" i="20"/>
  <c r="FO44" i="20"/>
  <c r="GY42" i="20"/>
  <c r="GW42" i="20"/>
  <c r="GU42" i="20"/>
  <c r="FS42" i="20"/>
  <c r="FQ42" i="20"/>
  <c r="FO42" i="20"/>
  <c r="GY40" i="20"/>
  <c r="GW40" i="20"/>
  <c r="GU40" i="20"/>
  <c r="FS40" i="20"/>
  <c r="FQ40" i="20"/>
  <c r="FO40" i="20"/>
  <c r="GY38" i="20"/>
  <c r="GW38" i="20"/>
  <c r="GU38" i="20"/>
  <c r="FS38" i="20"/>
  <c r="FQ38" i="20"/>
  <c r="FO38" i="20"/>
  <c r="T37" i="20"/>
  <c r="GY36" i="20"/>
  <c r="GW36" i="20"/>
  <c r="GU36" i="20"/>
  <c r="FS36" i="20"/>
  <c r="FQ36" i="20"/>
  <c r="FO36" i="20"/>
  <c r="JD7" i="20"/>
  <c r="JZ25" i="20"/>
  <c r="JZ35" i="20"/>
  <c r="JC7" i="20"/>
  <c r="JV25" i="20"/>
  <c r="JV35" i="20"/>
  <c r="JB7" i="20"/>
  <c r="JT25" i="20"/>
  <c r="JT35" i="20"/>
  <c r="JA7" i="20"/>
  <c r="JR25" i="20"/>
  <c r="JR35" i="20"/>
  <c r="IZ7" i="20"/>
  <c r="JP25" i="20"/>
  <c r="JP35" i="20"/>
  <c r="IY7" i="20"/>
  <c r="JL25" i="20"/>
  <c r="JL35" i="20"/>
  <c r="T35" i="20"/>
  <c r="GY34" i="20"/>
  <c r="GW34" i="20"/>
  <c r="GU34" i="20"/>
  <c r="FS34" i="20"/>
  <c r="FQ34" i="20"/>
  <c r="FO34" i="20"/>
  <c r="JD15" i="20"/>
  <c r="JZ33" i="20"/>
  <c r="KA33" i="20"/>
  <c r="JC15" i="20"/>
  <c r="JV33" i="20"/>
  <c r="JY33" i="20"/>
  <c r="JB15" i="20"/>
  <c r="JT33" i="20"/>
  <c r="JU33" i="20"/>
  <c r="JA15" i="20"/>
  <c r="JR33" i="20"/>
  <c r="JS33" i="20"/>
  <c r="IZ15" i="20"/>
  <c r="JP33" i="20"/>
  <c r="JQ33" i="20"/>
  <c r="IY15" i="20"/>
  <c r="JL33" i="20"/>
  <c r="JM33" i="20"/>
  <c r="T33" i="20"/>
  <c r="GY32" i="20"/>
  <c r="GW32" i="20"/>
  <c r="GU32" i="20"/>
  <c r="FS32" i="20"/>
  <c r="FQ32" i="20"/>
  <c r="FO32" i="20"/>
  <c r="JD13" i="20"/>
  <c r="JZ31" i="20"/>
  <c r="KA31" i="20"/>
  <c r="JC13" i="20"/>
  <c r="JV31" i="20"/>
  <c r="JY31" i="20"/>
  <c r="JB13" i="20"/>
  <c r="JT31" i="20"/>
  <c r="JU31" i="20"/>
  <c r="JA13" i="20"/>
  <c r="JR31" i="20"/>
  <c r="JS31" i="20"/>
  <c r="IZ13" i="20"/>
  <c r="JP31" i="20"/>
  <c r="JQ31" i="20"/>
  <c r="IY13" i="20"/>
  <c r="JL31" i="20"/>
  <c r="JM31" i="20"/>
  <c r="T31" i="20"/>
  <c r="GY30" i="20"/>
  <c r="GW30" i="20"/>
  <c r="GU30" i="20"/>
  <c r="FS30" i="20"/>
  <c r="FQ30" i="20"/>
  <c r="FO30" i="20"/>
  <c r="JD11" i="20"/>
  <c r="JZ29" i="20"/>
  <c r="KA29" i="20"/>
  <c r="JC11" i="20"/>
  <c r="JV29" i="20"/>
  <c r="JY29" i="20"/>
  <c r="JB11" i="20"/>
  <c r="JT29" i="20"/>
  <c r="JU29" i="20"/>
  <c r="JA11" i="20"/>
  <c r="JR29" i="20"/>
  <c r="JS29" i="20"/>
  <c r="IZ11" i="20"/>
  <c r="JP29" i="20"/>
  <c r="JQ29" i="20"/>
  <c r="IY11" i="20"/>
  <c r="JL29" i="20"/>
  <c r="JM29" i="20"/>
  <c r="T29" i="20"/>
  <c r="R29" i="20"/>
  <c r="GY28" i="20"/>
  <c r="GW28" i="20"/>
  <c r="GU28" i="20"/>
  <c r="FS28" i="20"/>
  <c r="FQ28" i="20"/>
  <c r="FO28" i="20"/>
  <c r="JD9" i="20"/>
  <c r="JZ27" i="20"/>
  <c r="KA27" i="20"/>
  <c r="JC9" i="20"/>
  <c r="JV27" i="20"/>
  <c r="JY27" i="20"/>
  <c r="JB9" i="20"/>
  <c r="JT27" i="20"/>
  <c r="JU27" i="20"/>
  <c r="JA9" i="20"/>
  <c r="JR27" i="20"/>
  <c r="JS27" i="20"/>
  <c r="IZ9" i="20"/>
  <c r="JP27" i="20"/>
  <c r="JQ27" i="20"/>
  <c r="IY9" i="20"/>
  <c r="JL27" i="20"/>
  <c r="JM27" i="20"/>
  <c r="T27" i="20"/>
  <c r="R27" i="20"/>
  <c r="GY26" i="20"/>
  <c r="GW26" i="20"/>
  <c r="GU26" i="20"/>
  <c r="FS26" i="20"/>
  <c r="FQ26" i="20"/>
  <c r="FO26" i="20"/>
  <c r="KA25" i="20"/>
  <c r="JY25" i="20"/>
  <c r="JU25" i="20"/>
  <c r="JS25" i="20"/>
  <c r="JQ25" i="20"/>
  <c r="JM25" i="20"/>
  <c r="T25" i="20"/>
  <c r="R25" i="20"/>
  <c r="GY24" i="20"/>
  <c r="GW24" i="20"/>
  <c r="GU24" i="20"/>
  <c r="FS24" i="20"/>
  <c r="FQ24" i="20"/>
  <c r="FO24" i="20"/>
  <c r="E21" i="20"/>
  <c r="F24" i="20"/>
  <c r="E24" i="20"/>
  <c r="T23" i="20"/>
  <c r="R23" i="20"/>
  <c r="E23" i="20"/>
  <c r="GY22" i="20"/>
  <c r="GW22" i="20"/>
  <c r="GU22" i="20"/>
  <c r="FS22" i="20"/>
  <c r="FQ22" i="20"/>
  <c r="FO22" i="20"/>
  <c r="E22" i="20"/>
  <c r="T21" i="20"/>
  <c r="R21" i="20"/>
  <c r="GY20" i="20"/>
  <c r="GW20" i="20"/>
  <c r="GU20" i="20"/>
  <c r="FS20" i="20"/>
  <c r="FQ20" i="20"/>
  <c r="FO20" i="20"/>
  <c r="E18" i="20"/>
  <c r="F20" i="20"/>
  <c r="E20" i="20"/>
  <c r="ON19" i="20"/>
  <c r="OL19" i="20"/>
  <c r="OJ19" i="20"/>
  <c r="OH19" i="20"/>
  <c r="OG19" i="20"/>
  <c r="OF19" i="20"/>
  <c r="OE19" i="20"/>
  <c r="OC19" i="20"/>
  <c r="OA19" i="20"/>
  <c r="NY19" i="20"/>
  <c r="NX19" i="20"/>
  <c r="NV19" i="20"/>
  <c r="NT19" i="20"/>
  <c r="NS19" i="20"/>
  <c r="NQ19" i="20"/>
  <c r="NP19" i="20"/>
  <c r="NO19" i="20"/>
  <c r="NM19" i="20"/>
  <c r="NL19" i="20"/>
  <c r="NK19" i="20"/>
  <c r="NJ19" i="20"/>
  <c r="NH19" i="20"/>
  <c r="NF19" i="20"/>
  <c r="NE19" i="20"/>
  <c r="NC19" i="20"/>
  <c r="NB19" i="20"/>
  <c r="MG19" i="20"/>
  <c r="MF19" i="20"/>
  <c r="ME19" i="20"/>
  <c r="MD19" i="20"/>
  <c r="MC19" i="20"/>
  <c r="MB19" i="20"/>
  <c r="MA19" i="20"/>
  <c r="LZ19" i="20"/>
  <c r="LY19" i="20"/>
  <c r="LX19" i="20"/>
  <c r="LW19" i="20"/>
  <c r="LV19" i="20"/>
  <c r="LU19" i="20"/>
  <c r="LT19" i="20"/>
  <c r="LS19" i="20"/>
  <c r="LR19" i="20"/>
  <c r="LQ19" i="20"/>
  <c r="LP19" i="20"/>
  <c r="LO19" i="20"/>
  <c r="LN19" i="20"/>
  <c r="LM19" i="20"/>
  <c r="LL19" i="20"/>
  <c r="KS19" i="20"/>
  <c r="KQ19" i="20"/>
  <c r="KO19" i="20"/>
  <c r="KM19" i="20"/>
  <c r="KK19" i="20"/>
  <c r="KI19" i="20"/>
  <c r="KE19" i="20"/>
  <c r="KD19" i="20"/>
  <c r="KC19" i="20"/>
  <c r="KB19" i="20"/>
  <c r="KA19" i="20"/>
  <c r="JZ19" i="20"/>
  <c r="JV19" i="20"/>
  <c r="JU19" i="20"/>
  <c r="JT19" i="20"/>
  <c r="JS19" i="20"/>
  <c r="JR19" i="20"/>
  <c r="JQ19" i="20"/>
  <c r="JM19" i="20"/>
  <c r="JL19" i="20"/>
  <c r="JK19" i="20"/>
  <c r="JJ19" i="20"/>
  <c r="JI19" i="20"/>
  <c r="JH19" i="20"/>
  <c r="JD19" i="20"/>
  <c r="JC19" i="20"/>
  <c r="JB19" i="20"/>
  <c r="JA19" i="20"/>
  <c r="IZ19" i="20"/>
  <c r="IY19" i="20"/>
  <c r="HW19" i="20"/>
  <c r="HU19" i="20"/>
  <c r="HS19" i="20"/>
  <c r="HR19" i="20"/>
  <c r="HQ19" i="20"/>
  <c r="HP19" i="20"/>
  <c r="HO19" i="20"/>
  <c r="HN19" i="20"/>
  <c r="HM19" i="20"/>
  <c r="HL19" i="20"/>
  <c r="HJ19" i="20"/>
  <c r="HI19" i="20"/>
  <c r="HG19" i="20"/>
  <c r="HE19" i="20"/>
  <c r="HD19" i="20"/>
  <c r="HC19" i="20"/>
  <c r="HB19" i="20"/>
  <c r="FJ19" i="20"/>
  <c r="FI19" i="20"/>
  <c r="FH19" i="20"/>
  <c r="FG19" i="20"/>
  <c r="FF19" i="20"/>
  <c r="FE19" i="20"/>
  <c r="FD19" i="20"/>
  <c r="FC19" i="20"/>
  <c r="FB19" i="20"/>
  <c r="FA19" i="20"/>
  <c r="EZ19" i="20"/>
  <c r="EY19" i="20"/>
  <c r="EX19" i="20"/>
  <c r="EW19" i="20"/>
  <c r="EV19" i="20"/>
  <c r="EU19" i="20"/>
  <c r="ET19" i="20"/>
  <c r="ES19" i="20"/>
  <c r="ER19" i="20"/>
  <c r="EQ19" i="20"/>
  <c r="EP19" i="20"/>
  <c r="DO19" i="20"/>
  <c r="DN19" i="20"/>
  <c r="DM19" i="20"/>
  <c r="DL19" i="20"/>
  <c r="DK19" i="20"/>
  <c r="DJ19" i="20"/>
  <c r="DI19" i="20"/>
  <c r="DH19" i="20"/>
  <c r="DG19" i="20"/>
  <c r="DF19" i="20"/>
  <c r="DE19" i="20"/>
  <c r="DD19" i="20"/>
  <c r="DC19" i="20"/>
  <c r="DB19" i="20"/>
  <c r="DA19" i="20"/>
  <c r="CZ19" i="20"/>
  <c r="CY19" i="20"/>
  <c r="CX19" i="20"/>
  <c r="CW19" i="20"/>
  <c r="CV19" i="20"/>
  <c r="CU19" i="20"/>
  <c r="CT19" i="20"/>
  <c r="CS19" i="20"/>
  <c r="CR19" i="20"/>
  <c r="CQ19" i="20"/>
  <c r="CP19" i="20"/>
  <c r="CO19" i="20"/>
  <c r="CN19" i="20"/>
  <c r="CM19" i="20"/>
  <c r="CL19" i="20"/>
  <c r="CK19" i="20"/>
  <c r="CJ19" i="20"/>
  <c r="CI19" i="20"/>
  <c r="CH19" i="20"/>
  <c r="CG19" i="20"/>
  <c r="CF19" i="20"/>
  <c r="CE19" i="20"/>
  <c r="CD19" i="20"/>
  <c r="CC19" i="20"/>
  <c r="CB19" i="20"/>
  <c r="T19" i="20"/>
  <c r="R19" i="20"/>
  <c r="E19" i="20"/>
  <c r="GY18" i="20"/>
  <c r="GW18" i="20"/>
  <c r="GU18" i="20"/>
  <c r="FS18" i="20"/>
  <c r="FQ18" i="20"/>
  <c r="FO18" i="20"/>
  <c r="ON17" i="20"/>
  <c r="OL17" i="20"/>
  <c r="OJ17" i="20"/>
  <c r="OH17" i="20"/>
  <c r="OG17" i="20"/>
  <c r="OF17" i="20"/>
  <c r="OE17" i="20"/>
  <c r="OC17" i="20"/>
  <c r="OA17" i="20"/>
  <c r="NY17" i="20"/>
  <c r="NX17" i="20"/>
  <c r="NV17" i="20"/>
  <c r="NT17" i="20"/>
  <c r="NS17" i="20"/>
  <c r="NQ17" i="20"/>
  <c r="NP17" i="20"/>
  <c r="NO17" i="20"/>
  <c r="NM17" i="20"/>
  <c r="NL17" i="20"/>
  <c r="NK17" i="20"/>
  <c r="NJ17" i="20"/>
  <c r="NH17" i="20"/>
  <c r="NF17" i="20"/>
  <c r="NE17" i="20"/>
  <c r="NC17" i="20"/>
  <c r="NB17" i="20"/>
  <c r="MG17" i="20"/>
  <c r="MF17" i="20"/>
  <c r="ME17" i="20"/>
  <c r="MD17" i="20"/>
  <c r="MC17" i="20"/>
  <c r="MB17" i="20"/>
  <c r="MA17" i="20"/>
  <c r="LZ17" i="20"/>
  <c r="LY17" i="20"/>
  <c r="LX17" i="20"/>
  <c r="LW17" i="20"/>
  <c r="LV17" i="20"/>
  <c r="LU17" i="20"/>
  <c r="LT17" i="20"/>
  <c r="LS17" i="20"/>
  <c r="LR17" i="20"/>
  <c r="LQ17" i="20"/>
  <c r="LP17" i="20"/>
  <c r="LO17" i="20"/>
  <c r="LN17" i="20"/>
  <c r="LM17" i="20"/>
  <c r="LL17" i="20"/>
  <c r="KS17" i="20"/>
  <c r="KQ17" i="20"/>
  <c r="KO17" i="20"/>
  <c r="KM17" i="20"/>
  <c r="KK17" i="20"/>
  <c r="KI17" i="20"/>
  <c r="KE17" i="20"/>
  <c r="KD17" i="20"/>
  <c r="KC17" i="20"/>
  <c r="KB17" i="20"/>
  <c r="KA17" i="20"/>
  <c r="JZ17" i="20"/>
  <c r="JV17" i="20"/>
  <c r="JU17" i="20"/>
  <c r="JT17" i="20"/>
  <c r="JS17" i="20"/>
  <c r="JR17" i="20"/>
  <c r="JQ17" i="20"/>
  <c r="JM17" i="20"/>
  <c r="JL17" i="20"/>
  <c r="JK17" i="20"/>
  <c r="JJ17" i="20"/>
  <c r="JI17" i="20"/>
  <c r="JH17" i="20"/>
  <c r="JD17" i="20"/>
  <c r="JC17" i="20"/>
  <c r="JB17" i="20"/>
  <c r="JA17" i="20"/>
  <c r="IZ17" i="20"/>
  <c r="IY17" i="20"/>
  <c r="HW17" i="20"/>
  <c r="HU17" i="20"/>
  <c r="HS17" i="20"/>
  <c r="HR17" i="20"/>
  <c r="HQ17" i="20"/>
  <c r="HP17" i="20"/>
  <c r="HO17" i="20"/>
  <c r="HN17" i="20"/>
  <c r="HM17" i="20"/>
  <c r="HL17" i="20"/>
  <c r="HJ17" i="20"/>
  <c r="HI17" i="20"/>
  <c r="HG17" i="20"/>
  <c r="HE17" i="20"/>
  <c r="HD17" i="20"/>
  <c r="HC17" i="20"/>
  <c r="HB17" i="20"/>
  <c r="FJ17" i="20"/>
  <c r="FI17" i="20"/>
  <c r="FH17" i="20"/>
  <c r="FG17" i="20"/>
  <c r="FF17" i="20"/>
  <c r="FE17" i="20"/>
  <c r="FD17" i="20"/>
  <c r="FC17" i="20"/>
  <c r="FB17" i="20"/>
  <c r="FA17" i="20"/>
  <c r="EZ17" i="20"/>
  <c r="EY17" i="20"/>
  <c r="EX17" i="20"/>
  <c r="EW17" i="20"/>
  <c r="EV17" i="20"/>
  <c r="EU17" i="20"/>
  <c r="ET17" i="20"/>
  <c r="ES17" i="20"/>
  <c r="ER17" i="20"/>
  <c r="EQ17" i="20"/>
  <c r="EP17" i="20"/>
  <c r="DO17" i="20"/>
  <c r="DN17" i="20"/>
  <c r="DM17" i="20"/>
  <c r="DL17" i="20"/>
  <c r="DK17" i="20"/>
  <c r="DJ17" i="20"/>
  <c r="DI17" i="20"/>
  <c r="DH17" i="20"/>
  <c r="DG17" i="20"/>
  <c r="DF17" i="20"/>
  <c r="DE17" i="20"/>
  <c r="DD17" i="20"/>
  <c r="DC17" i="20"/>
  <c r="DB17" i="20"/>
  <c r="DA17" i="20"/>
  <c r="CZ17" i="20"/>
  <c r="CY17" i="20"/>
  <c r="CX17" i="20"/>
  <c r="CW17" i="20"/>
  <c r="CV17" i="20"/>
  <c r="CU17" i="20"/>
  <c r="CT17" i="20"/>
  <c r="CS17" i="20"/>
  <c r="CR17" i="20"/>
  <c r="CQ17" i="20"/>
  <c r="CP17" i="20"/>
  <c r="CO17" i="20"/>
  <c r="CN17" i="20"/>
  <c r="CM17" i="20"/>
  <c r="CL17" i="20"/>
  <c r="CK17" i="20"/>
  <c r="CJ17" i="20"/>
  <c r="CI17" i="20"/>
  <c r="CH17" i="20"/>
  <c r="CG17" i="20"/>
  <c r="CF17" i="20"/>
  <c r="CE17" i="20"/>
  <c r="CD17" i="20"/>
  <c r="CC17" i="20"/>
  <c r="CB17" i="20"/>
  <c r="BY17" i="20"/>
  <c r="T17" i="20"/>
  <c r="R17" i="20"/>
  <c r="E15" i="20"/>
  <c r="F17" i="20"/>
  <c r="E17" i="20"/>
  <c r="GY16" i="20"/>
  <c r="GW16" i="20"/>
  <c r="GU16" i="20"/>
  <c r="FS16" i="20"/>
  <c r="FQ16" i="20"/>
  <c r="FO16" i="20"/>
  <c r="E16" i="20"/>
  <c r="ON15" i="20"/>
  <c r="OL15" i="20"/>
  <c r="OJ15" i="20"/>
  <c r="OH15" i="20"/>
  <c r="OG15" i="20"/>
  <c r="OF15" i="20"/>
  <c r="OE15" i="20"/>
  <c r="OC15" i="20"/>
  <c r="OA15" i="20"/>
  <c r="NY15" i="20"/>
  <c r="NX15" i="20"/>
  <c r="NV15" i="20"/>
  <c r="NT15" i="20"/>
  <c r="NS15" i="20"/>
  <c r="NQ15" i="20"/>
  <c r="NP15" i="20"/>
  <c r="NO15" i="20"/>
  <c r="NM15" i="20"/>
  <c r="NL15" i="20"/>
  <c r="NK15" i="20"/>
  <c r="NJ15" i="20"/>
  <c r="NH15" i="20"/>
  <c r="NF15" i="20"/>
  <c r="NE15" i="20"/>
  <c r="NC15" i="20"/>
  <c r="NB15" i="20"/>
  <c r="MM15" i="20"/>
  <c r="ML15" i="20"/>
  <c r="MK15" i="20"/>
  <c r="MJ15" i="20"/>
  <c r="MI15" i="20"/>
  <c r="MH15" i="20"/>
  <c r="MG15" i="20"/>
  <c r="MF15" i="20"/>
  <c r="ME15" i="20"/>
  <c r="MD15" i="20"/>
  <c r="MC15" i="20"/>
  <c r="MB15" i="20"/>
  <c r="MA15" i="20"/>
  <c r="LZ15" i="20"/>
  <c r="LY15" i="20"/>
  <c r="LX15" i="20"/>
  <c r="LW15" i="20"/>
  <c r="LV15" i="20"/>
  <c r="LU15" i="20"/>
  <c r="LT15" i="20"/>
  <c r="LS15" i="20"/>
  <c r="LR15" i="20"/>
  <c r="LQ15" i="20"/>
  <c r="LP15" i="20"/>
  <c r="LO15" i="20"/>
  <c r="LN15" i="20"/>
  <c r="LM15" i="20"/>
  <c r="LL15" i="20"/>
  <c r="LI15" i="20"/>
  <c r="LH15" i="20"/>
  <c r="LG15" i="20"/>
  <c r="LF15" i="20"/>
  <c r="LE15" i="20"/>
  <c r="LD15" i="20"/>
  <c r="LC15" i="20"/>
  <c r="LB15" i="20"/>
  <c r="LA15" i="20"/>
  <c r="KZ15" i="20"/>
  <c r="KY15" i="20"/>
  <c r="KX15" i="20"/>
  <c r="KS15" i="20"/>
  <c r="KQ15" i="20"/>
  <c r="KO15" i="20"/>
  <c r="KM15" i="20"/>
  <c r="KK15" i="20"/>
  <c r="KI15" i="20"/>
  <c r="KE15" i="20"/>
  <c r="KD15" i="20"/>
  <c r="KC15" i="20"/>
  <c r="KB15" i="20"/>
  <c r="KA15" i="20"/>
  <c r="JZ15" i="20"/>
  <c r="JV15" i="20"/>
  <c r="JU15" i="20"/>
  <c r="JT15" i="20"/>
  <c r="JS15" i="20"/>
  <c r="JR15" i="20"/>
  <c r="JQ15" i="20"/>
  <c r="JM15" i="20"/>
  <c r="JL15" i="20"/>
  <c r="JK15" i="20"/>
  <c r="JJ15" i="20"/>
  <c r="JI15" i="20"/>
  <c r="JH15" i="20"/>
  <c r="IT15" i="20"/>
  <c r="IR15" i="20"/>
  <c r="IQ15" i="20"/>
  <c r="IP15" i="20"/>
  <c r="IO15" i="20"/>
  <c r="IN15" i="20"/>
  <c r="IM15" i="20"/>
  <c r="IL15" i="20"/>
  <c r="IK15" i="20"/>
  <c r="IJ15" i="20"/>
  <c r="II15" i="20"/>
  <c r="IH15" i="20"/>
  <c r="IG15" i="20"/>
  <c r="IF15" i="20"/>
  <c r="IE15" i="20"/>
  <c r="ID15" i="20"/>
  <c r="IC15" i="20"/>
  <c r="IB15" i="20"/>
  <c r="HW15" i="20"/>
  <c r="HU15" i="20"/>
  <c r="HS15" i="20"/>
  <c r="HR15" i="20"/>
  <c r="HQ15" i="20"/>
  <c r="HP15" i="20"/>
  <c r="HO15" i="20"/>
  <c r="HN15" i="20"/>
  <c r="HM15" i="20"/>
  <c r="HL15" i="20"/>
  <c r="HJ15" i="20"/>
  <c r="HI15" i="20"/>
  <c r="HG15" i="20"/>
  <c r="HE15" i="20"/>
  <c r="HD15" i="20"/>
  <c r="HC15" i="20"/>
  <c r="HB15" i="20"/>
  <c r="FK15" i="20"/>
  <c r="FJ15" i="20"/>
  <c r="FI15" i="20"/>
  <c r="FH15" i="20"/>
  <c r="FG15" i="20"/>
  <c r="FF15" i="20"/>
  <c r="FE15" i="20"/>
  <c r="FD15" i="20"/>
  <c r="FC15" i="20"/>
  <c r="FB15" i="20"/>
  <c r="FA15" i="20"/>
  <c r="EZ15" i="20"/>
  <c r="EY15" i="20"/>
  <c r="EX15" i="20"/>
  <c r="EW15" i="20"/>
  <c r="EV15" i="20"/>
  <c r="EU15" i="20"/>
  <c r="ET15" i="20"/>
  <c r="ES15" i="20"/>
  <c r="ER15" i="20"/>
  <c r="EQ15" i="20"/>
  <c r="EP15" i="20"/>
  <c r="DO15" i="20"/>
  <c r="DN15" i="20"/>
  <c r="DM15" i="20"/>
  <c r="DL15" i="20"/>
  <c r="DK15" i="20"/>
  <c r="DJ15" i="20"/>
  <c r="DI15" i="20"/>
  <c r="DH15" i="20"/>
  <c r="DG15" i="20"/>
  <c r="DF15" i="20"/>
  <c r="DE15" i="20"/>
  <c r="DD15" i="20"/>
  <c r="DC15" i="20"/>
  <c r="DB15" i="20"/>
  <c r="DA15" i="20"/>
  <c r="CZ15" i="20"/>
  <c r="CY15" i="20"/>
  <c r="CX15" i="20"/>
  <c r="CW15" i="20"/>
  <c r="CV15" i="20"/>
  <c r="CU15" i="20"/>
  <c r="CT15" i="20"/>
  <c r="CS15" i="20"/>
  <c r="CR15" i="20"/>
  <c r="CQ15" i="20"/>
  <c r="CP15" i="20"/>
  <c r="CO15" i="20"/>
  <c r="CN15" i="20"/>
  <c r="CM15" i="20"/>
  <c r="CL15" i="20"/>
  <c r="CK15" i="20"/>
  <c r="CJ15" i="20"/>
  <c r="CI15" i="20"/>
  <c r="CH15" i="20"/>
  <c r="CG15" i="20"/>
  <c r="CF15" i="20"/>
  <c r="CE15" i="20"/>
  <c r="CD15" i="20"/>
  <c r="CC15" i="20"/>
  <c r="CB15" i="20"/>
  <c r="BY15" i="20"/>
  <c r="AF15" i="20"/>
  <c r="AE15" i="20"/>
  <c r="AD15" i="20"/>
  <c r="AC15" i="20"/>
  <c r="AB15" i="20"/>
  <c r="AA15" i="20"/>
  <c r="Z15" i="20"/>
  <c r="Y15" i="20"/>
  <c r="W15" i="20"/>
  <c r="U15" i="20"/>
  <c r="T15" i="20"/>
  <c r="R15" i="20"/>
  <c r="GY14" i="20"/>
  <c r="GW14" i="20"/>
  <c r="GU14" i="20"/>
  <c r="FS14" i="20"/>
  <c r="FQ14" i="20"/>
  <c r="FO14" i="20"/>
  <c r="ON13" i="20"/>
  <c r="OL13" i="20"/>
  <c r="OJ13" i="20"/>
  <c r="OH13" i="20"/>
  <c r="OG13" i="20"/>
  <c r="OF13" i="20"/>
  <c r="OE13" i="20"/>
  <c r="OC13" i="20"/>
  <c r="OA13" i="20"/>
  <c r="NY13" i="20"/>
  <c r="NX13" i="20"/>
  <c r="NV13" i="20"/>
  <c r="NT13" i="20"/>
  <c r="NS13" i="20"/>
  <c r="NQ13" i="20"/>
  <c r="NP13" i="20"/>
  <c r="NO13" i="20"/>
  <c r="NM13" i="20"/>
  <c r="NL13" i="20"/>
  <c r="NK13" i="20"/>
  <c r="NJ13" i="20"/>
  <c r="NH13" i="20"/>
  <c r="NF13" i="20"/>
  <c r="NE13" i="20"/>
  <c r="NC13" i="20"/>
  <c r="NB13" i="20"/>
  <c r="MM13" i="20"/>
  <c r="ML13" i="20"/>
  <c r="MK13" i="20"/>
  <c r="MJ13" i="20"/>
  <c r="MI13" i="20"/>
  <c r="MH13" i="20"/>
  <c r="MG13" i="20"/>
  <c r="MF13" i="20"/>
  <c r="ME13" i="20"/>
  <c r="MD13" i="20"/>
  <c r="MC13" i="20"/>
  <c r="MB13" i="20"/>
  <c r="MA13" i="20"/>
  <c r="LZ13" i="20"/>
  <c r="LY13" i="20"/>
  <c r="LX13" i="20"/>
  <c r="LW13" i="20"/>
  <c r="LV13" i="20"/>
  <c r="LU13" i="20"/>
  <c r="LT13" i="20"/>
  <c r="LS13" i="20"/>
  <c r="LR13" i="20"/>
  <c r="LQ13" i="20"/>
  <c r="LP13" i="20"/>
  <c r="LO13" i="20"/>
  <c r="LN13" i="20"/>
  <c r="LM13" i="20"/>
  <c r="LL13" i="20"/>
  <c r="LI13" i="20"/>
  <c r="LH13" i="20"/>
  <c r="LG13" i="20"/>
  <c r="LF13" i="20"/>
  <c r="LE13" i="20"/>
  <c r="LD13" i="20"/>
  <c r="LC13" i="20"/>
  <c r="LB13" i="20"/>
  <c r="LA13" i="20"/>
  <c r="KZ13" i="20"/>
  <c r="KY13" i="20"/>
  <c r="KX13" i="20"/>
  <c r="KS13" i="20"/>
  <c r="KQ13" i="20"/>
  <c r="KO13" i="20"/>
  <c r="KM13" i="20"/>
  <c r="KK13" i="20"/>
  <c r="KI13" i="20"/>
  <c r="KE13" i="20"/>
  <c r="KD13" i="20"/>
  <c r="KC13" i="20"/>
  <c r="KB13" i="20"/>
  <c r="KA13" i="20"/>
  <c r="JZ13" i="20"/>
  <c r="JV13" i="20"/>
  <c r="JU13" i="20"/>
  <c r="JT13" i="20"/>
  <c r="JS13" i="20"/>
  <c r="JR13" i="20"/>
  <c r="JQ13" i="20"/>
  <c r="JM13" i="20"/>
  <c r="JL13" i="20"/>
  <c r="JK13" i="20"/>
  <c r="JJ13" i="20"/>
  <c r="JI13" i="20"/>
  <c r="JH13" i="20"/>
  <c r="IT13" i="20"/>
  <c r="IR13" i="20"/>
  <c r="IQ13" i="20"/>
  <c r="IP13" i="20"/>
  <c r="IO13" i="20"/>
  <c r="IN13" i="20"/>
  <c r="IM13" i="20"/>
  <c r="IL13" i="20"/>
  <c r="IK13" i="20"/>
  <c r="IJ13" i="20"/>
  <c r="II13" i="20"/>
  <c r="IH13" i="20"/>
  <c r="IG13" i="20"/>
  <c r="IF13" i="20"/>
  <c r="IE13" i="20"/>
  <c r="ID13" i="20"/>
  <c r="IC13" i="20"/>
  <c r="IB13" i="20"/>
  <c r="HW13" i="20"/>
  <c r="HU13" i="20"/>
  <c r="HS13" i="20"/>
  <c r="HR13" i="20"/>
  <c r="HQ13" i="20"/>
  <c r="HP13" i="20"/>
  <c r="HO13" i="20"/>
  <c r="HN13" i="20"/>
  <c r="HM13" i="20"/>
  <c r="HL13" i="20"/>
  <c r="HJ13" i="20"/>
  <c r="HI13" i="20"/>
  <c r="HG13" i="20"/>
  <c r="HE13" i="20"/>
  <c r="HD13" i="20"/>
  <c r="HC13" i="20"/>
  <c r="HB13" i="20"/>
  <c r="GQ13" i="20"/>
  <c r="GP13" i="20"/>
  <c r="GO13" i="20"/>
  <c r="GN13" i="20"/>
  <c r="GM13" i="20"/>
  <c r="GL13" i="20"/>
  <c r="GK13" i="20"/>
  <c r="GJ13" i="20"/>
  <c r="GI13" i="20"/>
  <c r="GH13" i="20"/>
  <c r="GG13" i="20"/>
  <c r="GF13" i="20"/>
  <c r="GE13" i="20"/>
  <c r="GD13" i="20"/>
  <c r="GC13" i="20"/>
  <c r="GB13" i="20"/>
  <c r="GA13" i="20"/>
  <c r="FZ13" i="20"/>
  <c r="FY13" i="20"/>
  <c r="FX13" i="20"/>
  <c r="FW13" i="20"/>
  <c r="FV13" i="20"/>
  <c r="FL13" i="20"/>
  <c r="FK13" i="20"/>
  <c r="FJ13" i="20"/>
  <c r="FI13" i="20"/>
  <c r="FH13" i="20"/>
  <c r="FG13" i="20"/>
  <c r="FF13" i="20"/>
  <c r="FE13" i="20"/>
  <c r="FD13" i="20"/>
  <c r="FC13" i="20"/>
  <c r="FB13" i="20"/>
  <c r="FA13" i="20"/>
  <c r="EZ13" i="20"/>
  <c r="EY13" i="20"/>
  <c r="EX13" i="20"/>
  <c r="EW13" i="20"/>
  <c r="EV13" i="20"/>
  <c r="EU13" i="20"/>
  <c r="ET13" i="20"/>
  <c r="ES13" i="20"/>
  <c r="ER13" i="20"/>
  <c r="EQ13" i="20"/>
  <c r="EP13" i="20"/>
  <c r="DO13" i="20"/>
  <c r="DN13" i="20"/>
  <c r="DM13" i="20"/>
  <c r="DL13" i="20"/>
  <c r="DK13" i="20"/>
  <c r="DJ13" i="20"/>
  <c r="DI13" i="20"/>
  <c r="DH13" i="20"/>
  <c r="DG13" i="20"/>
  <c r="DF13" i="20"/>
  <c r="DE13" i="20"/>
  <c r="DD13" i="20"/>
  <c r="DC13" i="20"/>
  <c r="DB13" i="20"/>
  <c r="DA13" i="20"/>
  <c r="CZ13" i="20"/>
  <c r="CY13" i="20"/>
  <c r="CX13" i="20"/>
  <c r="CW13" i="20"/>
  <c r="CV13" i="20"/>
  <c r="CU13" i="20"/>
  <c r="CT13" i="20"/>
  <c r="CS13" i="20"/>
  <c r="CR13" i="20"/>
  <c r="CQ13" i="20"/>
  <c r="CP13" i="20"/>
  <c r="CO13" i="20"/>
  <c r="CN13" i="20"/>
  <c r="CM13" i="20"/>
  <c r="CL13" i="20"/>
  <c r="CK13" i="20"/>
  <c r="CJ13" i="20"/>
  <c r="CI13" i="20"/>
  <c r="CH13" i="20"/>
  <c r="CG13" i="20"/>
  <c r="CF13" i="20"/>
  <c r="CE13" i="20"/>
  <c r="CD13" i="20"/>
  <c r="CC13" i="20"/>
  <c r="CB13" i="20"/>
  <c r="BY13" i="20"/>
  <c r="AF13" i="20"/>
  <c r="AE13" i="20"/>
  <c r="AD13" i="20"/>
  <c r="AC13" i="20"/>
  <c r="AB13" i="20"/>
  <c r="AA13" i="20"/>
  <c r="Z13" i="20"/>
  <c r="Y13" i="20"/>
  <c r="W13" i="20"/>
  <c r="U13" i="20"/>
  <c r="T13" i="20"/>
  <c r="R13" i="20"/>
  <c r="J13" i="20"/>
  <c r="I13" i="20"/>
  <c r="E13" i="20"/>
  <c r="GY12" i="20"/>
  <c r="GW12" i="20"/>
  <c r="GU12" i="20"/>
  <c r="FS12" i="20"/>
  <c r="FQ12" i="20"/>
  <c r="FO12" i="20"/>
  <c r="ON11" i="20"/>
  <c r="OL11" i="20"/>
  <c r="OJ11" i="20"/>
  <c r="OH11" i="20"/>
  <c r="OG11" i="20"/>
  <c r="OF11" i="20"/>
  <c r="OE11" i="20"/>
  <c r="OC11" i="20"/>
  <c r="OA11" i="20"/>
  <c r="NY11" i="20"/>
  <c r="NX11" i="20"/>
  <c r="NV11" i="20"/>
  <c r="NT11" i="20"/>
  <c r="NS11" i="20"/>
  <c r="NQ11" i="20"/>
  <c r="NP11" i="20"/>
  <c r="NO11" i="20"/>
  <c r="NM11" i="20"/>
  <c r="NL11" i="20"/>
  <c r="NK11" i="20"/>
  <c r="NJ11" i="20"/>
  <c r="NH11" i="20"/>
  <c r="NF11" i="20"/>
  <c r="NE11" i="20"/>
  <c r="NC11" i="20"/>
  <c r="NB11" i="20"/>
  <c r="MX11" i="20"/>
  <c r="MW11" i="20"/>
  <c r="MV11" i="20"/>
  <c r="MU11" i="20"/>
  <c r="MT11" i="20"/>
  <c r="MS11" i="20"/>
  <c r="MR11" i="20"/>
  <c r="MQ11" i="20"/>
  <c r="MP11" i="20"/>
  <c r="MO11" i="20"/>
  <c r="MM11" i="20"/>
  <c r="ML11" i="20"/>
  <c r="MK11" i="20"/>
  <c r="MJ11" i="20"/>
  <c r="MI11" i="20"/>
  <c r="MH11" i="20"/>
  <c r="MG11" i="20"/>
  <c r="MF11" i="20"/>
  <c r="ME11" i="20"/>
  <c r="MD11" i="20"/>
  <c r="MC11" i="20"/>
  <c r="MB11" i="20"/>
  <c r="MA11" i="20"/>
  <c r="LZ11" i="20"/>
  <c r="LY11" i="20"/>
  <c r="LX11" i="20"/>
  <c r="LW11" i="20"/>
  <c r="LV11" i="20"/>
  <c r="LU11" i="20"/>
  <c r="LT11" i="20"/>
  <c r="LS11" i="20"/>
  <c r="LR11" i="20"/>
  <c r="LQ11" i="20"/>
  <c r="LP11" i="20"/>
  <c r="LO11" i="20"/>
  <c r="LN11" i="20"/>
  <c r="LM11" i="20"/>
  <c r="LL11" i="20"/>
  <c r="LI11" i="20"/>
  <c r="LH11" i="20"/>
  <c r="LG11" i="20"/>
  <c r="LF11" i="20"/>
  <c r="LE11" i="20"/>
  <c r="LD11" i="20"/>
  <c r="LC11" i="20"/>
  <c r="LB11" i="20"/>
  <c r="LA11" i="20"/>
  <c r="KZ11" i="20"/>
  <c r="KY11" i="20"/>
  <c r="KX11" i="20"/>
  <c r="KS11" i="20"/>
  <c r="KQ11" i="20"/>
  <c r="KO11" i="20"/>
  <c r="KM11" i="20"/>
  <c r="KK11" i="20"/>
  <c r="KI11" i="20"/>
  <c r="KE11" i="20"/>
  <c r="KD11" i="20"/>
  <c r="KC11" i="20"/>
  <c r="KB11" i="20"/>
  <c r="KA11" i="20"/>
  <c r="JZ11" i="20"/>
  <c r="JV11" i="20"/>
  <c r="JU11" i="20"/>
  <c r="JT11" i="20"/>
  <c r="JS11" i="20"/>
  <c r="JR11" i="20"/>
  <c r="JQ11" i="20"/>
  <c r="JM11" i="20"/>
  <c r="JL11" i="20"/>
  <c r="JK11" i="20"/>
  <c r="JJ11" i="20"/>
  <c r="JI11" i="20"/>
  <c r="JH11" i="20"/>
  <c r="IT11" i="20"/>
  <c r="IR11" i="20"/>
  <c r="IQ11" i="20"/>
  <c r="IP11" i="20"/>
  <c r="IO11" i="20"/>
  <c r="IN11" i="20"/>
  <c r="IM11" i="20"/>
  <c r="IL11" i="20"/>
  <c r="IK11" i="20"/>
  <c r="IJ11" i="20"/>
  <c r="II11" i="20"/>
  <c r="IH11" i="20"/>
  <c r="IG11" i="20"/>
  <c r="IF11" i="20"/>
  <c r="IE11" i="20"/>
  <c r="ID11" i="20"/>
  <c r="IC11" i="20"/>
  <c r="IB11" i="20"/>
  <c r="HW11" i="20"/>
  <c r="HU11" i="20"/>
  <c r="HS11" i="20"/>
  <c r="HR11" i="20"/>
  <c r="HQ11" i="20"/>
  <c r="HP11" i="20"/>
  <c r="HO11" i="20"/>
  <c r="HN11" i="20"/>
  <c r="HM11" i="20"/>
  <c r="HL11" i="20"/>
  <c r="HJ11" i="20"/>
  <c r="HI11" i="20"/>
  <c r="HG11" i="20"/>
  <c r="HE11" i="20"/>
  <c r="HD11" i="20"/>
  <c r="HC11" i="20"/>
  <c r="HB11" i="20"/>
  <c r="GR11" i="20"/>
  <c r="GQ11" i="20"/>
  <c r="GP11" i="20"/>
  <c r="GO11" i="20"/>
  <c r="GN11" i="20"/>
  <c r="GM11" i="20"/>
  <c r="GL11" i="20"/>
  <c r="GK11" i="20"/>
  <c r="GJ11" i="20"/>
  <c r="GI11" i="20"/>
  <c r="GH11" i="20"/>
  <c r="GG11" i="20"/>
  <c r="GF11" i="20"/>
  <c r="GE11" i="20"/>
  <c r="GD11" i="20"/>
  <c r="GC11" i="20"/>
  <c r="GB11" i="20"/>
  <c r="GA11" i="20"/>
  <c r="FZ11" i="20"/>
  <c r="FY11" i="20"/>
  <c r="FX11" i="20"/>
  <c r="FW11" i="20"/>
  <c r="FV11" i="20"/>
  <c r="FL11" i="20"/>
  <c r="FK11" i="20"/>
  <c r="FJ11" i="20"/>
  <c r="FI11" i="20"/>
  <c r="FH11" i="20"/>
  <c r="FG11" i="20"/>
  <c r="FF11" i="20"/>
  <c r="FE11" i="20"/>
  <c r="FD11" i="20"/>
  <c r="FC11" i="20"/>
  <c r="FB11" i="20"/>
  <c r="FA11" i="20"/>
  <c r="EZ11" i="20"/>
  <c r="EY11" i="20"/>
  <c r="EX11" i="20"/>
  <c r="EW11" i="20"/>
  <c r="EV11" i="20"/>
  <c r="EU11" i="20"/>
  <c r="ET11" i="20"/>
  <c r="ES11" i="20"/>
  <c r="ER11" i="20"/>
  <c r="EQ11" i="20"/>
  <c r="EP11" i="20"/>
  <c r="DO11" i="20"/>
  <c r="DN11" i="20"/>
  <c r="DM11" i="20"/>
  <c r="DL11" i="20"/>
  <c r="DK11" i="20"/>
  <c r="DJ11" i="20"/>
  <c r="DI11" i="20"/>
  <c r="DH11" i="20"/>
  <c r="DG11" i="20"/>
  <c r="DF11" i="20"/>
  <c r="DE11" i="20"/>
  <c r="DD11" i="20"/>
  <c r="DC11" i="20"/>
  <c r="DB11" i="20"/>
  <c r="DA11" i="20"/>
  <c r="CZ11" i="20"/>
  <c r="CY11" i="20"/>
  <c r="CX11" i="20"/>
  <c r="CW11" i="20"/>
  <c r="CV11" i="20"/>
  <c r="CU11" i="20"/>
  <c r="CT11" i="20"/>
  <c r="CS11" i="20"/>
  <c r="CR11" i="20"/>
  <c r="CQ11" i="20"/>
  <c r="CP11" i="20"/>
  <c r="CO11" i="20"/>
  <c r="CN11" i="20"/>
  <c r="CM11" i="20"/>
  <c r="CL11" i="20"/>
  <c r="CK11" i="20"/>
  <c r="CJ11" i="20"/>
  <c r="CI11" i="20"/>
  <c r="CH11" i="20"/>
  <c r="CG11" i="20"/>
  <c r="CF11" i="20"/>
  <c r="CE11" i="20"/>
  <c r="CD11" i="20"/>
  <c r="CC11" i="20"/>
  <c r="CB11" i="20"/>
  <c r="BY11" i="20"/>
  <c r="BX11" i="20"/>
  <c r="BW11" i="20"/>
  <c r="BV11" i="20"/>
  <c r="BU11" i="20"/>
  <c r="BT11" i="20"/>
  <c r="BS11" i="20"/>
  <c r="BR11" i="20"/>
  <c r="BQ11" i="20"/>
  <c r="BP11" i="20"/>
  <c r="BO11" i="20"/>
  <c r="BN11" i="20"/>
  <c r="BM11" i="20"/>
  <c r="BL11" i="20"/>
  <c r="BK11" i="20"/>
  <c r="BJ11" i="20"/>
  <c r="BI11" i="20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F11" i="20"/>
  <c r="AE11" i="20"/>
  <c r="AD11" i="20"/>
  <c r="AC11" i="20"/>
  <c r="AB11" i="20"/>
  <c r="AA11" i="20"/>
  <c r="Z11" i="20"/>
  <c r="Y11" i="20"/>
  <c r="W11" i="20"/>
  <c r="V11" i="20"/>
  <c r="U11" i="20"/>
  <c r="T11" i="20"/>
  <c r="R11" i="20"/>
  <c r="K11" i="20"/>
  <c r="J11" i="20"/>
  <c r="I11" i="20"/>
  <c r="H11" i="20"/>
  <c r="F11" i="20"/>
  <c r="E11" i="20"/>
  <c r="GY10" i="20"/>
  <c r="GW10" i="20"/>
  <c r="GU10" i="20"/>
  <c r="FS10" i="20"/>
  <c r="FQ10" i="20"/>
  <c r="FO10" i="20"/>
  <c r="ON9" i="20"/>
  <c r="OL9" i="20"/>
  <c r="OJ9" i="20"/>
  <c r="OH9" i="20"/>
  <c r="OG9" i="20"/>
  <c r="OF9" i="20"/>
  <c r="OE9" i="20"/>
  <c r="OC9" i="20"/>
  <c r="OA9" i="20"/>
  <c r="NY9" i="20"/>
  <c r="NX9" i="20"/>
  <c r="NV9" i="20"/>
  <c r="NT9" i="20"/>
  <c r="NS9" i="20"/>
  <c r="NQ9" i="20"/>
  <c r="NP9" i="20"/>
  <c r="NO9" i="20"/>
  <c r="NM9" i="20"/>
  <c r="NL9" i="20"/>
  <c r="NK9" i="20"/>
  <c r="NJ9" i="20"/>
  <c r="NH9" i="20"/>
  <c r="NF9" i="20"/>
  <c r="NE9" i="20"/>
  <c r="NC9" i="20"/>
  <c r="NB9" i="20"/>
  <c r="MX9" i="20"/>
  <c r="MW9" i="20"/>
  <c r="MV9" i="20"/>
  <c r="MU9" i="20"/>
  <c r="MT9" i="20"/>
  <c r="MS9" i="20"/>
  <c r="MR9" i="20"/>
  <c r="MQ9" i="20"/>
  <c r="MP9" i="20"/>
  <c r="MO9" i="20"/>
  <c r="MM9" i="20"/>
  <c r="ML9" i="20"/>
  <c r="MK9" i="20"/>
  <c r="MJ9" i="20"/>
  <c r="MI9" i="20"/>
  <c r="MH9" i="20"/>
  <c r="MG9" i="20"/>
  <c r="MF9" i="20"/>
  <c r="ME9" i="20"/>
  <c r="MD9" i="20"/>
  <c r="MC9" i="20"/>
  <c r="MB9" i="20"/>
  <c r="MA9" i="20"/>
  <c r="LZ9" i="20"/>
  <c r="LY9" i="20"/>
  <c r="LX9" i="20"/>
  <c r="LW9" i="20"/>
  <c r="LV9" i="20"/>
  <c r="LU9" i="20"/>
  <c r="LT9" i="20"/>
  <c r="LS9" i="20"/>
  <c r="LR9" i="20"/>
  <c r="LQ9" i="20"/>
  <c r="LP9" i="20"/>
  <c r="LO9" i="20"/>
  <c r="LN9" i="20"/>
  <c r="LM9" i="20"/>
  <c r="LL9" i="20"/>
  <c r="LI9" i="20"/>
  <c r="LH9" i="20"/>
  <c r="LG9" i="20"/>
  <c r="LF9" i="20"/>
  <c r="LE9" i="20"/>
  <c r="LD9" i="20"/>
  <c r="LC9" i="20"/>
  <c r="LB9" i="20"/>
  <c r="LA9" i="20"/>
  <c r="KZ9" i="20"/>
  <c r="KY9" i="20"/>
  <c r="KX9" i="20"/>
  <c r="KS9" i="20"/>
  <c r="KQ9" i="20"/>
  <c r="KO9" i="20"/>
  <c r="KM9" i="20"/>
  <c r="KK9" i="20"/>
  <c r="KI9" i="20"/>
  <c r="KE9" i="20"/>
  <c r="KD9" i="20"/>
  <c r="KC9" i="20"/>
  <c r="KB9" i="20"/>
  <c r="KA9" i="20"/>
  <c r="JZ9" i="20"/>
  <c r="JV9" i="20"/>
  <c r="JU9" i="20"/>
  <c r="JT9" i="20"/>
  <c r="JS9" i="20"/>
  <c r="JR9" i="20"/>
  <c r="JQ9" i="20"/>
  <c r="JM9" i="20"/>
  <c r="JL9" i="20"/>
  <c r="JK9" i="20"/>
  <c r="JJ9" i="20"/>
  <c r="JI9" i="20"/>
  <c r="JH9" i="20"/>
  <c r="IT9" i="20"/>
  <c r="IR9" i="20"/>
  <c r="IQ9" i="20"/>
  <c r="IP9" i="20"/>
  <c r="IO9" i="20"/>
  <c r="IN9" i="20"/>
  <c r="IM9" i="20"/>
  <c r="IL9" i="20"/>
  <c r="IK9" i="20"/>
  <c r="IJ9" i="20"/>
  <c r="II9" i="20"/>
  <c r="IH9" i="20"/>
  <c r="IG9" i="20"/>
  <c r="IF9" i="20"/>
  <c r="IE9" i="20"/>
  <c r="ID9" i="20"/>
  <c r="IC9" i="20"/>
  <c r="IB9" i="20"/>
  <c r="HW9" i="20"/>
  <c r="HU9" i="20"/>
  <c r="HS9" i="20"/>
  <c r="HR9" i="20"/>
  <c r="HQ9" i="20"/>
  <c r="HP9" i="20"/>
  <c r="HO9" i="20"/>
  <c r="HN9" i="20"/>
  <c r="HM9" i="20"/>
  <c r="HL9" i="20"/>
  <c r="HJ9" i="20"/>
  <c r="HI9" i="20"/>
  <c r="HG9" i="20"/>
  <c r="HE9" i="20"/>
  <c r="HD9" i="20"/>
  <c r="HC9" i="20"/>
  <c r="HB9" i="20"/>
  <c r="GR9" i="20"/>
  <c r="GQ9" i="20"/>
  <c r="GP9" i="20"/>
  <c r="GO9" i="20"/>
  <c r="GN9" i="20"/>
  <c r="GM9" i="20"/>
  <c r="GL9" i="20"/>
  <c r="GK9" i="20"/>
  <c r="GJ9" i="20"/>
  <c r="GI9" i="20"/>
  <c r="GH9" i="20"/>
  <c r="GG9" i="20"/>
  <c r="GF9" i="20"/>
  <c r="GE9" i="20"/>
  <c r="GD9" i="20"/>
  <c r="GC9" i="20"/>
  <c r="GB9" i="20"/>
  <c r="GA9" i="20"/>
  <c r="FZ9" i="20"/>
  <c r="FY9" i="20"/>
  <c r="FX9" i="20"/>
  <c r="FW9" i="20"/>
  <c r="FV9" i="20"/>
  <c r="FJ9" i="20"/>
  <c r="FI9" i="20"/>
  <c r="FH9" i="20"/>
  <c r="FG9" i="20"/>
  <c r="FF9" i="20"/>
  <c r="FE9" i="20"/>
  <c r="FD9" i="20"/>
  <c r="FC9" i="20"/>
  <c r="FB9" i="20"/>
  <c r="FA9" i="20"/>
  <c r="EZ9" i="20"/>
  <c r="EY9" i="20"/>
  <c r="EX9" i="20"/>
  <c r="EW9" i="20"/>
  <c r="EV9" i="20"/>
  <c r="EU9" i="20"/>
  <c r="ET9" i="20"/>
  <c r="ES9" i="20"/>
  <c r="ER9" i="20"/>
  <c r="EQ9" i="20"/>
  <c r="EP9" i="20"/>
  <c r="EM9" i="20"/>
  <c r="EL9" i="20"/>
  <c r="EK9" i="20"/>
  <c r="EJ9" i="20"/>
  <c r="EI9" i="20"/>
  <c r="EH9" i="20"/>
  <c r="EG9" i="20"/>
  <c r="EF9" i="20"/>
  <c r="EE9" i="20"/>
  <c r="ED9" i="20"/>
  <c r="EC9" i="20"/>
  <c r="EB9" i="20"/>
  <c r="EA9" i="20"/>
  <c r="DZ9" i="20"/>
  <c r="DY9" i="20"/>
  <c r="DX9" i="20"/>
  <c r="DW9" i="20"/>
  <c r="DV9" i="20"/>
  <c r="DU9" i="20"/>
  <c r="DT9" i="20"/>
  <c r="DS9" i="20"/>
  <c r="DR9" i="20"/>
  <c r="DQ9" i="20"/>
  <c r="DP9" i="20"/>
  <c r="DO9" i="20"/>
  <c r="DN9" i="20"/>
  <c r="DM9" i="20"/>
  <c r="DL9" i="20"/>
  <c r="DK9" i="20"/>
  <c r="DJ9" i="20"/>
  <c r="DI9" i="20"/>
  <c r="DH9" i="20"/>
  <c r="DG9" i="20"/>
  <c r="DF9" i="20"/>
  <c r="DE9" i="20"/>
  <c r="DD9" i="20"/>
  <c r="DC9" i="20"/>
  <c r="DB9" i="20"/>
  <c r="DA9" i="20"/>
  <c r="CZ9" i="20"/>
  <c r="CY9" i="20"/>
  <c r="CX9" i="20"/>
  <c r="CW9" i="20"/>
  <c r="CV9" i="20"/>
  <c r="CU9" i="20"/>
  <c r="CT9" i="20"/>
  <c r="CS9" i="20"/>
  <c r="CR9" i="20"/>
  <c r="CQ9" i="20"/>
  <c r="CP9" i="20"/>
  <c r="CO9" i="20"/>
  <c r="CN9" i="20"/>
  <c r="CM9" i="20"/>
  <c r="CL9" i="20"/>
  <c r="CK9" i="20"/>
  <c r="CJ9" i="20"/>
  <c r="CI9" i="20"/>
  <c r="CH9" i="20"/>
  <c r="CG9" i="20"/>
  <c r="CF9" i="20"/>
  <c r="CE9" i="20"/>
  <c r="CD9" i="20"/>
  <c r="CC9" i="20"/>
  <c r="CB9" i="20"/>
  <c r="BY7" i="20"/>
  <c r="BY9" i="20"/>
  <c r="BX9" i="20"/>
  <c r="BW9" i="20"/>
  <c r="BV9" i="20"/>
  <c r="BU9" i="20"/>
  <c r="BT9" i="20"/>
  <c r="BS9" i="20"/>
  <c r="BR9" i="20"/>
  <c r="BQ9" i="20"/>
  <c r="BP9" i="20"/>
  <c r="BO9" i="20"/>
  <c r="BN9" i="20"/>
  <c r="BM9" i="20"/>
  <c r="BL9" i="20"/>
  <c r="BK9" i="20"/>
  <c r="BJ9" i="20"/>
  <c r="BI9" i="20"/>
  <c r="BH9" i="20"/>
  <c r="BG9" i="20"/>
  <c r="BF9" i="20"/>
  <c r="BE9" i="20"/>
  <c r="BD9" i="20"/>
  <c r="BC9" i="20"/>
  <c r="BB9" i="20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F9" i="20"/>
  <c r="AE9" i="20"/>
  <c r="AD9" i="20"/>
  <c r="AC9" i="20"/>
  <c r="AB9" i="20"/>
  <c r="AA9" i="20"/>
  <c r="Z9" i="20"/>
  <c r="Y9" i="20"/>
  <c r="W9" i="20"/>
  <c r="V9" i="20"/>
  <c r="U9" i="20"/>
  <c r="T9" i="20"/>
  <c r="R9" i="20"/>
  <c r="K9" i="20"/>
  <c r="J9" i="20"/>
  <c r="I9" i="20"/>
  <c r="H9" i="20"/>
  <c r="F9" i="20"/>
  <c r="E9" i="20"/>
  <c r="GY8" i="20"/>
  <c r="GW8" i="20"/>
  <c r="GU8" i="20"/>
  <c r="FS8" i="20"/>
  <c r="FQ8" i="20"/>
  <c r="FO8" i="20"/>
  <c r="ON7" i="20"/>
  <c r="OL7" i="20"/>
  <c r="OJ7" i="20"/>
  <c r="OH7" i="20"/>
  <c r="OG7" i="20"/>
  <c r="OF7" i="20"/>
  <c r="OE7" i="20"/>
  <c r="OC7" i="20"/>
  <c r="OA7" i="20"/>
  <c r="NY7" i="20"/>
  <c r="NX7" i="20"/>
  <c r="NV7" i="20"/>
  <c r="NT7" i="20"/>
  <c r="NS7" i="20"/>
  <c r="NQ7" i="20"/>
  <c r="NP7" i="20"/>
  <c r="NO7" i="20"/>
  <c r="NM7" i="20"/>
  <c r="NL7" i="20"/>
  <c r="NK7" i="20"/>
  <c r="NJ7" i="20"/>
  <c r="NH7" i="20"/>
  <c r="NF7" i="20"/>
  <c r="NE7" i="20"/>
  <c r="NC7" i="20"/>
  <c r="NB7" i="20"/>
  <c r="MX7" i="20"/>
  <c r="MW7" i="20"/>
  <c r="MV7" i="20"/>
  <c r="MU7" i="20"/>
  <c r="MT7" i="20"/>
  <c r="MS7" i="20"/>
  <c r="MR7" i="20"/>
  <c r="MQ7" i="20"/>
  <c r="MP7" i="20"/>
  <c r="MO7" i="20"/>
  <c r="MM7" i="20"/>
  <c r="ML7" i="20"/>
  <c r="MK7" i="20"/>
  <c r="MJ7" i="20"/>
  <c r="MI7" i="20"/>
  <c r="MH7" i="20"/>
  <c r="MG7" i="20"/>
  <c r="MF7" i="20"/>
  <c r="ME7" i="20"/>
  <c r="MD7" i="20"/>
  <c r="MC7" i="20"/>
  <c r="MB7" i="20"/>
  <c r="MA7" i="20"/>
  <c r="LZ7" i="20"/>
  <c r="LY7" i="20"/>
  <c r="LX7" i="20"/>
  <c r="LW7" i="20"/>
  <c r="LV7" i="20"/>
  <c r="LU7" i="20"/>
  <c r="LT7" i="20"/>
  <c r="LS7" i="20"/>
  <c r="LR7" i="20"/>
  <c r="LQ7" i="20"/>
  <c r="LP7" i="20"/>
  <c r="LO7" i="20"/>
  <c r="LN7" i="20"/>
  <c r="LM7" i="20"/>
  <c r="LL7" i="20"/>
  <c r="LI7" i="20"/>
  <c r="LH7" i="20"/>
  <c r="LG7" i="20"/>
  <c r="LF7" i="20"/>
  <c r="LE7" i="20"/>
  <c r="LD7" i="20"/>
  <c r="LC7" i="20"/>
  <c r="LB7" i="20"/>
  <c r="LA7" i="20"/>
  <c r="KZ7" i="20"/>
  <c r="KY7" i="20"/>
  <c r="KX7" i="20"/>
  <c r="KS7" i="20"/>
  <c r="KQ7" i="20"/>
  <c r="KO7" i="20"/>
  <c r="KM7" i="20"/>
  <c r="KK7" i="20"/>
  <c r="KI7" i="20"/>
  <c r="KE7" i="20"/>
  <c r="KD7" i="20"/>
  <c r="KC7" i="20"/>
  <c r="KB7" i="20"/>
  <c r="KA7" i="20"/>
  <c r="JZ7" i="20"/>
  <c r="JV7" i="20"/>
  <c r="JU7" i="20"/>
  <c r="JT7" i="20"/>
  <c r="JS7" i="20"/>
  <c r="JR7" i="20"/>
  <c r="JQ7" i="20"/>
  <c r="JM7" i="20"/>
  <c r="JL7" i="20"/>
  <c r="JK7" i="20"/>
  <c r="JJ7" i="20"/>
  <c r="JI7" i="20"/>
  <c r="JH7" i="20"/>
  <c r="IU7" i="20"/>
  <c r="IT7" i="20"/>
  <c r="IR7" i="20"/>
  <c r="IQ7" i="20"/>
  <c r="IP7" i="20"/>
  <c r="IO7" i="20"/>
  <c r="IN7" i="20"/>
  <c r="IM7" i="20"/>
  <c r="IL7" i="20"/>
  <c r="IK7" i="20"/>
  <c r="IJ7" i="20"/>
  <c r="II7" i="20"/>
  <c r="IH7" i="20"/>
  <c r="IG7" i="20"/>
  <c r="IF7" i="20"/>
  <c r="IE7" i="20"/>
  <c r="ID7" i="20"/>
  <c r="IC7" i="20"/>
  <c r="IB7" i="20"/>
  <c r="HX7" i="20"/>
  <c r="HW7" i="20"/>
  <c r="HU7" i="20"/>
  <c r="HS7" i="20"/>
  <c r="HR7" i="20"/>
  <c r="HQ7" i="20"/>
  <c r="HP7" i="20"/>
  <c r="HO7" i="20"/>
  <c r="HN7" i="20"/>
  <c r="HM7" i="20"/>
  <c r="HL7" i="20"/>
  <c r="HJ7" i="20"/>
  <c r="HI7" i="20"/>
  <c r="HG7" i="20"/>
  <c r="HE7" i="20"/>
  <c r="HD7" i="20"/>
  <c r="HC7" i="20"/>
  <c r="HB7" i="20"/>
  <c r="GR7" i="20"/>
  <c r="GQ7" i="20"/>
  <c r="GP7" i="20"/>
  <c r="GO7" i="20"/>
  <c r="GN7" i="20"/>
  <c r="GM7" i="20"/>
  <c r="GL7" i="20"/>
  <c r="GK7" i="20"/>
  <c r="GJ7" i="20"/>
  <c r="GI7" i="20"/>
  <c r="GH7" i="20"/>
  <c r="GG7" i="20"/>
  <c r="GF7" i="20"/>
  <c r="GE7" i="20"/>
  <c r="GD7" i="20"/>
  <c r="GC7" i="20"/>
  <c r="GB7" i="20"/>
  <c r="GA7" i="20"/>
  <c r="FZ7" i="20"/>
  <c r="FY7" i="20"/>
  <c r="FX7" i="20"/>
  <c r="FW7" i="20"/>
  <c r="FV7" i="20"/>
  <c r="FL7" i="20"/>
  <c r="FK7" i="20"/>
  <c r="FJ7" i="20"/>
  <c r="FI7" i="20"/>
  <c r="FH7" i="20"/>
  <c r="FG7" i="20"/>
  <c r="FF7" i="20"/>
  <c r="FE7" i="20"/>
  <c r="FD7" i="20"/>
  <c r="FC7" i="20"/>
  <c r="FB7" i="20"/>
  <c r="FA7" i="20"/>
  <c r="EZ7" i="20"/>
  <c r="EY7" i="20"/>
  <c r="EX7" i="20"/>
  <c r="EW7" i="20"/>
  <c r="EV7" i="20"/>
  <c r="EU7" i="20"/>
  <c r="ET7" i="20"/>
  <c r="ES7" i="20"/>
  <c r="ER7" i="20"/>
  <c r="EQ7" i="20"/>
  <c r="EP7" i="20"/>
  <c r="EM7" i="20"/>
  <c r="EL7" i="20"/>
  <c r="EK7" i="20"/>
  <c r="EJ7" i="20"/>
  <c r="EI7" i="20"/>
  <c r="EH7" i="20"/>
  <c r="EG7" i="20"/>
  <c r="EF7" i="20"/>
  <c r="EE7" i="20"/>
  <c r="ED7" i="20"/>
  <c r="EC7" i="20"/>
  <c r="EB7" i="20"/>
  <c r="EA7" i="20"/>
  <c r="DZ7" i="20"/>
  <c r="DY7" i="20"/>
  <c r="DX7" i="20"/>
  <c r="DW7" i="20"/>
  <c r="DV7" i="20"/>
  <c r="DU7" i="20"/>
  <c r="DT7" i="20"/>
  <c r="DS7" i="20"/>
  <c r="DR7" i="20"/>
  <c r="DQ7" i="20"/>
  <c r="DP7" i="20"/>
  <c r="DO7" i="20"/>
  <c r="DN7" i="20"/>
  <c r="DM7" i="20"/>
  <c r="DL7" i="20"/>
  <c r="DK7" i="20"/>
  <c r="DJ7" i="20"/>
  <c r="DI7" i="20"/>
  <c r="DH7" i="20"/>
  <c r="DG7" i="20"/>
  <c r="DF7" i="20"/>
  <c r="DE7" i="20"/>
  <c r="DD7" i="20"/>
  <c r="DC7" i="20"/>
  <c r="DB7" i="20"/>
  <c r="DA7" i="20"/>
  <c r="CZ7" i="20"/>
  <c r="CY7" i="20"/>
  <c r="CX7" i="20"/>
  <c r="CW7" i="20"/>
  <c r="CV7" i="20"/>
  <c r="CU7" i="20"/>
  <c r="CT7" i="20"/>
  <c r="CS7" i="20"/>
  <c r="CR7" i="20"/>
  <c r="CQ7" i="20"/>
  <c r="CP7" i="20"/>
  <c r="CO7" i="20"/>
  <c r="CN7" i="20"/>
  <c r="CM7" i="20"/>
  <c r="CL7" i="20"/>
  <c r="CK7" i="20"/>
  <c r="CJ7" i="20"/>
  <c r="CI7" i="20"/>
  <c r="CH7" i="20"/>
  <c r="CG7" i="20"/>
  <c r="CF7" i="20"/>
  <c r="CE7" i="20"/>
  <c r="CD7" i="20"/>
  <c r="CC7" i="20"/>
  <c r="CB7" i="20"/>
  <c r="BX7" i="20"/>
  <c r="BW7" i="20"/>
  <c r="BV7" i="20"/>
  <c r="BU7" i="20"/>
  <c r="BT7" i="20"/>
  <c r="BS7" i="20"/>
  <c r="BR7" i="20"/>
  <c r="BQ7" i="20"/>
  <c r="BP7" i="20"/>
  <c r="BO7" i="20"/>
  <c r="BN7" i="20"/>
  <c r="BM7" i="20"/>
  <c r="BL7" i="20"/>
  <c r="BK7" i="20"/>
  <c r="BJ7" i="20"/>
  <c r="BI7" i="20"/>
  <c r="BH7" i="20"/>
  <c r="BG7" i="20"/>
  <c r="BF7" i="20"/>
  <c r="BE7" i="20"/>
  <c r="BD7" i="20"/>
  <c r="BC7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F7" i="20"/>
  <c r="AE7" i="20"/>
  <c r="AD7" i="20"/>
  <c r="AC7" i="20"/>
  <c r="AB7" i="20"/>
  <c r="AA7" i="20"/>
  <c r="Z7" i="20"/>
  <c r="Y7" i="20"/>
  <c r="W7" i="20"/>
  <c r="V7" i="20"/>
  <c r="U7" i="20"/>
  <c r="T7" i="20"/>
  <c r="R7" i="20"/>
  <c r="Q7" i="20"/>
  <c r="P7" i="20"/>
  <c r="O7" i="20"/>
  <c r="N7" i="20"/>
  <c r="M7" i="20"/>
  <c r="L7" i="20"/>
  <c r="K7" i="20"/>
  <c r="J7" i="20"/>
  <c r="I7" i="20"/>
  <c r="H7" i="20"/>
  <c r="F7" i="20"/>
  <c r="E7" i="20"/>
  <c r="R58" i="4"/>
  <c r="R56" i="4"/>
  <c r="R54" i="4"/>
  <c r="R52" i="4"/>
  <c r="R50" i="4"/>
  <c r="R48" i="4"/>
  <c r="R46" i="4"/>
  <c r="R44" i="4"/>
  <c r="R42" i="4"/>
  <c r="R40" i="4"/>
  <c r="R38" i="4"/>
  <c r="R36" i="4"/>
  <c r="R34" i="4"/>
  <c r="R32" i="4"/>
  <c r="R30" i="4"/>
  <c r="R60" i="4"/>
  <c r="G32" i="4"/>
  <c r="G30" i="4"/>
  <c r="D38" i="4"/>
  <c r="D37" i="4"/>
  <c r="D36" i="4"/>
  <c r="D35" i="4"/>
  <c r="E38" i="4" s="1"/>
  <c r="D34" i="4"/>
  <c r="D33" i="4"/>
  <c r="D32" i="4"/>
  <c r="E34" i="4" s="1"/>
  <c r="D31" i="4"/>
  <c r="D30" i="4"/>
  <c r="D29" i="4"/>
  <c r="E31" i="4"/>
  <c r="F30" i="4"/>
  <c r="F32" i="4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U4" i="15"/>
  <c r="W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147" i="15"/>
  <c r="Y148" i="15"/>
  <c r="Y149" i="15"/>
  <c r="Y150" i="15"/>
  <c r="Y151" i="15"/>
  <c r="Y152" i="15"/>
  <c r="Y153" i="15"/>
  <c r="Y154" i="15"/>
  <c r="Y155" i="15"/>
  <c r="Y156" i="15"/>
  <c r="Y157" i="15"/>
  <c r="Y158" i="15"/>
  <c r="Y159" i="15"/>
  <c r="Y160" i="15"/>
  <c r="Y161" i="15"/>
  <c r="Y162" i="15"/>
  <c r="Y163" i="15"/>
  <c r="Y164" i="15"/>
  <c r="Y165" i="15"/>
  <c r="Y166" i="15"/>
  <c r="Y167" i="15"/>
  <c r="Y168" i="15"/>
  <c r="Y169" i="15"/>
  <c r="Y170" i="15"/>
  <c r="Y171" i="15"/>
  <c r="Y172" i="15"/>
  <c r="Y173" i="15"/>
  <c r="Y174" i="15"/>
  <c r="Y175" i="15"/>
  <c r="Y176" i="15"/>
  <c r="Y177" i="15"/>
  <c r="Y178" i="15"/>
  <c r="Y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147" i="15"/>
  <c r="AC148" i="15"/>
  <c r="AC149" i="15"/>
  <c r="AC150" i="15"/>
  <c r="AC151" i="15"/>
  <c r="AC152" i="15"/>
  <c r="AC153" i="15"/>
  <c r="AC154" i="15"/>
  <c r="AC155" i="15"/>
  <c r="AC156" i="15"/>
  <c r="AC157" i="15"/>
  <c r="AC158" i="15"/>
  <c r="AC159" i="15"/>
  <c r="AC160" i="15"/>
  <c r="AC161" i="15"/>
  <c r="AC162" i="15"/>
  <c r="AC163" i="15"/>
  <c r="AC164" i="15"/>
  <c r="AC165" i="15"/>
  <c r="AC166" i="15"/>
  <c r="AC167" i="15"/>
  <c r="AC168" i="15"/>
  <c r="AC169" i="15"/>
  <c r="AC170" i="15"/>
  <c r="AC171" i="15"/>
  <c r="AC172" i="15"/>
  <c r="AC173" i="15"/>
  <c r="AC174" i="15"/>
  <c r="AC175" i="15"/>
  <c r="AC176" i="15"/>
  <c r="AC177" i="15"/>
  <c r="AC178" i="15"/>
  <c r="AC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147" i="15"/>
  <c r="AE148" i="15"/>
  <c r="AE149" i="15"/>
  <c r="AE150" i="15"/>
  <c r="AE151" i="15"/>
  <c r="AE152" i="15"/>
  <c r="AE153" i="15"/>
  <c r="AE154" i="15"/>
  <c r="AE155" i="15"/>
  <c r="AE156" i="15"/>
  <c r="AE157" i="15"/>
  <c r="AE158" i="15"/>
  <c r="AE159" i="15"/>
  <c r="AE160" i="15"/>
  <c r="AE161" i="15"/>
  <c r="AE162" i="15"/>
  <c r="AE163" i="15"/>
  <c r="AE164" i="15"/>
  <c r="AE165" i="15"/>
  <c r="AE166" i="15"/>
  <c r="AE167" i="15"/>
  <c r="AE168" i="15"/>
  <c r="AE169" i="15"/>
  <c r="AE170" i="15"/>
  <c r="AE171" i="15"/>
  <c r="AE172" i="15"/>
  <c r="AE173" i="15"/>
  <c r="AE174" i="15"/>
  <c r="AE175" i="15"/>
  <c r="AE176" i="15"/>
  <c r="AE177" i="15"/>
  <c r="AE178" i="15"/>
  <c r="AE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147" i="15"/>
  <c r="AG148" i="15"/>
  <c r="AG149" i="15"/>
  <c r="AG150" i="15"/>
  <c r="AG151" i="15"/>
  <c r="AG152" i="15"/>
  <c r="AG153" i="15"/>
  <c r="AG154" i="15"/>
  <c r="AG155" i="15"/>
  <c r="AG156" i="15"/>
  <c r="AG157" i="15"/>
  <c r="AG158" i="15"/>
  <c r="AG159" i="15"/>
  <c r="AG160" i="15"/>
  <c r="AG161" i="15"/>
  <c r="AG162" i="15"/>
  <c r="AG163" i="15"/>
  <c r="AG164" i="15"/>
  <c r="AG165" i="15"/>
  <c r="AG166" i="15"/>
  <c r="AG167" i="15"/>
  <c r="AG168" i="15"/>
  <c r="AG169" i="15"/>
  <c r="AG170" i="15"/>
  <c r="AG171" i="15"/>
  <c r="AG172" i="15"/>
  <c r="AG173" i="15"/>
  <c r="AG174" i="15"/>
  <c r="AG175" i="15"/>
  <c r="AG176" i="15"/>
  <c r="AG177" i="15"/>
  <c r="AG178" i="15"/>
  <c r="AG4" i="15"/>
  <c r="AI5" i="15"/>
  <c r="AI6" i="15"/>
  <c r="AI7" i="15"/>
  <c r="AI8" i="15"/>
  <c r="AI9" i="15"/>
  <c r="AI10" i="15"/>
  <c r="AI11" i="15"/>
  <c r="AI12" i="15"/>
  <c r="AI13" i="15"/>
  <c r="AI14" i="15"/>
  <c r="AI15" i="15"/>
  <c r="AI16" i="15"/>
  <c r="AI17" i="15"/>
  <c r="AI18" i="15"/>
  <c r="AI19" i="15"/>
  <c r="AI20" i="15"/>
  <c r="AI21" i="15"/>
  <c r="AI22" i="15"/>
  <c r="AI23" i="15"/>
  <c r="AI24" i="15"/>
  <c r="AI25" i="15"/>
  <c r="AI26" i="15"/>
  <c r="AI27" i="15"/>
  <c r="AI28" i="15"/>
  <c r="AI29" i="15"/>
  <c r="AI30" i="15"/>
  <c r="AI31" i="15"/>
  <c r="AI32" i="15"/>
  <c r="AI33" i="15"/>
  <c r="AI34" i="15"/>
  <c r="AI35" i="15"/>
  <c r="AI36" i="15"/>
  <c r="AI37" i="15"/>
  <c r="AI38" i="15"/>
  <c r="AI39" i="15"/>
  <c r="AI40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I81" i="15"/>
  <c r="AI82" i="15"/>
  <c r="AI83" i="15"/>
  <c r="AI84" i="15"/>
  <c r="AI85" i="15"/>
  <c r="AI86" i="15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3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I126" i="15"/>
  <c r="AI127" i="15"/>
  <c r="AI128" i="15"/>
  <c r="AI129" i="15"/>
  <c r="AI130" i="15"/>
  <c r="AI131" i="15"/>
  <c r="AI132" i="15"/>
  <c r="AI133" i="15"/>
  <c r="AI134" i="15"/>
  <c r="AI135" i="15"/>
  <c r="AI136" i="15"/>
  <c r="AI137" i="15"/>
  <c r="AI138" i="15"/>
  <c r="AI139" i="15"/>
  <c r="AI140" i="15"/>
  <c r="AI141" i="15"/>
  <c r="AI142" i="15"/>
  <c r="AI143" i="15"/>
  <c r="AI144" i="15"/>
  <c r="AI145" i="15"/>
  <c r="AI146" i="15"/>
  <c r="AI147" i="15"/>
  <c r="AI148" i="15"/>
  <c r="AI149" i="15"/>
  <c r="AI150" i="15"/>
  <c r="AI151" i="15"/>
  <c r="AI152" i="15"/>
  <c r="AI153" i="15"/>
  <c r="AI154" i="15"/>
  <c r="AI155" i="15"/>
  <c r="AI156" i="15"/>
  <c r="AI157" i="15"/>
  <c r="AI158" i="15"/>
  <c r="AI159" i="15"/>
  <c r="AI160" i="15"/>
  <c r="AI161" i="15"/>
  <c r="AI162" i="15"/>
  <c r="AI163" i="15"/>
  <c r="AI164" i="15"/>
  <c r="AI165" i="15"/>
  <c r="AI166" i="15"/>
  <c r="AI167" i="15"/>
  <c r="AI168" i="15"/>
  <c r="AI169" i="15"/>
  <c r="AI170" i="15"/>
  <c r="AI171" i="15"/>
  <c r="AI172" i="15"/>
  <c r="AI173" i="15"/>
  <c r="AI174" i="15"/>
  <c r="AI175" i="15"/>
  <c r="AI176" i="15"/>
  <c r="AI177" i="15"/>
  <c r="AI178" i="15"/>
  <c r="AI4" i="15"/>
  <c r="AK5" i="15"/>
  <c r="AK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81" i="15"/>
  <c r="AK82" i="15"/>
  <c r="AK83" i="15"/>
  <c r="AK84" i="15"/>
  <c r="AK85" i="15"/>
  <c r="AK86" i="15"/>
  <c r="AK87" i="15"/>
  <c r="AK88" i="15"/>
  <c r="AK89" i="15"/>
  <c r="AK90" i="15"/>
  <c r="AK91" i="15"/>
  <c r="AK92" i="15"/>
  <c r="AK93" i="15"/>
  <c r="AK94" i="15"/>
  <c r="AK95" i="15"/>
  <c r="AK96" i="15"/>
  <c r="AK97" i="15"/>
  <c r="AK98" i="15"/>
  <c r="AK99" i="15"/>
  <c r="AK100" i="15"/>
  <c r="AK101" i="15"/>
  <c r="AK102" i="15"/>
  <c r="AK103" i="15"/>
  <c r="AK104" i="15"/>
  <c r="AK105" i="15"/>
  <c r="AK106" i="15"/>
  <c r="AK107" i="15"/>
  <c r="AK108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2" i="15"/>
  <c r="AK133" i="15"/>
  <c r="AK134" i="15"/>
  <c r="AK135" i="15"/>
  <c r="AK136" i="15"/>
  <c r="AK137" i="15"/>
  <c r="AK138" i="15"/>
  <c r="AK139" i="15"/>
  <c r="AK140" i="15"/>
  <c r="AK141" i="15"/>
  <c r="AK142" i="15"/>
  <c r="AK143" i="15"/>
  <c r="AK144" i="15"/>
  <c r="AK145" i="15"/>
  <c r="AK146" i="15"/>
  <c r="AK147" i="15"/>
  <c r="AK148" i="15"/>
  <c r="AK149" i="15"/>
  <c r="AK150" i="15"/>
  <c r="AK151" i="15"/>
  <c r="AK152" i="15"/>
  <c r="AK153" i="15"/>
  <c r="AK154" i="15"/>
  <c r="AK155" i="15"/>
  <c r="AK156" i="15"/>
  <c r="AK157" i="15"/>
  <c r="AK158" i="15"/>
  <c r="AK159" i="15"/>
  <c r="AK160" i="15"/>
  <c r="AK161" i="15"/>
  <c r="AK162" i="15"/>
  <c r="AK163" i="15"/>
  <c r="AK164" i="15"/>
  <c r="AK165" i="15"/>
  <c r="AK166" i="15"/>
  <c r="AK167" i="15"/>
  <c r="AK168" i="15"/>
  <c r="AK169" i="15"/>
  <c r="AK170" i="15"/>
  <c r="AK171" i="15"/>
  <c r="AK172" i="15"/>
  <c r="AK173" i="15"/>
  <c r="AK174" i="15"/>
  <c r="AK175" i="15"/>
  <c r="AK176" i="15"/>
  <c r="AK177" i="15"/>
  <c r="AK178" i="15"/>
  <c r="AK4" i="15"/>
  <c r="AM5" i="15"/>
  <c r="AM6" i="15"/>
  <c r="AM7" i="15"/>
  <c r="AM8" i="15"/>
  <c r="AM9" i="15"/>
  <c r="AM10" i="15"/>
  <c r="AM11" i="15"/>
  <c r="AM12" i="15"/>
  <c r="AM13" i="15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4" i="15"/>
  <c r="AO5" i="15"/>
  <c r="AO6" i="15"/>
  <c r="AO7" i="15"/>
  <c r="AO8" i="15"/>
  <c r="AO9" i="15"/>
  <c r="AO10" i="15"/>
  <c r="AO11" i="15"/>
  <c r="AO12" i="15"/>
  <c r="AO13" i="15"/>
  <c r="AO14" i="15"/>
  <c r="AO15" i="15"/>
  <c r="AO16" i="15"/>
  <c r="AO17" i="15"/>
  <c r="AO18" i="15"/>
  <c r="AO19" i="15"/>
  <c r="AO20" i="15"/>
  <c r="AO21" i="15"/>
  <c r="AO22" i="15"/>
  <c r="AO23" i="15"/>
  <c r="AO24" i="15"/>
  <c r="AO25" i="15"/>
  <c r="AO26" i="15"/>
  <c r="AO27" i="15"/>
  <c r="AO28" i="15"/>
  <c r="AO29" i="15"/>
  <c r="AO30" i="15"/>
  <c r="AO31" i="15"/>
  <c r="AO32" i="15"/>
  <c r="AO33" i="15"/>
  <c r="AO34" i="15"/>
  <c r="AO35" i="15"/>
  <c r="AO36" i="15"/>
  <c r="AO37" i="15"/>
  <c r="AO38" i="15"/>
  <c r="AO39" i="15"/>
  <c r="AO40" i="15"/>
  <c r="AO41" i="15"/>
  <c r="AO42" i="15"/>
  <c r="AO43" i="15"/>
  <c r="AO44" i="15"/>
  <c r="AO45" i="15"/>
  <c r="AO46" i="15"/>
  <c r="AO47" i="15"/>
  <c r="AO48" i="15"/>
  <c r="AO49" i="15"/>
  <c r="AO50" i="15"/>
  <c r="AO51" i="15"/>
  <c r="AO52" i="15"/>
  <c r="AO53" i="15"/>
  <c r="AO54" i="15"/>
  <c r="AO55" i="15"/>
  <c r="AO56" i="15"/>
  <c r="AO57" i="15"/>
  <c r="AO58" i="15"/>
  <c r="AO59" i="15"/>
  <c r="AO60" i="15"/>
  <c r="AO61" i="15"/>
  <c r="AO62" i="15"/>
  <c r="AO63" i="15"/>
  <c r="AO64" i="15"/>
  <c r="AO65" i="15"/>
  <c r="AO66" i="15"/>
  <c r="AO67" i="15"/>
  <c r="AO68" i="15"/>
  <c r="AO69" i="15"/>
  <c r="AO70" i="15"/>
  <c r="AO71" i="15"/>
  <c r="AO72" i="15"/>
  <c r="AO73" i="15"/>
  <c r="AO74" i="15"/>
  <c r="AO75" i="15"/>
  <c r="AO76" i="15"/>
  <c r="AO77" i="15"/>
  <c r="AO78" i="15"/>
  <c r="AO79" i="15"/>
  <c r="AO80" i="15"/>
  <c r="AO81" i="15"/>
  <c r="AO82" i="15"/>
  <c r="AO83" i="15"/>
  <c r="AO84" i="15"/>
  <c r="AO85" i="15"/>
  <c r="AO86" i="15"/>
  <c r="AO87" i="15"/>
  <c r="AO88" i="15"/>
  <c r="AO89" i="15"/>
  <c r="AO90" i="15"/>
  <c r="AO91" i="15"/>
  <c r="AO92" i="15"/>
  <c r="AO93" i="15"/>
  <c r="AO94" i="15"/>
  <c r="AO95" i="15"/>
  <c r="AO96" i="15"/>
  <c r="AO97" i="15"/>
  <c r="AO98" i="15"/>
  <c r="AO99" i="15"/>
  <c r="AO100" i="15"/>
  <c r="AO101" i="15"/>
  <c r="AO102" i="15"/>
  <c r="AO103" i="15"/>
  <c r="AO104" i="15"/>
  <c r="AO105" i="15"/>
  <c r="AO106" i="15"/>
  <c r="AO107" i="15"/>
  <c r="AO108" i="15"/>
  <c r="AO109" i="15"/>
  <c r="AO110" i="15"/>
  <c r="AO111" i="15"/>
  <c r="AO112" i="15"/>
  <c r="AO113" i="15"/>
  <c r="AO114" i="15"/>
  <c r="AO115" i="15"/>
  <c r="AO116" i="15"/>
  <c r="AO117" i="15"/>
  <c r="AO118" i="15"/>
  <c r="AO119" i="15"/>
  <c r="AO120" i="15"/>
  <c r="AO121" i="15"/>
  <c r="AO122" i="15"/>
  <c r="AO123" i="15"/>
  <c r="AO124" i="15"/>
  <c r="AO125" i="15"/>
  <c r="AO126" i="15"/>
  <c r="AO127" i="15"/>
  <c r="AO128" i="15"/>
  <c r="AO129" i="15"/>
  <c r="AO130" i="15"/>
  <c r="AO131" i="15"/>
  <c r="AO132" i="15"/>
  <c r="AO133" i="15"/>
  <c r="AO134" i="15"/>
  <c r="AO135" i="15"/>
  <c r="AO136" i="15"/>
  <c r="AO137" i="15"/>
  <c r="AO138" i="15"/>
  <c r="AO139" i="15"/>
  <c r="AO140" i="15"/>
  <c r="AO141" i="15"/>
  <c r="AO142" i="15"/>
  <c r="AO143" i="15"/>
  <c r="AO144" i="15"/>
  <c r="AO145" i="15"/>
  <c r="AO146" i="15"/>
  <c r="AO147" i="15"/>
  <c r="AO148" i="15"/>
  <c r="AO149" i="15"/>
  <c r="AO150" i="15"/>
  <c r="AO151" i="15"/>
  <c r="AO152" i="15"/>
  <c r="AO153" i="15"/>
  <c r="AO154" i="15"/>
  <c r="AO155" i="15"/>
  <c r="AO156" i="15"/>
  <c r="AO157" i="15"/>
  <c r="AO158" i="15"/>
  <c r="AO159" i="15"/>
  <c r="AO160" i="15"/>
  <c r="AO161" i="15"/>
  <c r="AO162" i="15"/>
  <c r="AO163" i="15"/>
  <c r="AO164" i="15"/>
  <c r="AO165" i="15"/>
  <c r="AO166" i="15"/>
  <c r="AO167" i="15"/>
  <c r="AO168" i="15"/>
  <c r="AO169" i="15"/>
  <c r="AO170" i="15"/>
  <c r="AO171" i="15"/>
  <c r="AO172" i="15"/>
  <c r="AO173" i="15"/>
  <c r="AO174" i="15"/>
  <c r="AO175" i="15"/>
  <c r="AO176" i="15"/>
  <c r="AO177" i="15"/>
  <c r="AO178" i="15"/>
  <c r="AO4" i="15"/>
  <c r="AQ5" i="15"/>
  <c r="AQ6" i="15"/>
  <c r="AQ7" i="15"/>
  <c r="AQ8" i="15"/>
  <c r="AQ9" i="15"/>
  <c r="AQ10" i="15"/>
  <c r="AQ11" i="15"/>
  <c r="AQ12" i="15"/>
  <c r="AQ13" i="15"/>
  <c r="AQ14" i="15"/>
  <c r="AQ15" i="15"/>
  <c r="AQ16" i="15"/>
  <c r="AQ17" i="15"/>
  <c r="AQ18" i="15"/>
  <c r="AQ19" i="15"/>
  <c r="AQ20" i="15"/>
  <c r="AQ21" i="15"/>
  <c r="AQ22" i="15"/>
  <c r="AQ23" i="15"/>
  <c r="AQ24" i="15"/>
  <c r="AQ25" i="15"/>
  <c r="AQ26" i="15"/>
  <c r="AQ27" i="15"/>
  <c r="AQ28" i="15"/>
  <c r="AQ29" i="15"/>
  <c r="AQ30" i="15"/>
  <c r="AQ31" i="15"/>
  <c r="AQ32" i="15"/>
  <c r="AQ33" i="15"/>
  <c r="AQ34" i="15"/>
  <c r="AQ35" i="15"/>
  <c r="AQ36" i="15"/>
  <c r="AQ37" i="15"/>
  <c r="AQ38" i="15"/>
  <c r="AQ39" i="15"/>
  <c r="AQ40" i="15"/>
  <c r="AQ41" i="15"/>
  <c r="AQ42" i="15"/>
  <c r="AQ43" i="15"/>
  <c r="AQ44" i="15"/>
  <c r="AQ45" i="15"/>
  <c r="AQ46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AQ70" i="15"/>
  <c r="AQ71" i="15"/>
  <c r="AQ72" i="15"/>
  <c r="AQ73" i="15"/>
  <c r="AQ74" i="15"/>
  <c r="AQ75" i="15"/>
  <c r="AQ76" i="15"/>
  <c r="AQ77" i="15"/>
  <c r="AQ78" i="15"/>
  <c r="AQ79" i="15"/>
  <c r="AQ80" i="15"/>
  <c r="AQ81" i="15"/>
  <c r="AQ82" i="15"/>
  <c r="AQ83" i="15"/>
  <c r="AQ84" i="15"/>
  <c r="AQ85" i="15"/>
  <c r="AQ86" i="15"/>
  <c r="AQ87" i="15"/>
  <c r="AQ88" i="15"/>
  <c r="AQ89" i="15"/>
  <c r="AQ90" i="15"/>
  <c r="AQ91" i="15"/>
  <c r="AQ92" i="15"/>
  <c r="AQ93" i="15"/>
  <c r="AQ94" i="15"/>
  <c r="AQ95" i="15"/>
  <c r="AQ96" i="15"/>
  <c r="AQ97" i="15"/>
  <c r="AQ98" i="15"/>
  <c r="AQ99" i="15"/>
  <c r="AQ100" i="15"/>
  <c r="AQ101" i="15"/>
  <c r="AQ102" i="15"/>
  <c r="AQ103" i="15"/>
  <c r="AQ104" i="15"/>
  <c r="AQ105" i="15"/>
  <c r="AQ106" i="15"/>
  <c r="AQ107" i="15"/>
  <c r="AQ108" i="15"/>
  <c r="AQ109" i="15"/>
  <c r="AQ110" i="15"/>
  <c r="AQ111" i="15"/>
  <c r="AQ112" i="15"/>
  <c r="AQ113" i="15"/>
  <c r="AQ114" i="15"/>
  <c r="AQ115" i="15"/>
  <c r="AQ116" i="15"/>
  <c r="AQ117" i="15"/>
  <c r="AQ118" i="15"/>
  <c r="AQ119" i="15"/>
  <c r="AQ120" i="15"/>
  <c r="AQ121" i="15"/>
  <c r="AQ122" i="15"/>
  <c r="AQ123" i="15"/>
  <c r="AQ124" i="15"/>
  <c r="AQ125" i="15"/>
  <c r="AQ126" i="15"/>
  <c r="AQ127" i="15"/>
  <c r="AQ128" i="15"/>
  <c r="AQ129" i="15"/>
  <c r="AQ130" i="15"/>
  <c r="AQ131" i="15"/>
  <c r="AQ132" i="15"/>
  <c r="AQ133" i="15"/>
  <c r="AQ134" i="15"/>
  <c r="AQ135" i="15"/>
  <c r="AQ136" i="15"/>
  <c r="AQ137" i="15"/>
  <c r="AQ138" i="15"/>
  <c r="AQ139" i="15"/>
  <c r="AQ140" i="15"/>
  <c r="AQ141" i="15"/>
  <c r="AQ142" i="15"/>
  <c r="AQ143" i="15"/>
  <c r="AQ144" i="15"/>
  <c r="AQ145" i="15"/>
  <c r="AQ146" i="15"/>
  <c r="AQ147" i="15"/>
  <c r="AQ148" i="15"/>
  <c r="AQ149" i="15"/>
  <c r="AQ150" i="15"/>
  <c r="AQ151" i="15"/>
  <c r="AQ152" i="15"/>
  <c r="AQ153" i="15"/>
  <c r="AQ154" i="15"/>
  <c r="AQ155" i="15"/>
  <c r="AQ156" i="15"/>
  <c r="AQ157" i="15"/>
  <c r="AQ158" i="15"/>
  <c r="AQ159" i="15"/>
  <c r="AQ160" i="15"/>
  <c r="AQ161" i="15"/>
  <c r="AQ162" i="15"/>
  <c r="AQ163" i="15"/>
  <c r="AQ164" i="15"/>
  <c r="AQ165" i="15"/>
  <c r="AQ166" i="15"/>
  <c r="AQ167" i="15"/>
  <c r="AQ168" i="15"/>
  <c r="AQ169" i="15"/>
  <c r="AQ170" i="15"/>
  <c r="AQ171" i="15"/>
  <c r="AQ172" i="15"/>
  <c r="AQ173" i="15"/>
  <c r="AQ174" i="15"/>
  <c r="AQ175" i="15"/>
  <c r="AQ176" i="15"/>
  <c r="AQ177" i="15"/>
  <c r="AQ178" i="15"/>
  <c r="AQ4" i="15"/>
  <c r="AS5" i="15"/>
  <c r="AS6" i="15"/>
  <c r="AS7" i="15"/>
  <c r="AS8" i="15"/>
  <c r="AS9" i="15"/>
  <c r="AS10" i="15"/>
  <c r="AS11" i="15"/>
  <c r="AS12" i="15"/>
  <c r="AS13" i="15"/>
  <c r="AS14" i="15"/>
  <c r="AS15" i="15"/>
  <c r="AS16" i="15"/>
  <c r="AS17" i="15"/>
  <c r="AS18" i="15"/>
  <c r="AS19" i="15"/>
  <c r="AS20" i="15"/>
  <c r="AS21" i="15"/>
  <c r="AS22" i="15"/>
  <c r="AS23" i="15"/>
  <c r="AS24" i="15"/>
  <c r="AS25" i="15"/>
  <c r="AS26" i="15"/>
  <c r="AS27" i="15"/>
  <c r="AS28" i="15"/>
  <c r="AS29" i="15"/>
  <c r="AS30" i="15"/>
  <c r="AS31" i="15"/>
  <c r="AS32" i="15"/>
  <c r="AS33" i="15"/>
  <c r="AS34" i="15"/>
  <c r="AS35" i="15"/>
  <c r="AS36" i="15"/>
  <c r="AS37" i="15"/>
  <c r="AS38" i="15"/>
  <c r="AS39" i="15"/>
  <c r="AS40" i="15"/>
  <c r="AS41" i="15"/>
  <c r="AS42" i="15"/>
  <c r="AS43" i="15"/>
  <c r="AS44" i="15"/>
  <c r="AS45" i="15"/>
  <c r="AS46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75" i="15"/>
  <c r="AS76" i="15"/>
  <c r="AS77" i="15"/>
  <c r="AS78" i="15"/>
  <c r="AS79" i="15"/>
  <c r="AS80" i="15"/>
  <c r="AS81" i="15"/>
  <c r="AS82" i="15"/>
  <c r="AS83" i="15"/>
  <c r="AS84" i="15"/>
  <c r="AS85" i="15"/>
  <c r="AS86" i="15"/>
  <c r="AS87" i="15"/>
  <c r="AS88" i="15"/>
  <c r="AS89" i="15"/>
  <c r="AS90" i="15"/>
  <c r="AS91" i="15"/>
  <c r="AS92" i="15"/>
  <c r="AS93" i="15"/>
  <c r="AS94" i="15"/>
  <c r="AS95" i="15"/>
  <c r="AS96" i="15"/>
  <c r="AS97" i="15"/>
  <c r="AS98" i="15"/>
  <c r="AS99" i="15"/>
  <c r="AS100" i="15"/>
  <c r="AS101" i="15"/>
  <c r="AS102" i="15"/>
  <c r="AS103" i="15"/>
  <c r="AS104" i="15"/>
  <c r="AS105" i="15"/>
  <c r="AS106" i="15"/>
  <c r="AS107" i="15"/>
  <c r="AS108" i="15"/>
  <c r="AS109" i="15"/>
  <c r="AS110" i="15"/>
  <c r="AS111" i="15"/>
  <c r="AS112" i="15"/>
  <c r="AS113" i="15"/>
  <c r="AS114" i="15"/>
  <c r="AS115" i="15"/>
  <c r="AS116" i="15"/>
  <c r="AS117" i="15"/>
  <c r="AS118" i="15"/>
  <c r="AS119" i="15"/>
  <c r="AS120" i="15"/>
  <c r="AS121" i="15"/>
  <c r="AS122" i="15"/>
  <c r="AS123" i="15"/>
  <c r="AS124" i="15"/>
  <c r="AS125" i="15"/>
  <c r="AS126" i="15"/>
  <c r="AS127" i="15"/>
  <c r="AS128" i="15"/>
  <c r="AS129" i="15"/>
  <c r="AS130" i="15"/>
  <c r="AS131" i="15"/>
  <c r="AS132" i="15"/>
  <c r="AS133" i="15"/>
  <c r="AS134" i="15"/>
  <c r="AS135" i="15"/>
  <c r="AS136" i="15"/>
  <c r="AS137" i="15"/>
  <c r="AS138" i="15"/>
  <c r="AS139" i="15"/>
  <c r="AS140" i="15"/>
  <c r="AS141" i="15"/>
  <c r="AS142" i="15"/>
  <c r="AS143" i="15"/>
  <c r="AS144" i="15"/>
  <c r="AS145" i="15"/>
  <c r="AS146" i="15"/>
  <c r="AS147" i="15"/>
  <c r="AS148" i="15"/>
  <c r="AS149" i="15"/>
  <c r="AS150" i="15"/>
  <c r="AS151" i="15"/>
  <c r="AS152" i="15"/>
  <c r="AS153" i="15"/>
  <c r="AS154" i="15"/>
  <c r="AS155" i="15"/>
  <c r="AS156" i="15"/>
  <c r="AS157" i="15"/>
  <c r="AS158" i="15"/>
  <c r="AS159" i="15"/>
  <c r="AS160" i="15"/>
  <c r="AS161" i="15"/>
  <c r="AS162" i="15"/>
  <c r="AS163" i="15"/>
  <c r="AS164" i="15"/>
  <c r="AS165" i="15"/>
  <c r="AS166" i="15"/>
  <c r="AS167" i="15"/>
  <c r="AS168" i="15"/>
  <c r="AS169" i="15"/>
  <c r="AS170" i="15"/>
  <c r="AS171" i="15"/>
  <c r="AS172" i="15"/>
  <c r="AS173" i="15"/>
  <c r="AS174" i="15"/>
  <c r="AS175" i="15"/>
  <c r="AS176" i="15"/>
  <c r="AS177" i="15"/>
  <c r="AS178" i="15"/>
  <c r="AS4" i="15"/>
  <c r="AU5" i="15"/>
  <c r="AU6" i="15"/>
  <c r="AU7" i="15"/>
  <c r="AU8" i="15"/>
  <c r="AU9" i="15"/>
  <c r="AU10" i="15"/>
  <c r="AU11" i="15"/>
  <c r="AU12" i="15"/>
  <c r="AU13" i="15"/>
  <c r="AU14" i="15"/>
  <c r="AU15" i="15"/>
  <c r="AU16" i="15"/>
  <c r="AU17" i="15"/>
  <c r="AU18" i="15"/>
  <c r="AU19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4" i="15"/>
  <c r="AA5" i="19"/>
  <c r="AA6" i="19"/>
  <c r="AA7" i="19"/>
  <c r="AA8" i="19"/>
  <c r="AA9" i="19"/>
  <c r="AA10" i="19"/>
  <c r="AA11" i="19"/>
  <c r="AA12" i="19"/>
  <c r="AA13" i="19"/>
  <c r="AA14" i="19"/>
  <c r="AA16" i="19"/>
  <c r="AA17" i="19"/>
  <c r="AA18" i="19"/>
  <c r="AA19" i="19"/>
  <c r="AA20" i="19"/>
  <c r="AA21" i="19"/>
  <c r="AA22" i="19"/>
  <c r="AA23" i="19"/>
  <c r="AA24" i="19"/>
  <c r="AA25" i="19"/>
  <c r="AA27" i="19"/>
  <c r="AA28" i="19"/>
  <c r="AA29" i="19"/>
  <c r="AA30" i="19"/>
  <c r="AA31" i="19"/>
  <c r="AA33" i="19"/>
  <c r="AA34" i="19"/>
  <c r="AA35" i="19"/>
  <c r="AA36" i="19"/>
  <c r="AA37" i="19"/>
  <c r="AA38" i="19"/>
  <c r="AA39" i="19"/>
  <c r="AA40" i="19"/>
  <c r="AA41" i="19"/>
  <c r="AA42" i="19"/>
  <c r="AA43" i="19"/>
  <c r="AA44" i="19"/>
  <c r="AA45" i="19"/>
  <c r="AA46" i="19"/>
  <c r="AA47" i="19"/>
  <c r="AA48" i="19"/>
  <c r="AA49" i="19"/>
  <c r="AA50" i="19"/>
  <c r="AA51" i="19"/>
  <c r="AA52" i="19"/>
  <c r="AA53" i="19"/>
  <c r="AA54" i="19"/>
  <c r="AA55" i="19"/>
  <c r="AA56" i="19"/>
  <c r="AA57" i="19"/>
  <c r="AA58" i="19"/>
  <c r="AA60" i="19"/>
  <c r="AA61" i="19"/>
  <c r="AA63" i="19"/>
  <c r="AA64" i="19"/>
  <c r="AA66" i="19"/>
  <c r="AA67" i="19"/>
  <c r="AA68" i="19"/>
  <c r="AA69" i="19"/>
  <c r="AA70" i="19"/>
  <c r="AA71" i="19"/>
  <c r="AA72" i="19"/>
  <c r="AA73" i="19"/>
  <c r="AA74" i="19"/>
  <c r="AA75" i="19"/>
  <c r="AA76" i="19"/>
  <c r="AA77" i="19"/>
  <c r="AA78" i="19"/>
  <c r="AA79" i="19"/>
  <c r="AA80" i="19"/>
  <c r="AA81" i="19"/>
  <c r="AA82" i="19"/>
  <c r="AA83" i="19"/>
  <c r="AA84" i="19"/>
  <c r="AA86" i="19"/>
  <c r="AA87" i="19"/>
  <c r="AA88" i="19"/>
  <c r="AA89" i="19"/>
  <c r="AA90" i="19"/>
  <c r="AA91" i="19"/>
  <c r="AA92" i="19"/>
  <c r="AA93" i="19"/>
  <c r="AA94" i="19"/>
  <c r="AA95" i="19"/>
  <c r="AA96" i="19"/>
  <c r="AA97" i="19"/>
  <c r="AA98" i="19"/>
  <c r="AA99" i="19"/>
  <c r="AA100" i="19"/>
  <c r="AA101" i="19"/>
  <c r="AA102" i="19"/>
  <c r="AA103" i="19"/>
  <c r="AA104" i="19"/>
  <c r="AA105" i="19"/>
  <c r="AA107" i="19"/>
  <c r="AA108" i="19"/>
  <c r="AA109" i="19"/>
  <c r="AA110" i="19"/>
  <c r="AA111" i="19"/>
  <c r="AA112" i="19"/>
  <c r="AA113" i="19"/>
  <c r="AA114" i="19"/>
  <c r="AA115" i="19"/>
  <c r="AA116" i="19"/>
  <c r="AA117" i="19"/>
  <c r="AA118" i="19"/>
  <c r="AA119" i="19"/>
  <c r="AA120" i="19"/>
  <c r="AA121" i="19"/>
  <c r="AA122" i="19"/>
  <c r="AA123" i="19"/>
  <c r="AA124" i="19"/>
  <c r="AA125" i="19"/>
  <c r="AA126" i="19"/>
  <c r="AA127" i="19"/>
  <c r="AA128" i="19"/>
  <c r="AA129" i="19"/>
  <c r="AA130" i="19"/>
  <c r="AA131" i="19"/>
  <c r="AA132" i="19"/>
  <c r="AA133" i="19"/>
  <c r="AA134" i="19"/>
  <c r="AA135" i="19"/>
  <c r="AA136" i="19"/>
  <c r="AA137" i="19"/>
  <c r="AA138" i="19"/>
  <c r="AA139" i="19"/>
  <c r="AA140" i="19"/>
  <c r="AA141" i="19"/>
  <c r="AA142" i="19"/>
  <c r="AA143" i="19"/>
  <c r="AA144" i="19"/>
  <c r="AA145" i="19"/>
  <c r="AA146" i="19"/>
  <c r="AA147" i="19"/>
  <c r="AA148" i="19"/>
  <c r="AA149" i="19"/>
  <c r="AA150" i="19"/>
  <c r="AA152" i="19"/>
  <c r="AA153" i="19"/>
  <c r="AA154" i="19"/>
  <c r="AA155" i="19"/>
  <c r="AA156" i="19"/>
  <c r="AA157" i="19"/>
  <c r="AA158" i="19"/>
  <c r="AA159" i="19"/>
  <c r="AA160" i="19"/>
  <c r="AA161" i="19"/>
  <c r="AA162" i="19"/>
  <c r="AA163" i="19"/>
  <c r="AA164" i="19"/>
  <c r="AA166" i="19"/>
  <c r="AA167" i="19"/>
  <c r="AA168" i="19"/>
  <c r="AA169" i="19"/>
  <c r="AA170" i="19"/>
  <c r="AA171" i="19"/>
  <c r="AA172" i="19"/>
  <c r="AA173" i="19"/>
  <c r="AA174" i="19"/>
  <c r="AA175" i="19"/>
  <c r="AA176" i="19"/>
  <c r="AA177" i="19"/>
  <c r="AA178" i="19"/>
  <c r="AA4" i="19"/>
  <c r="C211" i="19"/>
  <c r="C209" i="19"/>
  <c r="C207" i="19"/>
  <c r="C205" i="19"/>
  <c r="C203" i="19"/>
  <c r="C201" i="19"/>
  <c r="C199" i="19"/>
  <c r="C197" i="19"/>
  <c r="C195" i="19"/>
  <c r="C193" i="19"/>
  <c r="C191" i="19"/>
  <c r="C189" i="19"/>
  <c r="C187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C185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C183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C181" i="19"/>
  <c r="V63" i="5"/>
  <c r="V64" i="5"/>
  <c r="V183" i="5" s="1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62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15" i="5"/>
  <c r="V175" i="5"/>
  <c r="V176" i="5"/>
  <c r="V177" i="5"/>
  <c r="V178" i="5"/>
  <c r="V174" i="5"/>
  <c r="U167" i="5"/>
  <c r="U168" i="5"/>
  <c r="U169" i="5"/>
  <c r="U170" i="5"/>
  <c r="U171" i="5"/>
  <c r="U172" i="5"/>
  <c r="U173" i="5"/>
  <c r="U166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8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4" i="5"/>
  <c r="U181" i="5" s="1"/>
  <c r="T185" i="5"/>
  <c r="T183" i="5"/>
  <c r="T181" i="5"/>
  <c r="AY167" i="8"/>
  <c r="AY168" i="8"/>
  <c r="AY169" i="8"/>
  <c r="AY170" i="8"/>
  <c r="AY171" i="8"/>
  <c r="AY172" i="8"/>
  <c r="AY173" i="8"/>
  <c r="AY166" i="8"/>
  <c r="AZ116" i="8"/>
  <c r="AZ117" i="8"/>
  <c r="AZ118" i="8"/>
  <c r="AZ119" i="8"/>
  <c r="AZ120" i="8"/>
  <c r="AZ121" i="8"/>
  <c r="AZ122" i="8"/>
  <c r="AZ123" i="8"/>
  <c r="AZ124" i="8"/>
  <c r="AZ125" i="8"/>
  <c r="AZ126" i="8"/>
  <c r="AZ127" i="8"/>
  <c r="AZ128" i="8"/>
  <c r="AZ129" i="8"/>
  <c r="AZ130" i="8"/>
  <c r="AZ131" i="8"/>
  <c r="AZ132" i="8"/>
  <c r="AZ133" i="8"/>
  <c r="AZ134" i="8"/>
  <c r="AZ135" i="8"/>
  <c r="AZ136" i="8"/>
  <c r="AZ137" i="8"/>
  <c r="AZ138" i="8"/>
  <c r="AZ139" i="8"/>
  <c r="AZ140" i="8"/>
  <c r="AZ141" i="8"/>
  <c r="AZ142" i="8"/>
  <c r="AZ143" i="8"/>
  <c r="AZ144" i="8"/>
  <c r="AZ145" i="8"/>
  <c r="AZ146" i="8"/>
  <c r="AZ147" i="8"/>
  <c r="AZ148" i="8"/>
  <c r="AZ149" i="8"/>
  <c r="AZ150" i="8"/>
  <c r="AZ151" i="8"/>
  <c r="AZ152" i="8"/>
  <c r="AZ153" i="8"/>
  <c r="AZ154" i="8"/>
  <c r="AZ155" i="8"/>
  <c r="AZ156" i="8"/>
  <c r="AZ157" i="8"/>
  <c r="AZ158" i="8"/>
  <c r="AZ159" i="8"/>
  <c r="AZ160" i="8"/>
  <c r="AZ161" i="8"/>
  <c r="AZ162" i="8"/>
  <c r="AZ163" i="8"/>
  <c r="AZ164" i="8"/>
  <c r="AZ165" i="8"/>
  <c r="AZ115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84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/>
  <c r="AZ82" i="8"/>
  <c r="AZ83" i="8"/>
  <c r="AZ62" i="8"/>
  <c r="AY61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4" i="8"/>
  <c r="C211" i="8"/>
  <c r="C209" i="8"/>
  <c r="C207" i="8"/>
  <c r="C205" i="8"/>
  <c r="C203" i="8"/>
  <c r="C201" i="8"/>
  <c r="C199" i="8"/>
  <c r="C197" i="8"/>
  <c r="C195" i="8"/>
  <c r="C193" i="8"/>
  <c r="C191" i="8"/>
  <c r="C189" i="8"/>
  <c r="C187" i="8"/>
  <c r="C185" i="8"/>
  <c r="C183" i="8"/>
  <c r="C181" i="8"/>
  <c r="AV63" i="15"/>
  <c r="AY63" i="15"/>
  <c r="AV64" i="15"/>
  <c r="AY64" i="15"/>
  <c r="AV66" i="15"/>
  <c r="AY66" i="15"/>
  <c r="AV67" i="15"/>
  <c r="AY67" i="15"/>
  <c r="AV68" i="15"/>
  <c r="AY68" i="15"/>
  <c r="AV69" i="15"/>
  <c r="AY69" i="15"/>
  <c r="AV70" i="15"/>
  <c r="AY70" i="15"/>
  <c r="AV71" i="15"/>
  <c r="AY71" i="15"/>
  <c r="AV72" i="15"/>
  <c r="AY72" i="15"/>
  <c r="AV73" i="15"/>
  <c r="AY73" i="15"/>
  <c r="AV74" i="15"/>
  <c r="AY74" i="15"/>
  <c r="AV75" i="15"/>
  <c r="AY75" i="15"/>
  <c r="AV76" i="15"/>
  <c r="AY76" i="15"/>
  <c r="AV77" i="15"/>
  <c r="AY77" i="15"/>
  <c r="AV78" i="15"/>
  <c r="AY78" i="15"/>
  <c r="AV79" i="15"/>
  <c r="AY79" i="15"/>
  <c r="AV80" i="15"/>
  <c r="AY80" i="15"/>
  <c r="AV81" i="15"/>
  <c r="AY81" i="15"/>
  <c r="AV82" i="15"/>
  <c r="AY82" i="15"/>
  <c r="AV83" i="15"/>
  <c r="AY83" i="15"/>
  <c r="AV115" i="15"/>
  <c r="AY115" i="15"/>
  <c r="AV116" i="15"/>
  <c r="AY116" i="15"/>
  <c r="AV117" i="15"/>
  <c r="AY117" i="15"/>
  <c r="AV118" i="15"/>
  <c r="AY118" i="15"/>
  <c r="AV119" i="15"/>
  <c r="AY119" i="15"/>
  <c r="AV120" i="15"/>
  <c r="AY120" i="15"/>
  <c r="AV121" i="15"/>
  <c r="AY121" i="15"/>
  <c r="AV122" i="15"/>
  <c r="AY122" i="15"/>
  <c r="AV123" i="15"/>
  <c r="AY123" i="15"/>
  <c r="AV124" i="15"/>
  <c r="AY124" i="15"/>
  <c r="AV125" i="15"/>
  <c r="AY125" i="15"/>
  <c r="AV126" i="15"/>
  <c r="AY126" i="15"/>
  <c r="AV127" i="15"/>
  <c r="AY127" i="15"/>
  <c r="AV128" i="15"/>
  <c r="AY128" i="15"/>
  <c r="AV129" i="15"/>
  <c r="AY129" i="15"/>
  <c r="AV130" i="15"/>
  <c r="AY130" i="15"/>
  <c r="AV131" i="15"/>
  <c r="AY131" i="15"/>
  <c r="AV132" i="15"/>
  <c r="AY132" i="15"/>
  <c r="AV133" i="15"/>
  <c r="AY133" i="15"/>
  <c r="AV134" i="15"/>
  <c r="AY134" i="15"/>
  <c r="AV135" i="15"/>
  <c r="AY135" i="15"/>
  <c r="AV136" i="15"/>
  <c r="AY136" i="15"/>
  <c r="AV137" i="15"/>
  <c r="AY137" i="15"/>
  <c r="AV138" i="15"/>
  <c r="AY138" i="15"/>
  <c r="AV139" i="15"/>
  <c r="AY139" i="15"/>
  <c r="AV140" i="15"/>
  <c r="AY140" i="15"/>
  <c r="AV141" i="15"/>
  <c r="AY141" i="15"/>
  <c r="AV142" i="15"/>
  <c r="AY142" i="15"/>
  <c r="AV143" i="15"/>
  <c r="AY143" i="15"/>
  <c r="AV144" i="15"/>
  <c r="AY144" i="15"/>
  <c r="AV145" i="15"/>
  <c r="AY145" i="15"/>
  <c r="AV146" i="15"/>
  <c r="AY146" i="15"/>
  <c r="AV147" i="15"/>
  <c r="AY147" i="15"/>
  <c r="AV148" i="15"/>
  <c r="AY148" i="15"/>
  <c r="AV149" i="15"/>
  <c r="AY149" i="15"/>
  <c r="AV150" i="15"/>
  <c r="AY150" i="15"/>
  <c r="AV152" i="15"/>
  <c r="AY152" i="15"/>
  <c r="AV153" i="15"/>
  <c r="AY153" i="15"/>
  <c r="AV154" i="15"/>
  <c r="AY154" i="15"/>
  <c r="AV155" i="15"/>
  <c r="AY155" i="15"/>
  <c r="AV156" i="15"/>
  <c r="AY156" i="15"/>
  <c r="AV157" i="15"/>
  <c r="AY157" i="15"/>
  <c r="AV158" i="15"/>
  <c r="AY158" i="15"/>
  <c r="AV159" i="15"/>
  <c r="AY159" i="15"/>
  <c r="AV160" i="15"/>
  <c r="AY160" i="15"/>
  <c r="AV161" i="15"/>
  <c r="AY161" i="15"/>
  <c r="AV162" i="15"/>
  <c r="AY162" i="15"/>
  <c r="AV163" i="15"/>
  <c r="AY163" i="15"/>
  <c r="AV164" i="15"/>
  <c r="AY164" i="15"/>
  <c r="AV174" i="15"/>
  <c r="AY174" i="15"/>
  <c r="AV175" i="15"/>
  <c r="AY175" i="15"/>
  <c r="AV176" i="15"/>
  <c r="AY176" i="15"/>
  <c r="AV177" i="15"/>
  <c r="AY177" i="15"/>
  <c r="AV178" i="15"/>
  <c r="AY178" i="15"/>
  <c r="AY191" i="15"/>
  <c r="AY189" i="15"/>
  <c r="AY187" i="15"/>
  <c r="AY185" i="15"/>
  <c r="AY181" i="15"/>
  <c r="AY183" i="15"/>
  <c r="AV5" i="15"/>
  <c r="AX5" i="15"/>
  <c r="AV6" i="15"/>
  <c r="AX6" i="15"/>
  <c r="AV7" i="15"/>
  <c r="AX7" i="15"/>
  <c r="AV8" i="15"/>
  <c r="AX8" i="15"/>
  <c r="AV9" i="15"/>
  <c r="AX9" i="15"/>
  <c r="AV10" i="15"/>
  <c r="AX10" i="15"/>
  <c r="AV11" i="15"/>
  <c r="AX11" i="15"/>
  <c r="AV12" i="15"/>
  <c r="AX12" i="15"/>
  <c r="AV13" i="15"/>
  <c r="AX13" i="15"/>
  <c r="AV14" i="15"/>
  <c r="AX14" i="15"/>
  <c r="AV16" i="15"/>
  <c r="AX16" i="15"/>
  <c r="AV17" i="15"/>
  <c r="AX17" i="15"/>
  <c r="AV18" i="15"/>
  <c r="AX18" i="15"/>
  <c r="AV19" i="15"/>
  <c r="AX19" i="15"/>
  <c r="AV20" i="15"/>
  <c r="AX20" i="15"/>
  <c r="AV21" i="15"/>
  <c r="AX21" i="15"/>
  <c r="AV22" i="15"/>
  <c r="AX22" i="15"/>
  <c r="AV23" i="15"/>
  <c r="AX23" i="15"/>
  <c r="AV24" i="15"/>
  <c r="AX24" i="15"/>
  <c r="AV25" i="15"/>
  <c r="AX25" i="15"/>
  <c r="AV27" i="15"/>
  <c r="AX27" i="15"/>
  <c r="AV28" i="15"/>
  <c r="AX28" i="15"/>
  <c r="AV29" i="15"/>
  <c r="AX29" i="15"/>
  <c r="AV30" i="15"/>
  <c r="AX30" i="15"/>
  <c r="AV31" i="15"/>
  <c r="AX31" i="15"/>
  <c r="AV33" i="15"/>
  <c r="AX33" i="15"/>
  <c r="AV34" i="15"/>
  <c r="AX34" i="15"/>
  <c r="AV35" i="15"/>
  <c r="AX35" i="15"/>
  <c r="AV36" i="15"/>
  <c r="AX36" i="15"/>
  <c r="AV37" i="15"/>
  <c r="AX37" i="15"/>
  <c r="AV38" i="15"/>
  <c r="AX38" i="15"/>
  <c r="AV39" i="15"/>
  <c r="AX39" i="15"/>
  <c r="AV40" i="15"/>
  <c r="AX40" i="15"/>
  <c r="AV41" i="15"/>
  <c r="AX41" i="15"/>
  <c r="AV42" i="15"/>
  <c r="AX42" i="15"/>
  <c r="AV43" i="15"/>
  <c r="AX43" i="15"/>
  <c r="AV44" i="15"/>
  <c r="AX44" i="15"/>
  <c r="AV45" i="15"/>
  <c r="AX45" i="15"/>
  <c r="AV46" i="15"/>
  <c r="AX46" i="15"/>
  <c r="AV47" i="15"/>
  <c r="AX47" i="15"/>
  <c r="AV48" i="15"/>
  <c r="AX48" i="15"/>
  <c r="AV49" i="15"/>
  <c r="AX49" i="15"/>
  <c r="AV50" i="15"/>
  <c r="AX50" i="15"/>
  <c r="AV51" i="15"/>
  <c r="AX51" i="15"/>
  <c r="AV52" i="15"/>
  <c r="AX52" i="15"/>
  <c r="AV53" i="15"/>
  <c r="AX53" i="15"/>
  <c r="AV54" i="15"/>
  <c r="AX54" i="15"/>
  <c r="AV55" i="15"/>
  <c r="AX55" i="15"/>
  <c r="AV56" i="15"/>
  <c r="AX56" i="15"/>
  <c r="AV57" i="15"/>
  <c r="AX57" i="15"/>
  <c r="AV58" i="15"/>
  <c r="AX58" i="15"/>
  <c r="AV60" i="15"/>
  <c r="AX60" i="15"/>
  <c r="AV61" i="15"/>
  <c r="AX61" i="15"/>
  <c r="AV86" i="15"/>
  <c r="AX86" i="15"/>
  <c r="AV87" i="15"/>
  <c r="AX87" i="15"/>
  <c r="AV88" i="15"/>
  <c r="AX88" i="15"/>
  <c r="AV89" i="15"/>
  <c r="AX89" i="15"/>
  <c r="AV90" i="15"/>
  <c r="AX90" i="15"/>
  <c r="AV91" i="15"/>
  <c r="AX91" i="15"/>
  <c r="AV92" i="15"/>
  <c r="AX92" i="15"/>
  <c r="AV93" i="15"/>
  <c r="AX93" i="15"/>
  <c r="AV94" i="15"/>
  <c r="AX94" i="15"/>
  <c r="AV95" i="15"/>
  <c r="AX95" i="15"/>
  <c r="AV96" i="15"/>
  <c r="AX96" i="15"/>
  <c r="AV97" i="15"/>
  <c r="AX97" i="15"/>
  <c r="AV98" i="15"/>
  <c r="AX98" i="15"/>
  <c r="AV99" i="15"/>
  <c r="AX99" i="15"/>
  <c r="AV100" i="15"/>
  <c r="AX100" i="15"/>
  <c r="AV101" i="15"/>
  <c r="AX101" i="15"/>
  <c r="AV102" i="15"/>
  <c r="AX102" i="15"/>
  <c r="AV103" i="15"/>
  <c r="AX103" i="15"/>
  <c r="AV104" i="15"/>
  <c r="AX104" i="15"/>
  <c r="AV105" i="15"/>
  <c r="AX105" i="15"/>
  <c r="AV107" i="15"/>
  <c r="AX107" i="15"/>
  <c r="AV108" i="15"/>
  <c r="AX108" i="15"/>
  <c r="AV109" i="15"/>
  <c r="AX109" i="15"/>
  <c r="AV110" i="15"/>
  <c r="AX110" i="15"/>
  <c r="AV111" i="15"/>
  <c r="AX111" i="15"/>
  <c r="AV112" i="15"/>
  <c r="AX112" i="15"/>
  <c r="AV113" i="15"/>
  <c r="AX113" i="15"/>
  <c r="AV114" i="15"/>
  <c r="AX114" i="15"/>
  <c r="AV84" i="15"/>
  <c r="AX84" i="15"/>
  <c r="AV167" i="15"/>
  <c r="AX167" i="15"/>
  <c r="AV168" i="15"/>
  <c r="AX168" i="15"/>
  <c r="AV169" i="15"/>
  <c r="AX169" i="15"/>
  <c r="AV170" i="15"/>
  <c r="AX170" i="15"/>
  <c r="AV171" i="15"/>
  <c r="AX171" i="15"/>
  <c r="AV172" i="15"/>
  <c r="AX172" i="15"/>
  <c r="AV173" i="15"/>
  <c r="AX173" i="15"/>
  <c r="AV166" i="15"/>
  <c r="AX166" i="15"/>
  <c r="C211" i="15"/>
  <c r="C209" i="15"/>
  <c r="C207" i="15"/>
  <c r="C205" i="15"/>
  <c r="C203" i="15"/>
  <c r="C201" i="15"/>
  <c r="C199" i="15"/>
  <c r="C197" i="15"/>
  <c r="C195" i="15"/>
  <c r="C193" i="15"/>
  <c r="C191" i="15"/>
  <c r="C189" i="15"/>
  <c r="C187" i="15"/>
  <c r="C185" i="15"/>
  <c r="C183" i="15"/>
  <c r="C181" i="1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8" i="1"/>
  <c r="P19" i="1"/>
  <c r="P20" i="1"/>
  <c r="P21" i="1"/>
  <c r="P22" i="1"/>
  <c r="P23" i="1"/>
  <c r="P24" i="1"/>
  <c r="P25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7" i="1"/>
  <c r="P58" i="1"/>
  <c r="P59" i="1"/>
  <c r="P61" i="1"/>
  <c r="P62" i="1"/>
  <c r="P64" i="1"/>
  <c r="P65" i="1"/>
  <c r="P66" i="1"/>
  <c r="P67" i="1"/>
  <c r="P68" i="1"/>
  <c r="P69" i="1"/>
  <c r="P70" i="1"/>
  <c r="P71" i="1"/>
  <c r="P73" i="1"/>
  <c r="P74" i="1"/>
  <c r="P75" i="1"/>
  <c r="P76" i="1"/>
  <c r="P77" i="1"/>
  <c r="P78" i="1"/>
  <c r="P79" i="1"/>
  <c r="P80" i="1"/>
  <c r="P81" i="1"/>
  <c r="P82" i="1"/>
  <c r="P84" i="1"/>
  <c r="P85" i="1"/>
  <c r="P87" i="1"/>
  <c r="P88" i="1"/>
  <c r="P89" i="1"/>
  <c r="P90" i="1"/>
  <c r="P91" i="1"/>
  <c r="P92" i="1"/>
  <c r="P93" i="1"/>
  <c r="P94" i="1"/>
  <c r="P96" i="1"/>
  <c r="P97" i="1"/>
  <c r="P99" i="1"/>
  <c r="P101" i="1"/>
  <c r="P103" i="1"/>
  <c r="P104" i="1"/>
  <c r="P105" i="1"/>
  <c r="P106" i="1"/>
  <c r="P107" i="1"/>
  <c r="P108" i="1"/>
  <c r="P109" i="1"/>
  <c r="P110" i="1"/>
  <c r="P111" i="1"/>
  <c r="P112" i="1"/>
  <c r="P113" i="1"/>
  <c r="P115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5" i="1"/>
  <c r="P136" i="1"/>
  <c r="P137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4" i="1"/>
  <c r="P165" i="1"/>
  <c r="P166" i="1"/>
  <c r="P167" i="1"/>
  <c r="P168" i="1"/>
  <c r="P169" i="1"/>
  <c r="P172" i="1"/>
  <c r="P173" i="1"/>
  <c r="P174" i="1"/>
  <c r="P175" i="1"/>
  <c r="P176" i="1"/>
  <c r="AV211" i="8"/>
  <c r="AV209" i="8"/>
  <c r="AV207" i="8"/>
  <c r="AV205" i="8"/>
  <c r="AV203" i="8"/>
  <c r="AV201" i="8"/>
  <c r="AV199" i="8"/>
  <c r="AV197" i="8"/>
  <c r="AV195" i="8"/>
  <c r="AV193" i="8"/>
  <c r="AV191" i="8"/>
  <c r="BH159" i="8"/>
  <c r="BJ159" i="8"/>
  <c r="BK159" i="8"/>
  <c r="BL159" i="8"/>
  <c r="BH160" i="8"/>
  <c r="BJ160" i="8"/>
  <c r="BK160" i="8"/>
  <c r="BL160" i="8"/>
  <c r="BH161" i="8"/>
  <c r="BJ161" i="8"/>
  <c r="BK161" i="8"/>
  <c r="BL161" i="8"/>
  <c r="BH162" i="8"/>
  <c r="BJ162" i="8"/>
  <c r="BK162" i="8"/>
  <c r="BL162" i="8"/>
  <c r="BH163" i="8"/>
  <c r="BJ163" i="8"/>
  <c r="BK163" i="8"/>
  <c r="BL163" i="8"/>
  <c r="BH164" i="8"/>
  <c r="BJ164" i="8"/>
  <c r="BK164" i="8"/>
  <c r="BL164" i="8"/>
  <c r="BH165" i="8"/>
  <c r="BJ165" i="8"/>
  <c r="BK165" i="8"/>
  <c r="BL165" i="8"/>
  <c r="BH116" i="8"/>
  <c r="BJ116" i="8"/>
  <c r="BK116" i="8"/>
  <c r="BL116" i="8"/>
  <c r="BH44" i="8"/>
  <c r="BJ44" i="8"/>
  <c r="BK44" i="8"/>
  <c r="BL44" i="8"/>
  <c r="BH45" i="8"/>
  <c r="BJ45" i="8"/>
  <c r="BK45" i="8"/>
  <c r="BL45" i="8"/>
  <c r="BH117" i="8"/>
  <c r="BJ117" i="8"/>
  <c r="BK117" i="8"/>
  <c r="BL117" i="8"/>
  <c r="BH118" i="8"/>
  <c r="BJ118" i="8"/>
  <c r="BK118" i="8"/>
  <c r="BL118" i="8"/>
  <c r="BH120" i="8"/>
  <c r="BJ120" i="8"/>
  <c r="BK120" i="8"/>
  <c r="BL120" i="8"/>
  <c r="BH121" i="8"/>
  <c r="BJ121" i="8"/>
  <c r="BK121" i="8"/>
  <c r="BL121" i="8"/>
  <c r="BH122" i="8"/>
  <c r="BJ122" i="8"/>
  <c r="BK122" i="8"/>
  <c r="BL122" i="8"/>
  <c r="BH173" i="8"/>
  <c r="BJ173" i="8"/>
  <c r="BK173" i="8"/>
  <c r="BL173" i="8"/>
  <c r="BH46" i="8"/>
  <c r="BJ46" i="8"/>
  <c r="BK46" i="8"/>
  <c r="BL46" i="8"/>
  <c r="BH47" i="8"/>
  <c r="BJ47" i="8"/>
  <c r="BK47" i="8"/>
  <c r="BL47" i="8"/>
  <c r="BH48" i="8"/>
  <c r="BJ48" i="8"/>
  <c r="BK48" i="8"/>
  <c r="BL48" i="8"/>
  <c r="BH49" i="8"/>
  <c r="BJ49" i="8"/>
  <c r="BK49" i="8"/>
  <c r="BL49" i="8"/>
  <c r="BH50" i="8"/>
  <c r="BJ50" i="8"/>
  <c r="BK50" i="8"/>
  <c r="BL50" i="8"/>
  <c r="BH51" i="8"/>
  <c r="BJ51" i="8"/>
  <c r="BK51" i="8"/>
  <c r="BL51" i="8"/>
  <c r="BH52" i="8"/>
  <c r="BJ52" i="8"/>
  <c r="BK52" i="8"/>
  <c r="BL52" i="8"/>
  <c r="BH53" i="8"/>
  <c r="BJ53" i="8"/>
  <c r="BK53" i="8"/>
  <c r="BL53" i="8"/>
  <c r="BH54" i="8"/>
  <c r="BJ54" i="8"/>
  <c r="BK54" i="8"/>
  <c r="BL54" i="8"/>
  <c r="BH97" i="8"/>
  <c r="BJ97" i="8"/>
  <c r="BK97" i="8"/>
  <c r="BL97" i="8"/>
  <c r="BH98" i="8"/>
  <c r="BJ98" i="8"/>
  <c r="BK98" i="8"/>
  <c r="BL98" i="8"/>
  <c r="BH99" i="8"/>
  <c r="BJ99" i="8"/>
  <c r="BK99" i="8"/>
  <c r="BL99" i="8"/>
  <c r="BH100" i="8"/>
  <c r="BJ100" i="8"/>
  <c r="BK100" i="8"/>
  <c r="BL100" i="8"/>
  <c r="BH101" i="8"/>
  <c r="BJ101" i="8"/>
  <c r="BK101" i="8"/>
  <c r="BL101" i="8"/>
  <c r="BH102" i="8"/>
  <c r="BJ102" i="8"/>
  <c r="BK102" i="8"/>
  <c r="BL102" i="8"/>
  <c r="BH103" i="8"/>
  <c r="BJ103" i="8"/>
  <c r="BK103" i="8"/>
  <c r="BL103" i="8"/>
  <c r="BH104" i="8"/>
  <c r="BJ104" i="8"/>
  <c r="BK104" i="8"/>
  <c r="BL104" i="8"/>
  <c r="BH105" i="8"/>
  <c r="BJ105" i="8"/>
  <c r="BK105" i="8"/>
  <c r="BL105" i="8"/>
  <c r="BH106" i="8"/>
  <c r="BJ106" i="8"/>
  <c r="BK106" i="8"/>
  <c r="BL106" i="8"/>
  <c r="BH123" i="8"/>
  <c r="BJ123" i="8"/>
  <c r="BK123" i="8"/>
  <c r="BL123" i="8"/>
  <c r="BH55" i="8"/>
  <c r="BJ55" i="8"/>
  <c r="BK55" i="8"/>
  <c r="BL55" i="8"/>
  <c r="BH56" i="8"/>
  <c r="BJ56" i="8"/>
  <c r="BK56" i="8"/>
  <c r="BL56" i="8"/>
  <c r="BH57" i="8"/>
  <c r="BJ57" i="8"/>
  <c r="BK57" i="8"/>
  <c r="BL57" i="8"/>
  <c r="BH58" i="8"/>
  <c r="BJ58" i="8"/>
  <c r="BK58" i="8"/>
  <c r="BL58" i="8"/>
  <c r="BH59" i="8"/>
  <c r="BJ59" i="8"/>
  <c r="BK59" i="8"/>
  <c r="BL59" i="8"/>
  <c r="BH60" i="8"/>
  <c r="BJ60" i="8"/>
  <c r="BK60" i="8"/>
  <c r="BL60" i="8"/>
  <c r="BH61" i="8"/>
  <c r="BJ61" i="8"/>
  <c r="BK61" i="8"/>
  <c r="BL61" i="8"/>
  <c r="BH108" i="8"/>
  <c r="BJ108" i="8"/>
  <c r="BK108" i="8"/>
  <c r="BL108" i="8"/>
  <c r="BH109" i="8"/>
  <c r="BJ109" i="8"/>
  <c r="BK109" i="8"/>
  <c r="BL109" i="8"/>
  <c r="BH110" i="8"/>
  <c r="BJ110" i="8"/>
  <c r="BK110" i="8"/>
  <c r="BL110" i="8"/>
  <c r="BH111" i="8"/>
  <c r="BJ111" i="8"/>
  <c r="BK111" i="8"/>
  <c r="BL111" i="8"/>
  <c r="BH112" i="8"/>
  <c r="BJ112" i="8"/>
  <c r="BK112" i="8"/>
  <c r="BL112" i="8"/>
  <c r="BH114" i="8"/>
  <c r="BJ114" i="8"/>
  <c r="BK114" i="8"/>
  <c r="BL114" i="8"/>
  <c r="BH128" i="8"/>
  <c r="BJ128" i="8"/>
  <c r="BK128" i="8"/>
  <c r="BL128" i="8"/>
  <c r="BH129" i="8"/>
  <c r="BJ129" i="8"/>
  <c r="BK129" i="8"/>
  <c r="BL129" i="8"/>
  <c r="BH130" i="8"/>
  <c r="BJ130" i="8"/>
  <c r="BK130" i="8"/>
  <c r="BL130" i="8"/>
  <c r="BH131" i="8"/>
  <c r="BJ131" i="8"/>
  <c r="BK131" i="8"/>
  <c r="BL131" i="8"/>
  <c r="BH132" i="8"/>
  <c r="BJ132" i="8"/>
  <c r="BK132" i="8"/>
  <c r="BL132" i="8"/>
  <c r="BH133" i="8"/>
  <c r="BJ133" i="8"/>
  <c r="BK133" i="8"/>
  <c r="BL133" i="8"/>
  <c r="BH134" i="8"/>
  <c r="BJ134" i="8"/>
  <c r="BK134" i="8"/>
  <c r="BL134" i="8"/>
  <c r="BH135" i="8"/>
  <c r="BJ135" i="8"/>
  <c r="BK135" i="8"/>
  <c r="BL135" i="8"/>
  <c r="BH136" i="8"/>
  <c r="BJ136" i="8"/>
  <c r="BK136" i="8"/>
  <c r="BL136" i="8"/>
  <c r="BH137" i="8"/>
  <c r="BJ137" i="8"/>
  <c r="BK137" i="8"/>
  <c r="BL137" i="8"/>
  <c r="BH138" i="8"/>
  <c r="BJ138" i="8"/>
  <c r="BK138" i="8"/>
  <c r="BL138" i="8"/>
  <c r="BH139" i="8"/>
  <c r="BJ139" i="8"/>
  <c r="BK139" i="8"/>
  <c r="BL139" i="8"/>
  <c r="BH140" i="8"/>
  <c r="BJ140" i="8"/>
  <c r="BK140" i="8"/>
  <c r="BL140" i="8"/>
  <c r="BH141" i="8"/>
  <c r="BJ141" i="8"/>
  <c r="BK141" i="8"/>
  <c r="BL141" i="8"/>
  <c r="BH79" i="8"/>
  <c r="BJ79" i="8"/>
  <c r="BK79" i="8"/>
  <c r="BL79" i="8"/>
  <c r="BH80" i="8"/>
  <c r="BJ80" i="8"/>
  <c r="BK80" i="8"/>
  <c r="BL80" i="8"/>
  <c r="BH81" i="8"/>
  <c r="BJ81" i="8"/>
  <c r="BK81" i="8"/>
  <c r="BL81" i="8"/>
  <c r="BH82" i="8"/>
  <c r="BJ82" i="8"/>
  <c r="BK82" i="8"/>
  <c r="BL82" i="8"/>
  <c r="BH83" i="8"/>
  <c r="BJ83" i="8"/>
  <c r="BK83" i="8"/>
  <c r="BL83" i="8"/>
  <c r="BL189" i="8"/>
  <c r="BK189" i="8"/>
  <c r="BJ174" i="8"/>
  <c r="BJ175" i="8"/>
  <c r="BJ176" i="8"/>
  <c r="BJ177" i="8"/>
  <c r="BJ178" i="8"/>
  <c r="BJ189" i="8"/>
  <c r="BI189" i="8"/>
  <c r="BH119" i="8"/>
  <c r="BH174" i="8"/>
  <c r="BH175" i="8"/>
  <c r="BH176" i="8"/>
  <c r="BH177" i="8"/>
  <c r="BH178" i="8"/>
  <c r="BH107" i="8"/>
  <c r="BH113" i="8"/>
  <c r="BH189" i="8"/>
  <c r="BG189" i="8"/>
  <c r="BF189" i="8"/>
  <c r="BE189" i="8"/>
  <c r="BC189" i="8"/>
  <c r="AW189" i="8"/>
  <c r="AV189" i="8"/>
  <c r="BL187" i="8"/>
  <c r="BK187" i="8"/>
  <c r="BJ187" i="8"/>
  <c r="BI187" i="8"/>
  <c r="BH187" i="8"/>
  <c r="BG187" i="8"/>
  <c r="BF187" i="8"/>
  <c r="BE187" i="8"/>
  <c r="BC187" i="8"/>
  <c r="AW187" i="8"/>
  <c r="AV187" i="8"/>
  <c r="BL185" i="8"/>
  <c r="BK185" i="8"/>
  <c r="BJ185" i="8"/>
  <c r="BI185" i="8"/>
  <c r="BH185" i="8"/>
  <c r="BG185" i="8"/>
  <c r="BF185" i="8"/>
  <c r="BE185" i="8"/>
  <c r="BC185" i="8"/>
  <c r="BB4" i="8"/>
  <c r="BB5" i="8"/>
  <c r="BB6" i="8"/>
  <c r="BB7" i="8"/>
  <c r="BB8" i="8"/>
  <c r="BB9" i="8"/>
  <c r="BB10" i="8"/>
  <c r="BB11" i="8"/>
  <c r="BB12" i="8"/>
  <c r="BB13" i="8"/>
  <c r="BB14" i="8"/>
  <c r="BB142" i="8"/>
  <c r="BB143" i="8"/>
  <c r="BB144" i="8"/>
  <c r="BB145" i="8"/>
  <c r="BB146" i="8"/>
  <c r="BB147" i="8"/>
  <c r="BB148" i="8"/>
  <c r="BB149" i="8"/>
  <c r="BB15" i="8"/>
  <c r="BB16" i="8"/>
  <c r="BB17" i="8"/>
  <c r="BB18" i="8"/>
  <c r="BB150" i="8"/>
  <c r="BB151" i="8"/>
  <c r="BB152" i="8"/>
  <c r="BB153" i="8"/>
  <c r="BB154" i="8"/>
  <c r="BB155" i="8"/>
  <c r="BB156" i="8"/>
  <c r="BB157" i="8"/>
  <c r="BB15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166" i="8"/>
  <c r="BB62" i="8"/>
  <c r="BB63" i="8"/>
  <c r="BB64" i="8"/>
  <c r="BB65" i="8"/>
  <c r="BB66" i="8"/>
  <c r="BB167" i="8"/>
  <c r="BB67" i="8"/>
  <c r="BB68" i="8"/>
  <c r="BB115" i="8"/>
  <c r="BB69" i="8"/>
  <c r="BB70" i="8"/>
  <c r="BB71" i="8"/>
  <c r="BB72" i="8"/>
  <c r="BB73" i="8"/>
  <c r="BB74" i="8"/>
  <c r="BB168" i="8"/>
  <c r="BB169" i="8"/>
  <c r="BB170" i="8"/>
  <c r="BB40" i="8"/>
  <c r="BB75" i="8"/>
  <c r="BB76" i="8"/>
  <c r="BB41" i="8"/>
  <c r="BB77" i="8"/>
  <c r="BB78" i="8"/>
  <c r="BB42" i="8"/>
  <c r="BB43" i="8"/>
  <c r="BB171" i="8"/>
  <c r="BB172" i="8"/>
  <c r="BB84" i="8"/>
  <c r="BB85" i="8"/>
  <c r="BB86" i="8"/>
  <c r="BB87" i="8"/>
  <c r="BB124" i="8"/>
  <c r="BB125" i="8"/>
  <c r="BB126" i="8"/>
  <c r="BB127" i="8"/>
  <c r="BB88" i="8"/>
  <c r="BB89" i="8"/>
  <c r="BB90" i="8"/>
  <c r="BB91" i="8"/>
  <c r="BB92" i="8"/>
  <c r="BB93" i="8"/>
  <c r="BB94" i="8"/>
  <c r="BB95" i="8"/>
  <c r="BB96" i="8"/>
  <c r="BB159" i="8"/>
  <c r="BB160" i="8"/>
  <c r="BB161" i="8"/>
  <c r="BB162" i="8"/>
  <c r="BB163" i="8"/>
  <c r="BB164" i="8"/>
  <c r="BB165" i="8"/>
  <c r="BB116" i="8"/>
  <c r="BB44" i="8"/>
  <c r="BB45" i="8"/>
  <c r="BB117" i="8"/>
  <c r="BB118" i="8"/>
  <c r="BB119" i="8"/>
  <c r="BB120" i="8"/>
  <c r="BB121" i="8"/>
  <c r="BB122" i="8"/>
  <c r="BB173" i="8"/>
  <c r="BB46" i="8"/>
  <c r="BB47" i="8"/>
  <c r="BB48" i="8"/>
  <c r="BB49" i="8"/>
  <c r="BB50" i="8"/>
  <c r="BB51" i="8"/>
  <c r="BB52" i="8"/>
  <c r="BB53" i="8"/>
  <c r="BB54" i="8"/>
  <c r="BB97" i="8"/>
  <c r="BB98" i="8"/>
  <c r="BB99" i="8"/>
  <c r="BB100" i="8"/>
  <c r="BB101" i="8"/>
  <c r="BB102" i="8"/>
  <c r="BB103" i="8"/>
  <c r="BB104" i="8"/>
  <c r="BB105" i="8"/>
  <c r="BB106" i="8"/>
  <c r="BB123" i="8"/>
  <c r="BB174" i="8"/>
  <c r="BB175" i="8"/>
  <c r="BB176" i="8"/>
  <c r="BB55" i="8"/>
  <c r="BB56" i="8"/>
  <c r="BB57" i="8"/>
  <c r="BB58" i="8"/>
  <c r="BB59" i="8"/>
  <c r="BB60" i="8"/>
  <c r="BB61" i="8"/>
  <c r="BB177" i="8"/>
  <c r="BB178" i="8"/>
  <c r="BB107" i="8"/>
  <c r="BB108" i="8"/>
  <c r="BB109" i="8"/>
  <c r="BB110" i="8"/>
  <c r="BB111" i="8"/>
  <c r="BB112" i="8"/>
  <c r="BB113" i="8"/>
  <c r="BB114" i="8"/>
  <c r="BB128" i="8"/>
  <c r="BB129" i="8"/>
  <c r="BB130" i="8"/>
  <c r="BB131" i="8"/>
  <c r="BB132" i="8"/>
  <c r="BB133" i="8"/>
  <c r="BB134" i="8"/>
  <c r="BB135" i="8"/>
  <c r="BB136" i="8"/>
  <c r="BB137" i="8"/>
  <c r="BB138" i="8"/>
  <c r="BB139" i="8"/>
  <c r="BB140" i="8"/>
  <c r="BB141" i="8"/>
  <c r="BB79" i="8"/>
  <c r="BB80" i="8"/>
  <c r="BB81" i="8"/>
  <c r="BB82" i="8"/>
  <c r="BB83" i="8"/>
  <c r="BB185" i="8"/>
  <c r="AW185" i="8"/>
  <c r="AV185" i="8"/>
  <c r="BL183" i="8"/>
  <c r="BK183" i="8"/>
  <c r="BJ183" i="8"/>
  <c r="BI183" i="8"/>
  <c r="BH183" i="8"/>
  <c r="BG183" i="8"/>
  <c r="BF183" i="8"/>
  <c r="BE183" i="8"/>
  <c r="BC183" i="8"/>
  <c r="BB183" i="8"/>
  <c r="AW183" i="8"/>
  <c r="AV183" i="8"/>
  <c r="BL181" i="8"/>
  <c r="BK181" i="8"/>
  <c r="BJ181" i="8"/>
  <c r="BI181" i="8"/>
  <c r="BH181" i="8"/>
  <c r="BG181" i="8"/>
  <c r="BF181" i="8"/>
  <c r="BE181" i="8"/>
  <c r="BC181" i="8"/>
  <c r="BB181" i="8"/>
  <c r="AW181" i="8"/>
  <c r="AV181" i="8"/>
  <c r="AP4" i="10"/>
  <c r="AP5" i="10"/>
  <c r="AP6" i="10"/>
  <c r="AP7" i="10"/>
  <c r="AP8" i="10"/>
  <c r="AP9" i="10"/>
  <c r="AP10" i="10"/>
  <c r="AP11" i="10"/>
  <c r="AP12" i="10"/>
  <c r="AP13" i="10"/>
  <c r="AP14" i="10"/>
  <c r="AP15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28" i="10"/>
  <c r="AP29" i="10"/>
  <c r="AP30" i="10"/>
  <c r="AP31" i="10"/>
  <c r="AP32" i="10"/>
  <c r="AP33" i="10"/>
  <c r="AP34" i="10"/>
  <c r="AP35" i="10"/>
  <c r="AP36" i="10"/>
  <c r="AP37" i="10"/>
  <c r="AP38" i="10"/>
  <c r="AP39" i="10"/>
  <c r="AP40" i="10"/>
  <c r="AP41" i="10"/>
  <c r="AP42" i="10"/>
  <c r="AP43" i="10"/>
  <c r="AP44" i="10"/>
  <c r="AP45" i="10"/>
  <c r="AP46" i="10"/>
  <c r="AP47" i="10"/>
  <c r="AP48" i="10"/>
  <c r="AP49" i="10"/>
  <c r="AP50" i="10"/>
  <c r="AP51" i="10"/>
  <c r="AP52" i="10"/>
  <c r="AP53" i="10"/>
  <c r="AP54" i="10"/>
  <c r="AP55" i="10"/>
  <c r="AP56" i="10"/>
  <c r="AP57" i="10"/>
  <c r="AP58" i="10"/>
  <c r="AP59" i="10"/>
  <c r="AP60" i="10"/>
  <c r="AP61" i="10"/>
  <c r="AP62" i="10"/>
  <c r="AP63" i="10"/>
  <c r="AP64" i="10"/>
  <c r="AP65" i="10"/>
  <c r="AP66" i="10"/>
  <c r="AP67" i="10"/>
  <c r="AP68" i="10"/>
  <c r="AP69" i="10"/>
  <c r="AP70" i="10"/>
  <c r="AP71" i="10"/>
  <c r="AP72" i="10"/>
  <c r="AP73" i="10"/>
  <c r="AP74" i="10"/>
  <c r="AP75" i="10"/>
  <c r="AP76" i="10"/>
  <c r="AP77" i="10"/>
  <c r="AP78" i="10"/>
  <c r="AP79" i="10"/>
  <c r="AP80" i="10"/>
  <c r="AP81" i="10"/>
  <c r="AP82" i="10"/>
  <c r="AP83" i="10"/>
  <c r="AP84" i="10"/>
  <c r="AP85" i="10"/>
  <c r="AP86" i="10"/>
  <c r="AP87" i="10"/>
  <c r="AP88" i="10"/>
  <c r="AP90" i="10"/>
  <c r="AP91" i="10"/>
  <c r="AP92" i="10"/>
  <c r="AP93" i="10"/>
  <c r="AP94" i="10"/>
  <c r="AP95" i="10"/>
  <c r="AP96" i="10"/>
  <c r="AP97" i="10"/>
  <c r="AP98" i="10"/>
  <c r="AP99" i="10"/>
  <c r="AP100" i="10"/>
  <c r="AP101" i="10"/>
  <c r="AP102" i="10"/>
  <c r="AP103" i="10"/>
  <c r="AP104" i="10"/>
  <c r="AP105" i="10"/>
  <c r="AP106" i="10"/>
  <c r="AP107" i="10"/>
  <c r="AP108" i="10"/>
  <c r="AP109" i="10"/>
  <c r="AP110" i="10"/>
  <c r="AP111" i="10"/>
  <c r="AP112" i="10"/>
  <c r="AP113" i="10"/>
  <c r="AP114" i="10"/>
  <c r="AP115" i="10"/>
  <c r="AP116" i="10"/>
  <c r="AP117" i="10"/>
  <c r="AP118" i="10"/>
  <c r="AP119" i="10"/>
  <c r="AP120" i="10"/>
  <c r="AP121" i="10"/>
  <c r="AP122" i="10"/>
  <c r="AP123" i="10"/>
  <c r="AP124" i="10"/>
  <c r="AP125" i="10"/>
  <c r="AP126" i="10"/>
  <c r="AP127" i="10"/>
  <c r="AP128" i="10"/>
  <c r="AP129" i="10"/>
  <c r="AP130" i="10"/>
  <c r="AP131" i="10"/>
  <c r="AP132" i="10"/>
  <c r="AP133" i="10"/>
  <c r="AP134" i="10"/>
  <c r="AP135" i="10"/>
  <c r="AP136" i="10"/>
  <c r="AP137" i="10"/>
  <c r="AP138" i="10"/>
  <c r="AP139" i="10"/>
  <c r="AP140" i="10"/>
  <c r="AP141" i="10"/>
  <c r="AP142" i="10"/>
  <c r="AP143" i="10"/>
  <c r="AP144" i="10"/>
  <c r="AP145" i="10"/>
  <c r="AP146" i="10"/>
  <c r="AP147" i="10"/>
  <c r="AP148" i="10"/>
  <c r="AP149" i="10"/>
  <c r="AP150" i="10"/>
  <c r="AP151" i="10"/>
  <c r="AP152" i="10"/>
  <c r="AP154" i="10"/>
  <c r="AP155" i="10"/>
  <c r="AP157" i="10"/>
  <c r="AP158" i="10"/>
  <c r="AP159" i="10"/>
  <c r="AP160" i="10"/>
  <c r="AP161" i="10"/>
  <c r="AP162" i="10"/>
  <c r="AP163" i="10"/>
  <c r="AP164" i="10"/>
  <c r="AP165" i="10"/>
  <c r="AP166" i="10"/>
  <c r="AP167" i="10"/>
  <c r="AP168" i="10"/>
  <c r="AP169" i="10"/>
  <c r="AP170" i="10"/>
  <c r="AP171" i="10"/>
  <c r="AP172" i="10"/>
  <c r="AP173" i="10"/>
  <c r="AP174" i="10"/>
  <c r="AP175" i="10"/>
  <c r="AP176" i="10"/>
  <c r="AP177" i="10"/>
  <c r="AP178" i="10"/>
  <c r="AP193" i="10"/>
  <c r="AN4" i="10"/>
  <c r="AN5" i="10"/>
  <c r="AN6" i="10"/>
  <c r="AN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40" i="10"/>
  <c r="AN41" i="10"/>
  <c r="AN42" i="10"/>
  <c r="AN43" i="10"/>
  <c r="AN44" i="10"/>
  <c r="AN45" i="10"/>
  <c r="AN46" i="10"/>
  <c r="AN47" i="10"/>
  <c r="AN48" i="10"/>
  <c r="AN49" i="10"/>
  <c r="AN50" i="10"/>
  <c r="AN51" i="10"/>
  <c r="AN52" i="10"/>
  <c r="AN53" i="10"/>
  <c r="AN54" i="10"/>
  <c r="AN55" i="10"/>
  <c r="AN56" i="10"/>
  <c r="AN57" i="10"/>
  <c r="AN58" i="10"/>
  <c r="AN59" i="10"/>
  <c r="AN60" i="10"/>
  <c r="AN61" i="10"/>
  <c r="AN62" i="10"/>
  <c r="AN63" i="10"/>
  <c r="AN64" i="10"/>
  <c r="AN65" i="10"/>
  <c r="AN66" i="10"/>
  <c r="AN67" i="10"/>
  <c r="AN68" i="10"/>
  <c r="AN69" i="10"/>
  <c r="AN70" i="10"/>
  <c r="AN71" i="10"/>
  <c r="AN72" i="10"/>
  <c r="AN73" i="10"/>
  <c r="AN74" i="10"/>
  <c r="AN75" i="10"/>
  <c r="AN76" i="10"/>
  <c r="AN77" i="10"/>
  <c r="AN78" i="10"/>
  <c r="AN79" i="10"/>
  <c r="AN80" i="10"/>
  <c r="AN81" i="10"/>
  <c r="AN82" i="10"/>
  <c r="AN83" i="10"/>
  <c r="AN84" i="10"/>
  <c r="AN85" i="10"/>
  <c r="AN86" i="10"/>
  <c r="AN87" i="10"/>
  <c r="AN88" i="10"/>
  <c r="AN90" i="10"/>
  <c r="AN91" i="10"/>
  <c r="AN92" i="10"/>
  <c r="AN93" i="10"/>
  <c r="AN94" i="10"/>
  <c r="AN95" i="10"/>
  <c r="AN96" i="10"/>
  <c r="AN97" i="10"/>
  <c r="AN98" i="10"/>
  <c r="AN99" i="10"/>
  <c r="AN100" i="10"/>
  <c r="AN101" i="10"/>
  <c r="AN102" i="10"/>
  <c r="AN103" i="10"/>
  <c r="AN104" i="10"/>
  <c r="AN105" i="10"/>
  <c r="AN106" i="10"/>
  <c r="AN107" i="10"/>
  <c r="AN108" i="10"/>
  <c r="AN109" i="10"/>
  <c r="AN110" i="10"/>
  <c r="AN111" i="10"/>
  <c r="AN112" i="10"/>
  <c r="AN113" i="10"/>
  <c r="AN114" i="10"/>
  <c r="AN115" i="10"/>
  <c r="AN116" i="10"/>
  <c r="AN117" i="10"/>
  <c r="AN118" i="10"/>
  <c r="AN119" i="10"/>
  <c r="AN120" i="10"/>
  <c r="AN121" i="10"/>
  <c r="AN122" i="10"/>
  <c r="AN123" i="10"/>
  <c r="AN124" i="10"/>
  <c r="AN125" i="10"/>
  <c r="AN126" i="10"/>
  <c r="AN127" i="10"/>
  <c r="AN128" i="10"/>
  <c r="AN129" i="10"/>
  <c r="AN130" i="10"/>
  <c r="AN131" i="10"/>
  <c r="AN132" i="10"/>
  <c r="AN133" i="10"/>
  <c r="AN134" i="10"/>
  <c r="AN135" i="10"/>
  <c r="AN136" i="10"/>
  <c r="AN137" i="10"/>
  <c r="AN138" i="10"/>
  <c r="AN139" i="10"/>
  <c r="AN140" i="10"/>
  <c r="AN141" i="10"/>
  <c r="AN142" i="10"/>
  <c r="AN143" i="10"/>
  <c r="AN144" i="10"/>
  <c r="AN145" i="10"/>
  <c r="AN146" i="10"/>
  <c r="AN147" i="10"/>
  <c r="AN148" i="10"/>
  <c r="AN149" i="10"/>
  <c r="AN150" i="10"/>
  <c r="AN151" i="10"/>
  <c r="AN152" i="10"/>
  <c r="AN153" i="10"/>
  <c r="AN154" i="10"/>
  <c r="AN155" i="10"/>
  <c r="AN157" i="10"/>
  <c r="AN158" i="10"/>
  <c r="AN159" i="10"/>
  <c r="AN160" i="10"/>
  <c r="AN161" i="10"/>
  <c r="AN162" i="10"/>
  <c r="AN163" i="10"/>
  <c r="AN164" i="10"/>
  <c r="AN165" i="10"/>
  <c r="AN166" i="10"/>
  <c r="AN167" i="10"/>
  <c r="AN168" i="10"/>
  <c r="AN169" i="10"/>
  <c r="AN170" i="10"/>
  <c r="AN171" i="10"/>
  <c r="AN172" i="10"/>
  <c r="AN173" i="10"/>
  <c r="AN174" i="10"/>
  <c r="AN175" i="10"/>
  <c r="AN176" i="10"/>
  <c r="AN177" i="10"/>
  <c r="AN178" i="10"/>
  <c r="AN19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106" i="10"/>
  <c r="AL107" i="10"/>
  <c r="AL108" i="10"/>
  <c r="AL109" i="10"/>
  <c r="AL110" i="10"/>
  <c r="AL111" i="10"/>
  <c r="AL112" i="10"/>
  <c r="AL113" i="10"/>
  <c r="AL114" i="10"/>
  <c r="AL115" i="10"/>
  <c r="AL116" i="10"/>
  <c r="AL117" i="10"/>
  <c r="AL118" i="10"/>
  <c r="AL119" i="10"/>
  <c r="AL120" i="10"/>
  <c r="AL121" i="10"/>
  <c r="AL122" i="10"/>
  <c r="AL123" i="10"/>
  <c r="AL124" i="10"/>
  <c r="AL125" i="10"/>
  <c r="AL126" i="10"/>
  <c r="AL127" i="10"/>
  <c r="AL128" i="10"/>
  <c r="AL129" i="10"/>
  <c r="AL130" i="10"/>
  <c r="AL131" i="10"/>
  <c r="AL132" i="10"/>
  <c r="AL133" i="10"/>
  <c r="AL134" i="10"/>
  <c r="AL135" i="10"/>
  <c r="AL136" i="10"/>
  <c r="AL137" i="10"/>
  <c r="AL138" i="10"/>
  <c r="AL139" i="10"/>
  <c r="AL140" i="10"/>
  <c r="AL141" i="10"/>
  <c r="AL142" i="10"/>
  <c r="AL143" i="10"/>
  <c r="AL144" i="10"/>
  <c r="AL145" i="10"/>
  <c r="AL146" i="10"/>
  <c r="AL147" i="10"/>
  <c r="AL148" i="10"/>
  <c r="AL149" i="10"/>
  <c r="AL150" i="10"/>
  <c r="AL151" i="10"/>
  <c r="AL152" i="10"/>
  <c r="AL153" i="10"/>
  <c r="AL154" i="10"/>
  <c r="AL155" i="10"/>
  <c r="AL157" i="10"/>
  <c r="AL158" i="10"/>
  <c r="AL159" i="10"/>
  <c r="AL160" i="10"/>
  <c r="AL161" i="10"/>
  <c r="AL162" i="10"/>
  <c r="AL163" i="10"/>
  <c r="AL164" i="10"/>
  <c r="AL165" i="10"/>
  <c r="AL166" i="10"/>
  <c r="AL167" i="10"/>
  <c r="AL168" i="10"/>
  <c r="AL169" i="10"/>
  <c r="AL170" i="10"/>
  <c r="AL171" i="10"/>
  <c r="AL172" i="10"/>
  <c r="AL173" i="10"/>
  <c r="AL174" i="10"/>
  <c r="AL175" i="10"/>
  <c r="AL176" i="10"/>
  <c r="AL177" i="10"/>
  <c r="AL178" i="10"/>
  <c r="AL193" i="10"/>
  <c r="AJ193" i="10"/>
  <c r="AI193" i="10"/>
  <c r="AH19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9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9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93" i="10"/>
  <c r="AA19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9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93" i="10"/>
  <c r="V19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4" i="10"/>
  <c r="U175" i="10"/>
  <c r="U176" i="10"/>
  <c r="U177" i="10"/>
  <c r="U178" i="10"/>
  <c r="U193" i="10"/>
  <c r="S193" i="10"/>
  <c r="R19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93" i="10"/>
  <c r="O193" i="10"/>
  <c r="N193" i="10"/>
  <c r="M19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9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5" i="10"/>
  <c r="J176" i="10"/>
  <c r="J177" i="10"/>
  <c r="J178" i="10"/>
  <c r="J193" i="10"/>
  <c r="H19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93" i="10"/>
  <c r="E193" i="10"/>
  <c r="D193" i="10"/>
  <c r="AP191" i="10"/>
  <c r="AN191" i="10"/>
  <c r="AL191" i="10"/>
  <c r="AJ191" i="10"/>
  <c r="AI191" i="10"/>
  <c r="AH191" i="10"/>
  <c r="AG191" i="10"/>
  <c r="AE191" i="10"/>
  <c r="AC191" i="10"/>
  <c r="AA191" i="10"/>
  <c r="Z191" i="10"/>
  <c r="X191" i="10"/>
  <c r="V191" i="10"/>
  <c r="U191" i="10"/>
  <c r="S191" i="10"/>
  <c r="R191" i="10"/>
  <c r="Q191" i="10"/>
  <c r="O191" i="10"/>
  <c r="N191" i="10"/>
  <c r="M191" i="10"/>
  <c r="L191" i="10"/>
  <c r="J191" i="10"/>
  <c r="H191" i="10"/>
  <c r="G191" i="10"/>
  <c r="E191" i="10"/>
  <c r="D191" i="10"/>
  <c r="AP189" i="10"/>
  <c r="AN189" i="10"/>
  <c r="AL189" i="10"/>
  <c r="AJ189" i="10"/>
  <c r="AI189" i="10"/>
  <c r="AH189" i="10"/>
  <c r="AG189" i="10"/>
  <c r="AE189" i="10"/>
  <c r="AC189" i="10"/>
  <c r="AA189" i="10"/>
  <c r="Z189" i="10"/>
  <c r="X189" i="10"/>
  <c r="V189" i="10"/>
  <c r="U189" i="10"/>
  <c r="S189" i="10"/>
  <c r="R189" i="10"/>
  <c r="Q189" i="10"/>
  <c r="O189" i="10"/>
  <c r="N189" i="10"/>
  <c r="M189" i="10"/>
  <c r="L189" i="10"/>
  <c r="J189" i="10"/>
  <c r="H189" i="10"/>
  <c r="G189" i="10"/>
  <c r="E189" i="10"/>
  <c r="D189" i="10"/>
  <c r="AP187" i="10"/>
  <c r="AN187" i="10"/>
  <c r="AL187" i="10"/>
  <c r="AJ187" i="10"/>
  <c r="AI187" i="10"/>
  <c r="AH187" i="10"/>
  <c r="AG187" i="10"/>
  <c r="AE187" i="10"/>
  <c r="AC187" i="10"/>
  <c r="AA187" i="10"/>
  <c r="Z187" i="10"/>
  <c r="X187" i="10"/>
  <c r="V187" i="10"/>
  <c r="U187" i="10"/>
  <c r="S187" i="10"/>
  <c r="R187" i="10"/>
  <c r="Q187" i="10"/>
  <c r="O187" i="10"/>
  <c r="N187" i="10"/>
  <c r="M187" i="10"/>
  <c r="L187" i="10"/>
  <c r="J187" i="10"/>
  <c r="H187" i="10"/>
  <c r="G187" i="10"/>
  <c r="E187" i="10"/>
  <c r="D187" i="10"/>
  <c r="AP185" i="10"/>
  <c r="AN185" i="10"/>
  <c r="AL185" i="10"/>
  <c r="AJ185" i="10"/>
  <c r="AI185" i="10"/>
  <c r="AH185" i="10"/>
  <c r="AG185" i="10"/>
  <c r="AE185" i="10"/>
  <c r="AC185" i="10"/>
  <c r="AA185" i="10"/>
  <c r="Z185" i="10"/>
  <c r="X185" i="10"/>
  <c r="V185" i="10"/>
  <c r="U185" i="10"/>
  <c r="S185" i="10"/>
  <c r="R185" i="10"/>
  <c r="Q185" i="10"/>
  <c r="O185" i="10"/>
  <c r="N185" i="10"/>
  <c r="M185" i="10"/>
  <c r="L185" i="10"/>
  <c r="J185" i="10"/>
  <c r="H185" i="10"/>
  <c r="G185" i="10"/>
  <c r="E185" i="10"/>
  <c r="D185" i="10"/>
  <c r="AP183" i="10"/>
  <c r="AN183" i="10"/>
  <c r="AL183" i="10"/>
  <c r="AJ183" i="10"/>
  <c r="AI183" i="10"/>
  <c r="AH183" i="10"/>
  <c r="AG183" i="10"/>
  <c r="AE183" i="10"/>
  <c r="AC183" i="10"/>
  <c r="AA183" i="10"/>
  <c r="Z183" i="10"/>
  <c r="X183" i="10"/>
  <c r="V183" i="10"/>
  <c r="U183" i="10"/>
  <c r="S183" i="10"/>
  <c r="R183" i="10"/>
  <c r="Q183" i="10"/>
  <c r="O183" i="10"/>
  <c r="N183" i="10"/>
  <c r="M183" i="10"/>
  <c r="L183" i="10"/>
  <c r="J183" i="10"/>
  <c r="H183" i="10"/>
  <c r="G183" i="10"/>
  <c r="E183" i="10"/>
  <c r="D183" i="10"/>
  <c r="AP181" i="10"/>
  <c r="AN181" i="10"/>
  <c r="AL181" i="10"/>
  <c r="AJ181" i="10"/>
  <c r="AI181" i="10"/>
  <c r="AH181" i="10"/>
  <c r="AG181" i="10"/>
  <c r="AE181" i="10"/>
  <c r="AC181" i="10"/>
  <c r="AA181" i="10"/>
  <c r="Z181" i="10"/>
  <c r="X181" i="10"/>
  <c r="V181" i="10"/>
  <c r="U181" i="10"/>
  <c r="S181" i="10"/>
  <c r="R181" i="10"/>
  <c r="Q181" i="10"/>
  <c r="O181" i="10"/>
  <c r="N181" i="10"/>
  <c r="M181" i="10"/>
  <c r="L181" i="10"/>
  <c r="J181" i="10"/>
  <c r="H181" i="10"/>
  <c r="G181" i="10"/>
  <c r="E181" i="10"/>
  <c r="D181" i="10"/>
  <c r="AQ178" i="10"/>
  <c r="AR178" i="10"/>
  <c r="AQ177" i="10"/>
  <c r="AR177" i="10"/>
  <c r="AQ176" i="10"/>
  <c r="AR176" i="10"/>
  <c r="AQ175" i="10"/>
  <c r="AR175" i="10"/>
  <c r="AQ174" i="10"/>
  <c r="AR174" i="10"/>
  <c r="AQ173" i="10"/>
  <c r="AR173" i="10"/>
  <c r="AQ172" i="10"/>
  <c r="AR172" i="10"/>
  <c r="AQ171" i="10"/>
  <c r="AR171" i="10"/>
  <c r="AQ170" i="10"/>
  <c r="AR170" i="10"/>
  <c r="AQ169" i="10"/>
  <c r="AR169" i="10"/>
  <c r="AQ168" i="10"/>
  <c r="AR168" i="10"/>
  <c r="AQ167" i="10"/>
  <c r="AR167" i="10"/>
  <c r="AQ166" i="10"/>
  <c r="AR166" i="10"/>
  <c r="AQ165" i="10"/>
  <c r="AR165" i="10"/>
  <c r="AQ164" i="10"/>
  <c r="AR164" i="10"/>
  <c r="AQ163" i="10"/>
  <c r="AR163" i="10"/>
  <c r="AQ162" i="10"/>
  <c r="AR162" i="10"/>
  <c r="AQ161" i="10"/>
  <c r="AR161" i="10"/>
  <c r="AQ160" i="10"/>
  <c r="AR160" i="10"/>
  <c r="AQ159" i="10"/>
  <c r="AR159" i="10"/>
  <c r="AQ158" i="10"/>
  <c r="AR158" i="10"/>
  <c r="AQ157" i="10"/>
  <c r="AR157" i="10"/>
  <c r="AQ155" i="10"/>
  <c r="AR155" i="10"/>
  <c r="AQ154" i="10"/>
  <c r="AR154" i="10"/>
  <c r="AQ153" i="10"/>
  <c r="AR153" i="10"/>
  <c r="AQ152" i="10"/>
  <c r="AR152" i="10"/>
  <c r="AQ151" i="10"/>
  <c r="AR151" i="10"/>
  <c r="AQ150" i="10"/>
  <c r="AR150" i="10"/>
  <c r="AQ149" i="10"/>
  <c r="AR149" i="10"/>
  <c r="AQ148" i="10"/>
  <c r="AR148" i="10"/>
  <c r="AQ147" i="10"/>
  <c r="AR147" i="10"/>
  <c r="AQ146" i="10"/>
  <c r="AR146" i="10"/>
  <c r="AQ145" i="10"/>
  <c r="AR145" i="10"/>
  <c r="AQ144" i="10"/>
  <c r="AR144" i="10"/>
  <c r="AQ143" i="10"/>
  <c r="AR143" i="10"/>
  <c r="AQ142" i="10"/>
  <c r="AR142" i="10"/>
  <c r="AQ141" i="10"/>
  <c r="AR141" i="10"/>
  <c r="AQ140" i="10"/>
  <c r="AR140" i="10"/>
  <c r="AQ139" i="10"/>
  <c r="AR139" i="10"/>
  <c r="AQ138" i="10"/>
  <c r="AR138" i="10"/>
  <c r="AQ137" i="10"/>
  <c r="AR137" i="10"/>
  <c r="AQ136" i="10"/>
  <c r="AR136" i="10"/>
  <c r="AQ135" i="10"/>
  <c r="AR135" i="10"/>
  <c r="AQ134" i="10"/>
  <c r="AR134" i="10"/>
  <c r="AQ133" i="10"/>
  <c r="AR133" i="10"/>
  <c r="AQ132" i="10"/>
  <c r="AR132" i="10"/>
  <c r="AQ131" i="10"/>
  <c r="AR131" i="10"/>
  <c r="AQ130" i="10"/>
  <c r="AR130" i="10"/>
  <c r="AQ129" i="10"/>
  <c r="AR129" i="10"/>
  <c r="AQ128" i="10"/>
  <c r="AR128" i="10"/>
  <c r="AQ127" i="10"/>
  <c r="AR127" i="10"/>
  <c r="AQ126" i="10"/>
  <c r="AR126" i="10"/>
  <c r="AQ125" i="10"/>
  <c r="AR125" i="10"/>
  <c r="AQ124" i="10"/>
  <c r="AR124" i="10"/>
  <c r="AQ123" i="10"/>
  <c r="AR123" i="10"/>
  <c r="AQ122" i="10"/>
  <c r="AR122" i="10"/>
  <c r="AQ121" i="10"/>
  <c r="AR121" i="10"/>
  <c r="AQ120" i="10"/>
  <c r="AR120" i="10"/>
  <c r="AQ119" i="10"/>
  <c r="AR119" i="10"/>
  <c r="AQ118" i="10"/>
  <c r="AR118" i="10"/>
  <c r="AQ117" i="10"/>
  <c r="AR117" i="10"/>
  <c r="AQ116" i="10"/>
  <c r="AR116" i="10"/>
  <c r="AQ115" i="10"/>
  <c r="AR115" i="10"/>
  <c r="AQ114" i="10"/>
  <c r="AR114" i="10"/>
  <c r="AQ113" i="10"/>
  <c r="AR113" i="10"/>
  <c r="AQ112" i="10"/>
  <c r="AR112" i="10"/>
  <c r="AQ111" i="10"/>
  <c r="AR111" i="10"/>
  <c r="AQ110" i="10"/>
  <c r="AR110" i="10"/>
  <c r="AQ109" i="10"/>
  <c r="AR109" i="10"/>
  <c r="AQ108" i="10"/>
  <c r="AR108" i="10"/>
  <c r="AQ107" i="10"/>
  <c r="AR107" i="10"/>
  <c r="AQ106" i="10"/>
  <c r="AR106" i="10"/>
  <c r="AQ105" i="10"/>
  <c r="AR105" i="10"/>
  <c r="AQ104" i="10"/>
  <c r="AR104" i="10"/>
  <c r="AQ103" i="10"/>
  <c r="AR103" i="10"/>
  <c r="AQ102" i="10"/>
  <c r="AR102" i="10"/>
  <c r="AQ101" i="10"/>
  <c r="AR101" i="10"/>
  <c r="AQ100" i="10"/>
  <c r="AR100" i="10"/>
  <c r="AQ99" i="10"/>
  <c r="AR99" i="10"/>
  <c r="AQ98" i="10"/>
  <c r="AR98" i="10"/>
  <c r="AQ97" i="10"/>
  <c r="AR97" i="10"/>
  <c r="AQ96" i="10"/>
  <c r="AR96" i="10"/>
  <c r="AQ95" i="10"/>
  <c r="AR95" i="10"/>
  <c r="AQ94" i="10"/>
  <c r="AR94" i="10"/>
  <c r="AQ93" i="10"/>
  <c r="AR93" i="10"/>
  <c r="AQ92" i="10"/>
  <c r="AR92" i="10"/>
  <c r="AQ91" i="10"/>
  <c r="AR91" i="10"/>
  <c r="AQ90" i="10"/>
  <c r="AR90" i="10"/>
  <c r="AQ88" i="10"/>
  <c r="AR88" i="10"/>
  <c r="AQ87" i="10"/>
  <c r="AR87" i="10"/>
  <c r="AQ86" i="10"/>
  <c r="AR86" i="10"/>
  <c r="AQ85" i="10"/>
  <c r="AR85" i="10"/>
  <c r="AQ84" i="10"/>
  <c r="AR84" i="10"/>
  <c r="AQ83" i="10"/>
  <c r="AR83" i="10"/>
  <c r="AQ82" i="10"/>
  <c r="AR82" i="10"/>
  <c r="AQ81" i="10"/>
  <c r="AR81" i="10"/>
  <c r="AQ80" i="10"/>
  <c r="AR80" i="10"/>
  <c r="AQ79" i="10"/>
  <c r="AR79" i="10"/>
  <c r="AQ78" i="10"/>
  <c r="AR78" i="10"/>
  <c r="AQ77" i="10"/>
  <c r="AR77" i="10"/>
  <c r="AQ76" i="10"/>
  <c r="AR76" i="10"/>
  <c r="AQ75" i="10"/>
  <c r="AR75" i="10"/>
  <c r="AQ74" i="10"/>
  <c r="AR74" i="10"/>
  <c r="AQ73" i="10"/>
  <c r="AR73" i="10"/>
  <c r="AQ72" i="10"/>
  <c r="AR72" i="10"/>
  <c r="AQ71" i="10"/>
  <c r="AR71" i="10"/>
  <c r="AQ70" i="10"/>
  <c r="AR70" i="10"/>
  <c r="AQ69" i="10"/>
  <c r="AR69" i="10"/>
  <c r="AQ68" i="10"/>
  <c r="AR68" i="10"/>
  <c r="AQ67" i="10"/>
  <c r="AR67" i="10"/>
  <c r="AQ66" i="10"/>
  <c r="AR66" i="10"/>
  <c r="AQ65" i="10"/>
  <c r="AR65" i="10"/>
  <c r="AQ64" i="10"/>
  <c r="AR64" i="10"/>
  <c r="AQ63" i="10"/>
  <c r="AR63" i="10"/>
  <c r="AQ62" i="10"/>
  <c r="AR62" i="10"/>
  <c r="AQ61" i="10"/>
  <c r="AR61" i="10"/>
  <c r="AQ60" i="10"/>
  <c r="AR60" i="10"/>
  <c r="AQ59" i="10"/>
  <c r="AR59" i="10"/>
  <c r="AQ58" i="10"/>
  <c r="AR58" i="10"/>
  <c r="AQ57" i="10"/>
  <c r="AR57" i="10"/>
  <c r="AQ56" i="10"/>
  <c r="AR56" i="10"/>
  <c r="AQ55" i="10"/>
  <c r="AR55" i="10"/>
  <c r="AQ54" i="10"/>
  <c r="AR54" i="10"/>
  <c r="AQ53" i="10"/>
  <c r="AR53" i="10"/>
  <c r="AQ52" i="10"/>
  <c r="AR52" i="10"/>
  <c r="AQ51" i="10"/>
  <c r="AR51" i="10"/>
  <c r="AQ50" i="10"/>
  <c r="AR50" i="10"/>
  <c r="AQ49" i="10"/>
  <c r="AR49" i="10"/>
  <c r="AQ48" i="10"/>
  <c r="AR48" i="10"/>
  <c r="AQ47" i="10"/>
  <c r="AR47" i="10"/>
  <c r="AQ46" i="10"/>
  <c r="AR46" i="10"/>
  <c r="AQ45" i="10"/>
  <c r="AR45" i="10"/>
  <c r="AQ44" i="10"/>
  <c r="AR44" i="10"/>
  <c r="AQ43" i="10"/>
  <c r="AR43" i="10"/>
  <c r="AQ42" i="10"/>
  <c r="AR42" i="10"/>
  <c r="AQ41" i="10"/>
  <c r="AR41" i="10"/>
  <c r="AQ40" i="10"/>
  <c r="AR40" i="10"/>
  <c r="AQ39" i="10"/>
  <c r="AR39" i="10"/>
  <c r="AQ38" i="10"/>
  <c r="AR38" i="10"/>
  <c r="AQ37" i="10"/>
  <c r="AR37" i="10"/>
  <c r="AQ36" i="10"/>
  <c r="AR36" i="10"/>
  <c r="AQ35" i="10"/>
  <c r="AR35" i="10"/>
  <c r="AQ34" i="10"/>
  <c r="AR34" i="10"/>
  <c r="AQ33" i="10"/>
  <c r="AR33" i="10"/>
  <c r="AQ32" i="10"/>
  <c r="AR32" i="10"/>
  <c r="AQ31" i="10"/>
  <c r="AR31" i="10"/>
  <c r="AQ30" i="10"/>
  <c r="AR30" i="10"/>
  <c r="AQ29" i="10"/>
  <c r="AR29" i="10"/>
  <c r="AQ28" i="10"/>
  <c r="AR28" i="10"/>
  <c r="AQ27" i="10"/>
  <c r="AR27" i="10"/>
  <c r="AQ26" i="10"/>
  <c r="AR26" i="10"/>
  <c r="AQ25" i="10"/>
  <c r="AR25" i="10"/>
  <c r="AQ24" i="10"/>
  <c r="AR24" i="10"/>
  <c r="AQ23" i="10"/>
  <c r="AR23" i="10"/>
  <c r="AQ22" i="10"/>
  <c r="AR22" i="10"/>
  <c r="AQ21" i="10"/>
  <c r="AR21" i="10"/>
  <c r="AQ20" i="10"/>
  <c r="AR20" i="10"/>
  <c r="AQ19" i="10"/>
  <c r="AR19" i="10"/>
  <c r="AQ18" i="10"/>
  <c r="AR18" i="10"/>
  <c r="AQ17" i="10"/>
  <c r="AR17" i="10"/>
  <c r="AQ16" i="10"/>
  <c r="AR16" i="10"/>
  <c r="AQ15" i="10"/>
  <c r="AR15" i="10"/>
  <c r="AQ14" i="10"/>
  <c r="AR14" i="10"/>
  <c r="AQ13" i="10"/>
  <c r="AR13" i="10"/>
  <c r="AQ12" i="10"/>
  <c r="AR12" i="10"/>
  <c r="AQ11" i="10"/>
  <c r="AR11" i="10"/>
  <c r="AQ10" i="10"/>
  <c r="AR10" i="10"/>
  <c r="AQ9" i="10"/>
  <c r="AR9" i="10"/>
  <c r="AQ8" i="10"/>
  <c r="AR8" i="10"/>
  <c r="AQ7" i="10"/>
  <c r="AR7" i="10"/>
  <c r="AQ6" i="10"/>
  <c r="AR6" i="10"/>
  <c r="AQ5" i="10"/>
  <c r="AR5" i="10"/>
  <c r="AQ4" i="10"/>
  <c r="AR4" i="10"/>
  <c r="L185" i="9"/>
  <c r="K185" i="9"/>
  <c r="J185" i="9"/>
  <c r="I185" i="9"/>
  <c r="H185" i="9"/>
  <c r="G185" i="9"/>
  <c r="F185" i="9"/>
  <c r="E185" i="9"/>
  <c r="D185" i="9"/>
  <c r="C185" i="9"/>
  <c r="L183" i="9"/>
  <c r="K183" i="9"/>
  <c r="J183" i="9"/>
  <c r="I183" i="9"/>
  <c r="H183" i="9"/>
  <c r="G183" i="9"/>
  <c r="F183" i="9"/>
  <c r="E183" i="9"/>
  <c r="D183" i="9"/>
  <c r="C183" i="9"/>
  <c r="L181" i="9"/>
  <c r="K181" i="9"/>
  <c r="J181" i="9"/>
  <c r="I181" i="9"/>
  <c r="H181" i="9"/>
  <c r="G181" i="9"/>
  <c r="F181" i="9"/>
  <c r="E181" i="9"/>
  <c r="D181" i="9"/>
  <c r="C181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AS4" i="8"/>
  <c r="AT4" i="8"/>
  <c r="AS5" i="8"/>
  <c r="AT5" i="8"/>
  <c r="AS6" i="8"/>
  <c r="AT6" i="8"/>
  <c r="AS7" i="8"/>
  <c r="AT7" i="8"/>
  <c r="AS8" i="8"/>
  <c r="AT8" i="8"/>
  <c r="AS9" i="8"/>
  <c r="AT9" i="8"/>
  <c r="AS10" i="8"/>
  <c r="AT10" i="8"/>
  <c r="AS11" i="8"/>
  <c r="AT11" i="8"/>
  <c r="AS12" i="8"/>
  <c r="AT12" i="8"/>
  <c r="AS13" i="8"/>
  <c r="AT13" i="8"/>
  <c r="AS14" i="8"/>
  <c r="AT14" i="8"/>
  <c r="AS142" i="8"/>
  <c r="AT142" i="8"/>
  <c r="AS143" i="8"/>
  <c r="AT143" i="8"/>
  <c r="AS144" i="8"/>
  <c r="AT144" i="8"/>
  <c r="AS145" i="8"/>
  <c r="AT145" i="8"/>
  <c r="AS146" i="8"/>
  <c r="AT146" i="8"/>
  <c r="AS147" i="8"/>
  <c r="AT147" i="8"/>
  <c r="AS148" i="8"/>
  <c r="AT148" i="8"/>
  <c r="AS149" i="8"/>
  <c r="AT149" i="8"/>
  <c r="AS15" i="8"/>
  <c r="AT15" i="8"/>
  <c r="AS16" i="8"/>
  <c r="AT16" i="8"/>
  <c r="AS17" i="8"/>
  <c r="AT17" i="8"/>
  <c r="AS18" i="8"/>
  <c r="AT18" i="8"/>
  <c r="AS150" i="8"/>
  <c r="AT150" i="8"/>
  <c r="AS151" i="8"/>
  <c r="AT151" i="8"/>
  <c r="AS152" i="8"/>
  <c r="AT152" i="8"/>
  <c r="AS153" i="8"/>
  <c r="AT153" i="8"/>
  <c r="AS154" i="8"/>
  <c r="AT154" i="8"/>
  <c r="AS155" i="8"/>
  <c r="AT155" i="8"/>
  <c r="AS156" i="8"/>
  <c r="AT156" i="8"/>
  <c r="AS157" i="8"/>
  <c r="AT157" i="8"/>
  <c r="AS158" i="8"/>
  <c r="AT158" i="8"/>
  <c r="AS19" i="8"/>
  <c r="AT19" i="8"/>
  <c r="AS20" i="8"/>
  <c r="AT20" i="8"/>
  <c r="AS21" i="8"/>
  <c r="AT21" i="8"/>
  <c r="AS22" i="8"/>
  <c r="AT22" i="8"/>
  <c r="AS23" i="8"/>
  <c r="AT23" i="8"/>
  <c r="AS24" i="8"/>
  <c r="AT24" i="8"/>
  <c r="AS25" i="8"/>
  <c r="AT25" i="8"/>
  <c r="AS26" i="8"/>
  <c r="AT26" i="8"/>
  <c r="AS27" i="8"/>
  <c r="AT27" i="8"/>
  <c r="AS28" i="8"/>
  <c r="AT28" i="8"/>
  <c r="AS29" i="8"/>
  <c r="AT29" i="8"/>
  <c r="AS30" i="8"/>
  <c r="AT30" i="8"/>
  <c r="AS31" i="8"/>
  <c r="AT31" i="8"/>
  <c r="AS32" i="8"/>
  <c r="AT32" i="8"/>
  <c r="AS33" i="8"/>
  <c r="AT33" i="8"/>
  <c r="AS34" i="8"/>
  <c r="AT34" i="8"/>
  <c r="AS35" i="8"/>
  <c r="AT35" i="8"/>
  <c r="AS36" i="8"/>
  <c r="AT36" i="8"/>
  <c r="AS37" i="8"/>
  <c r="AT37" i="8"/>
  <c r="AS38" i="8"/>
  <c r="AT38" i="8"/>
  <c r="AS39" i="8"/>
  <c r="AT39" i="8"/>
  <c r="AS166" i="8"/>
  <c r="AT166" i="8"/>
  <c r="AS62" i="8"/>
  <c r="AT62" i="8"/>
  <c r="AS63" i="8"/>
  <c r="AT63" i="8"/>
  <c r="AS64" i="8"/>
  <c r="AT64" i="8"/>
  <c r="AS65" i="8"/>
  <c r="AT65" i="8"/>
  <c r="AS66" i="8"/>
  <c r="AT66" i="8"/>
  <c r="AS167" i="8"/>
  <c r="AT167" i="8"/>
  <c r="AS67" i="8"/>
  <c r="AT67" i="8"/>
  <c r="AS68" i="8"/>
  <c r="AT68" i="8"/>
  <c r="AS115" i="8"/>
  <c r="AT115" i="8"/>
  <c r="AS69" i="8"/>
  <c r="AT69" i="8"/>
  <c r="AS70" i="8"/>
  <c r="AT70" i="8"/>
  <c r="AS71" i="8"/>
  <c r="AT71" i="8"/>
  <c r="AS72" i="8"/>
  <c r="AT72" i="8"/>
  <c r="AS73" i="8"/>
  <c r="AT73" i="8"/>
  <c r="AS74" i="8"/>
  <c r="AT74" i="8"/>
  <c r="AS168" i="8"/>
  <c r="AT168" i="8"/>
  <c r="AS169" i="8"/>
  <c r="AT169" i="8"/>
  <c r="AS170" i="8"/>
  <c r="AT170" i="8"/>
  <c r="AS40" i="8"/>
  <c r="AT40" i="8"/>
  <c r="AS75" i="8"/>
  <c r="AT75" i="8"/>
  <c r="AS76" i="8"/>
  <c r="AT76" i="8"/>
  <c r="AS41" i="8"/>
  <c r="AT41" i="8"/>
  <c r="AS77" i="8"/>
  <c r="AT77" i="8"/>
  <c r="AS78" i="8"/>
  <c r="AT78" i="8"/>
  <c r="AS42" i="8"/>
  <c r="AT42" i="8"/>
  <c r="AS43" i="8"/>
  <c r="AT43" i="8"/>
  <c r="AS171" i="8"/>
  <c r="AT171" i="8"/>
  <c r="AS172" i="8"/>
  <c r="AT172" i="8"/>
  <c r="AS84" i="8"/>
  <c r="AT84" i="8"/>
  <c r="AS85" i="8"/>
  <c r="AT85" i="8"/>
  <c r="AS86" i="8"/>
  <c r="AT86" i="8"/>
  <c r="AS87" i="8"/>
  <c r="AT87" i="8"/>
  <c r="AS124" i="8"/>
  <c r="AT124" i="8"/>
  <c r="AS125" i="8"/>
  <c r="AT125" i="8"/>
  <c r="AS126" i="8"/>
  <c r="AT126" i="8"/>
  <c r="AS127" i="8"/>
  <c r="AT127" i="8"/>
  <c r="AS88" i="8"/>
  <c r="AT88" i="8"/>
  <c r="AS89" i="8"/>
  <c r="AT89" i="8"/>
  <c r="AS90" i="8"/>
  <c r="AT90" i="8"/>
  <c r="AS91" i="8"/>
  <c r="AT91" i="8"/>
  <c r="AS92" i="8"/>
  <c r="AT92" i="8"/>
  <c r="AS93" i="8"/>
  <c r="AT93" i="8"/>
  <c r="AS94" i="8"/>
  <c r="AT94" i="8"/>
  <c r="AS95" i="8"/>
  <c r="AT95" i="8"/>
  <c r="AS96" i="8"/>
  <c r="AT96" i="8"/>
  <c r="AS159" i="8"/>
  <c r="AT159" i="8"/>
  <c r="AS160" i="8"/>
  <c r="AT160" i="8"/>
  <c r="AS161" i="8"/>
  <c r="AT161" i="8"/>
  <c r="AS162" i="8"/>
  <c r="AT162" i="8"/>
  <c r="AS163" i="8"/>
  <c r="AT163" i="8"/>
  <c r="AS164" i="8"/>
  <c r="AT164" i="8"/>
  <c r="AS165" i="8"/>
  <c r="AT165" i="8"/>
  <c r="AS116" i="8"/>
  <c r="AT116" i="8"/>
  <c r="AS44" i="8"/>
  <c r="AT44" i="8"/>
  <c r="AS45" i="8"/>
  <c r="AT45" i="8"/>
  <c r="AS117" i="8"/>
  <c r="AT117" i="8"/>
  <c r="AS118" i="8"/>
  <c r="AT118" i="8"/>
  <c r="AS119" i="8"/>
  <c r="AT119" i="8"/>
  <c r="AS120" i="8"/>
  <c r="AT120" i="8"/>
  <c r="AS121" i="8"/>
  <c r="AT121" i="8"/>
  <c r="AS122" i="8"/>
  <c r="AT122" i="8"/>
  <c r="AS173" i="8"/>
  <c r="AT173" i="8"/>
  <c r="AS46" i="8"/>
  <c r="AT46" i="8"/>
  <c r="AS47" i="8"/>
  <c r="AT47" i="8"/>
  <c r="AS48" i="8"/>
  <c r="AT48" i="8"/>
  <c r="AS49" i="8"/>
  <c r="AT49" i="8"/>
  <c r="AS50" i="8"/>
  <c r="AT50" i="8"/>
  <c r="AS51" i="8"/>
  <c r="AT51" i="8"/>
  <c r="AS52" i="8"/>
  <c r="AT52" i="8"/>
  <c r="AS53" i="8"/>
  <c r="AT53" i="8"/>
  <c r="AS54" i="8"/>
  <c r="AT54" i="8"/>
  <c r="AS97" i="8"/>
  <c r="AT97" i="8"/>
  <c r="AS98" i="8"/>
  <c r="AT98" i="8"/>
  <c r="AS99" i="8"/>
  <c r="AT99" i="8"/>
  <c r="AS100" i="8"/>
  <c r="AT100" i="8"/>
  <c r="AS101" i="8"/>
  <c r="AT101" i="8"/>
  <c r="AS102" i="8"/>
  <c r="AT102" i="8"/>
  <c r="AS103" i="8"/>
  <c r="AT103" i="8"/>
  <c r="AS104" i="8"/>
  <c r="AT104" i="8"/>
  <c r="AS105" i="8"/>
  <c r="AT105" i="8"/>
  <c r="AS106" i="8"/>
  <c r="AT106" i="8"/>
  <c r="AS123" i="8"/>
  <c r="AT123" i="8"/>
  <c r="AS174" i="8"/>
  <c r="AT174" i="8"/>
  <c r="AS175" i="8"/>
  <c r="AT175" i="8"/>
  <c r="AS176" i="8"/>
  <c r="AT176" i="8"/>
  <c r="AS55" i="8"/>
  <c r="AT55" i="8"/>
  <c r="AS56" i="8"/>
  <c r="AT56" i="8"/>
  <c r="AS57" i="8"/>
  <c r="AT57" i="8"/>
  <c r="AS58" i="8"/>
  <c r="AT58" i="8"/>
  <c r="AS59" i="8"/>
  <c r="AT59" i="8"/>
  <c r="AS60" i="8"/>
  <c r="AT60" i="8"/>
  <c r="AS61" i="8"/>
  <c r="AT61" i="8"/>
  <c r="AS177" i="8"/>
  <c r="AT177" i="8"/>
  <c r="AS178" i="8"/>
  <c r="AT178" i="8"/>
  <c r="AS107" i="8"/>
  <c r="AT107" i="8"/>
  <c r="AS108" i="8"/>
  <c r="AT108" i="8"/>
  <c r="AS109" i="8"/>
  <c r="AT109" i="8"/>
  <c r="AS110" i="8"/>
  <c r="AT110" i="8"/>
  <c r="AS111" i="8"/>
  <c r="AT111" i="8"/>
  <c r="AS112" i="8"/>
  <c r="AT112" i="8"/>
  <c r="AS113" i="8"/>
  <c r="AT113" i="8"/>
  <c r="AS114" i="8"/>
  <c r="AT114" i="8"/>
  <c r="AS128" i="8"/>
  <c r="AT128" i="8"/>
  <c r="AS129" i="8"/>
  <c r="AT129" i="8"/>
  <c r="AS130" i="8"/>
  <c r="AT130" i="8"/>
  <c r="AS131" i="8"/>
  <c r="AT131" i="8"/>
  <c r="AS132" i="8"/>
  <c r="AT132" i="8"/>
  <c r="AS133" i="8"/>
  <c r="AT133" i="8"/>
  <c r="AS134" i="8"/>
  <c r="AT134" i="8"/>
  <c r="AS135" i="8"/>
  <c r="AT135" i="8"/>
  <c r="AS136" i="8"/>
  <c r="AT136" i="8"/>
  <c r="AS137" i="8"/>
  <c r="AT137" i="8"/>
  <c r="AS138" i="8"/>
  <c r="AT138" i="8"/>
  <c r="AS139" i="8"/>
  <c r="AT139" i="8"/>
  <c r="AS140" i="8"/>
  <c r="AT140" i="8"/>
  <c r="AS141" i="8"/>
  <c r="AT141" i="8"/>
  <c r="AS79" i="8"/>
  <c r="AT79" i="8"/>
  <c r="AS80" i="8"/>
  <c r="AT80" i="8"/>
  <c r="AS81" i="8"/>
  <c r="AT81" i="8"/>
  <c r="AS82" i="8"/>
  <c r="AT82" i="8"/>
  <c r="AS83" i="8"/>
  <c r="AT83" i="8"/>
  <c r="AT189" i="8"/>
  <c r="AS189" i="8"/>
  <c r="AK4" i="8"/>
  <c r="AN4" i="8"/>
  <c r="AL4" i="8"/>
  <c r="AO4" i="8"/>
  <c r="AK5" i="8"/>
  <c r="AN5" i="8"/>
  <c r="AL5" i="8"/>
  <c r="AO5" i="8"/>
  <c r="AK6" i="8"/>
  <c r="AN6" i="8"/>
  <c r="AL6" i="8"/>
  <c r="AO6" i="8"/>
  <c r="AK7" i="8"/>
  <c r="AN7" i="8"/>
  <c r="AL7" i="8"/>
  <c r="AO7" i="8"/>
  <c r="AK8" i="8"/>
  <c r="AN8" i="8"/>
  <c r="AL8" i="8"/>
  <c r="AO8" i="8"/>
  <c r="AK9" i="8"/>
  <c r="AN9" i="8"/>
  <c r="AL9" i="8"/>
  <c r="AO9" i="8"/>
  <c r="AK10" i="8"/>
  <c r="AN10" i="8"/>
  <c r="AL10" i="8"/>
  <c r="AO10" i="8"/>
  <c r="AK11" i="8"/>
  <c r="AN11" i="8"/>
  <c r="AL11" i="8"/>
  <c r="AO11" i="8"/>
  <c r="AK12" i="8"/>
  <c r="AN12" i="8"/>
  <c r="AL12" i="8"/>
  <c r="AO12" i="8"/>
  <c r="AK13" i="8"/>
  <c r="AN13" i="8"/>
  <c r="AL13" i="8"/>
  <c r="AO13" i="8"/>
  <c r="AK14" i="8"/>
  <c r="AN14" i="8"/>
  <c r="AL14" i="8"/>
  <c r="AO14" i="8"/>
  <c r="AK142" i="8"/>
  <c r="AP142" i="8"/>
  <c r="AL142" i="8"/>
  <c r="AQ142" i="8"/>
  <c r="AK143" i="8"/>
  <c r="AP143" i="8"/>
  <c r="AL143" i="8"/>
  <c r="AQ143" i="8"/>
  <c r="AK144" i="8"/>
  <c r="AP144" i="8"/>
  <c r="AL144" i="8"/>
  <c r="AQ144" i="8"/>
  <c r="AK145" i="8"/>
  <c r="AP145" i="8"/>
  <c r="AL145" i="8"/>
  <c r="AQ145" i="8"/>
  <c r="AK146" i="8"/>
  <c r="AP146" i="8"/>
  <c r="AL146" i="8"/>
  <c r="AQ146" i="8"/>
  <c r="AK147" i="8"/>
  <c r="AP147" i="8"/>
  <c r="AL147" i="8"/>
  <c r="AQ147" i="8"/>
  <c r="AK148" i="8"/>
  <c r="AP148" i="8"/>
  <c r="AL148" i="8"/>
  <c r="AQ148" i="8"/>
  <c r="AK149" i="8"/>
  <c r="AP149" i="8"/>
  <c r="AL149" i="8"/>
  <c r="AQ149" i="8"/>
  <c r="AK15" i="8"/>
  <c r="AN15" i="8"/>
  <c r="AL15" i="8"/>
  <c r="AO15" i="8"/>
  <c r="AK16" i="8"/>
  <c r="AN16" i="8"/>
  <c r="AL16" i="8"/>
  <c r="AO16" i="8"/>
  <c r="AK17" i="8"/>
  <c r="AN17" i="8"/>
  <c r="AL17" i="8"/>
  <c r="AO17" i="8"/>
  <c r="AK18" i="8"/>
  <c r="AN18" i="8"/>
  <c r="AL18" i="8"/>
  <c r="AO18" i="8"/>
  <c r="AK150" i="8"/>
  <c r="AP150" i="8"/>
  <c r="AL150" i="8"/>
  <c r="AQ150" i="8"/>
  <c r="AK151" i="8"/>
  <c r="AP151" i="8"/>
  <c r="AL151" i="8"/>
  <c r="AQ151" i="8"/>
  <c r="AK152" i="8"/>
  <c r="AP152" i="8"/>
  <c r="AL152" i="8"/>
  <c r="AQ152" i="8"/>
  <c r="AK153" i="8"/>
  <c r="AP153" i="8"/>
  <c r="AL153" i="8"/>
  <c r="AQ153" i="8"/>
  <c r="AK154" i="8"/>
  <c r="AP154" i="8"/>
  <c r="AL154" i="8"/>
  <c r="AQ154" i="8"/>
  <c r="AK155" i="8"/>
  <c r="AP155" i="8"/>
  <c r="AL155" i="8"/>
  <c r="AQ155" i="8"/>
  <c r="AK156" i="8"/>
  <c r="AP156" i="8"/>
  <c r="AL156" i="8"/>
  <c r="AQ156" i="8"/>
  <c r="AK157" i="8"/>
  <c r="AP157" i="8"/>
  <c r="AL157" i="8"/>
  <c r="AQ157" i="8"/>
  <c r="AK158" i="8"/>
  <c r="AP158" i="8"/>
  <c r="AL158" i="8"/>
  <c r="AQ158" i="8"/>
  <c r="AK19" i="8"/>
  <c r="AN19" i="8"/>
  <c r="AL19" i="8"/>
  <c r="AO19" i="8"/>
  <c r="AK20" i="8"/>
  <c r="AN20" i="8"/>
  <c r="AL20" i="8"/>
  <c r="AO20" i="8"/>
  <c r="AK21" i="8"/>
  <c r="AN21" i="8"/>
  <c r="AL21" i="8"/>
  <c r="AO21" i="8"/>
  <c r="AK22" i="8"/>
  <c r="AN22" i="8"/>
  <c r="AL22" i="8"/>
  <c r="AO22" i="8"/>
  <c r="AK23" i="8"/>
  <c r="AN23" i="8"/>
  <c r="AL23" i="8"/>
  <c r="AO23" i="8"/>
  <c r="AK24" i="8"/>
  <c r="AN24" i="8"/>
  <c r="AL24" i="8"/>
  <c r="AO24" i="8"/>
  <c r="AK25" i="8"/>
  <c r="AN25" i="8"/>
  <c r="AL25" i="8"/>
  <c r="AO25" i="8"/>
  <c r="AK26" i="8"/>
  <c r="AN26" i="8"/>
  <c r="AL26" i="8"/>
  <c r="AO26" i="8"/>
  <c r="AK27" i="8"/>
  <c r="AN27" i="8"/>
  <c r="AL27" i="8"/>
  <c r="AO27" i="8"/>
  <c r="AK28" i="8"/>
  <c r="AN28" i="8"/>
  <c r="AL28" i="8"/>
  <c r="AO28" i="8"/>
  <c r="AK29" i="8"/>
  <c r="AN29" i="8"/>
  <c r="AL29" i="8"/>
  <c r="AO29" i="8"/>
  <c r="AK30" i="8"/>
  <c r="AN30" i="8"/>
  <c r="AL30" i="8"/>
  <c r="AO30" i="8"/>
  <c r="AK31" i="8"/>
  <c r="AN31" i="8"/>
  <c r="AL31" i="8"/>
  <c r="AO31" i="8"/>
  <c r="AK32" i="8"/>
  <c r="AN32" i="8"/>
  <c r="AL32" i="8"/>
  <c r="AO32" i="8"/>
  <c r="AK33" i="8"/>
  <c r="AN33" i="8"/>
  <c r="AL33" i="8"/>
  <c r="AO33" i="8"/>
  <c r="AK34" i="8"/>
  <c r="AN34" i="8"/>
  <c r="AL34" i="8"/>
  <c r="AO34" i="8"/>
  <c r="AK35" i="8"/>
  <c r="AN35" i="8"/>
  <c r="AL35" i="8"/>
  <c r="AO35" i="8"/>
  <c r="AK36" i="8"/>
  <c r="AN36" i="8"/>
  <c r="AL36" i="8"/>
  <c r="AO36" i="8"/>
  <c r="AK37" i="8"/>
  <c r="AN37" i="8"/>
  <c r="AL37" i="8"/>
  <c r="AO37" i="8"/>
  <c r="AK38" i="8"/>
  <c r="AN38" i="8"/>
  <c r="AL38" i="8"/>
  <c r="AO38" i="8"/>
  <c r="AK39" i="8"/>
  <c r="AN39" i="8"/>
  <c r="AL39" i="8"/>
  <c r="AO39" i="8"/>
  <c r="AK166" i="8"/>
  <c r="AN166" i="8"/>
  <c r="AL166" i="8"/>
  <c r="AO166" i="8"/>
  <c r="AK62" i="8"/>
  <c r="AP62" i="8"/>
  <c r="AL62" i="8"/>
  <c r="AQ62" i="8"/>
  <c r="AK63" i="8"/>
  <c r="AP63" i="8"/>
  <c r="AL63" i="8"/>
  <c r="AQ63" i="8"/>
  <c r="AK64" i="8"/>
  <c r="AP64" i="8"/>
  <c r="AL64" i="8"/>
  <c r="AQ64" i="8"/>
  <c r="AK65" i="8"/>
  <c r="AP65" i="8"/>
  <c r="AL65" i="8"/>
  <c r="AQ65" i="8"/>
  <c r="AK66" i="8"/>
  <c r="AP66" i="8"/>
  <c r="AL66" i="8"/>
  <c r="AQ66" i="8"/>
  <c r="AK167" i="8"/>
  <c r="AN167" i="8"/>
  <c r="AL167" i="8"/>
  <c r="AO167" i="8"/>
  <c r="AK67" i="8"/>
  <c r="AP67" i="8"/>
  <c r="AL67" i="8"/>
  <c r="AQ67" i="8"/>
  <c r="AK68" i="8"/>
  <c r="AP68" i="8"/>
  <c r="AL68" i="8"/>
  <c r="AQ68" i="8"/>
  <c r="AK115" i="8"/>
  <c r="AP115" i="8"/>
  <c r="AL115" i="8"/>
  <c r="AQ115" i="8"/>
  <c r="AK69" i="8"/>
  <c r="AP69" i="8"/>
  <c r="AL69" i="8"/>
  <c r="AQ69" i="8"/>
  <c r="AK70" i="8"/>
  <c r="AP70" i="8"/>
  <c r="AL70" i="8"/>
  <c r="AQ70" i="8"/>
  <c r="AK71" i="8"/>
  <c r="AP71" i="8"/>
  <c r="AL71" i="8"/>
  <c r="AQ71" i="8"/>
  <c r="AK72" i="8"/>
  <c r="AP72" i="8"/>
  <c r="AL72" i="8"/>
  <c r="AQ72" i="8"/>
  <c r="AK73" i="8"/>
  <c r="AP73" i="8"/>
  <c r="AL73" i="8"/>
  <c r="AQ73" i="8"/>
  <c r="AK74" i="8"/>
  <c r="AP74" i="8"/>
  <c r="AL74" i="8"/>
  <c r="AQ74" i="8"/>
  <c r="AK168" i="8"/>
  <c r="AN168" i="8"/>
  <c r="AL168" i="8"/>
  <c r="AO168" i="8"/>
  <c r="AK169" i="8"/>
  <c r="AN169" i="8"/>
  <c r="AL169" i="8"/>
  <c r="AO169" i="8"/>
  <c r="AK170" i="8"/>
  <c r="AN170" i="8"/>
  <c r="AL170" i="8"/>
  <c r="AO170" i="8"/>
  <c r="AK40" i="8"/>
  <c r="AN40" i="8"/>
  <c r="AL40" i="8"/>
  <c r="AO40" i="8"/>
  <c r="AK75" i="8"/>
  <c r="AP75" i="8"/>
  <c r="AL75" i="8"/>
  <c r="AQ75" i="8"/>
  <c r="AK76" i="8"/>
  <c r="AP76" i="8"/>
  <c r="AL76" i="8"/>
  <c r="AQ76" i="8"/>
  <c r="AK41" i="8"/>
  <c r="AN41" i="8"/>
  <c r="AL41" i="8"/>
  <c r="AO41" i="8"/>
  <c r="AK77" i="8"/>
  <c r="AP77" i="8"/>
  <c r="AL77" i="8"/>
  <c r="AQ77" i="8"/>
  <c r="AK78" i="8"/>
  <c r="AP78" i="8"/>
  <c r="AL78" i="8"/>
  <c r="AQ78" i="8"/>
  <c r="AK42" i="8"/>
  <c r="AN42" i="8"/>
  <c r="AL42" i="8"/>
  <c r="AO42" i="8"/>
  <c r="AK43" i="8"/>
  <c r="AN43" i="8"/>
  <c r="AL43" i="8"/>
  <c r="AO43" i="8"/>
  <c r="AK171" i="8"/>
  <c r="AN171" i="8"/>
  <c r="AL171" i="8"/>
  <c r="AO171" i="8"/>
  <c r="AK172" i="8"/>
  <c r="AN172" i="8"/>
  <c r="AL172" i="8"/>
  <c r="AO172" i="8"/>
  <c r="AK84" i="8"/>
  <c r="AN84" i="8"/>
  <c r="AL84" i="8"/>
  <c r="AO84" i="8"/>
  <c r="AK85" i="8"/>
  <c r="AN85" i="8"/>
  <c r="AL85" i="8"/>
  <c r="AO85" i="8"/>
  <c r="AK86" i="8"/>
  <c r="AN86" i="8"/>
  <c r="AL86" i="8"/>
  <c r="AO86" i="8"/>
  <c r="AK87" i="8"/>
  <c r="AN87" i="8"/>
  <c r="AL87" i="8"/>
  <c r="AO87" i="8"/>
  <c r="AK124" i="8"/>
  <c r="AP124" i="8"/>
  <c r="AL124" i="8"/>
  <c r="AQ124" i="8"/>
  <c r="AK125" i="8"/>
  <c r="AP125" i="8"/>
  <c r="AL125" i="8"/>
  <c r="AQ125" i="8"/>
  <c r="AK126" i="8"/>
  <c r="AP126" i="8"/>
  <c r="AL126" i="8"/>
  <c r="AQ126" i="8"/>
  <c r="AK127" i="8"/>
  <c r="AP127" i="8"/>
  <c r="AL127" i="8"/>
  <c r="AQ127" i="8"/>
  <c r="AK88" i="8"/>
  <c r="AN88" i="8"/>
  <c r="AL88" i="8"/>
  <c r="AO88" i="8"/>
  <c r="AK89" i="8"/>
  <c r="AN89" i="8"/>
  <c r="AL89" i="8"/>
  <c r="AO89" i="8"/>
  <c r="AK90" i="8"/>
  <c r="AN90" i="8"/>
  <c r="AL90" i="8"/>
  <c r="AO90" i="8"/>
  <c r="AK91" i="8"/>
  <c r="AN91" i="8"/>
  <c r="AL91" i="8"/>
  <c r="AO91" i="8"/>
  <c r="AK92" i="8"/>
  <c r="AN92" i="8"/>
  <c r="AL92" i="8"/>
  <c r="AO92" i="8"/>
  <c r="AK93" i="8"/>
  <c r="AN93" i="8"/>
  <c r="AL93" i="8"/>
  <c r="AO93" i="8"/>
  <c r="AK94" i="8"/>
  <c r="AN94" i="8"/>
  <c r="AL94" i="8"/>
  <c r="AO94" i="8"/>
  <c r="AK95" i="8"/>
  <c r="AN95" i="8"/>
  <c r="AL95" i="8"/>
  <c r="AO95" i="8"/>
  <c r="AK96" i="8"/>
  <c r="AN96" i="8"/>
  <c r="AL96" i="8"/>
  <c r="AO96" i="8"/>
  <c r="AK159" i="8"/>
  <c r="AP159" i="8"/>
  <c r="AL159" i="8"/>
  <c r="AQ159" i="8"/>
  <c r="AK160" i="8"/>
  <c r="AP160" i="8"/>
  <c r="AL160" i="8"/>
  <c r="AQ160" i="8"/>
  <c r="AK161" i="8"/>
  <c r="AP161" i="8"/>
  <c r="AL161" i="8"/>
  <c r="AQ161" i="8"/>
  <c r="AK162" i="8"/>
  <c r="AP162" i="8"/>
  <c r="AL162" i="8"/>
  <c r="AQ162" i="8"/>
  <c r="AK163" i="8"/>
  <c r="AP163" i="8"/>
  <c r="AL163" i="8"/>
  <c r="AQ163" i="8"/>
  <c r="AK164" i="8"/>
  <c r="AP164" i="8"/>
  <c r="AL164" i="8"/>
  <c r="AQ164" i="8"/>
  <c r="AK165" i="8"/>
  <c r="AP165" i="8"/>
  <c r="AL165" i="8"/>
  <c r="AQ165" i="8"/>
  <c r="AK116" i="8"/>
  <c r="AP116" i="8"/>
  <c r="AL116" i="8"/>
  <c r="AQ116" i="8"/>
  <c r="AK44" i="8"/>
  <c r="AN44" i="8"/>
  <c r="AL44" i="8"/>
  <c r="AO44" i="8"/>
  <c r="AK45" i="8"/>
  <c r="AN45" i="8"/>
  <c r="AL45" i="8"/>
  <c r="AO45" i="8"/>
  <c r="AK117" i="8"/>
  <c r="AP117" i="8"/>
  <c r="AL117" i="8"/>
  <c r="AQ117" i="8"/>
  <c r="AK118" i="8"/>
  <c r="AP118" i="8"/>
  <c r="AL118" i="8"/>
  <c r="AQ118" i="8"/>
  <c r="AK119" i="8"/>
  <c r="AP119" i="8"/>
  <c r="AL119" i="8"/>
  <c r="AQ119" i="8"/>
  <c r="AK120" i="8"/>
  <c r="AP120" i="8"/>
  <c r="AL120" i="8"/>
  <c r="AQ120" i="8"/>
  <c r="AK121" i="8"/>
  <c r="AP121" i="8"/>
  <c r="AL121" i="8"/>
  <c r="AQ121" i="8"/>
  <c r="AK122" i="8"/>
  <c r="AP122" i="8"/>
  <c r="AL122" i="8"/>
  <c r="AQ122" i="8"/>
  <c r="AK173" i="8"/>
  <c r="AN173" i="8"/>
  <c r="AL173" i="8"/>
  <c r="AO173" i="8"/>
  <c r="AK46" i="8"/>
  <c r="AN46" i="8"/>
  <c r="AL46" i="8"/>
  <c r="AO46" i="8"/>
  <c r="AK47" i="8"/>
  <c r="AN47" i="8"/>
  <c r="AL47" i="8"/>
  <c r="AO47" i="8"/>
  <c r="AK48" i="8"/>
  <c r="AN48" i="8"/>
  <c r="AL48" i="8"/>
  <c r="AO48" i="8"/>
  <c r="AK49" i="8"/>
  <c r="AN49" i="8"/>
  <c r="AL49" i="8"/>
  <c r="AO49" i="8"/>
  <c r="AK50" i="8"/>
  <c r="AN50" i="8"/>
  <c r="AL50" i="8"/>
  <c r="AO50" i="8"/>
  <c r="AK51" i="8"/>
  <c r="AN51" i="8"/>
  <c r="AL51" i="8"/>
  <c r="AO51" i="8"/>
  <c r="AK52" i="8"/>
  <c r="AN52" i="8"/>
  <c r="AL52" i="8"/>
  <c r="AO52" i="8"/>
  <c r="AK53" i="8"/>
  <c r="AN53" i="8"/>
  <c r="AL53" i="8"/>
  <c r="AO53" i="8"/>
  <c r="AK54" i="8"/>
  <c r="AN54" i="8"/>
  <c r="AL54" i="8"/>
  <c r="AO54" i="8"/>
  <c r="AK97" i="8"/>
  <c r="AN97" i="8"/>
  <c r="AL97" i="8"/>
  <c r="AO97" i="8"/>
  <c r="AK98" i="8"/>
  <c r="AN98" i="8"/>
  <c r="AL98" i="8"/>
  <c r="AO98" i="8"/>
  <c r="AK99" i="8"/>
  <c r="AN99" i="8"/>
  <c r="AL99" i="8"/>
  <c r="AO99" i="8"/>
  <c r="AK100" i="8"/>
  <c r="AN100" i="8"/>
  <c r="AL100" i="8"/>
  <c r="AO100" i="8"/>
  <c r="AK101" i="8"/>
  <c r="AN101" i="8"/>
  <c r="AL101" i="8"/>
  <c r="AO101" i="8"/>
  <c r="AK102" i="8"/>
  <c r="AN102" i="8"/>
  <c r="AL102" i="8"/>
  <c r="AO102" i="8"/>
  <c r="AK103" i="8"/>
  <c r="AN103" i="8"/>
  <c r="AL103" i="8"/>
  <c r="AO103" i="8"/>
  <c r="AK104" i="8"/>
  <c r="AN104" i="8"/>
  <c r="AL104" i="8"/>
  <c r="AO104" i="8"/>
  <c r="AK105" i="8"/>
  <c r="AN105" i="8"/>
  <c r="AL105" i="8"/>
  <c r="AO105" i="8"/>
  <c r="AK106" i="8"/>
  <c r="AN106" i="8"/>
  <c r="AL106" i="8"/>
  <c r="AO106" i="8"/>
  <c r="AK123" i="8"/>
  <c r="AP123" i="8"/>
  <c r="AL123" i="8"/>
  <c r="AQ123" i="8"/>
  <c r="AK174" i="8"/>
  <c r="AP174" i="8"/>
  <c r="AL174" i="8"/>
  <c r="AQ174" i="8"/>
  <c r="AK175" i="8"/>
  <c r="AP175" i="8"/>
  <c r="AL175" i="8"/>
  <c r="AQ175" i="8"/>
  <c r="AK176" i="8"/>
  <c r="AP176" i="8"/>
  <c r="AL176" i="8"/>
  <c r="AQ176" i="8"/>
  <c r="AK55" i="8"/>
  <c r="AN55" i="8"/>
  <c r="AL55" i="8"/>
  <c r="AO55" i="8"/>
  <c r="AK56" i="8"/>
  <c r="AN56" i="8"/>
  <c r="AL56" i="8"/>
  <c r="AO56" i="8"/>
  <c r="AK57" i="8"/>
  <c r="AN57" i="8"/>
  <c r="AL57" i="8"/>
  <c r="AO57" i="8"/>
  <c r="AK58" i="8"/>
  <c r="AN58" i="8"/>
  <c r="AL58" i="8"/>
  <c r="AO58" i="8"/>
  <c r="AK59" i="8"/>
  <c r="AN59" i="8"/>
  <c r="AL59" i="8"/>
  <c r="AO59" i="8"/>
  <c r="AK60" i="8"/>
  <c r="AN60" i="8"/>
  <c r="AL60" i="8"/>
  <c r="AO60" i="8"/>
  <c r="AK61" i="8"/>
  <c r="AN61" i="8"/>
  <c r="AL61" i="8"/>
  <c r="AO61" i="8"/>
  <c r="AK177" i="8"/>
  <c r="AP177" i="8"/>
  <c r="AL177" i="8"/>
  <c r="AQ177" i="8"/>
  <c r="AK178" i="8"/>
  <c r="AP178" i="8"/>
  <c r="AL178" i="8"/>
  <c r="AQ178" i="8"/>
  <c r="AK107" i="8"/>
  <c r="AN107" i="8"/>
  <c r="AL107" i="8"/>
  <c r="AO107" i="8"/>
  <c r="AK108" i="8"/>
  <c r="AN108" i="8"/>
  <c r="AL108" i="8"/>
  <c r="AO108" i="8"/>
  <c r="AK109" i="8"/>
  <c r="AN109" i="8"/>
  <c r="AL109" i="8"/>
  <c r="AO109" i="8"/>
  <c r="AK110" i="8"/>
  <c r="AN110" i="8"/>
  <c r="AL110" i="8"/>
  <c r="AO110" i="8"/>
  <c r="AK111" i="8"/>
  <c r="AN111" i="8"/>
  <c r="AL111" i="8"/>
  <c r="AO111" i="8"/>
  <c r="AK112" i="8"/>
  <c r="AN112" i="8"/>
  <c r="AL112" i="8"/>
  <c r="AO112" i="8"/>
  <c r="AK113" i="8"/>
  <c r="AN113" i="8"/>
  <c r="AL113" i="8"/>
  <c r="AO113" i="8"/>
  <c r="AK114" i="8"/>
  <c r="AN114" i="8"/>
  <c r="AL114" i="8"/>
  <c r="AO114" i="8"/>
  <c r="AK128" i="8"/>
  <c r="AP128" i="8"/>
  <c r="AL128" i="8"/>
  <c r="AQ128" i="8"/>
  <c r="AK129" i="8"/>
  <c r="AP129" i="8"/>
  <c r="AL129" i="8"/>
  <c r="AQ129" i="8"/>
  <c r="AK130" i="8"/>
  <c r="AP130" i="8"/>
  <c r="AL130" i="8"/>
  <c r="AQ130" i="8"/>
  <c r="AK131" i="8"/>
  <c r="AP131" i="8"/>
  <c r="AL131" i="8"/>
  <c r="AQ131" i="8"/>
  <c r="AK132" i="8"/>
  <c r="AP132" i="8"/>
  <c r="AL132" i="8"/>
  <c r="AQ132" i="8"/>
  <c r="AK133" i="8"/>
  <c r="AP133" i="8"/>
  <c r="AL133" i="8"/>
  <c r="AQ133" i="8"/>
  <c r="AK134" i="8"/>
  <c r="AP134" i="8"/>
  <c r="AL134" i="8"/>
  <c r="AQ134" i="8"/>
  <c r="AK135" i="8"/>
  <c r="AP135" i="8"/>
  <c r="AL135" i="8"/>
  <c r="AQ135" i="8"/>
  <c r="AK136" i="8"/>
  <c r="AP136" i="8"/>
  <c r="AL136" i="8"/>
  <c r="AQ136" i="8"/>
  <c r="AK137" i="8"/>
  <c r="AP137" i="8"/>
  <c r="AL137" i="8"/>
  <c r="AQ137" i="8"/>
  <c r="AK138" i="8"/>
  <c r="AP138" i="8"/>
  <c r="AL138" i="8"/>
  <c r="AQ138" i="8"/>
  <c r="AK139" i="8"/>
  <c r="AP139" i="8"/>
  <c r="AL139" i="8"/>
  <c r="AQ139" i="8"/>
  <c r="AK140" i="8"/>
  <c r="AP140" i="8"/>
  <c r="AL140" i="8"/>
  <c r="AQ140" i="8"/>
  <c r="AK141" i="8"/>
  <c r="AP141" i="8"/>
  <c r="AL141" i="8"/>
  <c r="AQ141" i="8"/>
  <c r="AK79" i="8"/>
  <c r="AP79" i="8"/>
  <c r="AL79" i="8"/>
  <c r="AQ79" i="8"/>
  <c r="AK80" i="8"/>
  <c r="AP80" i="8"/>
  <c r="AL80" i="8"/>
  <c r="AQ80" i="8"/>
  <c r="AK81" i="8"/>
  <c r="AP81" i="8"/>
  <c r="AL81" i="8"/>
  <c r="AQ81" i="8"/>
  <c r="AK82" i="8"/>
  <c r="AP82" i="8"/>
  <c r="AL82" i="8"/>
  <c r="AQ82" i="8"/>
  <c r="AK83" i="8"/>
  <c r="AP83" i="8"/>
  <c r="AL83" i="8"/>
  <c r="AQ83" i="8"/>
  <c r="AL189" i="8"/>
  <c r="AK189" i="8"/>
  <c r="AC4" i="8"/>
  <c r="AF4" i="8"/>
  <c r="AD4" i="8"/>
  <c r="AG4" i="8"/>
  <c r="AC5" i="8"/>
  <c r="AF5" i="8"/>
  <c r="AD5" i="8"/>
  <c r="AG5" i="8"/>
  <c r="AC6" i="8"/>
  <c r="AF6" i="8"/>
  <c r="AD6" i="8"/>
  <c r="AG6" i="8"/>
  <c r="AC7" i="8"/>
  <c r="AF7" i="8"/>
  <c r="AD7" i="8"/>
  <c r="AG7" i="8"/>
  <c r="AC8" i="8"/>
  <c r="AF8" i="8"/>
  <c r="AD8" i="8"/>
  <c r="AG8" i="8"/>
  <c r="AC9" i="8"/>
  <c r="AF9" i="8"/>
  <c r="AD9" i="8"/>
  <c r="AG9" i="8"/>
  <c r="AC10" i="8"/>
  <c r="AF10" i="8"/>
  <c r="AD10" i="8"/>
  <c r="AG10" i="8"/>
  <c r="AC11" i="8"/>
  <c r="AF11" i="8"/>
  <c r="AD11" i="8"/>
  <c r="AG11" i="8"/>
  <c r="AC12" i="8"/>
  <c r="AF12" i="8"/>
  <c r="AD12" i="8"/>
  <c r="AG12" i="8"/>
  <c r="AC13" i="8"/>
  <c r="AF13" i="8"/>
  <c r="AD13" i="8"/>
  <c r="AG13" i="8"/>
  <c r="AC14" i="8"/>
  <c r="AF14" i="8"/>
  <c r="AD14" i="8"/>
  <c r="AG14" i="8"/>
  <c r="AC142" i="8"/>
  <c r="AH142" i="8"/>
  <c r="AD142" i="8"/>
  <c r="AI142" i="8"/>
  <c r="AC143" i="8"/>
  <c r="AH143" i="8"/>
  <c r="AD143" i="8"/>
  <c r="AI143" i="8"/>
  <c r="AC144" i="8"/>
  <c r="AH144" i="8"/>
  <c r="AD144" i="8"/>
  <c r="AI144" i="8"/>
  <c r="AC145" i="8"/>
  <c r="AH145" i="8"/>
  <c r="AD145" i="8"/>
  <c r="AI145" i="8"/>
  <c r="AC146" i="8"/>
  <c r="AH146" i="8"/>
  <c r="AD146" i="8"/>
  <c r="AI146" i="8"/>
  <c r="AC147" i="8"/>
  <c r="AH147" i="8"/>
  <c r="AD147" i="8"/>
  <c r="AI147" i="8"/>
  <c r="AC148" i="8"/>
  <c r="AH148" i="8"/>
  <c r="AD148" i="8"/>
  <c r="AI148" i="8"/>
  <c r="AC149" i="8"/>
  <c r="AH149" i="8"/>
  <c r="AD149" i="8"/>
  <c r="AI149" i="8"/>
  <c r="AC15" i="8"/>
  <c r="AF15" i="8"/>
  <c r="AD15" i="8"/>
  <c r="AG15" i="8"/>
  <c r="AC16" i="8"/>
  <c r="AF16" i="8"/>
  <c r="AD16" i="8"/>
  <c r="AG16" i="8"/>
  <c r="AC17" i="8"/>
  <c r="AF17" i="8"/>
  <c r="AD17" i="8"/>
  <c r="AG17" i="8"/>
  <c r="AC18" i="8"/>
  <c r="AF18" i="8"/>
  <c r="AD18" i="8"/>
  <c r="AG18" i="8"/>
  <c r="AC150" i="8"/>
  <c r="AH150" i="8"/>
  <c r="AD150" i="8"/>
  <c r="AI150" i="8"/>
  <c r="AC151" i="8"/>
  <c r="AH151" i="8"/>
  <c r="AD151" i="8"/>
  <c r="AI151" i="8"/>
  <c r="AC152" i="8"/>
  <c r="AH152" i="8"/>
  <c r="AD152" i="8"/>
  <c r="AI152" i="8"/>
  <c r="AC153" i="8"/>
  <c r="AH153" i="8"/>
  <c r="AD153" i="8"/>
  <c r="AI153" i="8"/>
  <c r="AC154" i="8"/>
  <c r="AH154" i="8"/>
  <c r="AD154" i="8"/>
  <c r="AI154" i="8"/>
  <c r="AC155" i="8"/>
  <c r="AH155" i="8"/>
  <c r="AD155" i="8"/>
  <c r="AI155" i="8"/>
  <c r="AC156" i="8"/>
  <c r="AH156" i="8"/>
  <c r="AD156" i="8"/>
  <c r="AI156" i="8"/>
  <c r="AC157" i="8"/>
  <c r="AH157" i="8"/>
  <c r="AD157" i="8"/>
  <c r="AI157" i="8"/>
  <c r="AC158" i="8"/>
  <c r="AH158" i="8"/>
  <c r="AD158" i="8"/>
  <c r="AI158" i="8"/>
  <c r="AC19" i="8"/>
  <c r="AF19" i="8"/>
  <c r="AD19" i="8"/>
  <c r="AG19" i="8"/>
  <c r="AC20" i="8"/>
  <c r="AF20" i="8"/>
  <c r="AD20" i="8"/>
  <c r="AG20" i="8"/>
  <c r="AC21" i="8"/>
  <c r="AF21" i="8"/>
  <c r="AD21" i="8"/>
  <c r="AG21" i="8"/>
  <c r="AC22" i="8"/>
  <c r="AF22" i="8"/>
  <c r="AD22" i="8"/>
  <c r="AG22" i="8"/>
  <c r="AC23" i="8"/>
  <c r="AF23" i="8"/>
  <c r="AD23" i="8"/>
  <c r="AG23" i="8"/>
  <c r="AC24" i="8"/>
  <c r="AF24" i="8"/>
  <c r="AD24" i="8"/>
  <c r="AG24" i="8"/>
  <c r="AC25" i="8"/>
  <c r="AF25" i="8"/>
  <c r="AD25" i="8"/>
  <c r="AG25" i="8"/>
  <c r="AC26" i="8"/>
  <c r="AF26" i="8"/>
  <c r="AD26" i="8"/>
  <c r="AG26" i="8"/>
  <c r="AC27" i="8"/>
  <c r="AF27" i="8"/>
  <c r="AD27" i="8"/>
  <c r="AG27" i="8"/>
  <c r="AC28" i="8"/>
  <c r="AF28" i="8"/>
  <c r="AD28" i="8"/>
  <c r="AG28" i="8"/>
  <c r="AC29" i="8"/>
  <c r="AF29" i="8"/>
  <c r="AD29" i="8"/>
  <c r="AG29" i="8"/>
  <c r="AC30" i="8"/>
  <c r="AF30" i="8"/>
  <c r="AD30" i="8"/>
  <c r="AG30" i="8"/>
  <c r="AC31" i="8"/>
  <c r="AF31" i="8"/>
  <c r="AD31" i="8"/>
  <c r="AG31" i="8"/>
  <c r="AC32" i="8"/>
  <c r="AF32" i="8"/>
  <c r="AD32" i="8"/>
  <c r="AG32" i="8"/>
  <c r="AC33" i="8"/>
  <c r="AF33" i="8"/>
  <c r="AD33" i="8"/>
  <c r="AG33" i="8"/>
  <c r="AC34" i="8"/>
  <c r="AF34" i="8"/>
  <c r="AD34" i="8"/>
  <c r="AG34" i="8"/>
  <c r="AC35" i="8"/>
  <c r="AF35" i="8"/>
  <c r="AD35" i="8"/>
  <c r="AG35" i="8"/>
  <c r="AC36" i="8"/>
  <c r="AF36" i="8"/>
  <c r="AD36" i="8"/>
  <c r="AG36" i="8"/>
  <c r="AC37" i="8"/>
  <c r="AF37" i="8"/>
  <c r="AD37" i="8"/>
  <c r="AG37" i="8"/>
  <c r="AC38" i="8"/>
  <c r="AF38" i="8"/>
  <c r="AD38" i="8"/>
  <c r="AG38" i="8"/>
  <c r="AC39" i="8"/>
  <c r="AF39" i="8"/>
  <c r="AD39" i="8"/>
  <c r="AG39" i="8"/>
  <c r="AC166" i="8"/>
  <c r="AF166" i="8"/>
  <c r="AD166" i="8"/>
  <c r="AG166" i="8"/>
  <c r="AC62" i="8"/>
  <c r="AH62" i="8"/>
  <c r="AD62" i="8"/>
  <c r="AI62" i="8"/>
  <c r="AC63" i="8"/>
  <c r="AH63" i="8"/>
  <c r="AD63" i="8"/>
  <c r="AI63" i="8"/>
  <c r="AC64" i="8"/>
  <c r="AH64" i="8"/>
  <c r="AD64" i="8"/>
  <c r="AI64" i="8"/>
  <c r="AC65" i="8"/>
  <c r="AH65" i="8"/>
  <c r="AD65" i="8"/>
  <c r="AI65" i="8"/>
  <c r="AC66" i="8"/>
  <c r="AH66" i="8"/>
  <c r="AD66" i="8"/>
  <c r="AI66" i="8"/>
  <c r="AC167" i="8"/>
  <c r="AF167" i="8"/>
  <c r="AD167" i="8"/>
  <c r="AG167" i="8"/>
  <c r="AC67" i="8"/>
  <c r="AH67" i="8"/>
  <c r="AD67" i="8"/>
  <c r="AI67" i="8"/>
  <c r="AC68" i="8"/>
  <c r="AH68" i="8"/>
  <c r="AD68" i="8"/>
  <c r="AI68" i="8"/>
  <c r="AC115" i="8"/>
  <c r="AH115" i="8"/>
  <c r="AD115" i="8"/>
  <c r="AI115" i="8"/>
  <c r="AC69" i="8"/>
  <c r="AH69" i="8"/>
  <c r="AD69" i="8"/>
  <c r="AI69" i="8"/>
  <c r="AC70" i="8"/>
  <c r="AH70" i="8"/>
  <c r="AD70" i="8"/>
  <c r="AI70" i="8"/>
  <c r="AC71" i="8"/>
  <c r="AH71" i="8"/>
  <c r="AD71" i="8"/>
  <c r="AI71" i="8"/>
  <c r="AC72" i="8"/>
  <c r="AH72" i="8"/>
  <c r="AD72" i="8"/>
  <c r="AI72" i="8"/>
  <c r="AC73" i="8"/>
  <c r="AH73" i="8"/>
  <c r="AD73" i="8"/>
  <c r="AI73" i="8"/>
  <c r="AC74" i="8"/>
  <c r="AH74" i="8"/>
  <c r="AD74" i="8"/>
  <c r="AI74" i="8"/>
  <c r="AC168" i="8"/>
  <c r="AF168" i="8"/>
  <c r="AD168" i="8"/>
  <c r="AG168" i="8"/>
  <c r="AC169" i="8"/>
  <c r="AF169" i="8"/>
  <c r="AD169" i="8"/>
  <c r="AG169" i="8"/>
  <c r="AC170" i="8"/>
  <c r="AF170" i="8"/>
  <c r="AD170" i="8"/>
  <c r="AG170" i="8"/>
  <c r="AC40" i="8"/>
  <c r="AF40" i="8"/>
  <c r="AD40" i="8"/>
  <c r="AG40" i="8"/>
  <c r="AC75" i="8"/>
  <c r="AH75" i="8"/>
  <c r="AD75" i="8"/>
  <c r="AI75" i="8"/>
  <c r="AC76" i="8"/>
  <c r="AH76" i="8"/>
  <c r="AD76" i="8"/>
  <c r="AI76" i="8"/>
  <c r="AC41" i="8"/>
  <c r="AF41" i="8"/>
  <c r="AD41" i="8"/>
  <c r="AG41" i="8"/>
  <c r="AC77" i="8"/>
  <c r="AH77" i="8"/>
  <c r="AD77" i="8"/>
  <c r="AI77" i="8"/>
  <c r="AC78" i="8"/>
  <c r="AH78" i="8"/>
  <c r="AD78" i="8"/>
  <c r="AI78" i="8"/>
  <c r="AC42" i="8"/>
  <c r="AF42" i="8"/>
  <c r="AD42" i="8"/>
  <c r="AG42" i="8"/>
  <c r="AC43" i="8"/>
  <c r="AF43" i="8"/>
  <c r="AD43" i="8"/>
  <c r="AG43" i="8"/>
  <c r="AC171" i="8"/>
  <c r="AF171" i="8"/>
  <c r="AD171" i="8"/>
  <c r="AG171" i="8"/>
  <c r="AC172" i="8"/>
  <c r="AF172" i="8"/>
  <c r="AD172" i="8"/>
  <c r="AG172" i="8"/>
  <c r="AC84" i="8"/>
  <c r="AF84" i="8"/>
  <c r="AD84" i="8"/>
  <c r="AG84" i="8"/>
  <c r="AC85" i="8"/>
  <c r="AF85" i="8"/>
  <c r="AD85" i="8"/>
  <c r="AG85" i="8"/>
  <c r="AC86" i="8"/>
  <c r="AF86" i="8"/>
  <c r="AD86" i="8"/>
  <c r="AG86" i="8"/>
  <c r="AC87" i="8"/>
  <c r="AF87" i="8"/>
  <c r="AD87" i="8"/>
  <c r="AG87" i="8"/>
  <c r="AC124" i="8"/>
  <c r="AH124" i="8"/>
  <c r="AD124" i="8"/>
  <c r="AI124" i="8"/>
  <c r="AC125" i="8"/>
  <c r="AH125" i="8"/>
  <c r="AD125" i="8"/>
  <c r="AI125" i="8"/>
  <c r="AC126" i="8"/>
  <c r="AH126" i="8"/>
  <c r="AD126" i="8"/>
  <c r="AI126" i="8"/>
  <c r="AC127" i="8"/>
  <c r="AH127" i="8"/>
  <c r="AD127" i="8"/>
  <c r="AI127" i="8"/>
  <c r="AC88" i="8"/>
  <c r="AF88" i="8"/>
  <c r="AD88" i="8"/>
  <c r="AG88" i="8"/>
  <c r="AC89" i="8"/>
  <c r="AF89" i="8"/>
  <c r="AD89" i="8"/>
  <c r="AG89" i="8"/>
  <c r="AC90" i="8"/>
  <c r="AF90" i="8"/>
  <c r="AD90" i="8"/>
  <c r="AG90" i="8"/>
  <c r="AC91" i="8"/>
  <c r="AF91" i="8"/>
  <c r="AD91" i="8"/>
  <c r="AG91" i="8"/>
  <c r="AC92" i="8"/>
  <c r="AF92" i="8"/>
  <c r="AD92" i="8"/>
  <c r="AG92" i="8"/>
  <c r="AC93" i="8"/>
  <c r="AF93" i="8"/>
  <c r="AD93" i="8"/>
  <c r="AG93" i="8"/>
  <c r="AC94" i="8"/>
  <c r="AF94" i="8"/>
  <c r="AD94" i="8"/>
  <c r="AG94" i="8"/>
  <c r="AC95" i="8"/>
  <c r="AF95" i="8"/>
  <c r="AD95" i="8"/>
  <c r="AG95" i="8"/>
  <c r="AC96" i="8"/>
  <c r="AF96" i="8"/>
  <c r="AD96" i="8"/>
  <c r="AG96" i="8"/>
  <c r="AC159" i="8"/>
  <c r="AH159" i="8"/>
  <c r="AD159" i="8"/>
  <c r="AI159" i="8"/>
  <c r="AC160" i="8"/>
  <c r="AH160" i="8"/>
  <c r="AD160" i="8"/>
  <c r="AI160" i="8"/>
  <c r="AC161" i="8"/>
  <c r="AH161" i="8"/>
  <c r="AD161" i="8"/>
  <c r="AI161" i="8"/>
  <c r="AC162" i="8"/>
  <c r="AH162" i="8"/>
  <c r="AD162" i="8"/>
  <c r="AI162" i="8"/>
  <c r="AC163" i="8"/>
  <c r="AH163" i="8"/>
  <c r="AD163" i="8"/>
  <c r="AI163" i="8"/>
  <c r="AC164" i="8"/>
  <c r="AH164" i="8"/>
  <c r="AD164" i="8"/>
  <c r="AI164" i="8"/>
  <c r="AC165" i="8"/>
  <c r="AH165" i="8"/>
  <c r="AD165" i="8"/>
  <c r="AI165" i="8"/>
  <c r="AC116" i="8"/>
  <c r="AH116" i="8"/>
  <c r="AD116" i="8"/>
  <c r="AI116" i="8"/>
  <c r="AC44" i="8"/>
  <c r="AF44" i="8"/>
  <c r="AD44" i="8"/>
  <c r="AG44" i="8"/>
  <c r="AC45" i="8"/>
  <c r="AF45" i="8"/>
  <c r="AD45" i="8"/>
  <c r="AG45" i="8"/>
  <c r="AC117" i="8"/>
  <c r="AH117" i="8"/>
  <c r="AD117" i="8"/>
  <c r="AI117" i="8"/>
  <c r="AC118" i="8"/>
  <c r="AH118" i="8"/>
  <c r="AD118" i="8"/>
  <c r="AI118" i="8"/>
  <c r="AC119" i="8"/>
  <c r="AH119" i="8"/>
  <c r="AD119" i="8"/>
  <c r="AI119" i="8"/>
  <c r="AC120" i="8"/>
  <c r="AH120" i="8"/>
  <c r="AD120" i="8"/>
  <c r="AI120" i="8"/>
  <c r="AC121" i="8"/>
  <c r="AH121" i="8"/>
  <c r="AD121" i="8"/>
  <c r="AI121" i="8"/>
  <c r="AC122" i="8"/>
  <c r="AH122" i="8"/>
  <c r="AD122" i="8"/>
  <c r="AI122" i="8"/>
  <c r="AC173" i="8"/>
  <c r="AF173" i="8"/>
  <c r="AD173" i="8"/>
  <c r="AG173" i="8"/>
  <c r="AC46" i="8"/>
  <c r="AF46" i="8"/>
  <c r="AD46" i="8"/>
  <c r="AG46" i="8"/>
  <c r="AC47" i="8"/>
  <c r="AF47" i="8"/>
  <c r="AD47" i="8"/>
  <c r="AG47" i="8"/>
  <c r="AC48" i="8"/>
  <c r="AF48" i="8"/>
  <c r="AD48" i="8"/>
  <c r="AG48" i="8"/>
  <c r="AC49" i="8"/>
  <c r="AF49" i="8"/>
  <c r="AD49" i="8"/>
  <c r="AG49" i="8"/>
  <c r="AC50" i="8"/>
  <c r="AF50" i="8"/>
  <c r="AD50" i="8"/>
  <c r="AG50" i="8"/>
  <c r="AC51" i="8"/>
  <c r="AF51" i="8"/>
  <c r="AD51" i="8"/>
  <c r="AG51" i="8"/>
  <c r="AC52" i="8"/>
  <c r="AF52" i="8"/>
  <c r="AD52" i="8"/>
  <c r="AG52" i="8"/>
  <c r="AC53" i="8"/>
  <c r="AF53" i="8"/>
  <c r="AD53" i="8"/>
  <c r="AG53" i="8"/>
  <c r="AC54" i="8"/>
  <c r="AF54" i="8"/>
  <c r="AD54" i="8"/>
  <c r="AG54" i="8"/>
  <c r="AC97" i="8"/>
  <c r="AF97" i="8"/>
  <c r="AD97" i="8"/>
  <c r="AG97" i="8"/>
  <c r="AC98" i="8"/>
  <c r="AF98" i="8"/>
  <c r="AD98" i="8"/>
  <c r="AG98" i="8"/>
  <c r="AC99" i="8"/>
  <c r="AF99" i="8"/>
  <c r="AD99" i="8"/>
  <c r="AG99" i="8"/>
  <c r="AC100" i="8"/>
  <c r="AF100" i="8"/>
  <c r="AD100" i="8"/>
  <c r="AG100" i="8"/>
  <c r="AC101" i="8"/>
  <c r="AF101" i="8"/>
  <c r="AD101" i="8"/>
  <c r="AG101" i="8"/>
  <c r="AC102" i="8"/>
  <c r="AF102" i="8"/>
  <c r="AD102" i="8"/>
  <c r="AG102" i="8"/>
  <c r="AC103" i="8"/>
  <c r="AF103" i="8"/>
  <c r="AD103" i="8"/>
  <c r="AG103" i="8"/>
  <c r="AC104" i="8"/>
  <c r="AF104" i="8"/>
  <c r="AD104" i="8"/>
  <c r="AG104" i="8"/>
  <c r="AC105" i="8"/>
  <c r="AF105" i="8"/>
  <c r="AD105" i="8"/>
  <c r="AG105" i="8"/>
  <c r="AC106" i="8"/>
  <c r="AF106" i="8"/>
  <c r="AD106" i="8"/>
  <c r="AG106" i="8"/>
  <c r="AC123" i="8"/>
  <c r="AH123" i="8"/>
  <c r="AD123" i="8"/>
  <c r="AI123" i="8"/>
  <c r="AC174" i="8"/>
  <c r="AH174" i="8"/>
  <c r="AD174" i="8"/>
  <c r="AI174" i="8"/>
  <c r="AC175" i="8"/>
  <c r="AH175" i="8"/>
  <c r="AD175" i="8"/>
  <c r="AI175" i="8"/>
  <c r="AC176" i="8"/>
  <c r="AH176" i="8"/>
  <c r="AD176" i="8"/>
  <c r="AI176" i="8"/>
  <c r="AC55" i="8"/>
  <c r="AF55" i="8"/>
  <c r="AD55" i="8"/>
  <c r="AG55" i="8"/>
  <c r="AC56" i="8"/>
  <c r="AF56" i="8"/>
  <c r="AD56" i="8"/>
  <c r="AG56" i="8"/>
  <c r="AC57" i="8"/>
  <c r="AF57" i="8"/>
  <c r="AD57" i="8"/>
  <c r="AG57" i="8"/>
  <c r="AC58" i="8"/>
  <c r="AF58" i="8"/>
  <c r="AD58" i="8"/>
  <c r="AG58" i="8"/>
  <c r="AC59" i="8"/>
  <c r="AF59" i="8"/>
  <c r="AD59" i="8"/>
  <c r="AG59" i="8"/>
  <c r="AC60" i="8"/>
  <c r="AF60" i="8"/>
  <c r="AD60" i="8"/>
  <c r="AG60" i="8"/>
  <c r="AC61" i="8"/>
  <c r="AF61" i="8"/>
  <c r="AD61" i="8"/>
  <c r="AG61" i="8"/>
  <c r="AC177" i="8"/>
  <c r="AH177" i="8"/>
  <c r="AD177" i="8"/>
  <c r="AI177" i="8"/>
  <c r="AC178" i="8"/>
  <c r="AH178" i="8"/>
  <c r="AD178" i="8"/>
  <c r="AI178" i="8"/>
  <c r="AC107" i="8"/>
  <c r="AF107" i="8"/>
  <c r="AD107" i="8"/>
  <c r="AG107" i="8"/>
  <c r="AC108" i="8"/>
  <c r="AF108" i="8"/>
  <c r="AD108" i="8"/>
  <c r="AG108" i="8"/>
  <c r="AC109" i="8"/>
  <c r="AF109" i="8"/>
  <c r="AD109" i="8"/>
  <c r="AG109" i="8"/>
  <c r="AC110" i="8"/>
  <c r="AF110" i="8"/>
  <c r="AD110" i="8"/>
  <c r="AG110" i="8"/>
  <c r="AC111" i="8"/>
  <c r="AF111" i="8"/>
  <c r="AD111" i="8"/>
  <c r="AG111" i="8"/>
  <c r="AC112" i="8"/>
  <c r="AF112" i="8"/>
  <c r="AD112" i="8"/>
  <c r="AG112" i="8"/>
  <c r="AC113" i="8"/>
  <c r="AF113" i="8"/>
  <c r="AD113" i="8"/>
  <c r="AG113" i="8"/>
  <c r="AC114" i="8"/>
  <c r="AF114" i="8"/>
  <c r="AD114" i="8"/>
  <c r="AG114" i="8"/>
  <c r="AC128" i="8"/>
  <c r="AH128" i="8"/>
  <c r="AD128" i="8"/>
  <c r="AI128" i="8"/>
  <c r="AC129" i="8"/>
  <c r="AH129" i="8"/>
  <c r="AD129" i="8"/>
  <c r="AI129" i="8"/>
  <c r="AC130" i="8"/>
  <c r="AH130" i="8"/>
  <c r="AD130" i="8"/>
  <c r="AI130" i="8"/>
  <c r="AC131" i="8"/>
  <c r="AH131" i="8"/>
  <c r="AD131" i="8"/>
  <c r="AI131" i="8"/>
  <c r="AC132" i="8"/>
  <c r="AH132" i="8"/>
  <c r="AD132" i="8"/>
  <c r="AI132" i="8"/>
  <c r="AC133" i="8"/>
  <c r="AH133" i="8"/>
  <c r="AD133" i="8"/>
  <c r="AI133" i="8"/>
  <c r="AC134" i="8"/>
  <c r="AH134" i="8"/>
  <c r="AD134" i="8"/>
  <c r="AI134" i="8"/>
  <c r="AC135" i="8"/>
  <c r="AH135" i="8"/>
  <c r="AD135" i="8"/>
  <c r="AI135" i="8"/>
  <c r="AC136" i="8"/>
  <c r="AH136" i="8"/>
  <c r="AD136" i="8"/>
  <c r="AI136" i="8"/>
  <c r="AC137" i="8"/>
  <c r="AH137" i="8"/>
  <c r="AD137" i="8"/>
  <c r="AI137" i="8"/>
  <c r="AC138" i="8"/>
  <c r="AH138" i="8"/>
  <c r="AD138" i="8"/>
  <c r="AI138" i="8"/>
  <c r="AC139" i="8"/>
  <c r="AH139" i="8"/>
  <c r="AD139" i="8"/>
  <c r="AI139" i="8"/>
  <c r="AC140" i="8"/>
  <c r="AH140" i="8"/>
  <c r="AD140" i="8"/>
  <c r="AI140" i="8"/>
  <c r="AC141" i="8"/>
  <c r="AH141" i="8"/>
  <c r="AD141" i="8"/>
  <c r="AI141" i="8"/>
  <c r="AC79" i="8"/>
  <c r="AH79" i="8"/>
  <c r="AD79" i="8"/>
  <c r="AI79" i="8"/>
  <c r="AC80" i="8"/>
  <c r="AH80" i="8"/>
  <c r="AD80" i="8"/>
  <c r="AI80" i="8"/>
  <c r="AC81" i="8"/>
  <c r="AH81" i="8"/>
  <c r="AD81" i="8"/>
  <c r="AI81" i="8"/>
  <c r="AC82" i="8"/>
  <c r="AH82" i="8"/>
  <c r="AD82" i="8"/>
  <c r="AI82" i="8"/>
  <c r="AC83" i="8"/>
  <c r="AH83" i="8"/>
  <c r="AD83" i="8"/>
  <c r="AI83" i="8"/>
  <c r="AD189" i="8"/>
  <c r="AC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AT187" i="8"/>
  <c r="AS187" i="8"/>
  <c r="AL187" i="8"/>
  <c r="AK187" i="8"/>
  <c r="AD187" i="8"/>
  <c r="AC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AT185" i="8"/>
  <c r="AS185" i="8"/>
  <c r="AL185" i="8"/>
  <c r="AK185" i="8"/>
  <c r="AD185" i="8"/>
  <c r="AC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AT183" i="8"/>
  <c r="AS183" i="8"/>
  <c r="AL183" i="8"/>
  <c r="AK183" i="8"/>
  <c r="AD183" i="8"/>
  <c r="AC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AT181" i="8"/>
  <c r="AS181" i="8"/>
  <c r="AL181" i="8"/>
  <c r="AK181" i="8"/>
  <c r="AD181" i="8"/>
  <c r="AC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I181" i="18"/>
  <c r="R181" i="18"/>
  <c r="AA181" i="18"/>
  <c r="AJ181" i="18"/>
  <c r="AX181" i="18"/>
  <c r="AE199" i="18"/>
  <c r="I183" i="18"/>
  <c r="R183" i="18"/>
  <c r="AA183" i="18"/>
  <c r="AJ183" i="18"/>
  <c r="AX183" i="18"/>
  <c r="AE201" i="18"/>
  <c r="I185" i="18"/>
  <c r="R185" i="18"/>
  <c r="AA185" i="18"/>
  <c r="AJ185" i="18"/>
  <c r="AX185" i="18"/>
  <c r="AE203" i="18"/>
  <c r="I187" i="18"/>
  <c r="R187" i="18"/>
  <c r="AA187" i="18"/>
  <c r="AJ187" i="18"/>
  <c r="AX187" i="18"/>
  <c r="AE205" i="18"/>
  <c r="I189" i="18"/>
  <c r="R189" i="18"/>
  <c r="AA189" i="18"/>
  <c r="AJ189" i="18"/>
  <c r="AX189" i="18"/>
  <c r="AE207" i="18"/>
  <c r="AE209" i="18"/>
  <c r="H181" i="18"/>
  <c r="Q181" i="18"/>
  <c r="Z181" i="18"/>
  <c r="AI181" i="18"/>
  <c r="AV181" i="18"/>
  <c r="AA199" i="18"/>
  <c r="H183" i="18"/>
  <c r="Q183" i="18"/>
  <c r="Z183" i="18"/>
  <c r="AI183" i="18"/>
  <c r="AV183" i="18"/>
  <c r="AA201" i="18"/>
  <c r="H185" i="18"/>
  <c r="Q185" i="18"/>
  <c r="Z185" i="18"/>
  <c r="AI185" i="18"/>
  <c r="AV185" i="18"/>
  <c r="AA203" i="18"/>
  <c r="H187" i="18"/>
  <c r="Q187" i="18"/>
  <c r="Z187" i="18"/>
  <c r="AI187" i="18"/>
  <c r="AV187" i="18"/>
  <c r="AA205" i="18"/>
  <c r="H189" i="18"/>
  <c r="Q189" i="18"/>
  <c r="Z189" i="18"/>
  <c r="AI189" i="18"/>
  <c r="AV189" i="18"/>
  <c r="AA207" i="18"/>
  <c r="AA209" i="18"/>
  <c r="G181" i="18"/>
  <c r="P181" i="18"/>
  <c r="Y181" i="18"/>
  <c r="AH181" i="18"/>
  <c r="AT181" i="18"/>
  <c r="Y199" i="18"/>
  <c r="G183" i="18"/>
  <c r="P183" i="18"/>
  <c r="Y183" i="18"/>
  <c r="AH183" i="18"/>
  <c r="AT183" i="18"/>
  <c r="Y201" i="18"/>
  <c r="G185" i="18"/>
  <c r="P185" i="18"/>
  <c r="Y185" i="18"/>
  <c r="AH185" i="18"/>
  <c r="AT185" i="18"/>
  <c r="Y203" i="18"/>
  <c r="G187" i="18"/>
  <c r="P187" i="18"/>
  <c r="Y187" i="18"/>
  <c r="AH187" i="18"/>
  <c r="AT187" i="18"/>
  <c r="Y205" i="18"/>
  <c r="G189" i="18"/>
  <c r="P189" i="18"/>
  <c r="Y189" i="18"/>
  <c r="AH189" i="18"/>
  <c r="AT189" i="18"/>
  <c r="Y207" i="18"/>
  <c r="Y209" i="18"/>
  <c r="F181" i="18"/>
  <c r="O181" i="18"/>
  <c r="X181" i="18"/>
  <c r="AG181" i="18"/>
  <c r="AR181" i="18"/>
  <c r="W199" i="18"/>
  <c r="F183" i="18"/>
  <c r="O183" i="18"/>
  <c r="X183" i="18"/>
  <c r="AG183" i="18"/>
  <c r="AR183" i="18"/>
  <c r="W201" i="18"/>
  <c r="F185" i="18"/>
  <c r="O185" i="18"/>
  <c r="X185" i="18"/>
  <c r="AG185" i="18"/>
  <c r="AR185" i="18"/>
  <c r="W203" i="18"/>
  <c r="F187" i="18"/>
  <c r="O187" i="18"/>
  <c r="X187" i="18"/>
  <c r="AG187" i="18"/>
  <c r="AR187" i="18"/>
  <c r="W205" i="18"/>
  <c r="F189" i="18"/>
  <c r="O189" i="18"/>
  <c r="X189" i="18"/>
  <c r="AG189" i="18"/>
  <c r="AR189" i="18"/>
  <c r="W207" i="18"/>
  <c r="W209" i="18"/>
  <c r="E181" i="18"/>
  <c r="N181" i="18"/>
  <c r="W181" i="18"/>
  <c r="AF181" i="18"/>
  <c r="AP181" i="18"/>
  <c r="U199" i="18"/>
  <c r="E183" i="18"/>
  <c r="N183" i="18"/>
  <c r="W183" i="18"/>
  <c r="AF183" i="18"/>
  <c r="AP183" i="18"/>
  <c r="U201" i="18"/>
  <c r="E185" i="18"/>
  <c r="N185" i="18"/>
  <c r="W185" i="18"/>
  <c r="AF185" i="18"/>
  <c r="AP185" i="18"/>
  <c r="U203" i="18"/>
  <c r="E187" i="18"/>
  <c r="N187" i="18"/>
  <c r="W187" i="18"/>
  <c r="AF187" i="18"/>
  <c r="AP187" i="18"/>
  <c r="U205" i="18"/>
  <c r="E189" i="18"/>
  <c r="N189" i="18"/>
  <c r="W189" i="18"/>
  <c r="AF189" i="18"/>
  <c r="AP189" i="18"/>
  <c r="U207" i="18"/>
  <c r="U209" i="18"/>
  <c r="D181" i="18"/>
  <c r="M181" i="18"/>
  <c r="V181" i="18"/>
  <c r="AE181" i="18"/>
  <c r="AN181" i="18"/>
  <c r="Q199" i="18"/>
  <c r="D183" i="18"/>
  <c r="M183" i="18"/>
  <c r="V183" i="18"/>
  <c r="AE183" i="18"/>
  <c r="AN183" i="18"/>
  <c r="Q201" i="18"/>
  <c r="D185" i="18"/>
  <c r="M185" i="18"/>
  <c r="V185" i="18"/>
  <c r="AE185" i="18"/>
  <c r="AN185" i="18"/>
  <c r="Q203" i="18"/>
  <c r="D187" i="18"/>
  <c r="M187" i="18"/>
  <c r="V187" i="18"/>
  <c r="AE187" i="18"/>
  <c r="AN187" i="18"/>
  <c r="Q205" i="18"/>
  <c r="D189" i="18"/>
  <c r="M189" i="18"/>
  <c r="V189" i="18"/>
  <c r="AE189" i="18"/>
  <c r="AN189" i="18"/>
  <c r="Q207" i="18"/>
  <c r="Q209" i="18"/>
  <c r="AF207" i="18"/>
  <c r="AD207" i="18"/>
  <c r="Z207" i="18"/>
  <c r="X207" i="18"/>
  <c r="V207" i="18"/>
  <c r="R207" i="18"/>
  <c r="AF205" i="18"/>
  <c r="AD205" i="18"/>
  <c r="Z205" i="18"/>
  <c r="X205" i="18"/>
  <c r="V205" i="18"/>
  <c r="R205" i="18"/>
  <c r="AF203" i="18"/>
  <c r="AD203" i="18"/>
  <c r="Z203" i="18"/>
  <c r="X203" i="18"/>
  <c r="V203" i="18"/>
  <c r="R203" i="18"/>
  <c r="AF201" i="18"/>
  <c r="AD201" i="18"/>
  <c r="Z201" i="18"/>
  <c r="X201" i="18"/>
  <c r="V201" i="18"/>
  <c r="R201" i="18"/>
  <c r="AF199" i="18"/>
  <c r="AD199" i="18"/>
  <c r="Z199" i="18"/>
  <c r="X199" i="18"/>
  <c r="V199" i="18"/>
  <c r="R199" i="18"/>
  <c r="AX193" i="18"/>
  <c r="AV193" i="18"/>
  <c r="AT193" i="18"/>
  <c r="AR193" i="18"/>
  <c r="AP193" i="18"/>
  <c r="AN193" i="18"/>
  <c r="AJ193" i="18"/>
  <c r="AI193" i="18"/>
  <c r="AH193" i="18"/>
  <c r="AG193" i="18"/>
  <c r="AF193" i="18"/>
  <c r="AE193" i="18"/>
  <c r="AA193" i="18"/>
  <c r="Z193" i="18"/>
  <c r="Y193" i="18"/>
  <c r="X193" i="18"/>
  <c r="W193" i="18"/>
  <c r="V193" i="18"/>
  <c r="R193" i="18"/>
  <c r="Q193" i="18"/>
  <c r="P193" i="18"/>
  <c r="O193" i="18"/>
  <c r="N193" i="18"/>
  <c r="M193" i="18"/>
  <c r="I193" i="18"/>
  <c r="H193" i="18"/>
  <c r="G193" i="18"/>
  <c r="F193" i="18"/>
  <c r="E193" i="18"/>
  <c r="D193" i="18"/>
  <c r="AX191" i="18"/>
  <c r="AV191" i="18"/>
  <c r="AT191" i="18"/>
  <c r="AR191" i="18"/>
  <c r="AP191" i="18"/>
  <c r="AN191" i="18"/>
  <c r="AJ191" i="18"/>
  <c r="AI191" i="18"/>
  <c r="AH191" i="18"/>
  <c r="AG191" i="18"/>
  <c r="AF191" i="18"/>
  <c r="AE191" i="18"/>
  <c r="AA191" i="18"/>
  <c r="Z191" i="18"/>
  <c r="Y191" i="18"/>
  <c r="X191" i="18"/>
  <c r="W191" i="18"/>
  <c r="V191" i="18"/>
  <c r="R191" i="18"/>
  <c r="Q191" i="18"/>
  <c r="P191" i="18"/>
  <c r="O191" i="18"/>
  <c r="N191" i="18"/>
  <c r="M191" i="18"/>
  <c r="I191" i="18"/>
  <c r="H191" i="18"/>
  <c r="G191" i="18"/>
  <c r="F191" i="18"/>
  <c r="E191" i="18"/>
  <c r="D191" i="18"/>
  <c r="BN4" i="18"/>
  <c r="BN5" i="18"/>
  <c r="BN6" i="18"/>
  <c r="BN7" i="18"/>
  <c r="BN8" i="18"/>
  <c r="BN9" i="18"/>
  <c r="BN10" i="18"/>
  <c r="BN12" i="18"/>
  <c r="BN13" i="18"/>
  <c r="BN14" i="18"/>
  <c r="BN15" i="18"/>
  <c r="BN16" i="18"/>
  <c r="BN17" i="18"/>
  <c r="BN18" i="18"/>
  <c r="BN19" i="18"/>
  <c r="BN20" i="18"/>
  <c r="BN21" i="18"/>
  <c r="BN22" i="18"/>
  <c r="BN23" i="18"/>
  <c r="BN24" i="18"/>
  <c r="BN25" i="18"/>
  <c r="BN26" i="18"/>
  <c r="BN27" i="18"/>
  <c r="BN28" i="18"/>
  <c r="BN29" i="18"/>
  <c r="BN30" i="18"/>
  <c r="BN31" i="18"/>
  <c r="BN32" i="18"/>
  <c r="BN33" i="18"/>
  <c r="BN34" i="18"/>
  <c r="BN35" i="18"/>
  <c r="BN36" i="18"/>
  <c r="BN37" i="18"/>
  <c r="BN38" i="18"/>
  <c r="BN39" i="18"/>
  <c r="BN40" i="18"/>
  <c r="BN41" i="18"/>
  <c r="BN42" i="18"/>
  <c r="BN43" i="18"/>
  <c r="BN44" i="18"/>
  <c r="BN45" i="18"/>
  <c r="BN46" i="18"/>
  <c r="BN47" i="18"/>
  <c r="BN48" i="18"/>
  <c r="BN49" i="18"/>
  <c r="BN50" i="18"/>
  <c r="BN51" i="18"/>
  <c r="BN52" i="18"/>
  <c r="BN53" i="18"/>
  <c r="BN54" i="18"/>
  <c r="BN55" i="18"/>
  <c r="BN56" i="18"/>
  <c r="BN57" i="18"/>
  <c r="BN58" i="18"/>
  <c r="BN59" i="18"/>
  <c r="BN60" i="18"/>
  <c r="BN61" i="18"/>
  <c r="BN62" i="18"/>
  <c r="BN63" i="18"/>
  <c r="BN64" i="18"/>
  <c r="BN65" i="18"/>
  <c r="BN66" i="18"/>
  <c r="BN67" i="18"/>
  <c r="BN68" i="18"/>
  <c r="BN69" i="18"/>
  <c r="BN70" i="18"/>
  <c r="BN71" i="18"/>
  <c r="BN72" i="18"/>
  <c r="BN73" i="18"/>
  <c r="BN74" i="18"/>
  <c r="BN75" i="18"/>
  <c r="BN76" i="18"/>
  <c r="BN77" i="18"/>
  <c r="BN78" i="18"/>
  <c r="BN79" i="18"/>
  <c r="BN80" i="18"/>
  <c r="BN81" i="18"/>
  <c r="BN82" i="18"/>
  <c r="BN83" i="18"/>
  <c r="BN84" i="18"/>
  <c r="BN85" i="18"/>
  <c r="BN86" i="18"/>
  <c r="BN87" i="18"/>
  <c r="BN88" i="18"/>
  <c r="BN89" i="18"/>
  <c r="BN90" i="18"/>
  <c r="BN91" i="18"/>
  <c r="BN92" i="18"/>
  <c r="BN93" i="18"/>
  <c r="BN94" i="18"/>
  <c r="BN95" i="18"/>
  <c r="BN96" i="18"/>
  <c r="BN97" i="18"/>
  <c r="BN98" i="18"/>
  <c r="BN99" i="18"/>
  <c r="BN100" i="18"/>
  <c r="BN101" i="18"/>
  <c r="BN102" i="18"/>
  <c r="BN103" i="18"/>
  <c r="BN104" i="18"/>
  <c r="BN105" i="18"/>
  <c r="BN106" i="18"/>
  <c r="BN107" i="18"/>
  <c r="BN108" i="18"/>
  <c r="BN109" i="18"/>
  <c r="BN110" i="18"/>
  <c r="BN111" i="18"/>
  <c r="BN113" i="18"/>
  <c r="BN114" i="18"/>
  <c r="BN115" i="18"/>
  <c r="BN116" i="18"/>
  <c r="BN117" i="18"/>
  <c r="BN119" i="18"/>
  <c r="BN120" i="18"/>
  <c r="BN121" i="18"/>
  <c r="BN122" i="18"/>
  <c r="BN123" i="18"/>
  <c r="BN124" i="18"/>
  <c r="BN125" i="18"/>
  <c r="BN126" i="18"/>
  <c r="BN127" i="18"/>
  <c r="BN128" i="18"/>
  <c r="BN129" i="18"/>
  <c r="BN130" i="18"/>
  <c r="BN131" i="18"/>
  <c r="BN132" i="18"/>
  <c r="BN133" i="18"/>
  <c r="BN134" i="18"/>
  <c r="BN135" i="18"/>
  <c r="BN136" i="18"/>
  <c r="BN137" i="18"/>
  <c r="BN138" i="18"/>
  <c r="BN139" i="18"/>
  <c r="BN140" i="18"/>
  <c r="BN141" i="18"/>
  <c r="BN142" i="18"/>
  <c r="BN143" i="18"/>
  <c r="BN144" i="18"/>
  <c r="BN145" i="18"/>
  <c r="BN146" i="18"/>
  <c r="BN147" i="18"/>
  <c r="BN148" i="18"/>
  <c r="BN149" i="18"/>
  <c r="BN150" i="18"/>
  <c r="BN151" i="18"/>
  <c r="BN152" i="18"/>
  <c r="BN153" i="18"/>
  <c r="BN154" i="18"/>
  <c r="BN155" i="18"/>
  <c r="BN156" i="18"/>
  <c r="BN157" i="18"/>
  <c r="BN158" i="18"/>
  <c r="BN159" i="18"/>
  <c r="BN160" i="18"/>
  <c r="BN161" i="18"/>
  <c r="BN162" i="18"/>
  <c r="BN163" i="18"/>
  <c r="BN164" i="18"/>
  <c r="BN165" i="18"/>
  <c r="BN166" i="18"/>
  <c r="BN167" i="18"/>
  <c r="BN168" i="18"/>
  <c r="BN169" i="18"/>
  <c r="BN170" i="18"/>
  <c r="BN171" i="18"/>
  <c r="BN172" i="18"/>
  <c r="BN173" i="18"/>
  <c r="BN174" i="18"/>
  <c r="BN175" i="18"/>
  <c r="BN176" i="18"/>
  <c r="BN177" i="18"/>
  <c r="BN178" i="18"/>
  <c r="BN189" i="18"/>
  <c r="BM4" i="18"/>
  <c r="BM5" i="18"/>
  <c r="BM6" i="18"/>
  <c r="BM7" i="18"/>
  <c r="BM8" i="18"/>
  <c r="BM9" i="18"/>
  <c r="BM10" i="18"/>
  <c r="BM12" i="18"/>
  <c r="BM13" i="18"/>
  <c r="BM14" i="18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47" i="18"/>
  <c r="BM48" i="18"/>
  <c r="BM49" i="18"/>
  <c r="BM50" i="18"/>
  <c r="BM51" i="18"/>
  <c r="BM52" i="18"/>
  <c r="BM53" i="18"/>
  <c r="BM54" i="18"/>
  <c r="BM55" i="18"/>
  <c r="BM56" i="18"/>
  <c r="BM57" i="18"/>
  <c r="BM58" i="18"/>
  <c r="BM59" i="18"/>
  <c r="BM60" i="18"/>
  <c r="BM61" i="18"/>
  <c r="BM62" i="18"/>
  <c r="BM63" i="18"/>
  <c r="BM64" i="18"/>
  <c r="BM65" i="18"/>
  <c r="BM66" i="18"/>
  <c r="BM67" i="18"/>
  <c r="BM68" i="18"/>
  <c r="BM69" i="18"/>
  <c r="BM70" i="18"/>
  <c r="BM71" i="18"/>
  <c r="BM72" i="18"/>
  <c r="BM73" i="18"/>
  <c r="BM74" i="18"/>
  <c r="BM75" i="18"/>
  <c r="BM76" i="18"/>
  <c r="BM77" i="18"/>
  <c r="BM78" i="18"/>
  <c r="BM79" i="18"/>
  <c r="BM80" i="18"/>
  <c r="BM82" i="18"/>
  <c r="BM83" i="18"/>
  <c r="BM84" i="18"/>
  <c r="BM85" i="18"/>
  <c r="BM86" i="18"/>
  <c r="BM87" i="18"/>
  <c r="BM88" i="18"/>
  <c r="BM89" i="18"/>
  <c r="BM90" i="18"/>
  <c r="BM91" i="18"/>
  <c r="BM92" i="18"/>
  <c r="BM93" i="18"/>
  <c r="BM94" i="18"/>
  <c r="BM95" i="18"/>
  <c r="BM96" i="18"/>
  <c r="BM97" i="18"/>
  <c r="BM98" i="18"/>
  <c r="BM99" i="18"/>
  <c r="BM100" i="18"/>
  <c r="BM101" i="18"/>
  <c r="BM102" i="18"/>
  <c r="BM103" i="18"/>
  <c r="BM104" i="18"/>
  <c r="BM105" i="18"/>
  <c r="BM106" i="18"/>
  <c r="BM107" i="18"/>
  <c r="BM108" i="18"/>
  <c r="BM109" i="18"/>
  <c r="BM110" i="18"/>
  <c r="BM111" i="18"/>
  <c r="BM112" i="18"/>
  <c r="BM113" i="18"/>
  <c r="BM114" i="18"/>
  <c r="BM115" i="18"/>
  <c r="BM116" i="18"/>
  <c r="BM117" i="18"/>
  <c r="BM118" i="18"/>
  <c r="BM119" i="18"/>
  <c r="BM120" i="18"/>
  <c r="BM121" i="18"/>
  <c r="BM122" i="18"/>
  <c r="BM123" i="18"/>
  <c r="BM124" i="18"/>
  <c r="BM125" i="18"/>
  <c r="BM126" i="18"/>
  <c r="BM127" i="18"/>
  <c r="BM128" i="18"/>
  <c r="BM129" i="18"/>
  <c r="BM130" i="18"/>
  <c r="BM131" i="18"/>
  <c r="BM132" i="18"/>
  <c r="BM133" i="18"/>
  <c r="BM134" i="18"/>
  <c r="BM135" i="18"/>
  <c r="BM136" i="18"/>
  <c r="BM137" i="18"/>
  <c r="BM138" i="18"/>
  <c r="BM139" i="18"/>
  <c r="BM140" i="18"/>
  <c r="BM141" i="18"/>
  <c r="BM142" i="18"/>
  <c r="BM143" i="18"/>
  <c r="BM144" i="18"/>
  <c r="BM145" i="18"/>
  <c r="BM146" i="18"/>
  <c r="BM147" i="18"/>
  <c r="BM148" i="18"/>
  <c r="BM149" i="18"/>
  <c r="BM150" i="18"/>
  <c r="BM151" i="18"/>
  <c r="BM152" i="18"/>
  <c r="BM153" i="18"/>
  <c r="BM154" i="18"/>
  <c r="BM155" i="18"/>
  <c r="BM156" i="18"/>
  <c r="BM157" i="18"/>
  <c r="BM158" i="18"/>
  <c r="BM159" i="18"/>
  <c r="BM160" i="18"/>
  <c r="BM161" i="18"/>
  <c r="BM162" i="18"/>
  <c r="BM163" i="18"/>
  <c r="BM164" i="18"/>
  <c r="BM165" i="18"/>
  <c r="BM166" i="18"/>
  <c r="BM167" i="18"/>
  <c r="BM168" i="18"/>
  <c r="BM169" i="18"/>
  <c r="BM170" i="18"/>
  <c r="BM171" i="18"/>
  <c r="BM172" i="18"/>
  <c r="BM173" i="18"/>
  <c r="BM174" i="18"/>
  <c r="BM175" i="18"/>
  <c r="BM176" i="18"/>
  <c r="BM177" i="18"/>
  <c r="BM178" i="18"/>
  <c r="BM189" i="18"/>
  <c r="BL4" i="18"/>
  <c r="BL5" i="18"/>
  <c r="BL6" i="18"/>
  <c r="BL7" i="18"/>
  <c r="BL8" i="18"/>
  <c r="BL9" i="18"/>
  <c r="BL10" i="18"/>
  <c r="BL12" i="18"/>
  <c r="BL13" i="18"/>
  <c r="BL14" i="18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47" i="18"/>
  <c r="BL48" i="18"/>
  <c r="BL49" i="18"/>
  <c r="BL50" i="18"/>
  <c r="BL51" i="18"/>
  <c r="BL52" i="18"/>
  <c r="BL53" i="18"/>
  <c r="BL54" i="18"/>
  <c r="BL55" i="18"/>
  <c r="BL56" i="18"/>
  <c r="BL57" i="18"/>
  <c r="BL58" i="18"/>
  <c r="BL59" i="18"/>
  <c r="BL60" i="18"/>
  <c r="BL61" i="18"/>
  <c r="BL62" i="18"/>
  <c r="BL63" i="18"/>
  <c r="BL64" i="18"/>
  <c r="BL65" i="18"/>
  <c r="BL66" i="18"/>
  <c r="BL67" i="18"/>
  <c r="BL68" i="18"/>
  <c r="BL69" i="18"/>
  <c r="BL70" i="18"/>
  <c r="BL71" i="18"/>
  <c r="BL72" i="18"/>
  <c r="BL73" i="18"/>
  <c r="BL74" i="18"/>
  <c r="BL75" i="18"/>
  <c r="BL76" i="18"/>
  <c r="BL77" i="18"/>
  <c r="BL78" i="18"/>
  <c r="BL79" i="18"/>
  <c r="BL80" i="18"/>
  <c r="BL81" i="18"/>
  <c r="BL82" i="18"/>
  <c r="BL83" i="18"/>
  <c r="BL84" i="18"/>
  <c r="BL85" i="18"/>
  <c r="BL86" i="18"/>
  <c r="BL87" i="18"/>
  <c r="BL88" i="18"/>
  <c r="BL89" i="18"/>
  <c r="BL90" i="18"/>
  <c r="BL91" i="18"/>
  <c r="BL92" i="18"/>
  <c r="BL93" i="18"/>
  <c r="BL94" i="18"/>
  <c r="BL95" i="18"/>
  <c r="BL96" i="18"/>
  <c r="BL97" i="18"/>
  <c r="BL98" i="18"/>
  <c r="BL99" i="18"/>
  <c r="BL100" i="18"/>
  <c r="BL101" i="18"/>
  <c r="BL102" i="18"/>
  <c r="BL103" i="18"/>
  <c r="BL104" i="18"/>
  <c r="BL105" i="18"/>
  <c r="BL106" i="18"/>
  <c r="BL107" i="18"/>
  <c r="BL108" i="18"/>
  <c r="BL109" i="18"/>
  <c r="BL110" i="18"/>
  <c r="BL111" i="18"/>
  <c r="BL112" i="18"/>
  <c r="BL113" i="18"/>
  <c r="BL114" i="18"/>
  <c r="BL115" i="18"/>
  <c r="BL116" i="18"/>
  <c r="BL117" i="18"/>
  <c r="BL118" i="18"/>
  <c r="BL119" i="18"/>
  <c r="BL120" i="18"/>
  <c r="BL121" i="18"/>
  <c r="BL122" i="18"/>
  <c r="BL123" i="18"/>
  <c r="BL124" i="18"/>
  <c r="BL125" i="18"/>
  <c r="BL126" i="18"/>
  <c r="BL127" i="18"/>
  <c r="BL128" i="18"/>
  <c r="BL129" i="18"/>
  <c r="BL130" i="18"/>
  <c r="BL131" i="18"/>
  <c r="BL132" i="18"/>
  <c r="BL133" i="18"/>
  <c r="BL134" i="18"/>
  <c r="BL135" i="18"/>
  <c r="BL136" i="18"/>
  <c r="BL137" i="18"/>
  <c r="BL138" i="18"/>
  <c r="BL139" i="18"/>
  <c r="BL140" i="18"/>
  <c r="BL141" i="18"/>
  <c r="BL142" i="18"/>
  <c r="BL143" i="18"/>
  <c r="BL144" i="18"/>
  <c r="BL145" i="18"/>
  <c r="BL146" i="18"/>
  <c r="BL147" i="18"/>
  <c r="BL148" i="18"/>
  <c r="BL149" i="18"/>
  <c r="BL150" i="18"/>
  <c r="BL151" i="18"/>
  <c r="BL152" i="18"/>
  <c r="BL153" i="18"/>
  <c r="BL154" i="18"/>
  <c r="BL155" i="18"/>
  <c r="BL156" i="18"/>
  <c r="BL157" i="18"/>
  <c r="BL158" i="18"/>
  <c r="BL159" i="18"/>
  <c r="BL160" i="18"/>
  <c r="BL161" i="18"/>
  <c r="BL162" i="18"/>
  <c r="BL163" i="18"/>
  <c r="BL164" i="18"/>
  <c r="BL165" i="18"/>
  <c r="BL166" i="18"/>
  <c r="BL167" i="18"/>
  <c r="BL168" i="18"/>
  <c r="BL169" i="18"/>
  <c r="BL170" i="18"/>
  <c r="BL171" i="18"/>
  <c r="BL172" i="18"/>
  <c r="BL173" i="18"/>
  <c r="BL174" i="18"/>
  <c r="BL175" i="18"/>
  <c r="BL176" i="18"/>
  <c r="BL177" i="18"/>
  <c r="BL178" i="18"/>
  <c r="BL189" i="18"/>
  <c r="BK4" i="18"/>
  <c r="BK5" i="18"/>
  <c r="BK6" i="18"/>
  <c r="BK7" i="18"/>
  <c r="BK8" i="18"/>
  <c r="BK9" i="18"/>
  <c r="BK10" i="18"/>
  <c r="BK12" i="18"/>
  <c r="BK13" i="18"/>
  <c r="BK14" i="18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47" i="18"/>
  <c r="BK48" i="18"/>
  <c r="BK49" i="18"/>
  <c r="BK50" i="18"/>
  <c r="BK51" i="18"/>
  <c r="BK52" i="18"/>
  <c r="BK53" i="18"/>
  <c r="BK54" i="18"/>
  <c r="BK55" i="18"/>
  <c r="BK56" i="18"/>
  <c r="BK57" i="18"/>
  <c r="BK58" i="18"/>
  <c r="BK59" i="18"/>
  <c r="BK60" i="18"/>
  <c r="BK61" i="18"/>
  <c r="BK62" i="18"/>
  <c r="BK63" i="18"/>
  <c r="BK64" i="18"/>
  <c r="BK65" i="18"/>
  <c r="BK66" i="18"/>
  <c r="BK67" i="18"/>
  <c r="BK68" i="18"/>
  <c r="BK69" i="18"/>
  <c r="BK70" i="18"/>
  <c r="BK71" i="18"/>
  <c r="BK72" i="18"/>
  <c r="BK73" i="18"/>
  <c r="BK74" i="18"/>
  <c r="BK75" i="18"/>
  <c r="BK76" i="18"/>
  <c r="BK77" i="18"/>
  <c r="BK78" i="18"/>
  <c r="BK79" i="18"/>
  <c r="BK80" i="18"/>
  <c r="BK81" i="18"/>
  <c r="BK82" i="18"/>
  <c r="BK83" i="18"/>
  <c r="BK84" i="18"/>
  <c r="BK85" i="18"/>
  <c r="BK86" i="18"/>
  <c r="BK87" i="18"/>
  <c r="BK88" i="18"/>
  <c r="BK89" i="18"/>
  <c r="BK90" i="18"/>
  <c r="BK91" i="18"/>
  <c r="BK92" i="18"/>
  <c r="BK93" i="18"/>
  <c r="BK94" i="18"/>
  <c r="BK95" i="18"/>
  <c r="BK96" i="18"/>
  <c r="BK97" i="18"/>
  <c r="BK98" i="18"/>
  <c r="BK99" i="18"/>
  <c r="BK100" i="18"/>
  <c r="BK101" i="18"/>
  <c r="BK102" i="18"/>
  <c r="BK103" i="18"/>
  <c r="BK104" i="18"/>
  <c r="BK105" i="18"/>
  <c r="BK106" i="18"/>
  <c r="BK107" i="18"/>
  <c r="BK108" i="18"/>
  <c r="BK109" i="18"/>
  <c r="BK110" i="18"/>
  <c r="BK111" i="18"/>
  <c r="BK112" i="18"/>
  <c r="BK113" i="18"/>
  <c r="BK114" i="18"/>
  <c r="BK115" i="18"/>
  <c r="BK116" i="18"/>
  <c r="BK117" i="18"/>
  <c r="BK118" i="18"/>
  <c r="BK119" i="18"/>
  <c r="BK120" i="18"/>
  <c r="BK121" i="18"/>
  <c r="BK122" i="18"/>
  <c r="BK123" i="18"/>
  <c r="BK124" i="18"/>
  <c r="BK125" i="18"/>
  <c r="BK126" i="18"/>
  <c r="BK127" i="18"/>
  <c r="BK128" i="18"/>
  <c r="BK129" i="18"/>
  <c r="BK130" i="18"/>
  <c r="BK131" i="18"/>
  <c r="BK132" i="18"/>
  <c r="BK133" i="18"/>
  <c r="BK134" i="18"/>
  <c r="BK135" i="18"/>
  <c r="BK136" i="18"/>
  <c r="BK137" i="18"/>
  <c r="BK138" i="18"/>
  <c r="BK139" i="18"/>
  <c r="BK140" i="18"/>
  <c r="BK141" i="18"/>
  <c r="BK142" i="18"/>
  <c r="BK143" i="18"/>
  <c r="BK144" i="18"/>
  <c r="BK145" i="18"/>
  <c r="BK146" i="18"/>
  <c r="BK147" i="18"/>
  <c r="BK148" i="18"/>
  <c r="BK149" i="18"/>
  <c r="BK150" i="18"/>
  <c r="BK151" i="18"/>
  <c r="BK152" i="18"/>
  <c r="BK153" i="18"/>
  <c r="BK154" i="18"/>
  <c r="BK155" i="18"/>
  <c r="BK156" i="18"/>
  <c r="BK157" i="18"/>
  <c r="BK158" i="18"/>
  <c r="BK159" i="18"/>
  <c r="BK160" i="18"/>
  <c r="BK161" i="18"/>
  <c r="BK162" i="18"/>
  <c r="BK163" i="18"/>
  <c r="BK164" i="18"/>
  <c r="BK165" i="18"/>
  <c r="BK166" i="18"/>
  <c r="BK167" i="18"/>
  <c r="BK168" i="18"/>
  <c r="BK169" i="18"/>
  <c r="BK170" i="18"/>
  <c r="BK171" i="18"/>
  <c r="BK172" i="18"/>
  <c r="BK173" i="18"/>
  <c r="BK174" i="18"/>
  <c r="BK175" i="18"/>
  <c r="BK176" i="18"/>
  <c r="BK177" i="18"/>
  <c r="BK178" i="18"/>
  <c r="BK189" i="18"/>
  <c r="BJ4" i="18"/>
  <c r="BJ5" i="18"/>
  <c r="BJ6" i="18"/>
  <c r="BJ7" i="18"/>
  <c r="BJ8" i="18"/>
  <c r="BJ9" i="18"/>
  <c r="BJ10" i="18"/>
  <c r="BJ12" i="18"/>
  <c r="BJ13" i="18"/>
  <c r="BJ14" i="18"/>
  <c r="BJ15" i="18"/>
  <c r="BJ16" i="18"/>
  <c r="BJ17" i="18"/>
  <c r="BJ18" i="18"/>
  <c r="BJ19" i="18"/>
  <c r="BJ20" i="18"/>
  <c r="BJ21" i="18"/>
  <c r="BJ22" i="18"/>
  <c r="BJ23" i="18"/>
  <c r="BJ24" i="18"/>
  <c r="BJ25" i="18"/>
  <c r="BJ26" i="18"/>
  <c r="BJ27" i="18"/>
  <c r="BJ28" i="18"/>
  <c r="BJ29" i="18"/>
  <c r="BJ30" i="18"/>
  <c r="BJ31" i="18"/>
  <c r="BJ32" i="18"/>
  <c r="BJ33" i="18"/>
  <c r="BJ34" i="18"/>
  <c r="BJ35" i="18"/>
  <c r="BJ36" i="18"/>
  <c r="BJ37" i="18"/>
  <c r="BJ38" i="18"/>
  <c r="BJ39" i="18"/>
  <c r="BJ40" i="18"/>
  <c r="BJ41" i="18"/>
  <c r="BJ42" i="18"/>
  <c r="BJ43" i="18"/>
  <c r="BJ44" i="18"/>
  <c r="BJ45" i="18"/>
  <c r="BJ46" i="18"/>
  <c r="BJ47" i="18"/>
  <c r="BJ48" i="18"/>
  <c r="BJ49" i="18"/>
  <c r="BJ50" i="18"/>
  <c r="BJ51" i="18"/>
  <c r="BJ52" i="18"/>
  <c r="BJ53" i="18"/>
  <c r="BJ54" i="18"/>
  <c r="BJ55" i="18"/>
  <c r="BJ56" i="18"/>
  <c r="BJ57" i="18"/>
  <c r="BJ58" i="18"/>
  <c r="BJ59" i="18"/>
  <c r="BJ60" i="18"/>
  <c r="BJ61" i="18"/>
  <c r="BJ62" i="18"/>
  <c r="BJ63" i="18"/>
  <c r="BJ65" i="18"/>
  <c r="BJ66" i="18"/>
  <c r="BJ67" i="18"/>
  <c r="BJ68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J86" i="18"/>
  <c r="BJ87" i="18"/>
  <c r="BJ88" i="18"/>
  <c r="BJ89" i="18"/>
  <c r="BJ90" i="18"/>
  <c r="BJ91" i="18"/>
  <c r="BJ92" i="18"/>
  <c r="BJ93" i="18"/>
  <c r="BJ94" i="18"/>
  <c r="BJ95" i="18"/>
  <c r="BJ96" i="18"/>
  <c r="BJ97" i="18"/>
  <c r="BJ98" i="18"/>
  <c r="BJ100" i="18"/>
  <c r="BJ101" i="18"/>
  <c r="BJ102" i="18"/>
  <c r="BJ103" i="18"/>
  <c r="BJ104" i="18"/>
  <c r="BJ105" i="18"/>
  <c r="BJ107" i="18"/>
  <c r="BJ108" i="18"/>
  <c r="BJ109" i="18"/>
  <c r="BJ110" i="18"/>
  <c r="BJ111" i="18"/>
  <c r="BJ112" i="18"/>
  <c r="BJ113" i="18"/>
  <c r="BJ114" i="18"/>
  <c r="BJ115" i="18"/>
  <c r="BJ116" i="18"/>
  <c r="BJ117" i="18"/>
  <c r="BJ118" i="18"/>
  <c r="BJ119" i="18"/>
  <c r="BJ120" i="18"/>
  <c r="BJ121" i="18"/>
  <c r="BJ122" i="18"/>
  <c r="BJ123" i="18"/>
  <c r="BJ124" i="18"/>
  <c r="BJ125" i="18"/>
  <c r="BJ126" i="18"/>
  <c r="BJ127" i="18"/>
  <c r="BJ128" i="18"/>
  <c r="BJ129" i="18"/>
  <c r="BJ130" i="18"/>
  <c r="BJ131" i="18"/>
  <c r="BJ132" i="18"/>
  <c r="BJ133" i="18"/>
  <c r="BJ134" i="18"/>
  <c r="BJ135" i="18"/>
  <c r="BJ136" i="18"/>
  <c r="BJ137" i="18"/>
  <c r="BJ138" i="18"/>
  <c r="BJ139" i="18"/>
  <c r="BJ140" i="18"/>
  <c r="BJ141" i="18"/>
  <c r="BJ142" i="18"/>
  <c r="BJ143" i="18"/>
  <c r="BJ144" i="18"/>
  <c r="BJ145" i="18"/>
  <c r="BJ146" i="18"/>
  <c r="BJ147" i="18"/>
  <c r="BJ148" i="18"/>
  <c r="BJ149" i="18"/>
  <c r="BJ150" i="18"/>
  <c r="BJ151" i="18"/>
  <c r="BJ152" i="18"/>
  <c r="BJ153" i="18"/>
  <c r="BJ154" i="18"/>
  <c r="BJ155" i="18"/>
  <c r="BJ156" i="18"/>
  <c r="BJ157" i="18"/>
  <c r="BJ158" i="18"/>
  <c r="BJ159" i="18"/>
  <c r="BJ160" i="18"/>
  <c r="BJ161" i="18"/>
  <c r="BJ162" i="18"/>
  <c r="BJ163" i="18"/>
  <c r="BJ164" i="18"/>
  <c r="BJ165" i="18"/>
  <c r="BJ166" i="18"/>
  <c r="BJ167" i="18"/>
  <c r="BJ168" i="18"/>
  <c r="BJ169" i="18"/>
  <c r="BJ170" i="18"/>
  <c r="BJ171" i="18"/>
  <c r="BJ172" i="18"/>
  <c r="BJ173" i="18"/>
  <c r="BJ174" i="18"/>
  <c r="BJ175" i="18"/>
  <c r="BJ176" i="18"/>
  <c r="BJ177" i="18"/>
  <c r="BJ178" i="18"/>
  <c r="BJ189" i="18"/>
  <c r="BI4" i="18"/>
  <c r="BI5" i="18"/>
  <c r="BI6" i="18"/>
  <c r="BI7" i="18"/>
  <c r="BI8" i="18"/>
  <c r="BI9" i="18"/>
  <c r="BI10" i="18"/>
  <c r="BI12" i="18"/>
  <c r="BI13" i="18"/>
  <c r="BI14" i="18"/>
  <c r="BI15" i="18"/>
  <c r="BI16" i="18"/>
  <c r="BI17" i="18"/>
  <c r="BI18" i="18"/>
  <c r="BI19" i="18"/>
  <c r="BI20" i="18"/>
  <c r="BI21" i="18"/>
  <c r="BI22" i="18"/>
  <c r="BI23" i="18"/>
  <c r="BI24" i="18"/>
  <c r="BI25" i="18"/>
  <c r="BI26" i="18"/>
  <c r="BI27" i="18"/>
  <c r="BI28" i="18"/>
  <c r="BI29" i="18"/>
  <c r="BI30" i="18"/>
  <c r="BI31" i="18"/>
  <c r="BI32" i="18"/>
  <c r="BI33" i="18"/>
  <c r="BI34" i="18"/>
  <c r="BI35" i="18"/>
  <c r="BI36" i="18"/>
  <c r="BI37" i="18"/>
  <c r="BI38" i="18"/>
  <c r="BI39" i="18"/>
  <c r="BI40" i="18"/>
  <c r="BI41" i="18"/>
  <c r="BI42" i="18"/>
  <c r="BI43" i="18"/>
  <c r="BI44" i="18"/>
  <c r="BI45" i="18"/>
  <c r="BI46" i="18"/>
  <c r="BI47" i="18"/>
  <c r="BI48" i="18"/>
  <c r="BI49" i="18"/>
  <c r="BI50" i="18"/>
  <c r="BI51" i="18"/>
  <c r="BI52" i="18"/>
  <c r="BI53" i="18"/>
  <c r="BI54" i="18"/>
  <c r="BI55" i="18"/>
  <c r="BI56" i="18"/>
  <c r="BI57" i="18"/>
  <c r="BI58" i="18"/>
  <c r="BI59" i="18"/>
  <c r="BI60" i="18"/>
  <c r="BI61" i="18"/>
  <c r="BI62" i="18"/>
  <c r="BI63" i="18"/>
  <c r="BI64" i="18"/>
  <c r="BI65" i="18"/>
  <c r="BI66" i="18"/>
  <c r="BI67" i="18"/>
  <c r="BI68" i="18"/>
  <c r="BI69" i="18"/>
  <c r="BI70" i="18"/>
  <c r="BI71" i="18"/>
  <c r="BI72" i="18"/>
  <c r="BI73" i="18"/>
  <c r="BI74" i="18"/>
  <c r="BI75" i="18"/>
  <c r="BI76" i="18"/>
  <c r="BI77" i="18"/>
  <c r="BI78" i="18"/>
  <c r="BI79" i="18"/>
  <c r="BI80" i="18"/>
  <c r="BI81" i="18"/>
  <c r="BI82" i="18"/>
  <c r="BI83" i="18"/>
  <c r="BI84" i="18"/>
  <c r="BI85" i="18"/>
  <c r="BI86" i="18"/>
  <c r="BI87" i="18"/>
  <c r="BI88" i="18"/>
  <c r="BI89" i="18"/>
  <c r="BI90" i="18"/>
  <c r="BI91" i="18"/>
  <c r="BI92" i="18"/>
  <c r="BI93" i="18"/>
  <c r="BI94" i="18"/>
  <c r="BI95" i="18"/>
  <c r="BI96" i="18"/>
  <c r="BI97" i="18"/>
  <c r="BI98" i="18"/>
  <c r="BI99" i="18"/>
  <c r="BI100" i="18"/>
  <c r="BI101" i="18"/>
  <c r="BI102" i="18"/>
  <c r="BI103" i="18"/>
  <c r="BI104" i="18"/>
  <c r="BI105" i="18"/>
  <c r="BI106" i="18"/>
  <c r="BI107" i="18"/>
  <c r="BI109" i="18"/>
  <c r="BI110" i="18"/>
  <c r="BI111" i="18"/>
  <c r="BI112" i="18"/>
  <c r="BI113" i="18"/>
  <c r="BI114" i="18"/>
  <c r="BI115" i="18"/>
  <c r="BI116" i="18"/>
  <c r="BI117" i="18"/>
  <c r="BI118" i="18"/>
  <c r="BI119" i="18"/>
  <c r="BI120" i="18"/>
  <c r="BI121" i="18"/>
  <c r="BI122" i="18"/>
  <c r="BI123" i="18"/>
  <c r="BI124" i="18"/>
  <c r="BI125" i="18"/>
  <c r="BI126" i="18"/>
  <c r="BI127" i="18"/>
  <c r="BI128" i="18"/>
  <c r="BI129" i="18"/>
  <c r="BI130" i="18"/>
  <c r="BI131" i="18"/>
  <c r="BI132" i="18"/>
  <c r="BI133" i="18"/>
  <c r="BI134" i="18"/>
  <c r="BI135" i="18"/>
  <c r="BI136" i="18"/>
  <c r="BI137" i="18"/>
  <c r="BI138" i="18"/>
  <c r="BI139" i="18"/>
  <c r="BI140" i="18"/>
  <c r="BI141" i="18"/>
  <c r="BI142" i="18"/>
  <c r="BI143" i="18"/>
  <c r="BI144" i="18"/>
  <c r="BI145" i="18"/>
  <c r="BI146" i="18"/>
  <c r="BI147" i="18"/>
  <c r="BI148" i="18"/>
  <c r="BI149" i="18"/>
  <c r="BI150" i="18"/>
  <c r="BI151" i="18"/>
  <c r="BI152" i="18"/>
  <c r="BI153" i="18"/>
  <c r="BI154" i="18"/>
  <c r="BI155" i="18"/>
  <c r="BI156" i="18"/>
  <c r="BI157" i="18"/>
  <c r="BI158" i="18"/>
  <c r="BI159" i="18"/>
  <c r="BI160" i="18"/>
  <c r="BI161" i="18"/>
  <c r="BI162" i="18"/>
  <c r="BI163" i="18"/>
  <c r="BI164" i="18"/>
  <c r="BI165" i="18"/>
  <c r="BI166" i="18"/>
  <c r="BI167" i="18"/>
  <c r="BI168" i="18"/>
  <c r="BI169" i="18"/>
  <c r="BI170" i="18"/>
  <c r="BI171" i="18"/>
  <c r="BI172" i="18"/>
  <c r="BI173" i="18"/>
  <c r="BI174" i="18"/>
  <c r="BI175" i="18"/>
  <c r="BI176" i="18"/>
  <c r="BI177" i="18"/>
  <c r="BI178" i="18"/>
  <c r="BI189" i="18"/>
  <c r="AY4" i="18"/>
  <c r="BH4" i="18"/>
  <c r="AY5" i="18"/>
  <c r="BH5" i="18"/>
  <c r="AY6" i="18"/>
  <c r="BH6" i="18"/>
  <c r="AY7" i="18"/>
  <c r="BH7" i="18"/>
  <c r="AY8" i="18"/>
  <c r="BH8" i="18"/>
  <c r="AY9" i="18"/>
  <c r="BH9" i="18"/>
  <c r="AY10" i="18"/>
  <c r="BH10" i="18"/>
  <c r="AY11" i="18"/>
  <c r="BH11" i="18"/>
  <c r="AY12" i="18"/>
  <c r="BH12" i="18"/>
  <c r="AY13" i="18"/>
  <c r="BH13" i="18"/>
  <c r="AY14" i="18"/>
  <c r="BH14" i="18"/>
  <c r="AY15" i="18"/>
  <c r="BH15" i="18"/>
  <c r="AY16" i="18"/>
  <c r="BH16" i="18"/>
  <c r="AY17" i="18"/>
  <c r="BH17" i="18"/>
  <c r="AY18" i="18"/>
  <c r="BH18" i="18"/>
  <c r="AY19" i="18"/>
  <c r="BH19" i="18"/>
  <c r="AY20" i="18"/>
  <c r="BH20" i="18"/>
  <c r="AY21" i="18"/>
  <c r="BH21" i="18"/>
  <c r="AY22" i="18"/>
  <c r="BH22" i="18"/>
  <c r="AY23" i="18"/>
  <c r="BH23" i="18"/>
  <c r="AY24" i="18"/>
  <c r="BH24" i="18"/>
  <c r="AY25" i="18"/>
  <c r="BH25" i="18"/>
  <c r="AY26" i="18"/>
  <c r="BH26" i="18"/>
  <c r="AY27" i="18"/>
  <c r="BH27" i="18"/>
  <c r="AY28" i="18"/>
  <c r="BH28" i="18"/>
  <c r="AY29" i="18"/>
  <c r="BH29" i="18"/>
  <c r="AY30" i="18"/>
  <c r="BH30" i="18"/>
  <c r="AY31" i="18"/>
  <c r="BH31" i="18"/>
  <c r="AY32" i="18"/>
  <c r="BH32" i="18"/>
  <c r="AY33" i="18"/>
  <c r="BH33" i="18"/>
  <c r="AY34" i="18"/>
  <c r="BH34" i="18"/>
  <c r="AY35" i="18"/>
  <c r="BH35" i="18"/>
  <c r="AY36" i="18"/>
  <c r="BH36" i="18"/>
  <c r="AY37" i="18"/>
  <c r="BH37" i="18"/>
  <c r="AY38" i="18"/>
  <c r="BH38" i="18"/>
  <c r="AY39" i="18"/>
  <c r="BH39" i="18"/>
  <c r="AY40" i="18"/>
  <c r="BH40" i="18"/>
  <c r="AY41" i="18"/>
  <c r="BH41" i="18"/>
  <c r="AY42" i="18"/>
  <c r="BH42" i="18"/>
  <c r="AY43" i="18"/>
  <c r="BH43" i="18"/>
  <c r="AY44" i="18"/>
  <c r="BH44" i="18"/>
  <c r="AY45" i="18"/>
  <c r="BH45" i="18"/>
  <c r="AY46" i="18"/>
  <c r="BH46" i="18"/>
  <c r="AY47" i="18"/>
  <c r="BH47" i="18"/>
  <c r="AY48" i="18"/>
  <c r="BH48" i="18"/>
  <c r="AY49" i="18"/>
  <c r="BH49" i="18"/>
  <c r="AY50" i="18"/>
  <c r="BH50" i="18"/>
  <c r="AY51" i="18"/>
  <c r="BH51" i="18"/>
  <c r="AY52" i="18"/>
  <c r="BH52" i="18"/>
  <c r="AY53" i="18"/>
  <c r="BH53" i="18"/>
  <c r="AY54" i="18"/>
  <c r="BH54" i="18"/>
  <c r="AY55" i="18"/>
  <c r="BH55" i="18"/>
  <c r="AY56" i="18"/>
  <c r="BH56" i="18"/>
  <c r="AY57" i="18"/>
  <c r="BH57" i="18"/>
  <c r="AY58" i="18"/>
  <c r="BH58" i="18"/>
  <c r="AY59" i="18"/>
  <c r="BH59" i="18"/>
  <c r="AY60" i="18"/>
  <c r="BH60" i="18"/>
  <c r="AY61" i="18"/>
  <c r="BH61" i="18"/>
  <c r="AY62" i="18"/>
  <c r="BH62" i="18"/>
  <c r="AY63" i="18"/>
  <c r="BH63" i="18"/>
  <c r="AY64" i="18"/>
  <c r="BH64" i="18"/>
  <c r="AY65" i="18"/>
  <c r="BH65" i="18"/>
  <c r="AY66" i="18"/>
  <c r="BH66" i="18"/>
  <c r="AY67" i="18"/>
  <c r="BH67" i="18"/>
  <c r="AY68" i="18"/>
  <c r="BH68" i="18"/>
  <c r="AY69" i="18"/>
  <c r="BH69" i="18"/>
  <c r="AY70" i="18"/>
  <c r="BH70" i="18"/>
  <c r="AY71" i="18"/>
  <c r="BH71" i="18"/>
  <c r="AY72" i="18"/>
  <c r="BH72" i="18"/>
  <c r="AY73" i="18"/>
  <c r="BH73" i="18"/>
  <c r="AY74" i="18"/>
  <c r="BH74" i="18"/>
  <c r="AY75" i="18"/>
  <c r="BH75" i="18"/>
  <c r="AY76" i="18"/>
  <c r="BH76" i="18"/>
  <c r="AY77" i="18"/>
  <c r="BH77" i="18"/>
  <c r="AY78" i="18"/>
  <c r="BH78" i="18"/>
  <c r="AY79" i="18"/>
  <c r="BH79" i="18"/>
  <c r="AY80" i="18"/>
  <c r="BH80" i="18"/>
  <c r="AY81" i="18"/>
  <c r="BH81" i="18"/>
  <c r="AY82" i="18"/>
  <c r="BH82" i="18"/>
  <c r="AY83" i="18"/>
  <c r="BH83" i="18"/>
  <c r="AY84" i="18"/>
  <c r="BH84" i="18"/>
  <c r="AY85" i="18"/>
  <c r="BH85" i="18"/>
  <c r="AY86" i="18"/>
  <c r="BH86" i="18"/>
  <c r="AY87" i="18"/>
  <c r="BH87" i="18"/>
  <c r="AY88" i="18"/>
  <c r="BH88" i="18"/>
  <c r="AY89" i="18"/>
  <c r="BH89" i="18"/>
  <c r="AY90" i="18"/>
  <c r="BH90" i="18"/>
  <c r="AY91" i="18"/>
  <c r="BH91" i="18"/>
  <c r="AY92" i="18"/>
  <c r="BH92" i="18"/>
  <c r="AY93" i="18"/>
  <c r="BH93" i="18"/>
  <c r="AY94" i="18"/>
  <c r="BH94" i="18"/>
  <c r="AY95" i="18"/>
  <c r="BH95" i="18"/>
  <c r="AY96" i="18"/>
  <c r="BH96" i="18"/>
  <c r="AY97" i="18"/>
  <c r="BH97" i="18"/>
  <c r="AY98" i="18"/>
  <c r="BH98" i="18"/>
  <c r="AY99" i="18"/>
  <c r="BH99" i="18"/>
  <c r="AY100" i="18"/>
  <c r="BH100" i="18"/>
  <c r="AY101" i="18"/>
  <c r="BH101" i="18"/>
  <c r="AY102" i="18"/>
  <c r="BH102" i="18"/>
  <c r="AY103" i="18"/>
  <c r="BH103" i="18"/>
  <c r="AY104" i="18"/>
  <c r="BH104" i="18"/>
  <c r="AY105" i="18"/>
  <c r="BH105" i="18"/>
  <c r="AY106" i="18"/>
  <c r="BH106" i="18"/>
  <c r="AY107" i="18"/>
  <c r="BH107" i="18"/>
  <c r="AY108" i="18"/>
  <c r="BH108" i="18"/>
  <c r="AY109" i="18"/>
  <c r="BH109" i="18"/>
  <c r="AY110" i="18"/>
  <c r="BH110" i="18"/>
  <c r="AY111" i="18"/>
  <c r="BH111" i="18"/>
  <c r="AY112" i="18"/>
  <c r="BH112" i="18"/>
  <c r="AY113" i="18"/>
  <c r="BH113" i="18"/>
  <c r="AY114" i="18"/>
  <c r="BH114" i="18"/>
  <c r="AY115" i="18"/>
  <c r="BH115" i="18"/>
  <c r="AY116" i="18"/>
  <c r="BH116" i="18"/>
  <c r="AY117" i="18"/>
  <c r="BH117" i="18"/>
  <c r="AY118" i="18"/>
  <c r="BH118" i="18"/>
  <c r="AY119" i="18"/>
  <c r="BH119" i="18"/>
  <c r="AY120" i="18"/>
  <c r="BH120" i="18"/>
  <c r="AY121" i="18"/>
  <c r="BH121" i="18"/>
  <c r="AY122" i="18"/>
  <c r="BH122" i="18"/>
  <c r="AY123" i="18"/>
  <c r="BH123" i="18"/>
  <c r="AY124" i="18"/>
  <c r="BH124" i="18"/>
  <c r="AY125" i="18"/>
  <c r="BH125" i="18"/>
  <c r="AY126" i="18"/>
  <c r="BH126" i="18"/>
  <c r="AY127" i="18"/>
  <c r="BH127" i="18"/>
  <c r="AY128" i="18"/>
  <c r="BH128" i="18"/>
  <c r="AY129" i="18"/>
  <c r="BH129" i="18"/>
  <c r="AY130" i="18"/>
  <c r="BH130" i="18"/>
  <c r="AY131" i="18"/>
  <c r="BH131" i="18"/>
  <c r="AY132" i="18"/>
  <c r="BH132" i="18"/>
  <c r="AY133" i="18"/>
  <c r="BH133" i="18"/>
  <c r="AY134" i="18"/>
  <c r="BH134" i="18"/>
  <c r="AY135" i="18"/>
  <c r="BH135" i="18"/>
  <c r="AY136" i="18"/>
  <c r="BH136" i="18"/>
  <c r="AY137" i="18"/>
  <c r="BH137" i="18"/>
  <c r="AY138" i="18"/>
  <c r="BH138" i="18"/>
  <c r="AY139" i="18"/>
  <c r="BH139" i="18"/>
  <c r="AY140" i="18"/>
  <c r="BH140" i="18"/>
  <c r="AY141" i="18"/>
  <c r="BH141" i="18"/>
  <c r="AY142" i="18"/>
  <c r="BH142" i="18"/>
  <c r="AY143" i="18"/>
  <c r="BH143" i="18"/>
  <c r="AY144" i="18"/>
  <c r="BH144" i="18"/>
  <c r="AY145" i="18"/>
  <c r="BH145" i="18"/>
  <c r="AY146" i="18"/>
  <c r="BH146" i="18"/>
  <c r="AY147" i="18"/>
  <c r="BH147" i="18"/>
  <c r="AY148" i="18"/>
  <c r="BH148" i="18"/>
  <c r="AY149" i="18"/>
  <c r="BH149" i="18"/>
  <c r="AY150" i="18"/>
  <c r="BH150" i="18"/>
  <c r="AY151" i="18"/>
  <c r="BH151" i="18"/>
  <c r="AY152" i="18"/>
  <c r="BH152" i="18"/>
  <c r="AY153" i="18"/>
  <c r="BH153" i="18"/>
  <c r="AY154" i="18"/>
  <c r="BH154" i="18"/>
  <c r="AY155" i="18"/>
  <c r="BH155" i="18"/>
  <c r="AY156" i="18"/>
  <c r="BH156" i="18"/>
  <c r="AY157" i="18"/>
  <c r="BH157" i="18"/>
  <c r="AY158" i="18"/>
  <c r="BH158" i="18"/>
  <c r="AY159" i="18"/>
  <c r="BH159" i="18"/>
  <c r="AY160" i="18"/>
  <c r="BH160" i="18"/>
  <c r="AY161" i="18"/>
  <c r="BH161" i="18"/>
  <c r="AY162" i="18"/>
  <c r="BH162" i="18"/>
  <c r="AY163" i="18"/>
  <c r="BH163" i="18"/>
  <c r="AY164" i="18"/>
  <c r="BH164" i="18"/>
  <c r="AY165" i="18"/>
  <c r="BH165" i="18"/>
  <c r="AY166" i="18"/>
  <c r="BH166" i="18"/>
  <c r="AY167" i="18"/>
  <c r="BH167" i="18"/>
  <c r="AY168" i="18"/>
  <c r="BH168" i="18"/>
  <c r="AY169" i="18"/>
  <c r="BH169" i="18"/>
  <c r="AY170" i="18"/>
  <c r="BH170" i="18"/>
  <c r="AY171" i="18"/>
  <c r="BH171" i="18"/>
  <c r="AY173" i="18"/>
  <c r="BH173" i="18"/>
  <c r="AY174" i="18"/>
  <c r="BH174" i="18"/>
  <c r="AY175" i="18"/>
  <c r="BH175" i="18"/>
  <c r="AY176" i="18"/>
  <c r="BH176" i="18"/>
  <c r="AY177" i="18"/>
  <c r="BH177" i="18"/>
  <c r="AY178" i="18"/>
  <c r="BH178" i="18"/>
  <c r="BH189" i="18"/>
  <c r="AW4" i="18"/>
  <c r="BG4" i="18"/>
  <c r="AW5" i="18"/>
  <c r="BG5" i="18"/>
  <c r="AW6" i="18"/>
  <c r="BG6" i="18"/>
  <c r="AW7" i="18"/>
  <c r="BG7" i="18"/>
  <c r="AW8" i="18"/>
  <c r="BG8" i="18"/>
  <c r="AW9" i="18"/>
  <c r="BG9" i="18"/>
  <c r="AW10" i="18"/>
  <c r="BG10" i="18"/>
  <c r="AW11" i="18"/>
  <c r="BG11" i="18"/>
  <c r="AW12" i="18"/>
  <c r="BG12" i="18"/>
  <c r="AW13" i="18"/>
  <c r="BG13" i="18"/>
  <c r="AW14" i="18"/>
  <c r="BG14" i="18"/>
  <c r="AW15" i="18"/>
  <c r="BG15" i="18"/>
  <c r="AW16" i="18"/>
  <c r="BG16" i="18"/>
  <c r="AW17" i="18"/>
  <c r="BG17" i="18"/>
  <c r="AW18" i="18"/>
  <c r="BG18" i="18"/>
  <c r="AW19" i="18"/>
  <c r="BG19" i="18"/>
  <c r="AW20" i="18"/>
  <c r="BG20" i="18"/>
  <c r="AW21" i="18"/>
  <c r="BG21" i="18"/>
  <c r="AW22" i="18"/>
  <c r="BG22" i="18"/>
  <c r="AW23" i="18"/>
  <c r="BG23" i="18"/>
  <c r="AW24" i="18"/>
  <c r="BG24" i="18"/>
  <c r="AW25" i="18"/>
  <c r="BG25" i="18"/>
  <c r="AW26" i="18"/>
  <c r="BG26" i="18"/>
  <c r="AW27" i="18"/>
  <c r="BG27" i="18"/>
  <c r="AW28" i="18"/>
  <c r="BG28" i="18"/>
  <c r="AW29" i="18"/>
  <c r="BG29" i="18"/>
  <c r="AW30" i="18"/>
  <c r="BG30" i="18"/>
  <c r="AW31" i="18"/>
  <c r="BG31" i="18"/>
  <c r="AW32" i="18"/>
  <c r="BG32" i="18"/>
  <c r="AW33" i="18"/>
  <c r="BG33" i="18"/>
  <c r="AW34" i="18"/>
  <c r="BG34" i="18"/>
  <c r="AW35" i="18"/>
  <c r="BG35" i="18"/>
  <c r="AW36" i="18"/>
  <c r="BG36" i="18"/>
  <c r="AW37" i="18"/>
  <c r="BG37" i="18"/>
  <c r="AW38" i="18"/>
  <c r="BG38" i="18"/>
  <c r="AW39" i="18"/>
  <c r="BG39" i="18"/>
  <c r="AW40" i="18"/>
  <c r="BG40" i="18"/>
  <c r="AW41" i="18"/>
  <c r="BG41" i="18"/>
  <c r="AW42" i="18"/>
  <c r="BG42" i="18"/>
  <c r="AW43" i="18"/>
  <c r="BG43" i="18"/>
  <c r="AW44" i="18"/>
  <c r="BG44" i="18"/>
  <c r="AW45" i="18"/>
  <c r="BG45" i="18"/>
  <c r="AW46" i="18"/>
  <c r="BG46" i="18"/>
  <c r="AW47" i="18"/>
  <c r="BG47" i="18"/>
  <c r="AW48" i="18"/>
  <c r="BG48" i="18"/>
  <c r="AW49" i="18"/>
  <c r="BG49" i="18"/>
  <c r="AW50" i="18"/>
  <c r="BG50" i="18"/>
  <c r="AW51" i="18"/>
  <c r="BG51" i="18"/>
  <c r="AW52" i="18"/>
  <c r="BG52" i="18"/>
  <c r="AW53" i="18"/>
  <c r="BG53" i="18"/>
  <c r="AW54" i="18"/>
  <c r="BG54" i="18"/>
  <c r="AW55" i="18"/>
  <c r="BG55" i="18"/>
  <c r="AW56" i="18"/>
  <c r="BG56" i="18"/>
  <c r="AW57" i="18"/>
  <c r="BG57" i="18"/>
  <c r="AW58" i="18"/>
  <c r="BG58" i="18"/>
  <c r="AW59" i="18"/>
  <c r="BG59" i="18"/>
  <c r="AW60" i="18"/>
  <c r="BG60" i="18"/>
  <c r="AW61" i="18"/>
  <c r="BG61" i="18"/>
  <c r="AW62" i="18"/>
  <c r="BG62" i="18"/>
  <c r="AW63" i="18"/>
  <c r="BG63" i="18"/>
  <c r="AW64" i="18"/>
  <c r="BG64" i="18"/>
  <c r="AW65" i="18"/>
  <c r="BG65" i="18"/>
  <c r="AW66" i="18"/>
  <c r="BG66" i="18"/>
  <c r="AW67" i="18"/>
  <c r="BG67" i="18"/>
  <c r="AW68" i="18"/>
  <c r="BG68" i="18"/>
  <c r="AW69" i="18"/>
  <c r="BG69" i="18"/>
  <c r="AW70" i="18"/>
  <c r="BG70" i="18"/>
  <c r="AW71" i="18"/>
  <c r="BG71" i="18"/>
  <c r="AW72" i="18"/>
  <c r="BG72" i="18"/>
  <c r="AW73" i="18"/>
  <c r="BG73" i="18"/>
  <c r="AW74" i="18"/>
  <c r="BG74" i="18"/>
  <c r="AW75" i="18"/>
  <c r="BG75" i="18"/>
  <c r="AW76" i="18"/>
  <c r="BG76" i="18"/>
  <c r="AW77" i="18"/>
  <c r="BG77" i="18"/>
  <c r="AW78" i="18"/>
  <c r="BG78" i="18"/>
  <c r="AW79" i="18"/>
  <c r="BG79" i="18"/>
  <c r="AW80" i="18"/>
  <c r="BG80" i="18"/>
  <c r="AW81" i="18"/>
  <c r="BG81" i="18"/>
  <c r="AW82" i="18"/>
  <c r="BG82" i="18"/>
  <c r="AW83" i="18"/>
  <c r="BG83" i="18"/>
  <c r="AW84" i="18"/>
  <c r="BG84" i="18"/>
  <c r="AW85" i="18"/>
  <c r="BG85" i="18"/>
  <c r="AW86" i="18"/>
  <c r="BG86" i="18"/>
  <c r="AW87" i="18"/>
  <c r="BG87" i="18"/>
  <c r="AW88" i="18"/>
  <c r="BG88" i="18"/>
  <c r="AW89" i="18"/>
  <c r="BG89" i="18"/>
  <c r="AW90" i="18"/>
  <c r="BG90" i="18"/>
  <c r="AW91" i="18"/>
  <c r="BG91" i="18"/>
  <c r="AW92" i="18"/>
  <c r="BG92" i="18"/>
  <c r="AW93" i="18"/>
  <c r="BG93" i="18"/>
  <c r="AW94" i="18"/>
  <c r="BG94" i="18"/>
  <c r="AW95" i="18"/>
  <c r="BG95" i="18"/>
  <c r="AW96" i="18"/>
  <c r="BG96" i="18"/>
  <c r="AW97" i="18"/>
  <c r="BG97" i="18"/>
  <c r="AW98" i="18"/>
  <c r="BG98" i="18"/>
  <c r="AW99" i="18"/>
  <c r="BG99" i="18"/>
  <c r="AW100" i="18"/>
  <c r="BG100" i="18"/>
  <c r="AW101" i="18"/>
  <c r="BG101" i="18"/>
  <c r="AW102" i="18"/>
  <c r="BG102" i="18"/>
  <c r="AW103" i="18"/>
  <c r="BG103" i="18"/>
  <c r="AW105" i="18"/>
  <c r="BG105" i="18"/>
  <c r="AW106" i="18"/>
  <c r="BG106" i="18"/>
  <c r="AW107" i="18"/>
  <c r="BG107" i="18"/>
  <c r="AW108" i="18"/>
  <c r="BG108" i="18"/>
  <c r="AW109" i="18"/>
  <c r="BG109" i="18"/>
  <c r="AW110" i="18"/>
  <c r="BG110" i="18"/>
  <c r="AW111" i="18"/>
  <c r="BG111" i="18"/>
  <c r="AW112" i="18"/>
  <c r="BG112" i="18"/>
  <c r="AW113" i="18"/>
  <c r="BG113" i="18"/>
  <c r="AW114" i="18"/>
  <c r="BG114" i="18"/>
  <c r="AW115" i="18"/>
  <c r="BG115" i="18"/>
  <c r="AW116" i="18"/>
  <c r="BG116" i="18"/>
  <c r="AW117" i="18"/>
  <c r="BG117" i="18"/>
  <c r="AW118" i="18"/>
  <c r="BG118" i="18"/>
  <c r="AW119" i="18"/>
  <c r="BG119" i="18"/>
  <c r="AW120" i="18"/>
  <c r="BG120" i="18"/>
  <c r="AW121" i="18"/>
  <c r="BG121" i="18"/>
  <c r="AW122" i="18"/>
  <c r="BG122" i="18"/>
  <c r="AW123" i="18"/>
  <c r="BG123" i="18"/>
  <c r="AW124" i="18"/>
  <c r="BG124" i="18"/>
  <c r="AW125" i="18"/>
  <c r="BG125" i="18"/>
  <c r="AW126" i="18"/>
  <c r="BG126" i="18"/>
  <c r="AW127" i="18"/>
  <c r="BG127" i="18"/>
  <c r="AW128" i="18"/>
  <c r="BG128" i="18"/>
  <c r="AW129" i="18"/>
  <c r="BG129" i="18"/>
  <c r="AW130" i="18"/>
  <c r="BG130" i="18"/>
  <c r="AW131" i="18"/>
  <c r="BG131" i="18"/>
  <c r="AW132" i="18"/>
  <c r="BG132" i="18"/>
  <c r="AW133" i="18"/>
  <c r="BG133" i="18"/>
  <c r="AW134" i="18"/>
  <c r="BG134" i="18"/>
  <c r="AW135" i="18"/>
  <c r="BG135" i="18"/>
  <c r="AW136" i="18"/>
  <c r="BG136" i="18"/>
  <c r="AW137" i="18"/>
  <c r="BG137" i="18"/>
  <c r="AW138" i="18"/>
  <c r="BG138" i="18"/>
  <c r="AW139" i="18"/>
  <c r="BG139" i="18"/>
  <c r="AW140" i="18"/>
  <c r="BG140" i="18"/>
  <c r="AW141" i="18"/>
  <c r="BG141" i="18"/>
  <c r="AW142" i="18"/>
  <c r="BG142" i="18"/>
  <c r="AW143" i="18"/>
  <c r="BG143" i="18"/>
  <c r="AW144" i="18"/>
  <c r="BG144" i="18"/>
  <c r="AW145" i="18"/>
  <c r="BG145" i="18"/>
  <c r="AW146" i="18"/>
  <c r="BG146" i="18"/>
  <c r="AW147" i="18"/>
  <c r="BG147" i="18"/>
  <c r="AW148" i="18"/>
  <c r="BG148" i="18"/>
  <c r="AW149" i="18"/>
  <c r="BG149" i="18"/>
  <c r="AW150" i="18"/>
  <c r="BG150" i="18"/>
  <c r="AW151" i="18"/>
  <c r="BG151" i="18"/>
  <c r="AW152" i="18"/>
  <c r="BG152" i="18"/>
  <c r="AW153" i="18"/>
  <c r="BG153" i="18"/>
  <c r="AW154" i="18"/>
  <c r="BG154" i="18"/>
  <c r="AW155" i="18"/>
  <c r="BG155" i="18"/>
  <c r="AW156" i="18"/>
  <c r="BG156" i="18"/>
  <c r="AW157" i="18"/>
  <c r="BG157" i="18"/>
  <c r="AW158" i="18"/>
  <c r="BG158" i="18"/>
  <c r="AW159" i="18"/>
  <c r="BG159" i="18"/>
  <c r="AW160" i="18"/>
  <c r="BG160" i="18"/>
  <c r="AW161" i="18"/>
  <c r="BG161" i="18"/>
  <c r="AW162" i="18"/>
  <c r="BG162" i="18"/>
  <c r="AW163" i="18"/>
  <c r="BG163" i="18"/>
  <c r="AW164" i="18"/>
  <c r="BG164" i="18"/>
  <c r="AW165" i="18"/>
  <c r="BG165" i="18"/>
  <c r="AW166" i="18"/>
  <c r="BG166" i="18"/>
  <c r="AW167" i="18"/>
  <c r="BG167" i="18"/>
  <c r="AW168" i="18"/>
  <c r="BG168" i="18"/>
  <c r="AW169" i="18"/>
  <c r="BG169" i="18"/>
  <c r="AW170" i="18"/>
  <c r="BG170" i="18"/>
  <c r="AW171" i="18"/>
  <c r="BG171" i="18"/>
  <c r="AW173" i="18"/>
  <c r="BG173" i="18"/>
  <c r="AW174" i="18"/>
  <c r="BG174" i="18"/>
  <c r="AW175" i="18"/>
  <c r="BG175" i="18"/>
  <c r="AW176" i="18"/>
  <c r="BG176" i="18"/>
  <c r="AW177" i="18"/>
  <c r="BG177" i="18"/>
  <c r="AW178" i="18"/>
  <c r="BG178" i="18"/>
  <c r="BG189" i="18"/>
  <c r="AU4" i="18"/>
  <c r="BF4" i="18"/>
  <c r="AU5" i="18"/>
  <c r="BF5" i="18"/>
  <c r="AU6" i="18"/>
  <c r="BF6" i="18"/>
  <c r="AU7" i="18"/>
  <c r="BF7" i="18"/>
  <c r="AU8" i="18"/>
  <c r="BF8" i="18"/>
  <c r="AU9" i="18"/>
  <c r="BF9" i="18"/>
  <c r="AU10" i="18"/>
  <c r="BF10" i="18"/>
  <c r="AU11" i="18"/>
  <c r="BF11" i="18"/>
  <c r="AU12" i="18"/>
  <c r="BF12" i="18"/>
  <c r="AU13" i="18"/>
  <c r="BF13" i="18"/>
  <c r="AU14" i="18"/>
  <c r="BF14" i="18"/>
  <c r="AU15" i="18"/>
  <c r="BF15" i="18"/>
  <c r="AU16" i="18"/>
  <c r="BF16" i="18"/>
  <c r="AU17" i="18"/>
  <c r="BF17" i="18"/>
  <c r="AU18" i="18"/>
  <c r="BF18" i="18"/>
  <c r="AU19" i="18"/>
  <c r="BF19" i="18"/>
  <c r="AU20" i="18"/>
  <c r="BF20" i="18"/>
  <c r="AU21" i="18"/>
  <c r="BF21" i="18"/>
  <c r="AU22" i="18"/>
  <c r="BF22" i="18"/>
  <c r="AU23" i="18"/>
  <c r="BF23" i="18"/>
  <c r="AU24" i="18"/>
  <c r="BF24" i="18"/>
  <c r="AU25" i="18"/>
  <c r="BF25" i="18"/>
  <c r="AU26" i="18"/>
  <c r="BF26" i="18"/>
  <c r="AU27" i="18"/>
  <c r="BF27" i="18"/>
  <c r="AU28" i="18"/>
  <c r="BF28" i="18"/>
  <c r="AU29" i="18"/>
  <c r="BF29" i="18"/>
  <c r="AU30" i="18"/>
  <c r="BF30" i="18"/>
  <c r="AU31" i="18"/>
  <c r="BF31" i="18"/>
  <c r="AU32" i="18"/>
  <c r="BF32" i="18"/>
  <c r="AU33" i="18"/>
  <c r="BF33" i="18"/>
  <c r="AU34" i="18"/>
  <c r="BF34" i="18"/>
  <c r="AU35" i="18"/>
  <c r="BF35" i="18"/>
  <c r="AU36" i="18"/>
  <c r="BF36" i="18"/>
  <c r="AU37" i="18"/>
  <c r="BF37" i="18"/>
  <c r="AU38" i="18"/>
  <c r="BF38" i="18"/>
  <c r="AU39" i="18"/>
  <c r="BF39" i="18"/>
  <c r="AU40" i="18"/>
  <c r="BF40" i="18"/>
  <c r="AU41" i="18"/>
  <c r="BF41" i="18"/>
  <c r="AU42" i="18"/>
  <c r="BF42" i="18"/>
  <c r="AU43" i="18"/>
  <c r="BF43" i="18"/>
  <c r="AU44" i="18"/>
  <c r="BF44" i="18"/>
  <c r="AU45" i="18"/>
  <c r="BF45" i="18"/>
  <c r="AU46" i="18"/>
  <c r="BF46" i="18"/>
  <c r="AU47" i="18"/>
  <c r="BF47" i="18"/>
  <c r="AU48" i="18"/>
  <c r="BF48" i="18"/>
  <c r="AU49" i="18"/>
  <c r="BF49" i="18"/>
  <c r="AU50" i="18"/>
  <c r="BF50" i="18"/>
  <c r="AU51" i="18"/>
  <c r="BF51" i="18"/>
  <c r="AU52" i="18"/>
  <c r="BF52" i="18"/>
  <c r="AU53" i="18"/>
  <c r="BF53" i="18"/>
  <c r="AU54" i="18"/>
  <c r="BF54" i="18"/>
  <c r="AU55" i="18"/>
  <c r="BF55" i="18"/>
  <c r="AU56" i="18"/>
  <c r="BF56" i="18"/>
  <c r="AU57" i="18"/>
  <c r="BF57" i="18"/>
  <c r="AU58" i="18"/>
  <c r="BF58" i="18"/>
  <c r="AU59" i="18"/>
  <c r="BF59" i="18"/>
  <c r="AU60" i="18"/>
  <c r="BF60" i="18"/>
  <c r="AU61" i="18"/>
  <c r="BF61" i="18"/>
  <c r="AU62" i="18"/>
  <c r="BF62" i="18"/>
  <c r="AU63" i="18"/>
  <c r="BF63" i="18"/>
  <c r="AU64" i="18"/>
  <c r="BF64" i="18"/>
  <c r="AU65" i="18"/>
  <c r="BF65" i="18"/>
  <c r="AU66" i="18"/>
  <c r="BF66" i="18"/>
  <c r="AU67" i="18"/>
  <c r="BF67" i="18"/>
  <c r="AU68" i="18"/>
  <c r="BF68" i="18"/>
  <c r="AU69" i="18"/>
  <c r="BF69" i="18"/>
  <c r="AU70" i="18"/>
  <c r="BF70" i="18"/>
  <c r="AU71" i="18"/>
  <c r="BF71" i="18"/>
  <c r="AU72" i="18"/>
  <c r="BF72" i="18"/>
  <c r="AU73" i="18"/>
  <c r="BF73" i="18"/>
  <c r="AU74" i="18"/>
  <c r="BF74" i="18"/>
  <c r="AU75" i="18"/>
  <c r="BF75" i="18"/>
  <c r="AU76" i="18"/>
  <c r="BF76" i="18"/>
  <c r="AU77" i="18"/>
  <c r="BF77" i="18"/>
  <c r="AU78" i="18"/>
  <c r="BF78" i="18"/>
  <c r="AU79" i="18"/>
  <c r="BF79" i="18"/>
  <c r="AU80" i="18"/>
  <c r="BF80" i="18"/>
  <c r="AU81" i="18"/>
  <c r="BF81" i="18"/>
  <c r="AU82" i="18"/>
  <c r="BF82" i="18"/>
  <c r="AU83" i="18"/>
  <c r="BF83" i="18"/>
  <c r="AU84" i="18"/>
  <c r="BF84" i="18"/>
  <c r="AU85" i="18"/>
  <c r="BF85" i="18"/>
  <c r="AU86" i="18"/>
  <c r="BF86" i="18"/>
  <c r="AU87" i="18"/>
  <c r="BF87" i="18"/>
  <c r="AU88" i="18"/>
  <c r="BF88" i="18"/>
  <c r="AU89" i="18"/>
  <c r="BF89" i="18"/>
  <c r="AU90" i="18"/>
  <c r="BF90" i="18"/>
  <c r="AU91" i="18"/>
  <c r="BF91" i="18"/>
  <c r="AU92" i="18"/>
  <c r="BF92" i="18"/>
  <c r="AU93" i="18"/>
  <c r="BF93" i="18"/>
  <c r="AU94" i="18"/>
  <c r="BF94" i="18"/>
  <c r="AU95" i="18"/>
  <c r="BF95" i="18"/>
  <c r="AU96" i="18"/>
  <c r="BF96" i="18"/>
  <c r="AU97" i="18"/>
  <c r="BF97" i="18"/>
  <c r="AU98" i="18"/>
  <c r="BF98" i="18"/>
  <c r="AU99" i="18"/>
  <c r="BF99" i="18"/>
  <c r="AU100" i="18"/>
  <c r="BF100" i="18"/>
  <c r="AU101" i="18"/>
  <c r="BF101" i="18"/>
  <c r="AU102" i="18"/>
  <c r="BF102" i="18"/>
  <c r="AU103" i="18"/>
  <c r="BF103" i="18"/>
  <c r="AU104" i="18"/>
  <c r="BF104" i="18"/>
  <c r="AU105" i="18"/>
  <c r="BF105" i="18"/>
  <c r="AU106" i="18"/>
  <c r="BF106" i="18"/>
  <c r="AU107" i="18"/>
  <c r="BF107" i="18"/>
  <c r="AU108" i="18"/>
  <c r="BF108" i="18"/>
  <c r="AU109" i="18"/>
  <c r="BF109" i="18"/>
  <c r="AU110" i="18"/>
  <c r="BF110" i="18"/>
  <c r="AU111" i="18"/>
  <c r="BF111" i="18"/>
  <c r="AU112" i="18"/>
  <c r="BF112" i="18"/>
  <c r="AU113" i="18"/>
  <c r="BF113" i="18"/>
  <c r="AU114" i="18"/>
  <c r="BF114" i="18"/>
  <c r="AU115" i="18"/>
  <c r="BF115" i="18"/>
  <c r="AU116" i="18"/>
  <c r="BF116" i="18"/>
  <c r="AU117" i="18"/>
  <c r="BF117" i="18"/>
  <c r="AU118" i="18"/>
  <c r="BF118" i="18"/>
  <c r="AU119" i="18"/>
  <c r="BF119" i="18"/>
  <c r="AU120" i="18"/>
  <c r="BF120" i="18"/>
  <c r="AU121" i="18"/>
  <c r="BF121" i="18"/>
  <c r="AU122" i="18"/>
  <c r="BF122" i="18"/>
  <c r="AU123" i="18"/>
  <c r="BF123" i="18"/>
  <c r="AU124" i="18"/>
  <c r="BF124" i="18"/>
  <c r="AU125" i="18"/>
  <c r="BF125" i="18"/>
  <c r="AU126" i="18"/>
  <c r="BF126" i="18"/>
  <c r="AU127" i="18"/>
  <c r="BF127" i="18"/>
  <c r="AU128" i="18"/>
  <c r="BF128" i="18"/>
  <c r="AU129" i="18"/>
  <c r="BF129" i="18"/>
  <c r="AU130" i="18"/>
  <c r="BF130" i="18"/>
  <c r="AU131" i="18"/>
  <c r="BF131" i="18"/>
  <c r="AU132" i="18"/>
  <c r="BF132" i="18"/>
  <c r="AU133" i="18"/>
  <c r="BF133" i="18"/>
  <c r="AU134" i="18"/>
  <c r="BF134" i="18"/>
  <c r="AU135" i="18"/>
  <c r="BF135" i="18"/>
  <c r="AU136" i="18"/>
  <c r="BF136" i="18"/>
  <c r="AU137" i="18"/>
  <c r="BF137" i="18"/>
  <c r="AU138" i="18"/>
  <c r="BF138" i="18"/>
  <c r="AU139" i="18"/>
  <c r="BF139" i="18"/>
  <c r="AU140" i="18"/>
  <c r="BF140" i="18"/>
  <c r="AU141" i="18"/>
  <c r="BF141" i="18"/>
  <c r="AU142" i="18"/>
  <c r="BF142" i="18"/>
  <c r="AU143" i="18"/>
  <c r="BF143" i="18"/>
  <c r="AU144" i="18"/>
  <c r="BF144" i="18"/>
  <c r="AU145" i="18"/>
  <c r="BF145" i="18"/>
  <c r="AU146" i="18"/>
  <c r="BF146" i="18"/>
  <c r="AU147" i="18"/>
  <c r="BF147" i="18"/>
  <c r="AU148" i="18"/>
  <c r="BF148" i="18"/>
  <c r="AU149" i="18"/>
  <c r="BF149" i="18"/>
  <c r="AU150" i="18"/>
  <c r="BF150" i="18"/>
  <c r="AU151" i="18"/>
  <c r="BF151" i="18"/>
  <c r="AU152" i="18"/>
  <c r="BF152" i="18"/>
  <c r="AU153" i="18"/>
  <c r="BF153" i="18"/>
  <c r="AU154" i="18"/>
  <c r="BF154" i="18"/>
  <c r="AU155" i="18"/>
  <c r="BF155" i="18"/>
  <c r="AU156" i="18"/>
  <c r="BF156" i="18"/>
  <c r="AU157" i="18"/>
  <c r="BF157" i="18"/>
  <c r="AU158" i="18"/>
  <c r="BF158" i="18"/>
  <c r="AU159" i="18"/>
  <c r="BF159" i="18"/>
  <c r="AU160" i="18"/>
  <c r="BF160" i="18"/>
  <c r="AU161" i="18"/>
  <c r="BF161" i="18"/>
  <c r="AU162" i="18"/>
  <c r="BF162" i="18"/>
  <c r="AU163" i="18"/>
  <c r="BF163" i="18"/>
  <c r="AU164" i="18"/>
  <c r="BF164" i="18"/>
  <c r="AU165" i="18"/>
  <c r="BF165" i="18"/>
  <c r="AU166" i="18"/>
  <c r="BF166" i="18"/>
  <c r="AU167" i="18"/>
  <c r="BF167" i="18"/>
  <c r="AU168" i="18"/>
  <c r="BF168" i="18"/>
  <c r="AU169" i="18"/>
  <c r="BF169" i="18"/>
  <c r="AU170" i="18"/>
  <c r="BF170" i="18"/>
  <c r="AU171" i="18"/>
  <c r="BF171" i="18"/>
  <c r="AU173" i="18"/>
  <c r="BF173" i="18"/>
  <c r="AU174" i="18"/>
  <c r="BF174" i="18"/>
  <c r="AU175" i="18"/>
  <c r="BF175" i="18"/>
  <c r="AU176" i="18"/>
  <c r="BF176" i="18"/>
  <c r="AU177" i="18"/>
  <c r="BF177" i="18"/>
  <c r="AU178" i="18"/>
  <c r="BF178" i="18"/>
  <c r="BF189" i="18"/>
  <c r="AS4" i="18"/>
  <c r="BE4" i="18"/>
  <c r="AS5" i="18"/>
  <c r="BE5" i="18"/>
  <c r="AS6" i="18"/>
  <c r="BE6" i="18"/>
  <c r="AS7" i="18"/>
  <c r="BE7" i="18"/>
  <c r="AS8" i="18"/>
  <c r="BE8" i="18"/>
  <c r="AS10" i="18"/>
  <c r="BE10" i="18"/>
  <c r="AS11" i="18"/>
  <c r="BE11" i="18"/>
  <c r="AS12" i="18"/>
  <c r="BE12" i="18"/>
  <c r="AS13" i="18"/>
  <c r="BE13" i="18"/>
  <c r="AS14" i="18"/>
  <c r="BE14" i="18"/>
  <c r="AS15" i="18"/>
  <c r="BE15" i="18"/>
  <c r="AS16" i="18"/>
  <c r="BE16" i="18"/>
  <c r="AS17" i="18"/>
  <c r="BE17" i="18"/>
  <c r="AS18" i="18"/>
  <c r="BE18" i="18"/>
  <c r="AS19" i="18"/>
  <c r="BE19" i="18"/>
  <c r="AS20" i="18"/>
  <c r="BE20" i="18"/>
  <c r="AS21" i="18"/>
  <c r="BE21" i="18"/>
  <c r="AS22" i="18"/>
  <c r="BE22" i="18"/>
  <c r="AS23" i="18"/>
  <c r="BE23" i="18"/>
  <c r="AS24" i="18"/>
  <c r="BE24" i="18"/>
  <c r="AS25" i="18"/>
  <c r="BE25" i="18"/>
  <c r="AS26" i="18"/>
  <c r="BE26" i="18"/>
  <c r="AS27" i="18"/>
  <c r="BE27" i="18"/>
  <c r="AS28" i="18"/>
  <c r="BE28" i="18"/>
  <c r="AS29" i="18"/>
  <c r="BE29" i="18"/>
  <c r="AS30" i="18"/>
  <c r="BE30" i="18"/>
  <c r="AS31" i="18"/>
  <c r="BE31" i="18"/>
  <c r="AS32" i="18"/>
  <c r="BE32" i="18"/>
  <c r="AS33" i="18"/>
  <c r="BE33" i="18"/>
  <c r="AS34" i="18"/>
  <c r="BE34" i="18"/>
  <c r="AS35" i="18"/>
  <c r="BE35" i="18"/>
  <c r="AS36" i="18"/>
  <c r="BE36" i="18"/>
  <c r="AS37" i="18"/>
  <c r="BE37" i="18"/>
  <c r="AS38" i="18"/>
  <c r="BE38" i="18"/>
  <c r="AS39" i="18"/>
  <c r="BE39" i="18"/>
  <c r="AS40" i="18"/>
  <c r="BE40" i="18"/>
  <c r="AS41" i="18"/>
  <c r="BE41" i="18"/>
  <c r="AS42" i="18"/>
  <c r="BE42" i="18"/>
  <c r="AS43" i="18"/>
  <c r="BE43" i="18"/>
  <c r="AS44" i="18"/>
  <c r="BE44" i="18"/>
  <c r="AS45" i="18"/>
  <c r="BE45" i="18"/>
  <c r="AS46" i="18"/>
  <c r="BE46" i="18"/>
  <c r="AS47" i="18"/>
  <c r="BE47" i="18"/>
  <c r="AS48" i="18"/>
  <c r="BE48" i="18"/>
  <c r="AS49" i="18"/>
  <c r="BE49" i="18"/>
  <c r="AS50" i="18"/>
  <c r="BE50" i="18"/>
  <c r="AS51" i="18"/>
  <c r="BE51" i="18"/>
  <c r="AS52" i="18"/>
  <c r="BE52" i="18"/>
  <c r="AS53" i="18"/>
  <c r="BE53" i="18"/>
  <c r="AS54" i="18"/>
  <c r="BE54" i="18"/>
  <c r="AS55" i="18"/>
  <c r="BE55" i="18"/>
  <c r="AS56" i="18"/>
  <c r="BE56" i="18"/>
  <c r="AS57" i="18"/>
  <c r="BE57" i="18"/>
  <c r="AS58" i="18"/>
  <c r="BE58" i="18"/>
  <c r="AS59" i="18"/>
  <c r="BE59" i="18"/>
  <c r="AS60" i="18"/>
  <c r="BE60" i="18"/>
  <c r="AS61" i="18"/>
  <c r="BE61" i="18"/>
  <c r="AS62" i="18"/>
  <c r="BE62" i="18"/>
  <c r="AS63" i="18"/>
  <c r="BE63" i="18"/>
  <c r="AS64" i="18"/>
  <c r="BE64" i="18"/>
  <c r="AS65" i="18"/>
  <c r="BE65" i="18"/>
  <c r="AS66" i="18"/>
  <c r="BE66" i="18"/>
  <c r="AS67" i="18"/>
  <c r="BE67" i="18"/>
  <c r="AS68" i="18"/>
  <c r="BE68" i="18"/>
  <c r="AS69" i="18"/>
  <c r="BE69" i="18"/>
  <c r="AS70" i="18"/>
  <c r="BE70" i="18"/>
  <c r="AS71" i="18"/>
  <c r="BE71" i="18"/>
  <c r="AS72" i="18"/>
  <c r="BE72" i="18"/>
  <c r="AS73" i="18"/>
  <c r="BE73" i="18"/>
  <c r="AS74" i="18"/>
  <c r="BE74" i="18"/>
  <c r="AS75" i="18"/>
  <c r="BE75" i="18"/>
  <c r="AS76" i="18"/>
  <c r="BE76" i="18"/>
  <c r="AS77" i="18"/>
  <c r="BE77" i="18"/>
  <c r="AS78" i="18"/>
  <c r="BE78" i="18"/>
  <c r="AS79" i="18"/>
  <c r="BE79" i="18"/>
  <c r="AS80" i="18"/>
  <c r="BE80" i="18"/>
  <c r="AS81" i="18"/>
  <c r="BE81" i="18"/>
  <c r="AS82" i="18"/>
  <c r="BE82" i="18"/>
  <c r="AS83" i="18"/>
  <c r="BE83" i="18"/>
  <c r="AS84" i="18"/>
  <c r="BE84" i="18"/>
  <c r="AS85" i="18"/>
  <c r="BE85" i="18"/>
  <c r="AS86" i="18"/>
  <c r="BE86" i="18"/>
  <c r="AS87" i="18"/>
  <c r="BE87" i="18"/>
  <c r="AS88" i="18"/>
  <c r="BE88" i="18"/>
  <c r="AS89" i="18"/>
  <c r="BE89" i="18"/>
  <c r="AS90" i="18"/>
  <c r="BE90" i="18"/>
  <c r="AS91" i="18"/>
  <c r="BE91" i="18"/>
  <c r="AS92" i="18"/>
  <c r="BE92" i="18"/>
  <c r="AS93" i="18"/>
  <c r="BE93" i="18"/>
  <c r="AS94" i="18"/>
  <c r="BE94" i="18"/>
  <c r="AS95" i="18"/>
  <c r="BE95" i="18"/>
  <c r="AS96" i="18"/>
  <c r="BE96" i="18"/>
  <c r="AS97" i="18"/>
  <c r="BE97" i="18"/>
  <c r="AS98" i="18"/>
  <c r="BE98" i="18"/>
  <c r="AS99" i="18"/>
  <c r="BE99" i="18"/>
  <c r="AS100" i="18"/>
  <c r="BE100" i="18"/>
  <c r="AS101" i="18"/>
  <c r="BE101" i="18"/>
  <c r="AS102" i="18"/>
  <c r="BE102" i="18"/>
  <c r="AS103" i="18"/>
  <c r="BE103" i="18"/>
  <c r="AS104" i="18"/>
  <c r="BE104" i="18"/>
  <c r="AS105" i="18"/>
  <c r="BE105" i="18"/>
  <c r="AS106" i="18"/>
  <c r="BE106" i="18"/>
  <c r="AS107" i="18"/>
  <c r="BE107" i="18"/>
  <c r="AS108" i="18"/>
  <c r="BE108" i="18"/>
  <c r="AS109" i="18"/>
  <c r="BE109" i="18"/>
  <c r="AS110" i="18"/>
  <c r="BE110" i="18"/>
  <c r="AS111" i="18"/>
  <c r="BE111" i="18"/>
  <c r="AS112" i="18"/>
  <c r="BE112" i="18"/>
  <c r="AS113" i="18"/>
  <c r="BE113" i="18"/>
  <c r="AS114" i="18"/>
  <c r="BE114" i="18"/>
  <c r="AS115" i="18"/>
  <c r="BE115" i="18"/>
  <c r="AS116" i="18"/>
  <c r="BE116" i="18"/>
  <c r="AS117" i="18"/>
  <c r="BE117" i="18"/>
  <c r="AS118" i="18"/>
  <c r="BE118" i="18"/>
  <c r="AS119" i="18"/>
  <c r="BE119" i="18"/>
  <c r="AS120" i="18"/>
  <c r="BE120" i="18"/>
  <c r="AS121" i="18"/>
  <c r="BE121" i="18"/>
  <c r="AS122" i="18"/>
  <c r="BE122" i="18"/>
  <c r="AS123" i="18"/>
  <c r="BE123" i="18"/>
  <c r="AS124" i="18"/>
  <c r="BE124" i="18"/>
  <c r="AS125" i="18"/>
  <c r="BE125" i="18"/>
  <c r="AS126" i="18"/>
  <c r="BE126" i="18"/>
  <c r="AS127" i="18"/>
  <c r="BE127" i="18"/>
  <c r="AS128" i="18"/>
  <c r="BE128" i="18"/>
  <c r="AS129" i="18"/>
  <c r="BE129" i="18"/>
  <c r="AS130" i="18"/>
  <c r="BE130" i="18"/>
  <c r="AS131" i="18"/>
  <c r="BE131" i="18"/>
  <c r="AS132" i="18"/>
  <c r="BE132" i="18"/>
  <c r="AS133" i="18"/>
  <c r="BE133" i="18"/>
  <c r="AS134" i="18"/>
  <c r="BE134" i="18"/>
  <c r="AS135" i="18"/>
  <c r="BE135" i="18"/>
  <c r="AS136" i="18"/>
  <c r="BE136" i="18"/>
  <c r="AS137" i="18"/>
  <c r="BE137" i="18"/>
  <c r="AS138" i="18"/>
  <c r="BE138" i="18"/>
  <c r="AS139" i="18"/>
  <c r="BE139" i="18"/>
  <c r="AS140" i="18"/>
  <c r="BE140" i="18"/>
  <c r="AS141" i="18"/>
  <c r="BE141" i="18"/>
  <c r="AS142" i="18"/>
  <c r="BE142" i="18"/>
  <c r="AS143" i="18"/>
  <c r="BE143" i="18"/>
  <c r="AS144" i="18"/>
  <c r="BE144" i="18"/>
  <c r="AS145" i="18"/>
  <c r="BE145" i="18"/>
  <c r="AS146" i="18"/>
  <c r="BE146" i="18"/>
  <c r="AS147" i="18"/>
  <c r="BE147" i="18"/>
  <c r="AS148" i="18"/>
  <c r="BE148" i="18"/>
  <c r="AS149" i="18"/>
  <c r="BE149" i="18"/>
  <c r="AS150" i="18"/>
  <c r="BE150" i="18"/>
  <c r="AS151" i="18"/>
  <c r="BE151" i="18"/>
  <c r="AS152" i="18"/>
  <c r="BE152" i="18"/>
  <c r="AS153" i="18"/>
  <c r="BE153" i="18"/>
  <c r="AS154" i="18"/>
  <c r="BE154" i="18"/>
  <c r="AS155" i="18"/>
  <c r="BE155" i="18"/>
  <c r="AS156" i="18"/>
  <c r="BE156" i="18"/>
  <c r="AS157" i="18"/>
  <c r="BE157" i="18"/>
  <c r="AS158" i="18"/>
  <c r="BE158" i="18"/>
  <c r="AS159" i="18"/>
  <c r="BE159" i="18"/>
  <c r="AS160" i="18"/>
  <c r="BE160" i="18"/>
  <c r="AS161" i="18"/>
  <c r="BE161" i="18"/>
  <c r="AS162" i="18"/>
  <c r="BE162" i="18"/>
  <c r="AS163" i="18"/>
  <c r="BE163" i="18"/>
  <c r="AS164" i="18"/>
  <c r="BE164" i="18"/>
  <c r="AS165" i="18"/>
  <c r="BE165" i="18"/>
  <c r="AS166" i="18"/>
  <c r="BE166" i="18"/>
  <c r="AS167" i="18"/>
  <c r="BE167" i="18"/>
  <c r="AS168" i="18"/>
  <c r="BE168" i="18"/>
  <c r="AS169" i="18"/>
  <c r="BE169" i="18"/>
  <c r="AS170" i="18"/>
  <c r="BE170" i="18"/>
  <c r="AS171" i="18"/>
  <c r="BE171" i="18"/>
  <c r="AS173" i="18"/>
  <c r="BE173" i="18"/>
  <c r="AS174" i="18"/>
  <c r="BE174" i="18"/>
  <c r="AS175" i="18"/>
  <c r="BE175" i="18"/>
  <c r="AS176" i="18"/>
  <c r="BE176" i="18"/>
  <c r="AS177" i="18"/>
  <c r="BE177" i="18"/>
  <c r="AS178" i="18"/>
  <c r="BE178" i="18"/>
  <c r="BE189" i="18"/>
  <c r="AQ4" i="18"/>
  <c r="BD4" i="18"/>
  <c r="AQ5" i="18"/>
  <c r="BD5" i="18"/>
  <c r="AQ6" i="18"/>
  <c r="BD6" i="18"/>
  <c r="AQ7" i="18"/>
  <c r="BD7" i="18"/>
  <c r="AQ8" i="18"/>
  <c r="BD8" i="18"/>
  <c r="AQ9" i="18"/>
  <c r="BD9" i="18"/>
  <c r="AQ10" i="18"/>
  <c r="BD10" i="18"/>
  <c r="AQ11" i="18"/>
  <c r="BD11" i="18"/>
  <c r="AQ12" i="18"/>
  <c r="BD12" i="18"/>
  <c r="AQ13" i="18"/>
  <c r="BD13" i="18"/>
  <c r="AQ14" i="18"/>
  <c r="BD14" i="18"/>
  <c r="AQ15" i="18"/>
  <c r="BD15" i="18"/>
  <c r="AQ16" i="18"/>
  <c r="BD16" i="18"/>
  <c r="AQ17" i="18"/>
  <c r="BD17" i="18"/>
  <c r="AQ18" i="18"/>
  <c r="BD18" i="18"/>
  <c r="AQ19" i="18"/>
  <c r="BD19" i="18"/>
  <c r="AQ20" i="18"/>
  <c r="BD20" i="18"/>
  <c r="AQ21" i="18"/>
  <c r="BD21" i="18"/>
  <c r="AQ22" i="18"/>
  <c r="BD22" i="18"/>
  <c r="AQ23" i="18"/>
  <c r="BD23" i="18"/>
  <c r="AQ24" i="18"/>
  <c r="BD24" i="18"/>
  <c r="AQ25" i="18"/>
  <c r="BD25" i="18"/>
  <c r="AQ26" i="18"/>
  <c r="BD26" i="18"/>
  <c r="AQ27" i="18"/>
  <c r="BD27" i="18"/>
  <c r="AQ28" i="18"/>
  <c r="BD28" i="18"/>
  <c r="AQ29" i="18"/>
  <c r="BD29" i="18"/>
  <c r="AQ30" i="18"/>
  <c r="BD30" i="18"/>
  <c r="AQ31" i="18"/>
  <c r="BD31" i="18"/>
  <c r="AQ32" i="18"/>
  <c r="BD32" i="18"/>
  <c r="AQ33" i="18"/>
  <c r="BD33" i="18"/>
  <c r="AQ34" i="18"/>
  <c r="BD34" i="18"/>
  <c r="AQ35" i="18"/>
  <c r="BD35" i="18"/>
  <c r="AQ36" i="18"/>
  <c r="BD36" i="18"/>
  <c r="AQ37" i="18"/>
  <c r="BD37" i="18"/>
  <c r="AQ38" i="18"/>
  <c r="BD38" i="18"/>
  <c r="AQ39" i="18"/>
  <c r="BD39" i="18"/>
  <c r="AQ40" i="18"/>
  <c r="BD40" i="18"/>
  <c r="AQ41" i="18"/>
  <c r="BD41" i="18"/>
  <c r="AQ42" i="18"/>
  <c r="BD42" i="18"/>
  <c r="AQ43" i="18"/>
  <c r="BD43" i="18"/>
  <c r="AQ44" i="18"/>
  <c r="BD44" i="18"/>
  <c r="AQ45" i="18"/>
  <c r="BD45" i="18"/>
  <c r="AQ46" i="18"/>
  <c r="BD46" i="18"/>
  <c r="AQ47" i="18"/>
  <c r="BD47" i="18"/>
  <c r="AQ48" i="18"/>
  <c r="BD48" i="18"/>
  <c r="AQ49" i="18"/>
  <c r="BD49" i="18"/>
  <c r="AQ50" i="18"/>
  <c r="BD50" i="18"/>
  <c r="AQ51" i="18"/>
  <c r="BD51" i="18"/>
  <c r="AQ52" i="18"/>
  <c r="BD52" i="18"/>
  <c r="AQ53" i="18"/>
  <c r="BD53" i="18"/>
  <c r="AQ54" i="18"/>
  <c r="BD54" i="18"/>
  <c r="AQ55" i="18"/>
  <c r="BD55" i="18"/>
  <c r="AQ56" i="18"/>
  <c r="BD56" i="18"/>
  <c r="AQ57" i="18"/>
  <c r="BD57" i="18"/>
  <c r="AQ58" i="18"/>
  <c r="BD58" i="18"/>
  <c r="AQ59" i="18"/>
  <c r="BD59" i="18"/>
  <c r="AQ60" i="18"/>
  <c r="BD60" i="18"/>
  <c r="AQ61" i="18"/>
  <c r="BD61" i="18"/>
  <c r="AQ62" i="18"/>
  <c r="BD62" i="18"/>
  <c r="AQ63" i="18"/>
  <c r="BD63" i="18"/>
  <c r="AQ64" i="18"/>
  <c r="BD64" i="18"/>
  <c r="AQ65" i="18"/>
  <c r="BD65" i="18"/>
  <c r="AQ66" i="18"/>
  <c r="BD66" i="18"/>
  <c r="AQ67" i="18"/>
  <c r="BD67" i="18"/>
  <c r="AQ68" i="18"/>
  <c r="BD68" i="18"/>
  <c r="AQ69" i="18"/>
  <c r="BD69" i="18"/>
  <c r="AQ70" i="18"/>
  <c r="BD70" i="18"/>
  <c r="AQ71" i="18"/>
  <c r="BD71" i="18"/>
  <c r="AQ72" i="18"/>
  <c r="BD72" i="18"/>
  <c r="AQ73" i="18"/>
  <c r="BD73" i="18"/>
  <c r="AQ74" i="18"/>
  <c r="BD74" i="18"/>
  <c r="AQ75" i="18"/>
  <c r="BD75" i="18"/>
  <c r="AQ76" i="18"/>
  <c r="BD76" i="18"/>
  <c r="AQ77" i="18"/>
  <c r="BD77" i="18"/>
  <c r="AQ78" i="18"/>
  <c r="BD78" i="18"/>
  <c r="AQ79" i="18"/>
  <c r="BD79" i="18"/>
  <c r="AQ80" i="18"/>
  <c r="BD80" i="18"/>
  <c r="AQ81" i="18"/>
  <c r="BD81" i="18"/>
  <c r="AQ82" i="18"/>
  <c r="BD82" i="18"/>
  <c r="AQ83" i="18"/>
  <c r="BD83" i="18"/>
  <c r="AQ84" i="18"/>
  <c r="BD84" i="18"/>
  <c r="AQ85" i="18"/>
  <c r="BD85" i="18"/>
  <c r="AQ86" i="18"/>
  <c r="BD86" i="18"/>
  <c r="AQ87" i="18"/>
  <c r="BD87" i="18"/>
  <c r="AQ88" i="18"/>
  <c r="BD88" i="18"/>
  <c r="AQ89" i="18"/>
  <c r="BD89" i="18"/>
  <c r="AQ90" i="18"/>
  <c r="BD90" i="18"/>
  <c r="AQ91" i="18"/>
  <c r="BD91" i="18"/>
  <c r="AQ92" i="18"/>
  <c r="BD92" i="18"/>
  <c r="AQ93" i="18"/>
  <c r="BD93" i="18"/>
  <c r="AQ94" i="18"/>
  <c r="BD94" i="18"/>
  <c r="AQ95" i="18"/>
  <c r="BD95" i="18"/>
  <c r="AQ96" i="18"/>
  <c r="BD96" i="18"/>
  <c r="AQ97" i="18"/>
  <c r="BD97" i="18"/>
  <c r="AQ98" i="18"/>
  <c r="BD98" i="18"/>
  <c r="AQ99" i="18"/>
  <c r="BD99" i="18"/>
  <c r="AQ100" i="18"/>
  <c r="BD100" i="18"/>
  <c r="AQ101" i="18"/>
  <c r="BD101" i="18"/>
  <c r="AQ102" i="18"/>
  <c r="BD102" i="18"/>
  <c r="AQ103" i="18"/>
  <c r="BD103" i="18"/>
  <c r="AQ104" i="18"/>
  <c r="BD104" i="18"/>
  <c r="AQ105" i="18"/>
  <c r="BD105" i="18"/>
  <c r="AQ106" i="18"/>
  <c r="BD106" i="18"/>
  <c r="AQ107" i="18"/>
  <c r="BD107" i="18"/>
  <c r="AQ108" i="18"/>
  <c r="BD108" i="18"/>
  <c r="AQ109" i="18"/>
  <c r="BD109" i="18"/>
  <c r="AQ110" i="18"/>
  <c r="BD110" i="18"/>
  <c r="AQ111" i="18"/>
  <c r="BD111" i="18"/>
  <c r="AQ112" i="18"/>
  <c r="BD112" i="18"/>
  <c r="AQ113" i="18"/>
  <c r="BD113" i="18"/>
  <c r="AQ114" i="18"/>
  <c r="BD114" i="18"/>
  <c r="AQ115" i="18"/>
  <c r="BD115" i="18"/>
  <c r="AQ116" i="18"/>
  <c r="BD116" i="18"/>
  <c r="AQ117" i="18"/>
  <c r="BD117" i="18"/>
  <c r="AQ118" i="18"/>
  <c r="BD118" i="18"/>
  <c r="AQ119" i="18"/>
  <c r="BD119" i="18"/>
  <c r="AQ120" i="18"/>
  <c r="BD120" i="18"/>
  <c r="AQ121" i="18"/>
  <c r="BD121" i="18"/>
  <c r="AQ122" i="18"/>
  <c r="BD122" i="18"/>
  <c r="AQ123" i="18"/>
  <c r="BD123" i="18"/>
  <c r="AQ124" i="18"/>
  <c r="BD124" i="18"/>
  <c r="AQ125" i="18"/>
  <c r="BD125" i="18"/>
  <c r="AQ126" i="18"/>
  <c r="BD126" i="18"/>
  <c r="AQ127" i="18"/>
  <c r="BD127" i="18"/>
  <c r="AQ128" i="18"/>
  <c r="BD128" i="18"/>
  <c r="AQ129" i="18"/>
  <c r="BD129" i="18"/>
  <c r="AQ130" i="18"/>
  <c r="BD130" i="18"/>
  <c r="AQ131" i="18"/>
  <c r="BD131" i="18"/>
  <c r="AQ132" i="18"/>
  <c r="BD132" i="18"/>
  <c r="AQ133" i="18"/>
  <c r="BD133" i="18"/>
  <c r="AQ134" i="18"/>
  <c r="BD134" i="18"/>
  <c r="AQ135" i="18"/>
  <c r="BD135" i="18"/>
  <c r="AQ136" i="18"/>
  <c r="BD136" i="18"/>
  <c r="AQ137" i="18"/>
  <c r="BD137" i="18"/>
  <c r="AQ138" i="18"/>
  <c r="BD138" i="18"/>
  <c r="AQ139" i="18"/>
  <c r="BD139" i="18"/>
  <c r="AQ140" i="18"/>
  <c r="BD140" i="18"/>
  <c r="AQ141" i="18"/>
  <c r="BD141" i="18"/>
  <c r="AQ142" i="18"/>
  <c r="BD142" i="18"/>
  <c r="AQ143" i="18"/>
  <c r="BD143" i="18"/>
  <c r="AQ144" i="18"/>
  <c r="BD144" i="18"/>
  <c r="AQ145" i="18"/>
  <c r="BD145" i="18"/>
  <c r="AQ146" i="18"/>
  <c r="BD146" i="18"/>
  <c r="AQ147" i="18"/>
  <c r="BD147" i="18"/>
  <c r="AQ148" i="18"/>
  <c r="BD148" i="18"/>
  <c r="AQ149" i="18"/>
  <c r="BD149" i="18"/>
  <c r="AQ150" i="18"/>
  <c r="BD150" i="18"/>
  <c r="AQ151" i="18"/>
  <c r="BD151" i="18"/>
  <c r="AQ152" i="18"/>
  <c r="BD152" i="18"/>
  <c r="AQ153" i="18"/>
  <c r="BD153" i="18"/>
  <c r="AQ154" i="18"/>
  <c r="BD154" i="18"/>
  <c r="AQ155" i="18"/>
  <c r="BD155" i="18"/>
  <c r="AQ156" i="18"/>
  <c r="BD156" i="18"/>
  <c r="AQ157" i="18"/>
  <c r="BD157" i="18"/>
  <c r="AQ158" i="18"/>
  <c r="BD158" i="18"/>
  <c r="AQ159" i="18"/>
  <c r="BD159" i="18"/>
  <c r="AQ160" i="18"/>
  <c r="BD160" i="18"/>
  <c r="AQ161" i="18"/>
  <c r="BD161" i="18"/>
  <c r="AQ162" i="18"/>
  <c r="BD162" i="18"/>
  <c r="AQ163" i="18"/>
  <c r="BD163" i="18"/>
  <c r="AQ164" i="18"/>
  <c r="BD164" i="18"/>
  <c r="AQ165" i="18"/>
  <c r="BD165" i="18"/>
  <c r="AQ166" i="18"/>
  <c r="BD166" i="18"/>
  <c r="AQ167" i="18"/>
  <c r="BD167" i="18"/>
  <c r="AQ168" i="18"/>
  <c r="BD168" i="18"/>
  <c r="AQ169" i="18"/>
  <c r="BD169" i="18"/>
  <c r="AQ170" i="18"/>
  <c r="BD170" i="18"/>
  <c r="AQ171" i="18"/>
  <c r="BD171" i="18"/>
  <c r="AQ173" i="18"/>
  <c r="BD173" i="18"/>
  <c r="AQ174" i="18"/>
  <c r="BD174" i="18"/>
  <c r="AQ175" i="18"/>
  <c r="BD175" i="18"/>
  <c r="AQ176" i="18"/>
  <c r="BD176" i="18"/>
  <c r="AQ177" i="18"/>
  <c r="BD177" i="18"/>
  <c r="AQ178" i="18"/>
  <c r="BD178" i="18"/>
  <c r="BD189" i="18"/>
  <c r="AO4" i="18"/>
  <c r="BC4" i="18"/>
  <c r="AO5" i="18"/>
  <c r="BC5" i="18"/>
  <c r="AO6" i="18"/>
  <c r="BC6" i="18"/>
  <c r="AO7" i="18"/>
  <c r="BC7" i="18"/>
  <c r="AO8" i="18"/>
  <c r="BC8" i="18"/>
  <c r="AO9" i="18"/>
  <c r="BC9" i="18"/>
  <c r="AO10" i="18"/>
  <c r="BC10" i="18"/>
  <c r="AO11" i="18"/>
  <c r="BC11" i="18"/>
  <c r="AO12" i="18"/>
  <c r="BC12" i="18"/>
  <c r="AO13" i="18"/>
  <c r="BC13" i="18"/>
  <c r="AO14" i="18"/>
  <c r="BC14" i="18"/>
  <c r="AO15" i="18"/>
  <c r="BC15" i="18"/>
  <c r="AO16" i="18"/>
  <c r="BC16" i="18"/>
  <c r="AO17" i="18"/>
  <c r="BC17" i="18"/>
  <c r="AO18" i="18"/>
  <c r="BC18" i="18"/>
  <c r="AO19" i="18"/>
  <c r="BC19" i="18"/>
  <c r="AO20" i="18"/>
  <c r="BC20" i="18"/>
  <c r="AO21" i="18"/>
  <c r="BC21" i="18"/>
  <c r="AO22" i="18"/>
  <c r="BC22" i="18"/>
  <c r="AO23" i="18"/>
  <c r="BC23" i="18"/>
  <c r="AO24" i="18"/>
  <c r="BC24" i="18"/>
  <c r="AO25" i="18"/>
  <c r="BC25" i="18"/>
  <c r="AO26" i="18"/>
  <c r="BC26" i="18"/>
  <c r="AO27" i="18"/>
  <c r="BC27" i="18"/>
  <c r="AO28" i="18"/>
  <c r="BC28" i="18"/>
  <c r="AO29" i="18"/>
  <c r="BC29" i="18"/>
  <c r="AO30" i="18"/>
  <c r="BC30" i="18"/>
  <c r="AO31" i="18"/>
  <c r="BC31" i="18"/>
  <c r="AO32" i="18"/>
  <c r="BC32" i="18"/>
  <c r="AO33" i="18"/>
  <c r="BC33" i="18"/>
  <c r="AO34" i="18"/>
  <c r="BC34" i="18"/>
  <c r="AO35" i="18"/>
  <c r="BC35" i="18"/>
  <c r="AO36" i="18"/>
  <c r="BC36" i="18"/>
  <c r="AO37" i="18"/>
  <c r="BC37" i="18"/>
  <c r="AO38" i="18"/>
  <c r="BC38" i="18"/>
  <c r="AO39" i="18"/>
  <c r="BC39" i="18"/>
  <c r="AO40" i="18"/>
  <c r="BC40" i="18"/>
  <c r="AO41" i="18"/>
  <c r="BC41" i="18"/>
  <c r="AO42" i="18"/>
  <c r="BC42" i="18"/>
  <c r="AO43" i="18"/>
  <c r="BC43" i="18"/>
  <c r="AO44" i="18"/>
  <c r="BC44" i="18"/>
  <c r="AO45" i="18"/>
  <c r="BC45" i="18"/>
  <c r="AO46" i="18"/>
  <c r="BC46" i="18"/>
  <c r="AO47" i="18"/>
  <c r="BC47" i="18"/>
  <c r="AO48" i="18"/>
  <c r="BC48" i="18"/>
  <c r="AO49" i="18"/>
  <c r="BC49" i="18"/>
  <c r="AO50" i="18"/>
  <c r="BC50" i="18"/>
  <c r="AO51" i="18"/>
  <c r="BC51" i="18"/>
  <c r="AO52" i="18"/>
  <c r="BC52" i="18"/>
  <c r="AO53" i="18"/>
  <c r="BC53" i="18"/>
  <c r="AO54" i="18"/>
  <c r="BC54" i="18"/>
  <c r="AO55" i="18"/>
  <c r="BC55" i="18"/>
  <c r="AO56" i="18"/>
  <c r="BC56" i="18"/>
  <c r="AO57" i="18"/>
  <c r="BC57" i="18"/>
  <c r="AO58" i="18"/>
  <c r="BC58" i="18"/>
  <c r="AO59" i="18"/>
  <c r="BC59" i="18"/>
  <c r="AO60" i="18"/>
  <c r="BC60" i="18"/>
  <c r="AO61" i="18"/>
  <c r="BC61" i="18"/>
  <c r="AO62" i="18"/>
  <c r="BC62" i="18"/>
  <c r="AO63" i="18"/>
  <c r="BC63" i="18"/>
  <c r="AO64" i="18"/>
  <c r="BC64" i="18"/>
  <c r="AO65" i="18"/>
  <c r="BC65" i="18"/>
  <c r="AO66" i="18"/>
  <c r="BC66" i="18"/>
  <c r="AO67" i="18"/>
  <c r="BC67" i="18"/>
  <c r="AO68" i="18"/>
  <c r="BC68" i="18"/>
  <c r="AO69" i="18"/>
  <c r="BC69" i="18"/>
  <c r="AO70" i="18"/>
  <c r="BC70" i="18"/>
  <c r="AO71" i="18"/>
  <c r="BC71" i="18"/>
  <c r="AO72" i="18"/>
  <c r="BC72" i="18"/>
  <c r="AO73" i="18"/>
  <c r="BC73" i="18"/>
  <c r="AO74" i="18"/>
  <c r="BC74" i="18"/>
  <c r="AO75" i="18"/>
  <c r="BC75" i="18"/>
  <c r="AO76" i="18"/>
  <c r="BC76" i="18"/>
  <c r="AO77" i="18"/>
  <c r="BC77" i="18"/>
  <c r="AO78" i="18"/>
  <c r="BC78" i="18"/>
  <c r="AO79" i="18"/>
  <c r="BC79" i="18"/>
  <c r="AO80" i="18"/>
  <c r="BC80" i="18"/>
  <c r="AO81" i="18"/>
  <c r="BC81" i="18"/>
  <c r="AO82" i="18"/>
  <c r="BC82" i="18"/>
  <c r="AO83" i="18"/>
  <c r="BC83" i="18"/>
  <c r="AO84" i="18"/>
  <c r="BC84" i="18"/>
  <c r="AO85" i="18"/>
  <c r="BC85" i="18"/>
  <c r="AO86" i="18"/>
  <c r="BC86" i="18"/>
  <c r="AO87" i="18"/>
  <c r="BC87" i="18"/>
  <c r="AO88" i="18"/>
  <c r="BC88" i="18"/>
  <c r="AO89" i="18"/>
  <c r="BC89" i="18"/>
  <c r="AO90" i="18"/>
  <c r="BC90" i="18"/>
  <c r="AO91" i="18"/>
  <c r="BC91" i="18"/>
  <c r="AO92" i="18"/>
  <c r="BC92" i="18"/>
  <c r="AO93" i="18"/>
  <c r="BC93" i="18"/>
  <c r="AO94" i="18"/>
  <c r="BC94" i="18"/>
  <c r="AO95" i="18"/>
  <c r="BC95" i="18"/>
  <c r="AO96" i="18"/>
  <c r="BC96" i="18"/>
  <c r="AO97" i="18"/>
  <c r="BC97" i="18"/>
  <c r="AO98" i="18"/>
  <c r="BC98" i="18"/>
  <c r="AO99" i="18"/>
  <c r="BC99" i="18"/>
  <c r="AO100" i="18"/>
  <c r="BC100" i="18"/>
  <c r="AO101" i="18"/>
  <c r="BC101" i="18"/>
  <c r="AO102" i="18"/>
  <c r="BC102" i="18"/>
  <c r="AO103" i="18"/>
  <c r="BC103" i="18"/>
  <c r="AO104" i="18"/>
  <c r="BC104" i="18"/>
  <c r="AO105" i="18"/>
  <c r="BC105" i="18"/>
  <c r="AO106" i="18"/>
  <c r="BC106" i="18"/>
  <c r="AO107" i="18"/>
  <c r="BC107" i="18"/>
  <c r="AO108" i="18"/>
  <c r="BC108" i="18"/>
  <c r="AO109" i="18"/>
  <c r="BC109" i="18"/>
  <c r="AO110" i="18"/>
  <c r="BC110" i="18"/>
  <c r="AO111" i="18"/>
  <c r="BC111" i="18"/>
  <c r="AO112" i="18"/>
  <c r="BC112" i="18"/>
  <c r="AO113" i="18"/>
  <c r="BC113" i="18"/>
  <c r="AO114" i="18"/>
  <c r="BC114" i="18"/>
  <c r="AO115" i="18"/>
  <c r="BC115" i="18"/>
  <c r="AO116" i="18"/>
  <c r="BC116" i="18"/>
  <c r="AO117" i="18"/>
  <c r="BC117" i="18"/>
  <c r="AO118" i="18"/>
  <c r="BC118" i="18"/>
  <c r="AO119" i="18"/>
  <c r="BC119" i="18"/>
  <c r="AO120" i="18"/>
  <c r="BC120" i="18"/>
  <c r="AO121" i="18"/>
  <c r="BC121" i="18"/>
  <c r="AO122" i="18"/>
  <c r="BC122" i="18"/>
  <c r="AO123" i="18"/>
  <c r="BC123" i="18"/>
  <c r="AO124" i="18"/>
  <c r="BC124" i="18"/>
  <c r="AO125" i="18"/>
  <c r="BC125" i="18"/>
  <c r="AO126" i="18"/>
  <c r="BC126" i="18"/>
  <c r="AO127" i="18"/>
  <c r="BC127" i="18"/>
  <c r="AO128" i="18"/>
  <c r="BC128" i="18"/>
  <c r="AO129" i="18"/>
  <c r="BC129" i="18"/>
  <c r="AO130" i="18"/>
  <c r="BC130" i="18"/>
  <c r="AO131" i="18"/>
  <c r="BC131" i="18"/>
  <c r="AO132" i="18"/>
  <c r="BC132" i="18"/>
  <c r="AO133" i="18"/>
  <c r="BC133" i="18"/>
  <c r="AO134" i="18"/>
  <c r="BC134" i="18"/>
  <c r="AO135" i="18"/>
  <c r="BC135" i="18"/>
  <c r="AO136" i="18"/>
  <c r="BC136" i="18"/>
  <c r="AO137" i="18"/>
  <c r="BC137" i="18"/>
  <c r="AO138" i="18"/>
  <c r="BC138" i="18"/>
  <c r="AO139" i="18"/>
  <c r="BC139" i="18"/>
  <c r="AO140" i="18"/>
  <c r="BC140" i="18"/>
  <c r="AO141" i="18"/>
  <c r="BC141" i="18"/>
  <c r="AO142" i="18"/>
  <c r="BC142" i="18"/>
  <c r="AO143" i="18"/>
  <c r="BC143" i="18"/>
  <c r="AO144" i="18"/>
  <c r="BC144" i="18"/>
  <c r="AO145" i="18"/>
  <c r="BC145" i="18"/>
  <c r="AO146" i="18"/>
  <c r="BC146" i="18"/>
  <c r="AO147" i="18"/>
  <c r="BC147" i="18"/>
  <c r="AO148" i="18"/>
  <c r="BC148" i="18"/>
  <c r="AO149" i="18"/>
  <c r="BC149" i="18"/>
  <c r="AO150" i="18"/>
  <c r="BC150" i="18"/>
  <c r="AO151" i="18"/>
  <c r="BC151" i="18"/>
  <c r="AO152" i="18"/>
  <c r="BC152" i="18"/>
  <c r="AO153" i="18"/>
  <c r="BC153" i="18"/>
  <c r="AO154" i="18"/>
  <c r="BC154" i="18"/>
  <c r="AO155" i="18"/>
  <c r="BC155" i="18"/>
  <c r="AO156" i="18"/>
  <c r="BC156" i="18"/>
  <c r="AO157" i="18"/>
  <c r="BC157" i="18"/>
  <c r="AO158" i="18"/>
  <c r="BC158" i="18"/>
  <c r="AO159" i="18"/>
  <c r="BC159" i="18"/>
  <c r="AO160" i="18"/>
  <c r="BC160" i="18"/>
  <c r="AO161" i="18"/>
  <c r="BC161" i="18"/>
  <c r="AO162" i="18"/>
  <c r="BC162" i="18"/>
  <c r="AO163" i="18"/>
  <c r="BC163" i="18"/>
  <c r="AO164" i="18"/>
  <c r="BC164" i="18"/>
  <c r="AO165" i="18"/>
  <c r="BC165" i="18"/>
  <c r="AO166" i="18"/>
  <c r="BC166" i="18"/>
  <c r="AO167" i="18"/>
  <c r="BC167" i="18"/>
  <c r="AO168" i="18"/>
  <c r="BC168" i="18"/>
  <c r="AO169" i="18"/>
  <c r="BC169" i="18"/>
  <c r="AO170" i="18"/>
  <c r="BC170" i="18"/>
  <c r="AO171" i="18"/>
  <c r="BC171" i="18"/>
  <c r="AO173" i="18"/>
  <c r="BC173" i="18"/>
  <c r="AO174" i="18"/>
  <c r="BC174" i="18"/>
  <c r="AO175" i="18"/>
  <c r="BC175" i="18"/>
  <c r="AO176" i="18"/>
  <c r="BC176" i="18"/>
  <c r="AO177" i="18"/>
  <c r="BC177" i="18"/>
  <c r="AO178" i="18"/>
  <c r="BC178" i="18"/>
  <c r="BC189" i="18"/>
  <c r="BN187" i="18"/>
  <c r="BM187" i="18"/>
  <c r="BL187" i="18"/>
  <c r="BK187" i="18"/>
  <c r="BJ187" i="18"/>
  <c r="BI187" i="18"/>
  <c r="BH187" i="18"/>
  <c r="BG187" i="18"/>
  <c r="BF187" i="18"/>
  <c r="BE187" i="18"/>
  <c r="BD187" i="18"/>
  <c r="BC187" i="18"/>
  <c r="BN185" i="18"/>
  <c r="BM185" i="18"/>
  <c r="BL185" i="18"/>
  <c r="BK185" i="18"/>
  <c r="BJ185" i="18"/>
  <c r="BI185" i="18"/>
  <c r="BH185" i="18"/>
  <c r="BG185" i="18"/>
  <c r="BF185" i="18"/>
  <c r="BE185" i="18"/>
  <c r="BD185" i="18"/>
  <c r="BC185" i="18"/>
  <c r="BN183" i="18"/>
  <c r="BM183" i="18"/>
  <c r="BL183" i="18"/>
  <c r="BK183" i="18"/>
  <c r="BJ183" i="18"/>
  <c r="BI183" i="18"/>
  <c r="BH183" i="18"/>
  <c r="BG183" i="18"/>
  <c r="BF183" i="18"/>
  <c r="BE183" i="18"/>
  <c r="BD183" i="18"/>
  <c r="BC183" i="18"/>
  <c r="BN181" i="18"/>
  <c r="BM181" i="18"/>
  <c r="BL181" i="18"/>
  <c r="BK181" i="18"/>
  <c r="BJ181" i="18"/>
  <c r="BI181" i="18"/>
  <c r="BH181" i="18"/>
  <c r="BG181" i="18"/>
  <c r="BF181" i="18"/>
  <c r="BE181" i="18"/>
  <c r="BD181" i="18"/>
  <c r="BC181" i="18"/>
  <c r="AZ178" i="18"/>
  <c r="BA178" i="18"/>
  <c r="AK178" i="18"/>
  <c r="AL178" i="18"/>
  <c r="AB178" i="18"/>
  <c r="AC178" i="18"/>
  <c r="S178" i="18"/>
  <c r="T178" i="18"/>
  <c r="J178" i="18"/>
  <c r="K178" i="18"/>
  <c r="AZ177" i="18"/>
  <c r="BA177" i="18"/>
  <c r="AK177" i="18"/>
  <c r="AL177" i="18"/>
  <c r="AB177" i="18"/>
  <c r="AC177" i="18"/>
  <c r="S177" i="18"/>
  <c r="T177" i="18"/>
  <c r="J177" i="18"/>
  <c r="K177" i="18"/>
  <c r="AZ176" i="18"/>
  <c r="BA176" i="18"/>
  <c r="AK176" i="18"/>
  <c r="AL176" i="18"/>
  <c r="AB176" i="18"/>
  <c r="AC176" i="18"/>
  <c r="S176" i="18"/>
  <c r="T176" i="18"/>
  <c r="J176" i="18"/>
  <c r="K176" i="18"/>
  <c r="AZ175" i="18"/>
  <c r="BA175" i="18"/>
  <c r="AK175" i="18"/>
  <c r="AL175" i="18"/>
  <c r="AB175" i="18"/>
  <c r="AC175" i="18"/>
  <c r="S175" i="18"/>
  <c r="T175" i="18"/>
  <c r="J175" i="18"/>
  <c r="K175" i="18"/>
  <c r="AZ174" i="18"/>
  <c r="BA174" i="18"/>
  <c r="AK174" i="18"/>
  <c r="AL174" i="18"/>
  <c r="AB174" i="18"/>
  <c r="AC174" i="18"/>
  <c r="S174" i="18"/>
  <c r="T174" i="18"/>
  <c r="J174" i="18"/>
  <c r="K174" i="18"/>
  <c r="AZ173" i="18"/>
  <c r="BA173" i="18"/>
  <c r="AK173" i="18"/>
  <c r="AL173" i="18"/>
  <c r="AB173" i="18"/>
  <c r="AC173" i="18"/>
  <c r="S173" i="18"/>
  <c r="T173" i="18"/>
  <c r="J173" i="18"/>
  <c r="K173" i="18"/>
  <c r="AZ172" i="18"/>
  <c r="BA172" i="18"/>
  <c r="AY172" i="18"/>
  <c r="AW172" i="18"/>
  <c r="AU172" i="18"/>
  <c r="AS172" i="18"/>
  <c r="AQ172" i="18"/>
  <c r="AO172" i="18"/>
  <c r="AK172" i="18"/>
  <c r="AL172" i="18"/>
  <c r="AB172" i="18"/>
  <c r="AC172" i="18"/>
  <c r="AZ171" i="18"/>
  <c r="BA171" i="18"/>
  <c r="AK171" i="18"/>
  <c r="AL171" i="18"/>
  <c r="AB171" i="18"/>
  <c r="AC171" i="18"/>
  <c r="S171" i="18"/>
  <c r="T171" i="18"/>
  <c r="J171" i="18"/>
  <c r="K171" i="18"/>
  <c r="AZ170" i="18"/>
  <c r="BA170" i="18"/>
  <c r="AK170" i="18"/>
  <c r="AL170" i="18"/>
  <c r="AB170" i="18"/>
  <c r="AC170" i="18"/>
  <c r="S170" i="18"/>
  <c r="T170" i="18"/>
  <c r="J170" i="18"/>
  <c r="K170" i="18"/>
  <c r="AZ169" i="18"/>
  <c r="BA169" i="18"/>
  <c r="AK169" i="18"/>
  <c r="AL169" i="18"/>
  <c r="AB169" i="18"/>
  <c r="AC169" i="18"/>
  <c r="S169" i="18"/>
  <c r="T169" i="18"/>
  <c r="J169" i="18"/>
  <c r="K169" i="18"/>
  <c r="AZ168" i="18"/>
  <c r="BA168" i="18"/>
  <c r="AK168" i="18"/>
  <c r="AL168" i="18"/>
  <c r="AB168" i="18"/>
  <c r="AC168" i="18"/>
  <c r="S168" i="18"/>
  <c r="T168" i="18"/>
  <c r="J168" i="18"/>
  <c r="K168" i="18"/>
  <c r="AZ167" i="18"/>
  <c r="BA167" i="18"/>
  <c r="AK167" i="18"/>
  <c r="AL167" i="18"/>
  <c r="AB167" i="18"/>
  <c r="AC167" i="18"/>
  <c r="S167" i="18"/>
  <c r="T167" i="18"/>
  <c r="J167" i="18"/>
  <c r="K167" i="18"/>
  <c r="AZ166" i="18"/>
  <c r="BA166" i="18"/>
  <c r="AK166" i="18"/>
  <c r="AL166" i="18"/>
  <c r="AB166" i="18"/>
  <c r="AC166" i="18"/>
  <c r="S166" i="18"/>
  <c r="T166" i="18"/>
  <c r="J166" i="18"/>
  <c r="K166" i="18"/>
  <c r="AZ165" i="18"/>
  <c r="BA165" i="18"/>
  <c r="AK165" i="18"/>
  <c r="AL165" i="18"/>
  <c r="AB165" i="18"/>
  <c r="AC165" i="18"/>
  <c r="S165" i="18"/>
  <c r="T165" i="18"/>
  <c r="J165" i="18"/>
  <c r="K165" i="18"/>
  <c r="AZ164" i="18"/>
  <c r="BA164" i="18"/>
  <c r="AK164" i="18"/>
  <c r="AL164" i="18"/>
  <c r="AB164" i="18"/>
  <c r="AC164" i="18"/>
  <c r="S164" i="18"/>
  <c r="T164" i="18"/>
  <c r="J164" i="18"/>
  <c r="K164" i="18"/>
  <c r="AZ163" i="18"/>
  <c r="BA163" i="18"/>
  <c r="AK163" i="18"/>
  <c r="AL163" i="18"/>
  <c r="AB163" i="18"/>
  <c r="AC163" i="18"/>
  <c r="S163" i="18"/>
  <c r="T163" i="18"/>
  <c r="J163" i="18"/>
  <c r="K163" i="18"/>
  <c r="AZ162" i="18"/>
  <c r="BA162" i="18"/>
  <c r="AK162" i="18"/>
  <c r="AL162" i="18"/>
  <c r="AB162" i="18"/>
  <c r="AC162" i="18"/>
  <c r="S162" i="18"/>
  <c r="T162" i="18"/>
  <c r="J162" i="18"/>
  <c r="K162" i="18"/>
  <c r="AZ161" i="18"/>
  <c r="BA161" i="18"/>
  <c r="AK161" i="18"/>
  <c r="AL161" i="18"/>
  <c r="AB161" i="18"/>
  <c r="AC161" i="18"/>
  <c r="S161" i="18"/>
  <c r="T161" i="18"/>
  <c r="J161" i="18"/>
  <c r="K161" i="18"/>
  <c r="AZ160" i="18"/>
  <c r="BA160" i="18"/>
  <c r="AK160" i="18"/>
  <c r="AL160" i="18"/>
  <c r="AB160" i="18"/>
  <c r="AC160" i="18"/>
  <c r="S160" i="18"/>
  <c r="T160" i="18"/>
  <c r="J160" i="18"/>
  <c r="K160" i="18"/>
  <c r="AZ159" i="18"/>
  <c r="BA159" i="18"/>
  <c r="AK159" i="18"/>
  <c r="AL159" i="18"/>
  <c r="AB159" i="18"/>
  <c r="AC159" i="18"/>
  <c r="S159" i="18"/>
  <c r="T159" i="18"/>
  <c r="J159" i="18"/>
  <c r="K159" i="18"/>
  <c r="AZ158" i="18"/>
  <c r="BA158" i="18"/>
  <c r="AK158" i="18"/>
  <c r="AL158" i="18"/>
  <c r="AB158" i="18"/>
  <c r="AC158" i="18"/>
  <c r="S158" i="18"/>
  <c r="T158" i="18"/>
  <c r="J158" i="18"/>
  <c r="K158" i="18"/>
  <c r="AZ157" i="18"/>
  <c r="BA157" i="18"/>
  <c r="AK157" i="18"/>
  <c r="AL157" i="18"/>
  <c r="AB157" i="18"/>
  <c r="AC157" i="18"/>
  <c r="S157" i="18"/>
  <c r="T157" i="18"/>
  <c r="J157" i="18"/>
  <c r="K157" i="18"/>
  <c r="AZ156" i="18"/>
  <c r="BA156" i="18"/>
  <c r="AK156" i="18"/>
  <c r="AL156" i="18"/>
  <c r="AB156" i="18"/>
  <c r="AC156" i="18"/>
  <c r="S156" i="18"/>
  <c r="T156" i="18"/>
  <c r="J156" i="18"/>
  <c r="K156" i="18"/>
  <c r="AZ155" i="18"/>
  <c r="BA155" i="18"/>
  <c r="AK155" i="18"/>
  <c r="AL155" i="18"/>
  <c r="AB155" i="18"/>
  <c r="AC155" i="18"/>
  <c r="S155" i="18"/>
  <c r="T155" i="18"/>
  <c r="J155" i="18"/>
  <c r="K155" i="18"/>
  <c r="AZ154" i="18"/>
  <c r="BA154" i="18"/>
  <c r="AK154" i="18"/>
  <c r="AL154" i="18"/>
  <c r="AB154" i="18"/>
  <c r="AC154" i="18"/>
  <c r="S154" i="18"/>
  <c r="T154" i="18"/>
  <c r="J154" i="18"/>
  <c r="K154" i="18"/>
  <c r="AZ153" i="18"/>
  <c r="BA153" i="18"/>
  <c r="AK153" i="18"/>
  <c r="AL153" i="18"/>
  <c r="AB153" i="18"/>
  <c r="AC153" i="18"/>
  <c r="S153" i="18"/>
  <c r="T153" i="18"/>
  <c r="J153" i="18"/>
  <c r="K153" i="18"/>
  <c r="AZ152" i="18"/>
  <c r="BA152" i="18"/>
  <c r="AK152" i="18"/>
  <c r="AL152" i="18"/>
  <c r="AB152" i="18"/>
  <c r="AC152" i="18"/>
  <c r="S152" i="18"/>
  <c r="T152" i="18"/>
  <c r="J152" i="18"/>
  <c r="K152" i="18"/>
  <c r="AZ151" i="18"/>
  <c r="BA151" i="18"/>
  <c r="AK151" i="18"/>
  <c r="AL151" i="18"/>
  <c r="AB151" i="18"/>
  <c r="AC151" i="18"/>
  <c r="S151" i="18"/>
  <c r="T151" i="18"/>
  <c r="J151" i="18"/>
  <c r="K151" i="18"/>
  <c r="AZ150" i="18"/>
  <c r="BA150" i="18"/>
  <c r="AK150" i="18"/>
  <c r="AL150" i="18"/>
  <c r="AB150" i="18"/>
  <c r="AC150" i="18"/>
  <c r="S150" i="18"/>
  <c r="T150" i="18"/>
  <c r="J150" i="18"/>
  <c r="K150" i="18"/>
  <c r="AZ149" i="18"/>
  <c r="BA149" i="18"/>
  <c r="AK149" i="18"/>
  <c r="AL149" i="18"/>
  <c r="AB149" i="18"/>
  <c r="AC149" i="18"/>
  <c r="S149" i="18"/>
  <c r="T149" i="18"/>
  <c r="J149" i="18"/>
  <c r="K149" i="18"/>
  <c r="AZ148" i="18"/>
  <c r="BA148" i="18"/>
  <c r="AK148" i="18"/>
  <c r="AL148" i="18"/>
  <c r="AB148" i="18"/>
  <c r="AC148" i="18"/>
  <c r="S148" i="18"/>
  <c r="T148" i="18"/>
  <c r="J148" i="18"/>
  <c r="K148" i="18"/>
  <c r="AZ147" i="18"/>
  <c r="BA147" i="18"/>
  <c r="AK147" i="18"/>
  <c r="AL147" i="18"/>
  <c r="AB147" i="18"/>
  <c r="AC147" i="18"/>
  <c r="S147" i="18"/>
  <c r="T147" i="18"/>
  <c r="J147" i="18"/>
  <c r="K147" i="18"/>
  <c r="AZ146" i="18"/>
  <c r="BA146" i="18"/>
  <c r="AK146" i="18"/>
  <c r="AL146" i="18"/>
  <c r="AB146" i="18"/>
  <c r="AC146" i="18"/>
  <c r="S146" i="18"/>
  <c r="T146" i="18"/>
  <c r="J146" i="18"/>
  <c r="K146" i="18"/>
  <c r="AZ145" i="18"/>
  <c r="BA145" i="18"/>
  <c r="AK145" i="18"/>
  <c r="AL145" i="18"/>
  <c r="AB145" i="18"/>
  <c r="AC145" i="18"/>
  <c r="S145" i="18"/>
  <c r="T145" i="18"/>
  <c r="J145" i="18"/>
  <c r="K145" i="18"/>
  <c r="AZ144" i="18"/>
  <c r="BA144" i="18"/>
  <c r="AK144" i="18"/>
  <c r="AL144" i="18"/>
  <c r="AB144" i="18"/>
  <c r="AC144" i="18"/>
  <c r="S144" i="18"/>
  <c r="T144" i="18"/>
  <c r="J144" i="18"/>
  <c r="K144" i="18"/>
  <c r="AZ143" i="18"/>
  <c r="BA143" i="18"/>
  <c r="AK143" i="18"/>
  <c r="AL143" i="18"/>
  <c r="AB143" i="18"/>
  <c r="AC143" i="18"/>
  <c r="S143" i="18"/>
  <c r="T143" i="18"/>
  <c r="J143" i="18"/>
  <c r="K143" i="18"/>
  <c r="AZ142" i="18"/>
  <c r="BA142" i="18"/>
  <c r="AK142" i="18"/>
  <c r="AL142" i="18"/>
  <c r="AB142" i="18"/>
  <c r="AC142" i="18"/>
  <c r="S142" i="18"/>
  <c r="T142" i="18"/>
  <c r="J142" i="18"/>
  <c r="K142" i="18"/>
  <c r="AZ141" i="18"/>
  <c r="BA141" i="18"/>
  <c r="AK141" i="18"/>
  <c r="AL141" i="18"/>
  <c r="AB141" i="18"/>
  <c r="AC141" i="18"/>
  <c r="S141" i="18"/>
  <c r="T141" i="18"/>
  <c r="J141" i="18"/>
  <c r="K141" i="18"/>
  <c r="AZ140" i="18"/>
  <c r="BA140" i="18"/>
  <c r="AK140" i="18"/>
  <c r="AL140" i="18"/>
  <c r="AB140" i="18"/>
  <c r="AC140" i="18"/>
  <c r="S140" i="18"/>
  <c r="T140" i="18"/>
  <c r="J140" i="18"/>
  <c r="K140" i="18"/>
  <c r="AZ139" i="18"/>
  <c r="BA139" i="18"/>
  <c r="AK139" i="18"/>
  <c r="AL139" i="18"/>
  <c r="AB139" i="18"/>
  <c r="AC139" i="18"/>
  <c r="S139" i="18"/>
  <c r="T139" i="18"/>
  <c r="J139" i="18"/>
  <c r="K139" i="18"/>
  <c r="AZ138" i="18"/>
  <c r="BA138" i="18"/>
  <c r="AK138" i="18"/>
  <c r="AL138" i="18"/>
  <c r="AB138" i="18"/>
  <c r="AC138" i="18"/>
  <c r="S138" i="18"/>
  <c r="T138" i="18"/>
  <c r="J138" i="18"/>
  <c r="K138" i="18"/>
  <c r="AZ137" i="18"/>
  <c r="BA137" i="18"/>
  <c r="AK137" i="18"/>
  <c r="AL137" i="18"/>
  <c r="AB137" i="18"/>
  <c r="AC137" i="18"/>
  <c r="S137" i="18"/>
  <c r="T137" i="18"/>
  <c r="J137" i="18"/>
  <c r="K137" i="18"/>
  <c r="AZ136" i="18"/>
  <c r="BA136" i="18"/>
  <c r="AK136" i="18"/>
  <c r="AL136" i="18"/>
  <c r="AB136" i="18"/>
  <c r="AC136" i="18"/>
  <c r="S136" i="18"/>
  <c r="T136" i="18"/>
  <c r="J136" i="18"/>
  <c r="K136" i="18"/>
  <c r="AZ135" i="18"/>
  <c r="BA135" i="18"/>
  <c r="AK135" i="18"/>
  <c r="AL135" i="18"/>
  <c r="AB135" i="18"/>
  <c r="AC135" i="18"/>
  <c r="S135" i="18"/>
  <c r="T135" i="18"/>
  <c r="J135" i="18"/>
  <c r="K135" i="18"/>
  <c r="AZ134" i="18"/>
  <c r="BA134" i="18"/>
  <c r="AK134" i="18"/>
  <c r="AL134" i="18"/>
  <c r="AB134" i="18"/>
  <c r="AC134" i="18"/>
  <c r="S134" i="18"/>
  <c r="T134" i="18"/>
  <c r="J134" i="18"/>
  <c r="K134" i="18"/>
  <c r="AZ133" i="18"/>
  <c r="BA133" i="18"/>
  <c r="AK133" i="18"/>
  <c r="AL133" i="18"/>
  <c r="AB133" i="18"/>
  <c r="AC133" i="18"/>
  <c r="S133" i="18"/>
  <c r="T133" i="18"/>
  <c r="J133" i="18"/>
  <c r="K133" i="18"/>
  <c r="AZ132" i="18"/>
  <c r="BA132" i="18"/>
  <c r="AK132" i="18"/>
  <c r="AL132" i="18"/>
  <c r="AB132" i="18"/>
  <c r="AC132" i="18"/>
  <c r="S132" i="18"/>
  <c r="T132" i="18"/>
  <c r="J132" i="18"/>
  <c r="K132" i="18"/>
  <c r="AZ131" i="18"/>
  <c r="BA131" i="18"/>
  <c r="AK131" i="18"/>
  <c r="AL131" i="18"/>
  <c r="AB131" i="18"/>
  <c r="AC131" i="18"/>
  <c r="S131" i="18"/>
  <c r="T131" i="18"/>
  <c r="J131" i="18"/>
  <c r="K131" i="18"/>
  <c r="AZ130" i="18"/>
  <c r="BA130" i="18"/>
  <c r="AK130" i="18"/>
  <c r="AL130" i="18"/>
  <c r="AB130" i="18"/>
  <c r="AC130" i="18"/>
  <c r="S130" i="18"/>
  <c r="T130" i="18"/>
  <c r="J130" i="18"/>
  <c r="K130" i="18"/>
  <c r="AZ129" i="18"/>
  <c r="BA129" i="18"/>
  <c r="AK129" i="18"/>
  <c r="AL129" i="18"/>
  <c r="AB129" i="18"/>
  <c r="AC129" i="18"/>
  <c r="S129" i="18"/>
  <c r="T129" i="18"/>
  <c r="J129" i="18"/>
  <c r="K129" i="18"/>
  <c r="AZ128" i="18"/>
  <c r="BA128" i="18"/>
  <c r="AK128" i="18"/>
  <c r="AL128" i="18"/>
  <c r="AB128" i="18"/>
  <c r="AC128" i="18"/>
  <c r="S128" i="18"/>
  <c r="T128" i="18"/>
  <c r="J128" i="18"/>
  <c r="K128" i="18"/>
  <c r="AZ127" i="18"/>
  <c r="BA127" i="18"/>
  <c r="AK127" i="18"/>
  <c r="AL127" i="18"/>
  <c r="AB127" i="18"/>
  <c r="AC127" i="18"/>
  <c r="S127" i="18"/>
  <c r="T127" i="18"/>
  <c r="J127" i="18"/>
  <c r="K127" i="18"/>
  <c r="AZ126" i="18"/>
  <c r="BA126" i="18"/>
  <c r="AK126" i="18"/>
  <c r="AL126" i="18"/>
  <c r="AB126" i="18"/>
  <c r="AC126" i="18"/>
  <c r="S126" i="18"/>
  <c r="T126" i="18"/>
  <c r="J126" i="18"/>
  <c r="K126" i="18"/>
  <c r="AZ125" i="18"/>
  <c r="BA125" i="18"/>
  <c r="AK125" i="18"/>
  <c r="AL125" i="18"/>
  <c r="AB125" i="18"/>
  <c r="AC125" i="18"/>
  <c r="S125" i="18"/>
  <c r="T125" i="18"/>
  <c r="J125" i="18"/>
  <c r="K125" i="18"/>
  <c r="AZ124" i="18"/>
  <c r="BA124" i="18"/>
  <c r="AK124" i="18"/>
  <c r="AL124" i="18"/>
  <c r="AB124" i="18"/>
  <c r="AC124" i="18"/>
  <c r="S124" i="18"/>
  <c r="T124" i="18"/>
  <c r="J124" i="18"/>
  <c r="K124" i="18"/>
  <c r="AZ123" i="18"/>
  <c r="BA123" i="18"/>
  <c r="AK123" i="18"/>
  <c r="AL123" i="18"/>
  <c r="AB123" i="18"/>
  <c r="AC123" i="18"/>
  <c r="S123" i="18"/>
  <c r="T123" i="18"/>
  <c r="J123" i="18"/>
  <c r="K123" i="18"/>
  <c r="AZ122" i="18"/>
  <c r="BA122" i="18"/>
  <c r="AK122" i="18"/>
  <c r="AL122" i="18"/>
  <c r="AB122" i="18"/>
  <c r="AC122" i="18"/>
  <c r="S122" i="18"/>
  <c r="T122" i="18"/>
  <c r="J122" i="18"/>
  <c r="K122" i="18"/>
  <c r="AZ121" i="18"/>
  <c r="BA121" i="18"/>
  <c r="AK121" i="18"/>
  <c r="AL121" i="18"/>
  <c r="AB121" i="18"/>
  <c r="AC121" i="18"/>
  <c r="S121" i="18"/>
  <c r="T121" i="18"/>
  <c r="J121" i="18"/>
  <c r="K121" i="18"/>
  <c r="AZ120" i="18"/>
  <c r="BA120" i="18"/>
  <c r="AK120" i="18"/>
  <c r="AL120" i="18"/>
  <c r="AB120" i="18"/>
  <c r="AC120" i="18"/>
  <c r="S120" i="18"/>
  <c r="T120" i="18"/>
  <c r="J120" i="18"/>
  <c r="K120" i="18"/>
  <c r="AZ119" i="18"/>
  <c r="BA119" i="18"/>
  <c r="AK119" i="18"/>
  <c r="AL119" i="18"/>
  <c r="AB119" i="18"/>
  <c r="AC119" i="18"/>
  <c r="S119" i="18"/>
  <c r="T119" i="18"/>
  <c r="J119" i="18"/>
  <c r="K119" i="18"/>
  <c r="AZ118" i="18"/>
  <c r="BA118" i="18"/>
  <c r="AK118" i="18"/>
  <c r="AL118" i="18"/>
  <c r="AB118" i="18"/>
  <c r="AC118" i="18"/>
  <c r="S118" i="18"/>
  <c r="T118" i="18"/>
  <c r="J118" i="18"/>
  <c r="K118" i="18"/>
  <c r="AZ117" i="18"/>
  <c r="BA117" i="18"/>
  <c r="AK117" i="18"/>
  <c r="AL117" i="18"/>
  <c r="AB117" i="18"/>
  <c r="AC117" i="18"/>
  <c r="S117" i="18"/>
  <c r="T117" i="18"/>
  <c r="J117" i="18"/>
  <c r="K117" i="18"/>
  <c r="AZ116" i="18"/>
  <c r="BA116" i="18"/>
  <c r="AK116" i="18"/>
  <c r="AL116" i="18"/>
  <c r="AB116" i="18"/>
  <c r="AC116" i="18"/>
  <c r="S116" i="18"/>
  <c r="T116" i="18"/>
  <c r="J116" i="18"/>
  <c r="K116" i="18"/>
  <c r="AZ115" i="18"/>
  <c r="BA115" i="18"/>
  <c r="AK115" i="18"/>
  <c r="AL115" i="18"/>
  <c r="AB115" i="18"/>
  <c r="AC115" i="18"/>
  <c r="S115" i="18"/>
  <c r="T115" i="18"/>
  <c r="J115" i="18"/>
  <c r="K115" i="18"/>
  <c r="AZ114" i="18"/>
  <c r="BA114" i="18"/>
  <c r="AK114" i="18"/>
  <c r="AL114" i="18"/>
  <c r="AB114" i="18"/>
  <c r="AC114" i="18"/>
  <c r="S114" i="18"/>
  <c r="T114" i="18"/>
  <c r="J114" i="18"/>
  <c r="K114" i="18"/>
  <c r="AZ113" i="18"/>
  <c r="BA113" i="18"/>
  <c r="AK113" i="18"/>
  <c r="AL113" i="18"/>
  <c r="AB113" i="18"/>
  <c r="AC113" i="18"/>
  <c r="S113" i="18"/>
  <c r="T113" i="18"/>
  <c r="J113" i="18"/>
  <c r="K113" i="18"/>
  <c r="AZ112" i="18"/>
  <c r="BA112" i="18"/>
  <c r="AK112" i="18"/>
  <c r="AL112" i="18"/>
  <c r="AB112" i="18"/>
  <c r="AC112" i="18"/>
  <c r="S112" i="18"/>
  <c r="T112" i="18"/>
  <c r="J112" i="18"/>
  <c r="K112" i="18"/>
  <c r="AZ111" i="18"/>
  <c r="BA111" i="18"/>
  <c r="AK111" i="18"/>
  <c r="AL111" i="18"/>
  <c r="AB111" i="18"/>
  <c r="AC111" i="18"/>
  <c r="S111" i="18"/>
  <c r="T111" i="18"/>
  <c r="J111" i="18"/>
  <c r="K111" i="18"/>
  <c r="AZ110" i="18"/>
  <c r="BA110" i="18"/>
  <c r="AK110" i="18"/>
  <c r="AL110" i="18"/>
  <c r="AB110" i="18"/>
  <c r="AC110" i="18"/>
  <c r="S110" i="18"/>
  <c r="T110" i="18"/>
  <c r="J110" i="18"/>
  <c r="K110" i="18"/>
  <c r="AZ109" i="18"/>
  <c r="BA109" i="18"/>
  <c r="AK109" i="18"/>
  <c r="AL109" i="18"/>
  <c r="AB109" i="18"/>
  <c r="AC109" i="18"/>
  <c r="S109" i="18"/>
  <c r="T109" i="18"/>
  <c r="J109" i="18"/>
  <c r="K109" i="18"/>
  <c r="AZ108" i="18"/>
  <c r="BA108" i="18"/>
  <c r="AK108" i="18"/>
  <c r="AL108" i="18"/>
  <c r="AB108" i="18"/>
  <c r="AC108" i="18"/>
  <c r="S108" i="18"/>
  <c r="T108" i="18"/>
  <c r="J108" i="18"/>
  <c r="K108" i="18"/>
  <c r="AZ107" i="18"/>
  <c r="BA107" i="18"/>
  <c r="AK107" i="18"/>
  <c r="AL107" i="18"/>
  <c r="AB107" i="18"/>
  <c r="AC107" i="18"/>
  <c r="S107" i="18"/>
  <c r="T107" i="18"/>
  <c r="J107" i="18"/>
  <c r="K107" i="18"/>
  <c r="AZ106" i="18"/>
  <c r="BA106" i="18"/>
  <c r="AK106" i="18"/>
  <c r="AL106" i="18"/>
  <c r="AB106" i="18"/>
  <c r="AC106" i="18"/>
  <c r="S106" i="18"/>
  <c r="T106" i="18"/>
  <c r="J106" i="18"/>
  <c r="K106" i="18"/>
  <c r="AZ105" i="18"/>
  <c r="BA105" i="18"/>
  <c r="AK105" i="18"/>
  <c r="AL105" i="18"/>
  <c r="AB105" i="18"/>
  <c r="AC105" i="18"/>
  <c r="S105" i="18"/>
  <c r="T105" i="18"/>
  <c r="J105" i="18"/>
  <c r="K105" i="18"/>
  <c r="AZ104" i="18"/>
  <c r="BA104" i="18"/>
  <c r="AW104" i="18"/>
  <c r="AK104" i="18"/>
  <c r="AL104" i="18"/>
  <c r="AB104" i="18"/>
  <c r="AC104" i="18"/>
  <c r="S104" i="18"/>
  <c r="T104" i="18"/>
  <c r="J104" i="18"/>
  <c r="K104" i="18"/>
  <c r="AZ103" i="18"/>
  <c r="BA103" i="18"/>
  <c r="AK103" i="18"/>
  <c r="AL103" i="18"/>
  <c r="AB103" i="18"/>
  <c r="AC103" i="18"/>
  <c r="S103" i="18"/>
  <c r="T103" i="18"/>
  <c r="J103" i="18"/>
  <c r="K103" i="18"/>
  <c r="AZ102" i="18"/>
  <c r="BA102" i="18"/>
  <c r="AK102" i="18"/>
  <c r="AL102" i="18"/>
  <c r="AB102" i="18"/>
  <c r="AC102" i="18"/>
  <c r="S102" i="18"/>
  <c r="T102" i="18"/>
  <c r="J102" i="18"/>
  <c r="K102" i="18"/>
  <c r="AZ101" i="18"/>
  <c r="BA101" i="18"/>
  <c r="AK101" i="18"/>
  <c r="AL101" i="18"/>
  <c r="AB101" i="18"/>
  <c r="AC101" i="18"/>
  <c r="S101" i="18"/>
  <c r="T101" i="18"/>
  <c r="J101" i="18"/>
  <c r="K101" i="18"/>
  <c r="AZ100" i="18"/>
  <c r="BA100" i="18"/>
  <c r="AK100" i="18"/>
  <c r="AL100" i="18"/>
  <c r="AB100" i="18"/>
  <c r="AC100" i="18"/>
  <c r="S100" i="18"/>
  <c r="T100" i="18"/>
  <c r="J100" i="18"/>
  <c r="K100" i="18"/>
  <c r="AZ99" i="18"/>
  <c r="BA99" i="18"/>
  <c r="AK99" i="18"/>
  <c r="AL99" i="18"/>
  <c r="AB99" i="18"/>
  <c r="AC99" i="18"/>
  <c r="S99" i="18"/>
  <c r="T99" i="18"/>
  <c r="J99" i="18"/>
  <c r="K99" i="18"/>
  <c r="AZ98" i="18"/>
  <c r="BA98" i="18"/>
  <c r="AK98" i="18"/>
  <c r="AL98" i="18"/>
  <c r="AB98" i="18"/>
  <c r="AC98" i="18"/>
  <c r="S98" i="18"/>
  <c r="T98" i="18"/>
  <c r="J98" i="18"/>
  <c r="K98" i="18"/>
  <c r="AZ97" i="18"/>
  <c r="BA97" i="18"/>
  <c r="AK97" i="18"/>
  <c r="AL97" i="18"/>
  <c r="AB97" i="18"/>
  <c r="AC97" i="18"/>
  <c r="S97" i="18"/>
  <c r="T97" i="18"/>
  <c r="J97" i="18"/>
  <c r="K97" i="18"/>
  <c r="AZ96" i="18"/>
  <c r="BA96" i="18"/>
  <c r="AK96" i="18"/>
  <c r="AL96" i="18"/>
  <c r="AB96" i="18"/>
  <c r="AC96" i="18"/>
  <c r="S96" i="18"/>
  <c r="T96" i="18"/>
  <c r="J96" i="18"/>
  <c r="K96" i="18"/>
  <c r="AZ95" i="18"/>
  <c r="BA95" i="18"/>
  <c r="AK95" i="18"/>
  <c r="AL95" i="18"/>
  <c r="AB95" i="18"/>
  <c r="AC95" i="18"/>
  <c r="S95" i="18"/>
  <c r="T95" i="18"/>
  <c r="J95" i="18"/>
  <c r="K95" i="18"/>
  <c r="AZ94" i="18"/>
  <c r="BA94" i="18"/>
  <c r="AK94" i="18"/>
  <c r="AL94" i="18"/>
  <c r="AB94" i="18"/>
  <c r="AC94" i="18"/>
  <c r="S94" i="18"/>
  <c r="T94" i="18"/>
  <c r="J94" i="18"/>
  <c r="K94" i="18"/>
  <c r="AZ93" i="18"/>
  <c r="BA93" i="18"/>
  <c r="AK93" i="18"/>
  <c r="AL93" i="18"/>
  <c r="AB93" i="18"/>
  <c r="AC93" i="18"/>
  <c r="S93" i="18"/>
  <c r="T93" i="18"/>
  <c r="J93" i="18"/>
  <c r="K93" i="18"/>
  <c r="AZ92" i="18"/>
  <c r="BA92" i="18"/>
  <c r="AK92" i="18"/>
  <c r="AL92" i="18"/>
  <c r="AB92" i="18"/>
  <c r="AC92" i="18"/>
  <c r="S92" i="18"/>
  <c r="T92" i="18"/>
  <c r="J92" i="18"/>
  <c r="K92" i="18"/>
  <c r="AZ91" i="18"/>
  <c r="BA91" i="18"/>
  <c r="AK91" i="18"/>
  <c r="AL91" i="18"/>
  <c r="AB91" i="18"/>
  <c r="AC91" i="18"/>
  <c r="S91" i="18"/>
  <c r="T91" i="18"/>
  <c r="J91" i="18"/>
  <c r="K91" i="18"/>
  <c r="AZ90" i="18"/>
  <c r="BA90" i="18"/>
  <c r="AK90" i="18"/>
  <c r="AL90" i="18"/>
  <c r="AB90" i="18"/>
  <c r="AC90" i="18"/>
  <c r="S90" i="18"/>
  <c r="T90" i="18"/>
  <c r="J90" i="18"/>
  <c r="K90" i="18"/>
  <c r="AZ89" i="18"/>
  <c r="BA89" i="18"/>
  <c r="AK89" i="18"/>
  <c r="AL89" i="18"/>
  <c r="AB89" i="18"/>
  <c r="AC89" i="18"/>
  <c r="S89" i="18"/>
  <c r="T89" i="18"/>
  <c r="J89" i="18"/>
  <c r="K89" i="18"/>
  <c r="AZ88" i="18"/>
  <c r="BA88" i="18"/>
  <c r="AK88" i="18"/>
  <c r="AL88" i="18"/>
  <c r="AB88" i="18"/>
  <c r="AC88" i="18"/>
  <c r="S88" i="18"/>
  <c r="T88" i="18"/>
  <c r="J88" i="18"/>
  <c r="K88" i="18"/>
  <c r="AZ87" i="18"/>
  <c r="BA87" i="18"/>
  <c r="AK87" i="18"/>
  <c r="AL87" i="18"/>
  <c r="AB87" i="18"/>
  <c r="AC87" i="18"/>
  <c r="S87" i="18"/>
  <c r="T87" i="18"/>
  <c r="J87" i="18"/>
  <c r="K87" i="18"/>
  <c r="AZ86" i="18"/>
  <c r="BA86" i="18"/>
  <c r="AK86" i="18"/>
  <c r="AL86" i="18"/>
  <c r="AB86" i="18"/>
  <c r="AC86" i="18"/>
  <c r="S86" i="18"/>
  <c r="T86" i="18"/>
  <c r="J86" i="18"/>
  <c r="K86" i="18"/>
  <c r="AZ85" i="18"/>
  <c r="BA85" i="18"/>
  <c r="AK85" i="18"/>
  <c r="AL85" i="18"/>
  <c r="AB85" i="18"/>
  <c r="AC85" i="18"/>
  <c r="S85" i="18"/>
  <c r="T85" i="18"/>
  <c r="J85" i="18"/>
  <c r="K85" i="18"/>
  <c r="AZ84" i="18"/>
  <c r="BA84" i="18"/>
  <c r="AK84" i="18"/>
  <c r="AL84" i="18"/>
  <c r="AB84" i="18"/>
  <c r="AC84" i="18"/>
  <c r="S84" i="18"/>
  <c r="T84" i="18"/>
  <c r="J84" i="18"/>
  <c r="K84" i="18"/>
  <c r="AZ83" i="18"/>
  <c r="BA83" i="18"/>
  <c r="AK83" i="18"/>
  <c r="AL83" i="18"/>
  <c r="AB83" i="18"/>
  <c r="AC83" i="18"/>
  <c r="S83" i="18"/>
  <c r="T83" i="18"/>
  <c r="J83" i="18"/>
  <c r="K83" i="18"/>
  <c r="AZ82" i="18"/>
  <c r="BA82" i="18"/>
  <c r="AK82" i="18"/>
  <c r="AL82" i="18"/>
  <c r="AB82" i="18"/>
  <c r="AC82" i="18"/>
  <c r="S82" i="18"/>
  <c r="T82" i="18"/>
  <c r="J82" i="18"/>
  <c r="K82" i="18"/>
  <c r="AZ81" i="18"/>
  <c r="BA81" i="18"/>
  <c r="AK81" i="18"/>
  <c r="AL81" i="18"/>
  <c r="AB81" i="18"/>
  <c r="AC81" i="18"/>
  <c r="S81" i="18"/>
  <c r="T81" i="18"/>
  <c r="J81" i="18"/>
  <c r="K81" i="18"/>
  <c r="AZ80" i="18"/>
  <c r="BA80" i="18"/>
  <c r="AK80" i="18"/>
  <c r="AL80" i="18"/>
  <c r="AB80" i="18"/>
  <c r="AC80" i="18"/>
  <c r="S80" i="18"/>
  <c r="T80" i="18"/>
  <c r="J80" i="18"/>
  <c r="K80" i="18"/>
  <c r="AZ79" i="18"/>
  <c r="BA79" i="18"/>
  <c r="AK79" i="18"/>
  <c r="AL79" i="18"/>
  <c r="AB79" i="18"/>
  <c r="AC79" i="18"/>
  <c r="S79" i="18"/>
  <c r="T79" i="18"/>
  <c r="J79" i="18"/>
  <c r="K79" i="18"/>
  <c r="AZ78" i="18"/>
  <c r="BA78" i="18"/>
  <c r="AK78" i="18"/>
  <c r="AL78" i="18"/>
  <c r="AB78" i="18"/>
  <c r="AC78" i="18"/>
  <c r="S78" i="18"/>
  <c r="T78" i="18"/>
  <c r="J78" i="18"/>
  <c r="K78" i="18"/>
  <c r="AZ77" i="18"/>
  <c r="BA77" i="18"/>
  <c r="AK77" i="18"/>
  <c r="AL77" i="18"/>
  <c r="AB77" i="18"/>
  <c r="AC77" i="18"/>
  <c r="S77" i="18"/>
  <c r="T77" i="18"/>
  <c r="J77" i="18"/>
  <c r="K77" i="18"/>
  <c r="AZ76" i="18"/>
  <c r="BA76" i="18"/>
  <c r="AK76" i="18"/>
  <c r="AL76" i="18"/>
  <c r="AB76" i="18"/>
  <c r="AC76" i="18"/>
  <c r="S76" i="18"/>
  <c r="T76" i="18"/>
  <c r="J76" i="18"/>
  <c r="K76" i="18"/>
  <c r="AZ75" i="18"/>
  <c r="BA75" i="18"/>
  <c r="AK75" i="18"/>
  <c r="AL75" i="18"/>
  <c r="AB75" i="18"/>
  <c r="AC75" i="18"/>
  <c r="S75" i="18"/>
  <c r="T75" i="18"/>
  <c r="J75" i="18"/>
  <c r="K75" i="18"/>
  <c r="AZ74" i="18"/>
  <c r="BA74" i="18"/>
  <c r="AK74" i="18"/>
  <c r="AL74" i="18"/>
  <c r="AB74" i="18"/>
  <c r="AC74" i="18"/>
  <c r="S74" i="18"/>
  <c r="T74" i="18"/>
  <c r="J74" i="18"/>
  <c r="K74" i="18"/>
  <c r="AZ73" i="18"/>
  <c r="BA73" i="18"/>
  <c r="AK73" i="18"/>
  <c r="AL73" i="18"/>
  <c r="AB73" i="18"/>
  <c r="AC73" i="18"/>
  <c r="S73" i="18"/>
  <c r="T73" i="18"/>
  <c r="J73" i="18"/>
  <c r="K73" i="18"/>
  <c r="AZ72" i="18"/>
  <c r="BA72" i="18"/>
  <c r="AK72" i="18"/>
  <c r="AL72" i="18"/>
  <c r="AB72" i="18"/>
  <c r="AC72" i="18"/>
  <c r="S72" i="18"/>
  <c r="T72" i="18"/>
  <c r="J72" i="18"/>
  <c r="K72" i="18"/>
  <c r="AZ71" i="18"/>
  <c r="BA71" i="18"/>
  <c r="AK71" i="18"/>
  <c r="AL71" i="18"/>
  <c r="AB71" i="18"/>
  <c r="AC71" i="18"/>
  <c r="S71" i="18"/>
  <c r="T71" i="18"/>
  <c r="J71" i="18"/>
  <c r="K71" i="18"/>
  <c r="AZ70" i="18"/>
  <c r="BA70" i="18"/>
  <c r="AK70" i="18"/>
  <c r="AL70" i="18"/>
  <c r="AB70" i="18"/>
  <c r="AC70" i="18"/>
  <c r="S70" i="18"/>
  <c r="T70" i="18"/>
  <c r="J70" i="18"/>
  <c r="K70" i="18"/>
  <c r="AZ69" i="18"/>
  <c r="BA69" i="18"/>
  <c r="AK69" i="18"/>
  <c r="AL69" i="18"/>
  <c r="AB69" i="18"/>
  <c r="AC69" i="18"/>
  <c r="S69" i="18"/>
  <c r="T69" i="18"/>
  <c r="J69" i="18"/>
  <c r="K69" i="18"/>
  <c r="AZ68" i="18"/>
  <c r="BA68" i="18"/>
  <c r="AK68" i="18"/>
  <c r="AL68" i="18"/>
  <c r="AB68" i="18"/>
  <c r="AC68" i="18"/>
  <c r="S68" i="18"/>
  <c r="T68" i="18"/>
  <c r="J68" i="18"/>
  <c r="K68" i="18"/>
  <c r="AZ67" i="18"/>
  <c r="BA67" i="18"/>
  <c r="AK67" i="18"/>
  <c r="AL67" i="18"/>
  <c r="AB67" i="18"/>
  <c r="AC67" i="18"/>
  <c r="S67" i="18"/>
  <c r="T67" i="18"/>
  <c r="J67" i="18"/>
  <c r="K67" i="18"/>
  <c r="AZ66" i="18"/>
  <c r="BA66" i="18"/>
  <c r="AK66" i="18"/>
  <c r="AL66" i="18"/>
  <c r="AB66" i="18"/>
  <c r="AC66" i="18"/>
  <c r="S66" i="18"/>
  <c r="T66" i="18"/>
  <c r="J66" i="18"/>
  <c r="K66" i="18"/>
  <c r="AZ65" i="18"/>
  <c r="BA65" i="18"/>
  <c r="AK65" i="18"/>
  <c r="AL65" i="18"/>
  <c r="AB65" i="18"/>
  <c r="AC65" i="18"/>
  <c r="S65" i="18"/>
  <c r="T65" i="18"/>
  <c r="J65" i="18"/>
  <c r="K65" i="18"/>
  <c r="AZ64" i="18"/>
  <c r="BA64" i="18"/>
  <c r="AK64" i="18"/>
  <c r="AL64" i="18"/>
  <c r="AB64" i="18"/>
  <c r="AC64" i="18"/>
  <c r="S64" i="18"/>
  <c r="T64" i="18"/>
  <c r="J64" i="18"/>
  <c r="K64" i="18"/>
  <c r="AZ63" i="18"/>
  <c r="BA63" i="18"/>
  <c r="AK63" i="18"/>
  <c r="AL63" i="18"/>
  <c r="AB63" i="18"/>
  <c r="AC63" i="18"/>
  <c r="S63" i="18"/>
  <c r="T63" i="18"/>
  <c r="J63" i="18"/>
  <c r="K63" i="18"/>
  <c r="AZ62" i="18"/>
  <c r="BA62" i="18"/>
  <c r="AK62" i="18"/>
  <c r="AL62" i="18"/>
  <c r="AB62" i="18"/>
  <c r="AC62" i="18"/>
  <c r="S62" i="18"/>
  <c r="T62" i="18"/>
  <c r="J62" i="18"/>
  <c r="K62" i="18"/>
  <c r="AZ61" i="18"/>
  <c r="BA61" i="18"/>
  <c r="AK61" i="18"/>
  <c r="AL61" i="18"/>
  <c r="AB61" i="18"/>
  <c r="AC61" i="18"/>
  <c r="S61" i="18"/>
  <c r="T61" i="18"/>
  <c r="J61" i="18"/>
  <c r="K61" i="18"/>
  <c r="AZ60" i="18"/>
  <c r="BA60" i="18"/>
  <c r="AK60" i="18"/>
  <c r="AL60" i="18"/>
  <c r="AB60" i="18"/>
  <c r="AC60" i="18"/>
  <c r="S60" i="18"/>
  <c r="T60" i="18"/>
  <c r="J60" i="18"/>
  <c r="K60" i="18"/>
  <c r="AZ59" i="18"/>
  <c r="BA59" i="18"/>
  <c r="AK59" i="18"/>
  <c r="AL59" i="18"/>
  <c r="AB59" i="18"/>
  <c r="AC59" i="18"/>
  <c r="S59" i="18"/>
  <c r="T59" i="18"/>
  <c r="J59" i="18"/>
  <c r="K59" i="18"/>
  <c r="AZ58" i="18"/>
  <c r="BA58" i="18"/>
  <c r="AK58" i="18"/>
  <c r="AL58" i="18"/>
  <c r="AB58" i="18"/>
  <c r="AC58" i="18"/>
  <c r="S58" i="18"/>
  <c r="T58" i="18"/>
  <c r="J58" i="18"/>
  <c r="K58" i="18"/>
  <c r="AZ57" i="18"/>
  <c r="BA57" i="18"/>
  <c r="AK57" i="18"/>
  <c r="AL57" i="18"/>
  <c r="AB57" i="18"/>
  <c r="AC57" i="18"/>
  <c r="S57" i="18"/>
  <c r="T57" i="18"/>
  <c r="J57" i="18"/>
  <c r="K57" i="18"/>
  <c r="AZ56" i="18"/>
  <c r="BA56" i="18"/>
  <c r="AK56" i="18"/>
  <c r="AL56" i="18"/>
  <c r="AB56" i="18"/>
  <c r="AC56" i="18"/>
  <c r="S56" i="18"/>
  <c r="T56" i="18"/>
  <c r="J56" i="18"/>
  <c r="K56" i="18"/>
  <c r="AZ55" i="18"/>
  <c r="BA55" i="18"/>
  <c r="AK55" i="18"/>
  <c r="AL55" i="18"/>
  <c r="AB55" i="18"/>
  <c r="AC55" i="18"/>
  <c r="S55" i="18"/>
  <c r="T55" i="18"/>
  <c r="J55" i="18"/>
  <c r="K55" i="18"/>
  <c r="AZ54" i="18"/>
  <c r="BA54" i="18"/>
  <c r="AK54" i="18"/>
  <c r="AL54" i="18"/>
  <c r="AB54" i="18"/>
  <c r="AC54" i="18"/>
  <c r="S54" i="18"/>
  <c r="T54" i="18"/>
  <c r="J54" i="18"/>
  <c r="K54" i="18"/>
  <c r="AZ53" i="18"/>
  <c r="BA53" i="18"/>
  <c r="AK53" i="18"/>
  <c r="AL53" i="18"/>
  <c r="AB53" i="18"/>
  <c r="AC53" i="18"/>
  <c r="S53" i="18"/>
  <c r="T53" i="18"/>
  <c r="J53" i="18"/>
  <c r="K53" i="18"/>
  <c r="AZ52" i="18"/>
  <c r="BA52" i="18"/>
  <c r="AK52" i="18"/>
  <c r="AL52" i="18"/>
  <c r="AB52" i="18"/>
  <c r="AC52" i="18"/>
  <c r="S52" i="18"/>
  <c r="T52" i="18"/>
  <c r="J52" i="18"/>
  <c r="K52" i="18"/>
  <c r="AZ51" i="18"/>
  <c r="BA51" i="18"/>
  <c r="AK51" i="18"/>
  <c r="AL51" i="18"/>
  <c r="AB51" i="18"/>
  <c r="AC51" i="18"/>
  <c r="S51" i="18"/>
  <c r="T51" i="18"/>
  <c r="J51" i="18"/>
  <c r="K51" i="18"/>
  <c r="AZ50" i="18"/>
  <c r="BA50" i="18"/>
  <c r="AK50" i="18"/>
  <c r="AL50" i="18"/>
  <c r="AB50" i="18"/>
  <c r="AC50" i="18"/>
  <c r="S50" i="18"/>
  <c r="T50" i="18"/>
  <c r="J50" i="18"/>
  <c r="K50" i="18"/>
  <c r="AZ49" i="18"/>
  <c r="BA49" i="18"/>
  <c r="AK49" i="18"/>
  <c r="AL49" i="18"/>
  <c r="AB49" i="18"/>
  <c r="AC49" i="18"/>
  <c r="S49" i="18"/>
  <c r="T49" i="18"/>
  <c r="J49" i="18"/>
  <c r="K49" i="18"/>
  <c r="AZ48" i="18"/>
  <c r="BA48" i="18"/>
  <c r="AK48" i="18"/>
  <c r="AL48" i="18"/>
  <c r="AB48" i="18"/>
  <c r="AC48" i="18"/>
  <c r="S48" i="18"/>
  <c r="T48" i="18"/>
  <c r="J48" i="18"/>
  <c r="K48" i="18"/>
  <c r="AZ47" i="18"/>
  <c r="BA47" i="18"/>
  <c r="AK47" i="18"/>
  <c r="AL47" i="18"/>
  <c r="AB47" i="18"/>
  <c r="AC47" i="18"/>
  <c r="S47" i="18"/>
  <c r="T47" i="18"/>
  <c r="J47" i="18"/>
  <c r="K47" i="18"/>
  <c r="AZ46" i="18"/>
  <c r="BA46" i="18"/>
  <c r="AK46" i="18"/>
  <c r="AL46" i="18"/>
  <c r="AB46" i="18"/>
  <c r="AC46" i="18"/>
  <c r="S46" i="18"/>
  <c r="T46" i="18"/>
  <c r="J46" i="18"/>
  <c r="K46" i="18"/>
  <c r="AZ45" i="18"/>
  <c r="BA45" i="18"/>
  <c r="AK45" i="18"/>
  <c r="AL45" i="18"/>
  <c r="AB45" i="18"/>
  <c r="AC45" i="18"/>
  <c r="S45" i="18"/>
  <c r="T45" i="18"/>
  <c r="J45" i="18"/>
  <c r="K45" i="18"/>
  <c r="AZ44" i="18"/>
  <c r="BA44" i="18"/>
  <c r="AK44" i="18"/>
  <c r="AL44" i="18"/>
  <c r="AB44" i="18"/>
  <c r="AC44" i="18"/>
  <c r="S44" i="18"/>
  <c r="T44" i="18"/>
  <c r="J44" i="18"/>
  <c r="K44" i="18"/>
  <c r="AZ43" i="18"/>
  <c r="BA43" i="18"/>
  <c r="AK43" i="18"/>
  <c r="AL43" i="18"/>
  <c r="AB43" i="18"/>
  <c r="AC43" i="18"/>
  <c r="S43" i="18"/>
  <c r="T43" i="18"/>
  <c r="J43" i="18"/>
  <c r="K43" i="18"/>
  <c r="AZ42" i="18"/>
  <c r="BA42" i="18"/>
  <c r="AK42" i="18"/>
  <c r="AL42" i="18"/>
  <c r="AB42" i="18"/>
  <c r="AC42" i="18"/>
  <c r="S42" i="18"/>
  <c r="T42" i="18"/>
  <c r="J42" i="18"/>
  <c r="K42" i="18"/>
  <c r="AZ41" i="18"/>
  <c r="BA41" i="18"/>
  <c r="AK41" i="18"/>
  <c r="AL41" i="18"/>
  <c r="AB41" i="18"/>
  <c r="AC41" i="18"/>
  <c r="S41" i="18"/>
  <c r="T41" i="18"/>
  <c r="J41" i="18"/>
  <c r="K41" i="18"/>
  <c r="AZ40" i="18"/>
  <c r="BA40" i="18"/>
  <c r="AK40" i="18"/>
  <c r="AL40" i="18"/>
  <c r="AB40" i="18"/>
  <c r="AC40" i="18"/>
  <c r="S40" i="18"/>
  <c r="T40" i="18"/>
  <c r="J40" i="18"/>
  <c r="K40" i="18"/>
  <c r="AZ39" i="18"/>
  <c r="BA39" i="18"/>
  <c r="AK39" i="18"/>
  <c r="AL39" i="18"/>
  <c r="AB39" i="18"/>
  <c r="AC39" i="18"/>
  <c r="S39" i="18"/>
  <c r="T39" i="18"/>
  <c r="J39" i="18"/>
  <c r="K39" i="18"/>
  <c r="AZ38" i="18"/>
  <c r="BA38" i="18"/>
  <c r="AK38" i="18"/>
  <c r="AL38" i="18"/>
  <c r="AB38" i="18"/>
  <c r="AC38" i="18"/>
  <c r="S38" i="18"/>
  <c r="T38" i="18"/>
  <c r="J38" i="18"/>
  <c r="K38" i="18"/>
  <c r="AZ37" i="18"/>
  <c r="BA37" i="18"/>
  <c r="AK37" i="18"/>
  <c r="AL37" i="18"/>
  <c r="AB37" i="18"/>
  <c r="AC37" i="18"/>
  <c r="S37" i="18"/>
  <c r="T37" i="18"/>
  <c r="J37" i="18"/>
  <c r="K37" i="18"/>
  <c r="AZ36" i="18"/>
  <c r="BA36" i="18"/>
  <c r="AK36" i="18"/>
  <c r="AL36" i="18"/>
  <c r="AB36" i="18"/>
  <c r="AC36" i="18"/>
  <c r="S36" i="18"/>
  <c r="T36" i="18"/>
  <c r="J36" i="18"/>
  <c r="K36" i="18"/>
  <c r="AZ35" i="18"/>
  <c r="BA35" i="18"/>
  <c r="AK35" i="18"/>
  <c r="AL35" i="18"/>
  <c r="AB35" i="18"/>
  <c r="AC35" i="18"/>
  <c r="S35" i="18"/>
  <c r="T35" i="18"/>
  <c r="J35" i="18"/>
  <c r="K35" i="18"/>
  <c r="AZ34" i="18"/>
  <c r="BA34" i="18"/>
  <c r="AK34" i="18"/>
  <c r="AL34" i="18"/>
  <c r="AB34" i="18"/>
  <c r="AC34" i="18"/>
  <c r="S34" i="18"/>
  <c r="T34" i="18"/>
  <c r="J34" i="18"/>
  <c r="K34" i="18"/>
  <c r="AZ33" i="18"/>
  <c r="BA33" i="18"/>
  <c r="AK33" i="18"/>
  <c r="AL33" i="18"/>
  <c r="AB33" i="18"/>
  <c r="AC33" i="18"/>
  <c r="S33" i="18"/>
  <c r="T33" i="18"/>
  <c r="J33" i="18"/>
  <c r="K33" i="18"/>
  <c r="AZ32" i="18"/>
  <c r="BA32" i="18"/>
  <c r="AK32" i="18"/>
  <c r="AL32" i="18"/>
  <c r="AB32" i="18"/>
  <c r="AC32" i="18"/>
  <c r="S32" i="18"/>
  <c r="T32" i="18"/>
  <c r="J32" i="18"/>
  <c r="K32" i="18"/>
  <c r="AZ31" i="18"/>
  <c r="BA31" i="18"/>
  <c r="AK31" i="18"/>
  <c r="AL31" i="18"/>
  <c r="AB31" i="18"/>
  <c r="AC31" i="18"/>
  <c r="S31" i="18"/>
  <c r="T31" i="18"/>
  <c r="J31" i="18"/>
  <c r="K31" i="18"/>
  <c r="AZ30" i="18"/>
  <c r="BA30" i="18"/>
  <c r="AK30" i="18"/>
  <c r="AL30" i="18"/>
  <c r="AB30" i="18"/>
  <c r="AC30" i="18"/>
  <c r="S30" i="18"/>
  <c r="T30" i="18"/>
  <c r="J30" i="18"/>
  <c r="K30" i="18"/>
  <c r="AZ29" i="18"/>
  <c r="BA29" i="18"/>
  <c r="AK29" i="18"/>
  <c r="AL29" i="18"/>
  <c r="AB29" i="18"/>
  <c r="AC29" i="18"/>
  <c r="S29" i="18"/>
  <c r="T29" i="18"/>
  <c r="J29" i="18"/>
  <c r="K29" i="18"/>
  <c r="AZ28" i="18"/>
  <c r="BA28" i="18"/>
  <c r="AK28" i="18"/>
  <c r="AL28" i="18"/>
  <c r="AB28" i="18"/>
  <c r="AC28" i="18"/>
  <c r="S28" i="18"/>
  <c r="T28" i="18"/>
  <c r="J28" i="18"/>
  <c r="K28" i="18"/>
  <c r="AZ27" i="18"/>
  <c r="BA27" i="18"/>
  <c r="AK27" i="18"/>
  <c r="AL27" i="18"/>
  <c r="AB27" i="18"/>
  <c r="AC27" i="18"/>
  <c r="S27" i="18"/>
  <c r="T27" i="18"/>
  <c r="J27" i="18"/>
  <c r="K27" i="18"/>
  <c r="AZ26" i="18"/>
  <c r="BA26" i="18"/>
  <c r="AK26" i="18"/>
  <c r="AL26" i="18"/>
  <c r="AB26" i="18"/>
  <c r="AC26" i="18"/>
  <c r="S26" i="18"/>
  <c r="T26" i="18"/>
  <c r="J26" i="18"/>
  <c r="K26" i="18"/>
  <c r="AZ25" i="18"/>
  <c r="BA25" i="18"/>
  <c r="AK25" i="18"/>
  <c r="AL25" i="18"/>
  <c r="AB25" i="18"/>
  <c r="AC25" i="18"/>
  <c r="S25" i="18"/>
  <c r="T25" i="18"/>
  <c r="J25" i="18"/>
  <c r="K25" i="18"/>
  <c r="AZ24" i="18"/>
  <c r="BA24" i="18"/>
  <c r="AK24" i="18"/>
  <c r="AL24" i="18"/>
  <c r="AB24" i="18"/>
  <c r="AC24" i="18"/>
  <c r="S24" i="18"/>
  <c r="T24" i="18"/>
  <c r="J24" i="18"/>
  <c r="K24" i="18"/>
  <c r="AZ23" i="18"/>
  <c r="BA23" i="18"/>
  <c r="AK23" i="18"/>
  <c r="AL23" i="18"/>
  <c r="AB23" i="18"/>
  <c r="AC23" i="18"/>
  <c r="S23" i="18"/>
  <c r="T23" i="18"/>
  <c r="J23" i="18"/>
  <c r="K23" i="18"/>
  <c r="AZ22" i="18"/>
  <c r="BA22" i="18"/>
  <c r="AK22" i="18"/>
  <c r="AL22" i="18"/>
  <c r="AB22" i="18"/>
  <c r="AC22" i="18"/>
  <c r="S22" i="18"/>
  <c r="T22" i="18"/>
  <c r="J22" i="18"/>
  <c r="K22" i="18"/>
  <c r="AZ21" i="18"/>
  <c r="BA21" i="18"/>
  <c r="AK21" i="18"/>
  <c r="AL21" i="18"/>
  <c r="AB21" i="18"/>
  <c r="AC21" i="18"/>
  <c r="S21" i="18"/>
  <c r="T21" i="18"/>
  <c r="J21" i="18"/>
  <c r="K21" i="18"/>
  <c r="AZ20" i="18"/>
  <c r="BA20" i="18"/>
  <c r="AK20" i="18"/>
  <c r="AL20" i="18"/>
  <c r="AB20" i="18"/>
  <c r="AC20" i="18"/>
  <c r="S20" i="18"/>
  <c r="T20" i="18"/>
  <c r="J20" i="18"/>
  <c r="K20" i="18"/>
  <c r="AZ19" i="18"/>
  <c r="BA19" i="18"/>
  <c r="AK19" i="18"/>
  <c r="AL19" i="18"/>
  <c r="AB19" i="18"/>
  <c r="AC19" i="18"/>
  <c r="S19" i="18"/>
  <c r="T19" i="18"/>
  <c r="J19" i="18"/>
  <c r="K19" i="18"/>
  <c r="AZ18" i="18"/>
  <c r="BA18" i="18"/>
  <c r="AK18" i="18"/>
  <c r="AL18" i="18"/>
  <c r="AB18" i="18"/>
  <c r="AC18" i="18"/>
  <c r="S18" i="18"/>
  <c r="T18" i="18"/>
  <c r="J18" i="18"/>
  <c r="K18" i="18"/>
  <c r="AZ17" i="18"/>
  <c r="BA17" i="18"/>
  <c r="AK17" i="18"/>
  <c r="AL17" i="18"/>
  <c r="AB17" i="18"/>
  <c r="AC17" i="18"/>
  <c r="S17" i="18"/>
  <c r="T17" i="18"/>
  <c r="J17" i="18"/>
  <c r="K17" i="18"/>
  <c r="AZ16" i="18"/>
  <c r="BA16" i="18"/>
  <c r="AK16" i="18"/>
  <c r="AL16" i="18"/>
  <c r="AB16" i="18"/>
  <c r="AC16" i="18"/>
  <c r="S16" i="18"/>
  <c r="T16" i="18"/>
  <c r="J16" i="18"/>
  <c r="K16" i="18"/>
  <c r="AZ15" i="18"/>
  <c r="BA15" i="18"/>
  <c r="AK15" i="18"/>
  <c r="AL15" i="18"/>
  <c r="AB15" i="18"/>
  <c r="AC15" i="18"/>
  <c r="S15" i="18"/>
  <c r="T15" i="18"/>
  <c r="J15" i="18"/>
  <c r="K15" i="18"/>
  <c r="AZ14" i="18"/>
  <c r="BA14" i="18"/>
  <c r="AK14" i="18"/>
  <c r="AL14" i="18"/>
  <c r="AB14" i="18"/>
  <c r="AC14" i="18"/>
  <c r="S14" i="18"/>
  <c r="T14" i="18"/>
  <c r="J14" i="18"/>
  <c r="K14" i="18"/>
  <c r="AZ13" i="18"/>
  <c r="BA13" i="18"/>
  <c r="AK13" i="18"/>
  <c r="AL13" i="18"/>
  <c r="AB13" i="18"/>
  <c r="AC13" i="18"/>
  <c r="S13" i="18"/>
  <c r="T13" i="18"/>
  <c r="J13" i="18"/>
  <c r="K13" i="18"/>
  <c r="AZ12" i="18"/>
  <c r="BA12" i="18"/>
  <c r="AK12" i="18"/>
  <c r="AL12" i="18"/>
  <c r="AB12" i="18"/>
  <c r="AC12" i="18"/>
  <c r="S12" i="18"/>
  <c r="T12" i="18"/>
  <c r="J12" i="18"/>
  <c r="K12" i="18"/>
  <c r="AZ11" i="18"/>
  <c r="BA11" i="18"/>
  <c r="AB11" i="18"/>
  <c r="AC11" i="18"/>
  <c r="S11" i="18"/>
  <c r="T11" i="18"/>
  <c r="J11" i="18"/>
  <c r="K11" i="18"/>
  <c r="AZ10" i="18"/>
  <c r="BA10" i="18"/>
  <c r="AK10" i="18"/>
  <c r="AL10" i="18"/>
  <c r="AB10" i="18"/>
  <c r="AC10" i="18"/>
  <c r="S10" i="18"/>
  <c r="T10" i="18"/>
  <c r="J10" i="18"/>
  <c r="K10" i="18"/>
  <c r="AZ9" i="18"/>
  <c r="BA9" i="18"/>
  <c r="AS9" i="18"/>
  <c r="AK9" i="18"/>
  <c r="AL9" i="18"/>
  <c r="AB9" i="18"/>
  <c r="AC9" i="18"/>
  <c r="S9" i="18"/>
  <c r="T9" i="18"/>
  <c r="J9" i="18"/>
  <c r="K9" i="18"/>
  <c r="AZ8" i="18"/>
  <c r="BA8" i="18"/>
  <c r="AK8" i="18"/>
  <c r="AL8" i="18"/>
  <c r="AB8" i="18"/>
  <c r="AC8" i="18"/>
  <c r="S8" i="18"/>
  <c r="T8" i="18"/>
  <c r="J8" i="18"/>
  <c r="K8" i="18"/>
  <c r="AZ7" i="18"/>
  <c r="BA7" i="18"/>
  <c r="AK7" i="18"/>
  <c r="AL7" i="18"/>
  <c r="AB7" i="18"/>
  <c r="AC7" i="18"/>
  <c r="S7" i="18"/>
  <c r="T7" i="18"/>
  <c r="J7" i="18"/>
  <c r="K7" i="18"/>
  <c r="AZ6" i="18"/>
  <c r="BA6" i="18"/>
  <c r="AK6" i="18"/>
  <c r="AL6" i="18"/>
  <c r="AB6" i="18"/>
  <c r="AC6" i="18"/>
  <c r="S6" i="18"/>
  <c r="T6" i="18"/>
  <c r="J6" i="18"/>
  <c r="K6" i="18"/>
  <c r="AZ5" i="18"/>
  <c r="BA5" i="18"/>
  <c r="AK5" i="18"/>
  <c r="AL5" i="18"/>
  <c r="AB5" i="18"/>
  <c r="AC5" i="18"/>
  <c r="S5" i="18"/>
  <c r="T5" i="18"/>
  <c r="J5" i="18"/>
  <c r="K5" i="18"/>
  <c r="AZ4" i="18"/>
  <c r="BA4" i="18"/>
  <c r="AK4" i="18"/>
  <c r="AL4" i="18"/>
  <c r="AB4" i="18"/>
  <c r="AC4" i="18"/>
  <c r="S4" i="18"/>
  <c r="T4" i="18"/>
  <c r="J4" i="18"/>
  <c r="K4" i="18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V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V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V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81" i="12"/>
  <c r="V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W178" i="12"/>
  <c r="X178" i="12"/>
  <c r="W177" i="12"/>
  <c r="X177" i="12"/>
  <c r="X176" i="12"/>
  <c r="X175" i="12"/>
  <c r="X174" i="12"/>
  <c r="X173" i="12"/>
  <c r="X172" i="12"/>
  <c r="X171" i="12"/>
  <c r="X170" i="12"/>
  <c r="X169" i="12"/>
  <c r="X168" i="12"/>
  <c r="X167" i="12"/>
  <c r="X166" i="12"/>
  <c r="X165" i="12"/>
  <c r="X164" i="12"/>
  <c r="X163" i="12"/>
  <c r="X162" i="12"/>
  <c r="X161" i="12"/>
  <c r="X160" i="12"/>
  <c r="X159" i="12"/>
  <c r="X158" i="12"/>
  <c r="X157" i="12"/>
  <c r="X156" i="12"/>
  <c r="X155" i="12"/>
  <c r="X154" i="12"/>
  <c r="X153" i="12"/>
  <c r="X152" i="12"/>
  <c r="X151" i="12"/>
  <c r="X150" i="12"/>
  <c r="X149" i="12"/>
  <c r="X148" i="12"/>
  <c r="X147" i="12"/>
  <c r="X146" i="12"/>
  <c r="X145" i="12"/>
  <c r="X144" i="12"/>
  <c r="X143" i="12"/>
  <c r="X142" i="12"/>
  <c r="X141" i="12"/>
  <c r="X140" i="12"/>
  <c r="X139" i="12"/>
  <c r="X138" i="12"/>
  <c r="X137" i="12"/>
  <c r="X136" i="12"/>
  <c r="X135" i="12"/>
  <c r="X134" i="12"/>
  <c r="X133" i="12"/>
  <c r="X132" i="12"/>
  <c r="X131" i="12"/>
  <c r="X130" i="12"/>
  <c r="X129" i="12"/>
  <c r="X128" i="12"/>
  <c r="X127" i="12"/>
  <c r="X126" i="12"/>
  <c r="X125" i="12"/>
  <c r="X124" i="12"/>
  <c r="X123" i="12"/>
  <c r="X122" i="12"/>
  <c r="X121" i="12"/>
  <c r="X120" i="12"/>
  <c r="X119" i="12"/>
  <c r="X118" i="12"/>
  <c r="X117" i="12"/>
  <c r="X116" i="12"/>
  <c r="X115" i="12"/>
  <c r="X114" i="12"/>
  <c r="X113" i="12"/>
  <c r="X112" i="12"/>
  <c r="X111" i="12"/>
  <c r="X110" i="12"/>
  <c r="X109" i="12"/>
  <c r="X108" i="12"/>
  <c r="X107" i="12"/>
  <c r="X106" i="12"/>
  <c r="X105" i="12"/>
  <c r="X104" i="12"/>
  <c r="X103" i="12"/>
  <c r="X102" i="12"/>
  <c r="X101" i="12"/>
  <c r="X100" i="12"/>
  <c r="X99" i="12"/>
  <c r="X98" i="12"/>
  <c r="X97" i="12"/>
  <c r="X96" i="12"/>
  <c r="X95" i="12"/>
  <c r="X94" i="12"/>
  <c r="X93" i="12"/>
  <c r="X92" i="12"/>
  <c r="X91" i="12"/>
  <c r="X90" i="12"/>
  <c r="X89" i="12"/>
  <c r="X88" i="12"/>
  <c r="X87" i="12"/>
  <c r="X86" i="12"/>
  <c r="X85" i="12"/>
  <c r="X84" i="12"/>
  <c r="X83" i="12"/>
  <c r="X82" i="12"/>
  <c r="X81" i="12"/>
  <c r="X80" i="12"/>
  <c r="X79" i="12"/>
  <c r="X78" i="12"/>
  <c r="X77" i="12"/>
  <c r="X76" i="12"/>
  <c r="X75" i="12"/>
  <c r="X74" i="12"/>
  <c r="X73" i="12"/>
  <c r="X72" i="12"/>
  <c r="X71" i="12"/>
  <c r="X70" i="12"/>
  <c r="X69" i="12"/>
  <c r="X68" i="12"/>
  <c r="X67" i="12"/>
  <c r="X66" i="12"/>
  <c r="X65" i="12"/>
  <c r="X64" i="12"/>
  <c r="X63" i="12"/>
  <c r="X62" i="12"/>
  <c r="X61" i="12"/>
  <c r="X60" i="12"/>
  <c r="X59" i="12"/>
  <c r="X58" i="12"/>
  <c r="X57" i="12"/>
  <c r="X56" i="12"/>
  <c r="X55" i="12"/>
  <c r="X54" i="12"/>
  <c r="X53" i="12"/>
  <c r="X52" i="12"/>
  <c r="X51" i="12"/>
  <c r="X50" i="12"/>
  <c r="X49" i="12"/>
  <c r="X48" i="12"/>
  <c r="X47" i="12"/>
  <c r="X46" i="12"/>
  <c r="X45" i="12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W6" i="12"/>
  <c r="X6" i="12"/>
  <c r="W5" i="12"/>
  <c r="X5" i="12"/>
  <c r="W4" i="12"/>
  <c r="X4" i="12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9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93" i="11"/>
  <c r="U193" i="11"/>
  <c r="T193" i="11"/>
  <c r="S193" i="11"/>
  <c r="R193" i="11"/>
  <c r="Q193" i="11"/>
  <c r="P193" i="11"/>
  <c r="O19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93" i="11"/>
  <c r="L19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9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93" i="11"/>
  <c r="G193" i="11"/>
  <c r="F193" i="11"/>
  <c r="E193" i="11"/>
  <c r="D193" i="11"/>
  <c r="Y191" i="11"/>
  <c r="W191" i="11"/>
  <c r="U191" i="11"/>
  <c r="T191" i="11"/>
  <c r="S191" i="11"/>
  <c r="R191" i="11"/>
  <c r="Q191" i="11"/>
  <c r="P191" i="11"/>
  <c r="O191" i="11"/>
  <c r="N191" i="11"/>
  <c r="L191" i="11"/>
  <c r="K191" i="11"/>
  <c r="I191" i="11"/>
  <c r="G191" i="11"/>
  <c r="F191" i="11"/>
  <c r="E191" i="11"/>
  <c r="D191" i="11"/>
  <c r="Y189" i="11"/>
  <c r="W189" i="11"/>
  <c r="U189" i="11"/>
  <c r="T189" i="11"/>
  <c r="S189" i="11"/>
  <c r="R189" i="11"/>
  <c r="Q189" i="11"/>
  <c r="P189" i="11"/>
  <c r="O189" i="11"/>
  <c r="N189" i="11"/>
  <c r="L189" i="11"/>
  <c r="K189" i="11"/>
  <c r="I189" i="11"/>
  <c r="G189" i="11"/>
  <c r="F189" i="11"/>
  <c r="E189" i="11"/>
  <c r="D189" i="11"/>
  <c r="Y187" i="11"/>
  <c r="W187" i="11"/>
  <c r="U187" i="11"/>
  <c r="T187" i="11"/>
  <c r="S187" i="11"/>
  <c r="R187" i="11"/>
  <c r="Q187" i="11"/>
  <c r="P187" i="11"/>
  <c r="O187" i="11"/>
  <c r="N187" i="11"/>
  <c r="L187" i="11"/>
  <c r="K187" i="11"/>
  <c r="I187" i="11"/>
  <c r="G187" i="11"/>
  <c r="F187" i="11"/>
  <c r="E187" i="11"/>
  <c r="D187" i="11"/>
  <c r="Y185" i="11"/>
  <c r="W185" i="11"/>
  <c r="U185" i="11"/>
  <c r="T185" i="11"/>
  <c r="S185" i="11"/>
  <c r="R185" i="11"/>
  <c r="Q185" i="11"/>
  <c r="P185" i="11"/>
  <c r="O185" i="11"/>
  <c r="N185" i="11"/>
  <c r="L185" i="11"/>
  <c r="K185" i="11"/>
  <c r="I185" i="11"/>
  <c r="G185" i="11"/>
  <c r="F185" i="11"/>
  <c r="E185" i="11"/>
  <c r="D185" i="11"/>
  <c r="Y183" i="11"/>
  <c r="W183" i="11"/>
  <c r="U183" i="11"/>
  <c r="T183" i="11"/>
  <c r="S183" i="11"/>
  <c r="R183" i="11"/>
  <c r="Q183" i="11"/>
  <c r="P183" i="11"/>
  <c r="O183" i="11"/>
  <c r="N183" i="11"/>
  <c r="L183" i="11"/>
  <c r="K183" i="11"/>
  <c r="I183" i="11"/>
  <c r="G183" i="11"/>
  <c r="F183" i="11"/>
  <c r="E183" i="11"/>
  <c r="D18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81" i="11"/>
  <c r="Y181" i="11"/>
  <c r="W181" i="11"/>
  <c r="U181" i="11"/>
  <c r="T181" i="11"/>
  <c r="S181" i="11"/>
  <c r="R181" i="11"/>
  <c r="Q181" i="11"/>
  <c r="P181" i="11"/>
  <c r="O181" i="11"/>
  <c r="N181" i="11"/>
  <c r="L181" i="11"/>
  <c r="K181" i="11"/>
  <c r="I181" i="11"/>
  <c r="G181" i="11"/>
  <c r="F181" i="11"/>
  <c r="E181" i="11"/>
  <c r="D181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151" i="11"/>
  <c r="AA150" i="11"/>
  <c r="AA149" i="11"/>
  <c r="AA148" i="11"/>
  <c r="AA147" i="11"/>
  <c r="AA146" i="11"/>
  <c r="AA145" i="11"/>
  <c r="AA144" i="11"/>
  <c r="AA143" i="11"/>
  <c r="AA142" i="11"/>
  <c r="AA141" i="11"/>
  <c r="AA140" i="11"/>
  <c r="AA139" i="11"/>
  <c r="AA138" i="11"/>
  <c r="AA137" i="11"/>
  <c r="AA136" i="11"/>
  <c r="AA135" i="11"/>
  <c r="AA134" i="11"/>
  <c r="AA133" i="11"/>
  <c r="AA132" i="11"/>
  <c r="AA131" i="11"/>
  <c r="AA130" i="11"/>
  <c r="AA129" i="11"/>
  <c r="AA128" i="11"/>
  <c r="AA127" i="11"/>
  <c r="AA126" i="11"/>
  <c r="AA125" i="11"/>
  <c r="AA124" i="11"/>
  <c r="AA123" i="11"/>
  <c r="AA122" i="11"/>
  <c r="AA121" i="11"/>
  <c r="AA120" i="11"/>
  <c r="AA119" i="11"/>
  <c r="AA118" i="11"/>
  <c r="AA117" i="11"/>
  <c r="AA116" i="11"/>
  <c r="AA115" i="11"/>
  <c r="AA114" i="11"/>
  <c r="AA113" i="11"/>
  <c r="AA112" i="11"/>
  <c r="AA111" i="11"/>
  <c r="AA110" i="11"/>
  <c r="AA109" i="11"/>
  <c r="AA108" i="11"/>
  <c r="AA107" i="11"/>
  <c r="AA106" i="11"/>
  <c r="AA105" i="11"/>
  <c r="AA104" i="11"/>
  <c r="AA103" i="11"/>
  <c r="AA102" i="11"/>
  <c r="AA101" i="11"/>
  <c r="AA100" i="11"/>
  <c r="AA99" i="11"/>
  <c r="AA98" i="11"/>
  <c r="AA97" i="11"/>
  <c r="AA96" i="11"/>
  <c r="AA95" i="11"/>
  <c r="AA94" i="11"/>
  <c r="AA93" i="11"/>
  <c r="AA92" i="11"/>
  <c r="AA91" i="11"/>
  <c r="AA90" i="11"/>
  <c r="AA89" i="11"/>
  <c r="AA88" i="11"/>
  <c r="AA87" i="11"/>
  <c r="AA86" i="11"/>
  <c r="AA85" i="11"/>
  <c r="AA84" i="11"/>
  <c r="AA83" i="11"/>
  <c r="AA82" i="11"/>
  <c r="AA81" i="11"/>
  <c r="AA80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A4" i="11"/>
  <c r="AG222" i="16"/>
  <c r="AE222" i="16"/>
  <c r="AC222" i="16"/>
  <c r="AG220" i="16"/>
  <c r="AE220" i="16"/>
  <c r="AC220" i="16"/>
  <c r="AG218" i="16"/>
  <c r="AE218" i="16"/>
  <c r="AC218" i="16"/>
  <c r="AG216" i="16"/>
  <c r="AE216" i="16"/>
  <c r="AC216" i="16"/>
  <c r="AG214" i="16"/>
  <c r="AE214" i="16"/>
  <c r="AC214" i="16"/>
  <c r="AG212" i="16"/>
  <c r="AE212" i="16"/>
  <c r="AC212" i="16"/>
  <c r="AG210" i="16"/>
  <c r="AE210" i="16"/>
  <c r="AC210" i="16"/>
  <c r="AG208" i="16"/>
  <c r="AE208" i="16"/>
  <c r="AC208" i="16"/>
  <c r="AG206" i="16"/>
  <c r="AE206" i="16"/>
  <c r="AC206" i="16"/>
  <c r="AG204" i="16"/>
  <c r="AE204" i="16"/>
  <c r="AC204" i="16"/>
  <c r="AG202" i="16"/>
  <c r="AE202" i="16"/>
  <c r="AC202" i="16"/>
  <c r="AG200" i="16"/>
  <c r="AE200" i="16"/>
  <c r="AC200" i="16"/>
  <c r="AG198" i="16"/>
  <c r="AE198" i="16"/>
  <c r="AC198" i="16"/>
  <c r="AG196" i="16"/>
  <c r="AE196" i="16"/>
  <c r="AC196" i="16"/>
  <c r="AG194" i="16"/>
  <c r="AE194" i="16"/>
  <c r="AC194" i="16"/>
  <c r="AG192" i="16"/>
  <c r="AE192" i="16"/>
  <c r="AC192" i="16"/>
  <c r="AG190" i="16"/>
  <c r="AE190" i="16"/>
  <c r="AC190" i="16"/>
  <c r="AG188" i="16"/>
  <c r="AE188" i="16"/>
  <c r="AC188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AG186" i="16"/>
  <c r="AE186" i="16"/>
  <c r="AC18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AG184" i="16"/>
  <c r="AE184" i="16"/>
  <c r="AC184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AG182" i="16"/>
  <c r="AE182" i="16"/>
  <c r="AC182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AG222" i="14"/>
  <c r="AE222" i="14"/>
  <c r="AC222" i="14"/>
  <c r="AG220" i="14"/>
  <c r="AE220" i="14"/>
  <c r="AC220" i="14"/>
  <c r="AG218" i="14"/>
  <c r="AE218" i="14"/>
  <c r="AC218" i="14"/>
  <c r="AG216" i="14"/>
  <c r="AE216" i="14"/>
  <c r="AC216" i="14"/>
  <c r="AG214" i="14"/>
  <c r="AE214" i="14"/>
  <c r="AC214" i="14"/>
  <c r="AG212" i="14"/>
  <c r="AE212" i="14"/>
  <c r="AC212" i="14"/>
  <c r="AG210" i="14"/>
  <c r="AE210" i="14"/>
  <c r="AC210" i="14"/>
  <c r="AG208" i="14"/>
  <c r="AE208" i="14"/>
  <c r="AC208" i="14"/>
  <c r="AG206" i="14"/>
  <c r="AE206" i="14"/>
  <c r="AC206" i="14"/>
  <c r="AG204" i="14"/>
  <c r="AE204" i="14"/>
  <c r="AC204" i="14"/>
  <c r="AG202" i="14"/>
  <c r="AE202" i="14"/>
  <c r="AC202" i="14"/>
  <c r="AG200" i="14"/>
  <c r="AE200" i="14"/>
  <c r="AC200" i="14"/>
  <c r="AG198" i="14"/>
  <c r="AE198" i="14"/>
  <c r="AC198" i="14"/>
  <c r="AG196" i="14"/>
  <c r="AE196" i="14"/>
  <c r="AC196" i="14"/>
  <c r="AG194" i="14"/>
  <c r="AE194" i="14"/>
  <c r="AC194" i="14"/>
  <c r="AG192" i="14"/>
  <c r="AE192" i="14"/>
  <c r="AC192" i="14"/>
  <c r="AG190" i="14"/>
  <c r="AE190" i="14"/>
  <c r="AC190" i="14"/>
  <c r="AG188" i="14"/>
  <c r="AE188" i="14"/>
  <c r="AC188" i="14"/>
  <c r="AG186" i="14"/>
  <c r="AE186" i="14"/>
  <c r="AC186" i="14"/>
  <c r="AG184" i="14"/>
  <c r="AE184" i="14"/>
  <c r="AC184" i="14"/>
  <c r="AG182" i="14"/>
  <c r="AE182" i="14"/>
  <c r="AC182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Z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AQ193" i="13"/>
  <c r="AP193" i="13"/>
  <c r="AO193" i="13"/>
  <c r="AN193" i="13"/>
  <c r="AM193" i="13"/>
  <c r="AL193" i="13"/>
  <c r="AK193" i="13"/>
  <c r="AJ193" i="13"/>
  <c r="AI193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93" i="13"/>
  <c r="AG193" i="13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93" i="13"/>
  <c r="AE193" i="13"/>
  <c r="AD4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93" i="13"/>
  <c r="AC193" i="13"/>
  <c r="AB193" i="13"/>
  <c r="AA193" i="13"/>
  <c r="Z193" i="13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AR4" i="13"/>
  <c r="AT4" i="13"/>
  <c r="AX4" i="13"/>
  <c r="AZ4" i="13"/>
  <c r="BD4" i="13"/>
  <c r="BF4" i="13"/>
  <c r="BJ4" i="13"/>
  <c r="BL4" i="13"/>
  <c r="BN4" i="13"/>
  <c r="BO4" i="13"/>
  <c r="AR5" i="13"/>
  <c r="AT5" i="13"/>
  <c r="AX5" i="13"/>
  <c r="AZ5" i="13"/>
  <c r="BD5" i="13"/>
  <c r="BF5" i="13"/>
  <c r="BJ5" i="13"/>
  <c r="BL5" i="13"/>
  <c r="BN5" i="13"/>
  <c r="BO5" i="13"/>
  <c r="AR6" i="13"/>
  <c r="AT6" i="13"/>
  <c r="AX6" i="13"/>
  <c r="AZ6" i="13"/>
  <c r="BD6" i="13"/>
  <c r="BF6" i="13"/>
  <c r="BJ6" i="13"/>
  <c r="BL6" i="13"/>
  <c r="BN6" i="13"/>
  <c r="BO6" i="13"/>
  <c r="AR7" i="13"/>
  <c r="AT7" i="13"/>
  <c r="AX7" i="13"/>
  <c r="AZ7" i="13"/>
  <c r="BD7" i="13"/>
  <c r="BF7" i="13"/>
  <c r="BJ7" i="13"/>
  <c r="BL7" i="13"/>
  <c r="BN7" i="13"/>
  <c r="BO7" i="13"/>
  <c r="AR8" i="13"/>
  <c r="AT8" i="13"/>
  <c r="AX8" i="13"/>
  <c r="AZ8" i="13"/>
  <c r="BD8" i="13"/>
  <c r="BF8" i="13"/>
  <c r="BJ8" i="13"/>
  <c r="BL8" i="13"/>
  <c r="BN8" i="13"/>
  <c r="BO8" i="13"/>
  <c r="AR9" i="13"/>
  <c r="AT9" i="13"/>
  <c r="AX9" i="13"/>
  <c r="AZ9" i="13"/>
  <c r="BD9" i="13"/>
  <c r="BF9" i="13"/>
  <c r="BJ9" i="13"/>
  <c r="BL9" i="13"/>
  <c r="BN9" i="13"/>
  <c r="BO9" i="13"/>
  <c r="AR10" i="13"/>
  <c r="AT10" i="13"/>
  <c r="AX10" i="13"/>
  <c r="AZ10" i="13"/>
  <c r="BD10" i="13"/>
  <c r="BF10" i="13"/>
  <c r="BJ10" i="13"/>
  <c r="BL10" i="13"/>
  <c r="BN10" i="13"/>
  <c r="BO10" i="13"/>
  <c r="AR11" i="13"/>
  <c r="AT11" i="13"/>
  <c r="AX11" i="13"/>
  <c r="AZ11" i="13"/>
  <c r="BD11" i="13"/>
  <c r="BF11" i="13"/>
  <c r="BJ11" i="13"/>
  <c r="BL11" i="13"/>
  <c r="BN11" i="13"/>
  <c r="BO11" i="13"/>
  <c r="AR12" i="13"/>
  <c r="AT12" i="13"/>
  <c r="AX12" i="13"/>
  <c r="AZ12" i="13"/>
  <c r="BD12" i="13"/>
  <c r="BF12" i="13"/>
  <c r="BJ12" i="13"/>
  <c r="BL12" i="13"/>
  <c r="BN12" i="13"/>
  <c r="BO12" i="13"/>
  <c r="AR13" i="13"/>
  <c r="AT13" i="13"/>
  <c r="AX13" i="13"/>
  <c r="AZ13" i="13"/>
  <c r="BD13" i="13"/>
  <c r="BF13" i="13"/>
  <c r="BJ13" i="13"/>
  <c r="BL13" i="13"/>
  <c r="BN13" i="13"/>
  <c r="BO13" i="13"/>
  <c r="AR14" i="13"/>
  <c r="AT14" i="13"/>
  <c r="AX14" i="13"/>
  <c r="AZ14" i="13"/>
  <c r="BD14" i="13"/>
  <c r="BF14" i="13"/>
  <c r="BJ14" i="13"/>
  <c r="BL14" i="13"/>
  <c r="BN14" i="13"/>
  <c r="BO14" i="13"/>
  <c r="AR15" i="13"/>
  <c r="AT15" i="13"/>
  <c r="AX15" i="13"/>
  <c r="AZ15" i="13"/>
  <c r="BD15" i="13"/>
  <c r="BF15" i="13"/>
  <c r="BJ15" i="13"/>
  <c r="BL15" i="13"/>
  <c r="BN15" i="13"/>
  <c r="BO15" i="13"/>
  <c r="AR16" i="13"/>
  <c r="AT16" i="13"/>
  <c r="AX16" i="13"/>
  <c r="AZ16" i="13"/>
  <c r="BD16" i="13"/>
  <c r="BF16" i="13"/>
  <c r="BJ16" i="13"/>
  <c r="BL16" i="13"/>
  <c r="BN16" i="13"/>
  <c r="BO16" i="13"/>
  <c r="AR17" i="13"/>
  <c r="AT17" i="13"/>
  <c r="AX17" i="13"/>
  <c r="AZ17" i="13"/>
  <c r="BD17" i="13"/>
  <c r="BF17" i="13"/>
  <c r="BJ17" i="13"/>
  <c r="BL17" i="13"/>
  <c r="BN17" i="13"/>
  <c r="BO17" i="13"/>
  <c r="AR18" i="13"/>
  <c r="AT18" i="13"/>
  <c r="AX18" i="13"/>
  <c r="AZ18" i="13"/>
  <c r="BD18" i="13"/>
  <c r="BF18" i="13"/>
  <c r="BJ18" i="13"/>
  <c r="BL18" i="13"/>
  <c r="BN18" i="13"/>
  <c r="BO18" i="13"/>
  <c r="AR19" i="13"/>
  <c r="AT19" i="13"/>
  <c r="AX19" i="13"/>
  <c r="AZ19" i="13"/>
  <c r="BD19" i="13"/>
  <c r="BF19" i="13"/>
  <c r="BJ19" i="13"/>
  <c r="BL19" i="13"/>
  <c r="BN19" i="13"/>
  <c r="BO19" i="13"/>
  <c r="AR20" i="13"/>
  <c r="AT20" i="13"/>
  <c r="AX20" i="13"/>
  <c r="AZ20" i="13"/>
  <c r="BD20" i="13"/>
  <c r="BF20" i="13"/>
  <c r="BJ20" i="13"/>
  <c r="BL20" i="13"/>
  <c r="BN20" i="13"/>
  <c r="BO20" i="13"/>
  <c r="AR21" i="13"/>
  <c r="AT21" i="13"/>
  <c r="AX21" i="13"/>
  <c r="AZ21" i="13"/>
  <c r="BD21" i="13"/>
  <c r="BF21" i="13"/>
  <c r="BJ21" i="13"/>
  <c r="BL21" i="13"/>
  <c r="BN21" i="13"/>
  <c r="BO21" i="13"/>
  <c r="AR22" i="13"/>
  <c r="AT22" i="13"/>
  <c r="AX22" i="13"/>
  <c r="AZ22" i="13"/>
  <c r="BD22" i="13"/>
  <c r="BF22" i="13"/>
  <c r="BJ22" i="13"/>
  <c r="BL22" i="13"/>
  <c r="BN22" i="13"/>
  <c r="BO22" i="13"/>
  <c r="AR23" i="13"/>
  <c r="AT23" i="13"/>
  <c r="AX23" i="13"/>
  <c r="AZ23" i="13"/>
  <c r="BD23" i="13"/>
  <c r="BF23" i="13"/>
  <c r="BJ23" i="13"/>
  <c r="BL23" i="13"/>
  <c r="BN23" i="13"/>
  <c r="BO23" i="13"/>
  <c r="AR24" i="13"/>
  <c r="AT24" i="13"/>
  <c r="AX24" i="13"/>
  <c r="AZ24" i="13"/>
  <c r="BD24" i="13"/>
  <c r="BF24" i="13"/>
  <c r="BJ24" i="13"/>
  <c r="BL24" i="13"/>
  <c r="BN24" i="13"/>
  <c r="BO24" i="13"/>
  <c r="AR25" i="13"/>
  <c r="AT25" i="13"/>
  <c r="AX25" i="13"/>
  <c r="AZ25" i="13"/>
  <c r="BD25" i="13"/>
  <c r="BF25" i="13"/>
  <c r="BJ25" i="13"/>
  <c r="BL25" i="13"/>
  <c r="BN25" i="13"/>
  <c r="BO25" i="13"/>
  <c r="AR26" i="13"/>
  <c r="AT26" i="13"/>
  <c r="AX26" i="13"/>
  <c r="AZ26" i="13"/>
  <c r="BD26" i="13"/>
  <c r="BF26" i="13"/>
  <c r="BJ26" i="13"/>
  <c r="BL26" i="13"/>
  <c r="BN26" i="13"/>
  <c r="BO26" i="13"/>
  <c r="AR27" i="13"/>
  <c r="AT27" i="13"/>
  <c r="AX27" i="13"/>
  <c r="AZ27" i="13"/>
  <c r="BD27" i="13"/>
  <c r="BF27" i="13"/>
  <c r="BJ27" i="13"/>
  <c r="BL27" i="13"/>
  <c r="BN27" i="13"/>
  <c r="BO27" i="13"/>
  <c r="AR28" i="13"/>
  <c r="AT28" i="13"/>
  <c r="AX28" i="13"/>
  <c r="AZ28" i="13"/>
  <c r="BD28" i="13"/>
  <c r="BF28" i="13"/>
  <c r="BJ28" i="13"/>
  <c r="BL28" i="13"/>
  <c r="BN28" i="13"/>
  <c r="BO28" i="13"/>
  <c r="AR29" i="13"/>
  <c r="AT29" i="13"/>
  <c r="AX29" i="13"/>
  <c r="AZ29" i="13"/>
  <c r="BD29" i="13"/>
  <c r="BF29" i="13"/>
  <c r="BJ29" i="13"/>
  <c r="BL29" i="13"/>
  <c r="BN29" i="13"/>
  <c r="BO29" i="13"/>
  <c r="AR30" i="13"/>
  <c r="AT30" i="13"/>
  <c r="AX30" i="13"/>
  <c r="AZ30" i="13"/>
  <c r="BD30" i="13"/>
  <c r="BF30" i="13"/>
  <c r="BJ30" i="13"/>
  <c r="BL30" i="13"/>
  <c r="BN30" i="13"/>
  <c r="BO30" i="13"/>
  <c r="AR31" i="13"/>
  <c r="AT31" i="13"/>
  <c r="AX31" i="13"/>
  <c r="AZ31" i="13"/>
  <c r="BD31" i="13"/>
  <c r="BF31" i="13"/>
  <c r="BJ31" i="13"/>
  <c r="BL31" i="13"/>
  <c r="BN31" i="13"/>
  <c r="BO31" i="13"/>
  <c r="AR32" i="13"/>
  <c r="AT32" i="13"/>
  <c r="AX32" i="13"/>
  <c r="AZ32" i="13"/>
  <c r="BD32" i="13"/>
  <c r="BF32" i="13"/>
  <c r="BJ32" i="13"/>
  <c r="BL32" i="13"/>
  <c r="BN32" i="13"/>
  <c r="BO32" i="13"/>
  <c r="AR33" i="13"/>
  <c r="AT33" i="13"/>
  <c r="AX33" i="13"/>
  <c r="AZ33" i="13"/>
  <c r="BD33" i="13"/>
  <c r="BF33" i="13"/>
  <c r="BJ33" i="13"/>
  <c r="BL33" i="13"/>
  <c r="BN33" i="13"/>
  <c r="BO33" i="13"/>
  <c r="AR34" i="13"/>
  <c r="AT34" i="13"/>
  <c r="AX34" i="13"/>
  <c r="AZ34" i="13"/>
  <c r="BD34" i="13"/>
  <c r="BF34" i="13"/>
  <c r="BJ34" i="13"/>
  <c r="BL34" i="13"/>
  <c r="BN34" i="13"/>
  <c r="BO34" i="13"/>
  <c r="AR35" i="13"/>
  <c r="AT35" i="13"/>
  <c r="AX35" i="13"/>
  <c r="AZ35" i="13"/>
  <c r="BD35" i="13"/>
  <c r="BF35" i="13"/>
  <c r="BJ35" i="13"/>
  <c r="BL35" i="13"/>
  <c r="BN35" i="13"/>
  <c r="BO35" i="13"/>
  <c r="AR36" i="13"/>
  <c r="AT36" i="13"/>
  <c r="AX36" i="13"/>
  <c r="AZ36" i="13"/>
  <c r="BD36" i="13"/>
  <c r="BF36" i="13"/>
  <c r="BJ36" i="13"/>
  <c r="BL36" i="13"/>
  <c r="BN36" i="13"/>
  <c r="BO36" i="13"/>
  <c r="AR37" i="13"/>
  <c r="AT37" i="13"/>
  <c r="AX37" i="13"/>
  <c r="AZ37" i="13"/>
  <c r="BD37" i="13"/>
  <c r="BF37" i="13"/>
  <c r="BJ37" i="13"/>
  <c r="BL37" i="13"/>
  <c r="BN37" i="13"/>
  <c r="BO37" i="13"/>
  <c r="AR38" i="13"/>
  <c r="AT38" i="13"/>
  <c r="AX38" i="13"/>
  <c r="AZ38" i="13"/>
  <c r="BD38" i="13"/>
  <c r="BF38" i="13"/>
  <c r="BJ38" i="13"/>
  <c r="BL38" i="13"/>
  <c r="BN38" i="13"/>
  <c r="BO38" i="13"/>
  <c r="AR39" i="13"/>
  <c r="AT39" i="13"/>
  <c r="AX39" i="13"/>
  <c r="AZ39" i="13"/>
  <c r="BD39" i="13"/>
  <c r="BF39" i="13"/>
  <c r="BJ39" i="13"/>
  <c r="BL39" i="13"/>
  <c r="BN39" i="13"/>
  <c r="BO39" i="13"/>
  <c r="AR40" i="13"/>
  <c r="AT40" i="13"/>
  <c r="AX40" i="13"/>
  <c r="AZ40" i="13"/>
  <c r="BD40" i="13"/>
  <c r="BF40" i="13"/>
  <c r="BJ40" i="13"/>
  <c r="BL40" i="13"/>
  <c r="BN40" i="13"/>
  <c r="BO40" i="13"/>
  <c r="AR41" i="13"/>
  <c r="AT41" i="13"/>
  <c r="AX41" i="13"/>
  <c r="AZ41" i="13"/>
  <c r="BD41" i="13"/>
  <c r="BF41" i="13"/>
  <c r="BJ41" i="13"/>
  <c r="BL41" i="13"/>
  <c r="BN41" i="13"/>
  <c r="BO41" i="13"/>
  <c r="AR42" i="13"/>
  <c r="AT42" i="13"/>
  <c r="AX42" i="13"/>
  <c r="AZ42" i="13"/>
  <c r="BD42" i="13"/>
  <c r="BF42" i="13"/>
  <c r="BJ42" i="13"/>
  <c r="BL42" i="13"/>
  <c r="BN42" i="13"/>
  <c r="BO42" i="13"/>
  <c r="AR43" i="13"/>
  <c r="AT43" i="13"/>
  <c r="AX43" i="13"/>
  <c r="AZ43" i="13"/>
  <c r="BD43" i="13"/>
  <c r="BF43" i="13"/>
  <c r="BJ43" i="13"/>
  <c r="BL43" i="13"/>
  <c r="BN43" i="13"/>
  <c r="BO43" i="13"/>
  <c r="AR44" i="13"/>
  <c r="AT44" i="13"/>
  <c r="AX44" i="13"/>
  <c r="AZ44" i="13"/>
  <c r="BD44" i="13"/>
  <c r="BF44" i="13"/>
  <c r="BJ44" i="13"/>
  <c r="BL44" i="13"/>
  <c r="BN44" i="13"/>
  <c r="BO44" i="13"/>
  <c r="AR45" i="13"/>
  <c r="AT45" i="13"/>
  <c r="AX45" i="13"/>
  <c r="AZ45" i="13"/>
  <c r="BD45" i="13"/>
  <c r="BF45" i="13"/>
  <c r="BJ45" i="13"/>
  <c r="BL45" i="13"/>
  <c r="BN45" i="13"/>
  <c r="BO45" i="13"/>
  <c r="AR46" i="13"/>
  <c r="AT46" i="13"/>
  <c r="AX46" i="13"/>
  <c r="AZ46" i="13"/>
  <c r="BD46" i="13"/>
  <c r="BF46" i="13"/>
  <c r="BJ46" i="13"/>
  <c r="BL46" i="13"/>
  <c r="BN46" i="13"/>
  <c r="BO46" i="13"/>
  <c r="AR47" i="13"/>
  <c r="AT47" i="13"/>
  <c r="AX47" i="13"/>
  <c r="AZ47" i="13"/>
  <c r="BD47" i="13"/>
  <c r="BF47" i="13"/>
  <c r="BJ47" i="13"/>
  <c r="BL47" i="13"/>
  <c r="BN47" i="13"/>
  <c r="BO47" i="13"/>
  <c r="AR48" i="13"/>
  <c r="AT48" i="13"/>
  <c r="AX48" i="13"/>
  <c r="AZ48" i="13"/>
  <c r="BD48" i="13"/>
  <c r="BF48" i="13"/>
  <c r="BJ48" i="13"/>
  <c r="BL48" i="13"/>
  <c r="BN48" i="13"/>
  <c r="BO48" i="13"/>
  <c r="AR49" i="13"/>
  <c r="AT49" i="13"/>
  <c r="AX49" i="13"/>
  <c r="AZ49" i="13"/>
  <c r="BD49" i="13"/>
  <c r="BF49" i="13"/>
  <c r="BJ49" i="13"/>
  <c r="BL49" i="13"/>
  <c r="BN49" i="13"/>
  <c r="BO49" i="13"/>
  <c r="AR50" i="13"/>
  <c r="AT50" i="13"/>
  <c r="AX50" i="13"/>
  <c r="AZ50" i="13"/>
  <c r="BD50" i="13"/>
  <c r="BF50" i="13"/>
  <c r="BJ50" i="13"/>
  <c r="BL50" i="13"/>
  <c r="BN50" i="13"/>
  <c r="BO50" i="13"/>
  <c r="AR51" i="13"/>
  <c r="AT51" i="13"/>
  <c r="AX51" i="13"/>
  <c r="AZ51" i="13"/>
  <c r="BD51" i="13"/>
  <c r="BF51" i="13"/>
  <c r="BJ51" i="13"/>
  <c r="BL51" i="13"/>
  <c r="BN51" i="13"/>
  <c r="BO51" i="13"/>
  <c r="AR52" i="13"/>
  <c r="AT52" i="13"/>
  <c r="AX52" i="13"/>
  <c r="AZ52" i="13"/>
  <c r="BD52" i="13"/>
  <c r="BF52" i="13"/>
  <c r="BJ52" i="13"/>
  <c r="BL52" i="13"/>
  <c r="BN52" i="13"/>
  <c r="BO52" i="13"/>
  <c r="AR53" i="13"/>
  <c r="AT53" i="13"/>
  <c r="AX53" i="13"/>
  <c r="AZ53" i="13"/>
  <c r="BD53" i="13"/>
  <c r="BF53" i="13"/>
  <c r="BJ53" i="13"/>
  <c r="BL53" i="13"/>
  <c r="BN53" i="13"/>
  <c r="BO53" i="13"/>
  <c r="AR54" i="13"/>
  <c r="AT54" i="13"/>
  <c r="AX54" i="13"/>
  <c r="AZ54" i="13"/>
  <c r="BD54" i="13"/>
  <c r="BF54" i="13"/>
  <c r="BJ54" i="13"/>
  <c r="BL54" i="13"/>
  <c r="BN54" i="13"/>
  <c r="BO54" i="13"/>
  <c r="AR55" i="13"/>
  <c r="AT55" i="13"/>
  <c r="AX55" i="13"/>
  <c r="AZ55" i="13"/>
  <c r="BD55" i="13"/>
  <c r="BF55" i="13"/>
  <c r="BJ55" i="13"/>
  <c r="BL55" i="13"/>
  <c r="BN55" i="13"/>
  <c r="BO55" i="13"/>
  <c r="AR56" i="13"/>
  <c r="AT56" i="13"/>
  <c r="AX56" i="13"/>
  <c r="AZ56" i="13"/>
  <c r="BD56" i="13"/>
  <c r="BF56" i="13"/>
  <c r="BJ56" i="13"/>
  <c r="BL56" i="13"/>
  <c r="BN56" i="13"/>
  <c r="BO56" i="13"/>
  <c r="AR57" i="13"/>
  <c r="AT57" i="13"/>
  <c r="AX57" i="13"/>
  <c r="AZ57" i="13"/>
  <c r="BD57" i="13"/>
  <c r="BF57" i="13"/>
  <c r="BJ57" i="13"/>
  <c r="BL57" i="13"/>
  <c r="BN57" i="13"/>
  <c r="BO57" i="13"/>
  <c r="AR58" i="13"/>
  <c r="AT58" i="13"/>
  <c r="AX58" i="13"/>
  <c r="AZ58" i="13"/>
  <c r="BD58" i="13"/>
  <c r="BF58" i="13"/>
  <c r="BJ58" i="13"/>
  <c r="BL58" i="13"/>
  <c r="BN58" i="13"/>
  <c r="BO58" i="13"/>
  <c r="AR59" i="13"/>
  <c r="AT59" i="13"/>
  <c r="AX59" i="13"/>
  <c r="AZ59" i="13"/>
  <c r="BD59" i="13"/>
  <c r="BF59" i="13"/>
  <c r="BJ59" i="13"/>
  <c r="BL59" i="13"/>
  <c r="BN59" i="13"/>
  <c r="BO59" i="13"/>
  <c r="AR60" i="13"/>
  <c r="AT60" i="13"/>
  <c r="AX60" i="13"/>
  <c r="AZ60" i="13"/>
  <c r="BD60" i="13"/>
  <c r="BF60" i="13"/>
  <c r="BJ60" i="13"/>
  <c r="BL60" i="13"/>
  <c r="BN60" i="13"/>
  <c r="BO60" i="13"/>
  <c r="AR61" i="13"/>
  <c r="AT61" i="13"/>
  <c r="AX61" i="13"/>
  <c r="AZ61" i="13"/>
  <c r="BD61" i="13"/>
  <c r="BF61" i="13"/>
  <c r="BJ61" i="13"/>
  <c r="BL61" i="13"/>
  <c r="BN61" i="13"/>
  <c r="BO61" i="13"/>
  <c r="AR62" i="13"/>
  <c r="AT62" i="13"/>
  <c r="AX62" i="13"/>
  <c r="AZ62" i="13"/>
  <c r="BD62" i="13"/>
  <c r="BF62" i="13"/>
  <c r="BJ62" i="13"/>
  <c r="BL62" i="13"/>
  <c r="BN62" i="13"/>
  <c r="BO62" i="13"/>
  <c r="AR63" i="13"/>
  <c r="AT63" i="13"/>
  <c r="AX63" i="13"/>
  <c r="AZ63" i="13"/>
  <c r="BD63" i="13"/>
  <c r="BF63" i="13"/>
  <c r="BJ63" i="13"/>
  <c r="BL63" i="13"/>
  <c r="BN63" i="13"/>
  <c r="BO63" i="13"/>
  <c r="AR64" i="13"/>
  <c r="AT64" i="13"/>
  <c r="AX64" i="13"/>
  <c r="AZ64" i="13"/>
  <c r="BD64" i="13"/>
  <c r="BF64" i="13"/>
  <c r="BJ64" i="13"/>
  <c r="BL64" i="13"/>
  <c r="BN64" i="13"/>
  <c r="BO64" i="13"/>
  <c r="AR65" i="13"/>
  <c r="AT65" i="13"/>
  <c r="AX65" i="13"/>
  <c r="AZ65" i="13"/>
  <c r="BD65" i="13"/>
  <c r="BF65" i="13"/>
  <c r="BJ65" i="13"/>
  <c r="BL65" i="13"/>
  <c r="BN65" i="13"/>
  <c r="BO65" i="13"/>
  <c r="AR66" i="13"/>
  <c r="AT66" i="13"/>
  <c r="AX66" i="13"/>
  <c r="AZ66" i="13"/>
  <c r="BD66" i="13"/>
  <c r="BF66" i="13"/>
  <c r="BJ66" i="13"/>
  <c r="BL66" i="13"/>
  <c r="BN66" i="13"/>
  <c r="BO66" i="13"/>
  <c r="AR67" i="13"/>
  <c r="AT67" i="13"/>
  <c r="AX67" i="13"/>
  <c r="AZ67" i="13"/>
  <c r="BD67" i="13"/>
  <c r="BF67" i="13"/>
  <c r="BJ67" i="13"/>
  <c r="BL67" i="13"/>
  <c r="BN67" i="13"/>
  <c r="BO67" i="13"/>
  <c r="AR68" i="13"/>
  <c r="AT68" i="13"/>
  <c r="AX68" i="13"/>
  <c r="AZ68" i="13"/>
  <c r="BD68" i="13"/>
  <c r="BF68" i="13"/>
  <c r="BJ68" i="13"/>
  <c r="BL68" i="13"/>
  <c r="BN68" i="13"/>
  <c r="BO68" i="13"/>
  <c r="AR69" i="13"/>
  <c r="AT69" i="13"/>
  <c r="AX69" i="13"/>
  <c r="AZ69" i="13"/>
  <c r="BD69" i="13"/>
  <c r="BF69" i="13"/>
  <c r="BJ69" i="13"/>
  <c r="BL69" i="13"/>
  <c r="BN69" i="13"/>
  <c r="BO69" i="13"/>
  <c r="AR70" i="13"/>
  <c r="AT70" i="13"/>
  <c r="AX70" i="13"/>
  <c r="AZ70" i="13"/>
  <c r="BD70" i="13"/>
  <c r="BF70" i="13"/>
  <c r="BJ70" i="13"/>
  <c r="BL70" i="13"/>
  <c r="BN70" i="13"/>
  <c r="BO70" i="13"/>
  <c r="AR71" i="13"/>
  <c r="AT71" i="13"/>
  <c r="AX71" i="13"/>
  <c r="AZ71" i="13"/>
  <c r="BD71" i="13"/>
  <c r="BF71" i="13"/>
  <c r="BJ71" i="13"/>
  <c r="BL71" i="13"/>
  <c r="BN71" i="13"/>
  <c r="BO71" i="13"/>
  <c r="AR72" i="13"/>
  <c r="AT72" i="13"/>
  <c r="AX72" i="13"/>
  <c r="AZ72" i="13"/>
  <c r="BD72" i="13"/>
  <c r="BF72" i="13"/>
  <c r="BJ72" i="13"/>
  <c r="BL72" i="13"/>
  <c r="BN72" i="13"/>
  <c r="BO72" i="13"/>
  <c r="AR73" i="13"/>
  <c r="AT73" i="13"/>
  <c r="AX73" i="13"/>
  <c r="AZ73" i="13"/>
  <c r="BD73" i="13"/>
  <c r="BF73" i="13"/>
  <c r="BJ73" i="13"/>
  <c r="BL73" i="13"/>
  <c r="BN73" i="13"/>
  <c r="BO73" i="13"/>
  <c r="AR74" i="13"/>
  <c r="AT74" i="13"/>
  <c r="AX74" i="13"/>
  <c r="AZ74" i="13"/>
  <c r="BD74" i="13"/>
  <c r="BF74" i="13"/>
  <c r="BJ74" i="13"/>
  <c r="BL74" i="13"/>
  <c r="BN74" i="13"/>
  <c r="BO74" i="13"/>
  <c r="AR75" i="13"/>
  <c r="AT75" i="13"/>
  <c r="AX75" i="13"/>
  <c r="AZ75" i="13"/>
  <c r="BD75" i="13"/>
  <c r="BF75" i="13"/>
  <c r="BJ75" i="13"/>
  <c r="BL75" i="13"/>
  <c r="BN75" i="13"/>
  <c r="BO75" i="13"/>
  <c r="AR76" i="13"/>
  <c r="AT76" i="13"/>
  <c r="AX76" i="13"/>
  <c r="AZ76" i="13"/>
  <c r="BD76" i="13"/>
  <c r="BF76" i="13"/>
  <c r="BJ76" i="13"/>
  <c r="BL76" i="13"/>
  <c r="BN76" i="13"/>
  <c r="BO76" i="13"/>
  <c r="AR77" i="13"/>
  <c r="AT77" i="13"/>
  <c r="AX77" i="13"/>
  <c r="AZ77" i="13"/>
  <c r="BD77" i="13"/>
  <c r="BF77" i="13"/>
  <c r="BJ77" i="13"/>
  <c r="BL77" i="13"/>
  <c r="BN77" i="13"/>
  <c r="BO77" i="13"/>
  <c r="AR78" i="13"/>
  <c r="AT78" i="13"/>
  <c r="AX78" i="13"/>
  <c r="AZ78" i="13"/>
  <c r="BD78" i="13"/>
  <c r="BF78" i="13"/>
  <c r="BJ78" i="13"/>
  <c r="BL78" i="13"/>
  <c r="BN78" i="13"/>
  <c r="BO78" i="13"/>
  <c r="AR79" i="13"/>
  <c r="AT79" i="13"/>
  <c r="AX79" i="13"/>
  <c r="AZ79" i="13"/>
  <c r="BD79" i="13"/>
  <c r="BF79" i="13"/>
  <c r="BJ79" i="13"/>
  <c r="BL79" i="13"/>
  <c r="BN79" i="13"/>
  <c r="BO79" i="13"/>
  <c r="AR80" i="13"/>
  <c r="AT80" i="13"/>
  <c r="AX80" i="13"/>
  <c r="AZ80" i="13"/>
  <c r="BD80" i="13"/>
  <c r="BF80" i="13"/>
  <c r="BJ80" i="13"/>
  <c r="BL80" i="13"/>
  <c r="BN80" i="13"/>
  <c r="BO80" i="13"/>
  <c r="AR81" i="13"/>
  <c r="AT81" i="13"/>
  <c r="AX81" i="13"/>
  <c r="AZ81" i="13"/>
  <c r="BD81" i="13"/>
  <c r="BF81" i="13"/>
  <c r="BJ81" i="13"/>
  <c r="BL81" i="13"/>
  <c r="BN81" i="13"/>
  <c r="BO81" i="13"/>
  <c r="AR82" i="13"/>
  <c r="AT82" i="13"/>
  <c r="AX82" i="13"/>
  <c r="AZ82" i="13"/>
  <c r="BD82" i="13"/>
  <c r="BF82" i="13"/>
  <c r="BJ82" i="13"/>
  <c r="BL82" i="13"/>
  <c r="BN82" i="13"/>
  <c r="BO82" i="13"/>
  <c r="AR83" i="13"/>
  <c r="AT83" i="13"/>
  <c r="AX83" i="13"/>
  <c r="AZ83" i="13"/>
  <c r="BD83" i="13"/>
  <c r="BF83" i="13"/>
  <c r="BJ83" i="13"/>
  <c r="BL83" i="13"/>
  <c r="BN83" i="13"/>
  <c r="BO83" i="13"/>
  <c r="AR84" i="13"/>
  <c r="AT84" i="13"/>
  <c r="AX84" i="13"/>
  <c r="AZ84" i="13"/>
  <c r="BD84" i="13"/>
  <c r="BF84" i="13"/>
  <c r="BJ84" i="13"/>
  <c r="BL84" i="13"/>
  <c r="BN84" i="13"/>
  <c r="BO84" i="13"/>
  <c r="AR85" i="13"/>
  <c r="AT85" i="13"/>
  <c r="AX85" i="13"/>
  <c r="AZ85" i="13"/>
  <c r="BD85" i="13"/>
  <c r="BF85" i="13"/>
  <c r="BJ85" i="13"/>
  <c r="BL85" i="13"/>
  <c r="BN85" i="13"/>
  <c r="BO85" i="13"/>
  <c r="AR86" i="13"/>
  <c r="AT86" i="13"/>
  <c r="AX86" i="13"/>
  <c r="AZ86" i="13"/>
  <c r="BD86" i="13"/>
  <c r="BF86" i="13"/>
  <c r="BJ86" i="13"/>
  <c r="BL86" i="13"/>
  <c r="BN86" i="13"/>
  <c r="BO86" i="13"/>
  <c r="AR87" i="13"/>
  <c r="AT87" i="13"/>
  <c r="AX87" i="13"/>
  <c r="AZ87" i="13"/>
  <c r="BD87" i="13"/>
  <c r="BF87" i="13"/>
  <c r="BJ87" i="13"/>
  <c r="BL87" i="13"/>
  <c r="BN87" i="13"/>
  <c r="BO87" i="13"/>
  <c r="AR88" i="13"/>
  <c r="AT88" i="13"/>
  <c r="AX88" i="13"/>
  <c r="AZ88" i="13"/>
  <c r="BD88" i="13"/>
  <c r="BF88" i="13"/>
  <c r="BJ88" i="13"/>
  <c r="BL88" i="13"/>
  <c r="BN88" i="13"/>
  <c r="BO88" i="13"/>
  <c r="AR89" i="13"/>
  <c r="AT89" i="13"/>
  <c r="AX89" i="13"/>
  <c r="AZ89" i="13"/>
  <c r="BD89" i="13"/>
  <c r="BF89" i="13"/>
  <c r="BJ89" i="13"/>
  <c r="BL89" i="13"/>
  <c r="BN89" i="13"/>
  <c r="BO89" i="13"/>
  <c r="AR90" i="13"/>
  <c r="AT90" i="13"/>
  <c r="AX90" i="13"/>
  <c r="AZ90" i="13"/>
  <c r="BD90" i="13"/>
  <c r="BF90" i="13"/>
  <c r="BJ90" i="13"/>
  <c r="BL90" i="13"/>
  <c r="BN90" i="13"/>
  <c r="BO90" i="13"/>
  <c r="AR91" i="13"/>
  <c r="AT91" i="13"/>
  <c r="AX91" i="13"/>
  <c r="AZ91" i="13"/>
  <c r="BD91" i="13"/>
  <c r="BF91" i="13"/>
  <c r="BJ91" i="13"/>
  <c r="BL91" i="13"/>
  <c r="BN91" i="13"/>
  <c r="BO91" i="13"/>
  <c r="AR92" i="13"/>
  <c r="AT92" i="13"/>
  <c r="AX92" i="13"/>
  <c r="AZ92" i="13"/>
  <c r="BD92" i="13"/>
  <c r="BF92" i="13"/>
  <c r="BJ92" i="13"/>
  <c r="BL92" i="13"/>
  <c r="BN92" i="13"/>
  <c r="BO92" i="13"/>
  <c r="AR93" i="13"/>
  <c r="AT93" i="13"/>
  <c r="AX93" i="13"/>
  <c r="AZ93" i="13"/>
  <c r="BD93" i="13"/>
  <c r="BF93" i="13"/>
  <c r="BJ93" i="13"/>
  <c r="BL93" i="13"/>
  <c r="BN93" i="13"/>
  <c r="BO93" i="13"/>
  <c r="AR94" i="13"/>
  <c r="AT94" i="13"/>
  <c r="AX94" i="13"/>
  <c r="AZ94" i="13"/>
  <c r="BD94" i="13"/>
  <c r="BF94" i="13"/>
  <c r="BJ94" i="13"/>
  <c r="BL94" i="13"/>
  <c r="BN94" i="13"/>
  <c r="BO94" i="13"/>
  <c r="AR95" i="13"/>
  <c r="AT95" i="13"/>
  <c r="AX95" i="13"/>
  <c r="AZ95" i="13"/>
  <c r="BD95" i="13"/>
  <c r="BF95" i="13"/>
  <c r="BJ95" i="13"/>
  <c r="BL95" i="13"/>
  <c r="BN95" i="13"/>
  <c r="BO95" i="13"/>
  <c r="AR96" i="13"/>
  <c r="AT96" i="13"/>
  <c r="AX96" i="13"/>
  <c r="AZ96" i="13"/>
  <c r="BD96" i="13"/>
  <c r="BF96" i="13"/>
  <c r="BJ96" i="13"/>
  <c r="BL96" i="13"/>
  <c r="BN96" i="13"/>
  <c r="BO96" i="13"/>
  <c r="AR97" i="13"/>
  <c r="AT97" i="13"/>
  <c r="AX97" i="13"/>
  <c r="AZ97" i="13"/>
  <c r="BD97" i="13"/>
  <c r="BF97" i="13"/>
  <c r="BJ97" i="13"/>
  <c r="BL97" i="13"/>
  <c r="BN97" i="13"/>
  <c r="BO97" i="13"/>
  <c r="AR98" i="13"/>
  <c r="AT98" i="13"/>
  <c r="AX98" i="13"/>
  <c r="AZ98" i="13"/>
  <c r="BD98" i="13"/>
  <c r="BF98" i="13"/>
  <c r="BJ98" i="13"/>
  <c r="BL98" i="13"/>
  <c r="BN98" i="13"/>
  <c r="BO98" i="13"/>
  <c r="AR99" i="13"/>
  <c r="AT99" i="13"/>
  <c r="AX99" i="13"/>
  <c r="AZ99" i="13"/>
  <c r="BD99" i="13"/>
  <c r="BF99" i="13"/>
  <c r="BJ99" i="13"/>
  <c r="BL99" i="13"/>
  <c r="BN99" i="13"/>
  <c r="BO99" i="13"/>
  <c r="AR100" i="13"/>
  <c r="AT100" i="13"/>
  <c r="AX100" i="13"/>
  <c r="AZ100" i="13"/>
  <c r="BD100" i="13"/>
  <c r="BF100" i="13"/>
  <c r="BJ100" i="13"/>
  <c r="BL100" i="13"/>
  <c r="BN100" i="13"/>
  <c r="BO100" i="13"/>
  <c r="AR101" i="13"/>
  <c r="AT101" i="13"/>
  <c r="AX101" i="13"/>
  <c r="AZ101" i="13"/>
  <c r="BD101" i="13"/>
  <c r="BF101" i="13"/>
  <c r="BJ101" i="13"/>
  <c r="BL101" i="13"/>
  <c r="BN101" i="13"/>
  <c r="BO101" i="13"/>
  <c r="AR102" i="13"/>
  <c r="AT102" i="13"/>
  <c r="AX102" i="13"/>
  <c r="AZ102" i="13"/>
  <c r="BD102" i="13"/>
  <c r="BF102" i="13"/>
  <c r="BJ102" i="13"/>
  <c r="BL102" i="13"/>
  <c r="BN102" i="13"/>
  <c r="BO102" i="13"/>
  <c r="AR103" i="13"/>
  <c r="AT103" i="13"/>
  <c r="AX103" i="13"/>
  <c r="AZ103" i="13"/>
  <c r="BD103" i="13"/>
  <c r="BF103" i="13"/>
  <c r="BJ103" i="13"/>
  <c r="BL103" i="13"/>
  <c r="BN103" i="13"/>
  <c r="BO103" i="13"/>
  <c r="AR104" i="13"/>
  <c r="AT104" i="13"/>
  <c r="AX104" i="13"/>
  <c r="AZ104" i="13"/>
  <c r="BD104" i="13"/>
  <c r="BF104" i="13"/>
  <c r="BJ104" i="13"/>
  <c r="BL104" i="13"/>
  <c r="BN104" i="13"/>
  <c r="BO104" i="13"/>
  <c r="AR105" i="13"/>
  <c r="AT105" i="13"/>
  <c r="AX105" i="13"/>
  <c r="AZ105" i="13"/>
  <c r="BD105" i="13"/>
  <c r="BF105" i="13"/>
  <c r="BJ105" i="13"/>
  <c r="BL105" i="13"/>
  <c r="BN105" i="13"/>
  <c r="BO105" i="13"/>
  <c r="AR106" i="13"/>
  <c r="AT106" i="13"/>
  <c r="AX106" i="13"/>
  <c r="AZ106" i="13"/>
  <c r="BD106" i="13"/>
  <c r="BF106" i="13"/>
  <c r="BJ106" i="13"/>
  <c r="BL106" i="13"/>
  <c r="BN106" i="13"/>
  <c r="BO106" i="13"/>
  <c r="AR107" i="13"/>
  <c r="AT107" i="13"/>
  <c r="AX107" i="13"/>
  <c r="AZ107" i="13"/>
  <c r="BD107" i="13"/>
  <c r="BF107" i="13"/>
  <c r="BJ107" i="13"/>
  <c r="BL107" i="13"/>
  <c r="BN107" i="13"/>
  <c r="BO107" i="13"/>
  <c r="AR108" i="13"/>
  <c r="AT108" i="13"/>
  <c r="AX108" i="13"/>
  <c r="AZ108" i="13"/>
  <c r="BD108" i="13"/>
  <c r="BF108" i="13"/>
  <c r="BJ108" i="13"/>
  <c r="BL108" i="13"/>
  <c r="BN108" i="13"/>
  <c r="BO108" i="13"/>
  <c r="AR109" i="13"/>
  <c r="AT109" i="13"/>
  <c r="AX109" i="13"/>
  <c r="AZ109" i="13"/>
  <c r="BD109" i="13"/>
  <c r="BF109" i="13"/>
  <c r="BJ109" i="13"/>
  <c r="BL109" i="13"/>
  <c r="BN109" i="13"/>
  <c r="BO109" i="13"/>
  <c r="AR110" i="13"/>
  <c r="AT110" i="13"/>
  <c r="AX110" i="13"/>
  <c r="AZ110" i="13"/>
  <c r="BD110" i="13"/>
  <c r="BF110" i="13"/>
  <c r="BJ110" i="13"/>
  <c r="BL110" i="13"/>
  <c r="BN110" i="13"/>
  <c r="BO110" i="13"/>
  <c r="AR111" i="13"/>
  <c r="AT111" i="13"/>
  <c r="AX111" i="13"/>
  <c r="AZ111" i="13"/>
  <c r="BD111" i="13"/>
  <c r="BF111" i="13"/>
  <c r="BJ111" i="13"/>
  <c r="BL111" i="13"/>
  <c r="BN111" i="13"/>
  <c r="BO111" i="13"/>
  <c r="AR112" i="13"/>
  <c r="AT112" i="13"/>
  <c r="AX112" i="13"/>
  <c r="AZ112" i="13"/>
  <c r="BD112" i="13"/>
  <c r="BF112" i="13"/>
  <c r="BJ112" i="13"/>
  <c r="BL112" i="13"/>
  <c r="BN112" i="13"/>
  <c r="BO112" i="13"/>
  <c r="AR113" i="13"/>
  <c r="AT113" i="13"/>
  <c r="AX113" i="13"/>
  <c r="AZ113" i="13"/>
  <c r="BD113" i="13"/>
  <c r="BF113" i="13"/>
  <c r="BJ113" i="13"/>
  <c r="BL113" i="13"/>
  <c r="BN113" i="13"/>
  <c r="BO113" i="13"/>
  <c r="AR114" i="13"/>
  <c r="AT114" i="13"/>
  <c r="AX114" i="13"/>
  <c r="AZ114" i="13"/>
  <c r="BD114" i="13"/>
  <c r="BF114" i="13"/>
  <c r="BJ114" i="13"/>
  <c r="BL114" i="13"/>
  <c r="BN114" i="13"/>
  <c r="BO114" i="13"/>
  <c r="AR115" i="13"/>
  <c r="AT115" i="13"/>
  <c r="AX115" i="13"/>
  <c r="AZ115" i="13"/>
  <c r="BD115" i="13"/>
  <c r="BF115" i="13"/>
  <c r="BJ115" i="13"/>
  <c r="BL115" i="13"/>
  <c r="BN115" i="13"/>
  <c r="BO115" i="13"/>
  <c r="AR116" i="13"/>
  <c r="AT116" i="13"/>
  <c r="AX116" i="13"/>
  <c r="AZ116" i="13"/>
  <c r="BD116" i="13"/>
  <c r="BF116" i="13"/>
  <c r="BJ116" i="13"/>
  <c r="BL116" i="13"/>
  <c r="BN116" i="13"/>
  <c r="BO116" i="13"/>
  <c r="AR117" i="13"/>
  <c r="AT117" i="13"/>
  <c r="AX117" i="13"/>
  <c r="AZ117" i="13"/>
  <c r="BD117" i="13"/>
  <c r="BF117" i="13"/>
  <c r="BJ117" i="13"/>
  <c r="BL117" i="13"/>
  <c r="BN117" i="13"/>
  <c r="BO117" i="13"/>
  <c r="AR118" i="13"/>
  <c r="AT118" i="13"/>
  <c r="AX118" i="13"/>
  <c r="AZ118" i="13"/>
  <c r="BD118" i="13"/>
  <c r="BF118" i="13"/>
  <c r="BJ118" i="13"/>
  <c r="BL118" i="13"/>
  <c r="BN118" i="13"/>
  <c r="BO118" i="13"/>
  <c r="AR119" i="13"/>
  <c r="AT119" i="13"/>
  <c r="AX119" i="13"/>
  <c r="AZ119" i="13"/>
  <c r="BD119" i="13"/>
  <c r="BF119" i="13"/>
  <c r="BJ119" i="13"/>
  <c r="BL119" i="13"/>
  <c r="BN119" i="13"/>
  <c r="BO119" i="13"/>
  <c r="AR120" i="13"/>
  <c r="AT120" i="13"/>
  <c r="AX120" i="13"/>
  <c r="AZ120" i="13"/>
  <c r="BD120" i="13"/>
  <c r="BF120" i="13"/>
  <c r="BJ120" i="13"/>
  <c r="BL120" i="13"/>
  <c r="BN120" i="13"/>
  <c r="BO120" i="13"/>
  <c r="AR121" i="13"/>
  <c r="AT121" i="13"/>
  <c r="AX121" i="13"/>
  <c r="AZ121" i="13"/>
  <c r="BD121" i="13"/>
  <c r="BF121" i="13"/>
  <c r="BJ121" i="13"/>
  <c r="BL121" i="13"/>
  <c r="BN121" i="13"/>
  <c r="BO121" i="13"/>
  <c r="AR122" i="13"/>
  <c r="AT122" i="13"/>
  <c r="AX122" i="13"/>
  <c r="AZ122" i="13"/>
  <c r="BD122" i="13"/>
  <c r="BF122" i="13"/>
  <c r="BJ122" i="13"/>
  <c r="BL122" i="13"/>
  <c r="BN122" i="13"/>
  <c r="BO122" i="13"/>
  <c r="AR123" i="13"/>
  <c r="AT123" i="13"/>
  <c r="AX123" i="13"/>
  <c r="AZ123" i="13"/>
  <c r="BD123" i="13"/>
  <c r="BF123" i="13"/>
  <c r="BJ123" i="13"/>
  <c r="BL123" i="13"/>
  <c r="BN123" i="13"/>
  <c r="BO123" i="13"/>
  <c r="AR124" i="13"/>
  <c r="AT124" i="13"/>
  <c r="AX124" i="13"/>
  <c r="AZ124" i="13"/>
  <c r="BD124" i="13"/>
  <c r="BF124" i="13"/>
  <c r="BJ124" i="13"/>
  <c r="BL124" i="13"/>
  <c r="BN124" i="13"/>
  <c r="BO124" i="13"/>
  <c r="AR125" i="13"/>
  <c r="AT125" i="13"/>
  <c r="AX125" i="13"/>
  <c r="AZ125" i="13"/>
  <c r="BD125" i="13"/>
  <c r="BF125" i="13"/>
  <c r="BJ125" i="13"/>
  <c r="BL125" i="13"/>
  <c r="BN125" i="13"/>
  <c r="BO125" i="13"/>
  <c r="AR126" i="13"/>
  <c r="AT126" i="13"/>
  <c r="AX126" i="13"/>
  <c r="AZ126" i="13"/>
  <c r="BD126" i="13"/>
  <c r="BF126" i="13"/>
  <c r="BJ126" i="13"/>
  <c r="BL126" i="13"/>
  <c r="BN126" i="13"/>
  <c r="BO126" i="13"/>
  <c r="AR127" i="13"/>
  <c r="AT127" i="13"/>
  <c r="AX127" i="13"/>
  <c r="AZ127" i="13"/>
  <c r="BD127" i="13"/>
  <c r="BF127" i="13"/>
  <c r="BJ127" i="13"/>
  <c r="BL127" i="13"/>
  <c r="BN127" i="13"/>
  <c r="BO127" i="13"/>
  <c r="AR128" i="13"/>
  <c r="AT128" i="13"/>
  <c r="AX128" i="13"/>
  <c r="AZ128" i="13"/>
  <c r="BD128" i="13"/>
  <c r="BF128" i="13"/>
  <c r="BJ128" i="13"/>
  <c r="BL128" i="13"/>
  <c r="BN128" i="13"/>
  <c r="BO128" i="13"/>
  <c r="AR129" i="13"/>
  <c r="AT129" i="13"/>
  <c r="AX129" i="13"/>
  <c r="AZ129" i="13"/>
  <c r="BD129" i="13"/>
  <c r="BF129" i="13"/>
  <c r="BJ129" i="13"/>
  <c r="BL129" i="13"/>
  <c r="BN129" i="13"/>
  <c r="BO129" i="13"/>
  <c r="AR130" i="13"/>
  <c r="AT130" i="13"/>
  <c r="AX130" i="13"/>
  <c r="AZ130" i="13"/>
  <c r="BD130" i="13"/>
  <c r="BF130" i="13"/>
  <c r="BJ130" i="13"/>
  <c r="BL130" i="13"/>
  <c r="BN130" i="13"/>
  <c r="BO130" i="13"/>
  <c r="AR131" i="13"/>
  <c r="AT131" i="13"/>
  <c r="AX131" i="13"/>
  <c r="AZ131" i="13"/>
  <c r="BD131" i="13"/>
  <c r="BF131" i="13"/>
  <c r="BJ131" i="13"/>
  <c r="BL131" i="13"/>
  <c r="BN131" i="13"/>
  <c r="BO131" i="13"/>
  <c r="AR132" i="13"/>
  <c r="AT132" i="13"/>
  <c r="AX132" i="13"/>
  <c r="AZ132" i="13"/>
  <c r="BD132" i="13"/>
  <c r="BF132" i="13"/>
  <c r="BJ132" i="13"/>
  <c r="BL132" i="13"/>
  <c r="BN132" i="13"/>
  <c r="BO132" i="13"/>
  <c r="AR133" i="13"/>
  <c r="AT133" i="13"/>
  <c r="AX133" i="13"/>
  <c r="AZ133" i="13"/>
  <c r="BD133" i="13"/>
  <c r="BF133" i="13"/>
  <c r="BJ133" i="13"/>
  <c r="BL133" i="13"/>
  <c r="BN133" i="13"/>
  <c r="BO133" i="13"/>
  <c r="AR134" i="13"/>
  <c r="AT134" i="13"/>
  <c r="AX134" i="13"/>
  <c r="AZ134" i="13"/>
  <c r="BD134" i="13"/>
  <c r="BF134" i="13"/>
  <c r="BJ134" i="13"/>
  <c r="BL134" i="13"/>
  <c r="BN134" i="13"/>
  <c r="BO134" i="13"/>
  <c r="AR135" i="13"/>
  <c r="AT135" i="13"/>
  <c r="AX135" i="13"/>
  <c r="AZ135" i="13"/>
  <c r="BD135" i="13"/>
  <c r="BF135" i="13"/>
  <c r="BJ135" i="13"/>
  <c r="BL135" i="13"/>
  <c r="BN135" i="13"/>
  <c r="BO135" i="13"/>
  <c r="AR136" i="13"/>
  <c r="AT136" i="13"/>
  <c r="AX136" i="13"/>
  <c r="AZ136" i="13"/>
  <c r="BD136" i="13"/>
  <c r="BF136" i="13"/>
  <c r="BJ136" i="13"/>
  <c r="BL136" i="13"/>
  <c r="BN136" i="13"/>
  <c r="BO136" i="13"/>
  <c r="AR137" i="13"/>
  <c r="AT137" i="13"/>
  <c r="AX137" i="13"/>
  <c r="AZ137" i="13"/>
  <c r="BD137" i="13"/>
  <c r="BF137" i="13"/>
  <c r="BJ137" i="13"/>
  <c r="BL137" i="13"/>
  <c r="BN137" i="13"/>
  <c r="BO137" i="13"/>
  <c r="AR138" i="13"/>
  <c r="AT138" i="13"/>
  <c r="AX138" i="13"/>
  <c r="AZ138" i="13"/>
  <c r="BD138" i="13"/>
  <c r="BF138" i="13"/>
  <c r="BJ138" i="13"/>
  <c r="BL138" i="13"/>
  <c r="BN138" i="13"/>
  <c r="BO138" i="13"/>
  <c r="AR139" i="13"/>
  <c r="AT139" i="13"/>
  <c r="AX139" i="13"/>
  <c r="AZ139" i="13"/>
  <c r="BD139" i="13"/>
  <c r="BF139" i="13"/>
  <c r="BJ139" i="13"/>
  <c r="BL139" i="13"/>
  <c r="BN139" i="13"/>
  <c r="BO139" i="13"/>
  <c r="AR140" i="13"/>
  <c r="AT140" i="13"/>
  <c r="AX140" i="13"/>
  <c r="AZ140" i="13"/>
  <c r="BD140" i="13"/>
  <c r="BF140" i="13"/>
  <c r="BJ140" i="13"/>
  <c r="BL140" i="13"/>
  <c r="BN140" i="13"/>
  <c r="BO140" i="13"/>
  <c r="AR141" i="13"/>
  <c r="AT141" i="13"/>
  <c r="AX141" i="13"/>
  <c r="AZ141" i="13"/>
  <c r="BD141" i="13"/>
  <c r="BF141" i="13"/>
  <c r="BJ141" i="13"/>
  <c r="BL141" i="13"/>
  <c r="BN141" i="13"/>
  <c r="BO141" i="13"/>
  <c r="AR142" i="13"/>
  <c r="AT142" i="13"/>
  <c r="AX142" i="13"/>
  <c r="AZ142" i="13"/>
  <c r="BD142" i="13"/>
  <c r="BF142" i="13"/>
  <c r="BJ142" i="13"/>
  <c r="BL142" i="13"/>
  <c r="BN142" i="13"/>
  <c r="BO142" i="13"/>
  <c r="AR143" i="13"/>
  <c r="AT143" i="13"/>
  <c r="AX143" i="13"/>
  <c r="AZ143" i="13"/>
  <c r="BD143" i="13"/>
  <c r="BF143" i="13"/>
  <c r="BJ143" i="13"/>
  <c r="BL143" i="13"/>
  <c r="BN143" i="13"/>
  <c r="BO143" i="13"/>
  <c r="AR144" i="13"/>
  <c r="AT144" i="13"/>
  <c r="AX144" i="13"/>
  <c r="AZ144" i="13"/>
  <c r="BD144" i="13"/>
  <c r="BF144" i="13"/>
  <c r="BJ144" i="13"/>
  <c r="BL144" i="13"/>
  <c r="BN144" i="13"/>
  <c r="BO144" i="13"/>
  <c r="AR145" i="13"/>
  <c r="AT145" i="13"/>
  <c r="AX145" i="13"/>
  <c r="AZ145" i="13"/>
  <c r="BD145" i="13"/>
  <c r="BF145" i="13"/>
  <c r="BJ145" i="13"/>
  <c r="BL145" i="13"/>
  <c r="BN145" i="13"/>
  <c r="BO145" i="13"/>
  <c r="AR146" i="13"/>
  <c r="AT146" i="13"/>
  <c r="AX146" i="13"/>
  <c r="AZ146" i="13"/>
  <c r="BD146" i="13"/>
  <c r="BF146" i="13"/>
  <c r="BJ146" i="13"/>
  <c r="BL146" i="13"/>
  <c r="BN146" i="13"/>
  <c r="BO146" i="13"/>
  <c r="AR147" i="13"/>
  <c r="AT147" i="13"/>
  <c r="AX147" i="13"/>
  <c r="AZ147" i="13"/>
  <c r="BD147" i="13"/>
  <c r="BF147" i="13"/>
  <c r="BJ147" i="13"/>
  <c r="BL147" i="13"/>
  <c r="BN147" i="13"/>
  <c r="BO147" i="13"/>
  <c r="AR148" i="13"/>
  <c r="AT148" i="13"/>
  <c r="AX148" i="13"/>
  <c r="AZ148" i="13"/>
  <c r="BD148" i="13"/>
  <c r="BF148" i="13"/>
  <c r="BJ148" i="13"/>
  <c r="BL148" i="13"/>
  <c r="BN148" i="13"/>
  <c r="BO148" i="13"/>
  <c r="AR149" i="13"/>
  <c r="AT149" i="13"/>
  <c r="AX149" i="13"/>
  <c r="AZ149" i="13"/>
  <c r="BD149" i="13"/>
  <c r="BF149" i="13"/>
  <c r="BJ149" i="13"/>
  <c r="BL149" i="13"/>
  <c r="BN149" i="13"/>
  <c r="BO149" i="13"/>
  <c r="AR150" i="13"/>
  <c r="AT150" i="13"/>
  <c r="AX150" i="13"/>
  <c r="AZ150" i="13"/>
  <c r="BD150" i="13"/>
  <c r="BF150" i="13"/>
  <c r="BJ150" i="13"/>
  <c r="BL150" i="13"/>
  <c r="BN150" i="13"/>
  <c r="BO150" i="13"/>
  <c r="AR151" i="13"/>
  <c r="AT151" i="13"/>
  <c r="AX151" i="13"/>
  <c r="AZ151" i="13"/>
  <c r="BD151" i="13"/>
  <c r="BF151" i="13"/>
  <c r="BJ151" i="13"/>
  <c r="BL151" i="13"/>
  <c r="BN151" i="13"/>
  <c r="BO151" i="13"/>
  <c r="AR152" i="13"/>
  <c r="AT152" i="13"/>
  <c r="AX152" i="13"/>
  <c r="AZ152" i="13"/>
  <c r="BD152" i="13"/>
  <c r="BF152" i="13"/>
  <c r="BJ152" i="13"/>
  <c r="BL152" i="13"/>
  <c r="BN152" i="13"/>
  <c r="BO152" i="13"/>
  <c r="AR153" i="13"/>
  <c r="AT153" i="13"/>
  <c r="AX153" i="13"/>
  <c r="AZ153" i="13"/>
  <c r="BD153" i="13"/>
  <c r="BF153" i="13"/>
  <c r="BJ153" i="13"/>
  <c r="BL153" i="13"/>
  <c r="BN153" i="13"/>
  <c r="BO153" i="13"/>
  <c r="AR154" i="13"/>
  <c r="AT154" i="13"/>
  <c r="AX154" i="13"/>
  <c r="AZ154" i="13"/>
  <c r="BD154" i="13"/>
  <c r="BF154" i="13"/>
  <c r="BJ154" i="13"/>
  <c r="BL154" i="13"/>
  <c r="BN154" i="13"/>
  <c r="BO154" i="13"/>
  <c r="AR155" i="13"/>
  <c r="AT155" i="13"/>
  <c r="AX155" i="13"/>
  <c r="AZ155" i="13"/>
  <c r="BD155" i="13"/>
  <c r="BF155" i="13"/>
  <c r="BJ155" i="13"/>
  <c r="BL155" i="13"/>
  <c r="BN155" i="13"/>
  <c r="BO155" i="13"/>
  <c r="AR156" i="13"/>
  <c r="AT156" i="13"/>
  <c r="AX156" i="13"/>
  <c r="AZ156" i="13"/>
  <c r="BD156" i="13"/>
  <c r="BF156" i="13"/>
  <c r="BJ156" i="13"/>
  <c r="BL156" i="13"/>
  <c r="BN156" i="13"/>
  <c r="BO156" i="13"/>
  <c r="AR157" i="13"/>
  <c r="AT157" i="13"/>
  <c r="AX157" i="13"/>
  <c r="AZ157" i="13"/>
  <c r="BD157" i="13"/>
  <c r="BF157" i="13"/>
  <c r="BJ157" i="13"/>
  <c r="BL157" i="13"/>
  <c r="BN157" i="13"/>
  <c r="BO157" i="13"/>
  <c r="AR158" i="13"/>
  <c r="AT158" i="13"/>
  <c r="AX158" i="13"/>
  <c r="AZ158" i="13"/>
  <c r="BD158" i="13"/>
  <c r="BF158" i="13"/>
  <c r="BJ158" i="13"/>
  <c r="BL158" i="13"/>
  <c r="BN158" i="13"/>
  <c r="BO158" i="13"/>
  <c r="AR159" i="13"/>
  <c r="AT159" i="13"/>
  <c r="AX159" i="13"/>
  <c r="AZ159" i="13"/>
  <c r="BD159" i="13"/>
  <c r="BF159" i="13"/>
  <c r="BJ159" i="13"/>
  <c r="BL159" i="13"/>
  <c r="BN159" i="13"/>
  <c r="BO159" i="13"/>
  <c r="AR160" i="13"/>
  <c r="AT160" i="13"/>
  <c r="AX160" i="13"/>
  <c r="AZ160" i="13"/>
  <c r="BD160" i="13"/>
  <c r="BF160" i="13"/>
  <c r="BJ160" i="13"/>
  <c r="BL160" i="13"/>
  <c r="BN160" i="13"/>
  <c r="BO160" i="13"/>
  <c r="AR161" i="13"/>
  <c r="AT161" i="13"/>
  <c r="AX161" i="13"/>
  <c r="AZ161" i="13"/>
  <c r="BD161" i="13"/>
  <c r="BF161" i="13"/>
  <c r="BJ161" i="13"/>
  <c r="BL161" i="13"/>
  <c r="BN161" i="13"/>
  <c r="BO161" i="13"/>
  <c r="AR162" i="13"/>
  <c r="AT162" i="13"/>
  <c r="AX162" i="13"/>
  <c r="AZ162" i="13"/>
  <c r="BD162" i="13"/>
  <c r="BF162" i="13"/>
  <c r="BJ162" i="13"/>
  <c r="BL162" i="13"/>
  <c r="BN162" i="13"/>
  <c r="BO162" i="13"/>
  <c r="AR163" i="13"/>
  <c r="AT163" i="13"/>
  <c r="AX163" i="13"/>
  <c r="AZ163" i="13"/>
  <c r="BD163" i="13"/>
  <c r="BF163" i="13"/>
  <c r="BJ163" i="13"/>
  <c r="BL163" i="13"/>
  <c r="BN163" i="13"/>
  <c r="BO163" i="13"/>
  <c r="AR164" i="13"/>
  <c r="AT164" i="13"/>
  <c r="AX164" i="13"/>
  <c r="AZ164" i="13"/>
  <c r="BD164" i="13"/>
  <c r="BF164" i="13"/>
  <c r="BJ164" i="13"/>
  <c r="BL164" i="13"/>
  <c r="BN164" i="13"/>
  <c r="BO164" i="13"/>
  <c r="AR165" i="13"/>
  <c r="AT165" i="13"/>
  <c r="AX165" i="13"/>
  <c r="AZ165" i="13"/>
  <c r="BD165" i="13"/>
  <c r="BF165" i="13"/>
  <c r="BJ165" i="13"/>
  <c r="BL165" i="13"/>
  <c r="BN165" i="13"/>
  <c r="BO165" i="13"/>
  <c r="AR166" i="13"/>
  <c r="AT166" i="13"/>
  <c r="AX166" i="13"/>
  <c r="AZ166" i="13"/>
  <c r="BD166" i="13"/>
  <c r="BF166" i="13"/>
  <c r="BJ166" i="13"/>
  <c r="BL166" i="13"/>
  <c r="BN166" i="13"/>
  <c r="BO166" i="13"/>
  <c r="AR167" i="13"/>
  <c r="AT167" i="13"/>
  <c r="AX167" i="13"/>
  <c r="AZ167" i="13"/>
  <c r="BD167" i="13"/>
  <c r="BF167" i="13"/>
  <c r="BJ167" i="13"/>
  <c r="BL167" i="13"/>
  <c r="BN167" i="13"/>
  <c r="BO167" i="13"/>
  <c r="AR168" i="13"/>
  <c r="AT168" i="13"/>
  <c r="AX168" i="13"/>
  <c r="AZ168" i="13"/>
  <c r="BD168" i="13"/>
  <c r="BF168" i="13"/>
  <c r="BJ168" i="13"/>
  <c r="BL168" i="13"/>
  <c r="BN168" i="13"/>
  <c r="BO168" i="13"/>
  <c r="AR169" i="13"/>
  <c r="AT169" i="13"/>
  <c r="AX169" i="13"/>
  <c r="AZ169" i="13"/>
  <c r="BD169" i="13"/>
  <c r="BF169" i="13"/>
  <c r="BJ169" i="13"/>
  <c r="BL169" i="13"/>
  <c r="BN169" i="13"/>
  <c r="BO169" i="13"/>
  <c r="AR170" i="13"/>
  <c r="AT170" i="13"/>
  <c r="AX170" i="13"/>
  <c r="AZ170" i="13"/>
  <c r="BD170" i="13"/>
  <c r="BF170" i="13"/>
  <c r="BJ170" i="13"/>
  <c r="BL170" i="13"/>
  <c r="BN170" i="13"/>
  <c r="BO170" i="13"/>
  <c r="AR171" i="13"/>
  <c r="AT171" i="13"/>
  <c r="AX171" i="13"/>
  <c r="AZ171" i="13"/>
  <c r="BD171" i="13"/>
  <c r="BF171" i="13"/>
  <c r="BJ171" i="13"/>
  <c r="BL171" i="13"/>
  <c r="BN171" i="13"/>
  <c r="BO171" i="13"/>
  <c r="AR172" i="13"/>
  <c r="AT172" i="13"/>
  <c r="AX172" i="13"/>
  <c r="AZ172" i="13"/>
  <c r="BD172" i="13"/>
  <c r="BF172" i="13"/>
  <c r="BJ172" i="13"/>
  <c r="BL172" i="13"/>
  <c r="BN172" i="13"/>
  <c r="BO172" i="13"/>
  <c r="AR173" i="13"/>
  <c r="AT173" i="13"/>
  <c r="AX173" i="13"/>
  <c r="AZ173" i="13"/>
  <c r="BD173" i="13"/>
  <c r="BF173" i="13"/>
  <c r="BJ173" i="13"/>
  <c r="BL173" i="13"/>
  <c r="BN173" i="13"/>
  <c r="BO173" i="13"/>
  <c r="AR174" i="13"/>
  <c r="AT174" i="13"/>
  <c r="AX174" i="13"/>
  <c r="AZ174" i="13"/>
  <c r="BD174" i="13"/>
  <c r="BF174" i="13"/>
  <c r="BJ174" i="13"/>
  <c r="BL174" i="13"/>
  <c r="BN174" i="13"/>
  <c r="BO174" i="13"/>
  <c r="AR175" i="13"/>
  <c r="AT175" i="13"/>
  <c r="AX175" i="13"/>
  <c r="AZ175" i="13"/>
  <c r="BD175" i="13"/>
  <c r="BF175" i="13"/>
  <c r="BJ175" i="13"/>
  <c r="BL175" i="13"/>
  <c r="BN175" i="13"/>
  <c r="BO175" i="13"/>
  <c r="AR176" i="13"/>
  <c r="AT176" i="13"/>
  <c r="AX176" i="13"/>
  <c r="AZ176" i="13"/>
  <c r="BD176" i="13"/>
  <c r="BF176" i="13"/>
  <c r="BJ176" i="13"/>
  <c r="BL176" i="13"/>
  <c r="BN176" i="13"/>
  <c r="BO176" i="13"/>
  <c r="AR177" i="13"/>
  <c r="AT177" i="13"/>
  <c r="AX177" i="13"/>
  <c r="AZ177" i="13"/>
  <c r="BD177" i="13"/>
  <c r="BF177" i="13"/>
  <c r="BJ177" i="13"/>
  <c r="BL177" i="13"/>
  <c r="BN177" i="13"/>
  <c r="BO177" i="13"/>
  <c r="AR178" i="13"/>
  <c r="AT178" i="13"/>
  <c r="AX178" i="13"/>
  <c r="AZ178" i="13"/>
  <c r="BD178" i="13"/>
  <c r="BF178" i="13"/>
  <c r="BJ178" i="13"/>
  <c r="BL178" i="13"/>
  <c r="BN178" i="13"/>
  <c r="BO178" i="13"/>
  <c r="BO183" i="13"/>
  <c r="BN183" i="13"/>
  <c r="BM4" i="13"/>
  <c r="BM5" i="13"/>
  <c r="BM6" i="13"/>
  <c r="BM7" i="13"/>
  <c r="BM8" i="13"/>
  <c r="BM9" i="13"/>
  <c r="BM10" i="13"/>
  <c r="BM11" i="13"/>
  <c r="BM12" i="13"/>
  <c r="BM13" i="13"/>
  <c r="BM14" i="13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47" i="13"/>
  <c r="BM48" i="13"/>
  <c r="BM49" i="13"/>
  <c r="BM50" i="13"/>
  <c r="BM51" i="13"/>
  <c r="BM52" i="13"/>
  <c r="BM53" i="13"/>
  <c r="BM54" i="13"/>
  <c r="BM55" i="13"/>
  <c r="BM56" i="13"/>
  <c r="BM57" i="13"/>
  <c r="BM58" i="13"/>
  <c r="BM59" i="13"/>
  <c r="BM60" i="13"/>
  <c r="BM61" i="13"/>
  <c r="BM62" i="13"/>
  <c r="BM63" i="13"/>
  <c r="BM64" i="13"/>
  <c r="BM65" i="13"/>
  <c r="BM66" i="13"/>
  <c r="BM67" i="13"/>
  <c r="BM68" i="13"/>
  <c r="BM69" i="13"/>
  <c r="BM70" i="13"/>
  <c r="BM71" i="13"/>
  <c r="BM72" i="13"/>
  <c r="BM73" i="13"/>
  <c r="BM74" i="13"/>
  <c r="BM75" i="13"/>
  <c r="BM76" i="13"/>
  <c r="BM77" i="13"/>
  <c r="BM78" i="13"/>
  <c r="BM79" i="13"/>
  <c r="BM80" i="13"/>
  <c r="BM81" i="13"/>
  <c r="BM82" i="13"/>
  <c r="BM83" i="13"/>
  <c r="BM84" i="13"/>
  <c r="BM85" i="13"/>
  <c r="BM86" i="13"/>
  <c r="BM87" i="13"/>
  <c r="BM88" i="13"/>
  <c r="BM89" i="13"/>
  <c r="BM90" i="13"/>
  <c r="BM91" i="13"/>
  <c r="BM92" i="13"/>
  <c r="BM93" i="13"/>
  <c r="BM94" i="13"/>
  <c r="BM95" i="13"/>
  <c r="BM96" i="13"/>
  <c r="BM97" i="13"/>
  <c r="BM98" i="13"/>
  <c r="BM99" i="13"/>
  <c r="BM100" i="13"/>
  <c r="BM101" i="13"/>
  <c r="BM102" i="13"/>
  <c r="BM103" i="13"/>
  <c r="BM104" i="13"/>
  <c r="BM105" i="13"/>
  <c r="BM106" i="13"/>
  <c r="BM107" i="13"/>
  <c r="BM108" i="13"/>
  <c r="BM109" i="13"/>
  <c r="BM110" i="13"/>
  <c r="BM111" i="13"/>
  <c r="BM112" i="13"/>
  <c r="BM113" i="13"/>
  <c r="BM114" i="13"/>
  <c r="BM115" i="13"/>
  <c r="BM116" i="13"/>
  <c r="BM117" i="13"/>
  <c r="BM118" i="13"/>
  <c r="BM119" i="13"/>
  <c r="BM120" i="13"/>
  <c r="BM121" i="13"/>
  <c r="BM122" i="13"/>
  <c r="BM123" i="13"/>
  <c r="BM124" i="13"/>
  <c r="BM125" i="13"/>
  <c r="BM126" i="13"/>
  <c r="BM127" i="13"/>
  <c r="BM128" i="13"/>
  <c r="BM129" i="13"/>
  <c r="BM130" i="13"/>
  <c r="BM131" i="13"/>
  <c r="BM132" i="13"/>
  <c r="BM133" i="13"/>
  <c r="BM134" i="13"/>
  <c r="BM135" i="13"/>
  <c r="BM136" i="13"/>
  <c r="BM137" i="13"/>
  <c r="BM138" i="13"/>
  <c r="BM139" i="13"/>
  <c r="BM140" i="13"/>
  <c r="BM141" i="13"/>
  <c r="BM142" i="13"/>
  <c r="BM143" i="13"/>
  <c r="BM144" i="13"/>
  <c r="BM145" i="13"/>
  <c r="BM146" i="13"/>
  <c r="BM147" i="13"/>
  <c r="BM148" i="13"/>
  <c r="BM149" i="13"/>
  <c r="BM150" i="13"/>
  <c r="BM151" i="13"/>
  <c r="BM152" i="13"/>
  <c r="BM153" i="13"/>
  <c r="BM154" i="13"/>
  <c r="BM155" i="13"/>
  <c r="BM156" i="13"/>
  <c r="BM157" i="13"/>
  <c r="BM158" i="13"/>
  <c r="BM159" i="13"/>
  <c r="BM160" i="13"/>
  <c r="BM161" i="13"/>
  <c r="BM162" i="13"/>
  <c r="BM163" i="13"/>
  <c r="BM164" i="13"/>
  <c r="BM165" i="13"/>
  <c r="BM166" i="13"/>
  <c r="BM167" i="13"/>
  <c r="BM168" i="13"/>
  <c r="BM169" i="13"/>
  <c r="BM170" i="13"/>
  <c r="BM171" i="13"/>
  <c r="BM172" i="13"/>
  <c r="BM173" i="13"/>
  <c r="BM174" i="13"/>
  <c r="BM175" i="13"/>
  <c r="BM176" i="13"/>
  <c r="BM177" i="13"/>
  <c r="BM178" i="13"/>
  <c r="BM183" i="13"/>
  <c r="BL183" i="13"/>
  <c r="BK4" i="13"/>
  <c r="BK5" i="13"/>
  <c r="BK6" i="13"/>
  <c r="BK7" i="13"/>
  <c r="BK8" i="13"/>
  <c r="BK9" i="13"/>
  <c r="BK10" i="13"/>
  <c r="BK11" i="13"/>
  <c r="BK12" i="13"/>
  <c r="BK13" i="13"/>
  <c r="BK14" i="13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47" i="13"/>
  <c r="BK48" i="13"/>
  <c r="BK49" i="13"/>
  <c r="BK50" i="13"/>
  <c r="BK51" i="13"/>
  <c r="BK52" i="13"/>
  <c r="BK53" i="13"/>
  <c r="BK54" i="13"/>
  <c r="BK55" i="13"/>
  <c r="BK56" i="13"/>
  <c r="BK57" i="13"/>
  <c r="BK58" i="13"/>
  <c r="BK59" i="13"/>
  <c r="BK60" i="13"/>
  <c r="BK61" i="13"/>
  <c r="BK62" i="13"/>
  <c r="BK63" i="13"/>
  <c r="BK64" i="13"/>
  <c r="BK65" i="13"/>
  <c r="BK66" i="13"/>
  <c r="BK67" i="13"/>
  <c r="BK68" i="13"/>
  <c r="BK69" i="13"/>
  <c r="BK70" i="13"/>
  <c r="BK71" i="13"/>
  <c r="BK72" i="13"/>
  <c r="BK73" i="13"/>
  <c r="BK74" i="13"/>
  <c r="BK75" i="13"/>
  <c r="BK76" i="13"/>
  <c r="BK77" i="13"/>
  <c r="BK78" i="13"/>
  <c r="BK79" i="13"/>
  <c r="BK80" i="13"/>
  <c r="BK81" i="13"/>
  <c r="BK82" i="13"/>
  <c r="BK83" i="13"/>
  <c r="BK84" i="13"/>
  <c r="BK85" i="13"/>
  <c r="BK86" i="13"/>
  <c r="BK87" i="13"/>
  <c r="BK88" i="13"/>
  <c r="BK89" i="13"/>
  <c r="BK90" i="13"/>
  <c r="BK91" i="13"/>
  <c r="BK92" i="13"/>
  <c r="BK93" i="13"/>
  <c r="BK94" i="13"/>
  <c r="BK95" i="13"/>
  <c r="BK96" i="13"/>
  <c r="BK97" i="13"/>
  <c r="BK98" i="13"/>
  <c r="BK99" i="13"/>
  <c r="BK100" i="13"/>
  <c r="BK101" i="13"/>
  <c r="BK102" i="13"/>
  <c r="BK103" i="13"/>
  <c r="BK104" i="13"/>
  <c r="BK105" i="13"/>
  <c r="BK106" i="13"/>
  <c r="BK107" i="13"/>
  <c r="BK108" i="13"/>
  <c r="BK109" i="13"/>
  <c r="BK110" i="13"/>
  <c r="BK111" i="13"/>
  <c r="BK112" i="13"/>
  <c r="BK113" i="13"/>
  <c r="BK114" i="13"/>
  <c r="BK115" i="13"/>
  <c r="BK116" i="13"/>
  <c r="BK117" i="13"/>
  <c r="BK118" i="13"/>
  <c r="BK119" i="13"/>
  <c r="BK120" i="13"/>
  <c r="BK121" i="13"/>
  <c r="BK122" i="13"/>
  <c r="BK123" i="13"/>
  <c r="BK124" i="13"/>
  <c r="BK125" i="13"/>
  <c r="BK126" i="13"/>
  <c r="BK127" i="13"/>
  <c r="BK128" i="13"/>
  <c r="BK129" i="13"/>
  <c r="BK130" i="13"/>
  <c r="BK131" i="13"/>
  <c r="BK132" i="13"/>
  <c r="BK133" i="13"/>
  <c r="BK134" i="13"/>
  <c r="BK135" i="13"/>
  <c r="BK136" i="13"/>
  <c r="BK137" i="13"/>
  <c r="BK138" i="13"/>
  <c r="BK139" i="13"/>
  <c r="BK140" i="13"/>
  <c r="BK141" i="13"/>
  <c r="BK142" i="13"/>
  <c r="BK143" i="13"/>
  <c r="BK144" i="13"/>
  <c r="BK145" i="13"/>
  <c r="BK146" i="13"/>
  <c r="BK147" i="13"/>
  <c r="BK148" i="13"/>
  <c r="BK149" i="13"/>
  <c r="BK150" i="13"/>
  <c r="BK151" i="13"/>
  <c r="BK152" i="13"/>
  <c r="BK153" i="13"/>
  <c r="BK154" i="13"/>
  <c r="BK155" i="13"/>
  <c r="BK156" i="13"/>
  <c r="BK157" i="13"/>
  <c r="BK158" i="13"/>
  <c r="BK159" i="13"/>
  <c r="BK160" i="13"/>
  <c r="BK161" i="13"/>
  <c r="BK162" i="13"/>
  <c r="BK163" i="13"/>
  <c r="BK164" i="13"/>
  <c r="BK165" i="13"/>
  <c r="BK166" i="13"/>
  <c r="BK167" i="13"/>
  <c r="BK168" i="13"/>
  <c r="BK169" i="13"/>
  <c r="BK170" i="13"/>
  <c r="BK171" i="13"/>
  <c r="BK172" i="13"/>
  <c r="BK173" i="13"/>
  <c r="BK174" i="13"/>
  <c r="BK175" i="13"/>
  <c r="BK176" i="13"/>
  <c r="BK177" i="13"/>
  <c r="BK178" i="13"/>
  <c r="BK183" i="13"/>
  <c r="BJ183" i="13"/>
  <c r="BH4" i="13"/>
  <c r="BI4" i="13"/>
  <c r="BH5" i="13"/>
  <c r="BI5" i="13"/>
  <c r="BH6" i="13"/>
  <c r="BI6" i="13"/>
  <c r="BH7" i="13"/>
  <c r="BI7" i="13"/>
  <c r="BH8" i="13"/>
  <c r="BI8" i="13"/>
  <c r="BH9" i="13"/>
  <c r="BI9" i="13"/>
  <c r="BH10" i="13"/>
  <c r="BI10" i="13"/>
  <c r="BH11" i="13"/>
  <c r="BI11" i="13"/>
  <c r="BH12" i="13"/>
  <c r="BI12" i="13"/>
  <c r="BH13" i="13"/>
  <c r="BI13" i="13"/>
  <c r="BH14" i="13"/>
  <c r="BI14" i="13"/>
  <c r="BH15" i="13"/>
  <c r="BI15" i="13"/>
  <c r="BH16" i="13"/>
  <c r="BI16" i="13"/>
  <c r="BH17" i="13"/>
  <c r="BI17" i="13"/>
  <c r="BH18" i="13"/>
  <c r="BI18" i="13"/>
  <c r="BH19" i="13"/>
  <c r="BI19" i="13"/>
  <c r="BH20" i="13"/>
  <c r="BI20" i="13"/>
  <c r="BH21" i="13"/>
  <c r="BI21" i="13"/>
  <c r="BH22" i="13"/>
  <c r="BI22" i="13"/>
  <c r="BH23" i="13"/>
  <c r="BI23" i="13"/>
  <c r="BH24" i="13"/>
  <c r="BI24" i="13"/>
  <c r="BH25" i="13"/>
  <c r="BI25" i="13"/>
  <c r="BH26" i="13"/>
  <c r="BI26" i="13"/>
  <c r="BH27" i="13"/>
  <c r="BI27" i="13"/>
  <c r="BH28" i="13"/>
  <c r="BI28" i="13"/>
  <c r="BH29" i="13"/>
  <c r="BI29" i="13"/>
  <c r="BH30" i="13"/>
  <c r="BI30" i="13"/>
  <c r="BH31" i="13"/>
  <c r="BI31" i="13"/>
  <c r="BH32" i="13"/>
  <c r="BI32" i="13"/>
  <c r="BH33" i="13"/>
  <c r="BI33" i="13"/>
  <c r="BH34" i="13"/>
  <c r="BI34" i="13"/>
  <c r="BH35" i="13"/>
  <c r="BI35" i="13"/>
  <c r="BH36" i="13"/>
  <c r="BI36" i="13"/>
  <c r="BH37" i="13"/>
  <c r="BI37" i="13"/>
  <c r="BH38" i="13"/>
  <c r="BI38" i="13"/>
  <c r="BH39" i="13"/>
  <c r="BI39" i="13"/>
  <c r="BH40" i="13"/>
  <c r="BI40" i="13"/>
  <c r="BH41" i="13"/>
  <c r="BI41" i="13"/>
  <c r="BH42" i="13"/>
  <c r="BI42" i="13"/>
  <c r="BH43" i="13"/>
  <c r="BI43" i="13"/>
  <c r="BH44" i="13"/>
  <c r="BI44" i="13"/>
  <c r="BH45" i="13"/>
  <c r="BI45" i="13"/>
  <c r="BH46" i="13"/>
  <c r="BI46" i="13"/>
  <c r="BH47" i="13"/>
  <c r="BI47" i="13"/>
  <c r="BH48" i="13"/>
  <c r="BI48" i="13"/>
  <c r="BH49" i="13"/>
  <c r="BI49" i="13"/>
  <c r="BH50" i="13"/>
  <c r="BI50" i="13"/>
  <c r="BH51" i="13"/>
  <c r="BI51" i="13"/>
  <c r="BH52" i="13"/>
  <c r="BI52" i="13"/>
  <c r="BH53" i="13"/>
  <c r="BI53" i="13"/>
  <c r="BH54" i="13"/>
  <c r="BI54" i="13"/>
  <c r="BH55" i="13"/>
  <c r="BI55" i="13"/>
  <c r="BH56" i="13"/>
  <c r="BI56" i="13"/>
  <c r="BH57" i="13"/>
  <c r="BI57" i="13"/>
  <c r="BH58" i="13"/>
  <c r="BI58" i="13"/>
  <c r="BH59" i="13"/>
  <c r="BI59" i="13"/>
  <c r="BH60" i="13"/>
  <c r="BI60" i="13"/>
  <c r="BH61" i="13"/>
  <c r="BI61" i="13"/>
  <c r="BH62" i="13"/>
  <c r="BI62" i="13"/>
  <c r="BH63" i="13"/>
  <c r="BI63" i="13"/>
  <c r="BH64" i="13"/>
  <c r="BI64" i="13"/>
  <c r="BH65" i="13"/>
  <c r="BI65" i="13"/>
  <c r="BH66" i="13"/>
  <c r="BI66" i="13"/>
  <c r="BH67" i="13"/>
  <c r="BI67" i="13"/>
  <c r="BH68" i="13"/>
  <c r="BI68" i="13"/>
  <c r="BH69" i="13"/>
  <c r="BI69" i="13"/>
  <c r="BH70" i="13"/>
  <c r="BI70" i="13"/>
  <c r="BH71" i="13"/>
  <c r="BI71" i="13"/>
  <c r="BH72" i="13"/>
  <c r="BI72" i="13"/>
  <c r="BH73" i="13"/>
  <c r="BI73" i="13"/>
  <c r="BH74" i="13"/>
  <c r="BI74" i="13"/>
  <c r="BH75" i="13"/>
  <c r="BI75" i="13"/>
  <c r="BH76" i="13"/>
  <c r="BI76" i="13"/>
  <c r="BH77" i="13"/>
  <c r="BI77" i="13"/>
  <c r="BH78" i="13"/>
  <c r="BI78" i="13"/>
  <c r="BH79" i="13"/>
  <c r="BI79" i="13"/>
  <c r="BH80" i="13"/>
  <c r="BI80" i="13"/>
  <c r="BH81" i="13"/>
  <c r="BI81" i="13"/>
  <c r="BH82" i="13"/>
  <c r="BI82" i="13"/>
  <c r="BH83" i="13"/>
  <c r="BI83" i="13"/>
  <c r="BH84" i="13"/>
  <c r="BI84" i="13"/>
  <c r="BH85" i="13"/>
  <c r="BI85" i="13"/>
  <c r="BH86" i="13"/>
  <c r="BI86" i="13"/>
  <c r="BH87" i="13"/>
  <c r="BI87" i="13"/>
  <c r="BH88" i="13"/>
  <c r="BI88" i="13"/>
  <c r="BH89" i="13"/>
  <c r="BI89" i="13"/>
  <c r="BH90" i="13"/>
  <c r="BI90" i="13"/>
  <c r="BH91" i="13"/>
  <c r="BI91" i="13"/>
  <c r="BH92" i="13"/>
  <c r="BI92" i="13"/>
  <c r="BH93" i="13"/>
  <c r="BI93" i="13"/>
  <c r="BH94" i="13"/>
  <c r="BI94" i="13"/>
  <c r="BH95" i="13"/>
  <c r="BI95" i="13"/>
  <c r="BH96" i="13"/>
  <c r="BI96" i="13"/>
  <c r="BH97" i="13"/>
  <c r="BI97" i="13"/>
  <c r="BH98" i="13"/>
  <c r="BI98" i="13"/>
  <c r="BH99" i="13"/>
  <c r="BI99" i="13"/>
  <c r="BH100" i="13"/>
  <c r="BI100" i="13"/>
  <c r="BH101" i="13"/>
  <c r="BI101" i="13"/>
  <c r="BH102" i="13"/>
  <c r="BI102" i="13"/>
  <c r="BH103" i="13"/>
  <c r="BI103" i="13"/>
  <c r="BH104" i="13"/>
  <c r="BI104" i="13"/>
  <c r="BH105" i="13"/>
  <c r="BI105" i="13"/>
  <c r="BH106" i="13"/>
  <c r="BI106" i="13"/>
  <c r="BH107" i="13"/>
  <c r="BI107" i="13"/>
  <c r="BH108" i="13"/>
  <c r="BI108" i="13"/>
  <c r="BH109" i="13"/>
  <c r="BI109" i="13"/>
  <c r="BH110" i="13"/>
  <c r="BI110" i="13"/>
  <c r="BH111" i="13"/>
  <c r="BI111" i="13"/>
  <c r="BH112" i="13"/>
  <c r="BI112" i="13"/>
  <c r="BH113" i="13"/>
  <c r="BI113" i="13"/>
  <c r="BH114" i="13"/>
  <c r="BI114" i="13"/>
  <c r="BH115" i="13"/>
  <c r="BI115" i="13"/>
  <c r="BH116" i="13"/>
  <c r="BI116" i="13"/>
  <c r="BH117" i="13"/>
  <c r="BI117" i="13"/>
  <c r="BH118" i="13"/>
  <c r="BI118" i="13"/>
  <c r="BH119" i="13"/>
  <c r="BI119" i="13"/>
  <c r="BH120" i="13"/>
  <c r="BI120" i="13"/>
  <c r="BH121" i="13"/>
  <c r="BI121" i="13"/>
  <c r="BH122" i="13"/>
  <c r="BI122" i="13"/>
  <c r="BH123" i="13"/>
  <c r="BI123" i="13"/>
  <c r="BH124" i="13"/>
  <c r="BI124" i="13"/>
  <c r="BH125" i="13"/>
  <c r="BI125" i="13"/>
  <c r="BH126" i="13"/>
  <c r="BI126" i="13"/>
  <c r="BH127" i="13"/>
  <c r="BI127" i="13"/>
  <c r="BH128" i="13"/>
  <c r="BI128" i="13"/>
  <c r="BH129" i="13"/>
  <c r="BI129" i="13"/>
  <c r="BH130" i="13"/>
  <c r="BI130" i="13"/>
  <c r="BH131" i="13"/>
  <c r="BI131" i="13"/>
  <c r="BH132" i="13"/>
  <c r="BI132" i="13"/>
  <c r="BH133" i="13"/>
  <c r="BI133" i="13"/>
  <c r="BH134" i="13"/>
  <c r="BI134" i="13"/>
  <c r="BH135" i="13"/>
  <c r="BI135" i="13"/>
  <c r="BH136" i="13"/>
  <c r="BI136" i="13"/>
  <c r="BH137" i="13"/>
  <c r="BI137" i="13"/>
  <c r="BH138" i="13"/>
  <c r="BI138" i="13"/>
  <c r="BH139" i="13"/>
  <c r="BI139" i="13"/>
  <c r="BH140" i="13"/>
  <c r="BI140" i="13"/>
  <c r="BH141" i="13"/>
  <c r="BI141" i="13"/>
  <c r="BH142" i="13"/>
  <c r="BI142" i="13"/>
  <c r="BH143" i="13"/>
  <c r="BI143" i="13"/>
  <c r="BH144" i="13"/>
  <c r="BI144" i="13"/>
  <c r="BH145" i="13"/>
  <c r="BI145" i="13"/>
  <c r="BH146" i="13"/>
  <c r="BI146" i="13"/>
  <c r="BH147" i="13"/>
  <c r="BI147" i="13"/>
  <c r="BH148" i="13"/>
  <c r="BI148" i="13"/>
  <c r="BH149" i="13"/>
  <c r="BI149" i="13"/>
  <c r="BH150" i="13"/>
  <c r="BI150" i="13"/>
  <c r="BH151" i="13"/>
  <c r="BI151" i="13"/>
  <c r="BH152" i="13"/>
  <c r="BI152" i="13"/>
  <c r="BH153" i="13"/>
  <c r="BI153" i="13"/>
  <c r="BH154" i="13"/>
  <c r="BI154" i="13"/>
  <c r="BH155" i="13"/>
  <c r="BI155" i="13"/>
  <c r="BH156" i="13"/>
  <c r="BI156" i="13"/>
  <c r="BH157" i="13"/>
  <c r="BI157" i="13"/>
  <c r="BH158" i="13"/>
  <c r="BI158" i="13"/>
  <c r="BH159" i="13"/>
  <c r="BI159" i="13"/>
  <c r="BH160" i="13"/>
  <c r="BI160" i="13"/>
  <c r="BH161" i="13"/>
  <c r="BI161" i="13"/>
  <c r="BH162" i="13"/>
  <c r="BI162" i="13"/>
  <c r="BH163" i="13"/>
  <c r="BI163" i="13"/>
  <c r="BH164" i="13"/>
  <c r="BI164" i="13"/>
  <c r="BH165" i="13"/>
  <c r="BI165" i="13"/>
  <c r="BH166" i="13"/>
  <c r="BI166" i="13"/>
  <c r="BH167" i="13"/>
  <c r="BI167" i="13"/>
  <c r="BH168" i="13"/>
  <c r="BI168" i="13"/>
  <c r="BH169" i="13"/>
  <c r="BI169" i="13"/>
  <c r="BH170" i="13"/>
  <c r="BI170" i="13"/>
  <c r="BH171" i="13"/>
  <c r="BI171" i="13"/>
  <c r="BH172" i="13"/>
  <c r="BI172" i="13"/>
  <c r="BH173" i="13"/>
  <c r="BI173" i="13"/>
  <c r="BH174" i="13"/>
  <c r="BI174" i="13"/>
  <c r="BH175" i="13"/>
  <c r="BI175" i="13"/>
  <c r="BH176" i="13"/>
  <c r="BI176" i="13"/>
  <c r="BH177" i="13"/>
  <c r="BI177" i="13"/>
  <c r="BH178" i="13"/>
  <c r="BI178" i="13"/>
  <c r="BI183" i="13"/>
  <c r="BH183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3" i="13"/>
  <c r="BG24" i="13"/>
  <c r="BG25" i="13"/>
  <c r="BG26" i="13"/>
  <c r="BG27" i="13"/>
  <c r="BG28" i="13"/>
  <c r="BG29" i="13"/>
  <c r="BG30" i="13"/>
  <c r="BG31" i="13"/>
  <c r="BG32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70" i="13"/>
  <c r="BG71" i="13"/>
  <c r="BG72" i="13"/>
  <c r="BG73" i="13"/>
  <c r="BG74" i="13"/>
  <c r="BG75" i="13"/>
  <c r="BG76" i="13"/>
  <c r="BG77" i="13"/>
  <c r="BG78" i="13"/>
  <c r="BG79" i="13"/>
  <c r="BG80" i="13"/>
  <c r="BG81" i="13"/>
  <c r="BG82" i="13"/>
  <c r="BG83" i="13"/>
  <c r="BG84" i="13"/>
  <c r="BG85" i="13"/>
  <c r="BG86" i="13"/>
  <c r="BG87" i="13"/>
  <c r="BG88" i="13"/>
  <c r="BG89" i="13"/>
  <c r="BG90" i="13"/>
  <c r="BG91" i="13"/>
  <c r="BG92" i="13"/>
  <c r="BG93" i="13"/>
  <c r="BG94" i="13"/>
  <c r="BG95" i="13"/>
  <c r="BG96" i="13"/>
  <c r="BG97" i="13"/>
  <c r="BG98" i="13"/>
  <c r="BG99" i="13"/>
  <c r="BG100" i="13"/>
  <c r="BG101" i="13"/>
  <c r="BG102" i="13"/>
  <c r="BG103" i="13"/>
  <c r="BG104" i="13"/>
  <c r="BG105" i="13"/>
  <c r="BG106" i="13"/>
  <c r="BG107" i="13"/>
  <c r="BG108" i="13"/>
  <c r="BG109" i="13"/>
  <c r="BG110" i="13"/>
  <c r="BG111" i="13"/>
  <c r="BG112" i="13"/>
  <c r="BG113" i="13"/>
  <c r="BG114" i="13"/>
  <c r="BG115" i="13"/>
  <c r="BG116" i="13"/>
  <c r="BG117" i="13"/>
  <c r="BG118" i="13"/>
  <c r="BG119" i="13"/>
  <c r="BG120" i="13"/>
  <c r="BG121" i="13"/>
  <c r="BG122" i="13"/>
  <c r="BG123" i="13"/>
  <c r="BG124" i="13"/>
  <c r="BG125" i="13"/>
  <c r="BG126" i="13"/>
  <c r="BG127" i="13"/>
  <c r="BG128" i="13"/>
  <c r="BG129" i="13"/>
  <c r="BG130" i="13"/>
  <c r="BG131" i="13"/>
  <c r="BG132" i="13"/>
  <c r="BG133" i="13"/>
  <c r="BG134" i="13"/>
  <c r="BG135" i="13"/>
  <c r="BG136" i="13"/>
  <c r="BG137" i="13"/>
  <c r="BG138" i="13"/>
  <c r="BG139" i="13"/>
  <c r="BG140" i="13"/>
  <c r="BG141" i="13"/>
  <c r="BG142" i="13"/>
  <c r="BG143" i="13"/>
  <c r="BG144" i="13"/>
  <c r="BG145" i="13"/>
  <c r="BG146" i="13"/>
  <c r="BG147" i="13"/>
  <c r="BG148" i="13"/>
  <c r="BG149" i="13"/>
  <c r="BG150" i="13"/>
  <c r="BG151" i="13"/>
  <c r="BG152" i="13"/>
  <c r="BG153" i="13"/>
  <c r="BG154" i="13"/>
  <c r="BG155" i="13"/>
  <c r="BG156" i="13"/>
  <c r="BG157" i="13"/>
  <c r="BG158" i="13"/>
  <c r="BG159" i="13"/>
  <c r="BG160" i="13"/>
  <c r="BG161" i="13"/>
  <c r="BG162" i="13"/>
  <c r="BG163" i="13"/>
  <c r="BG164" i="13"/>
  <c r="BG165" i="13"/>
  <c r="BG166" i="13"/>
  <c r="BG167" i="13"/>
  <c r="BG168" i="13"/>
  <c r="BG169" i="13"/>
  <c r="BG170" i="13"/>
  <c r="BG171" i="13"/>
  <c r="BG172" i="13"/>
  <c r="BG173" i="13"/>
  <c r="BG174" i="13"/>
  <c r="BG175" i="13"/>
  <c r="BG176" i="13"/>
  <c r="BG177" i="13"/>
  <c r="BG178" i="13"/>
  <c r="BG183" i="13"/>
  <c r="BF183" i="13"/>
  <c r="BE4" i="13"/>
  <c r="BE5" i="13"/>
  <c r="BE6" i="13"/>
  <c r="BE7" i="13"/>
  <c r="BE8" i="13"/>
  <c r="BE9" i="13"/>
  <c r="BE10" i="13"/>
  <c r="BE11" i="13"/>
  <c r="BE12" i="13"/>
  <c r="BE13" i="13"/>
  <c r="BE14" i="13"/>
  <c r="BE15" i="13"/>
  <c r="BE16" i="13"/>
  <c r="BE17" i="13"/>
  <c r="BE18" i="13"/>
  <c r="BE19" i="13"/>
  <c r="BE20" i="13"/>
  <c r="BE21" i="13"/>
  <c r="BE22" i="13"/>
  <c r="BE23" i="13"/>
  <c r="BE24" i="13"/>
  <c r="BE25" i="13"/>
  <c r="BE26" i="13"/>
  <c r="BE27" i="13"/>
  <c r="BE28" i="13"/>
  <c r="BE29" i="13"/>
  <c r="BE30" i="13"/>
  <c r="BE31" i="13"/>
  <c r="BE32" i="13"/>
  <c r="BE33" i="13"/>
  <c r="BE34" i="13"/>
  <c r="BE35" i="13"/>
  <c r="BE36" i="13"/>
  <c r="BE37" i="13"/>
  <c r="BE38" i="13"/>
  <c r="BE39" i="13"/>
  <c r="BE40" i="13"/>
  <c r="BE41" i="13"/>
  <c r="BE42" i="13"/>
  <c r="BE43" i="13"/>
  <c r="BE44" i="13"/>
  <c r="BE45" i="13"/>
  <c r="BE46" i="13"/>
  <c r="BE47" i="13"/>
  <c r="BE48" i="13"/>
  <c r="BE49" i="13"/>
  <c r="BE50" i="13"/>
  <c r="BE51" i="13"/>
  <c r="BE52" i="13"/>
  <c r="BE53" i="13"/>
  <c r="BE54" i="13"/>
  <c r="BE55" i="13"/>
  <c r="BE56" i="13"/>
  <c r="BE57" i="13"/>
  <c r="BE58" i="13"/>
  <c r="BE59" i="13"/>
  <c r="BE60" i="13"/>
  <c r="BE61" i="13"/>
  <c r="BE62" i="13"/>
  <c r="BE63" i="13"/>
  <c r="BE64" i="13"/>
  <c r="BE65" i="13"/>
  <c r="BE66" i="13"/>
  <c r="BE67" i="13"/>
  <c r="BE68" i="13"/>
  <c r="BE69" i="13"/>
  <c r="BE70" i="13"/>
  <c r="BE71" i="13"/>
  <c r="BE72" i="13"/>
  <c r="BE73" i="13"/>
  <c r="BE74" i="13"/>
  <c r="BE75" i="13"/>
  <c r="BE76" i="13"/>
  <c r="BE77" i="13"/>
  <c r="BE78" i="13"/>
  <c r="BE79" i="13"/>
  <c r="BE80" i="13"/>
  <c r="BE81" i="13"/>
  <c r="BE82" i="13"/>
  <c r="BE83" i="13"/>
  <c r="BE84" i="13"/>
  <c r="BE85" i="13"/>
  <c r="BE86" i="13"/>
  <c r="BE87" i="13"/>
  <c r="BE88" i="13"/>
  <c r="BE89" i="13"/>
  <c r="BE90" i="13"/>
  <c r="BE91" i="13"/>
  <c r="BE92" i="13"/>
  <c r="BE93" i="13"/>
  <c r="BE94" i="13"/>
  <c r="BE95" i="13"/>
  <c r="BE96" i="13"/>
  <c r="BE97" i="13"/>
  <c r="BE98" i="13"/>
  <c r="BE99" i="13"/>
  <c r="BE100" i="13"/>
  <c r="BE101" i="13"/>
  <c r="BE102" i="13"/>
  <c r="BE103" i="13"/>
  <c r="BE104" i="13"/>
  <c r="BE105" i="13"/>
  <c r="BE106" i="13"/>
  <c r="BE107" i="13"/>
  <c r="BE108" i="13"/>
  <c r="BE109" i="13"/>
  <c r="BE110" i="13"/>
  <c r="BE111" i="13"/>
  <c r="BE112" i="13"/>
  <c r="BE113" i="13"/>
  <c r="BE114" i="13"/>
  <c r="BE115" i="13"/>
  <c r="BE116" i="13"/>
  <c r="BE117" i="13"/>
  <c r="BE118" i="13"/>
  <c r="BE119" i="13"/>
  <c r="BE120" i="13"/>
  <c r="BE121" i="13"/>
  <c r="BE122" i="13"/>
  <c r="BE123" i="13"/>
  <c r="BE124" i="13"/>
  <c r="BE125" i="13"/>
  <c r="BE126" i="13"/>
  <c r="BE127" i="13"/>
  <c r="BE128" i="13"/>
  <c r="BE129" i="13"/>
  <c r="BE130" i="13"/>
  <c r="BE131" i="13"/>
  <c r="BE132" i="13"/>
  <c r="BE133" i="13"/>
  <c r="BE134" i="13"/>
  <c r="BE135" i="13"/>
  <c r="BE136" i="13"/>
  <c r="BE137" i="13"/>
  <c r="BE138" i="13"/>
  <c r="BE139" i="13"/>
  <c r="BE140" i="13"/>
  <c r="BE141" i="13"/>
  <c r="BE142" i="13"/>
  <c r="BE143" i="13"/>
  <c r="BE144" i="13"/>
  <c r="BE145" i="13"/>
  <c r="BE146" i="13"/>
  <c r="BE147" i="13"/>
  <c r="BE148" i="13"/>
  <c r="BE149" i="13"/>
  <c r="BE150" i="13"/>
  <c r="BE151" i="13"/>
  <c r="BE152" i="13"/>
  <c r="BE153" i="13"/>
  <c r="BE154" i="13"/>
  <c r="BE155" i="13"/>
  <c r="BE156" i="13"/>
  <c r="BE157" i="13"/>
  <c r="BE158" i="13"/>
  <c r="BE159" i="13"/>
  <c r="BE160" i="13"/>
  <c r="BE161" i="13"/>
  <c r="BE162" i="13"/>
  <c r="BE163" i="13"/>
  <c r="BE164" i="13"/>
  <c r="BE165" i="13"/>
  <c r="BE166" i="13"/>
  <c r="BE167" i="13"/>
  <c r="BE168" i="13"/>
  <c r="BE169" i="13"/>
  <c r="BE170" i="13"/>
  <c r="BE171" i="13"/>
  <c r="BE172" i="13"/>
  <c r="BE173" i="13"/>
  <c r="BE174" i="13"/>
  <c r="BE175" i="13"/>
  <c r="BE176" i="13"/>
  <c r="BE177" i="13"/>
  <c r="BE178" i="13"/>
  <c r="BE183" i="13"/>
  <c r="BD183" i="13"/>
  <c r="BB4" i="13"/>
  <c r="BC4" i="13"/>
  <c r="BB5" i="13"/>
  <c r="BC5" i="13"/>
  <c r="BB6" i="13"/>
  <c r="BC6" i="13"/>
  <c r="BB7" i="13"/>
  <c r="BC7" i="13"/>
  <c r="BB8" i="13"/>
  <c r="BC8" i="13"/>
  <c r="BB9" i="13"/>
  <c r="BC9" i="13"/>
  <c r="BB10" i="13"/>
  <c r="BC10" i="13"/>
  <c r="BB11" i="13"/>
  <c r="BC11" i="13"/>
  <c r="BB12" i="13"/>
  <c r="BC12" i="13"/>
  <c r="BB13" i="13"/>
  <c r="BC13" i="13"/>
  <c r="BB14" i="13"/>
  <c r="BC14" i="13"/>
  <c r="BB15" i="13"/>
  <c r="BC15" i="13"/>
  <c r="BB16" i="13"/>
  <c r="BC16" i="13"/>
  <c r="BB17" i="13"/>
  <c r="BC17" i="13"/>
  <c r="BB18" i="13"/>
  <c r="BC18" i="13"/>
  <c r="BB19" i="13"/>
  <c r="BC19" i="13"/>
  <c r="BB20" i="13"/>
  <c r="BC20" i="13"/>
  <c r="BB21" i="13"/>
  <c r="BC21" i="13"/>
  <c r="BB22" i="13"/>
  <c r="BC22" i="13"/>
  <c r="BB23" i="13"/>
  <c r="BC23" i="13"/>
  <c r="BB24" i="13"/>
  <c r="BC24" i="13"/>
  <c r="BB25" i="13"/>
  <c r="BC25" i="13"/>
  <c r="BB26" i="13"/>
  <c r="BC26" i="13"/>
  <c r="BB27" i="13"/>
  <c r="BC27" i="13"/>
  <c r="BB28" i="13"/>
  <c r="BC28" i="13"/>
  <c r="BB29" i="13"/>
  <c r="BC29" i="13"/>
  <c r="BB30" i="13"/>
  <c r="BC30" i="13"/>
  <c r="BB31" i="13"/>
  <c r="BC31" i="13"/>
  <c r="BB32" i="13"/>
  <c r="BC32" i="13"/>
  <c r="BB33" i="13"/>
  <c r="BC33" i="13"/>
  <c r="BB34" i="13"/>
  <c r="BC34" i="13"/>
  <c r="BB35" i="13"/>
  <c r="BC35" i="13"/>
  <c r="BB36" i="13"/>
  <c r="BC36" i="13"/>
  <c r="BB37" i="13"/>
  <c r="BC37" i="13"/>
  <c r="BB38" i="13"/>
  <c r="BC38" i="13"/>
  <c r="BB39" i="13"/>
  <c r="BC39" i="13"/>
  <c r="BB40" i="13"/>
  <c r="BC40" i="13"/>
  <c r="BB41" i="13"/>
  <c r="BC41" i="13"/>
  <c r="BB42" i="13"/>
  <c r="BC42" i="13"/>
  <c r="BB43" i="13"/>
  <c r="BC43" i="13"/>
  <c r="BB44" i="13"/>
  <c r="BC44" i="13"/>
  <c r="BB45" i="13"/>
  <c r="BC45" i="13"/>
  <c r="BB46" i="13"/>
  <c r="BC46" i="13"/>
  <c r="BB47" i="13"/>
  <c r="BC47" i="13"/>
  <c r="BB48" i="13"/>
  <c r="BC48" i="13"/>
  <c r="BB49" i="13"/>
  <c r="BC49" i="13"/>
  <c r="BB50" i="13"/>
  <c r="BC50" i="13"/>
  <c r="BB51" i="13"/>
  <c r="BC51" i="13"/>
  <c r="BB52" i="13"/>
  <c r="BC52" i="13"/>
  <c r="BB53" i="13"/>
  <c r="BC53" i="13"/>
  <c r="BB54" i="13"/>
  <c r="BC54" i="13"/>
  <c r="BB55" i="13"/>
  <c r="BC55" i="13"/>
  <c r="BB56" i="13"/>
  <c r="BC56" i="13"/>
  <c r="BB57" i="13"/>
  <c r="BC57" i="13"/>
  <c r="BB58" i="13"/>
  <c r="BC58" i="13"/>
  <c r="BB59" i="13"/>
  <c r="BC59" i="13"/>
  <c r="BB60" i="13"/>
  <c r="BC60" i="13"/>
  <c r="BB61" i="13"/>
  <c r="BC61" i="13"/>
  <c r="BB62" i="13"/>
  <c r="BC62" i="13"/>
  <c r="BB63" i="13"/>
  <c r="BC63" i="13"/>
  <c r="BB64" i="13"/>
  <c r="BC64" i="13"/>
  <c r="BB65" i="13"/>
  <c r="BC65" i="13"/>
  <c r="BB66" i="13"/>
  <c r="BC66" i="13"/>
  <c r="BB67" i="13"/>
  <c r="BC67" i="13"/>
  <c r="BB68" i="13"/>
  <c r="BC68" i="13"/>
  <c r="BB69" i="13"/>
  <c r="BC69" i="13"/>
  <c r="BB70" i="13"/>
  <c r="BC70" i="13"/>
  <c r="BB71" i="13"/>
  <c r="BC71" i="13"/>
  <c r="BB72" i="13"/>
  <c r="BC72" i="13"/>
  <c r="BB73" i="13"/>
  <c r="BC73" i="13"/>
  <c r="BB74" i="13"/>
  <c r="BC74" i="13"/>
  <c r="BB75" i="13"/>
  <c r="BC75" i="13"/>
  <c r="BB76" i="13"/>
  <c r="BC76" i="13"/>
  <c r="BB77" i="13"/>
  <c r="BC77" i="13"/>
  <c r="BB78" i="13"/>
  <c r="BC78" i="13"/>
  <c r="BB79" i="13"/>
  <c r="BC79" i="13"/>
  <c r="BB80" i="13"/>
  <c r="BC80" i="13"/>
  <c r="BB81" i="13"/>
  <c r="BC81" i="13"/>
  <c r="BB82" i="13"/>
  <c r="BC82" i="13"/>
  <c r="BB83" i="13"/>
  <c r="BC83" i="13"/>
  <c r="BB84" i="13"/>
  <c r="BC84" i="13"/>
  <c r="BB85" i="13"/>
  <c r="BC85" i="13"/>
  <c r="BB86" i="13"/>
  <c r="BC86" i="13"/>
  <c r="BB87" i="13"/>
  <c r="BC87" i="13"/>
  <c r="BB88" i="13"/>
  <c r="BC88" i="13"/>
  <c r="BB89" i="13"/>
  <c r="BC89" i="13"/>
  <c r="BB90" i="13"/>
  <c r="BC90" i="13"/>
  <c r="BB91" i="13"/>
  <c r="BC91" i="13"/>
  <c r="BB92" i="13"/>
  <c r="BC92" i="13"/>
  <c r="BB93" i="13"/>
  <c r="BC93" i="13"/>
  <c r="BB94" i="13"/>
  <c r="BC94" i="13"/>
  <c r="BB95" i="13"/>
  <c r="BC95" i="13"/>
  <c r="BB96" i="13"/>
  <c r="BC96" i="13"/>
  <c r="BB97" i="13"/>
  <c r="BC97" i="13"/>
  <c r="BB98" i="13"/>
  <c r="BC98" i="13"/>
  <c r="BB99" i="13"/>
  <c r="BC99" i="13"/>
  <c r="BB100" i="13"/>
  <c r="BC100" i="13"/>
  <c r="BB101" i="13"/>
  <c r="BC101" i="13"/>
  <c r="BB102" i="13"/>
  <c r="BC102" i="13"/>
  <c r="BB103" i="13"/>
  <c r="BC103" i="13"/>
  <c r="BB104" i="13"/>
  <c r="BC104" i="13"/>
  <c r="BB105" i="13"/>
  <c r="BC105" i="13"/>
  <c r="BB106" i="13"/>
  <c r="BC106" i="13"/>
  <c r="BB107" i="13"/>
  <c r="BC107" i="13"/>
  <c r="BB108" i="13"/>
  <c r="BC108" i="13"/>
  <c r="BB109" i="13"/>
  <c r="BC109" i="13"/>
  <c r="BB110" i="13"/>
  <c r="BC110" i="13"/>
  <c r="BB111" i="13"/>
  <c r="BC111" i="13"/>
  <c r="BB112" i="13"/>
  <c r="BC112" i="13"/>
  <c r="BB113" i="13"/>
  <c r="BC113" i="13"/>
  <c r="BB114" i="13"/>
  <c r="BC114" i="13"/>
  <c r="BB115" i="13"/>
  <c r="BC115" i="13"/>
  <c r="BB116" i="13"/>
  <c r="BC116" i="13"/>
  <c r="BB117" i="13"/>
  <c r="BC117" i="13"/>
  <c r="BB118" i="13"/>
  <c r="BC118" i="13"/>
  <c r="BB119" i="13"/>
  <c r="BC119" i="13"/>
  <c r="BB120" i="13"/>
  <c r="BC120" i="13"/>
  <c r="BB121" i="13"/>
  <c r="BC121" i="13"/>
  <c r="BB122" i="13"/>
  <c r="BC122" i="13"/>
  <c r="BB123" i="13"/>
  <c r="BC123" i="13"/>
  <c r="BB124" i="13"/>
  <c r="BC124" i="13"/>
  <c r="BB125" i="13"/>
  <c r="BC125" i="13"/>
  <c r="BB126" i="13"/>
  <c r="BC126" i="13"/>
  <c r="BB127" i="13"/>
  <c r="BC127" i="13"/>
  <c r="BB128" i="13"/>
  <c r="BC128" i="13"/>
  <c r="BB129" i="13"/>
  <c r="BC129" i="13"/>
  <c r="BB130" i="13"/>
  <c r="BC130" i="13"/>
  <c r="BB131" i="13"/>
  <c r="BC131" i="13"/>
  <c r="BB132" i="13"/>
  <c r="BC132" i="13"/>
  <c r="BB133" i="13"/>
  <c r="BC133" i="13"/>
  <c r="BB134" i="13"/>
  <c r="BC134" i="13"/>
  <c r="BB135" i="13"/>
  <c r="BC135" i="13"/>
  <c r="BB136" i="13"/>
  <c r="BC136" i="13"/>
  <c r="BB137" i="13"/>
  <c r="BC137" i="13"/>
  <c r="BB138" i="13"/>
  <c r="BC138" i="13"/>
  <c r="BB139" i="13"/>
  <c r="BC139" i="13"/>
  <c r="BB140" i="13"/>
  <c r="BC140" i="13"/>
  <c r="BB141" i="13"/>
  <c r="BC141" i="13"/>
  <c r="BB142" i="13"/>
  <c r="BC142" i="13"/>
  <c r="BB143" i="13"/>
  <c r="BC143" i="13"/>
  <c r="BB144" i="13"/>
  <c r="BC144" i="13"/>
  <c r="BB145" i="13"/>
  <c r="BC145" i="13"/>
  <c r="BB146" i="13"/>
  <c r="BC146" i="13"/>
  <c r="BB147" i="13"/>
  <c r="BC147" i="13"/>
  <c r="BB148" i="13"/>
  <c r="BC148" i="13"/>
  <c r="BB149" i="13"/>
  <c r="BC149" i="13"/>
  <c r="BB150" i="13"/>
  <c r="BC150" i="13"/>
  <c r="BB151" i="13"/>
  <c r="BC151" i="13"/>
  <c r="BB152" i="13"/>
  <c r="BC152" i="13"/>
  <c r="BB153" i="13"/>
  <c r="BC153" i="13"/>
  <c r="BB154" i="13"/>
  <c r="BC154" i="13"/>
  <c r="BB155" i="13"/>
  <c r="BC155" i="13"/>
  <c r="BB156" i="13"/>
  <c r="BC156" i="13"/>
  <c r="BB157" i="13"/>
  <c r="BC157" i="13"/>
  <c r="BB158" i="13"/>
  <c r="BC158" i="13"/>
  <c r="BB159" i="13"/>
  <c r="BC159" i="13"/>
  <c r="BB160" i="13"/>
  <c r="BC160" i="13"/>
  <c r="BB161" i="13"/>
  <c r="BC161" i="13"/>
  <c r="BB162" i="13"/>
  <c r="BC162" i="13"/>
  <c r="BB163" i="13"/>
  <c r="BC163" i="13"/>
  <c r="BB164" i="13"/>
  <c r="BC164" i="13"/>
  <c r="BB165" i="13"/>
  <c r="BC165" i="13"/>
  <c r="BB166" i="13"/>
  <c r="BC166" i="13"/>
  <c r="BB167" i="13"/>
  <c r="BC167" i="13"/>
  <c r="BB168" i="13"/>
  <c r="BC168" i="13"/>
  <c r="BB169" i="13"/>
  <c r="BC169" i="13"/>
  <c r="BB170" i="13"/>
  <c r="BC170" i="13"/>
  <c r="BB171" i="13"/>
  <c r="BC171" i="13"/>
  <c r="BB172" i="13"/>
  <c r="BC172" i="13"/>
  <c r="BB173" i="13"/>
  <c r="BC173" i="13"/>
  <c r="BB174" i="13"/>
  <c r="BC174" i="13"/>
  <c r="BB175" i="13"/>
  <c r="BC175" i="13"/>
  <c r="BB176" i="13"/>
  <c r="BC176" i="13"/>
  <c r="BB177" i="13"/>
  <c r="BC177" i="13"/>
  <c r="BB178" i="13"/>
  <c r="BC178" i="13"/>
  <c r="BC183" i="13"/>
  <c r="BB183" i="13"/>
  <c r="BA4" i="13"/>
  <c r="BA5" i="13"/>
  <c r="BA6" i="13"/>
  <c r="BA7" i="13"/>
  <c r="BA8" i="13"/>
  <c r="BA9" i="13"/>
  <c r="BA10" i="13"/>
  <c r="BA11" i="13"/>
  <c r="BA12" i="13"/>
  <c r="BA13" i="13"/>
  <c r="BA14" i="13"/>
  <c r="BA15" i="13"/>
  <c r="BA16" i="13"/>
  <c r="BA17" i="13"/>
  <c r="BA18" i="13"/>
  <c r="BA19" i="13"/>
  <c r="BA20" i="13"/>
  <c r="BA21" i="13"/>
  <c r="BA22" i="13"/>
  <c r="BA23" i="13"/>
  <c r="BA24" i="13"/>
  <c r="BA25" i="13"/>
  <c r="BA26" i="13"/>
  <c r="BA27" i="13"/>
  <c r="BA28" i="13"/>
  <c r="BA29" i="13"/>
  <c r="BA30" i="13"/>
  <c r="BA31" i="13"/>
  <c r="BA32" i="13"/>
  <c r="BA33" i="13"/>
  <c r="BA34" i="13"/>
  <c r="BA35" i="13"/>
  <c r="BA36" i="13"/>
  <c r="BA37" i="13"/>
  <c r="BA38" i="13"/>
  <c r="BA39" i="13"/>
  <c r="BA40" i="13"/>
  <c r="BA41" i="13"/>
  <c r="BA42" i="13"/>
  <c r="BA43" i="13"/>
  <c r="BA44" i="13"/>
  <c r="BA45" i="13"/>
  <c r="BA46" i="13"/>
  <c r="BA47" i="13"/>
  <c r="BA48" i="13"/>
  <c r="BA49" i="13"/>
  <c r="BA50" i="13"/>
  <c r="BA51" i="13"/>
  <c r="BA52" i="13"/>
  <c r="BA53" i="13"/>
  <c r="BA54" i="13"/>
  <c r="BA55" i="13"/>
  <c r="BA56" i="13"/>
  <c r="BA57" i="13"/>
  <c r="BA58" i="13"/>
  <c r="BA59" i="13"/>
  <c r="BA60" i="13"/>
  <c r="BA61" i="13"/>
  <c r="BA62" i="13"/>
  <c r="BA63" i="13"/>
  <c r="BA64" i="13"/>
  <c r="BA65" i="13"/>
  <c r="BA66" i="13"/>
  <c r="BA67" i="13"/>
  <c r="BA68" i="13"/>
  <c r="BA69" i="13"/>
  <c r="BA70" i="13"/>
  <c r="BA71" i="13"/>
  <c r="BA72" i="13"/>
  <c r="BA73" i="13"/>
  <c r="BA74" i="13"/>
  <c r="BA75" i="13"/>
  <c r="BA76" i="13"/>
  <c r="BA77" i="13"/>
  <c r="BA78" i="13"/>
  <c r="BA79" i="13"/>
  <c r="BA80" i="13"/>
  <c r="BA81" i="13"/>
  <c r="BA82" i="13"/>
  <c r="BA83" i="13"/>
  <c r="BA84" i="13"/>
  <c r="BA85" i="13"/>
  <c r="BA86" i="13"/>
  <c r="BA87" i="13"/>
  <c r="BA88" i="13"/>
  <c r="BA89" i="13"/>
  <c r="BA90" i="13"/>
  <c r="BA91" i="13"/>
  <c r="BA92" i="13"/>
  <c r="BA93" i="13"/>
  <c r="BA94" i="13"/>
  <c r="BA95" i="13"/>
  <c r="BA96" i="13"/>
  <c r="BA97" i="13"/>
  <c r="BA98" i="13"/>
  <c r="BA99" i="13"/>
  <c r="BA100" i="13"/>
  <c r="BA101" i="13"/>
  <c r="BA102" i="13"/>
  <c r="BA103" i="13"/>
  <c r="BA104" i="13"/>
  <c r="BA105" i="13"/>
  <c r="BA106" i="13"/>
  <c r="BA107" i="13"/>
  <c r="BA108" i="13"/>
  <c r="BA109" i="13"/>
  <c r="BA110" i="13"/>
  <c r="BA111" i="13"/>
  <c r="BA112" i="13"/>
  <c r="BA113" i="13"/>
  <c r="BA114" i="13"/>
  <c r="BA115" i="13"/>
  <c r="BA116" i="13"/>
  <c r="BA117" i="13"/>
  <c r="BA118" i="13"/>
  <c r="BA119" i="13"/>
  <c r="BA120" i="13"/>
  <c r="BA121" i="13"/>
  <c r="BA122" i="13"/>
  <c r="BA123" i="13"/>
  <c r="BA124" i="13"/>
  <c r="BA125" i="13"/>
  <c r="BA126" i="13"/>
  <c r="BA127" i="13"/>
  <c r="BA128" i="13"/>
  <c r="BA129" i="13"/>
  <c r="BA130" i="13"/>
  <c r="BA131" i="13"/>
  <c r="BA132" i="13"/>
  <c r="BA133" i="13"/>
  <c r="BA134" i="13"/>
  <c r="BA135" i="13"/>
  <c r="BA136" i="13"/>
  <c r="BA137" i="13"/>
  <c r="BA138" i="13"/>
  <c r="BA139" i="13"/>
  <c r="BA140" i="13"/>
  <c r="BA141" i="13"/>
  <c r="BA142" i="13"/>
  <c r="BA143" i="13"/>
  <c r="BA144" i="13"/>
  <c r="BA145" i="13"/>
  <c r="BA146" i="13"/>
  <c r="BA147" i="13"/>
  <c r="BA148" i="13"/>
  <c r="BA149" i="13"/>
  <c r="BA150" i="13"/>
  <c r="BA151" i="13"/>
  <c r="BA152" i="13"/>
  <c r="BA153" i="13"/>
  <c r="BA154" i="13"/>
  <c r="BA155" i="13"/>
  <c r="BA156" i="13"/>
  <c r="BA157" i="13"/>
  <c r="BA158" i="13"/>
  <c r="BA159" i="13"/>
  <c r="BA160" i="13"/>
  <c r="BA161" i="13"/>
  <c r="BA162" i="13"/>
  <c r="BA163" i="13"/>
  <c r="BA164" i="13"/>
  <c r="BA165" i="13"/>
  <c r="BA166" i="13"/>
  <c r="BA167" i="13"/>
  <c r="BA168" i="13"/>
  <c r="BA169" i="13"/>
  <c r="BA170" i="13"/>
  <c r="BA171" i="13"/>
  <c r="BA172" i="13"/>
  <c r="BA173" i="13"/>
  <c r="BA174" i="13"/>
  <c r="BA175" i="13"/>
  <c r="BA176" i="13"/>
  <c r="BA177" i="13"/>
  <c r="BA178" i="13"/>
  <c r="BA183" i="13"/>
  <c r="AZ183" i="13"/>
  <c r="AY4" i="13"/>
  <c r="AY5" i="13"/>
  <c r="AY6" i="13"/>
  <c r="AY7" i="13"/>
  <c r="AY8" i="13"/>
  <c r="AY9" i="13"/>
  <c r="AY10" i="13"/>
  <c r="AY11" i="13"/>
  <c r="AY12" i="13"/>
  <c r="AY13" i="13"/>
  <c r="AY14" i="13"/>
  <c r="AY15" i="13"/>
  <c r="AY16" i="13"/>
  <c r="AY17" i="13"/>
  <c r="AY18" i="13"/>
  <c r="AY19" i="13"/>
  <c r="AY20" i="13"/>
  <c r="AY21" i="13"/>
  <c r="AY22" i="13"/>
  <c r="AY23" i="13"/>
  <c r="AY24" i="13"/>
  <c r="AY25" i="13"/>
  <c r="AY26" i="13"/>
  <c r="AY27" i="13"/>
  <c r="AY28" i="13"/>
  <c r="AY29" i="13"/>
  <c r="AY30" i="13"/>
  <c r="AY31" i="13"/>
  <c r="AY32" i="13"/>
  <c r="AY33" i="13"/>
  <c r="AY34" i="13"/>
  <c r="AY35" i="13"/>
  <c r="AY36" i="13"/>
  <c r="AY37" i="13"/>
  <c r="AY38" i="13"/>
  <c r="AY39" i="13"/>
  <c r="AY40" i="13"/>
  <c r="AY41" i="13"/>
  <c r="AY42" i="13"/>
  <c r="AY43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5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79" i="13"/>
  <c r="AY80" i="13"/>
  <c r="AY81" i="13"/>
  <c r="AY82" i="13"/>
  <c r="AY83" i="13"/>
  <c r="AY84" i="13"/>
  <c r="AY85" i="13"/>
  <c r="AY86" i="13"/>
  <c r="AY87" i="13"/>
  <c r="AY88" i="13"/>
  <c r="AY89" i="13"/>
  <c r="AY90" i="13"/>
  <c r="AY91" i="13"/>
  <c r="AY92" i="13"/>
  <c r="AY93" i="13"/>
  <c r="AY94" i="13"/>
  <c r="AY95" i="13"/>
  <c r="AY96" i="13"/>
  <c r="AY97" i="13"/>
  <c r="AY98" i="13"/>
  <c r="AY99" i="13"/>
  <c r="AY100" i="13"/>
  <c r="AY101" i="13"/>
  <c r="AY102" i="13"/>
  <c r="AY103" i="13"/>
  <c r="AY104" i="13"/>
  <c r="AY105" i="13"/>
  <c r="AY106" i="13"/>
  <c r="AY107" i="13"/>
  <c r="AY108" i="13"/>
  <c r="AY109" i="13"/>
  <c r="AY110" i="13"/>
  <c r="AY111" i="13"/>
  <c r="AY112" i="13"/>
  <c r="AY113" i="13"/>
  <c r="AY114" i="13"/>
  <c r="AY115" i="13"/>
  <c r="AY116" i="13"/>
  <c r="AY117" i="13"/>
  <c r="AY118" i="13"/>
  <c r="AY119" i="13"/>
  <c r="AY120" i="13"/>
  <c r="AY121" i="13"/>
  <c r="AY122" i="13"/>
  <c r="AY123" i="13"/>
  <c r="AY124" i="13"/>
  <c r="AY125" i="13"/>
  <c r="AY126" i="13"/>
  <c r="AY127" i="13"/>
  <c r="AY128" i="13"/>
  <c r="AY129" i="13"/>
  <c r="AY130" i="13"/>
  <c r="AY131" i="13"/>
  <c r="AY132" i="13"/>
  <c r="AY133" i="13"/>
  <c r="AY134" i="13"/>
  <c r="AY135" i="13"/>
  <c r="AY136" i="13"/>
  <c r="AY137" i="13"/>
  <c r="AY138" i="13"/>
  <c r="AY139" i="13"/>
  <c r="AY140" i="13"/>
  <c r="AY141" i="13"/>
  <c r="AY142" i="13"/>
  <c r="AY143" i="13"/>
  <c r="AY144" i="13"/>
  <c r="AY145" i="13"/>
  <c r="AY146" i="13"/>
  <c r="AY147" i="13"/>
  <c r="AY148" i="13"/>
  <c r="AY149" i="13"/>
  <c r="AY150" i="13"/>
  <c r="AY151" i="13"/>
  <c r="AY152" i="13"/>
  <c r="AY153" i="13"/>
  <c r="AY154" i="13"/>
  <c r="AY155" i="13"/>
  <c r="AY156" i="13"/>
  <c r="AY157" i="13"/>
  <c r="AY158" i="13"/>
  <c r="AY159" i="13"/>
  <c r="AY160" i="13"/>
  <c r="AY161" i="13"/>
  <c r="AY162" i="13"/>
  <c r="AY163" i="13"/>
  <c r="AY164" i="13"/>
  <c r="AY165" i="13"/>
  <c r="AY166" i="13"/>
  <c r="AY167" i="13"/>
  <c r="AY168" i="13"/>
  <c r="AY169" i="13"/>
  <c r="AY170" i="13"/>
  <c r="AY171" i="13"/>
  <c r="AY172" i="13"/>
  <c r="AY173" i="13"/>
  <c r="AY174" i="13"/>
  <c r="AY175" i="13"/>
  <c r="AY176" i="13"/>
  <c r="AY177" i="13"/>
  <c r="AY178" i="13"/>
  <c r="AY183" i="13"/>
  <c r="AX183" i="13"/>
  <c r="AS4" i="13"/>
  <c r="AU4" i="13"/>
  <c r="AW4" i="13"/>
  <c r="AS5" i="13"/>
  <c r="AU5" i="13"/>
  <c r="AW5" i="13"/>
  <c r="AS6" i="13"/>
  <c r="AU6" i="13"/>
  <c r="AW6" i="13"/>
  <c r="AS7" i="13"/>
  <c r="AU7" i="13"/>
  <c r="AW7" i="13"/>
  <c r="AS8" i="13"/>
  <c r="AU8" i="13"/>
  <c r="AW8" i="13"/>
  <c r="AS9" i="13"/>
  <c r="AU9" i="13"/>
  <c r="AW9" i="13"/>
  <c r="AS10" i="13"/>
  <c r="AU10" i="13"/>
  <c r="AW10" i="13"/>
  <c r="AS11" i="13"/>
  <c r="AU11" i="13"/>
  <c r="AW11" i="13"/>
  <c r="AS12" i="13"/>
  <c r="AU12" i="13"/>
  <c r="AW12" i="13"/>
  <c r="AS13" i="13"/>
  <c r="AU13" i="13"/>
  <c r="AW13" i="13"/>
  <c r="AS14" i="13"/>
  <c r="AU14" i="13"/>
  <c r="AW14" i="13"/>
  <c r="AS15" i="13"/>
  <c r="AU15" i="13"/>
  <c r="AW15" i="13"/>
  <c r="AS16" i="13"/>
  <c r="AU16" i="13"/>
  <c r="AW16" i="13"/>
  <c r="AS17" i="13"/>
  <c r="AU17" i="13"/>
  <c r="AW17" i="13"/>
  <c r="AS18" i="13"/>
  <c r="AU18" i="13"/>
  <c r="AW18" i="13"/>
  <c r="AS19" i="13"/>
  <c r="AU19" i="13"/>
  <c r="AW19" i="13"/>
  <c r="AS20" i="13"/>
  <c r="AU20" i="13"/>
  <c r="AW20" i="13"/>
  <c r="AS21" i="13"/>
  <c r="AU21" i="13"/>
  <c r="AW21" i="13"/>
  <c r="AS22" i="13"/>
  <c r="AU22" i="13"/>
  <c r="AW22" i="13"/>
  <c r="AS23" i="13"/>
  <c r="AU23" i="13"/>
  <c r="AW23" i="13"/>
  <c r="AS24" i="13"/>
  <c r="AU24" i="13"/>
  <c r="AW24" i="13"/>
  <c r="AS25" i="13"/>
  <c r="AU25" i="13"/>
  <c r="AW25" i="13"/>
  <c r="AS26" i="13"/>
  <c r="AU26" i="13"/>
  <c r="AW26" i="13"/>
  <c r="AS27" i="13"/>
  <c r="AU27" i="13"/>
  <c r="AW27" i="13"/>
  <c r="AS28" i="13"/>
  <c r="AU28" i="13"/>
  <c r="AW28" i="13"/>
  <c r="AS29" i="13"/>
  <c r="AU29" i="13"/>
  <c r="AW29" i="13"/>
  <c r="AS30" i="13"/>
  <c r="AU30" i="13"/>
  <c r="AW30" i="13"/>
  <c r="AS31" i="13"/>
  <c r="AU31" i="13"/>
  <c r="AW31" i="13"/>
  <c r="AS32" i="13"/>
  <c r="AU32" i="13"/>
  <c r="AW32" i="13"/>
  <c r="AS33" i="13"/>
  <c r="AU33" i="13"/>
  <c r="AW33" i="13"/>
  <c r="AS34" i="13"/>
  <c r="AU34" i="13"/>
  <c r="AW34" i="13"/>
  <c r="AS35" i="13"/>
  <c r="AU35" i="13"/>
  <c r="AW35" i="13"/>
  <c r="AS36" i="13"/>
  <c r="AU36" i="13"/>
  <c r="AW36" i="13"/>
  <c r="AS37" i="13"/>
  <c r="AU37" i="13"/>
  <c r="AW37" i="13"/>
  <c r="AS38" i="13"/>
  <c r="AU38" i="13"/>
  <c r="AW38" i="13"/>
  <c r="AS39" i="13"/>
  <c r="AU39" i="13"/>
  <c r="AW39" i="13"/>
  <c r="AS40" i="13"/>
  <c r="AU40" i="13"/>
  <c r="AW40" i="13"/>
  <c r="AS41" i="13"/>
  <c r="AU41" i="13"/>
  <c r="AW41" i="13"/>
  <c r="AS42" i="13"/>
  <c r="AU42" i="13"/>
  <c r="AW42" i="13"/>
  <c r="AS43" i="13"/>
  <c r="AU43" i="13"/>
  <c r="AW43" i="13"/>
  <c r="AS44" i="13"/>
  <c r="AU44" i="13"/>
  <c r="AW44" i="13"/>
  <c r="AS45" i="13"/>
  <c r="AU45" i="13"/>
  <c r="AW45" i="13"/>
  <c r="AS46" i="13"/>
  <c r="AU46" i="13"/>
  <c r="AW46" i="13"/>
  <c r="AS47" i="13"/>
  <c r="AU47" i="13"/>
  <c r="AW47" i="13"/>
  <c r="AS48" i="13"/>
  <c r="AU48" i="13"/>
  <c r="AW48" i="13"/>
  <c r="AS49" i="13"/>
  <c r="AU49" i="13"/>
  <c r="AW49" i="13"/>
  <c r="AS50" i="13"/>
  <c r="AU50" i="13"/>
  <c r="AW50" i="13"/>
  <c r="AS51" i="13"/>
  <c r="AU51" i="13"/>
  <c r="AW51" i="13"/>
  <c r="AS52" i="13"/>
  <c r="AU52" i="13"/>
  <c r="AW52" i="13"/>
  <c r="AS53" i="13"/>
  <c r="AU53" i="13"/>
  <c r="AW53" i="13"/>
  <c r="AS54" i="13"/>
  <c r="AU54" i="13"/>
  <c r="AW54" i="13"/>
  <c r="AS55" i="13"/>
  <c r="AU55" i="13"/>
  <c r="AW55" i="13"/>
  <c r="AS56" i="13"/>
  <c r="AU56" i="13"/>
  <c r="AW56" i="13"/>
  <c r="AS57" i="13"/>
  <c r="AU57" i="13"/>
  <c r="AW57" i="13"/>
  <c r="AS58" i="13"/>
  <c r="AU58" i="13"/>
  <c r="AW58" i="13"/>
  <c r="AS59" i="13"/>
  <c r="AU59" i="13"/>
  <c r="AW59" i="13"/>
  <c r="AS60" i="13"/>
  <c r="AU60" i="13"/>
  <c r="AW60" i="13"/>
  <c r="AS61" i="13"/>
  <c r="AU61" i="13"/>
  <c r="AW61" i="13"/>
  <c r="AS62" i="13"/>
  <c r="AU62" i="13"/>
  <c r="AW62" i="13"/>
  <c r="AS63" i="13"/>
  <c r="AU63" i="13"/>
  <c r="AW63" i="13"/>
  <c r="AS64" i="13"/>
  <c r="AU64" i="13"/>
  <c r="AW64" i="13"/>
  <c r="AS65" i="13"/>
  <c r="AU65" i="13"/>
  <c r="AW65" i="13"/>
  <c r="AS66" i="13"/>
  <c r="AU66" i="13"/>
  <c r="AW66" i="13"/>
  <c r="AS67" i="13"/>
  <c r="AU67" i="13"/>
  <c r="AW67" i="13"/>
  <c r="AS68" i="13"/>
  <c r="AU68" i="13"/>
  <c r="AW68" i="13"/>
  <c r="AS69" i="13"/>
  <c r="AU69" i="13"/>
  <c r="AW69" i="13"/>
  <c r="AS70" i="13"/>
  <c r="AU70" i="13"/>
  <c r="AW70" i="13"/>
  <c r="AS71" i="13"/>
  <c r="AU71" i="13"/>
  <c r="AW71" i="13"/>
  <c r="AS72" i="13"/>
  <c r="AU72" i="13"/>
  <c r="AW72" i="13"/>
  <c r="AS73" i="13"/>
  <c r="AU73" i="13"/>
  <c r="AW73" i="13"/>
  <c r="AS74" i="13"/>
  <c r="AU74" i="13"/>
  <c r="AW74" i="13"/>
  <c r="AS75" i="13"/>
  <c r="AU75" i="13"/>
  <c r="AW75" i="13"/>
  <c r="AS76" i="13"/>
  <c r="AU76" i="13"/>
  <c r="AW76" i="13"/>
  <c r="AS77" i="13"/>
  <c r="AU77" i="13"/>
  <c r="AW77" i="13"/>
  <c r="AS78" i="13"/>
  <c r="AU78" i="13"/>
  <c r="AW78" i="13"/>
  <c r="AS79" i="13"/>
  <c r="AU79" i="13"/>
  <c r="AW79" i="13"/>
  <c r="AS80" i="13"/>
  <c r="AU80" i="13"/>
  <c r="AW80" i="13"/>
  <c r="AS81" i="13"/>
  <c r="AU81" i="13"/>
  <c r="AW81" i="13"/>
  <c r="AS82" i="13"/>
  <c r="AU82" i="13"/>
  <c r="AW82" i="13"/>
  <c r="AS83" i="13"/>
  <c r="AU83" i="13"/>
  <c r="AW83" i="13"/>
  <c r="AS84" i="13"/>
  <c r="AU84" i="13"/>
  <c r="AW84" i="13"/>
  <c r="AS85" i="13"/>
  <c r="AU85" i="13"/>
  <c r="AW85" i="13"/>
  <c r="AS86" i="13"/>
  <c r="AU86" i="13"/>
  <c r="AW86" i="13"/>
  <c r="AS87" i="13"/>
  <c r="AU87" i="13"/>
  <c r="AW87" i="13"/>
  <c r="AS88" i="13"/>
  <c r="AU88" i="13"/>
  <c r="AW88" i="13"/>
  <c r="AS89" i="13"/>
  <c r="AU89" i="13"/>
  <c r="AW89" i="13"/>
  <c r="AS90" i="13"/>
  <c r="AU90" i="13"/>
  <c r="AW90" i="13"/>
  <c r="AS91" i="13"/>
  <c r="AU91" i="13"/>
  <c r="AW91" i="13"/>
  <c r="AS92" i="13"/>
  <c r="AU92" i="13"/>
  <c r="AW92" i="13"/>
  <c r="AS93" i="13"/>
  <c r="AU93" i="13"/>
  <c r="AW93" i="13"/>
  <c r="AS94" i="13"/>
  <c r="AU94" i="13"/>
  <c r="AW94" i="13"/>
  <c r="AS95" i="13"/>
  <c r="AU95" i="13"/>
  <c r="AW95" i="13"/>
  <c r="AS96" i="13"/>
  <c r="AU96" i="13"/>
  <c r="AW96" i="13"/>
  <c r="AS97" i="13"/>
  <c r="AU97" i="13"/>
  <c r="AW97" i="13"/>
  <c r="AS98" i="13"/>
  <c r="AU98" i="13"/>
  <c r="AW98" i="13"/>
  <c r="AS99" i="13"/>
  <c r="AU99" i="13"/>
  <c r="AW99" i="13"/>
  <c r="AS100" i="13"/>
  <c r="AU100" i="13"/>
  <c r="AW100" i="13"/>
  <c r="AS101" i="13"/>
  <c r="AU101" i="13"/>
  <c r="AW101" i="13"/>
  <c r="AS102" i="13"/>
  <c r="AU102" i="13"/>
  <c r="AW102" i="13"/>
  <c r="AS103" i="13"/>
  <c r="AU103" i="13"/>
  <c r="AW103" i="13"/>
  <c r="AS104" i="13"/>
  <c r="AU104" i="13"/>
  <c r="AW104" i="13"/>
  <c r="AS105" i="13"/>
  <c r="AU105" i="13"/>
  <c r="AW105" i="13"/>
  <c r="AS106" i="13"/>
  <c r="AU106" i="13"/>
  <c r="AW106" i="13"/>
  <c r="AS107" i="13"/>
  <c r="AU107" i="13"/>
  <c r="AW107" i="13"/>
  <c r="AS108" i="13"/>
  <c r="AU108" i="13"/>
  <c r="AW108" i="13"/>
  <c r="AS109" i="13"/>
  <c r="AU109" i="13"/>
  <c r="AW109" i="13"/>
  <c r="AS110" i="13"/>
  <c r="AU110" i="13"/>
  <c r="AW110" i="13"/>
  <c r="AS111" i="13"/>
  <c r="AU111" i="13"/>
  <c r="AW111" i="13"/>
  <c r="AS112" i="13"/>
  <c r="AU112" i="13"/>
  <c r="AW112" i="13"/>
  <c r="AS113" i="13"/>
  <c r="AU113" i="13"/>
  <c r="AW113" i="13"/>
  <c r="AS114" i="13"/>
  <c r="AU114" i="13"/>
  <c r="AW114" i="13"/>
  <c r="AS115" i="13"/>
  <c r="AU115" i="13"/>
  <c r="AW115" i="13"/>
  <c r="AS116" i="13"/>
  <c r="AU116" i="13"/>
  <c r="AW116" i="13"/>
  <c r="AS117" i="13"/>
  <c r="AU117" i="13"/>
  <c r="AW117" i="13"/>
  <c r="AS118" i="13"/>
  <c r="AU118" i="13"/>
  <c r="AW118" i="13"/>
  <c r="AS119" i="13"/>
  <c r="AU119" i="13"/>
  <c r="AW119" i="13"/>
  <c r="AS120" i="13"/>
  <c r="AU120" i="13"/>
  <c r="AW120" i="13"/>
  <c r="AS121" i="13"/>
  <c r="AU121" i="13"/>
  <c r="AW121" i="13"/>
  <c r="AS122" i="13"/>
  <c r="AU122" i="13"/>
  <c r="AW122" i="13"/>
  <c r="AS123" i="13"/>
  <c r="AU123" i="13"/>
  <c r="AW123" i="13"/>
  <c r="AS124" i="13"/>
  <c r="AU124" i="13"/>
  <c r="AW124" i="13"/>
  <c r="AS125" i="13"/>
  <c r="AU125" i="13"/>
  <c r="AW125" i="13"/>
  <c r="AS126" i="13"/>
  <c r="AU126" i="13"/>
  <c r="AW126" i="13"/>
  <c r="AS127" i="13"/>
  <c r="AU127" i="13"/>
  <c r="AW127" i="13"/>
  <c r="AS128" i="13"/>
  <c r="AU128" i="13"/>
  <c r="AW128" i="13"/>
  <c r="AS129" i="13"/>
  <c r="AU129" i="13"/>
  <c r="AW129" i="13"/>
  <c r="AS130" i="13"/>
  <c r="AU130" i="13"/>
  <c r="AW130" i="13"/>
  <c r="AS131" i="13"/>
  <c r="AU131" i="13"/>
  <c r="AW131" i="13"/>
  <c r="AS132" i="13"/>
  <c r="AU132" i="13"/>
  <c r="AW132" i="13"/>
  <c r="AS133" i="13"/>
  <c r="AU133" i="13"/>
  <c r="AW133" i="13"/>
  <c r="AS134" i="13"/>
  <c r="AU134" i="13"/>
  <c r="AW134" i="13"/>
  <c r="AS135" i="13"/>
  <c r="AU135" i="13"/>
  <c r="AW135" i="13"/>
  <c r="AS136" i="13"/>
  <c r="AU136" i="13"/>
  <c r="AW136" i="13"/>
  <c r="AS137" i="13"/>
  <c r="AU137" i="13"/>
  <c r="AW137" i="13"/>
  <c r="AS138" i="13"/>
  <c r="AU138" i="13"/>
  <c r="AW138" i="13"/>
  <c r="AS139" i="13"/>
  <c r="AU139" i="13"/>
  <c r="AW139" i="13"/>
  <c r="AS140" i="13"/>
  <c r="AU140" i="13"/>
  <c r="AW140" i="13"/>
  <c r="AS141" i="13"/>
  <c r="AU141" i="13"/>
  <c r="AW141" i="13"/>
  <c r="AS142" i="13"/>
  <c r="AU142" i="13"/>
  <c r="AW142" i="13"/>
  <c r="AS143" i="13"/>
  <c r="AU143" i="13"/>
  <c r="AW143" i="13"/>
  <c r="AS144" i="13"/>
  <c r="AU144" i="13"/>
  <c r="AW144" i="13"/>
  <c r="AS145" i="13"/>
  <c r="AU145" i="13"/>
  <c r="AW145" i="13"/>
  <c r="AS146" i="13"/>
  <c r="AU146" i="13"/>
  <c r="AW146" i="13"/>
  <c r="AS147" i="13"/>
  <c r="AU147" i="13"/>
  <c r="AW147" i="13"/>
  <c r="AS148" i="13"/>
  <c r="AU148" i="13"/>
  <c r="AW148" i="13"/>
  <c r="AS149" i="13"/>
  <c r="AU149" i="13"/>
  <c r="AW149" i="13"/>
  <c r="AS150" i="13"/>
  <c r="AU150" i="13"/>
  <c r="AW150" i="13"/>
  <c r="AS151" i="13"/>
  <c r="AU151" i="13"/>
  <c r="AW151" i="13"/>
  <c r="AS152" i="13"/>
  <c r="AU152" i="13"/>
  <c r="AW152" i="13"/>
  <c r="AS153" i="13"/>
  <c r="AU153" i="13"/>
  <c r="AW153" i="13"/>
  <c r="AS154" i="13"/>
  <c r="AU154" i="13"/>
  <c r="AW154" i="13"/>
  <c r="AS155" i="13"/>
  <c r="AU155" i="13"/>
  <c r="AW155" i="13"/>
  <c r="AS156" i="13"/>
  <c r="AU156" i="13"/>
  <c r="AW156" i="13"/>
  <c r="AS157" i="13"/>
  <c r="AU157" i="13"/>
  <c r="AW157" i="13"/>
  <c r="AS158" i="13"/>
  <c r="AU158" i="13"/>
  <c r="AW158" i="13"/>
  <c r="AS159" i="13"/>
  <c r="AU159" i="13"/>
  <c r="AW159" i="13"/>
  <c r="AS160" i="13"/>
  <c r="AU160" i="13"/>
  <c r="AW160" i="13"/>
  <c r="AS161" i="13"/>
  <c r="AU161" i="13"/>
  <c r="AW161" i="13"/>
  <c r="AS162" i="13"/>
  <c r="AU162" i="13"/>
  <c r="AW162" i="13"/>
  <c r="AS163" i="13"/>
  <c r="AU163" i="13"/>
  <c r="AW163" i="13"/>
  <c r="AS164" i="13"/>
  <c r="AU164" i="13"/>
  <c r="AW164" i="13"/>
  <c r="AS165" i="13"/>
  <c r="AU165" i="13"/>
  <c r="AW165" i="13"/>
  <c r="AS166" i="13"/>
  <c r="AU166" i="13"/>
  <c r="AW166" i="13"/>
  <c r="AS167" i="13"/>
  <c r="AU167" i="13"/>
  <c r="AW167" i="13"/>
  <c r="AS168" i="13"/>
  <c r="AU168" i="13"/>
  <c r="AW168" i="13"/>
  <c r="AS169" i="13"/>
  <c r="AU169" i="13"/>
  <c r="AW169" i="13"/>
  <c r="AS170" i="13"/>
  <c r="AU170" i="13"/>
  <c r="AW170" i="13"/>
  <c r="AS171" i="13"/>
  <c r="AU171" i="13"/>
  <c r="AW171" i="13"/>
  <c r="AS172" i="13"/>
  <c r="AU172" i="13"/>
  <c r="AW172" i="13"/>
  <c r="AS173" i="13"/>
  <c r="AU173" i="13"/>
  <c r="AW173" i="13"/>
  <c r="AS174" i="13"/>
  <c r="AU174" i="13"/>
  <c r="AW174" i="13"/>
  <c r="AS175" i="13"/>
  <c r="AU175" i="13"/>
  <c r="AW175" i="13"/>
  <c r="AS176" i="13"/>
  <c r="AU176" i="13"/>
  <c r="AW176" i="13"/>
  <c r="AS177" i="13"/>
  <c r="AU177" i="13"/>
  <c r="AW177" i="13"/>
  <c r="AS178" i="13"/>
  <c r="AU178" i="13"/>
  <c r="AW178" i="13"/>
  <c r="AW183" i="13"/>
  <c r="AV4" i="13"/>
  <c r="AV5" i="13"/>
  <c r="AV6" i="13"/>
  <c r="AV7" i="13"/>
  <c r="AV8" i="13"/>
  <c r="AV9" i="13"/>
  <c r="AV10" i="13"/>
  <c r="AV11" i="13"/>
  <c r="AV12" i="13"/>
  <c r="AV13" i="13"/>
  <c r="AV14" i="13"/>
  <c r="AV15" i="13"/>
  <c r="AV16" i="13"/>
  <c r="AV17" i="13"/>
  <c r="AV18" i="13"/>
  <c r="AV19" i="13"/>
  <c r="AV20" i="13"/>
  <c r="AV21" i="13"/>
  <c r="AV22" i="13"/>
  <c r="AV23" i="13"/>
  <c r="AV24" i="13"/>
  <c r="AV25" i="13"/>
  <c r="AV26" i="13"/>
  <c r="AV27" i="13"/>
  <c r="AV28" i="13"/>
  <c r="AV29" i="13"/>
  <c r="AV30" i="13"/>
  <c r="AV31" i="13"/>
  <c r="AV32" i="13"/>
  <c r="AV33" i="13"/>
  <c r="AV34" i="13"/>
  <c r="AV35" i="13"/>
  <c r="AV36" i="13"/>
  <c r="AV37" i="13"/>
  <c r="AV38" i="13"/>
  <c r="AV39" i="13"/>
  <c r="AV40" i="13"/>
  <c r="AV41" i="13"/>
  <c r="AV42" i="13"/>
  <c r="AV43" i="13"/>
  <c r="AV44" i="13"/>
  <c r="AV45" i="13"/>
  <c r="AV46" i="13"/>
  <c r="AV47" i="13"/>
  <c r="AV48" i="13"/>
  <c r="AV49" i="13"/>
  <c r="AV50" i="13"/>
  <c r="AV51" i="13"/>
  <c r="AV52" i="13"/>
  <c r="AV53" i="13"/>
  <c r="AV54" i="13"/>
  <c r="AV55" i="13"/>
  <c r="AV56" i="13"/>
  <c r="AV57" i="13"/>
  <c r="AV58" i="13"/>
  <c r="AV59" i="13"/>
  <c r="AV60" i="13"/>
  <c r="AV61" i="13"/>
  <c r="AV62" i="13"/>
  <c r="AV63" i="13"/>
  <c r="AV64" i="13"/>
  <c r="AV65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V81" i="13"/>
  <c r="AV82" i="13"/>
  <c r="AV83" i="13"/>
  <c r="AV84" i="13"/>
  <c r="AV85" i="13"/>
  <c r="AV86" i="13"/>
  <c r="AV87" i="13"/>
  <c r="AV88" i="13"/>
  <c r="AV89" i="13"/>
  <c r="AV90" i="13"/>
  <c r="AV91" i="13"/>
  <c r="AV92" i="13"/>
  <c r="AV93" i="13"/>
  <c r="AV94" i="13"/>
  <c r="AV95" i="13"/>
  <c r="AV96" i="13"/>
  <c r="AV97" i="13"/>
  <c r="AV98" i="13"/>
  <c r="AV99" i="13"/>
  <c r="AV100" i="13"/>
  <c r="AV101" i="13"/>
  <c r="AV102" i="13"/>
  <c r="AV103" i="13"/>
  <c r="AV104" i="13"/>
  <c r="AV105" i="13"/>
  <c r="AV106" i="13"/>
  <c r="AV107" i="13"/>
  <c r="AV108" i="13"/>
  <c r="AV109" i="13"/>
  <c r="AV110" i="13"/>
  <c r="AV111" i="13"/>
  <c r="AV112" i="13"/>
  <c r="AV113" i="13"/>
  <c r="AV114" i="13"/>
  <c r="AV115" i="13"/>
  <c r="AV116" i="13"/>
  <c r="AV117" i="13"/>
  <c r="AV118" i="13"/>
  <c r="AV119" i="13"/>
  <c r="AV120" i="13"/>
  <c r="AV121" i="13"/>
  <c r="AV122" i="13"/>
  <c r="AV123" i="13"/>
  <c r="AV124" i="13"/>
  <c r="AV125" i="13"/>
  <c r="AV126" i="13"/>
  <c r="AV127" i="13"/>
  <c r="AV128" i="13"/>
  <c r="AV129" i="13"/>
  <c r="AV130" i="13"/>
  <c r="AV131" i="13"/>
  <c r="AV132" i="13"/>
  <c r="AV133" i="13"/>
  <c r="AV134" i="13"/>
  <c r="AV135" i="13"/>
  <c r="AV136" i="13"/>
  <c r="AV137" i="13"/>
  <c r="AV138" i="13"/>
  <c r="AV139" i="13"/>
  <c r="AV140" i="13"/>
  <c r="AV141" i="13"/>
  <c r="AV142" i="13"/>
  <c r="AV143" i="13"/>
  <c r="AV144" i="13"/>
  <c r="AV145" i="13"/>
  <c r="AV146" i="13"/>
  <c r="AV147" i="13"/>
  <c r="AV148" i="13"/>
  <c r="AV149" i="13"/>
  <c r="AV150" i="13"/>
  <c r="AV151" i="13"/>
  <c r="AV152" i="13"/>
  <c r="AV153" i="13"/>
  <c r="AV154" i="13"/>
  <c r="AV155" i="13"/>
  <c r="AV156" i="13"/>
  <c r="AV157" i="13"/>
  <c r="AV158" i="13"/>
  <c r="AV159" i="13"/>
  <c r="AV160" i="13"/>
  <c r="AV161" i="13"/>
  <c r="AV162" i="13"/>
  <c r="AV163" i="13"/>
  <c r="AV164" i="13"/>
  <c r="AV165" i="13"/>
  <c r="AV166" i="13"/>
  <c r="AV167" i="13"/>
  <c r="AV168" i="13"/>
  <c r="AV169" i="13"/>
  <c r="AV170" i="13"/>
  <c r="AV171" i="13"/>
  <c r="AV172" i="13"/>
  <c r="AV173" i="13"/>
  <c r="AV174" i="13"/>
  <c r="AV175" i="13"/>
  <c r="AV176" i="13"/>
  <c r="AV177" i="13"/>
  <c r="AV178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BO181" i="13"/>
  <c r="BN181" i="13"/>
  <c r="BM181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S193" i="5"/>
  <c r="S195" i="5"/>
  <c r="S197" i="5"/>
  <c r="S199" i="5"/>
  <c r="S203" i="5"/>
  <c r="S205" i="5"/>
  <c r="S207" i="5"/>
  <c r="S209" i="5"/>
  <c r="S211" i="5"/>
  <c r="Q4" i="5"/>
  <c r="Q193" i="5" s="1"/>
  <c r="Q5" i="5"/>
  <c r="Q6" i="5"/>
  <c r="Q7" i="5"/>
  <c r="Q203" i="5" s="1"/>
  <c r="Q8" i="5"/>
  <c r="Q195" i="5" s="1"/>
  <c r="Q9" i="5"/>
  <c r="Q10" i="5"/>
  <c r="Q185" i="5" s="1"/>
  <c r="Q11" i="5"/>
  <c r="Q12" i="5"/>
  <c r="Q13" i="5"/>
  <c r="Q14" i="5"/>
  <c r="Q142" i="5"/>
  <c r="Q143" i="5"/>
  <c r="Q144" i="5"/>
  <c r="Q145" i="5"/>
  <c r="Q147" i="5"/>
  <c r="Q148" i="5"/>
  <c r="Q149" i="5"/>
  <c r="Q15" i="5"/>
  <c r="Q16" i="5"/>
  <c r="Q17" i="5"/>
  <c r="Q18" i="5"/>
  <c r="Q150" i="5"/>
  <c r="Q152" i="5"/>
  <c r="Q153" i="5"/>
  <c r="Q154" i="5"/>
  <c r="Q155" i="5"/>
  <c r="Q156" i="5"/>
  <c r="Q157" i="5"/>
  <c r="Q15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166" i="5"/>
  <c r="Q63" i="5"/>
  <c r="Q64" i="5"/>
  <c r="Q65" i="5"/>
  <c r="Q167" i="5"/>
  <c r="Q67" i="5"/>
  <c r="Q115" i="5"/>
  <c r="Q69" i="5"/>
  <c r="Q70" i="5"/>
  <c r="Q71" i="5"/>
  <c r="Q72" i="5"/>
  <c r="Q73" i="5"/>
  <c r="Q74" i="5"/>
  <c r="Q168" i="5"/>
  <c r="Q170" i="5"/>
  <c r="Q40" i="5"/>
  <c r="Q75" i="5"/>
  <c r="Q76" i="5"/>
  <c r="Q41" i="5"/>
  <c r="Q77" i="5"/>
  <c r="Q78" i="5"/>
  <c r="Q42" i="5"/>
  <c r="Q43" i="5"/>
  <c r="Q171" i="5"/>
  <c r="Q84" i="5"/>
  <c r="Q85" i="5"/>
  <c r="Q87" i="5"/>
  <c r="Q124" i="5"/>
  <c r="Q125" i="5"/>
  <c r="Q126" i="5"/>
  <c r="Q127" i="5"/>
  <c r="Q88" i="5"/>
  <c r="Q89" i="5"/>
  <c r="Q90" i="5"/>
  <c r="Q92" i="5"/>
  <c r="Q93" i="5"/>
  <c r="Q95" i="5"/>
  <c r="Q159" i="5"/>
  <c r="Q161" i="5"/>
  <c r="Q162" i="5"/>
  <c r="Q163" i="5"/>
  <c r="Q164" i="5"/>
  <c r="Q165" i="5"/>
  <c r="Q116" i="5"/>
  <c r="Q44" i="5"/>
  <c r="Q45" i="5"/>
  <c r="Q117" i="5"/>
  <c r="Q118" i="5"/>
  <c r="Q119" i="5"/>
  <c r="Q121" i="5"/>
  <c r="Q173" i="5"/>
  <c r="Q46" i="5"/>
  <c r="Q47" i="5"/>
  <c r="Q48" i="5"/>
  <c r="Q49" i="5"/>
  <c r="Q50" i="5"/>
  <c r="Q51" i="5"/>
  <c r="Q52" i="5"/>
  <c r="Q53" i="5"/>
  <c r="Q54" i="5"/>
  <c r="Q97" i="5"/>
  <c r="Q98" i="5"/>
  <c r="Q99" i="5"/>
  <c r="Q100" i="5"/>
  <c r="Q101" i="5"/>
  <c r="Q102" i="5"/>
  <c r="Q103" i="5"/>
  <c r="Q105" i="5"/>
  <c r="Q106" i="5"/>
  <c r="Q123" i="5"/>
  <c r="Q175" i="5"/>
  <c r="Q176" i="5"/>
  <c r="Q55" i="5"/>
  <c r="Q56" i="5"/>
  <c r="Q57" i="5"/>
  <c r="Q58" i="5"/>
  <c r="Q59" i="5"/>
  <c r="Q60" i="5"/>
  <c r="Q61" i="5"/>
  <c r="Q177" i="5"/>
  <c r="Q178" i="5"/>
  <c r="Q107" i="5"/>
  <c r="Q108" i="5"/>
  <c r="Q109" i="5"/>
  <c r="Q110" i="5"/>
  <c r="Q111" i="5"/>
  <c r="Q112" i="5"/>
  <c r="Q113" i="5"/>
  <c r="Q114" i="5"/>
  <c r="Q128" i="5"/>
  <c r="Q129" i="5"/>
  <c r="Q130" i="5"/>
  <c r="Q131" i="5"/>
  <c r="Q132" i="5"/>
  <c r="Q134" i="5"/>
  <c r="Q135" i="5"/>
  <c r="Q136" i="5"/>
  <c r="Q137" i="5"/>
  <c r="Q138" i="5"/>
  <c r="Q139" i="5"/>
  <c r="Q79" i="5"/>
  <c r="Q80" i="5"/>
  <c r="Q81" i="5"/>
  <c r="Q82" i="5"/>
  <c r="Q83" i="5"/>
  <c r="S201" i="5"/>
  <c r="S187" i="5"/>
  <c r="S191" i="5"/>
  <c r="AA187" i="5"/>
  <c r="AA189" i="5"/>
  <c r="Z187" i="5"/>
  <c r="Z189" i="5"/>
  <c r="X187" i="5"/>
  <c r="X189" i="5"/>
  <c r="S189" i="5"/>
  <c r="I187" i="5"/>
  <c r="H187" i="5"/>
  <c r="E187" i="5"/>
  <c r="AA185" i="5"/>
  <c r="Z185" i="5"/>
  <c r="X185" i="5"/>
  <c r="W4" i="5"/>
  <c r="W185" i="5" s="1"/>
  <c r="W5" i="5"/>
  <c r="W6" i="5"/>
  <c r="W7" i="5"/>
  <c r="W8" i="5"/>
  <c r="W9" i="5"/>
  <c r="W10" i="5"/>
  <c r="W11" i="5"/>
  <c r="W12" i="5"/>
  <c r="W13" i="5"/>
  <c r="W14" i="5"/>
  <c r="W142" i="5"/>
  <c r="W143" i="5"/>
  <c r="W144" i="5"/>
  <c r="W145" i="5"/>
  <c r="W146" i="5"/>
  <c r="W147" i="5"/>
  <c r="W148" i="5"/>
  <c r="W149" i="5"/>
  <c r="W15" i="5"/>
  <c r="W16" i="5"/>
  <c r="W17" i="5"/>
  <c r="W18" i="5"/>
  <c r="W150" i="5"/>
  <c r="W151" i="5"/>
  <c r="W152" i="5"/>
  <c r="W153" i="5"/>
  <c r="W154" i="5"/>
  <c r="W155" i="5"/>
  <c r="W156" i="5"/>
  <c r="W157" i="5"/>
  <c r="W15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166" i="5"/>
  <c r="W62" i="5"/>
  <c r="W63" i="5"/>
  <c r="W64" i="5"/>
  <c r="W65" i="5"/>
  <c r="W66" i="5"/>
  <c r="W167" i="5"/>
  <c r="W67" i="5"/>
  <c r="W68" i="5"/>
  <c r="W115" i="5"/>
  <c r="W69" i="5"/>
  <c r="W70" i="5"/>
  <c r="W71" i="5"/>
  <c r="W72" i="5"/>
  <c r="W73" i="5"/>
  <c r="W74" i="5"/>
  <c r="W168" i="5"/>
  <c r="W169" i="5"/>
  <c r="W170" i="5"/>
  <c r="W40" i="5"/>
  <c r="W75" i="5"/>
  <c r="W76" i="5"/>
  <c r="W41" i="5"/>
  <c r="W77" i="5"/>
  <c r="W78" i="5"/>
  <c r="W42" i="5"/>
  <c r="W43" i="5"/>
  <c r="W171" i="5"/>
  <c r="W172" i="5"/>
  <c r="W84" i="5"/>
  <c r="W85" i="5"/>
  <c r="W86" i="5"/>
  <c r="W87" i="5"/>
  <c r="W124" i="5"/>
  <c r="W125" i="5"/>
  <c r="W126" i="5"/>
  <c r="W127" i="5"/>
  <c r="W88" i="5"/>
  <c r="W89" i="5"/>
  <c r="W90" i="5"/>
  <c r="W91" i="5"/>
  <c r="W92" i="5"/>
  <c r="W93" i="5"/>
  <c r="W94" i="5"/>
  <c r="W95" i="5"/>
  <c r="W96" i="5"/>
  <c r="W159" i="5"/>
  <c r="W160" i="5"/>
  <c r="W161" i="5"/>
  <c r="W162" i="5"/>
  <c r="W163" i="5"/>
  <c r="W164" i="5"/>
  <c r="W165" i="5"/>
  <c r="W116" i="5"/>
  <c r="W44" i="5"/>
  <c r="W45" i="5"/>
  <c r="W117" i="5"/>
  <c r="W118" i="5"/>
  <c r="W119" i="5"/>
  <c r="W120" i="5"/>
  <c r="W121" i="5"/>
  <c r="W122" i="5"/>
  <c r="W173" i="5"/>
  <c r="W46" i="5"/>
  <c r="W47" i="5"/>
  <c r="W48" i="5"/>
  <c r="W49" i="5"/>
  <c r="W50" i="5"/>
  <c r="W51" i="5"/>
  <c r="W52" i="5"/>
  <c r="W53" i="5"/>
  <c r="W54" i="5"/>
  <c r="W97" i="5"/>
  <c r="W98" i="5"/>
  <c r="W99" i="5"/>
  <c r="W100" i="5"/>
  <c r="W101" i="5"/>
  <c r="W102" i="5"/>
  <c r="W103" i="5"/>
  <c r="W104" i="5"/>
  <c r="W105" i="5"/>
  <c r="W106" i="5"/>
  <c r="W123" i="5"/>
  <c r="W174" i="5"/>
  <c r="W175" i="5"/>
  <c r="W176" i="5"/>
  <c r="W55" i="5"/>
  <c r="W56" i="5"/>
  <c r="W57" i="5"/>
  <c r="W58" i="5"/>
  <c r="W59" i="5"/>
  <c r="W60" i="5"/>
  <c r="W61" i="5"/>
  <c r="W177" i="5"/>
  <c r="W178" i="5"/>
  <c r="W107" i="5"/>
  <c r="W108" i="5"/>
  <c r="W109" i="5"/>
  <c r="W110" i="5"/>
  <c r="W111" i="5"/>
  <c r="W112" i="5"/>
  <c r="W113" i="5"/>
  <c r="W114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79" i="5"/>
  <c r="W80" i="5"/>
  <c r="W81" i="5"/>
  <c r="W82" i="5"/>
  <c r="W83" i="5"/>
  <c r="S185" i="5"/>
  <c r="J185" i="5"/>
  <c r="I185" i="5"/>
  <c r="H185" i="5"/>
  <c r="G185" i="5"/>
  <c r="F185" i="5"/>
  <c r="E185" i="5"/>
  <c r="AA183" i="5"/>
  <c r="Z183" i="5"/>
  <c r="X183" i="5"/>
  <c r="S183" i="5"/>
  <c r="J183" i="5"/>
  <c r="I183" i="5"/>
  <c r="H183" i="5"/>
  <c r="G183" i="5"/>
  <c r="F183" i="5"/>
  <c r="E183" i="5"/>
  <c r="AA181" i="5"/>
  <c r="Z181" i="5"/>
  <c r="X181" i="5"/>
  <c r="S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B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CZ2" i="1"/>
  <c r="CZ3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X2" i="1"/>
  <c r="CX3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ED29" i="1" s="1"/>
  <c r="EE29" i="1" s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LU2" i="1"/>
  <c r="LV2" i="1" s="1"/>
  <c r="LU3" i="1"/>
  <c r="LV3" i="1" s="1"/>
  <c r="LU4" i="1"/>
  <c r="LV4" i="1" s="1"/>
  <c r="LU5" i="1"/>
  <c r="LV5" i="1" s="1"/>
  <c r="LU6" i="1"/>
  <c r="LV6" i="1" s="1"/>
  <c r="LU7" i="1"/>
  <c r="LV7" i="1" s="1"/>
  <c r="LU8" i="1"/>
  <c r="LV8" i="1" s="1"/>
  <c r="LU9" i="1"/>
  <c r="LV9" i="1" s="1"/>
  <c r="LU10" i="1"/>
  <c r="LV10" i="1" s="1"/>
  <c r="LU11" i="1"/>
  <c r="LV11" i="1" s="1"/>
  <c r="LU12" i="1"/>
  <c r="LV12" i="1" s="1"/>
  <c r="LU13" i="1"/>
  <c r="LV13" i="1" s="1"/>
  <c r="LU14" i="1"/>
  <c r="LV14" i="1" s="1"/>
  <c r="LU15" i="1"/>
  <c r="LV15" i="1" s="1"/>
  <c r="LU16" i="1"/>
  <c r="LV16" i="1" s="1"/>
  <c r="LU17" i="1"/>
  <c r="LV17" i="1" s="1"/>
  <c r="LU18" i="1"/>
  <c r="LV18" i="1" s="1"/>
  <c r="LU19" i="1"/>
  <c r="LV19" i="1" s="1"/>
  <c r="LU20" i="1"/>
  <c r="LV20" i="1" s="1"/>
  <c r="LU21" i="1"/>
  <c r="LV21" i="1" s="1"/>
  <c r="LU22" i="1"/>
  <c r="LV22" i="1" s="1"/>
  <c r="LU23" i="1"/>
  <c r="LV23" i="1" s="1"/>
  <c r="LU24" i="1"/>
  <c r="LV24" i="1" s="1"/>
  <c r="LU25" i="1"/>
  <c r="LV25" i="1"/>
  <c r="LU26" i="1"/>
  <c r="LV26" i="1" s="1"/>
  <c r="LU27" i="1"/>
  <c r="LV27" i="1" s="1"/>
  <c r="LU28" i="1"/>
  <c r="LV28" i="1" s="1"/>
  <c r="LU29" i="1"/>
  <c r="LV29" i="1" s="1"/>
  <c r="LU30" i="1"/>
  <c r="LV30" i="1" s="1"/>
  <c r="LU31" i="1"/>
  <c r="LV31" i="1" s="1"/>
  <c r="LU32" i="1"/>
  <c r="LV32" i="1" s="1"/>
  <c r="LU33" i="1"/>
  <c r="LV33" i="1" s="1"/>
  <c r="LU34" i="1"/>
  <c r="LV34" i="1" s="1"/>
  <c r="LU35" i="1"/>
  <c r="LV35" i="1" s="1"/>
  <c r="LU36" i="1"/>
  <c r="LV36" i="1" s="1"/>
  <c r="LU37" i="1"/>
  <c r="LV37" i="1" s="1"/>
  <c r="LU38" i="1"/>
  <c r="LV38" i="1" s="1"/>
  <c r="LU39" i="1"/>
  <c r="LV39" i="1" s="1"/>
  <c r="LU40" i="1"/>
  <c r="LV40" i="1" s="1"/>
  <c r="LU41" i="1"/>
  <c r="LV41" i="1" s="1"/>
  <c r="LU42" i="1"/>
  <c r="LV42" i="1" s="1"/>
  <c r="LU43" i="1"/>
  <c r="LV43" i="1" s="1"/>
  <c r="LU44" i="1"/>
  <c r="LV44" i="1" s="1"/>
  <c r="LU45" i="1"/>
  <c r="LV45" i="1" s="1"/>
  <c r="LU46" i="1"/>
  <c r="LV46" i="1" s="1"/>
  <c r="LU47" i="1"/>
  <c r="LV47" i="1" s="1"/>
  <c r="LU48" i="1"/>
  <c r="LV48" i="1" s="1"/>
  <c r="LU49" i="1"/>
  <c r="LV49" i="1" s="1"/>
  <c r="LU50" i="1"/>
  <c r="LV50" i="1" s="1"/>
  <c r="LU51" i="1"/>
  <c r="LV51" i="1" s="1"/>
  <c r="LU52" i="1"/>
  <c r="LV52" i="1" s="1"/>
  <c r="LU53" i="1"/>
  <c r="LV53" i="1" s="1"/>
  <c r="LU54" i="1"/>
  <c r="LV54" i="1" s="1"/>
  <c r="LU55" i="1"/>
  <c r="LV55" i="1" s="1"/>
  <c r="LU56" i="1"/>
  <c r="LV56" i="1" s="1"/>
  <c r="LU57" i="1"/>
  <c r="LV57" i="1" s="1"/>
  <c r="LU58" i="1"/>
  <c r="LV58" i="1" s="1"/>
  <c r="LU59" i="1"/>
  <c r="LV59" i="1" s="1"/>
  <c r="LU60" i="1"/>
  <c r="LV60" i="1" s="1"/>
  <c r="LU61" i="1"/>
  <c r="LV61" i="1" s="1"/>
  <c r="LU62" i="1"/>
  <c r="LV62" i="1" s="1"/>
  <c r="LU63" i="1"/>
  <c r="LV63" i="1" s="1"/>
  <c r="LU64" i="1"/>
  <c r="LV64" i="1" s="1"/>
  <c r="LU65" i="1"/>
  <c r="LV65" i="1" s="1"/>
  <c r="LU66" i="1"/>
  <c r="LV66" i="1" s="1"/>
  <c r="LU67" i="1"/>
  <c r="LV67" i="1" s="1"/>
  <c r="LU68" i="1"/>
  <c r="LV68" i="1" s="1"/>
  <c r="LU69" i="1"/>
  <c r="LV69" i="1" s="1"/>
  <c r="LU70" i="1"/>
  <c r="LV70" i="1" s="1"/>
  <c r="LU71" i="1"/>
  <c r="LV71" i="1" s="1"/>
  <c r="LU72" i="1"/>
  <c r="LV72" i="1" s="1"/>
  <c r="LU73" i="1"/>
  <c r="LV73" i="1" s="1"/>
  <c r="LU74" i="1"/>
  <c r="LV74" i="1" s="1"/>
  <c r="LU75" i="1"/>
  <c r="LV75" i="1" s="1"/>
  <c r="LU76" i="1"/>
  <c r="LV76" i="1" s="1"/>
  <c r="LU77" i="1"/>
  <c r="LV77" i="1" s="1"/>
  <c r="LU78" i="1"/>
  <c r="LV78" i="1" s="1"/>
  <c r="LU79" i="1"/>
  <c r="LV79" i="1" s="1"/>
  <c r="LU80" i="1"/>
  <c r="LV80" i="1" s="1"/>
  <c r="LU81" i="1"/>
  <c r="LV81" i="1" s="1"/>
  <c r="LU82" i="1"/>
  <c r="LV82" i="1" s="1"/>
  <c r="LU83" i="1"/>
  <c r="LV83" i="1" s="1"/>
  <c r="LU84" i="1"/>
  <c r="LV84" i="1" s="1"/>
  <c r="LU85" i="1"/>
  <c r="LV85" i="1" s="1"/>
  <c r="LU86" i="1"/>
  <c r="LV86" i="1" s="1"/>
  <c r="LU87" i="1"/>
  <c r="LV87" i="1" s="1"/>
  <c r="LU88" i="1"/>
  <c r="LV88" i="1" s="1"/>
  <c r="LU89" i="1"/>
  <c r="LV89" i="1" s="1"/>
  <c r="LU90" i="1"/>
  <c r="LV90" i="1" s="1"/>
  <c r="LU91" i="1"/>
  <c r="LV91" i="1" s="1"/>
  <c r="LU92" i="1"/>
  <c r="LV92" i="1" s="1"/>
  <c r="LU93" i="1"/>
  <c r="LV93" i="1" s="1"/>
  <c r="LU94" i="1"/>
  <c r="LV94" i="1" s="1"/>
  <c r="LU95" i="1"/>
  <c r="LV95" i="1" s="1"/>
  <c r="LU96" i="1"/>
  <c r="LV96" i="1" s="1"/>
  <c r="LU97" i="1"/>
  <c r="LV97" i="1" s="1"/>
  <c r="LU98" i="1"/>
  <c r="LV98" i="1" s="1"/>
  <c r="LU99" i="1"/>
  <c r="LV99" i="1" s="1"/>
  <c r="LU100" i="1"/>
  <c r="LV100" i="1" s="1"/>
  <c r="LU101" i="1"/>
  <c r="LV101" i="1" s="1"/>
  <c r="LU102" i="1"/>
  <c r="LV102" i="1" s="1"/>
  <c r="LU103" i="1"/>
  <c r="LV103" i="1" s="1"/>
  <c r="LU104" i="1"/>
  <c r="LV104" i="1" s="1"/>
  <c r="LU105" i="1"/>
  <c r="LV105" i="1" s="1"/>
  <c r="LU106" i="1"/>
  <c r="LV106" i="1" s="1"/>
  <c r="LU107" i="1"/>
  <c r="LV107" i="1" s="1"/>
  <c r="LU108" i="1"/>
  <c r="LV108" i="1" s="1"/>
  <c r="LU109" i="1"/>
  <c r="LV109" i="1" s="1"/>
  <c r="LU110" i="1"/>
  <c r="LV110" i="1" s="1"/>
  <c r="LU111" i="1"/>
  <c r="LV111" i="1" s="1"/>
  <c r="LU112" i="1"/>
  <c r="LV112" i="1" s="1"/>
  <c r="LU113" i="1"/>
  <c r="LV113" i="1" s="1"/>
  <c r="LU114" i="1"/>
  <c r="LV114" i="1" s="1"/>
  <c r="LU115" i="1"/>
  <c r="LV115" i="1" s="1"/>
  <c r="LU116" i="1"/>
  <c r="LV116" i="1" s="1"/>
  <c r="LU117" i="1"/>
  <c r="LV117" i="1" s="1"/>
  <c r="LU118" i="1"/>
  <c r="LV118" i="1" s="1"/>
  <c r="LU119" i="1"/>
  <c r="LV119" i="1"/>
  <c r="LU120" i="1"/>
  <c r="LV120" i="1" s="1"/>
  <c r="LU121" i="1"/>
  <c r="LV121" i="1" s="1"/>
  <c r="LU122" i="1"/>
  <c r="LV122" i="1" s="1"/>
  <c r="LU123" i="1"/>
  <c r="LV123" i="1" s="1"/>
  <c r="LU124" i="1"/>
  <c r="LV124" i="1" s="1"/>
  <c r="LU125" i="1"/>
  <c r="LV125" i="1" s="1"/>
  <c r="LU126" i="1"/>
  <c r="LV126" i="1" s="1"/>
  <c r="LU127" i="1"/>
  <c r="LV127" i="1" s="1"/>
  <c r="LU128" i="1"/>
  <c r="LV128" i="1" s="1"/>
  <c r="LU129" i="1"/>
  <c r="LV129" i="1" s="1"/>
  <c r="LU130" i="1"/>
  <c r="LV130" i="1" s="1"/>
  <c r="LU131" i="1"/>
  <c r="LV131" i="1" s="1"/>
  <c r="LU132" i="1"/>
  <c r="LV132" i="1" s="1"/>
  <c r="LU133" i="1"/>
  <c r="LV133" i="1" s="1"/>
  <c r="LU134" i="1"/>
  <c r="LV134" i="1" s="1"/>
  <c r="LU135" i="1"/>
  <c r="LV135" i="1" s="1"/>
  <c r="LU136" i="1"/>
  <c r="LV136" i="1" s="1"/>
  <c r="LU137" i="1"/>
  <c r="LV137" i="1" s="1"/>
  <c r="LU138" i="1"/>
  <c r="LV138" i="1" s="1"/>
  <c r="LU139" i="1"/>
  <c r="LV139" i="1" s="1"/>
  <c r="LU140" i="1"/>
  <c r="LV140" i="1" s="1"/>
  <c r="LU141" i="1"/>
  <c r="LV141" i="1" s="1"/>
  <c r="LU142" i="1"/>
  <c r="LV142" i="1" s="1"/>
  <c r="LU143" i="1"/>
  <c r="LV143" i="1" s="1"/>
  <c r="LU144" i="1"/>
  <c r="LV144" i="1" s="1"/>
  <c r="LU145" i="1"/>
  <c r="LV145" i="1" s="1"/>
  <c r="LU146" i="1"/>
  <c r="LV146" i="1" s="1"/>
  <c r="LU147" i="1"/>
  <c r="LV147" i="1" s="1"/>
  <c r="LU148" i="1"/>
  <c r="LV148" i="1" s="1"/>
  <c r="LU149" i="1"/>
  <c r="LV149" i="1" s="1"/>
  <c r="LU150" i="1"/>
  <c r="LV150" i="1" s="1"/>
  <c r="LU151" i="1"/>
  <c r="LV151" i="1" s="1"/>
  <c r="LU152" i="1"/>
  <c r="LV152" i="1" s="1"/>
  <c r="LU153" i="1"/>
  <c r="LV153" i="1" s="1"/>
  <c r="LU154" i="1"/>
  <c r="LV154" i="1" s="1"/>
  <c r="LU155" i="1"/>
  <c r="LV155" i="1" s="1"/>
  <c r="LU156" i="1"/>
  <c r="LV156" i="1" s="1"/>
  <c r="LU157" i="1"/>
  <c r="LV157" i="1" s="1"/>
  <c r="LU158" i="1"/>
  <c r="LV158" i="1" s="1"/>
  <c r="LU159" i="1"/>
  <c r="LV159" i="1" s="1"/>
  <c r="LU160" i="1"/>
  <c r="LV160" i="1" s="1"/>
  <c r="LU161" i="1"/>
  <c r="LV161" i="1" s="1"/>
  <c r="LU162" i="1"/>
  <c r="LV162" i="1" s="1"/>
  <c r="LU163" i="1"/>
  <c r="LV163" i="1" s="1"/>
  <c r="LU164" i="1"/>
  <c r="LV164" i="1" s="1"/>
  <c r="LU165" i="1"/>
  <c r="LV165" i="1" s="1"/>
  <c r="LU166" i="1"/>
  <c r="LV166" i="1" s="1"/>
  <c r="LU167" i="1"/>
  <c r="LV167" i="1" s="1"/>
  <c r="LU168" i="1"/>
  <c r="LV168" i="1" s="1"/>
  <c r="LU169" i="1"/>
  <c r="LV169" i="1" s="1"/>
  <c r="LU170" i="1"/>
  <c r="LV170" i="1" s="1"/>
  <c r="LU171" i="1"/>
  <c r="LV171" i="1" s="1"/>
  <c r="LU172" i="1"/>
  <c r="LV172" i="1" s="1"/>
  <c r="LU173" i="1"/>
  <c r="LV173" i="1" s="1"/>
  <c r="LU174" i="1"/>
  <c r="LV174" i="1" s="1"/>
  <c r="LU175" i="1"/>
  <c r="LV175" i="1" s="1"/>
  <c r="LU176" i="1"/>
  <c r="LV176" i="1" s="1"/>
  <c r="LW2" i="1"/>
  <c r="LX2" i="1" s="1"/>
  <c r="LW3" i="1"/>
  <c r="LX3" i="1" s="1"/>
  <c r="LW4" i="1"/>
  <c r="LX4" i="1" s="1"/>
  <c r="LW5" i="1"/>
  <c r="LX5" i="1" s="1"/>
  <c r="LW6" i="1"/>
  <c r="LX6" i="1" s="1"/>
  <c r="LW7" i="1"/>
  <c r="LX7" i="1" s="1"/>
  <c r="LW8" i="1"/>
  <c r="LX8" i="1" s="1"/>
  <c r="LW9" i="1"/>
  <c r="LX9" i="1" s="1"/>
  <c r="LW10" i="1"/>
  <c r="LX10" i="1" s="1"/>
  <c r="LW11" i="1"/>
  <c r="LX11" i="1" s="1"/>
  <c r="LW12" i="1"/>
  <c r="LX12" i="1" s="1"/>
  <c r="LW13" i="1"/>
  <c r="LX13" i="1" s="1"/>
  <c r="LW14" i="1"/>
  <c r="LX14" i="1" s="1"/>
  <c r="LW15" i="1"/>
  <c r="LX15" i="1" s="1"/>
  <c r="LW16" i="1"/>
  <c r="LX16" i="1" s="1"/>
  <c r="LW17" i="1"/>
  <c r="LX17" i="1" s="1"/>
  <c r="LW18" i="1"/>
  <c r="LX18" i="1" s="1"/>
  <c r="LW19" i="1"/>
  <c r="LX19" i="1" s="1"/>
  <c r="LW20" i="1"/>
  <c r="LX20" i="1" s="1"/>
  <c r="LW21" i="1"/>
  <c r="LX21" i="1" s="1"/>
  <c r="LW22" i="1"/>
  <c r="LX22" i="1" s="1"/>
  <c r="LW23" i="1"/>
  <c r="LX23" i="1" s="1"/>
  <c r="LW24" i="1"/>
  <c r="LX24" i="1" s="1"/>
  <c r="LW25" i="1"/>
  <c r="LX25" i="1" s="1"/>
  <c r="LW26" i="1"/>
  <c r="LX26" i="1" s="1"/>
  <c r="LW27" i="1"/>
  <c r="LX27" i="1" s="1"/>
  <c r="LW28" i="1"/>
  <c r="LX28" i="1" s="1"/>
  <c r="LW29" i="1"/>
  <c r="LX29" i="1" s="1"/>
  <c r="LW30" i="1"/>
  <c r="LX30" i="1" s="1"/>
  <c r="LW31" i="1"/>
  <c r="LX31" i="1" s="1"/>
  <c r="LW32" i="1"/>
  <c r="LX32" i="1" s="1"/>
  <c r="LW33" i="1"/>
  <c r="LW34" i="1"/>
  <c r="LX34" i="1" s="1"/>
  <c r="LW35" i="1"/>
  <c r="LX35" i="1" s="1"/>
  <c r="LW36" i="1"/>
  <c r="LX36" i="1" s="1"/>
  <c r="LW37" i="1"/>
  <c r="LX37" i="1" s="1"/>
  <c r="LW38" i="1"/>
  <c r="LX38" i="1" s="1"/>
  <c r="LW39" i="1"/>
  <c r="LX39" i="1" s="1"/>
  <c r="LW40" i="1"/>
  <c r="LX40" i="1" s="1"/>
  <c r="LW41" i="1"/>
  <c r="LX41" i="1" s="1"/>
  <c r="LW42" i="1"/>
  <c r="LX42" i="1" s="1"/>
  <c r="LW43" i="1"/>
  <c r="LX43" i="1" s="1"/>
  <c r="LW44" i="1"/>
  <c r="LX44" i="1" s="1"/>
  <c r="LW45" i="1"/>
  <c r="LX45" i="1" s="1"/>
  <c r="LW46" i="1"/>
  <c r="LX46" i="1" s="1"/>
  <c r="LW47" i="1"/>
  <c r="LX47" i="1" s="1"/>
  <c r="LW48" i="1"/>
  <c r="LX48" i="1" s="1"/>
  <c r="LW49" i="1"/>
  <c r="LX49" i="1" s="1"/>
  <c r="LW50" i="1"/>
  <c r="LX50" i="1" s="1"/>
  <c r="LW51" i="1"/>
  <c r="LX51" i="1" s="1"/>
  <c r="LW52" i="1"/>
  <c r="LX52" i="1" s="1"/>
  <c r="LW53" i="1"/>
  <c r="LX53" i="1" s="1"/>
  <c r="LW54" i="1"/>
  <c r="LX54" i="1" s="1"/>
  <c r="LW55" i="1"/>
  <c r="LX55" i="1" s="1"/>
  <c r="LW56" i="1"/>
  <c r="LX56" i="1" s="1"/>
  <c r="LW57" i="1"/>
  <c r="LX57" i="1" s="1"/>
  <c r="LW58" i="1"/>
  <c r="LX58" i="1" s="1"/>
  <c r="LW59" i="1"/>
  <c r="LX59" i="1" s="1"/>
  <c r="LW60" i="1"/>
  <c r="LX60" i="1" s="1"/>
  <c r="LW61" i="1"/>
  <c r="LX61" i="1" s="1"/>
  <c r="LW62" i="1"/>
  <c r="LX62" i="1" s="1"/>
  <c r="LW63" i="1"/>
  <c r="LX63" i="1" s="1"/>
  <c r="LW64" i="1"/>
  <c r="LX64" i="1" s="1"/>
  <c r="LW65" i="1"/>
  <c r="LX65" i="1" s="1"/>
  <c r="LW66" i="1"/>
  <c r="LX66" i="1" s="1"/>
  <c r="LW67" i="1"/>
  <c r="LX67" i="1" s="1"/>
  <c r="LW68" i="1"/>
  <c r="LX68" i="1" s="1"/>
  <c r="LW69" i="1"/>
  <c r="LX69" i="1" s="1"/>
  <c r="LW70" i="1"/>
  <c r="LX70" i="1" s="1"/>
  <c r="LW71" i="1"/>
  <c r="LX71" i="1" s="1"/>
  <c r="LW72" i="1"/>
  <c r="LX72" i="1" s="1"/>
  <c r="LW73" i="1"/>
  <c r="LX73" i="1" s="1"/>
  <c r="LW74" i="1"/>
  <c r="LX74" i="1" s="1"/>
  <c r="LW75" i="1"/>
  <c r="LX75" i="1" s="1"/>
  <c r="LW76" i="1"/>
  <c r="LX76" i="1" s="1"/>
  <c r="LW77" i="1"/>
  <c r="LX77" i="1" s="1"/>
  <c r="LW78" i="1"/>
  <c r="LX78" i="1" s="1"/>
  <c r="LW79" i="1"/>
  <c r="LX79" i="1" s="1"/>
  <c r="LW80" i="1"/>
  <c r="LX80" i="1" s="1"/>
  <c r="LW81" i="1"/>
  <c r="LX81" i="1" s="1"/>
  <c r="LW82" i="1"/>
  <c r="LW83" i="1"/>
  <c r="LX83" i="1" s="1"/>
  <c r="LW84" i="1"/>
  <c r="LX84" i="1" s="1"/>
  <c r="LW85" i="1"/>
  <c r="LX85" i="1" s="1"/>
  <c r="LW86" i="1"/>
  <c r="LX86" i="1" s="1"/>
  <c r="LW87" i="1"/>
  <c r="LX87" i="1" s="1"/>
  <c r="LW88" i="1"/>
  <c r="LX88" i="1" s="1"/>
  <c r="LW89" i="1"/>
  <c r="LX89" i="1" s="1"/>
  <c r="LW90" i="1"/>
  <c r="LX90" i="1" s="1"/>
  <c r="LW91" i="1"/>
  <c r="LX91" i="1" s="1"/>
  <c r="LW92" i="1"/>
  <c r="LX92" i="1" s="1"/>
  <c r="LW93" i="1"/>
  <c r="LX93" i="1" s="1"/>
  <c r="LW94" i="1"/>
  <c r="LX94" i="1" s="1"/>
  <c r="LW95" i="1"/>
  <c r="LX95" i="1" s="1"/>
  <c r="LW96" i="1"/>
  <c r="LX96" i="1" s="1"/>
  <c r="LW97" i="1"/>
  <c r="LX97" i="1" s="1"/>
  <c r="LW98" i="1"/>
  <c r="LX98" i="1" s="1"/>
  <c r="LW99" i="1"/>
  <c r="LX99" i="1" s="1"/>
  <c r="LW100" i="1"/>
  <c r="LX100" i="1" s="1"/>
  <c r="LW101" i="1"/>
  <c r="LX101" i="1" s="1"/>
  <c r="LW102" i="1"/>
  <c r="LX102" i="1" s="1"/>
  <c r="LW103" i="1"/>
  <c r="LX103" i="1" s="1"/>
  <c r="LW104" i="1"/>
  <c r="LX104" i="1" s="1"/>
  <c r="LW105" i="1"/>
  <c r="LX105" i="1" s="1"/>
  <c r="LW106" i="1"/>
  <c r="LX106" i="1" s="1"/>
  <c r="LW107" i="1"/>
  <c r="LX107" i="1" s="1"/>
  <c r="LW108" i="1"/>
  <c r="LX108" i="1" s="1"/>
  <c r="LW109" i="1"/>
  <c r="LX109" i="1" s="1"/>
  <c r="LW110" i="1"/>
  <c r="LX110" i="1" s="1"/>
  <c r="LW111" i="1"/>
  <c r="LX111" i="1" s="1"/>
  <c r="LW112" i="1"/>
  <c r="LX112" i="1" s="1"/>
  <c r="LW113" i="1"/>
  <c r="LX113" i="1" s="1"/>
  <c r="LW114" i="1"/>
  <c r="LX114" i="1" s="1"/>
  <c r="LW115" i="1"/>
  <c r="LX115" i="1" s="1"/>
  <c r="LW116" i="1"/>
  <c r="LX116" i="1" s="1"/>
  <c r="LW117" i="1"/>
  <c r="LX117" i="1" s="1"/>
  <c r="LW118" i="1"/>
  <c r="LX118" i="1" s="1"/>
  <c r="LW119" i="1"/>
  <c r="LX119" i="1" s="1"/>
  <c r="LW120" i="1"/>
  <c r="LX120" i="1" s="1"/>
  <c r="LW121" i="1"/>
  <c r="LX121" i="1" s="1"/>
  <c r="LW122" i="1"/>
  <c r="LX122" i="1" s="1"/>
  <c r="LW123" i="1"/>
  <c r="LX123" i="1" s="1"/>
  <c r="LW124" i="1"/>
  <c r="LX124" i="1" s="1"/>
  <c r="LW125" i="1"/>
  <c r="LX125" i="1" s="1"/>
  <c r="LW126" i="1"/>
  <c r="LX126" i="1" s="1"/>
  <c r="LW127" i="1"/>
  <c r="LX127" i="1" s="1"/>
  <c r="LW128" i="1"/>
  <c r="LX128" i="1" s="1"/>
  <c r="LW129" i="1"/>
  <c r="LX129" i="1" s="1"/>
  <c r="LW130" i="1"/>
  <c r="LX130" i="1" s="1"/>
  <c r="LW131" i="1"/>
  <c r="LX131" i="1" s="1"/>
  <c r="LW132" i="1"/>
  <c r="LX132" i="1" s="1"/>
  <c r="LW133" i="1"/>
  <c r="LX133" i="1" s="1"/>
  <c r="LW134" i="1"/>
  <c r="LX134" i="1" s="1"/>
  <c r="LW135" i="1"/>
  <c r="LX135" i="1" s="1"/>
  <c r="LW136" i="1"/>
  <c r="LX136" i="1" s="1"/>
  <c r="LW137" i="1"/>
  <c r="LX137" i="1" s="1"/>
  <c r="LW138" i="1"/>
  <c r="LX138" i="1" s="1"/>
  <c r="LW139" i="1"/>
  <c r="LX139" i="1" s="1"/>
  <c r="LW140" i="1"/>
  <c r="LX140" i="1" s="1"/>
  <c r="LW141" i="1"/>
  <c r="LX141" i="1" s="1"/>
  <c r="LW142" i="1"/>
  <c r="LX142" i="1" s="1"/>
  <c r="LW143" i="1"/>
  <c r="LX143" i="1" s="1"/>
  <c r="LW144" i="1"/>
  <c r="LX144" i="1" s="1"/>
  <c r="LW145" i="1"/>
  <c r="LX145" i="1" s="1"/>
  <c r="LW146" i="1"/>
  <c r="LX146" i="1" s="1"/>
  <c r="LW147" i="1"/>
  <c r="LX147" i="1" s="1"/>
  <c r="LW148" i="1"/>
  <c r="LX148" i="1" s="1"/>
  <c r="LW149" i="1"/>
  <c r="LX149" i="1" s="1"/>
  <c r="LW150" i="1"/>
  <c r="LX150" i="1" s="1"/>
  <c r="LW151" i="1"/>
  <c r="LX151" i="1" s="1"/>
  <c r="LW152" i="1"/>
  <c r="LX152" i="1" s="1"/>
  <c r="LW153" i="1"/>
  <c r="LX153" i="1" s="1"/>
  <c r="LW154" i="1"/>
  <c r="LX154" i="1" s="1"/>
  <c r="LW155" i="1"/>
  <c r="LW156" i="1"/>
  <c r="LW157" i="1"/>
  <c r="LX157" i="1" s="1"/>
  <c r="LW158" i="1"/>
  <c r="LX158" i="1" s="1"/>
  <c r="LW159" i="1"/>
  <c r="LX159" i="1" s="1"/>
  <c r="LW160" i="1"/>
  <c r="LX160" i="1" s="1"/>
  <c r="LW161" i="1"/>
  <c r="LX161" i="1" s="1"/>
  <c r="LW162" i="1"/>
  <c r="LX162" i="1" s="1"/>
  <c r="LW163" i="1"/>
  <c r="LX163" i="1" s="1"/>
  <c r="LW164" i="1"/>
  <c r="LX164" i="1" s="1"/>
  <c r="LW165" i="1"/>
  <c r="LX165" i="1" s="1"/>
  <c r="LW166" i="1"/>
  <c r="LX166" i="1" s="1"/>
  <c r="LW167" i="1"/>
  <c r="LX167" i="1" s="1"/>
  <c r="LW168" i="1"/>
  <c r="LX168" i="1" s="1"/>
  <c r="LW169" i="1"/>
  <c r="LX169" i="1" s="1"/>
  <c r="LW170" i="1"/>
  <c r="LX170" i="1" s="1"/>
  <c r="LW171" i="1"/>
  <c r="LX171" i="1" s="1"/>
  <c r="LW172" i="1"/>
  <c r="LX172" i="1" s="1"/>
  <c r="LW173" i="1"/>
  <c r="LX173" i="1" s="1"/>
  <c r="LW174" i="1"/>
  <c r="LX174" i="1" s="1"/>
  <c r="LW175" i="1"/>
  <c r="LX175" i="1" s="1"/>
  <c r="LW176" i="1"/>
  <c r="LX176" i="1" s="1"/>
  <c r="LX33" i="1"/>
  <c r="LX82" i="1"/>
  <c r="LX155" i="1"/>
  <c r="LX156" i="1"/>
  <c r="LY2" i="1"/>
  <c r="LZ2" i="1" s="1"/>
  <c r="LY3" i="1"/>
  <c r="LZ3" i="1" s="1"/>
  <c r="LY4" i="1"/>
  <c r="LZ4" i="1" s="1"/>
  <c r="LY5" i="1"/>
  <c r="LZ5" i="1" s="1"/>
  <c r="LY6" i="1"/>
  <c r="LZ6" i="1" s="1"/>
  <c r="LY7" i="1"/>
  <c r="LZ7" i="1" s="1"/>
  <c r="LY8" i="1"/>
  <c r="LZ8" i="1" s="1"/>
  <c r="LY9" i="1"/>
  <c r="LZ9" i="1" s="1"/>
  <c r="LY10" i="1"/>
  <c r="LZ10" i="1" s="1"/>
  <c r="LY11" i="1"/>
  <c r="LZ11" i="1" s="1"/>
  <c r="LY12" i="1"/>
  <c r="LZ12" i="1" s="1"/>
  <c r="LY13" i="1"/>
  <c r="LZ13" i="1" s="1"/>
  <c r="LY14" i="1"/>
  <c r="LZ14" i="1" s="1"/>
  <c r="LY15" i="1"/>
  <c r="LZ15" i="1" s="1"/>
  <c r="LY16" i="1"/>
  <c r="LZ16" i="1" s="1"/>
  <c r="LY17" i="1"/>
  <c r="LZ17" i="1" s="1"/>
  <c r="LY18" i="1"/>
  <c r="LZ18" i="1" s="1"/>
  <c r="LY19" i="1"/>
  <c r="LZ19" i="1" s="1"/>
  <c r="LY20" i="1"/>
  <c r="LZ20" i="1" s="1"/>
  <c r="LY21" i="1"/>
  <c r="LZ21" i="1" s="1"/>
  <c r="LY22" i="1"/>
  <c r="LZ22" i="1" s="1"/>
  <c r="LY23" i="1"/>
  <c r="LZ23" i="1" s="1"/>
  <c r="LY24" i="1"/>
  <c r="LZ24" i="1" s="1"/>
  <c r="LY25" i="1"/>
  <c r="LZ25" i="1" s="1"/>
  <c r="LY26" i="1"/>
  <c r="LZ26" i="1" s="1"/>
  <c r="LY27" i="1"/>
  <c r="LZ27" i="1" s="1"/>
  <c r="LY28" i="1"/>
  <c r="LZ28" i="1" s="1"/>
  <c r="LY29" i="1"/>
  <c r="LZ29" i="1" s="1"/>
  <c r="LY30" i="1"/>
  <c r="LZ30" i="1" s="1"/>
  <c r="LY31" i="1"/>
  <c r="LZ31" i="1" s="1"/>
  <c r="LY32" i="1"/>
  <c r="LZ32" i="1" s="1"/>
  <c r="LY33" i="1"/>
  <c r="LZ33" i="1" s="1"/>
  <c r="LY34" i="1"/>
  <c r="LZ34" i="1" s="1"/>
  <c r="LY35" i="1"/>
  <c r="LZ35" i="1" s="1"/>
  <c r="LY36" i="1"/>
  <c r="LZ36" i="1" s="1"/>
  <c r="LY37" i="1"/>
  <c r="LZ37" i="1" s="1"/>
  <c r="LY38" i="1"/>
  <c r="LZ38" i="1" s="1"/>
  <c r="LY39" i="1"/>
  <c r="LZ39" i="1" s="1"/>
  <c r="LY40" i="1"/>
  <c r="LZ40" i="1" s="1"/>
  <c r="LY41" i="1"/>
  <c r="LZ41" i="1" s="1"/>
  <c r="LY42" i="1"/>
  <c r="LZ42" i="1" s="1"/>
  <c r="LY43" i="1"/>
  <c r="LZ43" i="1" s="1"/>
  <c r="LY44" i="1"/>
  <c r="LZ44" i="1" s="1"/>
  <c r="LY45" i="1"/>
  <c r="LZ45" i="1" s="1"/>
  <c r="LY46" i="1"/>
  <c r="LZ46" i="1" s="1"/>
  <c r="LY47" i="1"/>
  <c r="LZ47" i="1" s="1"/>
  <c r="LY48" i="1"/>
  <c r="LZ48" i="1" s="1"/>
  <c r="LY49" i="1"/>
  <c r="LZ49" i="1" s="1"/>
  <c r="LY50" i="1"/>
  <c r="LZ50" i="1" s="1"/>
  <c r="LY51" i="1"/>
  <c r="LZ51" i="1" s="1"/>
  <c r="LY52" i="1"/>
  <c r="LZ52" i="1" s="1"/>
  <c r="LY53" i="1"/>
  <c r="LZ53" i="1" s="1"/>
  <c r="LY54" i="1"/>
  <c r="LZ54" i="1" s="1"/>
  <c r="LY55" i="1"/>
  <c r="LZ55" i="1" s="1"/>
  <c r="LY56" i="1"/>
  <c r="LZ56" i="1" s="1"/>
  <c r="LY57" i="1"/>
  <c r="LZ57" i="1" s="1"/>
  <c r="LY58" i="1"/>
  <c r="LZ58" i="1" s="1"/>
  <c r="LY59" i="1"/>
  <c r="LZ59" i="1" s="1"/>
  <c r="LY60" i="1"/>
  <c r="LZ60" i="1" s="1"/>
  <c r="LY61" i="1"/>
  <c r="LZ61" i="1" s="1"/>
  <c r="LY62" i="1"/>
  <c r="LZ62" i="1" s="1"/>
  <c r="LY63" i="1"/>
  <c r="LZ63" i="1" s="1"/>
  <c r="LY64" i="1"/>
  <c r="LZ64" i="1" s="1"/>
  <c r="LY65" i="1"/>
  <c r="LZ65" i="1" s="1"/>
  <c r="LY66" i="1"/>
  <c r="LZ66" i="1" s="1"/>
  <c r="LY67" i="1"/>
  <c r="LZ67" i="1" s="1"/>
  <c r="LY68" i="1"/>
  <c r="LZ68" i="1" s="1"/>
  <c r="LY69" i="1"/>
  <c r="LZ69" i="1" s="1"/>
  <c r="LY70" i="1"/>
  <c r="LZ70" i="1" s="1"/>
  <c r="LY71" i="1"/>
  <c r="LZ71" i="1" s="1"/>
  <c r="LY72" i="1"/>
  <c r="LZ72" i="1" s="1"/>
  <c r="LY73" i="1"/>
  <c r="LZ73" i="1" s="1"/>
  <c r="LY74" i="1"/>
  <c r="LZ74" i="1" s="1"/>
  <c r="LY75" i="1"/>
  <c r="LZ75" i="1" s="1"/>
  <c r="LY76" i="1"/>
  <c r="LZ76" i="1" s="1"/>
  <c r="LY77" i="1"/>
  <c r="LZ77" i="1" s="1"/>
  <c r="LY78" i="1"/>
  <c r="LZ78" i="1" s="1"/>
  <c r="LY79" i="1"/>
  <c r="LZ79" i="1" s="1"/>
  <c r="LY80" i="1"/>
  <c r="LZ80" i="1" s="1"/>
  <c r="LY81" i="1"/>
  <c r="LZ81" i="1" s="1"/>
  <c r="LY82" i="1"/>
  <c r="LZ82" i="1" s="1"/>
  <c r="LY83" i="1"/>
  <c r="LZ83" i="1" s="1"/>
  <c r="LY84" i="1"/>
  <c r="LZ84" i="1" s="1"/>
  <c r="LY85" i="1"/>
  <c r="LZ85" i="1" s="1"/>
  <c r="LY86" i="1"/>
  <c r="LZ86" i="1" s="1"/>
  <c r="LY87" i="1"/>
  <c r="LZ87" i="1" s="1"/>
  <c r="LY88" i="1"/>
  <c r="LZ88" i="1" s="1"/>
  <c r="LY89" i="1"/>
  <c r="LZ89" i="1" s="1"/>
  <c r="LY90" i="1"/>
  <c r="LZ90" i="1" s="1"/>
  <c r="LY91" i="1"/>
  <c r="LZ91" i="1" s="1"/>
  <c r="LY92" i="1"/>
  <c r="LZ92" i="1" s="1"/>
  <c r="LY93" i="1"/>
  <c r="LZ93" i="1" s="1"/>
  <c r="LY94" i="1"/>
  <c r="LZ94" i="1" s="1"/>
  <c r="LY95" i="1"/>
  <c r="LZ95" i="1" s="1"/>
  <c r="LY96" i="1"/>
  <c r="LZ96" i="1" s="1"/>
  <c r="LY97" i="1"/>
  <c r="LZ97" i="1" s="1"/>
  <c r="LY98" i="1"/>
  <c r="LZ98" i="1" s="1"/>
  <c r="LY99" i="1"/>
  <c r="LZ99" i="1" s="1"/>
  <c r="LY100" i="1"/>
  <c r="LZ100" i="1" s="1"/>
  <c r="LY101" i="1"/>
  <c r="LZ101" i="1" s="1"/>
  <c r="LY102" i="1"/>
  <c r="LZ102" i="1" s="1"/>
  <c r="LY103" i="1"/>
  <c r="LZ103" i="1" s="1"/>
  <c r="LY104" i="1"/>
  <c r="LZ104" i="1" s="1"/>
  <c r="LY105" i="1"/>
  <c r="LZ105" i="1" s="1"/>
  <c r="LY106" i="1"/>
  <c r="LZ106" i="1" s="1"/>
  <c r="LY107" i="1"/>
  <c r="LZ107" i="1" s="1"/>
  <c r="LY108" i="1"/>
  <c r="LZ108" i="1" s="1"/>
  <c r="LY109" i="1"/>
  <c r="LZ109" i="1" s="1"/>
  <c r="LY110" i="1"/>
  <c r="LZ110" i="1" s="1"/>
  <c r="LY111" i="1"/>
  <c r="LZ111" i="1" s="1"/>
  <c r="LY112" i="1"/>
  <c r="LZ112" i="1" s="1"/>
  <c r="LY113" i="1"/>
  <c r="LZ113" i="1" s="1"/>
  <c r="LY114" i="1"/>
  <c r="LZ114" i="1" s="1"/>
  <c r="LY115" i="1"/>
  <c r="LZ115" i="1" s="1"/>
  <c r="LY116" i="1"/>
  <c r="LZ116" i="1" s="1"/>
  <c r="LY117" i="1"/>
  <c r="LZ117" i="1" s="1"/>
  <c r="LY118" i="1"/>
  <c r="LZ118" i="1" s="1"/>
  <c r="LY119" i="1"/>
  <c r="LZ119" i="1" s="1"/>
  <c r="LY120" i="1"/>
  <c r="LZ120" i="1" s="1"/>
  <c r="LY121" i="1"/>
  <c r="LZ121" i="1" s="1"/>
  <c r="LY122" i="1"/>
  <c r="LZ122" i="1" s="1"/>
  <c r="LY123" i="1"/>
  <c r="LZ123" i="1" s="1"/>
  <c r="LY124" i="1"/>
  <c r="LZ124" i="1" s="1"/>
  <c r="LY125" i="1"/>
  <c r="LZ125" i="1" s="1"/>
  <c r="LY126" i="1"/>
  <c r="LZ126" i="1" s="1"/>
  <c r="LY127" i="1"/>
  <c r="LZ127" i="1" s="1"/>
  <c r="LY128" i="1"/>
  <c r="LZ128" i="1" s="1"/>
  <c r="LY129" i="1"/>
  <c r="LZ129" i="1" s="1"/>
  <c r="LY130" i="1"/>
  <c r="LZ130" i="1" s="1"/>
  <c r="LY131" i="1"/>
  <c r="LZ131" i="1" s="1"/>
  <c r="LY132" i="1"/>
  <c r="LZ132" i="1" s="1"/>
  <c r="LY133" i="1"/>
  <c r="LZ133" i="1" s="1"/>
  <c r="LY134" i="1"/>
  <c r="LZ134" i="1" s="1"/>
  <c r="LY135" i="1"/>
  <c r="LZ135" i="1" s="1"/>
  <c r="LY136" i="1"/>
  <c r="LZ136" i="1" s="1"/>
  <c r="LY137" i="1"/>
  <c r="LZ137" i="1" s="1"/>
  <c r="LY138" i="1"/>
  <c r="LZ138" i="1" s="1"/>
  <c r="LY139" i="1"/>
  <c r="LZ139" i="1" s="1"/>
  <c r="LY140" i="1"/>
  <c r="LZ140" i="1" s="1"/>
  <c r="LY141" i="1"/>
  <c r="LZ141" i="1" s="1"/>
  <c r="LY142" i="1"/>
  <c r="LZ142" i="1" s="1"/>
  <c r="LY143" i="1"/>
  <c r="LZ143" i="1" s="1"/>
  <c r="LY144" i="1"/>
  <c r="LZ144" i="1" s="1"/>
  <c r="LY145" i="1"/>
  <c r="LZ145" i="1" s="1"/>
  <c r="LY146" i="1"/>
  <c r="LZ146" i="1" s="1"/>
  <c r="LY147" i="1"/>
  <c r="LZ147" i="1" s="1"/>
  <c r="LY148" i="1"/>
  <c r="LZ148" i="1" s="1"/>
  <c r="LY149" i="1"/>
  <c r="LZ149" i="1" s="1"/>
  <c r="LY150" i="1"/>
  <c r="LZ150" i="1" s="1"/>
  <c r="LY151" i="1"/>
  <c r="LZ151" i="1" s="1"/>
  <c r="LY152" i="1"/>
  <c r="LZ152" i="1" s="1"/>
  <c r="LY153" i="1"/>
  <c r="LZ153" i="1" s="1"/>
  <c r="LY154" i="1"/>
  <c r="LZ154" i="1" s="1"/>
  <c r="LY155" i="1"/>
  <c r="LZ155" i="1" s="1"/>
  <c r="LY156" i="1"/>
  <c r="LZ156" i="1" s="1"/>
  <c r="LY157" i="1"/>
  <c r="LZ157" i="1" s="1"/>
  <c r="LY158" i="1"/>
  <c r="LZ158" i="1" s="1"/>
  <c r="LY159" i="1"/>
  <c r="LZ159" i="1" s="1"/>
  <c r="LY160" i="1"/>
  <c r="LZ160" i="1" s="1"/>
  <c r="LY161" i="1"/>
  <c r="LZ161" i="1" s="1"/>
  <c r="LY162" i="1"/>
  <c r="LZ162" i="1" s="1"/>
  <c r="LY163" i="1"/>
  <c r="LZ163" i="1" s="1"/>
  <c r="LY164" i="1"/>
  <c r="LZ164" i="1" s="1"/>
  <c r="LY165" i="1"/>
  <c r="LZ165" i="1" s="1"/>
  <c r="LY166" i="1"/>
  <c r="LZ166" i="1" s="1"/>
  <c r="LY167" i="1"/>
  <c r="LZ167" i="1" s="1"/>
  <c r="LY168" i="1"/>
  <c r="LZ168" i="1" s="1"/>
  <c r="LY169" i="1"/>
  <c r="LZ169" i="1" s="1"/>
  <c r="LY170" i="1"/>
  <c r="LZ170" i="1" s="1"/>
  <c r="LY171" i="1"/>
  <c r="LZ171" i="1" s="1"/>
  <c r="LY172" i="1"/>
  <c r="LZ172" i="1" s="1"/>
  <c r="LY173" i="1"/>
  <c r="LZ173" i="1" s="1"/>
  <c r="LY174" i="1"/>
  <c r="LZ174" i="1" s="1"/>
  <c r="LY175" i="1"/>
  <c r="LZ175" i="1" s="1"/>
  <c r="LY176" i="1"/>
  <c r="LZ176" i="1" s="1"/>
  <c r="KA2" i="1"/>
  <c r="KM2" i="1" s="1"/>
  <c r="KA3" i="1"/>
  <c r="KM3" i="1" s="1"/>
  <c r="KA4" i="1"/>
  <c r="KM4" i="1" s="1"/>
  <c r="KA5" i="1"/>
  <c r="KM5" i="1" s="1"/>
  <c r="KA6" i="1"/>
  <c r="KM6" i="1" s="1"/>
  <c r="KA7" i="1"/>
  <c r="KM7" i="1" s="1"/>
  <c r="KA8" i="1"/>
  <c r="KM8" i="1" s="1"/>
  <c r="KA9" i="1"/>
  <c r="KM9" i="1" s="1"/>
  <c r="KA10" i="1"/>
  <c r="KM10" i="1" s="1"/>
  <c r="KA11" i="1"/>
  <c r="KM11" i="1" s="1"/>
  <c r="KA12" i="1"/>
  <c r="KM12" i="1" s="1"/>
  <c r="KA13" i="1"/>
  <c r="KM13" i="1" s="1"/>
  <c r="KA14" i="1"/>
  <c r="KM14" i="1" s="1"/>
  <c r="KA15" i="1"/>
  <c r="KM15" i="1" s="1"/>
  <c r="KA16" i="1"/>
  <c r="KM16" i="1" s="1"/>
  <c r="KA17" i="1"/>
  <c r="KM17" i="1" s="1"/>
  <c r="KA18" i="1"/>
  <c r="KM18" i="1" s="1"/>
  <c r="KA19" i="1"/>
  <c r="KM19" i="1" s="1"/>
  <c r="KA20" i="1"/>
  <c r="KM20" i="1" s="1"/>
  <c r="KA21" i="1"/>
  <c r="KM21" i="1" s="1"/>
  <c r="KA22" i="1"/>
  <c r="KM22" i="1" s="1"/>
  <c r="KA23" i="1"/>
  <c r="KM23" i="1" s="1"/>
  <c r="KA24" i="1"/>
  <c r="KM24" i="1" s="1"/>
  <c r="KA25" i="1"/>
  <c r="KM25" i="1" s="1"/>
  <c r="KA26" i="1"/>
  <c r="KM26" i="1" s="1"/>
  <c r="KA27" i="1"/>
  <c r="KM27" i="1" s="1"/>
  <c r="KA28" i="1"/>
  <c r="KM28" i="1" s="1"/>
  <c r="KA29" i="1"/>
  <c r="KM29" i="1" s="1"/>
  <c r="KA30" i="1"/>
  <c r="KM30" i="1" s="1"/>
  <c r="KA31" i="1"/>
  <c r="KM31" i="1" s="1"/>
  <c r="KA32" i="1"/>
  <c r="KM32" i="1" s="1"/>
  <c r="KA33" i="1"/>
  <c r="KM33" i="1" s="1"/>
  <c r="KA34" i="1"/>
  <c r="KM34" i="1" s="1"/>
  <c r="KA35" i="1"/>
  <c r="KM35" i="1" s="1"/>
  <c r="KA36" i="1"/>
  <c r="KM36" i="1" s="1"/>
  <c r="KA37" i="1"/>
  <c r="KM37" i="1" s="1"/>
  <c r="KA38" i="1"/>
  <c r="KM38" i="1" s="1"/>
  <c r="KA39" i="1"/>
  <c r="KM39" i="1" s="1"/>
  <c r="KA40" i="1"/>
  <c r="KM40" i="1" s="1"/>
  <c r="KA41" i="1"/>
  <c r="KM41" i="1" s="1"/>
  <c r="KA42" i="1"/>
  <c r="KM42" i="1" s="1"/>
  <c r="KA43" i="1"/>
  <c r="KM43" i="1" s="1"/>
  <c r="KA44" i="1"/>
  <c r="KM44" i="1" s="1"/>
  <c r="KA45" i="1"/>
  <c r="KM45" i="1" s="1"/>
  <c r="KA46" i="1"/>
  <c r="KM46" i="1" s="1"/>
  <c r="KA47" i="1"/>
  <c r="KM47" i="1" s="1"/>
  <c r="KA48" i="1"/>
  <c r="KM48" i="1" s="1"/>
  <c r="KA49" i="1"/>
  <c r="KM49" i="1" s="1"/>
  <c r="KA50" i="1"/>
  <c r="KM50" i="1" s="1"/>
  <c r="KA51" i="1"/>
  <c r="KM51" i="1" s="1"/>
  <c r="KA52" i="1"/>
  <c r="KM52" i="1" s="1"/>
  <c r="KA53" i="1"/>
  <c r="KM53" i="1" s="1"/>
  <c r="KA54" i="1"/>
  <c r="KM54" i="1" s="1"/>
  <c r="KA55" i="1"/>
  <c r="KM55" i="1" s="1"/>
  <c r="KA56" i="1"/>
  <c r="KM56" i="1" s="1"/>
  <c r="KA57" i="1"/>
  <c r="KM57" i="1" s="1"/>
  <c r="KA58" i="1"/>
  <c r="KM58" i="1" s="1"/>
  <c r="KA59" i="1"/>
  <c r="KM59" i="1" s="1"/>
  <c r="KA60" i="1"/>
  <c r="KM60" i="1" s="1"/>
  <c r="KA61" i="1"/>
  <c r="KM61" i="1" s="1"/>
  <c r="KA62" i="1"/>
  <c r="KM62" i="1" s="1"/>
  <c r="KA63" i="1"/>
  <c r="KM63" i="1" s="1"/>
  <c r="KA64" i="1"/>
  <c r="KM64" i="1" s="1"/>
  <c r="KA65" i="1"/>
  <c r="KM65" i="1" s="1"/>
  <c r="KA66" i="1"/>
  <c r="KM66" i="1" s="1"/>
  <c r="KA67" i="1"/>
  <c r="KM67" i="1" s="1"/>
  <c r="KA68" i="1"/>
  <c r="KM68" i="1" s="1"/>
  <c r="KA69" i="1"/>
  <c r="KM69" i="1" s="1"/>
  <c r="KA70" i="1"/>
  <c r="KM70" i="1" s="1"/>
  <c r="KA71" i="1"/>
  <c r="KM71" i="1" s="1"/>
  <c r="KA72" i="1"/>
  <c r="KM72" i="1" s="1"/>
  <c r="KA73" i="1"/>
  <c r="KM73" i="1" s="1"/>
  <c r="KA74" i="1"/>
  <c r="KM74" i="1" s="1"/>
  <c r="KA75" i="1"/>
  <c r="KM75" i="1" s="1"/>
  <c r="KA76" i="1"/>
  <c r="KM76" i="1" s="1"/>
  <c r="KA77" i="1"/>
  <c r="KM77" i="1" s="1"/>
  <c r="KA78" i="1"/>
  <c r="KM78" i="1" s="1"/>
  <c r="KA79" i="1"/>
  <c r="KM79" i="1" s="1"/>
  <c r="KA80" i="1"/>
  <c r="KM80" i="1" s="1"/>
  <c r="KA81" i="1"/>
  <c r="KM81" i="1" s="1"/>
  <c r="KA82" i="1"/>
  <c r="KM82" i="1" s="1"/>
  <c r="KA83" i="1"/>
  <c r="KM83" i="1" s="1"/>
  <c r="KA84" i="1"/>
  <c r="KM84" i="1" s="1"/>
  <c r="KA85" i="1"/>
  <c r="KM85" i="1" s="1"/>
  <c r="KA86" i="1"/>
  <c r="KM86" i="1" s="1"/>
  <c r="KA87" i="1"/>
  <c r="KM87" i="1" s="1"/>
  <c r="KA88" i="1"/>
  <c r="KM88" i="1" s="1"/>
  <c r="KA89" i="1"/>
  <c r="KM89" i="1" s="1"/>
  <c r="KA90" i="1"/>
  <c r="KM90" i="1" s="1"/>
  <c r="KA91" i="1"/>
  <c r="KM91" i="1" s="1"/>
  <c r="KA92" i="1"/>
  <c r="KM92" i="1" s="1"/>
  <c r="KA93" i="1"/>
  <c r="KM93" i="1" s="1"/>
  <c r="KA94" i="1"/>
  <c r="KM94" i="1" s="1"/>
  <c r="KA95" i="1"/>
  <c r="KM95" i="1" s="1"/>
  <c r="KA96" i="1"/>
  <c r="KM96" i="1" s="1"/>
  <c r="KA97" i="1"/>
  <c r="KM97" i="1" s="1"/>
  <c r="KA98" i="1"/>
  <c r="KM98" i="1" s="1"/>
  <c r="KA99" i="1"/>
  <c r="KM99" i="1" s="1"/>
  <c r="KA100" i="1"/>
  <c r="KM100" i="1" s="1"/>
  <c r="KA101" i="1"/>
  <c r="KM101" i="1" s="1"/>
  <c r="KA102" i="1"/>
  <c r="KM102" i="1" s="1"/>
  <c r="KA103" i="1"/>
  <c r="KM103" i="1" s="1"/>
  <c r="KA104" i="1"/>
  <c r="KM104" i="1" s="1"/>
  <c r="KA105" i="1"/>
  <c r="KM105" i="1" s="1"/>
  <c r="KA106" i="1"/>
  <c r="KM106" i="1" s="1"/>
  <c r="KA107" i="1"/>
  <c r="KM107" i="1" s="1"/>
  <c r="KA108" i="1"/>
  <c r="KM108" i="1" s="1"/>
  <c r="KA109" i="1"/>
  <c r="KM109" i="1" s="1"/>
  <c r="KA110" i="1"/>
  <c r="KM110" i="1" s="1"/>
  <c r="KA111" i="1"/>
  <c r="KM111" i="1" s="1"/>
  <c r="KA112" i="1"/>
  <c r="KM112" i="1" s="1"/>
  <c r="KA113" i="1"/>
  <c r="KM113" i="1" s="1"/>
  <c r="KA114" i="1"/>
  <c r="KM114" i="1" s="1"/>
  <c r="KA115" i="1"/>
  <c r="KM115" i="1" s="1"/>
  <c r="KA116" i="1"/>
  <c r="KM116" i="1" s="1"/>
  <c r="KA117" i="1"/>
  <c r="KM117" i="1" s="1"/>
  <c r="KA118" i="1"/>
  <c r="KM118" i="1" s="1"/>
  <c r="KA119" i="1"/>
  <c r="KM119" i="1" s="1"/>
  <c r="KA120" i="1"/>
  <c r="KM120" i="1" s="1"/>
  <c r="KA121" i="1"/>
  <c r="KM121" i="1" s="1"/>
  <c r="KA122" i="1"/>
  <c r="KM122" i="1" s="1"/>
  <c r="KA123" i="1"/>
  <c r="KM123" i="1" s="1"/>
  <c r="KA124" i="1"/>
  <c r="KM124" i="1" s="1"/>
  <c r="KA125" i="1"/>
  <c r="KM125" i="1" s="1"/>
  <c r="KA126" i="1"/>
  <c r="KM126" i="1" s="1"/>
  <c r="KA127" i="1"/>
  <c r="KM127" i="1" s="1"/>
  <c r="KA128" i="1"/>
  <c r="KM128" i="1" s="1"/>
  <c r="KA129" i="1"/>
  <c r="KM129" i="1" s="1"/>
  <c r="KA130" i="1"/>
  <c r="KM130" i="1" s="1"/>
  <c r="KA131" i="1"/>
  <c r="KM131" i="1" s="1"/>
  <c r="KA132" i="1"/>
  <c r="KM132" i="1" s="1"/>
  <c r="KA133" i="1"/>
  <c r="KM133" i="1" s="1"/>
  <c r="KA134" i="1"/>
  <c r="KM134" i="1" s="1"/>
  <c r="KA135" i="1"/>
  <c r="KM135" i="1" s="1"/>
  <c r="KA136" i="1"/>
  <c r="KM136" i="1" s="1"/>
  <c r="KA137" i="1"/>
  <c r="KM137" i="1" s="1"/>
  <c r="KA138" i="1"/>
  <c r="KM138" i="1" s="1"/>
  <c r="KA139" i="1"/>
  <c r="KM139" i="1" s="1"/>
  <c r="KA140" i="1"/>
  <c r="KM140" i="1" s="1"/>
  <c r="KA141" i="1"/>
  <c r="KM141" i="1" s="1"/>
  <c r="KA142" i="1"/>
  <c r="KM142" i="1" s="1"/>
  <c r="KA143" i="1"/>
  <c r="KM143" i="1" s="1"/>
  <c r="KA144" i="1"/>
  <c r="KM144" i="1" s="1"/>
  <c r="KA145" i="1"/>
  <c r="KM145" i="1" s="1"/>
  <c r="KA146" i="1"/>
  <c r="KM146" i="1" s="1"/>
  <c r="KA147" i="1"/>
  <c r="KM147" i="1" s="1"/>
  <c r="KA148" i="1"/>
  <c r="KM148" i="1" s="1"/>
  <c r="KA149" i="1"/>
  <c r="KM149" i="1" s="1"/>
  <c r="KA150" i="1"/>
  <c r="KM150" i="1" s="1"/>
  <c r="KA151" i="1"/>
  <c r="KM151" i="1" s="1"/>
  <c r="KA152" i="1"/>
  <c r="KM152" i="1" s="1"/>
  <c r="KA153" i="1"/>
  <c r="KM153" i="1" s="1"/>
  <c r="KA154" i="1"/>
  <c r="KM154" i="1" s="1"/>
  <c r="KA155" i="1"/>
  <c r="KM155" i="1" s="1"/>
  <c r="KA156" i="1"/>
  <c r="KM156" i="1" s="1"/>
  <c r="KA157" i="1"/>
  <c r="KM157" i="1" s="1"/>
  <c r="KA158" i="1"/>
  <c r="KM158" i="1" s="1"/>
  <c r="KA159" i="1"/>
  <c r="KM159" i="1" s="1"/>
  <c r="KA160" i="1"/>
  <c r="KM160" i="1" s="1"/>
  <c r="KA161" i="1"/>
  <c r="KM161" i="1" s="1"/>
  <c r="KA162" i="1"/>
  <c r="KM162" i="1" s="1"/>
  <c r="KA163" i="1"/>
  <c r="KM163" i="1" s="1"/>
  <c r="KA164" i="1"/>
  <c r="KM164" i="1" s="1"/>
  <c r="KA165" i="1"/>
  <c r="KM165" i="1" s="1"/>
  <c r="KA166" i="1"/>
  <c r="KM166" i="1" s="1"/>
  <c r="KA167" i="1"/>
  <c r="KM167" i="1" s="1"/>
  <c r="KA168" i="1"/>
  <c r="KM168" i="1" s="1"/>
  <c r="KA169" i="1"/>
  <c r="KM169" i="1" s="1"/>
  <c r="KA171" i="1"/>
  <c r="KM171" i="1" s="1"/>
  <c r="KA172" i="1"/>
  <c r="KM172" i="1" s="1"/>
  <c r="KA173" i="1"/>
  <c r="KM173" i="1" s="1"/>
  <c r="KA174" i="1"/>
  <c r="KM174" i="1" s="1"/>
  <c r="KA175" i="1"/>
  <c r="KM175" i="1" s="1"/>
  <c r="KA176" i="1"/>
  <c r="KM176" i="1" s="1"/>
  <c r="KC2" i="1"/>
  <c r="KN2" i="1" s="1"/>
  <c r="KC3" i="1"/>
  <c r="KN3" i="1" s="1"/>
  <c r="KC4" i="1"/>
  <c r="KN4" i="1" s="1"/>
  <c r="KC5" i="1"/>
  <c r="KN5" i="1" s="1"/>
  <c r="KC6" i="1"/>
  <c r="KN6" i="1" s="1"/>
  <c r="KC8" i="1"/>
  <c r="KN8" i="1" s="1"/>
  <c r="KC9" i="1"/>
  <c r="KN9" i="1" s="1"/>
  <c r="KC10" i="1"/>
  <c r="KN10" i="1" s="1"/>
  <c r="KC11" i="1"/>
  <c r="KN11" i="1" s="1"/>
  <c r="KC12" i="1"/>
  <c r="KN12" i="1" s="1"/>
  <c r="KC13" i="1"/>
  <c r="KN13" i="1" s="1"/>
  <c r="KC14" i="1"/>
  <c r="KN14" i="1" s="1"/>
  <c r="KC15" i="1"/>
  <c r="KN15" i="1" s="1"/>
  <c r="KC16" i="1"/>
  <c r="KN16" i="1" s="1"/>
  <c r="KC17" i="1"/>
  <c r="KN17" i="1" s="1"/>
  <c r="KC18" i="1"/>
  <c r="KN18" i="1" s="1"/>
  <c r="KC19" i="1"/>
  <c r="KN19" i="1" s="1"/>
  <c r="KC20" i="1"/>
  <c r="KN20" i="1" s="1"/>
  <c r="KC21" i="1"/>
  <c r="KN21" i="1" s="1"/>
  <c r="KC22" i="1"/>
  <c r="KN22" i="1" s="1"/>
  <c r="KC23" i="1"/>
  <c r="KN23" i="1" s="1"/>
  <c r="KC24" i="1"/>
  <c r="KN24" i="1" s="1"/>
  <c r="KC25" i="1"/>
  <c r="KN25" i="1" s="1"/>
  <c r="KC26" i="1"/>
  <c r="KN26" i="1" s="1"/>
  <c r="KC27" i="1"/>
  <c r="KN27" i="1" s="1"/>
  <c r="KC28" i="1"/>
  <c r="KN28" i="1"/>
  <c r="KC29" i="1"/>
  <c r="KN29" i="1" s="1"/>
  <c r="KC30" i="1"/>
  <c r="KN30" i="1" s="1"/>
  <c r="KC31" i="1"/>
  <c r="KN31" i="1" s="1"/>
  <c r="KC32" i="1"/>
  <c r="KN32" i="1" s="1"/>
  <c r="KC33" i="1"/>
  <c r="KN33" i="1" s="1"/>
  <c r="KC34" i="1"/>
  <c r="KN34" i="1" s="1"/>
  <c r="KC35" i="1"/>
  <c r="KN35" i="1" s="1"/>
  <c r="KC36" i="1"/>
  <c r="KN36" i="1" s="1"/>
  <c r="KC37" i="1"/>
  <c r="KN37" i="1" s="1"/>
  <c r="KC38" i="1"/>
  <c r="KN38" i="1" s="1"/>
  <c r="KC39" i="1"/>
  <c r="KN39" i="1" s="1"/>
  <c r="KC40" i="1"/>
  <c r="KN40" i="1" s="1"/>
  <c r="KC41" i="1"/>
  <c r="KN41" i="1" s="1"/>
  <c r="KC42" i="1"/>
  <c r="KN42" i="1" s="1"/>
  <c r="KC43" i="1"/>
  <c r="KN43" i="1" s="1"/>
  <c r="KC44" i="1"/>
  <c r="KN44" i="1" s="1"/>
  <c r="KC45" i="1"/>
  <c r="KN45" i="1" s="1"/>
  <c r="KC46" i="1"/>
  <c r="KN46" i="1" s="1"/>
  <c r="KC47" i="1"/>
  <c r="KN47" i="1" s="1"/>
  <c r="KC48" i="1"/>
  <c r="KN48" i="1" s="1"/>
  <c r="KC49" i="1"/>
  <c r="KN49" i="1" s="1"/>
  <c r="KC50" i="1"/>
  <c r="KN50" i="1" s="1"/>
  <c r="KC51" i="1"/>
  <c r="KN51" i="1" s="1"/>
  <c r="KC52" i="1"/>
  <c r="KN52" i="1" s="1"/>
  <c r="KC53" i="1"/>
  <c r="KN53" i="1" s="1"/>
  <c r="KC54" i="1"/>
  <c r="KN54" i="1" s="1"/>
  <c r="KC55" i="1"/>
  <c r="KN55" i="1" s="1"/>
  <c r="KC56" i="1"/>
  <c r="KN56" i="1" s="1"/>
  <c r="KC57" i="1"/>
  <c r="KN57" i="1" s="1"/>
  <c r="KC58" i="1"/>
  <c r="KN58" i="1" s="1"/>
  <c r="KC59" i="1"/>
  <c r="KN59" i="1" s="1"/>
  <c r="KC60" i="1"/>
  <c r="KN60" i="1" s="1"/>
  <c r="KC61" i="1"/>
  <c r="KN61" i="1" s="1"/>
  <c r="KC62" i="1"/>
  <c r="KN62" i="1" s="1"/>
  <c r="KC63" i="1"/>
  <c r="KN63" i="1" s="1"/>
  <c r="KC64" i="1"/>
  <c r="KN64" i="1" s="1"/>
  <c r="KC65" i="1"/>
  <c r="KN65" i="1" s="1"/>
  <c r="KC66" i="1"/>
  <c r="KN66" i="1" s="1"/>
  <c r="KC67" i="1"/>
  <c r="KN67" i="1" s="1"/>
  <c r="KC68" i="1"/>
  <c r="KN68" i="1" s="1"/>
  <c r="KC69" i="1"/>
  <c r="KN69" i="1" s="1"/>
  <c r="KC70" i="1"/>
  <c r="KN70" i="1" s="1"/>
  <c r="KC71" i="1"/>
  <c r="KN71" i="1" s="1"/>
  <c r="KC72" i="1"/>
  <c r="KN72" i="1" s="1"/>
  <c r="KC73" i="1"/>
  <c r="KN73" i="1" s="1"/>
  <c r="KC74" i="1"/>
  <c r="KN74" i="1" s="1"/>
  <c r="KC75" i="1"/>
  <c r="KN75" i="1" s="1"/>
  <c r="KC76" i="1"/>
  <c r="KN76" i="1" s="1"/>
  <c r="KC77" i="1"/>
  <c r="KN77" i="1" s="1"/>
  <c r="KC78" i="1"/>
  <c r="KN78" i="1" s="1"/>
  <c r="KC79" i="1"/>
  <c r="KN79" i="1" s="1"/>
  <c r="KC80" i="1"/>
  <c r="KN80" i="1" s="1"/>
  <c r="KC81" i="1"/>
  <c r="KN81" i="1" s="1"/>
  <c r="KC82" i="1"/>
  <c r="KN82" i="1" s="1"/>
  <c r="KC83" i="1"/>
  <c r="KN83" i="1" s="1"/>
  <c r="KC84" i="1"/>
  <c r="KN84" i="1" s="1"/>
  <c r="KC85" i="1"/>
  <c r="KN85" i="1" s="1"/>
  <c r="KC86" i="1"/>
  <c r="KN86" i="1" s="1"/>
  <c r="KC87" i="1"/>
  <c r="KN87" i="1" s="1"/>
  <c r="KC88" i="1"/>
  <c r="KN88" i="1" s="1"/>
  <c r="KC89" i="1"/>
  <c r="KN89" i="1" s="1"/>
  <c r="KC90" i="1"/>
  <c r="KN90" i="1" s="1"/>
  <c r="KC91" i="1"/>
  <c r="KN91" i="1" s="1"/>
  <c r="KC92" i="1"/>
  <c r="KN92" i="1" s="1"/>
  <c r="KC93" i="1"/>
  <c r="KN93" i="1" s="1"/>
  <c r="KC94" i="1"/>
  <c r="KN94" i="1" s="1"/>
  <c r="KC95" i="1"/>
  <c r="KN95" i="1" s="1"/>
  <c r="KC96" i="1"/>
  <c r="KN96" i="1" s="1"/>
  <c r="KC97" i="1"/>
  <c r="KN97" i="1" s="1"/>
  <c r="KC98" i="1"/>
  <c r="KN98" i="1" s="1"/>
  <c r="KC99" i="1"/>
  <c r="KN99" i="1" s="1"/>
  <c r="KC100" i="1"/>
  <c r="KN100" i="1" s="1"/>
  <c r="KC101" i="1"/>
  <c r="KN101" i="1" s="1"/>
  <c r="KC102" i="1"/>
  <c r="KN102" i="1" s="1"/>
  <c r="KC103" i="1"/>
  <c r="KN103" i="1" s="1"/>
  <c r="KC104" i="1"/>
  <c r="KN104" i="1" s="1"/>
  <c r="KC105" i="1"/>
  <c r="KN105" i="1" s="1"/>
  <c r="KC106" i="1"/>
  <c r="KN106" i="1" s="1"/>
  <c r="KC107" i="1"/>
  <c r="KN107" i="1" s="1"/>
  <c r="KC108" i="1"/>
  <c r="KN108" i="1" s="1"/>
  <c r="KC109" i="1"/>
  <c r="KN109" i="1" s="1"/>
  <c r="KC110" i="1"/>
  <c r="KN110" i="1" s="1"/>
  <c r="KC111" i="1"/>
  <c r="KN111" i="1" s="1"/>
  <c r="KC112" i="1"/>
  <c r="KN112" i="1" s="1"/>
  <c r="KC113" i="1"/>
  <c r="KN113" i="1" s="1"/>
  <c r="KC114" i="1"/>
  <c r="KN114" i="1" s="1"/>
  <c r="KC115" i="1"/>
  <c r="KN115" i="1" s="1"/>
  <c r="KC116" i="1"/>
  <c r="KN116" i="1" s="1"/>
  <c r="KC117" i="1"/>
  <c r="KN117" i="1" s="1"/>
  <c r="KC118" i="1"/>
  <c r="KN118" i="1" s="1"/>
  <c r="KC119" i="1"/>
  <c r="KN119" i="1" s="1"/>
  <c r="KC120" i="1"/>
  <c r="KN120" i="1" s="1"/>
  <c r="KC121" i="1"/>
  <c r="KN121" i="1" s="1"/>
  <c r="KC122" i="1"/>
  <c r="KN122" i="1" s="1"/>
  <c r="KC123" i="1"/>
  <c r="KN123" i="1" s="1"/>
  <c r="KC124" i="1"/>
  <c r="KN124" i="1" s="1"/>
  <c r="KC125" i="1"/>
  <c r="KN125" i="1" s="1"/>
  <c r="KC126" i="1"/>
  <c r="KN126" i="1" s="1"/>
  <c r="KC127" i="1"/>
  <c r="KN127" i="1" s="1"/>
  <c r="KC128" i="1"/>
  <c r="KN128" i="1" s="1"/>
  <c r="KC129" i="1"/>
  <c r="KN129" i="1" s="1"/>
  <c r="KC130" i="1"/>
  <c r="KN130" i="1" s="1"/>
  <c r="KC131" i="1"/>
  <c r="KN131" i="1" s="1"/>
  <c r="KC132" i="1"/>
  <c r="KN132" i="1" s="1"/>
  <c r="KC133" i="1"/>
  <c r="KN133" i="1" s="1"/>
  <c r="KC134" i="1"/>
  <c r="KN134" i="1" s="1"/>
  <c r="KC135" i="1"/>
  <c r="KN135" i="1" s="1"/>
  <c r="KC136" i="1"/>
  <c r="KN136" i="1" s="1"/>
  <c r="KC137" i="1"/>
  <c r="KN137" i="1" s="1"/>
  <c r="KC138" i="1"/>
  <c r="KN138" i="1" s="1"/>
  <c r="KC139" i="1"/>
  <c r="KN139" i="1" s="1"/>
  <c r="KC140" i="1"/>
  <c r="KN140" i="1" s="1"/>
  <c r="KC141" i="1"/>
  <c r="KN141" i="1" s="1"/>
  <c r="KC142" i="1"/>
  <c r="KN142" i="1" s="1"/>
  <c r="KC143" i="1"/>
  <c r="KN143" i="1" s="1"/>
  <c r="KC144" i="1"/>
  <c r="KN144" i="1" s="1"/>
  <c r="KC145" i="1"/>
  <c r="KN145" i="1" s="1"/>
  <c r="KC146" i="1"/>
  <c r="KN146" i="1" s="1"/>
  <c r="KC147" i="1"/>
  <c r="KN147" i="1" s="1"/>
  <c r="KC148" i="1"/>
  <c r="KN148" i="1" s="1"/>
  <c r="KC149" i="1"/>
  <c r="KN149" i="1" s="1"/>
  <c r="KC150" i="1"/>
  <c r="KN150" i="1" s="1"/>
  <c r="KC151" i="1"/>
  <c r="KN151" i="1" s="1"/>
  <c r="KC152" i="1"/>
  <c r="KN152" i="1" s="1"/>
  <c r="KC153" i="1"/>
  <c r="KN153" i="1" s="1"/>
  <c r="KC154" i="1"/>
  <c r="KN154" i="1" s="1"/>
  <c r="KC155" i="1"/>
  <c r="KN155" i="1" s="1"/>
  <c r="KC156" i="1"/>
  <c r="KN156" i="1" s="1"/>
  <c r="KC157" i="1"/>
  <c r="KN157" i="1" s="1"/>
  <c r="KC158" i="1"/>
  <c r="KN158" i="1" s="1"/>
  <c r="KC159" i="1"/>
  <c r="KN159" i="1" s="1"/>
  <c r="KC160" i="1"/>
  <c r="KN160" i="1" s="1"/>
  <c r="KC161" i="1"/>
  <c r="KN161" i="1" s="1"/>
  <c r="KC162" i="1"/>
  <c r="KN162" i="1" s="1"/>
  <c r="KC163" i="1"/>
  <c r="KN163" i="1" s="1"/>
  <c r="KC164" i="1"/>
  <c r="KN164" i="1" s="1"/>
  <c r="KC165" i="1"/>
  <c r="KN165" i="1" s="1"/>
  <c r="KC166" i="1"/>
  <c r="KN166" i="1" s="1"/>
  <c r="KC167" i="1"/>
  <c r="KN167" i="1" s="1"/>
  <c r="KC168" i="1"/>
  <c r="KN168" i="1" s="1"/>
  <c r="KC169" i="1"/>
  <c r="KN169" i="1" s="1"/>
  <c r="KC171" i="1"/>
  <c r="KN171" i="1" s="1"/>
  <c r="KC172" i="1"/>
  <c r="KN172" i="1" s="1"/>
  <c r="KC173" i="1"/>
  <c r="KN173" i="1" s="1"/>
  <c r="KC174" i="1"/>
  <c r="KN174" i="1" s="1"/>
  <c r="KC175" i="1"/>
  <c r="KN175" i="1" s="1"/>
  <c r="KC176" i="1"/>
  <c r="KN176" i="1" s="1"/>
  <c r="KE2" i="1"/>
  <c r="KO2" i="1" s="1"/>
  <c r="KE3" i="1"/>
  <c r="KO3" i="1" s="1"/>
  <c r="KE4" i="1"/>
  <c r="KO4" i="1" s="1"/>
  <c r="KE5" i="1"/>
  <c r="KO5" i="1" s="1"/>
  <c r="KE6" i="1"/>
  <c r="KO6" i="1" s="1"/>
  <c r="KE7" i="1"/>
  <c r="KO7" i="1" s="1"/>
  <c r="KE8" i="1"/>
  <c r="KO8" i="1" s="1"/>
  <c r="KE9" i="1"/>
  <c r="KO9" i="1" s="1"/>
  <c r="KE10" i="1"/>
  <c r="KO10" i="1" s="1"/>
  <c r="KE11" i="1"/>
  <c r="KO11" i="1" s="1"/>
  <c r="KE12" i="1"/>
  <c r="KO12" i="1" s="1"/>
  <c r="KE13" i="1"/>
  <c r="KO13" i="1" s="1"/>
  <c r="KE14" i="1"/>
  <c r="KO14" i="1" s="1"/>
  <c r="KE15" i="1"/>
  <c r="KO15" i="1" s="1"/>
  <c r="KE16" i="1"/>
  <c r="KO16" i="1" s="1"/>
  <c r="KE17" i="1"/>
  <c r="KO17" i="1" s="1"/>
  <c r="KE18" i="1"/>
  <c r="KO18" i="1" s="1"/>
  <c r="KE19" i="1"/>
  <c r="KO19" i="1" s="1"/>
  <c r="KE20" i="1"/>
  <c r="KO20" i="1" s="1"/>
  <c r="KE21" i="1"/>
  <c r="KO21" i="1" s="1"/>
  <c r="KE22" i="1"/>
  <c r="KO22" i="1" s="1"/>
  <c r="KE23" i="1"/>
  <c r="KO23" i="1" s="1"/>
  <c r="KE24" i="1"/>
  <c r="KO24" i="1" s="1"/>
  <c r="KE25" i="1"/>
  <c r="KO25" i="1" s="1"/>
  <c r="KE26" i="1"/>
  <c r="KO26" i="1" s="1"/>
  <c r="KE27" i="1"/>
  <c r="KO27" i="1" s="1"/>
  <c r="KE28" i="1"/>
  <c r="KO28" i="1" s="1"/>
  <c r="KE29" i="1"/>
  <c r="KO29" i="1" s="1"/>
  <c r="KE30" i="1"/>
  <c r="KO30" i="1" s="1"/>
  <c r="KE31" i="1"/>
  <c r="KO31" i="1" s="1"/>
  <c r="KE32" i="1"/>
  <c r="KO32" i="1" s="1"/>
  <c r="KE33" i="1"/>
  <c r="KO33" i="1" s="1"/>
  <c r="KE34" i="1"/>
  <c r="KO34" i="1" s="1"/>
  <c r="KE35" i="1"/>
  <c r="KO35" i="1" s="1"/>
  <c r="KE36" i="1"/>
  <c r="KO36" i="1" s="1"/>
  <c r="KE37" i="1"/>
  <c r="KO37" i="1" s="1"/>
  <c r="KE38" i="1"/>
  <c r="KO38" i="1" s="1"/>
  <c r="KE39" i="1"/>
  <c r="KO39" i="1" s="1"/>
  <c r="KE40" i="1"/>
  <c r="KO40" i="1" s="1"/>
  <c r="KE41" i="1"/>
  <c r="KO41" i="1" s="1"/>
  <c r="KE42" i="1"/>
  <c r="KO42" i="1" s="1"/>
  <c r="KE43" i="1"/>
  <c r="KO43" i="1" s="1"/>
  <c r="KE44" i="1"/>
  <c r="KO44" i="1" s="1"/>
  <c r="KE45" i="1"/>
  <c r="KO45" i="1" s="1"/>
  <c r="KE46" i="1"/>
  <c r="KO46" i="1" s="1"/>
  <c r="KE47" i="1"/>
  <c r="KO47" i="1" s="1"/>
  <c r="KE48" i="1"/>
  <c r="KO48" i="1" s="1"/>
  <c r="KE49" i="1"/>
  <c r="KO49" i="1" s="1"/>
  <c r="KE50" i="1"/>
  <c r="KO50" i="1" s="1"/>
  <c r="KE51" i="1"/>
  <c r="KO51" i="1" s="1"/>
  <c r="KE52" i="1"/>
  <c r="KO52" i="1" s="1"/>
  <c r="KE53" i="1"/>
  <c r="KO53" i="1" s="1"/>
  <c r="KE54" i="1"/>
  <c r="KO54" i="1" s="1"/>
  <c r="KE55" i="1"/>
  <c r="KO55" i="1" s="1"/>
  <c r="KE56" i="1"/>
  <c r="KO56" i="1" s="1"/>
  <c r="KE57" i="1"/>
  <c r="KO57" i="1" s="1"/>
  <c r="KE58" i="1"/>
  <c r="KO58" i="1" s="1"/>
  <c r="KE59" i="1"/>
  <c r="KO59" i="1" s="1"/>
  <c r="KE60" i="1"/>
  <c r="KO60" i="1" s="1"/>
  <c r="KE61" i="1"/>
  <c r="KO61" i="1" s="1"/>
  <c r="KE62" i="1"/>
  <c r="KO62" i="1" s="1"/>
  <c r="KE63" i="1"/>
  <c r="KO63" i="1" s="1"/>
  <c r="KE64" i="1"/>
  <c r="KO64" i="1" s="1"/>
  <c r="KE65" i="1"/>
  <c r="KO65" i="1" s="1"/>
  <c r="KE66" i="1"/>
  <c r="KO66" i="1" s="1"/>
  <c r="KE67" i="1"/>
  <c r="KO67" i="1" s="1"/>
  <c r="KE68" i="1"/>
  <c r="KO68" i="1" s="1"/>
  <c r="KE69" i="1"/>
  <c r="KO69" i="1" s="1"/>
  <c r="KE70" i="1"/>
  <c r="KO70" i="1" s="1"/>
  <c r="KE71" i="1"/>
  <c r="KO71" i="1" s="1"/>
  <c r="KE72" i="1"/>
  <c r="KO72" i="1" s="1"/>
  <c r="KE73" i="1"/>
  <c r="KO73" i="1" s="1"/>
  <c r="KE74" i="1"/>
  <c r="KO74" i="1" s="1"/>
  <c r="KE75" i="1"/>
  <c r="KO75" i="1" s="1"/>
  <c r="KE76" i="1"/>
  <c r="KO76" i="1" s="1"/>
  <c r="KE77" i="1"/>
  <c r="KO77" i="1" s="1"/>
  <c r="KE78" i="1"/>
  <c r="KO78" i="1" s="1"/>
  <c r="KE79" i="1"/>
  <c r="KO79" i="1" s="1"/>
  <c r="KE80" i="1"/>
  <c r="KO80" i="1" s="1"/>
  <c r="KE81" i="1"/>
  <c r="KO81" i="1" s="1"/>
  <c r="KE82" i="1"/>
  <c r="KO82" i="1" s="1"/>
  <c r="KE83" i="1"/>
  <c r="KO83" i="1" s="1"/>
  <c r="KE84" i="1"/>
  <c r="KO84" i="1" s="1"/>
  <c r="KE85" i="1"/>
  <c r="KO85" i="1" s="1"/>
  <c r="KE86" i="1"/>
  <c r="KO86" i="1" s="1"/>
  <c r="KE87" i="1"/>
  <c r="KO87" i="1" s="1"/>
  <c r="KE88" i="1"/>
  <c r="KO88" i="1" s="1"/>
  <c r="KE89" i="1"/>
  <c r="KO89" i="1" s="1"/>
  <c r="KE90" i="1"/>
  <c r="KO90" i="1" s="1"/>
  <c r="KE91" i="1"/>
  <c r="KO91" i="1" s="1"/>
  <c r="KE92" i="1"/>
  <c r="KO92" i="1" s="1"/>
  <c r="KE93" i="1"/>
  <c r="KO93" i="1" s="1"/>
  <c r="KE94" i="1"/>
  <c r="KO94" i="1" s="1"/>
  <c r="KE95" i="1"/>
  <c r="KO95" i="1" s="1"/>
  <c r="KE96" i="1"/>
  <c r="KO96" i="1" s="1"/>
  <c r="KE97" i="1"/>
  <c r="KO97" i="1" s="1"/>
  <c r="KE98" i="1"/>
  <c r="KO98" i="1" s="1"/>
  <c r="KE99" i="1"/>
  <c r="KO99" i="1" s="1"/>
  <c r="KE100" i="1"/>
  <c r="KO100" i="1" s="1"/>
  <c r="KE101" i="1"/>
  <c r="KO101" i="1" s="1"/>
  <c r="KE102" i="1"/>
  <c r="KO102" i="1" s="1"/>
  <c r="KE103" i="1"/>
  <c r="KO103" i="1" s="1"/>
  <c r="KE104" i="1"/>
  <c r="KO104" i="1" s="1"/>
  <c r="KE105" i="1"/>
  <c r="KO105" i="1" s="1"/>
  <c r="KE106" i="1"/>
  <c r="KO106" i="1" s="1"/>
  <c r="KE107" i="1"/>
  <c r="KO107" i="1" s="1"/>
  <c r="KE108" i="1"/>
  <c r="KO108" i="1" s="1"/>
  <c r="KE109" i="1"/>
  <c r="KO109" i="1" s="1"/>
  <c r="KE110" i="1"/>
  <c r="KO110" i="1" s="1"/>
  <c r="KE111" i="1"/>
  <c r="KO111" i="1" s="1"/>
  <c r="KE112" i="1"/>
  <c r="KO112" i="1" s="1"/>
  <c r="KE113" i="1"/>
  <c r="KO113" i="1" s="1"/>
  <c r="KE114" i="1"/>
  <c r="KO114" i="1" s="1"/>
  <c r="KE115" i="1"/>
  <c r="KO115" i="1" s="1"/>
  <c r="KE116" i="1"/>
  <c r="KO116" i="1" s="1"/>
  <c r="KE117" i="1"/>
  <c r="KO117" i="1" s="1"/>
  <c r="KE118" i="1"/>
  <c r="KO118" i="1" s="1"/>
  <c r="KE119" i="1"/>
  <c r="KO119" i="1" s="1"/>
  <c r="KE120" i="1"/>
  <c r="KO120" i="1" s="1"/>
  <c r="KE121" i="1"/>
  <c r="KO121" i="1" s="1"/>
  <c r="KE122" i="1"/>
  <c r="KO122" i="1" s="1"/>
  <c r="KE123" i="1"/>
  <c r="KO123" i="1" s="1"/>
  <c r="KE124" i="1"/>
  <c r="KO124" i="1" s="1"/>
  <c r="KE125" i="1"/>
  <c r="KO125" i="1" s="1"/>
  <c r="KE126" i="1"/>
  <c r="KO126" i="1" s="1"/>
  <c r="KE127" i="1"/>
  <c r="KO127" i="1" s="1"/>
  <c r="KE128" i="1"/>
  <c r="KO128" i="1" s="1"/>
  <c r="KE129" i="1"/>
  <c r="KO129" i="1" s="1"/>
  <c r="KE130" i="1"/>
  <c r="KO130" i="1" s="1"/>
  <c r="KE131" i="1"/>
  <c r="KO131" i="1" s="1"/>
  <c r="KE132" i="1"/>
  <c r="KO132" i="1" s="1"/>
  <c r="KE133" i="1"/>
  <c r="KO133" i="1" s="1"/>
  <c r="KE134" i="1"/>
  <c r="KO134" i="1" s="1"/>
  <c r="KE135" i="1"/>
  <c r="KO135" i="1" s="1"/>
  <c r="KE136" i="1"/>
  <c r="KO136" i="1" s="1"/>
  <c r="KE137" i="1"/>
  <c r="KO137" i="1" s="1"/>
  <c r="KE138" i="1"/>
  <c r="KO138" i="1" s="1"/>
  <c r="KE139" i="1"/>
  <c r="KO139" i="1" s="1"/>
  <c r="KE140" i="1"/>
  <c r="KO140" i="1" s="1"/>
  <c r="KE141" i="1"/>
  <c r="KO141" i="1" s="1"/>
  <c r="KE142" i="1"/>
  <c r="KO142" i="1" s="1"/>
  <c r="KE143" i="1"/>
  <c r="KO143" i="1" s="1"/>
  <c r="KE144" i="1"/>
  <c r="KO144" i="1" s="1"/>
  <c r="KE145" i="1"/>
  <c r="KO145" i="1" s="1"/>
  <c r="KE146" i="1"/>
  <c r="KO146" i="1" s="1"/>
  <c r="KE147" i="1"/>
  <c r="KO147" i="1" s="1"/>
  <c r="KE148" i="1"/>
  <c r="KO148" i="1" s="1"/>
  <c r="KE149" i="1"/>
  <c r="KO149" i="1" s="1"/>
  <c r="KE150" i="1"/>
  <c r="KO150" i="1" s="1"/>
  <c r="KE151" i="1"/>
  <c r="KO151" i="1" s="1"/>
  <c r="KE152" i="1"/>
  <c r="KO152" i="1" s="1"/>
  <c r="KE153" i="1"/>
  <c r="KO153" i="1" s="1"/>
  <c r="KE154" i="1"/>
  <c r="KO154" i="1" s="1"/>
  <c r="KE155" i="1"/>
  <c r="KO155" i="1" s="1"/>
  <c r="KE156" i="1"/>
  <c r="KO156" i="1" s="1"/>
  <c r="KE157" i="1"/>
  <c r="KO157" i="1" s="1"/>
  <c r="KE158" i="1"/>
  <c r="KO158" i="1" s="1"/>
  <c r="KE159" i="1"/>
  <c r="KO159" i="1" s="1"/>
  <c r="KE160" i="1"/>
  <c r="KO160" i="1" s="1"/>
  <c r="KE161" i="1"/>
  <c r="KO161" i="1" s="1"/>
  <c r="KE162" i="1"/>
  <c r="KO162" i="1" s="1"/>
  <c r="KE163" i="1"/>
  <c r="KO163" i="1" s="1"/>
  <c r="KE164" i="1"/>
  <c r="KO164" i="1" s="1"/>
  <c r="KE165" i="1"/>
  <c r="KO165" i="1" s="1"/>
  <c r="KE166" i="1"/>
  <c r="KO166" i="1" s="1"/>
  <c r="KE167" i="1"/>
  <c r="KO167" i="1" s="1"/>
  <c r="KE168" i="1"/>
  <c r="KO168" i="1" s="1"/>
  <c r="KE169" i="1"/>
  <c r="KO169" i="1" s="1"/>
  <c r="KE171" i="1"/>
  <c r="KO171" i="1" s="1"/>
  <c r="KE172" i="1"/>
  <c r="KO172" i="1" s="1"/>
  <c r="KE173" i="1"/>
  <c r="KO173" i="1" s="1"/>
  <c r="KE174" i="1"/>
  <c r="KO174" i="1" s="1"/>
  <c r="KE175" i="1"/>
  <c r="KO175" i="1" s="1"/>
  <c r="KE176" i="1"/>
  <c r="KO176" i="1" s="1"/>
  <c r="KG2" i="1"/>
  <c r="KP2" i="1" s="1"/>
  <c r="KG3" i="1"/>
  <c r="KP3" i="1" s="1"/>
  <c r="KG4" i="1"/>
  <c r="KP4" i="1" s="1"/>
  <c r="KG5" i="1"/>
  <c r="KP5" i="1" s="1"/>
  <c r="KG6" i="1"/>
  <c r="KP6" i="1" s="1"/>
  <c r="KG7" i="1"/>
  <c r="KP7" i="1" s="1"/>
  <c r="KG8" i="1"/>
  <c r="KP8" i="1" s="1"/>
  <c r="KG9" i="1"/>
  <c r="KP9" i="1" s="1"/>
  <c r="KG10" i="1"/>
  <c r="KP10" i="1" s="1"/>
  <c r="KG11" i="1"/>
  <c r="KP11" i="1" s="1"/>
  <c r="KG12" i="1"/>
  <c r="KP12" i="1" s="1"/>
  <c r="KG13" i="1"/>
  <c r="KP13" i="1" s="1"/>
  <c r="KG14" i="1"/>
  <c r="KP14" i="1" s="1"/>
  <c r="KG15" i="1"/>
  <c r="KP15" i="1" s="1"/>
  <c r="KG16" i="1"/>
  <c r="KP16" i="1" s="1"/>
  <c r="KG17" i="1"/>
  <c r="KP17" i="1" s="1"/>
  <c r="KG18" i="1"/>
  <c r="KP18" i="1" s="1"/>
  <c r="KG19" i="1"/>
  <c r="KP19" i="1" s="1"/>
  <c r="KG20" i="1"/>
  <c r="KP20" i="1" s="1"/>
  <c r="KG21" i="1"/>
  <c r="KP21" i="1" s="1"/>
  <c r="KG22" i="1"/>
  <c r="KP22" i="1" s="1"/>
  <c r="KG23" i="1"/>
  <c r="KP23" i="1" s="1"/>
  <c r="KG24" i="1"/>
  <c r="KP24" i="1" s="1"/>
  <c r="KG25" i="1"/>
  <c r="KP25" i="1" s="1"/>
  <c r="KG26" i="1"/>
  <c r="KP26" i="1" s="1"/>
  <c r="KG27" i="1"/>
  <c r="KP27" i="1" s="1"/>
  <c r="KG28" i="1"/>
  <c r="KP28" i="1" s="1"/>
  <c r="KG29" i="1"/>
  <c r="KP29" i="1" s="1"/>
  <c r="KG30" i="1"/>
  <c r="KP30" i="1" s="1"/>
  <c r="KG31" i="1"/>
  <c r="KP31" i="1" s="1"/>
  <c r="KG32" i="1"/>
  <c r="KP32" i="1" s="1"/>
  <c r="KG33" i="1"/>
  <c r="KP33" i="1" s="1"/>
  <c r="KG34" i="1"/>
  <c r="KP34" i="1" s="1"/>
  <c r="KG35" i="1"/>
  <c r="KP35" i="1" s="1"/>
  <c r="KG36" i="1"/>
  <c r="KP36" i="1" s="1"/>
  <c r="KG37" i="1"/>
  <c r="KP37" i="1" s="1"/>
  <c r="KG38" i="1"/>
  <c r="KP38" i="1" s="1"/>
  <c r="KG39" i="1"/>
  <c r="KP39" i="1" s="1"/>
  <c r="KG40" i="1"/>
  <c r="KP40" i="1" s="1"/>
  <c r="KG41" i="1"/>
  <c r="KP41" i="1" s="1"/>
  <c r="KG42" i="1"/>
  <c r="KP42" i="1" s="1"/>
  <c r="KG43" i="1"/>
  <c r="KP43" i="1" s="1"/>
  <c r="KG44" i="1"/>
  <c r="KP44" i="1" s="1"/>
  <c r="KG45" i="1"/>
  <c r="KP45" i="1" s="1"/>
  <c r="KG46" i="1"/>
  <c r="KP46" i="1" s="1"/>
  <c r="KG47" i="1"/>
  <c r="KP47" i="1" s="1"/>
  <c r="KG48" i="1"/>
  <c r="KP48" i="1" s="1"/>
  <c r="KG49" i="1"/>
  <c r="KP49" i="1" s="1"/>
  <c r="KG50" i="1"/>
  <c r="KP50" i="1" s="1"/>
  <c r="KG51" i="1"/>
  <c r="KP51" i="1" s="1"/>
  <c r="KG52" i="1"/>
  <c r="KP52" i="1" s="1"/>
  <c r="KG53" i="1"/>
  <c r="KP53" i="1" s="1"/>
  <c r="KG54" i="1"/>
  <c r="KP54" i="1" s="1"/>
  <c r="KG55" i="1"/>
  <c r="KP55" i="1" s="1"/>
  <c r="KG56" i="1"/>
  <c r="KP56" i="1" s="1"/>
  <c r="KG57" i="1"/>
  <c r="KP57" i="1" s="1"/>
  <c r="KG58" i="1"/>
  <c r="KP58" i="1" s="1"/>
  <c r="KG59" i="1"/>
  <c r="KP59" i="1" s="1"/>
  <c r="KG60" i="1"/>
  <c r="KP60" i="1" s="1"/>
  <c r="KG61" i="1"/>
  <c r="KP61" i="1" s="1"/>
  <c r="KG62" i="1"/>
  <c r="KP62" i="1" s="1"/>
  <c r="KG63" i="1"/>
  <c r="KP63" i="1" s="1"/>
  <c r="KG64" i="1"/>
  <c r="KP64" i="1" s="1"/>
  <c r="KG65" i="1"/>
  <c r="KP65" i="1" s="1"/>
  <c r="KG66" i="1"/>
  <c r="KP66" i="1" s="1"/>
  <c r="KG67" i="1"/>
  <c r="KP67" i="1" s="1"/>
  <c r="KG68" i="1"/>
  <c r="KP68" i="1" s="1"/>
  <c r="KG69" i="1"/>
  <c r="KP69" i="1" s="1"/>
  <c r="KG70" i="1"/>
  <c r="KP70" i="1" s="1"/>
  <c r="KG71" i="1"/>
  <c r="KP71" i="1" s="1"/>
  <c r="KG72" i="1"/>
  <c r="KP72" i="1" s="1"/>
  <c r="KG73" i="1"/>
  <c r="KP73" i="1" s="1"/>
  <c r="KG74" i="1"/>
  <c r="KP74" i="1" s="1"/>
  <c r="KG75" i="1"/>
  <c r="KP75" i="1" s="1"/>
  <c r="KG76" i="1"/>
  <c r="KP76" i="1" s="1"/>
  <c r="KG77" i="1"/>
  <c r="KP77" i="1" s="1"/>
  <c r="KG78" i="1"/>
  <c r="KP78" i="1" s="1"/>
  <c r="KG79" i="1"/>
  <c r="KP79" i="1" s="1"/>
  <c r="KG80" i="1"/>
  <c r="KP80" i="1" s="1"/>
  <c r="KG81" i="1"/>
  <c r="KP81" i="1" s="1"/>
  <c r="KG82" i="1"/>
  <c r="KP82" i="1" s="1"/>
  <c r="KG83" i="1"/>
  <c r="KP83" i="1" s="1"/>
  <c r="KG84" i="1"/>
  <c r="KP84" i="1" s="1"/>
  <c r="KG85" i="1"/>
  <c r="KP85" i="1" s="1"/>
  <c r="KG86" i="1"/>
  <c r="KP86" i="1" s="1"/>
  <c r="KG87" i="1"/>
  <c r="KP87" i="1" s="1"/>
  <c r="KG88" i="1"/>
  <c r="KP88" i="1" s="1"/>
  <c r="KG89" i="1"/>
  <c r="KP89" i="1" s="1"/>
  <c r="KG90" i="1"/>
  <c r="KP90" i="1" s="1"/>
  <c r="KG91" i="1"/>
  <c r="KP91" i="1" s="1"/>
  <c r="KG92" i="1"/>
  <c r="KP92" i="1" s="1"/>
  <c r="KG93" i="1"/>
  <c r="KP93" i="1" s="1"/>
  <c r="KG94" i="1"/>
  <c r="KP94" i="1"/>
  <c r="KG95" i="1"/>
  <c r="KP95" i="1" s="1"/>
  <c r="KG96" i="1"/>
  <c r="KP96" i="1" s="1"/>
  <c r="KG97" i="1"/>
  <c r="KP97" i="1" s="1"/>
  <c r="KG98" i="1"/>
  <c r="KP98" i="1" s="1"/>
  <c r="KG99" i="1"/>
  <c r="KP99" i="1" s="1"/>
  <c r="KG100" i="1"/>
  <c r="KP100" i="1" s="1"/>
  <c r="KG101" i="1"/>
  <c r="KP101" i="1" s="1"/>
  <c r="KG103" i="1"/>
  <c r="KP103" i="1" s="1"/>
  <c r="KG104" i="1"/>
  <c r="KP104" i="1" s="1"/>
  <c r="KG105" i="1"/>
  <c r="KP105" i="1" s="1"/>
  <c r="KG106" i="1"/>
  <c r="KP106" i="1" s="1"/>
  <c r="KG107" i="1"/>
  <c r="KP107" i="1" s="1"/>
  <c r="KG108" i="1"/>
  <c r="KP108" i="1" s="1"/>
  <c r="KG109" i="1"/>
  <c r="KP109" i="1" s="1"/>
  <c r="KG110" i="1"/>
  <c r="KP110" i="1" s="1"/>
  <c r="KG111" i="1"/>
  <c r="KP111" i="1" s="1"/>
  <c r="KG112" i="1"/>
  <c r="KP112" i="1" s="1"/>
  <c r="KG113" i="1"/>
  <c r="KP113" i="1" s="1"/>
  <c r="KG114" i="1"/>
  <c r="KP114" i="1" s="1"/>
  <c r="KG115" i="1"/>
  <c r="KP115" i="1" s="1"/>
  <c r="KG116" i="1"/>
  <c r="KP116" i="1" s="1"/>
  <c r="KG117" i="1"/>
  <c r="KP117" i="1" s="1"/>
  <c r="KG118" i="1"/>
  <c r="KP118" i="1" s="1"/>
  <c r="KG119" i="1"/>
  <c r="KP119" i="1" s="1"/>
  <c r="KG120" i="1"/>
  <c r="KP120" i="1" s="1"/>
  <c r="KG121" i="1"/>
  <c r="KP121" i="1" s="1"/>
  <c r="KG122" i="1"/>
  <c r="KP122" i="1" s="1"/>
  <c r="KG123" i="1"/>
  <c r="KP123" i="1" s="1"/>
  <c r="KG124" i="1"/>
  <c r="KP124" i="1" s="1"/>
  <c r="KG125" i="1"/>
  <c r="KP125" i="1" s="1"/>
  <c r="KG126" i="1"/>
  <c r="KP126" i="1" s="1"/>
  <c r="KG127" i="1"/>
  <c r="KP127" i="1" s="1"/>
  <c r="KG128" i="1"/>
  <c r="KP128" i="1" s="1"/>
  <c r="KG129" i="1"/>
  <c r="KP129" i="1" s="1"/>
  <c r="KG130" i="1"/>
  <c r="KP130" i="1" s="1"/>
  <c r="KG131" i="1"/>
  <c r="KP131" i="1" s="1"/>
  <c r="KG132" i="1"/>
  <c r="KP132" i="1" s="1"/>
  <c r="KG133" i="1"/>
  <c r="KP133" i="1" s="1"/>
  <c r="KG134" i="1"/>
  <c r="KP134" i="1" s="1"/>
  <c r="KG135" i="1"/>
  <c r="KP135" i="1" s="1"/>
  <c r="KG136" i="1"/>
  <c r="KP136" i="1" s="1"/>
  <c r="KG137" i="1"/>
  <c r="KP137" i="1" s="1"/>
  <c r="KG138" i="1"/>
  <c r="KP138" i="1" s="1"/>
  <c r="KG139" i="1"/>
  <c r="KP139" i="1" s="1"/>
  <c r="KG140" i="1"/>
  <c r="KP140" i="1" s="1"/>
  <c r="KG141" i="1"/>
  <c r="KP141" i="1" s="1"/>
  <c r="KG142" i="1"/>
  <c r="KP142" i="1" s="1"/>
  <c r="KG143" i="1"/>
  <c r="KP143" i="1" s="1"/>
  <c r="KG144" i="1"/>
  <c r="KP144" i="1" s="1"/>
  <c r="KG145" i="1"/>
  <c r="KP145" i="1" s="1"/>
  <c r="KG146" i="1"/>
  <c r="KP146" i="1" s="1"/>
  <c r="KG147" i="1"/>
  <c r="KP147" i="1" s="1"/>
  <c r="KG148" i="1"/>
  <c r="KP148" i="1" s="1"/>
  <c r="KG149" i="1"/>
  <c r="KP149" i="1" s="1"/>
  <c r="KG150" i="1"/>
  <c r="KP150" i="1" s="1"/>
  <c r="KG151" i="1"/>
  <c r="KP151" i="1" s="1"/>
  <c r="KG152" i="1"/>
  <c r="KP152" i="1" s="1"/>
  <c r="KG153" i="1"/>
  <c r="KP153" i="1" s="1"/>
  <c r="KG154" i="1"/>
  <c r="KP154" i="1" s="1"/>
  <c r="KG155" i="1"/>
  <c r="KP155" i="1" s="1"/>
  <c r="KG156" i="1"/>
  <c r="KP156" i="1" s="1"/>
  <c r="KG157" i="1"/>
  <c r="KP157" i="1" s="1"/>
  <c r="KG158" i="1"/>
  <c r="KP158" i="1" s="1"/>
  <c r="KG159" i="1"/>
  <c r="KP159" i="1" s="1"/>
  <c r="KG160" i="1"/>
  <c r="KP160" i="1" s="1"/>
  <c r="KG161" i="1"/>
  <c r="KP161" i="1" s="1"/>
  <c r="KG162" i="1"/>
  <c r="KP162" i="1" s="1"/>
  <c r="KG163" i="1"/>
  <c r="KP163" i="1" s="1"/>
  <c r="KG164" i="1"/>
  <c r="KP164" i="1" s="1"/>
  <c r="KG165" i="1"/>
  <c r="KP165" i="1" s="1"/>
  <c r="KG166" i="1"/>
  <c r="KP166" i="1" s="1"/>
  <c r="KG167" i="1"/>
  <c r="KP167" i="1" s="1"/>
  <c r="KG168" i="1"/>
  <c r="KP168" i="1" s="1"/>
  <c r="KG169" i="1"/>
  <c r="KP169" i="1" s="1"/>
  <c r="KG171" i="1"/>
  <c r="KP171" i="1" s="1"/>
  <c r="KG172" i="1"/>
  <c r="KP172" i="1" s="1"/>
  <c r="KG173" i="1"/>
  <c r="KP173" i="1" s="1"/>
  <c r="KG174" i="1"/>
  <c r="KP174" i="1" s="1"/>
  <c r="KG175" i="1"/>
  <c r="KP175" i="1" s="1"/>
  <c r="KG176" i="1"/>
  <c r="KP176" i="1" s="1"/>
  <c r="KI2" i="1"/>
  <c r="KQ2" i="1" s="1"/>
  <c r="KI3" i="1"/>
  <c r="KQ3" i="1" s="1"/>
  <c r="KI4" i="1"/>
  <c r="KQ4" i="1" s="1"/>
  <c r="KI5" i="1"/>
  <c r="KQ5" i="1" s="1"/>
  <c r="KI6" i="1"/>
  <c r="KQ6" i="1" s="1"/>
  <c r="KI7" i="1"/>
  <c r="KQ7" i="1" s="1"/>
  <c r="KI8" i="1"/>
  <c r="KQ8" i="1" s="1"/>
  <c r="KI9" i="1"/>
  <c r="KQ9" i="1" s="1"/>
  <c r="KI10" i="1"/>
  <c r="KQ10" i="1" s="1"/>
  <c r="KI11" i="1"/>
  <c r="KQ11" i="1" s="1"/>
  <c r="KI12" i="1"/>
  <c r="KQ12" i="1" s="1"/>
  <c r="KI13" i="1"/>
  <c r="KQ13" i="1" s="1"/>
  <c r="KI14" i="1"/>
  <c r="KQ14" i="1" s="1"/>
  <c r="KI15" i="1"/>
  <c r="KQ15" i="1" s="1"/>
  <c r="KI16" i="1"/>
  <c r="KQ16" i="1" s="1"/>
  <c r="KI17" i="1"/>
  <c r="KQ17" i="1" s="1"/>
  <c r="KI18" i="1"/>
  <c r="KQ18" i="1" s="1"/>
  <c r="KI19" i="1"/>
  <c r="KQ19" i="1" s="1"/>
  <c r="KI20" i="1"/>
  <c r="KQ20" i="1" s="1"/>
  <c r="KI21" i="1"/>
  <c r="KQ21" i="1" s="1"/>
  <c r="KI22" i="1"/>
  <c r="KQ22" i="1" s="1"/>
  <c r="KI23" i="1"/>
  <c r="KQ23" i="1" s="1"/>
  <c r="KI24" i="1"/>
  <c r="KQ24" i="1" s="1"/>
  <c r="KI25" i="1"/>
  <c r="KQ25" i="1" s="1"/>
  <c r="KI26" i="1"/>
  <c r="KQ26" i="1" s="1"/>
  <c r="KI27" i="1"/>
  <c r="KQ27" i="1" s="1"/>
  <c r="KI28" i="1"/>
  <c r="KQ28" i="1" s="1"/>
  <c r="KI29" i="1"/>
  <c r="KQ29" i="1" s="1"/>
  <c r="KI30" i="1"/>
  <c r="KQ30" i="1" s="1"/>
  <c r="KI31" i="1"/>
  <c r="KQ31" i="1" s="1"/>
  <c r="KI32" i="1"/>
  <c r="KQ32" i="1" s="1"/>
  <c r="KI33" i="1"/>
  <c r="KQ33" i="1" s="1"/>
  <c r="KI34" i="1"/>
  <c r="KQ34" i="1" s="1"/>
  <c r="KI35" i="1"/>
  <c r="KQ35" i="1" s="1"/>
  <c r="KI36" i="1"/>
  <c r="KQ36" i="1" s="1"/>
  <c r="KI37" i="1"/>
  <c r="KQ37" i="1" s="1"/>
  <c r="KI38" i="1"/>
  <c r="KQ38" i="1" s="1"/>
  <c r="KI39" i="1"/>
  <c r="KQ39" i="1" s="1"/>
  <c r="KI40" i="1"/>
  <c r="KQ40" i="1" s="1"/>
  <c r="KI41" i="1"/>
  <c r="KQ41" i="1" s="1"/>
  <c r="KI42" i="1"/>
  <c r="KQ42" i="1" s="1"/>
  <c r="KI43" i="1"/>
  <c r="KQ43" i="1" s="1"/>
  <c r="KI44" i="1"/>
  <c r="KQ44" i="1" s="1"/>
  <c r="KI45" i="1"/>
  <c r="KQ45" i="1" s="1"/>
  <c r="KI46" i="1"/>
  <c r="KQ46" i="1" s="1"/>
  <c r="KI47" i="1"/>
  <c r="KQ47" i="1" s="1"/>
  <c r="KI48" i="1"/>
  <c r="KQ48" i="1" s="1"/>
  <c r="KI49" i="1"/>
  <c r="KQ49" i="1" s="1"/>
  <c r="KI50" i="1"/>
  <c r="KQ50" i="1" s="1"/>
  <c r="KI51" i="1"/>
  <c r="KQ51" i="1" s="1"/>
  <c r="KI52" i="1"/>
  <c r="KQ52" i="1" s="1"/>
  <c r="KI53" i="1"/>
  <c r="KQ53" i="1" s="1"/>
  <c r="KI54" i="1"/>
  <c r="KQ54" i="1" s="1"/>
  <c r="KI55" i="1"/>
  <c r="KQ55" i="1" s="1"/>
  <c r="KI56" i="1"/>
  <c r="KQ56" i="1" s="1"/>
  <c r="KI57" i="1"/>
  <c r="KQ57" i="1" s="1"/>
  <c r="KI58" i="1"/>
  <c r="KQ58" i="1" s="1"/>
  <c r="KI59" i="1"/>
  <c r="KQ59" i="1" s="1"/>
  <c r="KI60" i="1"/>
  <c r="KQ60" i="1" s="1"/>
  <c r="KI61" i="1"/>
  <c r="KQ61" i="1" s="1"/>
  <c r="KI62" i="1"/>
  <c r="KQ62" i="1" s="1"/>
  <c r="KI63" i="1"/>
  <c r="KQ63" i="1" s="1"/>
  <c r="KI64" i="1"/>
  <c r="KQ64" i="1" s="1"/>
  <c r="KI65" i="1"/>
  <c r="KQ65" i="1" s="1"/>
  <c r="KI66" i="1"/>
  <c r="KQ66" i="1" s="1"/>
  <c r="KI67" i="1"/>
  <c r="KQ67" i="1" s="1"/>
  <c r="KI68" i="1"/>
  <c r="KQ68" i="1" s="1"/>
  <c r="KI69" i="1"/>
  <c r="KQ69" i="1" s="1"/>
  <c r="KI70" i="1"/>
  <c r="KQ70" i="1" s="1"/>
  <c r="KI71" i="1"/>
  <c r="KQ71" i="1" s="1"/>
  <c r="KI72" i="1"/>
  <c r="KQ72" i="1" s="1"/>
  <c r="KI73" i="1"/>
  <c r="KQ73" i="1" s="1"/>
  <c r="KI74" i="1"/>
  <c r="KQ74" i="1" s="1"/>
  <c r="KI75" i="1"/>
  <c r="KQ75" i="1" s="1"/>
  <c r="KI76" i="1"/>
  <c r="KQ76" i="1" s="1"/>
  <c r="KI77" i="1"/>
  <c r="KQ77" i="1" s="1"/>
  <c r="KI78" i="1"/>
  <c r="KQ78" i="1" s="1"/>
  <c r="KI79" i="1"/>
  <c r="KQ79" i="1" s="1"/>
  <c r="KI80" i="1"/>
  <c r="KQ80" i="1" s="1"/>
  <c r="KI81" i="1"/>
  <c r="KQ81" i="1" s="1"/>
  <c r="KI82" i="1"/>
  <c r="KQ82" i="1" s="1"/>
  <c r="KI83" i="1"/>
  <c r="KQ83" i="1" s="1"/>
  <c r="KI84" i="1"/>
  <c r="KQ84" i="1" s="1"/>
  <c r="KI85" i="1"/>
  <c r="KQ85" i="1" s="1"/>
  <c r="KI86" i="1"/>
  <c r="KQ86" i="1" s="1"/>
  <c r="KI87" i="1"/>
  <c r="KQ87" i="1" s="1"/>
  <c r="KI88" i="1"/>
  <c r="KQ88" i="1" s="1"/>
  <c r="KI89" i="1"/>
  <c r="KQ89" i="1" s="1"/>
  <c r="KI90" i="1"/>
  <c r="KQ90" i="1" s="1"/>
  <c r="KI91" i="1"/>
  <c r="KQ91" i="1" s="1"/>
  <c r="KI92" i="1"/>
  <c r="KQ92" i="1" s="1"/>
  <c r="KI93" i="1"/>
  <c r="KQ93" i="1" s="1"/>
  <c r="KI94" i="1"/>
  <c r="KQ94" i="1" s="1"/>
  <c r="KI95" i="1"/>
  <c r="KQ95" i="1" s="1"/>
  <c r="KI96" i="1"/>
  <c r="KQ96" i="1" s="1"/>
  <c r="KI97" i="1"/>
  <c r="KQ97" i="1" s="1"/>
  <c r="KI98" i="1"/>
  <c r="KQ98" i="1" s="1"/>
  <c r="KI99" i="1"/>
  <c r="KQ99" i="1" s="1"/>
  <c r="KI100" i="1"/>
  <c r="KQ100" i="1" s="1"/>
  <c r="KI101" i="1"/>
  <c r="KQ101" i="1" s="1"/>
  <c r="KI102" i="1"/>
  <c r="KQ102" i="1" s="1"/>
  <c r="KI103" i="1"/>
  <c r="KQ103" i="1" s="1"/>
  <c r="KI104" i="1"/>
  <c r="KQ104" i="1" s="1"/>
  <c r="KI105" i="1"/>
  <c r="KQ105" i="1" s="1"/>
  <c r="KI106" i="1"/>
  <c r="KQ106" i="1" s="1"/>
  <c r="KI107" i="1"/>
  <c r="KQ107" i="1" s="1"/>
  <c r="KI108" i="1"/>
  <c r="KQ108" i="1" s="1"/>
  <c r="KI109" i="1"/>
  <c r="KQ109" i="1" s="1"/>
  <c r="KI110" i="1"/>
  <c r="KQ110" i="1" s="1"/>
  <c r="KI111" i="1"/>
  <c r="KQ111" i="1" s="1"/>
  <c r="KI112" i="1"/>
  <c r="KQ112" i="1" s="1"/>
  <c r="KI113" i="1"/>
  <c r="KQ113" i="1" s="1"/>
  <c r="KI114" i="1"/>
  <c r="KQ114" i="1" s="1"/>
  <c r="KI115" i="1"/>
  <c r="KQ115" i="1" s="1"/>
  <c r="KI116" i="1"/>
  <c r="KQ116" i="1" s="1"/>
  <c r="KI117" i="1"/>
  <c r="KQ117" i="1" s="1"/>
  <c r="KI118" i="1"/>
  <c r="KQ118" i="1" s="1"/>
  <c r="KI119" i="1"/>
  <c r="KQ119" i="1" s="1"/>
  <c r="KI120" i="1"/>
  <c r="KQ120" i="1" s="1"/>
  <c r="KI121" i="1"/>
  <c r="KQ121" i="1" s="1"/>
  <c r="KI122" i="1"/>
  <c r="KQ122" i="1" s="1"/>
  <c r="KI123" i="1"/>
  <c r="KQ123" i="1" s="1"/>
  <c r="KI124" i="1"/>
  <c r="KQ124" i="1" s="1"/>
  <c r="KI125" i="1"/>
  <c r="KQ125" i="1" s="1"/>
  <c r="KI126" i="1"/>
  <c r="KQ126" i="1" s="1"/>
  <c r="KI127" i="1"/>
  <c r="KQ127" i="1" s="1"/>
  <c r="KI128" i="1"/>
  <c r="KQ128" i="1" s="1"/>
  <c r="KI129" i="1"/>
  <c r="KQ129" i="1" s="1"/>
  <c r="KI130" i="1"/>
  <c r="KQ130" i="1" s="1"/>
  <c r="KI131" i="1"/>
  <c r="KQ131" i="1" s="1"/>
  <c r="KI132" i="1"/>
  <c r="KQ132" i="1" s="1"/>
  <c r="KI133" i="1"/>
  <c r="KQ133" i="1" s="1"/>
  <c r="KI134" i="1"/>
  <c r="KQ134" i="1" s="1"/>
  <c r="KI135" i="1"/>
  <c r="KQ135" i="1" s="1"/>
  <c r="KI136" i="1"/>
  <c r="KQ136" i="1" s="1"/>
  <c r="KI137" i="1"/>
  <c r="KQ137" i="1" s="1"/>
  <c r="KI138" i="1"/>
  <c r="KQ138" i="1" s="1"/>
  <c r="KI139" i="1"/>
  <c r="KQ139" i="1" s="1"/>
  <c r="KI140" i="1"/>
  <c r="KQ140" i="1" s="1"/>
  <c r="KI141" i="1"/>
  <c r="KQ141" i="1" s="1"/>
  <c r="KI142" i="1"/>
  <c r="KQ142" i="1" s="1"/>
  <c r="KI143" i="1"/>
  <c r="KQ143" i="1" s="1"/>
  <c r="KI144" i="1"/>
  <c r="KQ144" i="1" s="1"/>
  <c r="KI145" i="1"/>
  <c r="KQ145" i="1" s="1"/>
  <c r="KI146" i="1"/>
  <c r="KQ146" i="1" s="1"/>
  <c r="KI147" i="1"/>
  <c r="KQ147" i="1" s="1"/>
  <c r="KI148" i="1"/>
  <c r="KQ148" i="1" s="1"/>
  <c r="KI149" i="1"/>
  <c r="KQ149" i="1" s="1"/>
  <c r="KI150" i="1"/>
  <c r="KQ150" i="1" s="1"/>
  <c r="KI151" i="1"/>
  <c r="KQ151" i="1" s="1"/>
  <c r="KI152" i="1"/>
  <c r="KQ152" i="1" s="1"/>
  <c r="KI153" i="1"/>
  <c r="KQ153" i="1" s="1"/>
  <c r="KI154" i="1"/>
  <c r="KQ154" i="1" s="1"/>
  <c r="KI155" i="1"/>
  <c r="KQ155" i="1" s="1"/>
  <c r="KI156" i="1"/>
  <c r="KQ156" i="1" s="1"/>
  <c r="KI157" i="1"/>
  <c r="KQ157" i="1" s="1"/>
  <c r="KI158" i="1"/>
  <c r="KQ158" i="1" s="1"/>
  <c r="KI159" i="1"/>
  <c r="KQ159" i="1" s="1"/>
  <c r="KI160" i="1"/>
  <c r="KQ160" i="1" s="1"/>
  <c r="KI161" i="1"/>
  <c r="KQ161" i="1" s="1"/>
  <c r="KI162" i="1"/>
  <c r="KQ162" i="1" s="1"/>
  <c r="KI163" i="1"/>
  <c r="KQ163" i="1" s="1"/>
  <c r="KI164" i="1"/>
  <c r="KQ164" i="1" s="1"/>
  <c r="KI165" i="1"/>
  <c r="KQ165" i="1" s="1"/>
  <c r="KI166" i="1"/>
  <c r="KQ166" i="1" s="1"/>
  <c r="KI167" i="1"/>
  <c r="KQ167" i="1" s="1"/>
  <c r="KI168" i="1"/>
  <c r="KQ168" i="1" s="1"/>
  <c r="KI169" i="1"/>
  <c r="KQ169" i="1" s="1"/>
  <c r="KI171" i="1"/>
  <c r="KQ171" i="1" s="1"/>
  <c r="KI172" i="1"/>
  <c r="KQ172" i="1" s="1"/>
  <c r="KI173" i="1"/>
  <c r="KQ173" i="1" s="1"/>
  <c r="KI174" i="1"/>
  <c r="KQ174" i="1" s="1"/>
  <c r="KI175" i="1"/>
  <c r="KQ175" i="1" s="1"/>
  <c r="KI176" i="1"/>
  <c r="KQ176" i="1" s="1"/>
  <c r="KR2" i="1"/>
  <c r="KR3" i="1"/>
  <c r="KR4" i="1"/>
  <c r="KR5" i="1"/>
  <c r="KR6" i="1"/>
  <c r="KR7" i="1"/>
  <c r="KR8" i="1"/>
  <c r="KR10" i="1"/>
  <c r="KR11" i="1"/>
  <c r="KR12" i="1"/>
  <c r="KR13" i="1"/>
  <c r="KR14" i="1"/>
  <c r="KR15" i="1"/>
  <c r="KR16" i="1"/>
  <c r="KR17" i="1"/>
  <c r="KR18" i="1"/>
  <c r="KR19" i="1"/>
  <c r="KR20" i="1"/>
  <c r="KR21" i="1"/>
  <c r="KR22" i="1"/>
  <c r="KR23" i="1"/>
  <c r="KR24" i="1"/>
  <c r="KR25" i="1"/>
  <c r="KR26" i="1"/>
  <c r="KR27" i="1"/>
  <c r="KR28" i="1"/>
  <c r="KR29" i="1"/>
  <c r="KR30" i="1"/>
  <c r="KR31" i="1"/>
  <c r="KR32" i="1"/>
  <c r="KR33" i="1"/>
  <c r="KR34" i="1"/>
  <c r="KR35" i="1"/>
  <c r="KR36" i="1"/>
  <c r="KR37" i="1"/>
  <c r="KR38" i="1"/>
  <c r="KR39" i="1"/>
  <c r="KR40" i="1"/>
  <c r="KR41" i="1"/>
  <c r="KR42" i="1"/>
  <c r="KR43" i="1"/>
  <c r="KR44" i="1"/>
  <c r="KR45" i="1"/>
  <c r="KR46" i="1"/>
  <c r="KR47" i="1"/>
  <c r="KR48" i="1"/>
  <c r="KR49" i="1"/>
  <c r="KR50" i="1"/>
  <c r="KR51" i="1"/>
  <c r="KR52" i="1"/>
  <c r="KR53" i="1"/>
  <c r="KR54" i="1"/>
  <c r="KR55" i="1"/>
  <c r="KR56" i="1"/>
  <c r="KR57" i="1"/>
  <c r="KR58" i="1"/>
  <c r="KR59" i="1"/>
  <c r="KR60" i="1"/>
  <c r="KR61" i="1"/>
  <c r="KR62" i="1"/>
  <c r="KR63" i="1"/>
  <c r="KR64" i="1"/>
  <c r="KR65" i="1"/>
  <c r="KR66" i="1"/>
  <c r="KR67" i="1"/>
  <c r="KR68" i="1"/>
  <c r="KR69" i="1"/>
  <c r="KR70" i="1"/>
  <c r="KR71" i="1"/>
  <c r="KR72" i="1"/>
  <c r="KR73" i="1"/>
  <c r="KR74" i="1"/>
  <c r="KR75" i="1"/>
  <c r="KR76" i="1"/>
  <c r="KR77" i="1"/>
  <c r="KR78" i="1"/>
  <c r="KR79" i="1"/>
  <c r="KR80" i="1"/>
  <c r="KR81" i="1"/>
  <c r="KR82" i="1"/>
  <c r="KR83" i="1"/>
  <c r="KR84" i="1"/>
  <c r="KR85" i="1"/>
  <c r="KR86" i="1"/>
  <c r="KR87" i="1"/>
  <c r="KR88" i="1"/>
  <c r="KR89" i="1"/>
  <c r="KR90" i="1"/>
  <c r="KR91" i="1"/>
  <c r="KR92" i="1"/>
  <c r="KR93" i="1"/>
  <c r="KR94" i="1"/>
  <c r="KR95" i="1"/>
  <c r="KR96" i="1"/>
  <c r="KR97" i="1"/>
  <c r="KR98" i="1"/>
  <c r="KR99" i="1"/>
  <c r="KR100" i="1"/>
  <c r="KR101" i="1"/>
  <c r="KR102" i="1"/>
  <c r="KR103" i="1"/>
  <c r="KR104" i="1"/>
  <c r="KR105" i="1"/>
  <c r="KR107" i="1"/>
  <c r="KR108" i="1"/>
  <c r="KR109" i="1"/>
  <c r="KR110" i="1"/>
  <c r="KR111" i="1"/>
  <c r="KR112" i="1"/>
  <c r="KR113" i="1"/>
  <c r="KR114" i="1"/>
  <c r="KR115" i="1"/>
  <c r="KR116" i="1"/>
  <c r="KR117" i="1"/>
  <c r="KR118" i="1"/>
  <c r="KR119" i="1"/>
  <c r="KR120" i="1"/>
  <c r="KR121" i="1"/>
  <c r="KR122" i="1"/>
  <c r="KR123" i="1"/>
  <c r="KR124" i="1"/>
  <c r="KR125" i="1"/>
  <c r="KR126" i="1"/>
  <c r="KR127" i="1"/>
  <c r="KR128" i="1"/>
  <c r="KR129" i="1"/>
  <c r="KR130" i="1"/>
  <c r="KR131" i="1"/>
  <c r="KR132" i="1"/>
  <c r="KR133" i="1"/>
  <c r="KR134" i="1"/>
  <c r="KR135" i="1"/>
  <c r="KR136" i="1"/>
  <c r="KR137" i="1"/>
  <c r="KR138" i="1"/>
  <c r="KR139" i="1"/>
  <c r="KR140" i="1"/>
  <c r="KR141" i="1"/>
  <c r="KR142" i="1"/>
  <c r="KR143" i="1"/>
  <c r="KR144" i="1"/>
  <c r="KR145" i="1"/>
  <c r="KR146" i="1"/>
  <c r="KR147" i="1"/>
  <c r="KR148" i="1"/>
  <c r="KR149" i="1"/>
  <c r="KR150" i="1"/>
  <c r="KR151" i="1"/>
  <c r="KR152" i="1"/>
  <c r="KR153" i="1"/>
  <c r="KR154" i="1"/>
  <c r="KR155" i="1"/>
  <c r="KR156" i="1"/>
  <c r="KR157" i="1"/>
  <c r="KR158" i="1"/>
  <c r="KR159" i="1"/>
  <c r="KR160" i="1"/>
  <c r="KR161" i="1"/>
  <c r="KR162" i="1"/>
  <c r="KR163" i="1"/>
  <c r="KR164" i="1"/>
  <c r="KR165" i="1"/>
  <c r="KR166" i="1"/>
  <c r="KR167" i="1"/>
  <c r="KR168" i="1"/>
  <c r="KR169" i="1"/>
  <c r="KR170" i="1"/>
  <c r="KR171" i="1"/>
  <c r="KR172" i="1"/>
  <c r="KR173" i="1"/>
  <c r="KR174" i="1"/>
  <c r="KR175" i="1"/>
  <c r="KR176" i="1"/>
  <c r="KS2" i="1"/>
  <c r="KS3" i="1"/>
  <c r="KS4" i="1"/>
  <c r="KS5" i="1"/>
  <c r="KS6" i="1"/>
  <c r="KS7" i="1"/>
  <c r="KS8" i="1"/>
  <c r="KS10" i="1"/>
  <c r="KS11" i="1"/>
  <c r="KS12" i="1"/>
  <c r="KS13" i="1"/>
  <c r="KS14" i="1"/>
  <c r="KS15" i="1"/>
  <c r="KS16" i="1"/>
  <c r="KS17" i="1"/>
  <c r="KS18" i="1"/>
  <c r="KS19" i="1"/>
  <c r="KS20" i="1"/>
  <c r="KS21" i="1"/>
  <c r="KS22" i="1"/>
  <c r="KS23" i="1"/>
  <c r="KS24" i="1"/>
  <c r="KS25" i="1"/>
  <c r="KS26" i="1"/>
  <c r="KS27" i="1"/>
  <c r="KS28" i="1"/>
  <c r="KS29" i="1"/>
  <c r="KS30" i="1"/>
  <c r="KS31" i="1"/>
  <c r="KS32" i="1"/>
  <c r="KS33" i="1"/>
  <c r="KS34" i="1"/>
  <c r="KS35" i="1"/>
  <c r="KS36" i="1"/>
  <c r="KS37" i="1"/>
  <c r="KS38" i="1"/>
  <c r="KS39" i="1"/>
  <c r="KS40" i="1"/>
  <c r="KS41" i="1"/>
  <c r="KS42" i="1"/>
  <c r="KS43" i="1"/>
  <c r="KS44" i="1"/>
  <c r="KS45" i="1"/>
  <c r="KS46" i="1"/>
  <c r="KS47" i="1"/>
  <c r="KS48" i="1"/>
  <c r="KS49" i="1"/>
  <c r="KS50" i="1"/>
  <c r="KS51" i="1"/>
  <c r="KS52" i="1"/>
  <c r="KS53" i="1"/>
  <c r="KS54" i="1"/>
  <c r="KS55" i="1"/>
  <c r="KS56" i="1"/>
  <c r="KS57" i="1"/>
  <c r="KS58" i="1"/>
  <c r="KS59" i="1"/>
  <c r="KS60" i="1"/>
  <c r="KS61" i="1"/>
  <c r="KS63" i="1"/>
  <c r="KS64" i="1"/>
  <c r="KS65" i="1"/>
  <c r="KS66" i="1"/>
  <c r="KS67" i="1"/>
  <c r="KS68" i="1"/>
  <c r="KS69" i="1"/>
  <c r="KS70" i="1"/>
  <c r="KS71" i="1"/>
  <c r="KS72" i="1"/>
  <c r="KS73" i="1"/>
  <c r="KS74" i="1"/>
  <c r="KS75" i="1"/>
  <c r="KS76" i="1"/>
  <c r="KS77" i="1"/>
  <c r="KS78" i="1"/>
  <c r="KS79" i="1"/>
  <c r="KS80" i="1"/>
  <c r="KS81" i="1"/>
  <c r="KS82" i="1"/>
  <c r="KS83" i="1"/>
  <c r="KS84" i="1"/>
  <c r="KS85" i="1"/>
  <c r="KS86" i="1"/>
  <c r="KS87" i="1"/>
  <c r="KS88" i="1"/>
  <c r="KS89" i="1"/>
  <c r="KS90" i="1"/>
  <c r="KS91" i="1"/>
  <c r="KS92" i="1"/>
  <c r="KS93" i="1"/>
  <c r="KS94" i="1"/>
  <c r="KS95" i="1"/>
  <c r="KS96" i="1"/>
  <c r="KS98" i="1"/>
  <c r="KS99" i="1"/>
  <c r="KS100" i="1"/>
  <c r="KS101" i="1"/>
  <c r="KS102" i="1"/>
  <c r="KS103" i="1"/>
  <c r="KS105" i="1"/>
  <c r="KS106" i="1"/>
  <c r="KS107" i="1"/>
  <c r="KS108" i="1"/>
  <c r="KS109" i="1"/>
  <c r="KS110" i="1"/>
  <c r="KS111" i="1"/>
  <c r="KS112" i="1"/>
  <c r="KS113" i="1"/>
  <c r="KS114" i="1"/>
  <c r="KS115" i="1"/>
  <c r="KS116" i="1"/>
  <c r="KS117" i="1"/>
  <c r="KS118" i="1"/>
  <c r="KS119" i="1"/>
  <c r="KS120" i="1"/>
  <c r="KS121" i="1"/>
  <c r="KS122" i="1"/>
  <c r="KS123" i="1"/>
  <c r="KS124" i="1"/>
  <c r="KS125" i="1"/>
  <c r="KS126" i="1"/>
  <c r="KS127" i="1"/>
  <c r="KS128" i="1"/>
  <c r="KS129" i="1"/>
  <c r="KS130" i="1"/>
  <c r="KS131" i="1"/>
  <c r="KS132" i="1"/>
  <c r="KS133" i="1"/>
  <c r="KS134" i="1"/>
  <c r="KS135" i="1"/>
  <c r="KS136" i="1"/>
  <c r="KS137" i="1"/>
  <c r="KS138" i="1"/>
  <c r="KS139" i="1"/>
  <c r="KS140" i="1"/>
  <c r="KS141" i="1"/>
  <c r="KS142" i="1"/>
  <c r="KS143" i="1"/>
  <c r="KS144" i="1"/>
  <c r="KS145" i="1"/>
  <c r="KS146" i="1"/>
  <c r="KS147" i="1"/>
  <c r="KS148" i="1"/>
  <c r="KS149" i="1"/>
  <c r="KS150" i="1"/>
  <c r="KS151" i="1"/>
  <c r="KS152" i="1"/>
  <c r="KS153" i="1"/>
  <c r="KS154" i="1"/>
  <c r="KS155" i="1"/>
  <c r="KS156" i="1"/>
  <c r="KS157" i="1"/>
  <c r="KS158" i="1"/>
  <c r="KS159" i="1"/>
  <c r="KS160" i="1"/>
  <c r="KS161" i="1"/>
  <c r="KS162" i="1"/>
  <c r="KS163" i="1"/>
  <c r="KS164" i="1"/>
  <c r="KS165" i="1"/>
  <c r="KS166" i="1"/>
  <c r="KS167" i="1"/>
  <c r="KS168" i="1"/>
  <c r="KS169" i="1"/>
  <c r="KS170" i="1"/>
  <c r="KS171" i="1"/>
  <c r="KS172" i="1"/>
  <c r="KS173" i="1"/>
  <c r="KS174" i="1"/>
  <c r="KS175" i="1"/>
  <c r="KS176" i="1"/>
  <c r="KT2" i="1"/>
  <c r="KT3" i="1"/>
  <c r="KT4" i="1"/>
  <c r="KT5" i="1"/>
  <c r="KT6" i="1"/>
  <c r="KT7" i="1"/>
  <c r="KT8" i="1"/>
  <c r="KT10" i="1"/>
  <c r="KT11" i="1"/>
  <c r="KT12" i="1"/>
  <c r="KT13" i="1"/>
  <c r="KT14" i="1"/>
  <c r="KT15" i="1"/>
  <c r="KT16" i="1"/>
  <c r="KT17" i="1"/>
  <c r="KT18" i="1"/>
  <c r="KT19" i="1"/>
  <c r="KT20" i="1"/>
  <c r="KT21" i="1"/>
  <c r="KT22" i="1"/>
  <c r="KT23" i="1"/>
  <c r="KT24" i="1"/>
  <c r="KT25" i="1"/>
  <c r="KT26" i="1"/>
  <c r="KT27" i="1"/>
  <c r="KT28" i="1"/>
  <c r="KT29" i="1"/>
  <c r="KT30" i="1"/>
  <c r="KT31" i="1"/>
  <c r="KT32" i="1"/>
  <c r="KT33" i="1"/>
  <c r="KT34" i="1"/>
  <c r="KT35" i="1"/>
  <c r="KT36" i="1"/>
  <c r="KT37" i="1"/>
  <c r="KT38" i="1"/>
  <c r="KT39" i="1"/>
  <c r="KT40" i="1"/>
  <c r="KT41" i="1"/>
  <c r="KT42" i="1"/>
  <c r="KT43" i="1"/>
  <c r="KT44" i="1"/>
  <c r="KT45" i="1"/>
  <c r="KT46" i="1"/>
  <c r="KT47" i="1"/>
  <c r="KT48" i="1"/>
  <c r="KT49" i="1"/>
  <c r="KT50" i="1"/>
  <c r="KT51" i="1"/>
  <c r="KT52" i="1"/>
  <c r="KT53" i="1"/>
  <c r="KT54" i="1"/>
  <c r="KT55" i="1"/>
  <c r="KT56" i="1"/>
  <c r="KT57" i="1"/>
  <c r="KT58" i="1"/>
  <c r="KT59" i="1"/>
  <c r="KT60" i="1"/>
  <c r="KT61" i="1"/>
  <c r="KT62" i="1"/>
  <c r="KT63" i="1"/>
  <c r="KT64" i="1"/>
  <c r="KT65" i="1"/>
  <c r="KT66" i="1"/>
  <c r="KT67" i="1"/>
  <c r="KT68" i="1"/>
  <c r="KT69" i="1"/>
  <c r="KT70" i="1"/>
  <c r="KT71" i="1"/>
  <c r="KT72" i="1"/>
  <c r="KT73" i="1"/>
  <c r="KT74" i="1"/>
  <c r="KT75" i="1"/>
  <c r="KT76" i="1"/>
  <c r="KT77" i="1"/>
  <c r="KT78" i="1"/>
  <c r="KT79" i="1"/>
  <c r="KT80" i="1"/>
  <c r="KT81" i="1"/>
  <c r="KT82" i="1"/>
  <c r="KT83" i="1"/>
  <c r="KT84" i="1"/>
  <c r="KT85" i="1"/>
  <c r="KT86" i="1"/>
  <c r="KT87" i="1"/>
  <c r="KT88" i="1"/>
  <c r="KT89" i="1"/>
  <c r="KT90" i="1"/>
  <c r="KT91" i="1"/>
  <c r="KT92" i="1"/>
  <c r="KT93" i="1"/>
  <c r="KT94" i="1"/>
  <c r="KT95" i="1"/>
  <c r="KT96" i="1"/>
  <c r="KT97" i="1"/>
  <c r="KT98" i="1"/>
  <c r="KT99" i="1"/>
  <c r="KT100" i="1"/>
  <c r="KT101" i="1"/>
  <c r="KT102" i="1"/>
  <c r="KT103" i="1"/>
  <c r="KT104" i="1"/>
  <c r="KT105" i="1"/>
  <c r="KT106" i="1"/>
  <c r="KT107" i="1"/>
  <c r="KT108" i="1"/>
  <c r="KT109" i="1"/>
  <c r="KT110" i="1"/>
  <c r="KT111" i="1"/>
  <c r="KT112" i="1"/>
  <c r="KT113" i="1"/>
  <c r="KT114" i="1"/>
  <c r="KT115" i="1"/>
  <c r="KT116" i="1"/>
  <c r="KT117" i="1"/>
  <c r="KT118" i="1"/>
  <c r="KT119" i="1"/>
  <c r="KT120" i="1"/>
  <c r="KT121" i="1"/>
  <c r="KT122" i="1"/>
  <c r="KT123" i="1"/>
  <c r="KT124" i="1"/>
  <c r="KT125" i="1"/>
  <c r="KT126" i="1"/>
  <c r="KT127" i="1"/>
  <c r="KT128" i="1"/>
  <c r="KT129" i="1"/>
  <c r="KT130" i="1"/>
  <c r="KT131" i="1"/>
  <c r="KT132" i="1"/>
  <c r="KT133" i="1"/>
  <c r="KT134" i="1"/>
  <c r="KT135" i="1"/>
  <c r="KT136" i="1"/>
  <c r="KT137" i="1"/>
  <c r="KT138" i="1"/>
  <c r="KT139" i="1"/>
  <c r="KT140" i="1"/>
  <c r="KT141" i="1"/>
  <c r="KT142" i="1"/>
  <c r="KT143" i="1"/>
  <c r="KT144" i="1"/>
  <c r="KT145" i="1"/>
  <c r="KT146" i="1"/>
  <c r="KT147" i="1"/>
  <c r="KT148" i="1"/>
  <c r="KT149" i="1"/>
  <c r="KT150" i="1"/>
  <c r="KT151" i="1"/>
  <c r="KT152" i="1"/>
  <c r="KT153" i="1"/>
  <c r="KT154" i="1"/>
  <c r="KT155" i="1"/>
  <c r="KT156" i="1"/>
  <c r="KT157" i="1"/>
  <c r="KT158" i="1"/>
  <c r="KT159" i="1"/>
  <c r="KT160" i="1"/>
  <c r="KT161" i="1"/>
  <c r="KT162" i="1"/>
  <c r="KT163" i="1"/>
  <c r="KT164" i="1"/>
  <c r="KT165" i="1"/>
  <c r="KT166" i="1"/>
  <c r="KT167" i="1"/>
  <c r="KT168" i="1"/>
  <c r="KT169" i="1"/>
  <c r="KT170" i="1"/>
  <c r="KT171" i="1"/>
  <c r="KT172" i="1"/>
  <c r="KT173" i="1"/>
  <c r="KT174" i="1"/>
  <c r="KT175" i="1"/>
  <c r="KT176" i="1"/>
  <c r="KU2" i="1"/>
  <c r="KU3" i="1"/>
  <c r="KU4" i="1"/>
  <c r="KU5" i="1"/>
  <c r="KU6" i="1"/>
  <c r="KU7" i="1"/>
  <c r="KU8" i="1"/>
  <c r="KU10" i="1"/>
  <c r="KU11" i="1"/>
  <c r="KU12" i="1"/>
  <c r="KU13" i="1"/>
  <c r="KU14" i="1"/>
  <c r="KU15" i="1"/>
  <c r="KU16" i="1"/>
  <c r="KU17" i="1"/>
  <c r="KU18" i="1"/>
  <c r="KU19" i="1"/>
  <c r="KU20" i="1"/>
  <c r="KU21" i="1"/>
  <c r="KU22" i="1"/>
  <c r="KU23" i="1"/>
  <c r="KU24" i="1"/>
  <c r="KU25" i="1"/>
  <c r="KU26" i="1"/>
  <c r="KU27" i="1"/>
  <c r="KU28" i="1"/>
  <c r="KU29" i="1"/>
  <c r="KU30" i="1"/>
  <c r="KU31" i="1"/>
  <c r="KU32" i="1"/>
  <c r="KU33" i="1"/>
  <c r="KU34" i="1"/>
  <c r="KU35" i="1"/>
  <c r="KU36" i="1"/>
  <c r="KU37" i="1"/>
  <c r="KU38" i="1"/>
  <c r="KU39" i="1"/>
  <c r="KU40" i="1"/>
  <c r="KU41" i="1"/>
  <c r="KU42" i="1"/>
  <c r="KU43" i="1"/>
  <c r="KU44" i="1"/>
  <c r="KU45" i="1"/>
  <c r="KU46" i="1"/>
  <c r="KU47" i="1"/>
  <c r="KU48" i="1"/>
  <c r="KU49" i="1"/>
  <c r="KU50" i="1"/>
  <c r="KU51" i="1"/>
  <c r="KU52" i="1"/>
  <c r="KU53" i="1"/>
  <c r="KU54" i="1"/>
  <c r="KU55" i="1"/>
  <c r="KU56" i="1"/>
  <c r="KU57" i="1"/>
  <c r="KU58" i="1"/>
  <c r="KU59" i="1"/>
  <c r="KU60" i="1"/>
  <c r="KU61" i="1"/>
  <c r="KU62" i="1"/>
  <c r="KU63" i="1"/>
  <c r="KU64" i="1"/>
  <c r="KU65" i="1"/>
  <c r="KU66" i="1"/>
  <c r="KU67" i="1"/>
  <c r="KU68" i="1"/>
  <c r="KU69" i="1"/>
  <c r="KU70" i="1"/>
  <c r="KU71" i="1"/>
  <c r="KU72" i="1"/>
  <c r="KU73" i="1"/>
  <c r="KU74" i="1"/>
  <c r="KU75" i="1"/>
  <c r="KU76" i="1"/>
  <c r="KU77" i="1"/>
  <c r="KU78" i="1"/>
  <c r="KU79" i="1"/>
  <c r="KU80" i="1"/>
  <c r="KU81" i="1"/>
  <c r="KU82" i="1"/>
  <c r="KU83" i="1"/>
  <c r="KU84" i="1"/>
  <c r="KU85" i="1"/>
  <c r="KU86" i="1"/>
  <c r="KU87" i="1"/>
  <c r="KU88" i="1"/>
  <c r="KU89" i="1"/>
  <c r="KU90" i="1"/>
  <c r="KU91" i="1"/>
  <c r="KU92" i="1"/>
  <c r="KU93" i="1"/>
  <c r="KU94" i="1"/>
  <c r="KU95" i="1"/>
  <c r="KU96" i="1"/>
  <c r="KU97" i="1"/>
  <c r="KU98" i="1"/>
  <c r="KU99" i="1"/>
  <c r="KU100" i="1"/>
  <c r="KU101" i="1"/>
  <c r="KU102" i="1"/>
  <c r="KU103" i="1"/>
  <c r="KU104" i="1"/>
  <c r="KU105" i="1"/>
  <c r="KU106" i="1"/>
  <c r="KU107" i="1"/>
  <c r="KU108" i="1"/>
  <c r="KU109" i="1"/>
  <c r="KU110" i="1"/>
  <c r="KU111" i="1"/>
  <c r="KU112" i="1"/>
  <c r="KU113" i="1"/>
  <c r="KU114" i="1"/>
  <c r="KU115" i="1"/>
  <c r="KU116" i="1"/>
  <c r="KU117" i="1"/>
  <c r="KU118" i="1"/>
  <c r="KU119" i="1"/>
  <c r="KU120" i="1"/>
  <c r="KU121" i="1"/>
  <c r="KU122" i="1"/>
  <c r="KU123" i="1"/>
  <c r="KU124" i="1"/>
  <c r="KU125" i="1"/>
  <c r="KU126" i="1"/>
  <c r="KU127" i="1"/>
  <c r="KU128" i="1"/>
  <c r="KU129" i="1"/>
  <c r="KU130" i="1"/>
  <c r="KU131" i="1"/>
  <c r="KU132" i="1"/>
  <c r="KU133" i="1"/>
  <c r="KU134" i="1"/>
  <c r="KU135" i="1"/>
  <c r="KU136" i="1"/>
  <c r="KU137" i="1"/>
  <c r="KU138" i="1"/>
  <c r="KU139" i="1"/>
  <c r="KU140" i="1"/>
  <c r="KU141" i="1"/>
  <c r="KU142" i="1"/>
  <c r="KU143" i="1"/>
  <c r="KU144" i="1"/>
  <c r="KU145" i="1"/>
  <c r="KU146" i="1"/>
  <c r="KU147" i="1"/>
  <c r="KU148" i="1"/>
  <c r="KU149" i="1"/>
  <c r="KU150" i="1"/>
  <c r="KU151" i="1"/>
  <c r="KU152" i="1"/>
  <c r="KU153" i="1"/>
  <c r="KU154" i="1"/>
  <c r="KU155" i="1"/>
  <c r="KU156" i="1"/>
  <c r="KU157" i="1"/>
  <c r="KU158" i="1"/>
  <c r="KU159" i="1"/>
  <c r="KU160" i="1"/>
  <c r="KU161" i="1"/>
  <c r="KU162" i="1"/>
  <c r="KU163" i="1"/>
  <c r="KU164" i="1"/>
  <c r="KU165" i="1"/>
  <c r="KU166" i="1"/>
  <c r="KU167" i="1"/>
  <c r="KU168" i="1"/>
  <c r="KU169" i="1"/>
  <c r="KU170" i="1"/>
  <c r="KU171" i="1"/>
  <c r="KU172" i="1"/>
  <c r="KU173" i="1"/>
  <c r="KU174" i="1"/>
  <c r="KU175" i="1"/>
  <c r="KU176" i="1"/>
  <c r="KV2" i="1"/>
  <c r="KV3" i="1"/>
  <c r="KV4" i="1"/>
  <c r="KV5" i="1"/>
  <c r="KV6" i="1"/>
  <c r="KV7" i="1"/>
  <c r="KV8" i="1"/>
  <c r="KV10" i="1"/>
  <c r="KV11" i="1"/>
  <c r="KV12" i="1"/>
  <c r="KV13" i="1"/>
  <c r="KV14" i="1"/>
  <c r="KV15" i="1"/>
  <c r="KV16" i="1"/>
  <c r="KV17" i="1"/>
  <c r="KV18" i="1"/>
  <c r="KV19" i="1"/>
  <c r="KV20" i="1"/>
  <c r="KV21" i="1"/>
  <c r="KV22" i="1"/>
  <c r="KV23" i="1"/>
  <c r="KV24" i="1"/>
  <c r="KV25" i="1"/>
  <c r="KV26" i="1"/>
  <c r="KV27" i="1"/>
  <c r="KV28" i="1"/>
  <c r="KV29" i="1"/>
  <c r="KV30" i="1"/>
  <c r="KV31" i="1"/>
  <c r="KV32" i="1"/>
  <c r="KV33" i="1"/>
  <c r="KV34" i="1"/>
  <c r="KV35" i="1"/>
  <c r="KV36" i="1"/>
  <c r="KV37" i="1"/>
  <c r="KV38" i="1"/>
  <c r="KV39" i="1"/>
  <c r="KV40" i="1"/>
  <c r="KV41" i="1"/>
  <c r="KV42" i="1"/>
  <c r="KV43" i="1"/>
  <c r="KV44" i="1"/>
  <c r="KV45" i="1"/>
  <c r="KV46" i="1"/>
  <c r="KV47" i="1"/>
  <c r="KV48" i="1"/>
  <c r="KV49" i="1"/>
  <c r="KV50" i="1"/>
  <c r="KV51" i="1"/>
  <c r="KV52" i="1"/>
  <c r="KV53" i="1"/>
  <c r="KV54" i="1"/>
  <c r="KV55" i="1"/>
  <c r="KV56" i="1"/>
  <c r="KV57" i="1"/>
  <c r="KV58" i="1"/>
  <c r="KV59" i="1"/>
  <c r="KV60" i="1"/>
  <c r="KV61" i="1"/>
  <c r="KV62" i="1"/>
  <c r="KV63" i="1"/>
  <c r="KV64" i="1"/>
  <c r="KV65" i="1"/>
  <c r="KV66" i="1"/>
  <c r="KV67" i="1"/>
  <c r="KV68" i="1"/>
  <c r="KV69" i="1"/>
  <c r="KV70" i="1"/>
  <c r="KV71" i="1"/>
  <c r="KV72" i="1"/>
  <c r="KV73" i="1"/>
  <c r="KV74" i="1"/>
  <c r="KV75" i="1"/>
  <c r="KV76" i="1"/>
  <c r="KV77" i="1"/>
  <c r="KV78" i="1"/>
  <c r="KV80" i="1"/>
  <c r="KV81" i="1"/>
  <c r="KV82" i="1"/>
  <c r="KV83" i="1"/>
  <c r="KV84" i="1"/>
  <c r="KV85" i="1"/>
  <c r="KV86" i="1"/>
  <c r="KV87" i="1"/>
  <c r="KV88" i="1"/>
  <c r="KV89" i="1"/>
  <c r="KV90" i="1"/>
  <c r="KV91" i="1"/>
  <c r="KV92" i="1"/>
  <c r="KV93" i="1"/>
  <c r="KV94" i="1"/>
  <c r="KV95" i="1"/>
  <c r="KV96" i="1"/>
  <c r="KV97" i="1"/>
  <c r="KV98" i="1"/>
  <c r="KV99" i="1"/>
  <c r="KV100" i="1"/>
  <c r="KV101" i="1"/>
  <c r="KV102" i="1"/>
  <c r="KV103" i="1"/>
  <c r="KV104" i="1"/>
  <c r="KV105" i="1"/>
  <c r="KV106" i="1"/>
  <c r="KV107" i="1"/>
  <c r="KV108" i="1"/>
  <c r="KV109" i="1"/>
  <c r="KV110" i="1"/>
  <c r="KV111" i="1"/>
  <c r="KV112" i="1"/>
  <c r="KV113" i="1"/>
  <c r="KV114" i="1"/>
  <c r="KV115" i="1"/>
  <c r="KV116" i="1"/>
  <c r="KV117" i="1"/>
  <c r="KV118" i="1"/>
  <c r="KV119" i="1"/>
  <c r="KV120" i="1"/>
  <c r="KV121" i="1"/>
  <c r="KV122" i="1"/>
  <c r="KV123" i="1"/>
  <c r="KV124" i="1"/>
  <c r="KV125" i="1"/>
  <c r="KV126" i="1"/>
  <c r="KV127" i="1"/>
  <c r="KV128" i="1"/>
  <c r="KV129" i="1"/>
  <c r="KV130" i="1"/>
  <c r="KV131" i="1"/>
  <c r="KV132" i="1"/>
  <c r="KV133" i="1"/>
  <c r="KV134" i="1"/>
  <c r="KV135" i="1"/>
  <c r="KV136" i="1"/>
  <c r="KV137" i="1"/>
  <c r="KV138" i="1"/>
  <c r="KV139" i="1"/>
  <c r="KV140" i="1"/>
  <c r="KV141" i="1"/>
  <c r="KV142" i="1"/>
  <c r="KV143" i="1"/>
  <c r="KV144" i="1"/>
  <c r="KV145" i="1"/>
  <c r="KV146" i="1"/>
  <c r="KV147" i="1"/>
  <c r="KV148" i="1"/>
  <c r="KV149" i="1"/>
  <c r="KV150" i="1"/>
  <c r="KV151" i="1"/>
  <c r="KV152" i="1"/>
  <c r="KV153" i="1"/>
  <c r="KV154" i="1"/>
  <c r="KV155" i="1"/>
  <c r="KV156" i="1"/>
  <c r="KV157" i="1"/>
  <c r="KV158" i="1"/>
  <c r="KV159" i="1"/>
  <c r="KV160" i="1"/>
  <c r="KV161" i="1"/>
  <c r="KV162" i="1"/>
  <c r="KV163" i="1"/>
  <c r="KV164" i="1"/>
  <c r="KV165" i="1"/>
  <c r="KV166" i="1"/>
  <c r="KV167" i="1"/>
  <c r="KV168" i="1"/>
  <c r="KV169" i="1"/>
  <c r="KV170" i="1"/>
  <c r="KV171" i="1"/>
  <c r="KV172" i="1"/>
  <c r="KV173" i="1"/>
  <c r="KV174" i="1"/>
  <c r="KV175" i="1"/>
  <c r="KV176" i="1"/>
  <c r="KW2" i="1"/>
  <c r="KW3" i="1"/>
  <c r="KW4" i="1"/>
  <c r="KW5" i="1"/>
  <c r="KW6" i="1"/>
  <c r="KW7" i="1"/>
  <c r="KW8" i="1"/>
  <c r="KW10" i="1"/>
  <c r="KW11" i="1"/>
  <c r="KW12" i="1"/>
  <c r="KW13" i="1"/>
  <c r="KW14" i="1"/>
  <c r="KW15" i="1"/>
  <c r="KW16" i="1"/>
  <c r="KW17" i="1"/>
  <c r="KW18" i="1"/>
  <c r="KW19" i="1"/>
  <c r="KW20" i="1"/>
  <c r="KW21" i="1"/>
  <c r="KW22" i="1"/>
  <c r="KW23" i="1"/>
  <c r="KW24" i="1"/>
  <c r="KW25" i="1"/>
  <c r="KW26" i="1"/>
  <c r="KW27" i="1"/>
  <c r="KW28" i="1"/>
  <c r="KW29" i="1"/>
  <c r="KW30" i="1"/>
  <c r="KW31" i="1"/>
  <c r="KW32" i="1"/>
  <c r="KW33" i="1"/>
  <c r="KW34" i="1"/>
  <c r="KW35" i="1"/>
  <c r="KW36" i="1"/>
  <c r="KW37" i="1"/>
  <c r="KW38" i="1"/>
  <c r="KW39" i="1"/>
  <c r="KW40" i="1"/>
  <c r="KW41" i="1"/>
  <c r="KW42" i="1"/>
  <c r="KW43" i="1"/>
  <c r="KW44" i="1"/>
  <c r="KW45" i="1"/>
  <c r="KW46" i="1"/>
  <c r="KW47" i="1"/>
  <c r="KW48" i="1"/>
  <c r="KW49" i="1"/>
  <c r="KW50" i="1"/>
  <c r="KW51" i="1"/>
  <c r="KW52" i="1"/>
  <c r="KW53" i="1"/>
  <c r="KW54" i="1"/>
  <c r="KW55" i="1"/>
  <c r="KW56" i="1"/>
  <c r="KW57" i="1"/>
  <c r="KW58" i="1"/>
  <c r="KW59" i="1"/>
  <c r="KW60" i="1"/>
  <c r="KW61" i="1"/>
  <c r="KW62" i="1"/>
  <c r="KW63" i="1"/>
  <c r="KW64" i="1"/>
  <c r="KW65" i="1"/>
  <c r="KW66" i="1"/>
  <c r="KW67" i="1"/>
  <c r="KW68" i="1"/>
  <c r="KW69" i="1"/>
  <c r="KW70" i="1"/>
  <c r="KW71" i="1"/>
  <c r="KW72" i="1"/>
  <c r="KW73" i="1"/>
  <c r="KW74" i="1"/>
  <c r="KW75" i="1"/>
  <c r="KW76" i="1"/>
  <c r="KW77" i="1"/>
  <c r="KW78" i="1"/>
  <c r="KW79" i="1"/>
  <c r="KW80" i="1"/>
  <c r="KW81" i="1"/>
  <c r="KW82" i="1"/>
  <c r="KW83" i="1"/>
  <c r="KW84" i="1"/>
  <c r="KW85" i="1"/>
  <c r="KW86" i="1"/>
  <c r="KW87" i="1"/>
  <c r="KW88" i="1"/>
  <c r="KW89" i="1"/>
  <c r="KW90" i="1"/>
  <c r="KW91" i="1"/>
  <c r="KW92" i="1"/>
  <c r="KW93" i="1"/>
  <c r="KW94" i="1"/>
  <c r="KW95" i="1"/>
  <c r="KW96" i="1"/>
  <c r="KW97" i="1"/>
  <c r="KW98" i="1"/>
  <c r="KW99" i="1"/>
  <c r="KW100" i="1"/>
  <c r="KW101" i="1"/>
  <c r="KW102" i="1"/>
  <c r="KW103" i="1"/>
  <c r="KW104" i="1"/>
  <c r="KW105" i="1"/>
  <c r="KW106" i="1"/>
  <c r="KW107" i="1"/>
  <c r="KW108" i="1"/>
  <c r="KW109" i="1"/>
  <c r="KW111" i="1"/>
  <c r="KW112" i="1"/>
  <c r="KW113" i="1"/>
  <c r="KW114" i="1"/>
  <c r="KW115" i="1"/>
  <c r="KW117" i="1"/>
  <c r="KW118" i="1"/>
  <c r="KW119" i="1"/>
  <c r="KW120" i="1"/>
  <c r="KW121" i="1"/>
  <c r="KW122" i="1"/>
  <c r="KW123" i="1"/>
  <c r="KW124" i="1"/>
  <c r="KW125" i="1"/>
  <c r="KW126" i="1"/>
  <c r="KW127" i="1"/>
  <c r="KW128" i="1"/>
  <c r="KW129" i="1"/>
  <c r="KW130" i="1"/>
  <c r="KW131" i="1"/>
  <c r="KW132" i="1"/>
  <c r="KW133" i="1"/>
  <c r="KW134" i="1"/>
  <c r="KW135" i="1"/>
  <c r="KW136" i="1"/>
  <c r="KW137" i="1"/>
  <c r="KW138" i="1"/>
  <c r="KW139" i="1"/>
  <c r="KW140" i="1"/>
  <c r="KW141" i="1"/>
  <c r="KW142" i="1"/>
  <c r="KW143" i="1"/>
  <c r="KW144" i="1"/>
  <c r="KW145" i="1"/>
  <c r="KW146" i="1"/>
  <c r="KW147" i="1"/>
  <c r="KW148" i="1"/>
  <c r="KW149" i="1"/>
  <c r="KW150" i="1"/>
  <c r="KW151" i="1"/>
  <c r="KW152" i="1"/>
  <c r="KW153" i="1"/>
  <c r="KW154" i="1"/>
  <c r="KW155" i="1"/>
  <c r="KW156" i="1"/>
  <c r="KW157" i="1"/>
  <c r="KW158" i="1"/>
  <c r="KW159" i="1"/>
  <c r="KW160" i="1"/>
  <c r="KW161" i="1"/>
  <c r="KW162" i="1"/>
  <c r="KW163" i="1"/>
  <c r="KW164" i="1"/>
  <c r="KW165" i="1"/>
  <c r="KW166" i="1"/>
  <c r="KW167" i="1"/>
  <c r="KW168" i="1"/>
  <c r="KW169" i="1"/>
  <c r="KW170" i="1"/>
  <c r="KW171" i="1"/>
  <c r="KW172" i="1"/>
  <c r="KW173" i="1"/>
  <c r="KW174" i="1"/>
  <c r="KW175" i="1"/>
  <c r="KW176" i="1"/>
  <c r="JY2" i="1"/>
  <c r="KL2" i="1" s="1"/>
  <c r="JY3" i="1"/>
  <c r="KL3" i="1" s="1"/>
  <c r="JY4" i="1"/>
  <c r="KL4" i="1" s="1"/>
  <c r="JY5" i="1"/>
  <c r="KL5" i="1" s="1"/>
  <c r="JY6" i="1"/>
  <c r="KL6" i="1" s="1"/>
  <c r="JY7" i="1"/>
  <c r="KL7" i="1" s="1"/>
  <c r="JY8" i="1"/>
  <c r="KL8" i="1" s="1"/>
  <c r="JY9" i="1"/>
  <c r="KL9" i="1" s="1"/>
  <c r="JY10" i="1"/>
  <c r="KL10" i="1" s="1"/>
  <c r="JY11" i="1"/>
  <c r="KL11" i="1" s="1"/>
  <c r="JY12" i="1"/>
  <c r="KL12" i="1" s="1"/>
  <c r="JY13" i="1"/>
  <c r="KL13" i="1" s="1"/>
  <c r="JY14" i="1"/>
  <c r="KL14" i="1" s="1"/>
  <c r="JY15" i="1"/>
  <c r="KL15" i="1" s="1"/>
  <c r="JY16" i="1"/>
  <c r="KL16" i="1" s="1"/>
  <c r="JY17" i="1"/>
  <c r="KL17" i="1" s="1"/>
  <c r="JY18" i="1"/>
  <c r="KL18" i="1" s="1"/>
  <c r="JY19" i="1"/>
  <c r="KL19" i="1" s="1"/>
  <c r="JY20" i="1"/>
  <c r="KL20" i="1" s="1"/>
  <c r="JY21" i="1"/>
  <c r="KL21" i="1" s="1"/>
  <c r="JY22" i="1"/>
  <c r="KL22" i="1" s="1"/>
  <c r="JY23" i="1"/>
  <c r="KL23" i="1" s="1"/>
  <c r="JY24" i="1"/>
  <c r="KL24" i="1" s="1"/>
  <c r="JY25" i="1"/>
  <c r="KL25" i="1" s="1"/>
  <c r="JY26" i="1"/>
  <c r="KL26" i="1" s="1"/>
  <c r="JY27" i="1"/>
  <c r="KL27" i="1" s="1"/>
  <c r="JY28" i="1"/>
  <c r="KL28" i="1" s="1"/>
  <c r="JY29" i="1"/>
  <c r="KL29" i="1" s="1"/>
  <c r="JY30" i="1"/>
  <c r="KL30" i="1" s="1"/>
  <c r="JY31" i="1"/>
  <c r="KL31" i="1" s="1"/>
  <c r="JY32" i="1"/>
  <c r="KL32" i="1" s="1"/>
  <c r="JY33" i="1"/>
  <c r="KL33" i="1" s="1"/>
  <c r="JY34" i="1"/>
  <c r="KL34" i="1" s="1"/>
  <c r="JY35" i="1"/>
  <c r="KL35" i="1" s="1"/>
  <c r="JY36" i="1"/>
  <c r="KL36" i="1" s="1"/>
  <c r="JY37" i="1"/>
  <c r="KL37" i="1" s="1"/>
  <c r="JY38" i="1"/>
  <c r="KL38" i="1" s="1"/>
  <c r="JY39" i="1"/>
  <c r="KL39" i="1" s="1"/>
  <c r="JY40" i="1"/>
  <c r="KL40" i="1" s="1"/>
  <c r="JY41" i="1"/>
  <c r="KL41" i="1" s="1"/>
  <c r="JY42" i="1"/>
  <c r="KL42" i="1" s="1"/>
  <c r="JY43" i="1"/>
  <c r="KL43" i="1" s="1"/>
  <c r="JY44" i="1"/>
  <c r="KL44" i="1" s="1"/>
  <c r="JY45" i="1"/>
  <c r="KL45" i="1" s="1"/>
  <c r="JY46" i="1"/>
  <c r="KL46" i="1" s="1"/>
  <c r="JY47" i="1"/>
  <c r="KL47" i="1" s="1"/>
  <c r="JY48" i="1"/>
  <c r="KL48" i="1" s="1"/>
  <c r="JY49" i="1"/>
  <c r="KL49" i="1" s="1"/>
  <c r="JY50" i="1"/>
  <c r="KL50" i="1" s="1"/>
  <c r="JY51" i="1"/>
  <c r="KL51" i="1" s="1"/>
  <c r="JY52" i="1"/>
  <c r="KL52" i="1" s="1"/>
  <c r="JY53" i="1"/>
  <c r="KL53" i="1" s="1"/>
  <c r="JY54" i="1"/>
  <c r="KL54" i="1" s="1"/>
  <c r="JY55" i="1"/>
  <c r="KL55" i="1" s="1"/>
  <c r="JY56" i="1"/>
  <c r="KL56" i="1" s="1"/>
  <c r="JY57" i="1"/>
  <c r="KL57" i="1" s="1"/>
  <c r="JY58" i="1"/>
  <c r="KL58" i="1" s="1"/>
  <c r="JY59" i="1"/>
  <c r="KL59" i="1" s="1"/>
  <c r="JY60" i="1"/>
  <c r="KL60" i="1" s="1"/>
  <c r="JY61" i="1"/>
  <c r="KL61" i="1" s="1"/>
  <c r="JY62" i="1"/>
  <c r="KL62" i="1" s="1"/>
  <c r="JY63" i="1"/>
  <c r="KL63" i="1" s="1"/>
  <c r="JY64" i="1"/>
  <c r="KL64" i="1" s="1"/>
  <c r="JY65" i="1"/>
  <c r="KL65" i="1" s="1"/>
  <c r="JY66" i="1"/>
  <c r="KL66" i="1" s="1"/>
  <c r="JY67" i="1"/>
  <c r="KL67" i="1" s="1"/>
  <c r="JY68" i="1"/>
  <c r="KL68" i="1" s="1"/>
  <c r="JY69" i="1"/>
  <c r="KL69" i="1" s="1"/>
  <c r="JY70" i="1"/>
  <c r="KL70" i="1" s="1"/>
  <c r="JY71" i="1"/>
  <c r="KL71" i="1" s="1"/>
  <c r="JY72" i="1"/>
  <c r="KL72" i="1" s="1"/>
  <c r="JY73" i="1"/>
  <c r="KL73" i="1" s="1"/>
  <c r="JY74" i="1"/>
  <c r="KL74" i="1" s="1"/>
  <c r="JY75" i="1"/>
  <c r="KL75" i="1" s="1"/>
  <c r="JY76" i="1"/>
  <c r="KL76" i="1" s="1"/>
  <c r="JY77" i="1"/>
  <c r="KL77" i="1" s="1"/>
  <c r="JY78" i="1"/>
  <c r="KL78" i="1" s="1"/>
  <c r="JY79" i="1"/>
  <c r="KL79" i="1" s="1"/>
  <c r="JY80" i="1"/>
  <c r="KL80" i="1" s="1"/>
  <c r="JY81" i="1"/>
  <c r="KL81" i="1" s="1"/>
  <c r="JY82" i="1"/>
  <c r="KL82" i="1" s="1"/>
  <c r="JY83" i="1"/>
  <c r="KL83" i="1" s="1"/>
  <c r="JY84" i="1"/>
  <c r="KL84" i="1" s="1"/>
  <c r="JY85" i="1"/>
  <c r="KL85" i="1" s="1"/>
  <c r="JY86" i="1"/>
  <c r="KL86" i="1" s="1"/>
  <c r="JY87" i="1"/>
  <c r="KL87" i="1" s="1"/>
  <c r="JY88" i="1"/>
  <c r="KL88" i="1" s="1"/>
  <c r="JY89" i="1"/>
  <c r="KL89" i="1" s="1"/>
  <c r="JY90" i="1"/>
  <c r="KL90" i="1" s="1"/>
  <c r="JY91" i="1"/>
  <c r="KL91" i="1" s="1"/>
  <c r="JY92" i="1"/>
  <c r="KL92" i="1" s="1"/>
  <c r="JY93" i="1"/>
  <c r="KL93" i="1" s="1"/>
  <c r="JY94" i="1"/>
  <c r="KL94" i="1" s="1"/>
  <c r="JY95" i="1"/>
  <c r="KL95" i="1" s="1"/>
  <c r="JY96" i="1"/>
  <c r="KL96" i="1" s="1"/>
  <c r="JY97" i="1"/>
  <c r="KL97" i="1" s="1"/>
  <c r="JY98" i="1"/>
  <c r="KL98" i="1" s="1"/>
  <c r="JY99" i="1"/>
  <c r="KL99" i="1" s="1"/>
  <c r="JY100" i="1"/>
  <c r="KL100" i="1" s="1"/>
  <c r="JY101" i="1"/>
  <c r="KL101" i="1" s="1"/>
  <c r="JY102" i="1"/>
  <c r="KL102" i="1" s="1"/>
  <c r="JY103" i="1"/>
  <c r="KL103" i="1" s="1"/>
  <c r="JY104" i="1"/>
  <c r="KL104" i="1" s="1"/>
  <c r="JY105" i="1"/>
  <c r="KL105" i="1" s="1"/>
  <c r="JY106" i="1"/>
  <c r="KL106" i="1" s="1"/>
  <c r="JY107" i="1"/>
  <c r="KL107" i="1" s="1"/>
  <c r="JY108" i="1"/>
  <c r="KL108" i="1" s="1"/>
  <c r="JY109" i="1"/>
  <c r="KL109" i="1" s="1"/>
  <c r="JY110" i="1"/>
  <c r="KL110" i="1" s="1"/>
  <c r="JY111" i="1"/>
  <c r="KL111" i="1" s="1"/>
  <c r="JY112" i="1"/>
  <c r="KL112" i="1" s="1"/>
  <c r="JY113" i="1"/>
  <c r="KL113" i="1" s="1"/>
  <c r="JY114" i="1"/>
  <c r="KL114" i="1" s="1"/>
  <c r="JY115" i="1"/>
  <c r="KL115" i="1" s="1"/>
  <c r="JY116" i="1"/>
  <c r="KL116" i="1" s="1"/>
  <c r="JY117" i="1"/>
  <c r="KL117" i="1" s="1"/>
  <c r="JY118" i="1"/>
  <c r="KL118" i="1" s="1"/>
  <c r="JY119" i="1"/>
  <c r="KL119" i="1" s="1"/>
  <c r="JY120" i="1"/>
  <c r="KL120" i="1" s="1"/>
  <c r="JY121" i="1"/>
  <c r="KL121" i="1" s="1"/>
  <c r="JY122" i="1"/>
  <c r="KL122" i="1" s="1"/>
  <c r="JY123" i="1"/>
  <c r="KL123" i="1" s="1"/>
  <c r="JY124" i="1"/>
  <c r="KL124" i="1" s="1"/>
  <c r="JY125" i="1"/>
  <c r="KL125" i="1" s="1"/>
  <c r="JY126" i="1"/>
  <c r="KL126" i="1" s="1"/>
  <c r="JY127" i="1"/>
  <c r="KL127" i="1" s="1"/>
  <c r="JY128" i="1"/>
  <c r="KL128" i="1" s="1"/>
  <c r="JY129" i="1"/>
  <c r="KL129" i="1" s="1"/>
  <c r="JY130" i="1"/>
  <c r="KL130" i="1" s="1"/>
  <c r="JY131" i="1"/>
  <c r="KL131" i="1" s="1"/>
  <c r="JY132" i="1"/>
  <c r="KL132" i="1" s="1"/>
  <c r="JY133" i="1"/>
  <c r="KL133" i="1" s="1"/>
  <c r="JY134" i="1"/>
  <c r="KL134" i="1" s="1"/>
  <c r="JY135" i="1"/>
  <c r="KL135" i="1" s="1"/>
  <c r="JY136" i="1"/>
  <c r="KL136" i="1" s="1"/>
  <c r="JY137" i="1"/>
  <c r="KL137" i="1" s="1"/>
  <c r="JY138" i="1"/>
  <c r="KL138" i="1" s="1"/>
  <c r="JY139" i="1"/>
  <c r="KL139" i="1" s="1"/>
  <c r="JY140" i="1"/>
  <c r="KL140" i="1" s="1"/>
  <c r="JY141" i="1"/>
  <c r="KL141" i="1" s="1"/>
  <c r="JY142" i="1"/>
  <c r="KL142" i="1" s="1"/>
  <c r="JY143" i="1"/>
  <c r="KL143" i="1" s="1"/>
  <c r="JY144" i="1"/>
  <c r="KL144" i="1" s="1"/>
  <c r="JY145" i="1"/>
  <c r="KL145" i="1" s="1"/>
  <c r="JY146" i="1"/>
  <c r="KL146" i="1" s="1"/>
  <c r="JY147" i="1"/>
  <c r="KL147" i="1" s="1"/>
  <c r="JY148" i="1"/>
  <c r="KL148" i="1" s="1"/>
  <c r="JY149" i="1"/>
  <c r="KL149" i="1" s="1"/>
  <c r="JY150" i="1"/>
  <c r="KL150" i="1" s="1"/>
  <c r="JY151" i="1"/>
  <c r="KL151" i="1" s="1"/>
  <c r="JY152" i="1"/>
  <c r="KL152" i="1" s="1"/>
  <c r="JY153" i="1"/>
  <c r="KL153" i="1" s="1"/>
  <c r="JY154" i="1"/>
  <c r="KL154" i="1" s="1"/>
  <c r="JY155" i="1"/>
  <c r="KL155" i="1" s="1"/>
  <c r="JY156" i="1"/>
  <c r="KL156" i="1" s="1"/>
  <c r="JY157" i="1"/>
  <c r="KL157" i="1" s="1"/>
  <c r="JY158" i="1"/>
  <c r="KL158" i="1" s="1"/>
  <c r="JY159" i="1"/>
  <c r="KL159" i="1" s="1"/>
  <c r="JY160" i="1"/>
  <c r="KL160" i="1" s="1"/>
  <c r="JY161" i="1"/>
  <c r="KL161" i="1" s="1"/>
  <c r="JY162" i="1"/>
  <c r="KL162" i="1" s="1"/>
  <c r="JY163" i="1"/>
  <c r="KL163" i="1" s="1"/>
  <c r="JY164" i="1"/>
  <c r="KL164" i="1" s="1"/>
  <c r="JY165" i="1"/>
  <c r="KL165" i="1" s="1"/>
  <c r="JY166" i="1"/>
  <c r="KL166" i="1" s="1"/>
  <c r="JY167" i="1"/>
  <c r="KL167" i="1" s="1"/>
  <c r="JY168" i="1"/>
  <c r="KL168" i="1" s="1"/>
  <c r="JY169" i="1"/>
  <c r="KL169" i="1" s="1"/>
  <c r="JY171" i="1"/>
  <c r="KL171" i="1" s="1"/>
  <c r="JY172" i="1"/>
  <c r="KL172" i="1" s="1"/>
  <c r="JY173" i="1"/>
  <c r="KL173" i="1" s="1"/>
  <c r="JY174" i="1"/>
  <c r="KL174" i="1" s="1"/>
  <c r="JY175" i="1"/>
  <c r="KL175" i="1" s="1"/>
  <c r="JY176" i="1"/>
  <c r="KL176" i="1" s="1"/>
  <c r="KJ165" i="1"/>
  <c r="KK165" i="1" s="1"/>
  <c r="KJ3" i="1"/>
  <c r="KK3" i="1" s="1"/>
  <c r="KJ4" i="1"/>
  <c r="KK4" i="1" s="1"/>
  <c r="KJ5" i="1"/>
  <c r="KK5" i="1" s="1"/>
  <c r="KJ6" i="1"/>
  <c r="KK6" i="1" s="1"/>
  <c r="KJ7" i="1"/>
  <c r="KK7" i="1" s="1"/>
  <c r="KJ8" i="1"/>
  <c r="KK8" i="1" s="1"/>
  <c r="KJ9" i="1"/>
  <c r="KK9" i="1" s="1"/>
  <c r="KJ10" i="1"/>
  <c r="KK10" i="1" s="1"/>
  <c r="KJ11" i="1"/>
  <c r="KK11" i="1" s="1"/>
  <c r="KJ12" i="1"/>
  <c r="KK12" i="1" s="1"/>
  <c r="KJ13" i="1"/>
  <c r="KK13" i="1" s="1"/>
  <c r="KJ14" i="1"/>
  <c r="KK14" i="1" s="1"/>
  <c r="KJ15" i="1"/>
  <c r="KK15" i="1" s="1"/>
  <c r="KJ16" i="1"/>
  <c r="KK16" i="1" s="1"/>
  <c r="KJ17" i="1"/>
  <c r="KK17" i="1" s="1"/>
  <c r="KJ18" i="1"/>
  <c r="KK18" i="1" s="1"/>
  <c r="KJ19" i="1"/>
  <c r="KK19" i="1" s="1"/>
  <c r="KJ20" i="1"/>
  <c r="KK20" i="1" s="1"/>
  <c r="KJ21" i="1"/>
  <c r="KK21" i="1" s="1"/>
  <c r="KJ22" i="1"/>
  <c r="KK22" i="1" s="1"/>
  <c r="KJ23" i="1"/>
  <c r="KK23" i="1" s="1"/>
  <c r="KJ24" i="1"/>
  <c r="KK24" i="1" s="1"/>
  <c r="KJ25" i="1"/>
  <c r="KK25" i="1" s="1"/>
  <c r="KJ26" i="1"/>
  <c r="KK26" i="1" s="1"/>
  <c r="KJ27" i="1"/>
  <c r="KK27" i="1" s="1"/>
  <c r="KJ28" i="1"/>
  <c r="KK28" i="1" s="1"/>
  <c r="KJ29" i="1"/>
  <c r="KK29" i="1" s="1"/>
  <c r="KJ30" i="1"/>
  <c r="KK30" i="1" s="1"/>
  <c r="KJ31" i="1"/>
  <c r="KK31" i="1" s="1"/>
  <c r="KJ32" i="1"/>
  <c r="KK32" i="1" s="1"/>
  <c r="KJ33" i="1"/>
  <c r="KK33" i="1" s="1"/>
  <c r="KJ34" i="1"/>
  <c r="KK34" i="1" s="1"/>
  <c r="KJ35" i="1"/>
  <c r="KK35" i="1" s="1"/>
  <c r="KJ36" i="1"/>
  <c r="KK36" i="1" s="1"/>
  <c r="KJ37" i="1"/>
  <c r="KK37" i="1" s="1"/>
  <c r="KJ38" i="1"/>
  <c r="KK38" i="1" s="1"/>
  <c r="KJ39" i="1"/>
  <c r="KK39" i="1" s="1"/>
  <c r="KJ40" i="1"/>
  <c r="KK40" i="1" s="1"/>
  <c r="KJ41" i="1"/>
  <c r="KK41" i="1" s="1"/>
  <c r="KJ42" i="1"/>
  <c r="KK42" i="1" s="1"/>
  <c r="KJ43" i="1"/>
  <c r="KK43" i="1" s="1"/>
  <c r="KJ44" i="1"/>
  <c r="KK44" i="1" s="1"/>
  <c r="KJ45" i="1"/>
  <c r="KK45" i="1" s="1"/>
  <c r="KJ46" i="1"/>
  <c r="KK46" i="1" s="1"/>
  <c r="KJ47" i="1"/>
  <c r="KK47" i="1" s="1"/>
  <c r="KJ48" i="1"/>
  <c r="KK48" i="1" s="1"/>
  <c r="KJ49" i="1"/>
  <c r="KK49" i="1" s="1"/>
  <c r="KJ50" i="1"/>
  <c r="KK50" i="1" s="1"/>
  <c r="KJ51" i="1"/>
  <c r="KK51" i="1" s="1"/>
  <c r="KJ52" i="1"/>
  <c r="KK52" i="1" s="1"/>
  <c r="KJ53" i="1"/>
  <c r="KK53" i="1" s="1"/>
  <c r="KJ54" i="1"/>
  <c r="KK54" i="1" s="1"/>
  <c r="KJ55" i="1"/>
  <c r="KK55" i="1" s="1"/>
  <c r="KJ56" i="1"/>
  <c r="KK56" i="1" s="1"/>
  <c r="KJ57" i="1"/>
  <c r="KK57" i="1" s="1"/>
  <c r="KJ58" i="1"/>
  <c r="KK58" i="1" s="1"/>
  <c r="KJ59" i="1"/>
  <c r="KK59" i="1" s="1"/>
  <c r="KJ60" i="1"/>
  <c r="KK60" i="1" s="1"/>
  <c r="KJ61" i="1"/>
  <c r="KK61" i="1" s="1"/>
  <c r="KJ62" i="1"/>
  <c r="KK62" i="1" s="1"/>
  <c r="KJ63" i="1"/>
  <c r="KK63" i="1" s="1"/>
  <c r="KJ64" i="1"/>
  <c r="KK64" i="1" s="1"/>
  <c r="KJ65" i="1"/>
  <c r="KK65" i="1" s="1"/>
  <c r="KJ66" i="1"/>
  <c r="KK66" i="1" s="1"/>
  <c r="KJ67" i="1"/>
  <c r="KK67" i="1" s="1"/>
  <c r="KJ68" i="1"/>
  <c r="KK68" i="1" s="1"/>
  <c r="KJ69" i="1"/>
  <c r="KK69" i="1" s="1"/>
  <c r="KJ70" i="1"/>
  <c r="KK70" i="1" s="1"/>
  <c r="KJ71" i="1"/>
  <c r="KK71" i="1" s="1"/>
  <c r="KJ72" i="1"/>
  <c r="KK72" i="1" s="1"/>
  <c r="KJ73" i="1"/>
  <c r="KK73" i="1" s="1"/>
  <c r="KJ74" i="1"/>
  <c r="KK74" i="1" s="1"/>
  <c r="KJ75" i="1"/>
  <c r="KK75" i="1" s="1"/>
  <c r="KJ76" i="1"/>
  <c r="KK76" i="1" s="1"/>
  <c r="KJ77" i="1"/>
  <c r="KK77" i="1" s="1"/>
  <c r="KJ78" i="1"/>
  <c r="KK78" i="1" s="1"/>
  <c r="KJ79" i="1"/>
  <c r="KK79" i="1" s="1"/>
  <c r="KJ80" i="1"/>
  <c r="KK80" i="1" s="1"/>
  <c r="KJ81" i="1"/>
  <c r="KK81" i="1" s="1"/>
  <c r="KJ82" i="1"/>
  <c r="KK82" i="1" s="1"/>
  <c r="KJ83" i="1"/>
  <c r="KK83" i="1" s="1"/>
  <c r="KJ84" i="1"/>
  <c r="KK84" i="1" s="1"/>
  <c r="KJ85" i="1"/>
  <c r="KK85" i="1" s="1"/>
  <c r="KJ86" i="1"/>
  <c r="KK86" i="1" s="1"/>
  <c r="KJ87" i="1"/>
  <c r="KK87" i="1" s="1"/>
  <c r="KJ88" i="1"/>
  <c r="KK88" i="1" s="1"/>
  <c r="KJ89" i="1"/>
  <c r="KK89" i="1" s="1"/>
  <c r="KJ90" i="1"/>
  <c r="KK90" i="1" s="1"/>
  <c r="KJ91" i="1"/>
  <c r="KK91" i="1" s="1"/>
  <c r="KJ92" i="1"/>
  <c r="KK92" i="1" s="1"/>
  <c r="KJ93" i="1"/>
  <c r="KK93" i="1" s="1"/>
  <c r="KJ94" i="1"/>
  <c r="KK94" i="1" s="1"/>
  <c r="KJ95" i="1"/>
  <c r="KK95" i="1" s="1"/>
  <c r="KJ96" i="1"/>
  <c r="KK96" i="1" s="1"/>
  <c r="KJ97" i="1"/>
  <c r="KK97" i="1" s="1"/>
  <c r="KJ98" i="1"/>
  <c r="KK98" i="1" s="1"/>
  <c r="KJ99" i="1"/>
  <c r="KK99" i="1" s="1"/>
  <c r="KJ100" i="1"/>
  <c r="KK100" i="1" s="1"/>
  <c r="KJ101" i="1"/>
  <c r="KK101" i="1" s="1"/>
  <c r="KJ102" i="1"/>
  <c r="KK102" i="1" s="1"/>
  <c r="KJ103" i="1"/>
  <c r="KK103" i="1" s="1"/>
  <c r="KJ104" i="1"/>
  <c r="KK104" i="1" s="1"/>
  <c r="KJ105" i="1"/>
  <c r="KK105" i="1" s="1"/>
  <c r="KJ106" i="1"/>
  <c r="KK106" i="1" s="1"/>
  <c r="KJ107" i="1"/>
  <c r="KK107" i="1" s="1"/>
  <c r="KJ108" i="1"/>
  <c r="KK108" i="1" s="1"/>
  <c r="KJ109" i="1"/>
  <c r="KK109" i="1" s="1"/>
  <c r="KJ110" i="1"/>
  <c r="KK110" i="1" s="1"/>
  <c r="KJ111" i="1"/>
  <c r="KK111" i="1" s="1"/>
  <c r="KJ112" i="1"/>
  <c r="KK112" i="1" s="1"/>
  <c r="KJ113" i="1"/>
  <c r="KK113" i="1" s="1"/>
  <c r="KJ114" i="1"/>
  <c r="KK114" i="1" s="1"/>
  <c r="KJ115" i="1"/>
  <c r="KK115" i="1" s="1"/>
  <c r="KJ116" i="1"/>
  <c r="KK116" i="1" s="1"/>
  <c r="KJ117" i="1"/>
  <c r="KK117" i="1" s="1"/>
  <c r="KJ118" i="1"/>
  <c r="KK118" i="1" s="1"/>
  <c r="KJ119" i="1"/>
  <c r="KK119" i="1" s="1"/>
  <c r="KJ120" i="1"/>
  <c r="KK120" i="1" s="1"/>
  <c r="KJ121" i="1"/>
  <c r="KK121" i="1" s="1"/>
  <c r="KJ122" i="1"/>
  <c r="KK122" i="1" s="1"/>
  <c r="KJ123" i="1"/>
  <c r="KK123" i="1" s="1"/>
  <c r="KJ124" i="1"/>
  <c r="KK124" i="1" s="1"/>
  <c r="KJ125" i="1"/>
  <c r="KK125" i="1" s="1"/>
  <c r="KJ126" i="1"/>
  <c r="KK126" i="1" s="1"/>
  <c r="KJ127" i="1"/>
  <c r="KK127" i="1" s="1"/>
  <c r="KJ128" i="1"/>
  <c r="KK128" i="1" s="1"/>
  <c r="KJ129" i="1"/>
  <c r="KK129" i="1" s="1"/>
  <c r="KJ130" i="1"/>
  <c r="KK130" i="1" s="1"/>
  <c r="KJ131" i="1"/>
  <c r="KK131" i="1" s="1"/>
  <c r="KJ132" i="1"/>
  <c r="KK132" i="1" s="1"/>
  <c r="KJ133" i="1"/>
  <c r="KK133" i="1" s="1"/>
  <c r="KJ134" i="1"/>
  <c r="KK134" i="1" s="1"/>
  <c r="KJ135" i="1"/>
  <c r="KK135" i="1" s="1"/>
  <c r="KJ136" i="1"/>
  <c r="KK136" i="1" s="1"/>
  <c r="KJ137" i="1"/>
  <c r="KK137" i="1" s="1"/>
  <c r="KJ138" i="1"/>
  <c r="KK138" i="1" s="1"/>
  <c r="KJ139" i="1"/>
  <c r="KK139" i="1" s="1"/>
  <c r="KJ140" i="1"/>
  <c r="KK140" i="1" s="1"/>
  <c r="KJ141" i="1"/>
  <c r="KK141" i="1" s="1"/>
  <c r="KJ142" i="1"/>
  <c r="KK142" i="1" s="1"/>
  <c r="KJ143" i="1"/>
  <c r="KK143" i="1" s="1"/>
  <c r="KJ144" i="1"/>
  <c r="KK144" i="1" s="1"/>
  <c r="KJ145" i="1"/>
  <c r="KK145" i="1" s="1"/>
  <c r="KJ146" i="1"/>
  <c r="KK146" i="1" s="1"/>
  <c r="KJ147" i="1"/>
  <c r="KK147" i="1" s="1"/>
  <c r="KJ148" i="1"/>
  <c r="KK148" i="1" s="1"/>
  <c r="KJ149" i="1"/>
  <c r="KK149" i="1" s="1"/>
  <c r="KJ150" i="1"/>
  <c r="KK150" i="1" s="1"/>
  <c r="KJ151" i="1"/>
  <c r="KK151" i="1" s="1"/>
  <c r="KJ152" i="1"/>
  <c r="KK152" i="1" s="1"/>
  <c r="KJ153" i="1"/>
  <c r="KK153" i="1" s="1"/>
  <c r="KJ154" i="1"/>
  <c r="KK154" i="1" s="1"/>
  <c r="KJ155" i="1"/>
  <c r="KK155" i="1" s="1"/>
  <c r="KJ156" i="1"/>
  <c r="KK156" i="1" s="1"/>
  <c r="KJ157" i="1"/>
  <c r="KK157" i="1" s="1"/>
  <c r="KJ158" i="1"/>
  <c r="KK158" i="1" s="1"/>
  <c r="KJ159" i="1"/>
  <c r="KK159" i="1" s="1"/>
  <c r="KJ160" i="1"/>
  <c r="KK160" i="1" s="1"/>
  <c r="KJ161" i="1"/>
  <c r="KK161" i="1" s="1"/>
  <c r="KJ162" i="1"/>
  <c r="KK162" i="1" s="1"/>
  <c r="KJ163" i="1"/>
  <c r="KK163" i="1" s="1"/>
  <c r="KJ164" i="1"/>
  <c r="KK164" i="1" s="1"/>
  <c r="KJ166" i="1"/>
  <c r="KK166" i="1" s="1"/>
  <c r="KJ167" i="1"/>
  <c r="KK167" i="1" s="1"/>
  <c r="KJ168" i="1"/>
  <c r="KK168" i="1" s="1"/>
  <c r="KJ169" i="1"/>
  <c r="KK169" i="1" s="1"/>
  <c r="KJ170" i="1"/>
  <c r="KK170" i="1" s="1"/>
  <c r="KJ171" i="1"/>
  <c r="KK171" i="1" s="1"/>
  <c r="KJ172" i="1"/>
  <c r="KK172" i="1" s="1"/>
  <c r="KJ173" i="1"/>
  <c r="KK173" i="1" s="1"/>
  <c r="KJ174" i="1"/>
  <c r="KK174" i="1" s="1"/>
  <c r="KJ175" i="1"/>
  <c r="KK175" i="1" s="1"/>
  <c r="KJ176" i="1"/>
  <c r="KK176" i="1" s="1"/>
  <c r="KJ2" i="1"/>
  <c r="KK2" i="1" s="1"/>
  <c r="KI170" i="1"/>
  <c r="KG102" i="1"/>
  <c r="KG170" i="1"/>
  <c r="KE170" i="1"/>
  <c r="KC7" i="1"/>
  <c r="KC170" i="1"/>
  <c r="KA170" i="1"/>
  <c r="JY170" i="1"/>
  <c r="Z101" i="1"/>
  <c r="AB101" i="1"/>
  <c r="Z102" i="1"/>
  <c r="AB102" i="1"/>
  <c r="Z103" i="1"/>
  <c r="AB103" i="1"/>
  <c r="Z104" i="1"/>
  <c r="AB104" i="1"/>
  <c r="Z105" i="1"/>
  <c r="AB105" i="1"/>
  <c r="Z106" i="1"/>
  <c r="AB106" i="1"/>
  <c r="Z107" i="1"/>
  <c r="AB107" i="1"/>
  <c r="Z108" i="1"/>
  <c r="AB108" i="1"/>
  <c r="Z109" i="1"/>
  <c r="AB109" i="1"/>
  <c r="Z110" i="1"/>
  <c r="AB110" i="1"/>
  <c r="Z111" i="1"/>
  <c r="AB111" i="1"/>
  <c r="Z112" i="1"/>
  <c r="AB112" i="1"/>
  <c r="Z114" i="1"/>
  <c r="AB114" i="1"/>
  <c r="Z115" i="1"/>
  <c r="AB115" i="1"/>
  <c r="Z116" i="1"/>
  <c r="AB116" i="1"/>
  <c r="Z117" i="1"/>
  <c r="AB117" i="1"/>
  <c r="Z118" i="1"/>
  <c r="AB118" i="1"/>
  <c r="Z119" i="1"/>
  <c r="AB119" i="1"/>
  <c r="Z120" i="1"/>
  <c r="AB120" i="1"/>
  <c r="Z121" i="1"/>
  <c r="AB121" i="1"/>
  <c r="Z122" i="1"/>
  <c r="AB122" i="1"/>
  <c r="Z123" i="1"/>
  <c r="AB123" i="1"/>
  <c r="Z124" i="1"/>
  <c r="AB124" i="1"/>
  <c r="Z125" i="1"/>
  <c r="AB125" i="1"/>
  <c r="Z126" i="1"/>
  <c r="AB126" i="1"/>
  <c r="Z127" i="1"/>
  <c r="AB127" i="1"/>
  <c r="Z128" i="1"/>
  <c r="AB128" i="1"/>
  <c r="Z129" i="1"/>
  <c r="AB129" i="1"/>
  <c r="Z130" i="1"/>
  <c r="AB130" i="1"/>
  <c r="Z131" i="1"/>
  <c r="AB131" i="1"/>
  <c r="Z132" i="1"/>
  <c r="AB132" i="1"/>
  <c r="Z133" i="1"/>
  <c r="AB133" i="1"/>
  <c r="Z134" i="1"/>
  <c r="AB134" i="1"/>
  <c r="Z135" i="1"/>
  <c r="AB135" i="1"/>
  <c r="Z136" i="1"/>
  <c r="AB136" i="1"/>
  <c r="Z137" i="1"/>
  <c r="AB137" i="1"/>
  <c r="Z141" i="1"/>
  <c r="AB141" i="1"/>
  <c r="Z142" i="1"/>
  <c r="AB142" i="1"/>
  <c r="Z143" i="1"/>
  <c r="AB143" i="1"/>
  <c r="Z144" i="1"/>
  <c r="AB144" i="1"/>
  <c r="Z145" i="1"/>
  <c r="AB145" i="1"/>
  <c r="Z146" i="1"/>
  <c r="AB146" i="1"/>
  <c r="Z147" i="1"/>
  <c r="AB147" i="1"/>
  <c r="Z151" i="1"/>
  <c r="AB151" i="1"/>
  <c r="Z152" i="1"/>
  <c r="AB152" i="1"/>
  <c r="Z153" i="1"/>
  <c r="AB153" i="1"/>
  <c r="Z154" i="1"/>
  <c r="AB154" i="1"/>
  <c r="Z155" i="1"/>
  <c r="AB155" i="1"/>
  <c r="Z157" i="1"/>
  <c r="AB157" i="1"/>
  <c r="Z158" i="1"/>
  <c r="AB158" i="1"/>
  <c r="Z159" i="1"/>
  <c r="AB159" i="1"/>
  <c r="Z160" i="1"/>
  <c r="AB160" i="1"/>
  <c r="Z161" i="1"/>
  <c r="AB161" i="1"/>
  <c r="Z162" i="1"/>
  <c r="AB162" i="1"/>
  <c r="Z163" i="1"/>
  <c r="AB163" i="1"/>
  <c r="Z164" i="1"/>
  <c r="AB164" i="1"/>
  <c r="Z165" i="1"/>
  <c r="AB165" i="1"/>
  <c r="Z166" i="1"/>
  <c r="AB166" i="1"/>
  <c r="Z167" i="1"/>
  <c r="AB167" i="1"/>
  <c r="Z168" i="1"/>
  <c r="AB168" i="1"/>
  <c r="Z169" i="1"/>
  <c r="AB169" i="1"/>
  <c r="Z170" i="1"/>
  <c r="AB170" i="1"/>
  <c r="Z171" i="1"/>
  <c r="AB171" i="1"/>
  <c r="Z172" i="1"/>
  <c r="AB172" i="1"/>
  <c r="Z173" i="1"/>
  <c r="AB173" i="1"/>
  <c r="Z174" i="1"/>
  <c r="AB174" i="1"/>
  <c r="Z175" i="1"/>
  <c r="AB175" i="1"/>
  <c r="Z176" i="1"/>
  <c r="AB176" i="1"/>
  <c r="AB138" i="1"/>
  <c r="AB139" i="1"/>
  <c r="AB140" i="1"/>
  <c r="AB148" i="1"/>
  <c r="AB149" i="1"/>
  <c r="Z113" i="1"/>
  <c r="Z138" i="1"/>
  <c r="Z139" i="1"/>
  <c r="Z140" i="1"/>
  <c r="Z148" i="1"/>
  <c r="Z149" i="1"/>
  <c r="Z150" i="1"/>
  <c r="Z156" i="1"/>
  <c r="JC3" i="1"/>
  <c r="JD3" i="1" s="1"/>
  <c r="JL3" i="1"/>
  <c r="JM3" i="1" s="1"/>
  <c r="JL4" i="1"/>
  <c r="JM4" i="1" s="1"/>
  <c r="JL5" i="1"/>
  <c r="JM5" i="1" s="1"/>
  <c r="JL6" i="1"/>
  <c r="JM6" i="1" s="1"/>
  <c r="JL7" i="1"/>
  <c r="JM7" i="1" s="1"/>
  <c r="JL8" i="1"/>
  <c r="JM8" i="1" s="1"/>
  <c r="JL9" i="1"/>
  <c r="JM9" i="1" s="1"/>
  <c r="JL10" i="1"/>
  <c r="JM10" i="1" s="1"/>
  <c r="JL11" i="1"/>
  <c r="JM11" i="1" s="1"/>
  <c r="JL12" i="1"/>
  <c r="JM12" i="1" s="1"/>
  <c r="JL13" i="1"/>
  <c r="JM13" i="1" s="1"/>
  <c r="JL14" i="1"/>
  <c r="JM14" i="1" s="1"/>
  <c r="JL15" i="1"/>
  <c r="JM15" i="1" s="1"/>
  <c r="JL16" i="1"/>
  <c r="JM16" i="1" s="1"/>
  <c r="JL17" i="1"/>
  <c r="JM17" i="1" s="1"/>
  <c r="JL18" i="1"/>
  <c r="JM18" i="1" s="1"/>
  <c r="JL19" i="1"/>
  <c r="JM19" i="1" s="1"/>
  <c r="JL20" i="1"/>
  <c r="JM20" i="1" s="1"/>
  <c r="JL21" i="1"/>
  <c r="JM21" i="1" s="1"/>
  <c r="JL22" i="1"/>
  <c r="JM22" i="1" s="1"/>
  <c r="JL23" i="1"/>
  <c r="JM23" i="1" s="1"/>
  <c r="JL24" i="1"/>
  <c r="JM24" i="1" s="1"/>
  <c r="JL25" i="1"/>
  <c r="JM25" i="1" s="1"/>
  <c r="JL26" i="1"/>
  <c r="JM26" i="1" s="1"/>
  <c r="JL27" i="1"/>
  <c r="JM27" i="1" s="1"/>
  <c r="JL28" i="1"/>
  <c r="JM28" i="1" s="1"/>
  <c r="JL29" i="1"/>
  <c r="JM29" i="1" s="1"/>
  <c r="JL30" i="1"/>
  <c r="JM30" i="1" s="1"/>
  <c r="JL31" i="1"/>
  <c r="JM31" i="1" s="1"/>
  <c r="JL32" i="1"/>
  <c r="JM32" i="1" s="1"/>
  <c r="JL33" i="1"/>
  <c r="JM33" i="1" s="1"/>
  <c r="JL34" i="1"/>
  <c r="JM34" i="1" s="1"/>
  <c r="JL35" i="1"/>
  <c r="JM35" i="1" s="1"/>
  <c r="JL36" i="1"/>
  <c r="JM36" i="1" s="1"/>
  <c r="JL37" i="1"/>
  <c r="JM37" i="1" s="1"/>
  <c r="JL38" i="1"/>
  <c r="JM38" i="1" s="1"/>
  <c r="JL39" i="1"/>
  <c r="JM39" i="1" s="1"/>
  <c r="JL40" i="1"/>
  <c r="JM40" i="1" s="1"/>
  <c r="JL41" i="1"/>
  <c r="JM41" i="1" s="1"/>
  <c r="JL42" i="1"/>
  <c r="JM42" i="1" s="1"/>
  <c r="JL43" i="1"/>
  <c r="JM43" i="1" s="1"/>
  <c r="JL44" i="1"/>
  <c r="JM44" i="1" s="1"/>
  <c r="JL45" i="1"/>
  <c r="JM45" i="1" s="1"/>
  <c r="JL46" i="1"/>
  <c r="JM46" i="1" s="1"/>
  <c r="JL47" i="1"/>
  <c r="JM47" i="1" s="1"/>
  <c r="JL48" i="1"/>
  <c r="JM48" i="1" s="1"/>
  <c r="JL49" i="1"/>
  <c r="JM49" i="1" s="1"/>
  <c r="JL50" i="1"/>
  <c r="JM50" i="1" s="1"/>
  <c r="JL51" i="1"/>
  <c r="JM51" i="1" s="1"/>
  <c r="JL52" i="1"/>
  <c r="JM52" i="1" s="1"/>
  <c r="JL53" i="1"/>
  <c r="JM53" i="1" s="1"/>
  <c r="JL54" i="1"/>
  <c r="JM54" i="1" s="1"/>
  <c r="JL55" i="1"/>
  <c r="JM55" i="1" s="1"/>
  <c r="JL56" i="1"/>
  <c r="JM56" i="1" s="1"/>
  <c r="JL57" i="1"/>
  <c r="JM57" i="1" s="1"/>
  <c r="JL58" i="1"/>
  <c r="JM58" i="1" s="1"/>
  <c r="JL59" i="1"/>
  <c r="JM59" i="1" s="1"/>
  <c r="JL60" i="1"/>
  <c r="JM60" i="1" s="1"/>
  <c r="JL61" i="1"/>
  <c r="JM61" i="1" s="1"/>
  <c r="JL62" i="1"/>
  <c r="JM62" i="1" s="1"/>
  <c r="JL63" i="1"/>
  <c r="JM63" i="1" s="1"/>
  <c r="JL64" i="1"/>
  <c r="JM64" i="1" s="1"/>
  <c r="JL65" i="1"/>
  <c r="JM65" i="1" s="1"/>
  <c r="JL66" i="1"/>
  <c r="JM66" i="1" s="1"/>
  <c r="JL67" i="1"/>
  <c r="JM67" i="1" s="1"/>
  <c r="JL68" i="1"/>
  <c r="JM68" i="1" s="1"/>
  <c r="JL69" i="1"/>
  <c r="JM69" i="1" s="1"/>
  <c r="JL70" i="1"/>
  <c r="JM70" i="1" s="1"/>
  <c r="JL71" i="1"/>
  <c r="JM71" i="1" s="1"/>
  <c r="JL72" i="1"/>
  <c r="JM72" i="1" s="1"/>
  <c r="JL73" i="1"/>
  <c r="JM73" i="1" s="1"/>
  <c r="JL74" i="1"/>
  <c r="JM74" i="1" s="1"/>
  <c r="JL75" i="1"/>
  <c r="JM75" i="1" s="1"/>
  <c r="JL76" i="1"/>
  <c r="JM76" i="1" s="1"/>
  <c r="JL77" i="1"/>
  <c r="JM77" i="1" s="1"/>
  <c r="JL78" i="1"/>
  <c r="JM78" i="1" s="1"/>
  <c r="JL79" i="1"/>
  <c r="JM79" i="1" s="1"/>
  <c r="JL80" i="1"/>
  <c r="JM80" i="1" s="1"/>
  <c r="JL81" i="1"/>
  <c r="JM81" i="1" s="1"/>
  <c r="JL82" i="1"/>
  <c r="JM82" i="1" s="1"/>
  <c r="JL83" i="1"/>
  <c r="JM83" i="1" s="1"/>
  <c r="JL84" i="1"/>
  <c r="JM84" i="1" s="1"/>
  <c r="JL85" i="1"/>
  <c r="JM85" i="1" s="1"/>
  <c r="JL86" i="1"/>
  <c r="JM86" i="1" s="1"/>
  <c r="JL87" i="1"/>
  <c r="JM87" i="1" s="1"/>
  <c r="JL88" i="1"/>
  <c r="JM88" i="1" s="1"/>
  <c r="JL89" i="1"/>
  <c r="JM89" i="1" s="1"/>
  <c r="JL90" i="1"/>
  <c r="JM90" i="1" s="1"/>
  <c r="JL91" i="1"/>
  <c r="JM91" i="1" s="1"/>
  <c r="JL92" i="1"/>
  <c r="JM92" i="1" s="1"/>
  <c r="JL93" i="1"/>
  <c r="JM93" i="1" s="1"/>
  <c r="JL94" i="1"/>
  <c r="JM94" i="1" s="1"/>
  <c r="JL95" i="1"/>
  <c r="JM95" i="1" s="1"/>
  <c r="JL96" i="1"/>
  <c r="JM96" i="1" s="1"/>
  <c r="JL97" i="1"/>
  <c r="JM97" i="1" s="1"/>
  <c r="JL98" i="1"/>
  <c r="JM98" i="1" s="1"/>
  <c r="JL99" i="1"/>
  <c r="JM99" i="1" s="1"/>
  <c r="JL100" i="1"/>
  <c r="JM100" i="1" s="1"/>
  <c r="JL101" i="1"/>
  <c r="JM101" i="1" s="1"/>
  <c r="JL102" i="1"/>
  <c r="JM102" i="1" s="1"/>
  <c r="JL103" i="1"/>
  <c r="JM103" i="1" s="1"/>
  <c r="JL104" i="1"/>
  <c r="JM104" i="1" s="1"/>
  <c r="JL105" i="1"/>
  <c r="JM105" i="1" s="1"/>
  <c r="JL106" i="1"/>
  <c r="JM106" i="1" s="1"/>
  <c r="JL107" i="1"/>
  <c r="JM107" i="1" s="1"/>
  <c r="JL108" i="1"/>
  <c r="JM108" i="1" s="1"/>
  <c r="JL109" i="1"/>
  <c r="JM109" i="1" s="1"/>
  <c r="JL110" i="1"/>
  <c r="JM110" i="1" s="1"/>
  <c r="JL111" i="1"/>
  <c r="JM111" i="1" s="1"/>
  <c r="JL112" i="1"/>
  <c r="JM112" i="1" s="1"/>
  <c r="JL113" i="1"/>
  <c r="JM113" i="1" s="1"/>
  <c r="JL114" i="1"/>
  <c r="JM114" i="1" s="1"/>
  <c r="JL115" i="1"/>
  <c r="JM115" i="1" s="1"/>
  <c r="JL116" i="1"/>
  <c r="JM116" i="1" s="1"/>
  <c r="JL117" i="1"/>
  <c r="JM117" i="1" s="1"/>
  <c r="JL118" i="1"/>
  <c r="JM118" i="1" s="1"/>
  <c r="JL119" i="1"/>
  <c r="JM119" i="1" s="1"/>
  <c r="JL120" i="1"/>
  <c r="JM120" i="1" s="1"/>
  <c r="JL121" i="1"/>
  <c r="JM121" i="1" s="1"/>
  <c r="JL122" i="1"/>
  <c r="JM122" i="1" s="1"/>
  <c r="JL123" i="1"/>
  <c r="JM123" i="1" s="1"/>
  <c r="JL124" i="1"/>
  <c r="JM124" i="1" s="1"/>
  <c r="JL125" i="1"/>
  <c r="JM125" i="1" s="1"/>
  <c r="JL126" i="1"/>
  <c r="JM126" i="1" s="1"/>
  <c r="JL127" i="1"/>
  <c r="JM127" i="1" s="1"/>
  <c r="JL128" i="1"/>
  <c r="JM128" i="1" s="1"/>
  <c r="JL129" i="1"/>
  <c r="JM129" i="1" s="1"/>
  <c r="JL130" i="1"/>
  <c r="JM130" i="1" s="1"/>
  <c r="JL131" i="1"/>
  <c r="JM131" i="1" s="1"/>
  <c r="JL132" i="1"/>
  <c r="JM132" i="1" s="1"/>
  <c r="JL133" i="1"/>
  <c r="JM133" i="1" s="1"/>
  <c r="JL134" i="1"/>
  <c r="JM134" i="1" s="1"/>
  <c r="JL135" i="1"/>
  <c r="JM135" i="1" s="1"/>
  <c r="JL136" i="1"/>
  <c r="JM136" i="1" s="1"/>
  <c r="JL137" i="1"/>
  <c r="JM137" i="1" s="1"/>
  <c r="JL138" i="1"/>
  <c r="JM138" i="1" s="1"/>
  <c r="JL139" i="1"/>
  <c r="JM139" i="1" s="1"/>
  <c r="JL140" i="1"/>
  <c r="JM140" i="1" s="1"/>
  <c r="JL141" i="1"/>
  <c r="JM141" i="1" s="1"/>
  <c r="JL142" i="1"/>
  <c r="JM142" i="1" s="1"/>
  <c r="JL143" i="1"/>
  <c r="JM143" i="1" s="1"/>
  <c r="JL144" i="1"/>
  <c r="JM144" i="1" s="1"/>
  <c r="JL145" i="1"/>
  <c r="JM145" i="1" s="1"/>
  <c r="JL146" i="1"/>
  <c r="JM146" i="1" s="1"/>
  <c r="JL147" i="1"/>
  <c r="JM147" i="1" s="1"/>
  <c r="JL148" i="1"/>
  <c r="JM148" i="1" s="1"/>
  <c r="JL149" i="1"/>
  <c r="JM149" i="1" s="1"/>
  <c r="JL150" i="1"/>
  <c r="JM150" i="1" s="1"/>
  <c r="JL151" i="1"/>
  <c r="JM151" i="1" s="1"/>
  <c r="JL152" i="1"/>
  <c r="JM152" i="1" s="1"/>
  <c r="JL153" i="1"/>
  <c r="JM153" i="1" s="1"/>
  <c r="JL154" i="1"/>
  <c r="JM154" i="1" s="1"/>
  <c r="JL155" i="1"/>
  <c r="JM155" i="1" s="1"/>
  <c r="JL156" i="1"/>
  <c r="JM156" i="1" s="1"/>
  <c r="JL157" i="1"/>
  <c r="JM157" i="1" s="1"/>
  <c r="JL158" i="1"/>
  <c r="JM158" i="1" s="1"/>
  <c r="JL159" i="1"/>
  <c r="JM159" i="1" s="1"/>
  <c r="JL160" i="1"/>
  <c r="JM160" i="1" s="1"/>
  <c r="JL161" i="1"/>
  <c r="JM161" i="1" s="1"/>
  <c r="JL162" i="1"/>
  <c r="JM162" i="1" s="1"/>
  <c r="JL163" i="1"/>
  <c r="JM163" i="1" s="1"/>
  <c r="JL164" i="1"/>
  <c r="JM164" i="1" s="1"/>
  <c r="JL165" i="1"/>
  <c r="JM165" i="1" s="1"/>
  <c r="JL166" i="1"/>
  <c r="JM166" i="1" s="1"/>
  <c r="JL167" i="1"/>
  <c r="JM167" i="1" s="1"/>
  <c r="JL168" i="1"/>
  <c r="JM168" i="1" s="1"/>
  <c r="JL169" i="1"/>
  <c r="JM169" i="1" s="1"/>
  <c r="JL170" i="1"/>
  <c r="JM170" i="1" s="1"/>
  <c r="JL171" i="1"/>
  <c r="JM171" i="1" s="1"/>
  <c r="JL172" i="1"/>
  <c r="JM172" i="1" s="1"/>
  <c r="JL173" i="1"/>
  <c r="JM173" i="1" s="1"/>
  <c r="JL174" i="1"/>
  <c r="JM174" i="1" s="1"/>
  <c r="JL175" i="1"/>
  <c r="JM175" i="1" s="1"/>
  <c r="JL176" i="1"/>
  <c r="JM176" i="1" s="1"/>
  <c r="JU3" i="1"/>
  <c r="JV3" i="1" s="1"/>
  <c r="JU4" i="1"/>
  <c r="JV4" i="1" s="1"/>
  <c r="JU5" i="1"/>
  <c r="JV5" i="1" s="1"/>
  <c r="JU6" i="1"/>
  <c r="JV6" i="1" s="1"/>
  <c r="JU7" i="1"/>
  <c r="JV7" i="1" s="1"/>
  <c r="JU8" i="1"/>
  <c r="JV8" i="1" s="1"/>
  <c r="JU10" i="1"/>
  <c r="JV10" i="1" s="1"/>
  <c r="JU11" i="1"/>
  <c r="JV11" i="1" s="1"/>
  <c r="JU12" i="1"/>
  <c r="JV12" i="1" s="1"/>
  <c r="JU13" i="1"/>
  <c r="JV13" i="1" s="1"/>
  <c r="JU14" i="1"/>
  <c r="JV14" i="1" s="1"/>
  <c r="JU15" i="1"/>
  <c r="JV15" i="1" s="1"/>
  <c r="JU16" i="1"/>
  <c r="JV16" i="1" s="1"/>
  <c r="JU17" i="1"/>
  <c r="JV17" i="1" s="1"/>
  <c r="JU18" i="1"/>
  <c r="JV18" i="1" s="1"/>
  <c r="JU19" i="1"/>
  <c r="JV19" i="1" s="1"/>
  <c r="JU20" i="1"/>
  <c r="JV20" i="1" s="1"/>
  <c r="JU21" i="1"/>
  <c r="JV21" i="1" s="1"/>
  <c r="JU22" i="1"/>
  <c r="JV22" i="1" s="1"/>
  <c r="JU23" i="1"/>
  <c r="JV23" i="1" s="1"/>
  <c r="JU24" i="1"/>
  <c r="JV24" i="1" s="1"/>
  <c r="JU25" i="1"/>
  <c r="JV25" i="1" s="1"/>
  <c r="JU26" i="1"/>
  <c r="JV26" i="1" s="1"/>
  <c r="JU27" i="1"/>
  <c r="JV27" i="1" s="1"/>
  <c r="JU28" i="1"/>
  <c r="JV28" i="1" s="1"/>
  <c r="JU29" i="1"/>
  <c r="JV29" i="1" s="1"/>
  <c r="JU30" i="1"/>
  <c r="JV30" i="1" s="1"/>
  <c r="JU31" i="1"/>
  <c r="JV31" i="1" s="1"/>
  <c r="JU32" i="1"/>
  <c r="JV32" i="1" s="1"/>
  <c r="JU33" i="1"/>
  <c r="JV33" i="1" s="1"/>
  <c r="JU34" i="1"/>
  <c r="JV34" i="1" s="1"/>
  <c r="JU35" i="1"/>
  <c r="JV35" i="1" s="1"/>
  <c r="JU36" i="1"/>
  <c r="JV36" i="1" s="1"/>
  <c r="JU37" i="1"/>
  <c r="JV37" i="1" s="1"/>
  <c r="JU38" i="1"/>
  <c r="JV38" i="1" s="1"/>
  <c r="JU39" i="1"/>
  <c r="JV39" i="1" s="1"/>
  <c r="JU40" i="1"/>
  <c r="JV40" i="1" s="1"/>
  <c r="JU41" i="1"/>
  <c r="JV41" i="1" s="1"/>
  <c r="JU42" i="1"/>
  <c r="JV42" i="1" s="1"/>
  <c r="JU43" i="1"/>
  <c r="JV43" i="1" s="1"/>
  <c r="JU44" i="1"/>
  <c r="JV44" i="1" s="1"/>
  <c r="JU45" i="1"/>
  <c r="JV45" i="1" s="1"/>
  <c r="JU46" i="1"/>
  <c r="JV46" i="1" s="1"/>
  <c r="JU47" i="1"/>
  <c r="JV47" i="1" s="1"/>
  <c r="JU48" i="1"/>
  <c r="JV48" i="1" s="1"/>
  <c r="JU49" i="1"/>
  <c r="JV49" i="1" s="1"/>
  <c r="JU50" i="1"/>
  <c r="JV50" i="1" s="1"/>
  <c r="JU51" i="1"/>
  <c r="JV51" i="1" s="1"/>
  <c r="JU52" i="1"/>
  <c r="JV52" i="1" s="1"/>
  <c r="JU53" i="1"/>
  <c r="JV53" i="1" s="1"/>
  <c r="JU54" i="1"/>
  <c r="JV54" i="1" s="1"/>
  <c r="JU55" i="1"/>
  <c r="JV55" i="1" s="1"/>
  <c r="JU56" i="1"/>
  <c r="JV56" i="1" s="1"/>
  <c r="JU57" i="1"/>
  <c r="JV57" i="1" s="1"/>
  <c r="JU58" i="1"/>
  <c r="JV58" i="1" s="1"/>
  <c r="JU59" i="1"/>
  <c r="JV59" i="1" s="1"/>
  <c r="JU60" i="1"/>
  <c r="JV60" i="1" s="1"/>
  <c r="JU61" i="1"/>
  <c r="JV61" i="1" s="1"/>
  <c r="JU62" i="1"/>
  <c r="JV62" i="1" s="1"/>
  <c r="JU63" i="1"/>
  <c r="JV63" i="1" s="1"/>
  <c r="JU64" i="1"/>
  <c r="JV64" i="1" s="1"/>
  <c r="JU65" i="1"/>
  <c r="JV65" i="1" s="1"/>
  <c r="JU66" i="1"/>
  <c r="JV66" i="1" s="1"/>
  <c r="JU67" i="1"/>
  <c r="JV67" i="1" s="1"/>
  <c r="JU68" i="1"/>
  <c r="JV68" i="1" s="1"/>
  <c r="JU69" i="1"/>
  <c r="JV69" i="1" s="1"/>
  <c r="JU70" i="1"/>
  <c r="JV70" i="1" s="1"/>
  <c r="JU71" i="1"/>
  <c r="JV71" i="1" s="1"/>
  <c r="JU72" i="1"/>
  <c r="JV72" i="1" s="1"/>
  <c r="JU73" i="1"/>
  <c r="JV73" i="1" s="1"/>
  <c r="JU74" i="1"/>
  <c r="JV74" i="1" s="1"/>
  <c r="JU75" i="1"/>
  <c r="JV75" i="1" s="1"/>
  <c r="JU76" i="1"/>
  <c r="JV76" i="1" s="1"/>
  <c r="JU77" i="1"/>
  <c r="JV77" i="1" s="1"/>
  <c r="JU78" i="1"/>
  <c r="JV78" i="1" s="1"/>
  <c r="JU79" i="1"/>
  <c r="JV79" i="1" s="1"/>
  <c r="JU80" i="1"/>
  <c r="JV80" i="1" s="1"/>
  <c r="JU81" i="1"/>
  <c r="JV81" i="1" s="1"/>
  <c r="JU82" i="1"/>
  <c r="JV82" i="1" s="1"/>
  <c r="JU83" i="1"/>
  <c r="JV83" i="1" s="1"/>
  <c r="JU84" i="1"/>
  <c r="JV84" i="1" s="1"/>
  <c r="JU85" i="1"/>
  <c r="JV85" i="1" s="1"/>
  <c r="JU86" i="1"/>
  <c r="JV86" i="1" s="1"/>
  <c r="JU87" i="1"/>
  <c r="JV87" i="1" s="1"/>
  <c r="JU88" i="1"/>
  <c r="JV88" i="1" s="1"/>
  <c r="JU89" i="1"/>
  <c r="JV89" i="1" s="1"/>
  <c r="JU90" i="1"/>
  <c r="JV90" i="1" s="1"/>
  <c r="JU91" i="1"/>
  <c r="JV91" i="1" s="1"/>
  <c r="JU92" i="1"/>
  <c r="JV92" i="1" s="1"/>
  <c r="JU93" i="1"/>
  <c r="JV93" i="1" s="1"/>
  <c r="JU94" i="1"/>
  <c r="JV94" i="1" s="1"/>
  <c r="JU95" i="1"/>
  <c r="JV95" i="1" s="1"/>
  <c r="JU96" i="1"/>
  <c r="JV96" i="1" s="1"/>
  <c r="JU97" i="1"/>
  <c r="JV97" i="1" s="1"/>
  <c r="JU98" i="1"/>
  <c r="JV98" i="1" s="1"/>
  <c r="JU99" i="1"/>
  <c r="JV99" i="1" s="1"/>
  <c r="JU100" i="1"/>
  <c r="JV100" i="1" s="1"/>
  <c r="JU101" i="1"/>
  <c r="JV101" i="1" s="1"/>
  <c r="JU102" i="1"/>
  <c r="JV102" i="1" s="1"/>
  <c r="JU103" i="1"/>
  <c r="JV103" i="1" s="1"/>
  <c r="JU104" i="1"/>
  <c r="JV104" i="1" s="1"/>
  <c r="JU105" i="1"/>
  <c r="JV105" i="1" s="1"/>
  <c r="JU106" i="1"/>
  <c r="JV106" i="1" s="1"/>
  <c r="JU107" i="1"/>
  <c r="JV107" i="1" s="1"/>
  <c r="JU108" i="1"/>
  <c r="JV108" i="1" s="1"/>
  <c r="JU109" i="1"/>
  <c r="JV109" i="1" s="1"/>
  <c r="JU110" i="1"/>
  <c r="JV110" i="1" s="1"/>
  <c r="JU111" i="1"/>
  <c r="JV111" i="1" s="1"/>
  <c r="JU112" i="1"/>
  <c r="JV112" i="1" s="1"/>
  <c r="JU113" i="1"/>
  <c r="JV113" i="1" s="1"/>
  <c r="JU114" i="1"/>
  <c r="JV114" i="1" s="1"/>
  <c r="JU115" i="1"/>
  <c r="JV115" i="1" s="1"/>
  <c r="JU116" i="1"/>
  <c r="JV116" i="1" s="1"/>
  <c r="JU117" i="1"/>
  <c r="JV117" i="1" s="1"/>
  <c r="JU118" i="1"/>
  <c r="JV118" i="1" s="1"/>
  <c r="JU119" i="1"/>
  <c r="JV119" i="1" s="1"/>
  <c r="JU120" i="1"/>
  <c r="JV120" i="1" s="1"/>
  <c r="JU121" i="1"/>
  <c r="JV121" i="1" s="1"/>
  <c r="JU122" i="1"/>
  <c r="JV122" i="1" s="1"/>
  <c r="JU123" i="1"/>
  <c r="JV123" i="1" s="1"/>
  <c r="JU124" i="1"/>
  <c r="JV124" i="1" s="1"/>
  <c r="JU125" i="1"/>
  <c r="JV125" i="1" s="1"/>
  <c r="JU126" i="1"/>
  <c r="JV126" i="1" s="1"/>
  <c r="JU127" i="1"/>
  <c r="JV127" i="1" s="1"/>
  <c r="JU128" i="1"/>
  <c r="JV128" i="1" s="1"/>
  <c r="JU129" i="1"/>
  <c r="JV129" i="1" s="1"/>
  <c r="JU130" i="1"/>
  <c r="JV130" i="1" s="1"/>
  <c r="JU131" i="1"/>
  <c r="JV131" i="1" s="1"/>
  <c r="JU132" i="1"/>
  <c r="JV132" i="1" s="1"/>
  <c r="JU133" i="1"/>
  <c r="JV133" i="1" s="1"/>
  <c r="JU134" i="1"/>
  <c r="JV134" i="1" s="1"/>
  <c r="JU135" i="1"/>
  <c r="JV135" i="1" s="1"/>
  <c r="JU136" i="1"/>
  <c r="JV136" i="1" s="1"/>
  <c r="JU137" i="1"/>
  <c r="JV137" i="1" s="1"/>
  <c r="JU138" i="1"/>
  <c r="JV138" i="1" s="1"/>
  <c r="JU139" i="1"/>
  <c r="JV139" i="1" s="1"/>
  <c r="JU140" i="1"/>
  <c r="JV140" i="1" s="1"/>
  <c r="JU141" i="1"/>
  <c r="JV141" i="1" s="1"/>
  <c r="JU142" i="1"/>
  <c r="JV142" i="1" s="1"/>
  <c r="JU143" i="1"/>
  <c r="JV143" i="1" s="1"/>
  <c r="JU144" i="1"/>
  <c r="JV144" i="1" s="1"/>
  <c r="JU145" i="1"/>
  <c r="JV145" i="1" s="1"/>
  <c r="JU146" i="1"/>
  <c r="JV146" i="1" s="1"/>
  <c r="JU147" i="1"/>
  <c r="JV147" i="1" s="1"/>
  <c r="JU148" i="1"/>
  <c r="JV148" i="1" s="1"/>
  <c r="JU149" i="1"/>
  <c r="JV149" i="1" s="1"/>
  <c r="JU150" i="1"/>
  <c r="JV150" i="1" s="1"/>
  <c r="JU151" i="1"/>
  <c r="JV151" i="1" s="1"/>
  <c r="JU152" i="1"/>
  <c r="JV152" i="1" s="1"/>
  <c r="JU153" i="1"/>
  <c r="JV153" i="1" s="1"/>
  <c r="JU154" i="1"/>
  <c r="JV154" i="1" s="1"/>
  <c r="JU155" i="1"/>
  <c r="JV155" i="1" s="1"/>
  <c r="JU156" i="1"/>
  <c r="JV156" i="1" s="1"/>
  <c r="JU157" i="1"/>
  <c r="JV157" i="1" s="1"/>
  <c r="JU158" i="1"/>
  <c r="JV158" i="1" s="1"/>
  <c r="JU159" i="1"/>
  <c r="JV159" i="1" s="1"/>
  <c r="JU160" i="1"/>
  <c r="JV160" i="1" s="1"/>
  <c r="JU161" i="1"/>
  <c r="JV161" i="1" s="1"/>
  <c r="JU162" i="1"/>
  <c r="JV162" i="1" s="1"/>
  <c r="JU163" i="1"/>
  <c r="JV163" i="1" s="1"/>
  <c r="JU164" i="1"/>
  <c r="JV164" i="1" s="1"/>
  <c r="JU165" i="1"/>
  <c r="JV165" i="1"/>
  <c r="JU166" i="1"/>
  <c r="JV166" i="1" s="1"/>
  <c r="JU167" i="1"/>
  <c r="JV167" i="1" s="1"/>
  <c r="JU168" i="1"/>
  <c r="JV168" i="1" s="1"/>
  <c r="JU169" i="1"/>
  <c r="JV169" i="1" s="1"/>
  <c r="JU170" i="1"/>
  <c r="JV170" i="1" s="1"/>
  <c r="JU171" i="1"/>
  <c r="JV171" i="1" s="1"/>
  <c r="JU172" i="1"/>
  <c r="JV172" i="1" s="1"/>
  <c r="JU173" i="1"/>
  <c r="JV173" i="1" s="1"/>
  <c r="JU174" i="1"/>
  <c r="JV174" i="1" s="1"/>
  <c r="JU175" i="1"/>
  <c r="JV175" i="1" s="1"/>
  <c r="JU176" i="1"/>
  <c r="JV176" i="1" s="1"/>
  <c r="JU2" i="1"/>
  <c r="JV2" i="1" s="1"/>
  <c r="JL2" i="1"/>
  <c r="JM2" i="1" s="1"/>
  <c r="JC2" i="1"/>
  <c r="JD2" i="1" s="1"/>
  <c r="JC4" i="1"/>
  <c r="JD4" i="1" s="1"/>
  <c r="JC5" i="1"/>
  <c r="JD5" i="1" s="1"/>
  <c r="JC6" i="1"/>
  <c r="JD6" i="1" s="1"/>
  <c r="JC7" i="1"/>
  <c r="JD7" i="1" s="1"/>
  <c r="JC8" i="1"/>
  <c r="JD8" i="1" s="1"/>
  <c r="JC9" i="1"/>
  <c r="JD9" i="1" s="1"/>
  <c r="JC10" i="1"/>
  <c r="JD10" i="1" s="1"/>
  <c r="JC11" i="1"/>
  <c r="JD11" i="1" s="1"/>
  <c r="JC12" i="1"/>
  <c r="JD12" i="1" s="1"/>
  <c r="JC13" i="1"/>
  <c r="JD13" i="1" s="1"/>
  <c r="JC14" i="1"/>
  <c r="JD14" i="1" s="1"/>
  <c r="JC15" i="1"/>
  <c r="JD15" i="1" s="1"/>
  <c r="JC16" i="1"/>
  <c r="JD16" i="1" s="1"/>
  <c r="JC17" i="1"/>
  <c r="JD17" i="1" s="1"/>
  <c r="JC18" i="1"/>
  <c r="JD18" i="1" s="1"/>
  <c r="JC19" i="1"/>
  <c r="JD19" i="1" s="1"/>
  <c r="JC20" i="1"/>
  <c r="JD20" i="1" s="1"/>
  <c r="JC21" i="1"/>
  <c r="JD21" i="1" s="1"/>
  <c r="JC22" i="1"/>
  <c r="JD22" i="1" s="1"/>
  <c r="JC23" i="1"/>
  <c r="JD23" i="1" s="1"/>
  <c r="JC24" i="1"/>
  <c r="JD24" i="1" s="1"/>
  <c r="JC25" i="1"/>
  <c r="JD25" i="1" s="1"/>
  <c r="JC26" i="1"/>
  <c r="JD26" i="1" s="1"/>
  <c r="JC27" i="1"/>
  <c r="JD27" i="1" s="1"/>
  <c r="JC28" i="1"/>
  <c r="JD28" i="1" s="1"/>
  <c r="JC29" i="1"/>
  <c r="JD29" i="1" s="1"/>
  <c r="JC30" i="1"/>
  <c r="JD30" i="1" s="1"/>
  <c r="JC31" i="1"/>
  <c r="JD31" i="1" s="1"/>
  <c r="JC32" i="1"/>
  <c r="JD32" i="1" s="1"/>
  <c r="JC33" i="1"/>
  <c r="JD33" i="1" s="1"/>
  <c r="JC34" i="1"/>
  <c r="JD34" i="1" s="1"/>
  <c r="JC35" i="1"/>
  <c r="JD35" i="1" s="1"/>
  <c r="JC36" i="1"/>
  <c r="JD36" i="1" s="1"/>
  <c r="JC37" i="1"/>
  <c r="JD37" i="1" s="1"/>
  <c r="JC38" i="1"/>
  <c r="JD38" i="1" s="1"/>
  <c r="JC39" i="1"/>
  <c r="JD39" i="1" s="1"/>
  <c r="JC40" i="1"/>
  <c r="JD40" i="1" s="1"/>
  <c r="JC41" i="1"/>
  <c r="JD41" i="1" s="1"/>
  <c r="JC42" i="1"/>
  <c r="JD42" i="1" s="1"/>
  <c r="JC43" i="1"/>
  <c r="JD43" i="1" s="1"/>
  <c r="JC44" i="1"/>
  <c r="JD44" i="1" s="1"/>
  <c r="JC45" i="1"/>
  <c r="JD45" i="1" s="1"/>
  <c r="JC46" i="1"/>
  <c r="JD46" i="1" s="1"/>
  <c r="JC47" i="1"/>
  <c r="JD47" i="1" s="1"/>
  <c r="JC48" i="1"/>
  <c r="JD48" i="1" s="1"/>
  <c r="JC49" i="1"/>
  <c r="JD49" i="1" s="1"/>
  <c r="JC50" i="1"/>
  <c r="JD50" i="1" s="1"/>
  <c r="JC51" i="1"/>
  <c r="JD51" i="1" s="1"/>
  <c r="JC52" i="1"/>
  <c r="JD52" i="1" s="1"/>
  <c r="JC53" i="1"/>
  <c r="JD53" i="1" s="1"/>
  <c r="JC54" i="1"/>
  <c r="JD54" i="1" s="1"/>
  <c r="JC55" i="1"/>
  <c r="JD55" i="1" s="1"/>
  <c r="JC56" i="1"/>
  <c r="JD56" i="1" s="1"/>
  <c r="JC57" i="1"/>
  <c r="JD57" i="1" s="1"/>
  <c r="JC58" i="1"/>
  <c r="JD58" i="1" s="1"/>
  <c r="JC59" i="1"/>
  <c r="JD59" i="1" s="1"/>
  <c r="JC60" i="1"/>
  <c r="JD60" i="1" s="1"/>
  <c r="JC61" i="1"/>
  <c r="JD61" i="1" s="1"/>
  <c r="JC62" i="1"/>
  <c r="JD62" i="1" s="1"/>
  <c r="JC63" i="1"/>
  <c r="JD63" i="1" s="1"/>
  <c r="JC64" i="1"/>
  <c r="JD64" i="1" s="1"/>
  <c r="JC65" i="1"/>
  <c r="JD65" i="1" s="1"/>
  <c r="JC66" i="1"/>
  <c r="JD66" i="1" s="1"/>
  <c r="JC67" i="1"/>
  <c r="JD67" i="1" s="1"/>
  <c r="JC68" i="1"/>
  <c r="JD68" i="1" s="1"/>
  <c r="JC69" i="1"/>
  <c r="JD69" i="1" s="1"/>
  <c r="JC70" i="1"/>
  <c r="JD70" i="1" s="1"/>
  <c r="JC71" i="1"/>
  <c r="JD71" i="1" s="1"/>
  <c r="JC72" i="1"/>
  <c r="JD72" i="1" s="1"/>
  <c r="JC73" i="1"/>
  <c r="JD73" i="1" s="1"/>
  <c r="JC74" i="1"/>
  <c r="JD74" i="1" s="1"/>
  <c r="JC75" i="1"/>
  <c r="JD75" i="1" s="1"/>
  <c r="JC76" i="1"/>
  <c r="JD76" i="1" s="1"/>
  <c r="JC77" i="1"/>
  <c r="JD77" i="1" s="1"/>
  <c r="JC78" i="1"/>
  <c r="JD78" i="1" s="1"/>
  <c r="JC79" i="1"/>
  <c r="JD79" i="1" s="1"/>
  <c r="JC80" i="1"/>
  <c r="JD80" i="1" s="1"/>
  <c r="JC81" i="1"/>
  <c r="JD81" i="1" s="1"/>
  <c r="JC82" i="1"/>
  <c r="JD82" i="1" s="1"/>
  <c r="JC83" i="1"/>
  <c r="JD83" i="1" s="1"/>
  <c r="JC84" i="1"/>
  <c r="JD84" i="1" s="1"/>
  <c r="JC85" i="1"/>
  <c r="JD85" i="1" s="1"/>
  <c r="JC86" i="1"/>
  <c r="JD86" i="1" s="1"/>
  <c r="JC87" i="1"/>
  <c r="JD87" i="1" s="1"/>
  <c r="JC88" i="1"/>
  <c r="JD88" i="1" s="1"/>
  <c r="JC89" i="1"/>
  <c r="JD89" i="1" s="1"/>
  <c r="JC90" i="1"/>
  <c r="JD90" i="1" s="1"/>
  <c r="JC91" i="1"/>
  <c r="JD91" i="1" s="1"/>
  <c r="JC92" i="1"/>
  <c r="JD92" i="1" s="1"/>
  <c r="JC93" i="1"/>
  <c r="JD93" i="1" s="1"/>
  <c r="JC94" i="1"/>
  <c r="JD94" i="1" s="1"/>
  <c r="JC95" i="1"/>
  <c r="JD95" i="1" s="1"/>
  <c r="JC96" i="1"/>
  <c r="JD96" i="1" s="1"/>
  <c r="JC97" i="1"/>
  <c r="JD97" i="1" s="1"/>
  <c r="JC98" i="1"/>
  <c r="JD98" i="1" s="1"/>
  <c r="JC99" i="1"/>
  <c r="JD99" i="1" s="1"/>
  <c r="JC100" i="1"/>
  <c r="JD100" i="1" s="1"/>
  <c r="JC101" i="1"/>
  <c r="JD101" i="1" s="1"/>
  <c r="JC102" i="1"/>
  <c r="JD102" i="1" s="1"/>
  <c r="JC103" i="1"/>
  <c r="JD103" i="1" s="1"/>
  <c r="JC104" i="1"/>
  <c r="JD104" i="1" s="1"/>
  <c r="JC105" i="1"/>
  <c r="JD105" i="1" s="1"/>
  <c r="JC106" i="1"/>
  <c r="JD106" i="1" s="1"/>
  <c r="JC107" i="1"/>
  <c r="JD107" i="1" s="1"/>
  <c r="JC108" i="1"/>
  <c r="JD108" i="1" s="1"/>
  <c r="JC109" i="1"/>
  <c r="JD109" i="1" s="1"/>
  <c r="JC110" i="1"/>
  <c r="JD110" i="1" s="1"/>
  <c r="JC111" i="1"/>
  <c r="JD111" i="1" s="1"/>
  <c r="JC112" i="1"/>
  <c r="JD112" i="1" s="1"/>
  <c r="JC113" i="1"/>
  <c r="JD113" i="1" s="1"/>
  <c r="JC114" i="1"/>
  <c r="JD114" i="1" s="1"/>
  <c r="JC115" i="1"/>
  <c r="JD115" i="1" s="1"/>
  <c r="JC116" i="1"/>
  <c r="JD116" i="1" s="1"/>
  <c r="JC117" i="1"/>
  <c r="JD117" i="1" s="1"/>
  <c r="JC118" i="1"/>
  <c r="JD118" i="1" s="1"/>
  <c r="JC119" i="1"/>
  <c r="JD119" i="1" s="1"/>
  <c r="JC120" i="1"/>
  <c r="JD120" i="1" s="1"/>
  <c r="JC121" i="1"/>
  <c r="JD121" i="1" s="1"/>
  <c r="JC122" i="1"/>
  <c r="JD122" i="1" s="1"/>
  <c r="JC123" i="1"/>
  <c r="JD123" i="1" s="1"/>
  <c r="JC124" i="1"/>
  <c r="JD124" i="1" s="1"/>
  <c r="JC125" i="1"/>
  <c r="JD125" i="1" s="1"/>
  <c r="JC126" i="1"/>
  <c r="JD126" i="1" s="1"/>
  <c r="JC127" i="1"/>
  <c r="JD127" i="1" s="1"/>
  <c r="JC128" i="1"/>
  <c r="JD128" i="1" s="1"/>
  <c r="JC129" i="1"/>
  <c r="JD129" i="1" s="1"/>
  <c r="JC130" i="1"/>
  <c r="JD130" i="1" s="1"/>
  <c r="JC131" i="1"/>
  <c r="JD131" i="1" s="1"/>
  <c r="JC132" i="1"/>
  <c r="JD132" i="1" s="1"/>
  <c r="JC133" i="1"/>
  <c r="JD133" i="1" s="1"/>
  <c r="JC134" i="1"/>
  <c r="JD134" i="1" s="1"/>
  <c r="JC135" i="1"/>
  <c r="JD135" i="1" s="1"/>
  <c r="JC136" i="1"/>
  <c r="JD136" i="1" s="1"/>
  <c r="JC137" i="1"/>
  <c r="JD137" i="1" s="1"/>
  <c r="JC138" i="1"/>
  <c r="JD138" i="1" s="1"/>
  <c r="JC139" i="1"/>
  <c r="JD139" i="1" s="1"/>
  <c r="JC140" i="1"/>
  <c r="JD140" i="1" s="1"/>
  <c r="JC141" i="1"/>
  <c r="JD141" i="1" s="1"/>
  <c r="JC142" i="1"/>
  <c r="JD142" i="1" s="1"/>
  <c r="JC143" i="1"/>
  <c r="JD143" i="1" s="1"/>
  <c r="JC144" i="1"/>
  <c r="JD144" i="1" s="1"/>
  <c r="JC145" i="1"/>
  <c r="JD145" i="1" s="1"/>
  <c r="JC146" i="1"/>
  <c r="JD146" i="1" s="1"/>
  <c r="JC147" i="1"/>
  <c r="JD147" i="1" s="1"/>
  <c r="JC148" i="1"/>
  <c r="JD148" i="1" s="1"/>
  <c r="JC149" i="1"/>
  <c r="JD149" i="1" s="1"/>
  <c r="JC150" i="1"/>
  <c r="JD150" i="1" s="1"/>
  <c r="JC151" i="1"/>
  <c r="JD151" i="1" s="1"/>
  <c r="JC152" i="1"/>
  <c r="JD152" i="1" s="1"/>
  <c r="JC153" i="1"/>
  <c r="JD153" i="1" s="1"/>
  <c r="JC154" i="1"/>
  <c r="JD154" i="1" s="1"/>
  <c r="JC155" i="1"/>
  <c r="JD155" i="1" s="1"/>
  <c r="JC156" i="1"/>
  <c r="JD156" i="1" s="1"/>
  <c r="JC157" i="1"/>
  <c r="JD157" i="1" s="1"/>
  <c r="JC158" i="1"/>
  <c r="JD158" i="1" s="1"/>
  <c r="JC159" i="1"/>
  <c r="JD159" i="1" s="1"/>
  <c r="JC160" i="1"/>
  <c r="JD160" i="1" s="1"/>
  <c r="JC161" i="1"/>
  <c r="JD161" i="1" s="1"/>
  <c r="JC162" i="1"/>
  <c r="JD162" i="1" s="1"/>
  <c r="JC163" i="1"/>
  <c r="JD163" i="1" s="1"/>
  <c r="JC164" i="1"/>
  <c r="JD164" i="1" s="1"/>
  <c r="JC165" i="1"/>
  <c r="JD165" i="1" s="1"/>
  <c r="JC166" i="1"/>
  <c r="JD166" i="1" s="1"/>
  <c r="JC167" i="1"/>
  <c r="JD167" i="1" s="1"/>
  <c r="JC168" i="1"/>
  <c r="JD168" i="1" s="1"/>
  <c r="JC169" i="1"/>
  <c r="JD169" i="1" s="1"/>
  <c r="JC171" i="1"/>
  <c r="JD171" i="1" s="1"/>
  <c r="JC172" i="1"/>
  <c r="JD172" i="1" s="1"/>
  <c r="JC173" i="1"/>
  <c r="JD173" i="1" s="1"/>
  <c r="JC174" i="1"/>
  <c r="JD174" i="1" s="1"/>
  <c r="JC175" i="1"/>
  <c r="JD175" i="1" s="1"/>
  <c r="JC176" i="1"/>
  <c r="JD176" i="1" s="1"/>
  <c r="IT2" i="1"/>
  <c r="IU2" i="1" s="1"/>
  <c r="IT3" i="1"/>
  <c r="IU3" i="1" s="1"/>
  <c r="IT4" i="1"/>
  <c r="IU4" i="1" s="1"/>
  <c r="IT5" i="1"/>
  <c r="IU5" i="1" s="1"/>
  <c r="IT6" i="1"/>
  <c r="IU6" i="1" s="1"/>
  <c r="IT7" i="1"/>
  <c r="IU7" i="1" s="1"/>
  <c r="IT8" i="1"/>
  <c r="IU8" i="1" s="1"/>
  <c r="IT9" i="1"/>
  <c r="IU9" i="1" s="1"/>
  <c r="IT10" i="1"/>
  <c r="IU10" i="1" s="1"/>
  <c r="IT11" i="1"/>
  <c r="IU11" i="1" s="1"/>
  <c r="IT12" i="1"/>
  <c r="IU12" i="1" s="1"/>
  <c r="IT13" i="1"/>
  <c r="IU13" i="1" s="1"/>
  <c r="IT14" i="1"/>
  <c r="IU14" i="1" s="1"/>
  <c r="IT15" i="1"/>
  <c r="IU15" i="1" s="1"/>
  <c r="IT16" i="1"/>
  <c r="IU16" i="1" s="1"/>
  <c r="IT17" i="1"/>
  <c r="IU17" i="1" s="1"/>
  <c r="IT18" i="1"/>
  <c r="IU18" i="1" s="1"/>
  <c r="IT19" i="1"/>
  <c r="IU19" i="1" s="1"/>
  <c r="IT20" i="1"/>
  <c r="IU20" i="1" s="1"/>
  <c r="IT21" i="1"/>
  <c r="IU21" i="1" s="1"/>
  <c r="IT22" i="1"/>
  <c r="IU22" i="1" s="1"/>
  <c r="IT23" i="1"/>
  <c r="IU23" i="1" s="1"/>
  <c r="IT24" i="1"/>
  <c r="IU24" i="1" s="1"/>
  <c r="IT25" i="1"/>
  <c r="IU25" i="1" s="1"/>
  <c r="IT26" i="1"/>
  <c r="IU26" i="1" s="1"/>
  <c r="IT27" i="1"/>
  <c r="IU27" i="1" s="1"/>
  <c r="IT28" i="1"/>
  <c r="IU28" i="1" s="1"/>
  <c r="IT29" i="1"/>
  <c r="IU29" i="1" s="1"/>
  <c r="IT30" i="1"/>
  <c r="IU30" i="1" s="1"/>
  <c r="IT31" i="1"/>
  <c r="IU31" i="1" s="1"/>
  <c r="IT32" i="1"/>
  <c r="IU32" i="1" s="1"/>
  <c r="IT33" i="1"/>
  <c r="IU33" i="1" s="1"/>
  <c r="IT34" i="1"/>
  <c r="IU34" i="1" s="1"/>
  <c r="IT35" i="1"/>
  <c r="IU35" i="1" s="1"/>
  <c r="IT36" i="1"/>
  <c r="IU36" i="1" s="1"/>
  <c r="IT37" i="1"/>
  <c r="IU37" i="1" s="1"/>
  <c r="IT38" i="1"/>
  <c r="IU38" i="1" s="1"/>
  <c r="IT39" i="1"/>
  <c r="IU39" i="1" s="1"/>
  <c r="IT40" i="1"/>
  <c r="IU40" i="1" s="1"/>
  <c r="IT41" i="1"/>
  <c r="IU41" i="1" s="1"/>
  <c r="IT42" i="1"/>
  <c r="IU42" i="1" s="1"/>
  <c r="IT43" i="1"/>
  <c r="IU43" i="1" s="1"/>
  <c r="IT44" i="1"/>
  <c r="IU44" i="1" s="1"/>
  <c r="IT45" i="1"/>
  <c r="IU45" i="1" s="1"/>
  <c r="IT46" i="1"/>
  <c r="IU46" i="1" s="1"/>
  <c r="IT47" i="1"/>
  <c r="IU47" i="1" s="1"/>
  <c r="IT48" i="1"/>
  <c r="IU48" i="1" s="1"/>
  <c r="IT49" i="1"/>
  <c r="IU49" i="1" s="1"/>
  <c r="IT50" i="1"/>
  <c r="IU50" i="1" s="1"/>
  <c r="IT51" i="1"/>
  <c r="IU51" i="1" s="1"/>
  <c r="IT52" i="1"/>
  <c r="IU52" i="1" s="1"/>
  <c r="IT53" i="1"/>
  <c r="IU53" i="1" s="1"/>
  <c r="IT54" i="1"/>
  <c r="IU54" i="1" s="1"/>
  <c r="IT55" i="1"/>
  <c r="IU55" i="1" s="1"/>
  <c r="IT56" i="1"/>
  <c r="IU56" i="1" s="1"/>
  <c r="IT57" i="1"/>
  <c r="IU57" i="1" s="1"/>
  <c r="IT58" i="1"/>
  <c r="IU58" i="1" s="1"/>
  <c r="IT59" i="1"/>
  <c r="IU59" i="1" s="1"/>
  <c r="IT60" i="1"/>
  <c r="IU60" i="1" s="1"/>
  <c r="IT61" i="1"/>
  <c r="IU61" i="1" s="1"/>
  <c r="IT62" i="1"/>
  <c r="IU62" i="1" s="1"/>
  <c r="IT63" i="1"/>
  <c r="IU63" i="1" s="1"/>
  <c r="IT64" i="1"/>
  <c r="IU64" i="1" s="1"/>
  <c r="IT65" i="1"/>
  <c r="IU65" i="1" s="1"/>
  <c r="IT66" i="1"/>
  <c r="IU66" i="1" s="1"/>
  <c r="IT67" i="1"/>
  <c r="IU67" i="1" s="1"/>
  <c r="IT68" i="1"/>
  <c r="IU68" i="1" s="1"/>
  <c r="IT69" i="1"/>
  <c r="IU69" i="1" s="1"/>
  <c r="IT70" i="1"/>
  <c r="IU70" i="1" s="1"/>
  <c r="IT71" i="1"/>
  <c r="IU71" i="1" s="1"/>
  <c r="IT72" i="1"/>
  <c r="IU72" i="1" s="1"/>
  <c r="IT73" i="1"/>
  <c r="IU73" i="1" s="1"/>
  <c r="IT74" i="1"/>
  <c r="IU74" i="1" s="1"/>
  <c r="IT75" i="1"/>
  <c r="IU75" i="1" s="1"/>
  <c r="IT76" i="1"/>
  <c r="IU76" i="1" s="1"/>
  <c r="IT77" i="1"/>
  <c r="IU77" i="1" s="1"/>
  <c r="IT78" i="1"/>
  <c r="IU78" i="1" s="1"/>
  <c r="IT79" i="1"/>
  <c r="IU79" i="1" s="1"/>
  <c r="IT80" i="1"/>
  <c r="IU80" i="1" s="1"/>
  <c r="IT81" i="1"/>
  <c r="IU81" i="1" s="1"/>
  <c r="IT82" i="1"/>
  <c r="IU82" i="1" s="1"/>
  <c r="IT83" i="1"/>
  <c r="IU83" i="1" s="1"/>
  <c r="IT84" i="1"/>
  <c r="IU84" i="1" s="1"/>
  <c r="IT85" i="1"/>
  <c r="IU85" i="1" s="1"/>
  <c r="IT86" i="1"/>
  <c r="IU86" i="1" s="1"/>
  <c r="IT87" i="1"/>
  <c r="IU87" i="1" s="1"/>
  <c r="IT88" i="1"/>
  <c r="IU88" i="1" s="1"/>
  <c r="IT89" i="1"/>
  <c r="IU89" i="1" s="1"/>
  <c r="IT90" i="1"/>
  <c r="IU90" i="1" s="1"/>
  <c r="IT91" i="1"/>
  <c r="IU91" i="1" s="1"/>
  <c r="IT92" i="1"/>
  <c r="IU92" i="1" s="1"/>
  <c r="IT93" i="1"/>
  <c r="IU93" i="1" s="1"/>
  <c r="IT94" i="1"/>
  <c r="IU94" i="1" s="1"/>
  <c r="IT95" i="1"/>
  <c r="IU95" i="1" s="1"/>
  <c r="IT96" i="1"/>
  <c r="IU96" i="1" s="1"/>
  <c r="IT97" i="1"/>
  <c r="IU97" i="1" s="1"/>
  <c r="IT98" i="1"/>
  <c r="IU98" i="1" s="1"/>
  <c r="IT99" i="1"/>
  <c r="IU99" i="1" s="1"/>
  <c r="IT100" i="1"/>
  <c r="IU100" i="1" s="1"/>
  <c r="IT101" i="1"/>
  <c r="IU101" i="1" s="1"/>
  <c r="IT102" i="1"/>
  <c r="IU102" i="1" s="1"/>
  <c r="IT103" i="1"/>
  <c r="IU103" i="1" s="1"/>
  <c r="IT104" i="1"/>
  <c r="IU104" i="1" s="1"/>
  <c r="IT105" i="1"/>
  <c r="IU105" i="1" s="1"/>
  <c r="IT106" i="1"/>
  <c r="IU106" i="1" s="1"/>
  <c r="IT107" i="1"/>
  <c r="IU107" i="1" s="1"/>
  <c r="IT108" i="1"/>
  <c r="IU108" i="1" s="1"/>
  <c r="IT109" i="1"/>
  <c r="IU109" i="1" s="1"/>
  <c r="IT110" i="1"/>
  <c r="IU110" i="1" s="1"/>
  <c r="IT111" i="1"/>
  <c r="IU111" i="1" s="1"/>
  <c r="IT112" i="1"/>
  <c r="IU112" i="1" s="1"/>
  <c r="IT113" i="1"/>
  <c r="IU113" i="1" s="1"/>
  <c r="IT114" i="1"/>
  <c r="IU114" i="1" s="1"/>
  <c r="IT115" i="1"/>
  <c r="IU115" i="1" s="1"/>
  <c r="IT116" i="1"/>
  <c r="IU116" i="1" s="1"/>
  <c r="IT117" i="1"/>
  <c r="IU117" i="1" s="1"/>
  <c r="IT118" i="1"/>
  <c r="IU118" i="1" s="1"/>
  <c r="IT119" i="1"/>
  <c r="IU119" i="1" s="1"/>
  <c r="IT120" i="1"/>
  <c r="IU120" i="1" s="1"/>
  <c r="IT121" i="1"/>
  <c r="IU121" i="1" s="1"/>
  <c r="IT122" i="1"/>
  <c r="IU122" i="1" s="1"/>
  <c r="IT123" i="1"/>
  <c r="IU123" i="1" s="1"/>
  <c r="IT124" i="1"/>
  <c r="IU124" i="1" s="1"/>
  <c r="IT125" i="1"/>
  <c r="IU125" i="1" s="1"/>
  <c r="IT126" i="1"/>
  <c r="IU126" i="1" s="1"/>
  <c r="IT127" i="1"/>
  <c r="IU127" i="1" s="1"/>
  <c r="IT128" i="1"/>
  <c r="IU128" i="1" s="1"/>
  <c r="IT129" i="1"/>
  <c r="IU129" i="1" s="1"/>
  <c r="IT130" i="1"/>
  <c r="IU130" i="1" s="1"/>
  <c r="IT131" i="1"/>
  <c r="IU131" i="1" s="1"/>
  <c r="IT132" i="1"/>
  <c r="IU132" i="1" s="1"/>
  <c r="IT133" i="1"/>
  <c r="IU133" i="1" s="1"/>
  <c r="IT134" i="1"/>
  <c r="IU134" i="1" s="1"/>
  <c r="IT135" i="1"/>
  <c r="IU135" i="1" s="1"/>
  <c r="IT136" i="1"/>
  <c r="IU136" i="1" s="1"/>
  <c r="IT137" i="1"/>
  <c r="IU137" i="1" s="1"/>
  <c r="IT138" i="1"/>
  <c r="IU138" i="1" s="1"/>
  <c r="IT139" i="1"/>
  <c r="IU139" i="1" s="1"/>
  <c r="IT140" i="1"/>
  <c r="IU140" i="1" s="1"/>
  <c r="IT141" i="1"/>
  <c r="IU141" i="1" s="1"/>
  <c r="IT142" i="1"/>
  <c r="IU142" i="1" s="1"/>
  <c r="IT143" i="1"/>
  <c r="IU143" i="1" s="1"/>
  <c r="IT144" i="1"/>
  <c r="IU144" i="1" s="1"/>
  <c r="IT145" i="1"/>
  <c r="IU145" i="1" s="1"/>
  <c r="IT146" i="1"/>
  <c r="IU146" i="1" s="1"/>
  <c r="IT147" i="1"/>
  <c r="IU147" i="1" s="1"/>
  <c r="IT148" i="1"/>
  <c r="IU148" i="1" s="1"/>
  <c r="IT149" i="1"/>
  <c r="IU149" i="1" s="1"/>
  <c r="IT150" i="1"/>
  <c r="IU150" i="1" s="1"/>
  <c r="IT151" i="1"/>
  <c r="IU151" i="1" s="1"/>
  <c r="IT152" i="1"/>
  <c r="IU152" i="1" s="1"/>
  <c r="IT153" i="1"/>
  <c r="IU153" i="1" s="1"/>
  <c r="IT154" i="1"/>
  <c r="IU154" i="1" s="1"/>
  <c r="IT155" i="1"/>
  <c r="IU155" i="1" s="1"/>
  <c r="IT156" i="1"/>
  <c r="IU156" i="1" s="1"/>
  <c r="IT157" i="1"/>
  <c r="IU157" i="1" s="1"/>
  <c r="IT158" i="1"/>
  <c r="IU158" i="1" s="1"/>
  <c r="IT159" i="1"/>
  <c r="IU159" i="1" s="1"/>
  <c r="IT160" i="1"/>
  <c r="IU160" i="1" s="1"/>
  <c r="IT161" i="1"/>
  <c r="IU161" i="1" s="1"/>
  <c r="IT162" i="1"/>
  <c r="IU162" i="1" s="1"/>
  <c r="IT163" i="1"/>
  <c r="IU163" i="1" s="1"/>
  <c r="IT164" i="1"/>
  <c r="IU164" i="1" s="1"/>
  <c r="IT165" i="1"/>
  <c r="IU165" i="1" s="1"/>
  <c r="IT166" i="1"/>
  <c r="IU166" i="1" s="1"/>
  <c r="IT167" i="1"/>
  <c r="IU167" i="1" s="1"/>
  <c r="IT168" i="1"/>
  <c r="IU168" i="1" s="1"/>
  <c r="IT169" i="1"/>
  <c r="IU169" i="1" s="1"/>
  <c r="IT171" i="1"/>
  <c r="IU171" i="1" s="1"/>
  <c r="IT172" i="1"/>
  <c r="IU172" i="1" s="1"/>
  <c r="IT173" i="1"/>
  <c r="IU173" i="1" s="1"/>
  <c r="IT174" i="1"/>
  <c r="IU174" i="1" s="1"/>
  <c r="IT175" i="1"/>
  <c r="IU175" i="1" s="1"/>
  <c r="IT176" i="1"/>
  <c r="IU176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2" i="1"/>
  <c r="MQ25" i="4"/>
  <c r="MO25" i="4"/>
  <c r="MM25" i="4"/>
  <c r="MH25" i="4"/>
  <c r="MF25" i="4"/>
  <c r="MD25" i="4"/>
  <c r="MA25" i="4"/>
  <c r="LY25" i="4"/>
  <c r="LV25" i="4"/>
  <c r="MR25" i="4" s="1"/>
  <c r="MS25" i="4" s="1"/>
  <c r="LR25" i="4"/>
  <c r="LM25" i="4"/>
  <c r="LK25" i="4"/>
  <c r="LH25" i="4"/>
  <c r="LB25" i="4"/>
  <c r="IF25" i="4"/>
  <c r="IG25" i="4"/>
  <c r="IH25" i="4"/>
  <c r="HI25" i="4"/>
  <c r="HG25" i="4"/>
  <c r="GX25" i="4"/>
  <c r="GU25" i="4"/>
  <c r="HJ25" i="4" s="1"/>
  <c r="HK25" i="4" s="1"/>
  <c r="GS25" i="4"/>
  <c r="GF25" i="4"/>
  <c r="GG25" i="4" s="1"/>
  <c r="FC25" i="4"/>
  <c r="FD25" i="4" s="1"/>
  <c r="EB25" i="4"/>
  <c r="EC25" i="4"/>
  <c r="DW25" i="4"/>
  <c r="DV25" i="4"/>
  <c r="DQ25" i="4"/>
  <c r="DP25" i="4"/>
  <c r="ED25" i="4" s="1"/>
  <c r="EE25" i="4" s="1"/>
  <c r="DO25" i="4"/>
  <c r="DN25" i="4"/>
  <c r="DK25" i="4"/>
  <c r="DJ25" i="4"/>
  <c r="DI25" i="4"/>
  <c r="DM25" i="4" s="1"/>
  <c r="DH25" i="4"/>
  <c r="DA25" i="4"/>
  <c r="CY25" i="4"/>
  <c r="CW25" i="4"/>
  <c r="CO25" i="4"/>
  <c r="DU25" i="4"/>
  <c r="BP25" i="4"/>
  <c r="BN25" i="4"/>
  <c r="BL25" i="4"/>
  <c r="BJ25" i="4"/>
  <c r="BH25" i="4"/>
  <c r="BF25" i="4"/>
  <c r="BD25" i="4"/>
  <c r="BB25" i="4"/>
  <c r="AZ25" i="4"/>
  <c r="AX25" i="4"/>
  <c r="AV25" i="4"/>
  <c r="AT25" i="4"/>
  <c r="AR25" i="4"/>
  <c r="AP25" i="4"/>
  <c r="BQ25" i="4" s="1"/>
  <c r="AN25" i="4"/>
  <c r="AL25" i="4"/>
  <c r="AJ25" i="4"/>
  <c r="AH25" i="4"/>
  <c r="AF25" i="4"/>
  <c r="AD25" i="4"/>
  <c r="AB25" i="4"/>
  <c r="MQ24" i="4"/>
  <c r="MO24" i="4"/>
  <c r="MM24" i="4"/>
  <c r="MH24" i="4"/>
  <c r="MF24" i="4"/>
  <c r="MD24" i="4"/>
  <c r="MA24" i="4"/>
  <c r="LY24" i="4"/>
  <c r="LV24" i="4"/>
  <c r="LR24" i="4"/>
  <c r="LM24" i="4"/>
  <c r="LK24" i="4"/>
  <c r="LH24" i="4"/>
  <c r="MR24" i="4" s="1"/>
  <c r="MS24" i="4" s="1"/>
  <c r="LB24" i="4"/>
  <c r="IF24" i="4"/>
  <c r="IG24" i="4"/>
  <c r="IH24" i="4"/>
  <c r="HI24" i="4"/>
  <c r="HG24" i="4"/>
  <c r="GX24" i="4"/>
  <c r="GU24" i="4"/>
  <c r="GS24" i="4"/>
  <c r="GF24" i="4"/>
  <c r="GG24" i="4"/>
  <c r="FC24" i="4"/>
  <c r="FD24" i="4"/>
  <c r="EB24" i="4"/>
  <c r="EC24" i="4"/>
  <c r="DW24" i="4"/>
  <c r="DV24" i="4"/>
  <c r="DQ24" i="4"/>
  <c r="DP24" i="4"/>
  <c r="DO24" i="4"/>
  <c r="DN24" i="4"/>
  <c r="DK24" i="4"/>
  <c r="DJ24" i="4"/>
  <c r="DI24" i="4"/>
  <c r="DM24" i="4" s="1"/>
  <c r="DH24" i="4"/>
  <c r="DA24" i="4"/>
  <c r="CY24" i="4"/>
  <c r="CW24" i="4"/>
  <c r="DZ24" i="4" s="1"/>
  <c r="EA24" i="4" s="1"/>
  <c r="CO24" i="4"/>
  <c r="DU24" i="4"/>
  <c r="BP24" i="4"/>
  <c r="BN24" i="4"/>
  <c r="BL24" i="4"/>
  <c r="BJ24" i="4"/>
  <c r="BH24" i="4"/>
  <c r="BF24" i="4"/>
  <c r="BD24" i="4"/>
  <c r="BB24" i="4"/>
  <c r="AZ24" i="4"/>
  <c r="AX24" i="4"/>
  <c r="BQ24" i="4" s="1"/>
  <c r="AV24" i="4"/>
  <c r="AT24" i="4"/>
  <c r="AR24" i="4"/>
  <c r="AP24" i="4"/>
  <c r="AN24" i="4"/>
  <c r="AL24" i="4"/>
  <c r="AJ24" i="4"/>
  <c r="AH24" i="4"/>
  <c r="AF24" i="4"/>
  <c r="AD24" i="4"/>
  <c r="AB24" i="4"/>
  <c r="MQ23" i="4"/>
  <c r="MO23" i="4"/>
  <c r="MM23" i="4"/>
  <c r="MH23" i="4"/>
  <c r="MF23" i="4"/>
  <c r="MD23" i="4"/>
  <c r="MA23" i="4"/>
  <c r="LY23" i="4"/>
  <c r="LV23" i="4"/>
  <c r="LR23" i="4"/>
  <c r="LM23" i="4"/>
  <c r="LK23" i="4"/>
  <c r="LH23" i="4"/>
  <c r="MR23" i="4" s="1"/>
  <c r="MS23" i="4" s="1"/>
  <c r="LB23" i="4"/>
  <c r="IF23" i="4"/>
  <c r="IG23" i="4" s="1"/>
  <c r="IH23" i="4" s="1"/>
  <c r="HI23" i="4"/>
  <c r="HG23" i="4"/>
  <c r="GX23" i="4"/>
  <c r="GU23" i="4"/>
  <c r="GS23" i="4"/>
  <c r="HJ23" i="4" s="1"/>
  <c r="HK23" i="4" s="1"/>
  <c r="GF23" i="4"/>
  <c r="GG23" i="4"/>
  <c r="FC23" i="4"/>
  <c r="FD23" i="4" s="1"/>
  <c r="EB23" i="4"/>
  <c r="EC23" i="4" s="1"/>
  <c r="DW23" i="4"/>
  <c r="DV23" i="4"/>
  <c r="DQ23" i="4"/>
  <c r="DP23" i="4"/>
  <c r="DO23" i="4"/>
  <c r="DN23" i="4"/>
  <c r="DR23" i="4" s="1"/>
  <c r="DS23" i="4" s="1"/>
  <c r="DK23" i="4"/>
  <c r="DJ23" i="4"/>
  <c r="DL23" i="4" s="1"/>
  <c r="DI23" i="4"/>
  <c r="DM23" i="4" s="1"/>
  <c r="DH23" i="4"/>
  <c r="DA23" i="4"/>
  <c r="CY23" i="4"/>
  <c r="CW23" i="4"/>
  <c r="CO23" i="4"/>
  <c r="DU23" i="4"/>
  <c r="BP23" i="4"/>
  <c r="BN23" i="4"/>
  <c r="BL23" i="4"/>
  <c r="BJ23" i="4"/>
  <c r="BH23" i="4"/>
  <c r="BF23" i="4"/>
  <c r="BD23" i="4"/>
  <c r="BB23" i="4"/>
  <c r="AZ23" i="4"/>
  <c r="AX23" i="4"/>
  <c r="AV23" i="4"/>
  <c r="AT23" i="4"/>
  <c r="AR23" i="4"/>
  <c r="AP23" i="4"/>
  <c r="AN23" i="4"/>
  <c r="AL23" i="4"/>
  <c r="AJ23" i="4"/>
  <c r="AH23" i="4"/>
  <c r="BQ23" i="4" s="1"/>
  <c r="AF23" i="4"/>
  <c r="AD23" i="4"/>
  <c r="AB23" i="4"/>
  <c r="MQ22" i="4"/>
  <c r="MO22" i="4"/>
  <c r="MM22" i="4"/>
  <c r="MH22" i="4"/>
  <c r="MF22" i="4"/>
  <c r="MD22" i="4"/>
  <c r="MA22" i="4"/>
  <c r="LY22" i="4"/>
  <c r="LV22" i="4"/>
  <c r="MR22" i="4" s="1"/>
  <c r="MS22" i="4" s="1"/>
  <c r="LR22" i="4"/>
  <c r="LM22" i="4"/>
  <c r="LK22" i="4"/>
  <c r="LH22" i="4"/>
  <c r="LB22" i="4"/>
  <c r="IF22" i="4"/>
  <c r="IG22" i="4"/>
  <c r="IH22" i="4"/>
  <c r="HI22" i="4"/>
  <c r="HG22" i="4"/>
  <c r="GX22" i="4"/>
  <c r="GU22" i="4"/>
  <c r="HJ22" i="4" s="1"/>
  <c r="HK22" i="4" s="1"/>
  <c r="GS22" i="4"/>
  <c r="GF22" i="4"/>
  <c r="GG22" i="4" s="1"/>
  <c r="FC22" i="4"/>
  <c r="FD22" i="4" s="1"/>
  <c r="EB22" i="4"/>
  <c r="EC22" i="4"/>
  <c r="DW22" i="4"/>
  <c r="DV22" i="4"/>
  <c r="DQ22" i="4"/>
  <c r="DP22" i="4"/>
  <c r="DR22" i="4" s="1"/>
  <c r="DS22" i="4" s="1"/>
  <c r="DO22" i="4"/>
  <c r="DN22" i="4"/>
  <c r="DK22" i="4"/>
  <c r="DJ22" i="4"/>
  <c r="DI22" i="4"/>
  <c r="DH22" i="4"/>
  <c r="DA22" i="4"/>
  <c r="CY22" i="4"/>
  <c r="CW22" i="4"/>
  <c r="DZ22" i="4" s="1"/>
  <c r="EA22" i="4" s="1"/>
  <c r="CO22" i="4"/>
  <c r="DT22" i="4" s="1"/>
  <c r="DX22" i="4" s="1"/>
  <c r="DY22" i="4" s="1"/>
  <c r="DU22" i="4"/>
  <c r="BP22" i="4"/>
  <c r="BN22" i="4"/>
  <c r="BL22" i="4"/>
  <c r="BJ22" i="4"/>
  <c r="BH22" i="4"/>
  <c r="BF22" i="4"/>
  <c r="BD22" i="4"/>
  <c r="BB22" i="4"/>
  <c r="AZ22" i="4"/>
  <c r="AX22" i="4"/>
  <c r="AV22" i="4"/>
  <c r="AT22" i="4"/>
  <c r="AR22" i="4"/>
  <c r="AP22" i="4"/>
  <c r="AN22" i="4"/>
  <c r="AL22" i="4"/>
  <c r="AJ22" i="4"/>
  <c r="AH22" i="4"/>
  <c r="AF22" i="4"/>
  <c r="AD22" i="4"/>
  <c r="AB22" i="4"/>
  <c r="BQ22" i="4" s="1"/>
  <c r="BP21" i="4"/>
  <c r="BN21" i="4"/>
  <c r="BL21" i="4"/>
  <c r="BJ21" i="4"/>
  <c r="BH21" i="4"/>
  <c r="BF21" i="4"/>
  <c r="BD21" i="4"/>
  <c r="BB21" i="4"/>
  <c r="AZ21" i="4"/>
  <c r="AX21" i="4"/>
  <c r="AV21" i="4"/>
  <c r="AT21" i="4"/>
  <c r="AR21" i="4"/>
  <c r="AP21" i="4"/>
  <c r="AN21" i="4"/>
  <c r="AL21" i="4"/>
  <c r="AJ21" i="4"/>
  <c r="AH21" i="4"/>
  <c r="AF21" i="4"/>
  <c r="AD21" i="4"/>
  <c r="AB21" i="4"/>
  <c r="BQ21" i="4" s="1"/>
  <c r="MQ20" i="4"/>
  <c r="MO20" i="4"/>
  <c r="MM20" i="4"/>
  <c r="MH20" i="4"/>
  <c r="MF20" i="4"/>
  <c r="MD20" i="4"/>
  <c r="MA20" i="4"/>
  <c r="LY20" i="4"/>
  <c r="LV20" i="4"/>
  <c r="LR20" i="4"/>
  <c r="LM20" i="4"/>
  <c r="LK20" i="4"/>
  <c r="MR20" i="4" s="1"/>
  <c r="MS20" i="4" s="1"/>
  <c r="LH20" i="4"/>
  <c r="LB20" i="4"/>
  <c r="IG20" i="4"/>
  <c r="IH20" i="4"/>
  <c r="HI20" i="4"/>
  <c r="HG20" i="4"/>
  <c r="GX20" i="4"/>
  <c r="GU20" i="4"/>
  <c r="HJ20" i="4" s="1"/>
  <c r="HK20" i="4" s="1"/>
  <c r="GS20" i="4"/>
  <c r="GF20" i="4"/>
  <c r="GG20" i="4" s="1"/>
  <c r="FC20" i="4"/>
  <c r="FD20" i="4" s="1"/>
  <c r="EB20" i="4"/>
  <c r="EC20" i="4"/>
  <c r="DW20" i="4"/>
  <c r="DV20" i="4"/>
  <c r="DQ20" i="4"/>
  <c r="DP20" i="4"/>
  <c r="ED20" i="4" s="1"/>
  <c r="EE20" i="4" s="1"/>
  <c r="DO20" i="4"/>
  <c r="DN20" i="4"/>
  <c r="DK20" i="4"/>
  <c r="DJ20" i="4"/>
  <c r="DI20" i="4"/>
  <c r="DH20" i="4"/>
  <c r="DA20" i="4"/>
  <c r="CY20" i="4"/>
  <c r="CW20" i="4"/>
  <c r="CO20" i="4"/>
  <c r="DT20" i="4"/>
  <c r="DX20" i="4"/>
  <c r="DY20" i="4"/>
  <c r="BP20" i="4"/>
  <c r="BN20" i="4"/>
  <c r="BL20" i="4"/>
  <c r="BJ20" i="4"/>
  <c r="BH20" i="4"/>
  <c r="BF20" i="4"/>
  <c r="BD20" i="4"/>
  <c r="BB20" i="4"/>
  <c r="AZ20" i="4"/>
  <c r="AX20" i="4"/>
  <c r="AV20" i="4"/>
  <c r="AT20" i="4"/>
  <c r="AR20" i="4"/>
  <c r="AP20" i="4"/>
  <c r="AN20" i="4"/>
  <c r="AL20" i="4"/>
  <c r="AJ20" i="4"/>
  <c r="AH20" i="4"/>
  <c r="AF20" i="4"/>
  <c r="AD20" i="4"/>
  <c r="AB20" i="4"/>
  <c r="BQ20" i="4" s="1"/>
  <c r="MQ19" i="4"/>
  <c r="MO19" i="4"/>
  <c r="MM19" i="4"/>
  <c r="MH19" i="4"/>
  <c r="MF19" i="4"/>
  <c r="MD19" i="4"/>
  <c r="MA19" i="4"/>
  <c r="LY19" i="4"/>
  <c r="LV19" i="4"/>
  <c r="LR19" i="4"/>
  <c r="LM19" i="4"/>
  <c r="LK19" i="4"/>
  <c r="LH19" i="4"/>
  <c r="MR19" i="4" s="1"/>
  <c r="MS19" i="4" s="1"/>
  <c r="LB19" i="4"/>
  <c r="IF19" i="4"/>
  <c r="IG19" i="4" s="1"/>
  <c r="IH19" i="4" s="1"/>
  <c r="HI19" i="4"/>
  <c r="HG19" i="4"/>
  <c r="GX19" i="4"/>
  <c r="GU19" i="4"/>
  <c r="GS19" i="4"/>
  <c r="HJ19" i="4" s="1"/>
  <c r="HK19" i="4" s="1"/>
  <c r="GF19" i="4"/>
  <c r="GG19" i="4"/>
  <c r="FC19" i="4"/>
  <c r="FD19" i="4"/>
  <c r="EB19" i="4"/>
  <c r="EC19" i="4" s="1"/>
  <c r="DW19" i="4"/>
  <c r="DV19" i="4"/>
  <c r="DQ19" i="4"/>
  <c r="DP19" i="4"/>
  <c r="DO19" i="4"/>
  <c r="DN19" i="4"/>
  <c r="DR19" i="4" s="1"/>
  <c r="DS19" i="4" s="1"/>
  <c r="DK19" i="4"/>
  <c r="DJ19" i="4"/>
  <c r="DI19" i="4"/>
  <c r="DH19" i="4"/>
  <c r="DL19" i="4" s="1"/>
  <c r="DA19" i="4"/>
  <c r="DZ19" i="4" s="1"/>
  <c r="EA19" i="4" s="1"/>
  <c r="CY19" i="4"/>
  <c r="CW19" i="4"/>
  <c r="CO19" i="4"/>
  <c r="DT19" i="4"/>
  <c r="BP19" i="4"/>
  <c r="BN19" i="4"/>
  <c r="BL19" i="4"/>
  <c r="BJ19" i="4"/>
  <c r="BH19" i="4"/>
  <c r="BF19" i="4"/>
  <c r="BD19" i="4"/>
  <c r="BB19" i="4"/>
  <c r="AZ19" i="4"/>
  <c r="AX19" i="4"/>
  <c r="AV19" i="4"/>
  <c r="AT19" i="4"/>
  <c r="AR19" i="4"/>
  <c r="AP19" i="4"/>
  <c r="AN19" i="4"/>
  <c r="AL19" i="4"/>
  <c r="AJ19" i="4"/>
  <c r="AH19" i="4"/>
  <c r="AF19" i="4"/>
  <c r="AD19" i="4"/>
  <c r="BQ19" i="4" s="1"/>
  <c r="AB19" i="4"/>
  <c r="MQ18" i="4"/>
  <c r="MO18" i="4"/>
  <c r="MM18" i="4"/>
  <c r="MH18" i="4"/>
  <c r="MF18" i="4"/>
  <c r="MD18" i="4"/>
  <c r="MA18" i="4"/>
  <c r="LY18" i="4"/>
  <c r="LV18" i="4"/>
  <c r="LR18" i="4"/>
  <c r="LM18" i="4"/>
  <c r="LK18" i="4"/>
  <c r="LH18" i="4"/>
  <c r="LB18" i="4"/>
  <c r="IF18" i="4"/>
  <c r="IG18" i="4" s="1"/>
  <c r="IH18" i="4" s="1"/>
  <c r="HI18" i="4"/>
  <c r="HG18" i="4"/>
  <c r="GX18" i="4"/>
  <c r="GU18" i="4"/>
  <c r="GS18" i="4"/>
  <c r="HJ18" i="4" s="1"/>
  <c r="HK18" i="4" s="1"/>
  <c r="GF18" i="4"/>
  <c r="GG18" i="4" s="1"/>
  <c r="FC18" i="4"/>
  <c r="FD18" i="4" s="1"/>
  <c r="EB18" i="4"/>
  <c r="EC18" i="4" s="1"/>
  <c r="DW18" i="4"/>
  <c r="DV18" i="4"/>
  <c r="DQ18" i="4"/>
  <c r="DP18" i="4"/>
  <c r="DO18" i="4"/>
  <c r="DN18" i="4"/>
  <c r="ED18" i="4" s="1"/>
  <c r="EE18" i="4" s="1"/>
  <c r="DK18" i="4"/>
  <c r="DM18" i="4" s="1"/>
  <c r="DJ18" i="4"/>
  <c r="DI18" i="4"/>
  <c r="DH18" i="4"/>
  <c r="DA18" i="4"/>
  <c r="CY18" i="4"/>
  <c r="CW18" i="4"/>
  <c r="CO18" i="4"/>
  <c r="DU18" i="4"/>
  <c r="BP18" i="4"/>
  <c r="BN18" i="4"/>
  <c r="BL18" i="4"/>
  <c r="BJ18" i="4"/>
  <c r="BH18" i="4"/>
  <c r="BF18" i="4"/>
  <c r="BD18" i="4"/>
  <c r="BB18" i="4"/>
  <c r="AZ18" i="4"/>
  <c r="AX18" i="4"/>
  <c r="AV18" i="4"/>
  <c r="AT18" i="4"/>
  <c r="AR18" i="4"/>
  <c r="AP18" i="4"/>
  <c r="AN18" i="4"/>
  <c r="AL18" i="4"/>
  <c r="AJ18" i="4"/>
  <c r="AH18" i="4"/>
  <c r="AF18" i="4"/>
  <c r="AD18" i="4"/>
  <c r="BQ18" i="4" s="1"/>
  <c r="AB18" i="4"/>
  <c r="MQ17" i="4"/>
  <c r="MO17" i="4"/>
  <c r="MM17" i="4"/>
  <c r="MH17" i="4"/>
  <c r="MF17" i="4"/>
  <c r="MD17" i="4"/>
  <c r="MA17" i="4"/>
  <c r="LY17" i="4"/>
  <c r="LV17" i="4"/>
  <c r="LR17" i="4"/>
  <c r="LM17" i="4"/>
  <c r="LK17" i="4"/>
  <c r="LH17" i="4"/>
  <c r="MR17" i="4" s="1"/>
  <c r="MS17" i="4" s="1"/>
  <c r="LB17" i="4"/>
  <c r="IF17" i="4"/>
  <c r="IG17" i="4"/>
  <c r="IH17" i="4"/>
  <c r="HI17" i="4"/>
  <c r="HG17" i="4"/>
  <c r="HJ17" i="4" s="1"/>
  <c r="HK17" i="4" s="1"/>
  <c r="GX17" i="4"/>
  <c r="GU17" i="4"/>
  <c r="GS17" i="4"/>
  <c r="GF17" i="4"/>
  <c r="GG17" i="4" s="1"/>
  <c r="FC17" i="4"/>
  <c r="FD17" i="4"/>
  <c r="EB17" i="4"/>
  <c r="EC17" i="4"/>
  <c r="DW17" i="4"/>
  <c r="DV17" i="4"/>
  <c r="DQ17" i="4"/>
  <c r="DP17" i="4"/>
  <c r="DO17" i="4"/>
  <c r="DN17" i="4"/>
  <c r="DK17" i="4"/>
  <c r="DJ17" i="4"/>
  <c r="DI17" i="4"/>
  <c r="DH17" i="4"/>
  <c r="ED17" i="4" s="1"/>
  <c r="EE17" i="4" s="1"/>
  <c r="DA17" i="4"/>
  <c r="CY17" i="4"/>
  <c r="CW17" i="4"/>
  <c r="DZ17" i="4" s="1"/>
  <c r="EA17" i="4" s="1"/>
  <c r="CO17" i="4"/>
  <c r="DT17" i="4" s="1"/>
  <c r="DX17" i="4" s="1"/>
  <c r="DY17" i="4" s="1"/>
  <c r="DU17" i="4"/>
  <c r="BP17" i="4"/>
  <c r="BN17" i="4"/>
  <c r="BL17" i="4"/>
  <c r="BJ17" i="4"/>
  <c r="BH17" i="4"/>
  <c r="BF17" i="4"/>
  <c r="BD17" i="4"/>
  <c r="BB17" i="4"/>
  <c r="AZ17" i="4"/>
  <c r="AX17" i="4"/>
  <c r="AV17" i="4"/>
  <c r="AT17" i="4"/>
  <c r="AR17" i="4"/>
  <c r="AP17" i="4"/>
  <c r="AN17" i="4"/>
  <c r="AL17" i="4"/>
  <c r="AJ17" i="4"/>
  <c r="AH17" i="4"/>
  <c r="AF17" i="4"/>
  <c r="AD17" i="4"/>
  <c r="AB17" i="4"/>
  <c r="BQ17" i="4" s="1"/>
  <c r="MO16" i="4"/>
  <c r="MM16" i="4"/>
  <c r="MH16" i="4"/>
  <c r="MR16" i="4" s="1"/>
  <c r="MS16" i="4" s="1"/>
  <c r="MF16" i="4"/>
  <c r="MD16" i="4"/>
  <c r="MA16" i="4"/>
  <c r="LY16" i="4"/>
  <c r="LV16" i="4"/>
  <c r="LR16" i="4"/>
  <c r="LM16" i="4"/>
  <c r="LK16" i="4"/>
  <c r="LH16" i="4"/>
  <c r="LB16" i="4"/>
  <c r="IF16" i="4"/>
  <c r="IG16" i="4"/>
  <c r="IH16" i="4" s="1"/>
  <c r="HI16" i="4"/>
  <c r="HG16" i="4"/>
  <c r="GX16" i="4"/>
  <c r="GU16" i="4"/>
  <c r="GS16" i="4"/>
  <c r="GF16" i="4"/>
  <c r="GG16" i="4"/>
  <c r="FC16" i="4"/>
  <c r="FD16" i="4"/>
  <c r="EB16" i="4"/>
  <c r="EC16" i="4"/>
  <c r="DW16" i="4"/>
  <c r="DV16" i="4"/>
  <c r="DQ16" i="4"/>
  <c r="DP16" i="4"/>
  <c r="DO16" i="4"/>
  <c r="DN16" i="4"/>
  <c r="DR16" i="4" s="1"/>
  <c r="DS16" i="4" s="1"/>
  <c r="DK16" i="4"/>
  <c r="DJ16" i="4"/>
  <c r="DI16" i="4"/>
  <c r="DM16" i="4" s="1"/>
  <c r="DH16" i="4"/>
  <c r="DL16" i="4" s="1"/>
  <c r="DA16" i="4"/>
  <c r="CY16" i="4"/>
  <c r="DZ16" i="4" s="1"/>
  <c r="CW16" i="4"/>
  <c r="CO16" i="4"/>
  <c r="DT16" i="4"/>
  <c r="DX16" i="4"/>
  <c r="DY16" i="4" s="1"/>
  <c r="BP16" i="4"/>
  <c r="BN16" i="4"/>
  <c r="BL16" i="4"/>
  <c r="BJ16" i="4"/>
  <c r="BH16" i="4"/>
  <c r="BF16" i="4"/>
  <c r="BD16" i="4"/>
  <c r="BB16" i="4"/>
  <c r="AZ16" i="4"/>
  <c r="AX16" i="4"/>
  <c r="AV16" i="4"/>
  <c r="AT16" i="4"/>
  <c r="AR16" i="4"/>
  <c r="AP16" i="4"/>
  <c r="AN16" i="4"/>
  <c r="AL16" i="4"/>
  <c r="AJ16" i="4"/>
  <c r="AH16" i="4"/>
  <c r="AF16" i="4"/>
  <c r="BQ16" i="4" s="1"/>
  <c r="AD16" i="4"/>
  <c r="AB16" i="4"/>
  <c r="MQ15" i="4"/>
  <c r="MO15" i="4"/>
  <c r="MM15" i="4"/>
  <c r="MH15" i="4"/>
  <c r="MF15" i="4"/>
  <c r="MD15" i="4"/>
  <c r="MA15" i="4"/>
  <c r="LY15" i="4"/>
  <c r="LV15" i="4"/>
  <c r="LR15" i="4"/>
  <c r="MR15" i="4" s="1"/>
  <c r="MS15" i="4" s="1"/>
  <c r="LM15" i="4"/>
  <c r="LK15" i="4"/>
  <c r="LH15" i="4"/>
  <c r="LB15" i="4"/>
  <c r="IF15" i="4"/>
  <c r="IG15" i="4"/>
  <c r="IH15" i="4"/>
  <c r="HI15" i="4"/>
  <c r="HG15" i="4"/>
  <c r="GX15" i="4"/>
  <c r="GU15" i="4"/>
  <c r="GS15" i="4"/>
  <c r="HJ15" i="4" s="1"/>
  <c r="HK15" i="4" s="1"/>
  <c r="GF15" i="4"/>
  <c r="GG15" i="4" s="1"/>
  <c r="FC15" i="4"/>
  <c r="FD15" i="4"/>
  <c r="EB15" i="4"/>
  <c r="EC15" i="4"/>
  <c r="DW15" i="4"/>
  <c r="DV15" i="4"/>
  <c r="DQ15" i="4"/>
  <c r="DP15" i="4"/>
  <c r="DO15" i="4"/>
  <c r="DN15" i="4"/>
  <c r="ED15" i="4" s="1"/>
  <c r="EE15" i="4" s="1"/>
  <c r="DK15" i="4"/>
  <c r="DJ15" i="4"/>
  <c r="DI15" i="4"/>
  <c r="DH15" i="4"/>
  <c r="DA15" i="4"/>
  <c r="CY15" i="4"/>
  <c r="CW15" i="4"/>
  <c r="DZ15" i="4" s="1"/>
  <c r="EA15" i="4" s="1"/>
  <c r="CO15" i="4"/>
  <c r="DT15" i="4" s="1"/>
  <c r="DX15" i="4" s="1"/>
  <c r="DY15" i="4" s="1"/>
  <c r="DU15" i="4"/>
  <c r="BP15" i="4"/>
  <c r="BN15" i="4"/>
  <c r="BL15" i="4"/>
  <c r="BJ15" i="4"/>
  <c r="BH15" i="4"/>
  <c r="BF15" i="4"/>
  <c r="BD15" i="4"/>
  <c r="BB15" i="4"/>
  <c r="AZ15" i="4"/>
  <c r="AX15" i="4"/>
  <c r="AV15" i="4"/>
  <c r="AT15" i="4"/>
  <c r="AR15" i="4"/>
  <c r="AP15" i="4"/>
  <c r="AN15" i="4"/>
  <c r="AL15" i="4"/>
  <c r="AJ15" i="4"/>
  <c r="AH15" i="4"/>
  <c r="AF15" i="4"/>
  <c r="AD15" i="4"/>
  <c r="AB15" i="4"/>
  <c r="BQ15" i="4" s="1"/>
  <c r="MQ14" i="4"/>
  <c r="MO14" i="4"/>
  <c r="MM14" i="4"/>
  <c r="MH14" i="4"/>
  <c r="MF14" i="4"/>
  <c r="MD14" i="4"/>
  <c r="MA14" i="4"/>
  <c r="LY14" i="4"/>
  <c r="LV14" i="4"/>
  <c r="LR14" i="4"/>
  <c r="LM14" i="4"/>
  <c r="LK14" i="4"/>
  <c r="LH14" i="4"/>
  <c r="LB14" i="4"/>
  <c r="IF14" i="4"/>
  <c r="IG14" i="4"/>
  <c r="IH14" i="4"/>
  <c r="HI14" i="4"/>
  <c r="HG14" i="4"/>
  <c r="GX14" i="4"/>
  <c r="GU14" i="4"/>
  <c r="GS14" i="4"/>
  <c r="HJ14" i="4" s="1"/>
  <c r="HK14" i="4" s="1"/>
  <c r="GF14" i="4"/>
  <c r="GG14" i="4"/>
  <c r="FC14" i="4"/>
  <c r="FD14" i="4"/>
  <c r="EB14" i="4"/>
  <c r="EC14" i="4"/>
  <c r="DW14" i="4"/>
  <c r="DV14" i="4"/>
  <c r="DQ14" i="4"/>
  <c r="DP14" i="4"/>
  <c r="DO14" i="4"/>
  <c r="DN14" i="4"/>
  <c r="DR14" i="4" s="1"/>
  <c r="DS14" i="4" s="1"/>
  <c r="DK14" i="4"/>
  <c r="DJ14" i="4"/>
  <c r="DI14" i="4"/>
  <c r="DM14" i="4" s="1"/>
  <c r="DH14" i="4"/>
  <c r="DL14" i="4" s="1"/>
  <c r="DA14" i="4"/>
  <c r="CY14" i="4"/>
  <c r="CW14" i="4"/>
  <c r="DZ14" i="4" s="1"/>
  <c r="EA14" i="4" s="1"/>
  <c r="CO14" i="4"/>
  <c r="DU14" i="4" s="1"/>
  <c r="BP14" i="4"/>
  <c r="BN14" i="4"/>
  <c r="BL14" i="4"/>
  <c r="BJ14" i="4"/>
  <c r="BH14" i="4"/>
  <c r="BF14" i="4"/>
  <c r="BD14" i="4"/>
  <c r="BB14" i="4"/>
  <c r="AZ14" i="4"/>
  <c r="AX14" i="4"/>
  <c r="AV14" i="4"/>
  <c r="AT14" i="4"/>
  <c r="AR14" i="4"/>
  <c r="AP14" i="4"/>
  <c r="AN14" i="4"/>
  <c r="AL14" i="4"/>
  <c r="AJ14" i="4"/>
  <c r="AH14" i="4"/>
  <c r="AF14" i="4"/>
  <c r="AD14" i="4"/>
  <c r="AB14" i="4"/>
  <c r="BQ14" i="4" s="1"/>
  <c r="MQ13" i="4"/>
  <c r="MO13" i="4"/>
  <c r="MM13" i="4"/>
  <c r="MH13" i="4"/>
  <c r="MF13" i="4"/>
  <c r="MD13" i="4"/>
  <c r="MA13" i="4"/>
  <c r="LY13" i="4"/>
  <c r="LV13" i="4"/>
  <c r="LR13" i="4"/>
  <c r="LM13" i="4"/>
  <c r="LK13" i="4"/>
  <c r="LH13" i="4"/>
  <c r="MR13" i="4" s="1"/>
  <c r="MS13" i="4" s="1"/>
  <c r="LB13" i="4"/>
  <c r="IF13" i="4"/>
  <c r="IG13" i="4" s="1"/>
  <c r="IH13" i="4" s="1"/>
  <c r="HI13" i="4"/>
  <c r="HG13" i="4"/>
  <c r="GX13" i="4"/>
  <c r="GU13" i="4"/>
  <c r="GS13" i="4"/>
  <c r="HJ13" i="4" s="1"/>
  <c r="HK13" i="4" s="1"/>
  <c r="GF13" i="4"/>
  <c r="GG13" i="4"/>
  <c r="FC13" i="4"/>
  <c r="FD13" i="4"/>
  <c r="EB13" i="4"/>
  <c r="EC13" i="4" s="1"/>
  <c r="DW13" i="4"/>
  <c r="DV13" i="4"/>
  <c r="DQ13" i="4"/>
  <c r="DP13" i="4"/>
  <c r="DO13" i="4"/>
  <c r="DN13" i="4"/>
  <c r="DK13" i="4"/>
  <c r="DJ13" i="4"/>
  <c r="DI13" i="4"/>
  <c r="DM13" i="4" s="1"/>
  <c r="DH13" i="4"/>
  <c r="DL13" i="4" s="1"/>
  <c r="DA13" i="4"/>
  <c r="CY13" i="4"/>
  <c r="CW13" i="4"/>
  <c r="CO13" i="4"/>
  <c r="DU13" i="4" s="1"/>
  <c r="BP13" i="4"/>
  <c r="BN13" i="4"/>
  <c r="BL13" i="4"/>
  <c r="BJ13" i="4"/>
  <c r="BH13" i="4"/>
  <c r="BF13" i="4"/>
  <c r="BD13" i="4"/>
  <c r="BB13" i="4"/>
  <c r="AZ13" i="4"/>
  <c r="AX13" i="4"/>
  <c r="AV13" i="4"/>
  <c r="AT13" i="4"/>
  <c r="AR13" i="4"/>
  <c r="AP13" i="4"/>
  <c r="AN13" i="4"/>
  <c r="AL13" i="4"/>
  <c r="AJ13" i="4"/>
  <c r="AH13" i="4"/>
  <c r="AF13" i="4"/>
  <c r="BQ13" i="4" s="1"/>
  <c r="AD13" i="4"/>
  <c r="AB13" i="4"/>
  <c r="MQ12" i="4"/>
  <c r="MO12" i="4"/>
  <c r="MM12" i="4"/>
  <c r="MH12" i="4"/>
  <c r="MF12" i="4"/>
  <c r="MD12" i="4"/>
  <c r="MA12" i="4"/>
  <c r="LY12" i="4"/>
  <c r="LV12" i="4"/>
  <c r="LR12" i="4"/>
  <c r="MR12" i="4" s="1"/>
  <c r="MS12" i="4" s="1"/>
  <c r="LM12" i="4"/>
  <c r="LK12" i="4"/>
  <c r="LH12" i="4"/>
  <c r="LB12" i="4"/>
  <c r="IF12" i="4"/>
  <c r="IG12" i="4"/>
  <c r="IH12" i="4"/>
  <c r="HI12" i="4"/>
  <c r="HG12" i="4"/>
  <c r="GX12" i="4"/>
  <c r="GU12" i="4"/>
  <c r="GS12" i="4"/>
  <c r="HJ12" i="4" s="1"/>
  <c r="HK12" i="4" s="1"/>
  <c r="GF12" i="4"/>
  <c r="GG12" i="4" s="1"/>
  <c r="FC12" i="4"/>
  <c r="FD12" i="4"/>
  <c r="EB12" i="4"/>
  <c r="EC12" i="4"/>
  <c r="DW12" i="4"/>
  <c r="DV12" i="4"/>
  <c r="DQ12" i="4"/>
  <c r="DP12" i="4"/>
  <c r="DO12" i="4"/>
  <c r="DN12" i="4"/>
  <c r="DR12" i="4" s="1"/>
  <c r="DS12" i="4" s="1"/>
  <c r="DK12" i="4"/>
  <c r="DJ12" i="4"/>
  <c r="DI12" i="4"/>
  <c r="DH12" i="4"/>
  <c r="ED12" i="4" s="1"/>
  <c r="EE12" i="4" s="1"/>
  <c r="DA12" i="4"/>
  <c r="CY12" i="4"/>
  <c r="CW12" i="4"/>
  <c r="CO12" i="4"/>
  <c r="DT12" i="4" s="1"/>
  <c r="DX12" i="4" s="1"/>
  <c r="DY12" i="4" s="1"/>
  <c r="DU12" i="4"/>
  <c r="BP12" i="4"/>
  <c r="BN12" i="4"/>
  <c r="BL12" i="4"/>
  <c r="BJ12" i="4"/>
  <c r="BH12" i="4"/>
  <c r="BF12" i="4"/>
  <c r="BD12" i="4"/>
  <c r="BB12" i="4"/>
  <c r="AZ12" i="4"/>
  <c r="AX12" i="4"/>
  <c r="AV12" i="4"/>
  <c r="AT12" i="4"/>
  <c r="AR12" i="4"/>
  <c r="AP12" i="4"/>
  <c r="AN12" i="4"/>
  <c r="BQ12" i="4" s="1"/>
  <c r="AL12" i="4"/>
  <c r="AJ12" i="4"/>
  <c r="AH12" i="4"/>
  <c r="AF12" i="4"/>
  <c r="AD12" i="4"/>
  <c r="AB12" i="4"/>
  <c r="EB11" i="4"/>
  <c r="EC11" i="4"/>
  <c r="DW11" i="4"/>
  <c r="DV11" i="4"/>
  <c r="DQ11" i="4"/>
  <c r="DP11" i="4"/>
  <c r="DR11" i="4" s="1"/>
  <c r="DS11" i="4" s="1"/>
  <c r="DO11" i="4"/>
  <c r="DN11" i="4"/>
  <c r="DK11" i="4"/>
  <c r="DJ11" i="4"/>
  <c r="DI11" i="4"/>
  <c r="DH11" i="4"/>
  <c r="ED11" i="4" s="1"/>
  <c r="EE11" i="4" s="1"/>
  <c r="DA11" i="4"/>
  <c r="CY11" i="4"/>
  <c r="CW11" i="4"/>
  <c r="DZ11" i="4" s="1"/>
  <c r="EA11" i="4" s="1"/>
  <c r="CO11" i="4"/>
  <c r="DU11" i="4" s="1"/>
  <c r="DT11" i="4"/>
  <c r="DX11" i="4"/>
  <c r="DY11" i="4" s="1"/>
  <c r="BP11" i="4"/>
  <c r="BN11" i="4"/>
  <c r="BL11" i="4"/>
  <c r="BJ11" i="4"/>
  <c r="BH11" i="4"/>
  <c r="BF11" i="4"/>
  <c r="BD11" i="4"/>
  <c r="BB11" i="4"/>
  <c r="AZ11" i="4"/>
  <c r="AX11" i="4"/>
  <c r="AV11" i="4"/>
  <c r="AT11" i="4"/>
  <c r="AR11" i="4"/>
  <c r="AP11" i="4"/>
  <c r="AN11" i="4"/>
  <c r="AL11" i="4"/>
  <c r="AJ11" i="4"/>
  <c r="AH11" i="4"/>
  <c r="AF11" i="4"/>
  <c r="AD11" i="4"/>
  <c r="AB11" i="4"/>
  <c r="BQ11" i="4" s="1"/>
  <c r="BP10" i="4"/>
  <c r="BN10" i="4"/>
  <c r="BL10" i="4"/>
  <c r="BJ10" i="4"/>
  <c r="BH10" i="4"/>
  <c r="BF10" i="4"/>
  <c r="BD10" i="4"/>
  <c r="BB10" i="4"/>
  <c r="AZ10" i="4"/>
  <c r="AX10" i="4"/>
  <c r="AV10" i="4"/>
  <c r="AT10" i="4"/>
  <c r="AR10" i="4"/>
  <c r="AP10" i="4"/>
  <c r="AN10" i="4"/>
  <c r="AL10" i="4"/>
  <c r="AJ10" i="4"/>
  <c r="AH10" i="4"/>
  <c r="AF10" i="4"/>
  <c r="AD10" i="4"/>
  <c r="AB10" i="4"/>
  <c r="BQ10" i="4" s="1"/>
  <c r="MQ9" i="4"/>
  <c r="MO9" i="4"/>
  <c r="MM9" i="4"/>
  <c r="MH9" i="4"/>
  <c r="MF9" i="4"/>
  <c r="MD9" i="4"/>
  <c r="MA9" i="4"/>
  <c r="LY9" i="4"/>
  <c r="LV9" i="4"/>
  <c r="LR9" i="4"/>
  <c r="LM9" i="4"/>
  <c r="LK9" i="4"/>
  <c r="LH9" i="4"/>
  <c r="MR9" i="4" s="1"/>
  <c r="MS9" i="4" s="1"/>
  <c r="LB9" i="4"/>
  <c r="IF9" i="4"/>
  <c r="IG9" i="4"/>
  <c r="IH9" i="4"/>
  <c r="HI9" i="4"/>
  <c r="HG9" i="4"/>
  <c r="GX9" i="4"/>
  <c r="GU9" i="4"/>
  <c r="HJ9" i="4" s="1"/>
  <c r="HK9" i="4" s="1"/>
  <c r="GS9" i="4"/>
  <c r="GF9" i="4"/>
  <c r="GG9" i="4"/>
  <c r="FC9" i="4"/>
  <c r="FD9" i="4"/>
  <c r="EB9" i="4"/>
  <c r="EC9" i="4"/>
  <c r="DW9" i="4"/>
  <c r="DV9" i="4"/>
  <c r="DQ9" i="4"/>
  <c r="DP9" i="4"/>
  <c r="DO9" i="4"/>
  <c r="DN9" i="4"/>
  <c r="DK9" i="4"/>
  <c r="DJ9" i="4"/>
  <c r="DI9" i="4"/>
  <c r="DM9" i="4" s="1"/>
  <c r="DH9" i="4"/>
  <c r="DL9" i="4" s="1"/>
  <c r="DA9" i="4"/>
  <c r="CY9" i="4"/>
  <c r="CW9" i="4"/>
  <c r="CO9" i="4"/>
  <c r="DT9" i="4" s="1"/>
  <c r="DX9" i="4" s="1"/>
  <c r="DY9" i="4" s="1"/>
  <c r="BP9" i="4"/>
  <c r="BN9" i="4"/>
  <c r="BL9" i="4"/>
  <c r="BJ9" i="4"/>
  <c r="BH9" i="4"/>
  <c r="BF9" i="4"/>
  <c r="BD9" i="4"/>
  <c r="BB9" i="4"/>
  <c r="AZ9" i="4"/>
  <c r="AX9" i="4"/>
  <c r="AV9" i="4"/>
  <c r="AT9" i="4"/>
  <c r="AR9" i="4"/>
  <c r="AP9" i="4"/>
  <c r="AN9" i="4"/>
  <c r="AL9" i="4"/>
  <c r="AJ9" i="4"/>
  <c r="AH9" i="4"/>
  <c r="AF9" i="4"/>
  <c r="AD9" i="4"/>
  <c r="AB9" i="4"/>
  <c r="BQ9" i="4" s="1"/>
  <c r="MQ8" i="4"/>
  <c r="MO8" i="4"/>
  <c r="MM8" i="4"/>
  <c r="MH8" i="4"/>
  <c r="MF8" i="4"/>
  <c r="MD8" i="4"/>
  <c r="MA8" i="4"/>
  <c r="LY8" i="4"/>
  <c r="LV8" i="4"/>
  <c r="LR8" i="4"/>
  <c r="LM8" i="4"/>
  <c r="LK8" i="4"/>
  <c r="LH8" i="4"/>
  <c r="MR8" i="4" s="1"/>
  <c r="MS8" i="4" s="1"/>
  <c r="LB8" i="4"/>
  <c r="IF8" i="4"/>
  <c r="IG8" i="4"/>
  <c r="IH8" i="4"/>
  <c r="HI8" i="4"/>
  <c r="HG8" i="4"/>
  <c r="GX8" i="4"/>
  <c r="GU8" i="4"/>
  <c r="GS8" i="4"/>
  <c r="HJ8" i="4" s="1"/>
  <c r="HK8" i="4" s="1"/>
  <c r="GF8" i="4"/>
  <c r="GG8" i="4"/>
  <c r="FC8" i="4"/>
  <c r="FD8" i="4" s="1"/>
  <c r="EB8" i="4"/>
  <c r="EC8" i="4"/>
  <c r="DW8" i="4"/>
  <c r="DV8" i="4"/>
  <c r="DQ8" i="4"/>
  <c r="DP8" i="4"/>
  <c r="DO8" i="4"/>
  <c r="DN8" i="4"/>
  <c r="DR8" i="4" s="1"/>
  <c r="DS8" i="4" s="1"/>
  <c r="DK8" i="4"/>
  <c r="DJ8" i="4"/>
  <c r="DI8" i="4"/>
  <c r="DM8" i="4" s="1"/>
  <c r="DH8" i="4"/>
  <c r="DA8" i="4"/>
  <c r="CY8" i="4"/>
  <c r="CW8" i="4"/>
  <c r="DZ8" i="4" s="1"/>
  <c r="EA8" i="4" s="1"/>
  <c r="CO8" i="4"/>
  <c r="DT8" i="4"/>
  <c r="DX8" i="4"/>
  <c r="DY8" i="4"/>
  <c r="BP8" i="4"/>
  <c r="BN8" i="4"/>
  <c r="BL8" i="4"/>
  <c r="BJ8" i="4"/>
  <c r="BH8" i="4"/>
  <c r="BF8" i="4"/>
  <c r="BD8" i="4"/>
  <c r="BB8" i="4"/>
  <c r="AZ8" i="4"/>
  <c r="AX8" i="4"/>
  <c r="AV8" i="4"/>
  <c r="AT8" i="4"/>
  <c r="AR8" i="4"/>
  <c r="AP8" i="4"/>
  <c r="AN8" i="4"/>
  <c r="AL8" i="4"/>
  <c r="BQ8" i="4" s="1"/>
  <c r="AJ8" i="4"/>
  <c r="AH8" i="4"/>
  <c r="AF8" i="4"/>
  <c r="AD8" i="4"/>
  <c r="AB8" i="4"/>
  <c r="MQ7" i="4"/>
  <c r="MO7" i="4"/>
  <c r="MM7" i="4"/>
  <c r="MH7" i="4"/>
  <c r="MF7" i="4"/>
  <c r="MD7" i="4"/>
  <c r="MA7" i="4"/>
  <c r="LY7" i="4"/>
  <c r="LV7" i="4"/>
  <c r="LR7" i="4"/>
  <c r="LM7" i="4"/>
  <c r="LK7" i="4"/>
  <c r="LH7" i="4"/>
  <c r="MR7" i="4" s="1"/>
  <c r="MS7" i="4" s="1"/>
  <c r="LB7" i="4"/>
  <c r="IF7" i="4"/>
  <c r="IG7" i="4"/>
  <c r="IH7" i="4"/>
  <c r="HI7" i="4"/>
  <c r="HG7" i="4"/>
  <c r="HJ7" i="4" s="1"/>
  <c r="HK7" i="4" s="1"/>
  <c r="GX7" i="4"/>
  <c r="GU7" i="4"/>
  <c r="GS7" i="4"/>
  <c r="GF7" i="4"/>
  <c r="GG7" i="4" s="1"/>
  <c r="FC7" i="4"/>
  <c r="FD7" i="4"/>
  <c r="EB7" i="4"/>
  <c r="EC7" i="4"/>
  <c r="DW7" i="4"/>
  <c r="DV7" i="4"/>
  <c r="DQ7" i="4"/>
  <c r="DP7" i="4"/>
  <c r="DO7" i="4"/>
  <c r="DN7" i="4"/>
  <c r="DK7" i="4"/>
  <c r="DJ7" i="4"/>
  <c r="DI7" i="4"/>
  <c r="DH7" i="4"/>
  <c r="DA7" i="4"/>
  <c r="CY7" i="4"/>
  <c r="CW7" i="4"/>
  <c r="DZ7" i="4" s="1"/>
  <c r="EA7" i="4" s="1"/>
  <c r="CO7" i="4"/>
  <c r="DU7" i="4" s="1"/>
  <c r="DT7" i="4"/>
  <c r="DX7" i="4" s="1"/>
  <c r="DY7" i="4" s="1"/>
  <c r="BP7" i="4"/>
  <c r="BN7" i="4"/>
  <c r="BL7" i="4"/>
  <c r="BJ7" i="4"/>
  <c r="BH7" i="4"/>
  <c r="BF7" i="4"/>
  <c r="BD7" i="4"/>
  <c r="BB7" i="4"/>
  <c r="AZ7" i="4"/>
  <c r="AX7" i="4"/>
  <c r="AV7" i="4"/>
  <c r="AT7" i="4"/>
  <c r="AR7" i="4"/>
  <c r="AP7" i="4"/>
  <c r="AN7" i="4"/>
  <c r="AL7" i="4"/>
  <c r="AJ7" i="4"/>
  <c r="AH7" i="4"/>
  <c r="AF7" i="4"/>
  <c r="AD7" i="4"/>
  <c r="AB7" i="4"/>
  <c r="BQ7" i="4" s="1"/>
  <c r="MQ6" i="4"/>
  <c r="MO6" i="4"/>
  <c r="MM6" i="4"/>
  <c r="MH6" i="4"/>
  <c r="MF6" i="4"/>
  <c r="MD6" i="4"/>
  <c r="MA6" i="4"/>
  <c r="LY6" i="4"/>
  <c r="LV6" i="4"/>
  <c r="LR6" i="4"/>
  <c r="LM6" i="4"/>
  <c r="LK6" i="4"/>
  <c r="LH6" i="4"/>
  <c r="MR6" i="4" s="1"/>
  <c r="MS6" i="4" s="1"/>
  <c r="LB6" i="4"/>
  <c r="IF6" i="4"/>
  <c r="IG6" i="4" s="1"/>
  <c r="IH6" i="4" s="1"/>
  <c r="HI6" i="4"/>
  <c r="HG6" i="4"/>
  <c r="GX6" i="4"/>
  <c r="GU6" i="4"/>
  <c r="GS6" i="4"/>
  <c r="HJ6" i="4" s="1"/>
  <c r="HK6" i="4" s="1"/>
  <c r="GF6" i="4"/>
  <c r="GG6" i="4"/>
  <c r="FC6" i="4"/>
  <c r="FD6" i="4"/>
  <c r="EB6" i="4"/>
  <c r="EC6" i="4" s="1"/>
  <c r="DW6" i="4"/>
  <c r="DV6" i="4"/>
  <c r="DQ6" i="4"/>
  <c r="DP6" i="4"/>
  <c r="DO6" i="4"/>
  <c r="DN6" i="4"/>
  <c r="DK6" i="4"/>
  <c r="DJ6" i="4"/>
  <c r="DI6" i="4"/>
  <c r="DM6" i="4" s="1"/>
  <c r="DH6" i="4"/>
  <c r="DA6" i="4"/>
  <c r="DZ6" i="4" s="1"/>
  <c r="EA6" i="4" s="1"/>
  <c r="CY6" i="4"/>
  <c r="CW6" i="4"/>
  <c r="CO6" i="4"/>
  <c r="DU6" i="4"/>
  <c r="BP6" i="4"/>
  <c r="BN6" i="4"/>
  <c r="BL6" i="4"/>
  <c r="BJ6" i="4"/>
  <c r="BH6" i="4"/>
  <c r="BF6" i="4"/>
  <c r="BD6" i="4"/>
  <c r="BB6" i="4"/>
  <c r="AZ6" i="4"/>
  <c r="AX6" i="4"/>
  <c r="AV6" i="4"/>
  <c r="AT6" i="4"/>
  <c r="AR6" i="4"/>
  <c r="AP6" i="4"/>
  <c r="AN6" i="4"/>
  <c r="AL6" i="4"/>
  <c r="AJ6" i="4"/>
  <c r="AH6" i="4"/>
  <c r="AF6" i="4"/>
  <c r="AD6" i="4"/>
  <c r="BQ6" i="4" s="1"/>
  <c r="AB6" i="4"/>
  <c r="MQ5" i="4"/>
  <c r="MO5" i="4"/>
  <c r="MM5" i="4"/>
  <c r="MH5" i="4"/>
  <c r="MF5" i="4"/>
  <c r="MD5" i="4"/>
  <c r="MA5" i="4"/>
  <c r="LY5" i="4"/>
  <c r="LV5" i="4"/>
  <c r="LR5" i="4"/>
  <c r="LM5" i="4"/>
  <c r="MR5" i="4" s="1"/>
  <c r="MS5" i="4" s="1"/>
  <c r="LK5" i="4"/>
  <c r="LB5" i="4"/>
  <c r="IF5" i="4"/>
  <c r="IG5" i="4"/>
  <c r="IH5" i="4" s="1"/>
  <c r="HI5" i="4"/>
  <c r="HG5" i="4"/>
  <c r="GX5" i="4"/>
  <c r="GU5" i="4"/>
  <c r="GS5" i="4"/>
  <c r="HJ5" i="4" s="1"/>
  <c r="HK5" i="4" s="1"/>
  <c r="GF5" i="4"/>
  <c r="GG5" i="4"/>
  <c r="FC5" i="4"/>
  <c r="FD5" i="4" s="1"/>
  <c r="EB5" i="4"/>
  <c r="EC5" i="4"/>
  <c r="DW5" i="4"/>
  <c r="DV5" i="4"/>
  <c r="DQ5" i="4"/>
  <c r="DP5" i="4"/>
  <c r="DO5" i="4"/>
  <c r="DN5" i="4"/>
  <c r="DR5" i="4" s="1"/>
  <c r="DS5" i="4" s="1"/>
  <c r="DK5" i="4"/>
  <c r="DM5" i="4" s="1"/>
  <c r="DJ5" i="4"/>
  <c r="DL5" i="4" s="1"/>
  <c r="DI5" i="4"/>
  <c r="DH5" i="4"/>
  <c r="DA5" i="4"/>
  <c r="CY5" i="4"/>
  <c r="DZ5" i="4" s="1"/>
  <c r="CW5" i="4"/>
  <c r="CO5" i="4"/>
  <c r="DU5" i="4" s="1"/>
  <c r="DT5" i="4"/>
  <c r="DX5" i="4"/>
  <c r="DY5" i="4"/>
  <c r="BP5" i="4"/>
  <c r="BN5" i="4"/>
  <c r="BL5" i="4"/>
  <c r="BJ5" i="4"/>
  <c r="BH5" i="4"/>
  <c r="BF5" i="4"/>
  <c r="BD5" i="4"/>
  <c r="BB5" i="4"/>
  <c r="AZ5" i="4"/>
  <c r="AX5" i="4"/>
  <c r="AV5" i="4"/>
  <c r="AT5" i="4"/>
  <c r="AR5" i="4"/>
  <c r="AP5" i="4"/>
  <c r="AN5" i="4"/>
  <c r="AL5" i="4"/>
  <c r="AJ5" i="4"/>
  <c r="AH5" i="4"/>
  <c r="AF5" i="4"/>
  <c r="AD5" i="4"/>
  <c r="AB5" i="4"/>
  <c r="MQ4" i="4"/>
  <c r="MO4" i="4"/>
  <c r="MM4" i="4"/>
  <c r="MH4" i="4"/>
  <c r="MF4" i="4"/>
  <c r="MD4" i="4"/>
  <c r="MA4" i="4"/>
  <c r="LY4" i="4"/>
  <c r="LV4" i="4"/>
  <c r="LR4" i="4"/>
  <c r="LM4" i="4"/>
  <c r="LK4" i="4"/>
  <c r="LH4" i="4"/>
  <c r="MR4" i="4" s="1"/>
  <c r="MS4" i="4" s="1"/>
  <c r="LB4" i="4"/>
  <c r="IF4" i="4"/>
  <c r="IG4" i="4"/>
  <c r="IH4" i="4"/>
  <c r="HI4" i="4"/>
  <c r="HJ4" i="4" s="1"/>
  <c r="HK4" i="4" s="1"/>
  <c r="HG4" i="4"/>
  <c r="GX4" i="4"/>
  <c r="GU4" i="4"/>
  <c r="GS4" i="4"/>
  <c r="GF4" i="4"/>
  <c r="GG4" i="4"/>
  <c r="FC4" i="4"/>
  <c r="FD4" i="4"/>
  <c r="EB4" i="4"/>
  <c r="EC4" i="4"/>
  <c r="DW4" i="4"/>
  <c r="DV4" i="4"/>
  <c r="DQ4" i="4"/>
  <c r="DP4" i="4"/>
  <c r="DO4" i="4"/>
  <c r="DN4" i="4"/>
  <c r="DK4" i="4"/>
  <c r="DJ4" i="4"/>
  <c r="DI4" i="4"/>
  <c r="DH4" i="4"/>
  <c r="DA4" i="4"/>
  <c r="CY4" i="4"/>
  <c r="CW4" i="4"/>
  <c r="DZ4" i="4" s="1"/>
  <c r="EA4" i="4" s="1"/>
  <c r="CO4" i="4"/>
  <c r="DU4" i="4" s="1"/>
  <c r="BP4" i="4"/>
  <c r="BN4" i="4"/>
  <c r="BL4" i="4"/>
  <c r="BJ4" i="4"/>
  <c r="BH4" i="4"/>
  <c r="BF4" i="4"/>
  <c r="BD4" i="4"/>
  <c r="BB4" i="4"/>
  <c r="AZ4" i="4"/>
  <c r="AX4" i="4"/>
  <c r="AV4" i="4"/>
  <c r="AT4" i="4"/>
  <c r="AR4" i="4"/>
  <c r="AP4" i="4"/>
  <c r="AN4" i="4"/>
  <c r="AL4" i="4"/>
  <c r="AJ4" i="4"/>
  <c r="AH4" i="4"/>
  <c r="AF4" i="4"/>
  <c r="AD4" i="4"/>
  <c r="AB4" i="4"/>
  <c r="BQ4" i="4" s="1"/>
  <c r="DL17" i="4"/>
  <c r="DR17" i="4"/>
  <c r="DS17" i="4" s="1"/>
  <c r="DM20" i="4"/>
  <c r="DL4" i="4"/>
  <c r="DM4" i="4"/>
  <c r="DR4" i="4"/>
  <c r="DS4" i="4"/>
  <c r="DM15" i="4"/>
  <c r="DM17" i="4"/>
  <c r="DM19" i="4"/>
  <c r="DL24" i="4"/>
  <c r="DR24" i="4"/>
  <c r="DS24" i="4" s="1"/>
  <c r="DZ13" i="4"/>
  <c r="EA13" i="4"/>
  <c r="DM11" i="4"/>
  <c r="DM12" i="4"/>
  <c r="DL7" i="4"/>
  <c r="DR7" i="4"/>
  <c r="DS7" i="4"/>
  <c r="DL22" i="4"/>
  <c r="DZ23" i="4"/>
  <c r="EA23" i="4"/>
  <c r="DL25" i="4"/>
  <c r="DR25" i="4"/>
  <c r="DS25" i="4" s="1"/>
  <c r="DR9" i="4"/>
  <c r="DS9" i="4"/>
  <c r="DU9" i="4"/>
  <c r="DZ12" i="4"/>
  <c r="EA12" i="4"/>
  <c r="MR14" i="4"/>
  <c r="MS14" i="4" s="1"/>
  <c r="DU16" i="4"/>
  <c r="DL18" i="4"/>
  <c r="MR18" i="4"/>
  <c r="MS18" i="4" s="1"/>
  <c r="HJ24" i="4"/>
  <c r="HK24" i="4"/>
  <c r="DZ25" i="4"/>
  <c r="EA25" i="4"/>
  <c r="DR6" i="4"/>
  <c r="DS6" i="4"/>
  <c r="DM7" i="4"/>
  <c r="DL8" i="4"/>
  <c r="DU8" i="4"/>
  <c r="DR13" i="4"/>
  <c r="DS13" i="4" s="1"/>
  <c r="HJ16" i="4"/>
  <c r="HK16" i="4"/>
  <c r="DU20" i="4"/>
  <c r="DM22" i="4"/>
  <c r="BQ5" i="4"/>
  <c r="DZ9" i="4"/>
  <c r="EA9" i="4" s="1"/>
  <c r="DL15" i="4"/>
  <c r="DR15" i="4"/>
  <c r="DS15" i="4" s="1"/>
  <c r="DZ18" i="4"/>
  <c r="EA18" i="4"/>
  <c r="DX19" i="4"/>
  <c r="DY19" i="4"/>
  <c r="DU19" i="4"/>
  <c r="DZ20" i="4"/>
  <c r="EA20" i="4"/>
  <c r="DT25" i="4"/>
  <c r="DX25" i="4" s="1"/>
  <c r="DY25" i="4" s="1"/>
  <c r="DT23" i="4"/>
  <c r="DX23" i="4" s="1"/>
  <c r="DY23" i="4" s="1"/>
  <c r="DT24" i="4"/>
  <c r="DX24" i="4"/>
  <c r="DY24" i="4"/>
  <c r="DL20" i="4"/>
  <c r="DT18" i="4"/>
  <c r="DX18" i="4"/>
  <c r="DY18" i="4" s="1"/>
  <c r="DT13" i="4"/>
  <c r="DX13" i="4"/>
  <c r="DY13" i="4" s="1"/>
  <c r="DL11" i="4"/>
  <c r="DT6" i="4"/>
  <c r="DX6" i="4"/>
  <c r="DY6" i="4"/>
  <c r="DT4" i="4"/>
  <c r="DX4" i="4" s="1"/>
  <c r="DY4" i="4" s="1"/>
  <c r="MK2" i="1"/>
  <c r="MK3" i="1"/>
  <c r="MK4" i="1"/>
  <c r="MK5" i="1"/>
  <c r="MK6" i="1"/>
  <c r="MK7" i="1"/>
  <c r="MK8" i="1"/>
  <c r="MK9" i="1"/>
  <c r="MK10" i="1"/>
  <c r="MK11" i="1"/>
  <c r="MK12" i="1"/>
  <c r="MK13" i="1"/>
  <c r="MK14" i="1"/>
  <c r="MK15" i="1"/>
  <c r="MK16" i="1"/>
  <c r="MK17" i="1"/>
  <c r="MK18" i="1"/>
  <c r="MK19" i="1"/>
  <c r="MK20" i="1"/>
  <c r="MK21" i="1"/>
  <c r="MK22" i="1"/>
  <c r="MK23" i="1"/>
  <c r="MK24" i="1"/>
  <c r="MK25" i="1"/>
  <c r="MK26" i="1"/>
  <c r="MK27" i="1"/>
  <c r="MK28" i="1"/>
  <c r="MK29" i="1"/>
  <c r="MK30" i="1"/>
  <c r="MK31" i="1"/>
  <c r="MK32" i="1"/>
  <c r="MK33" i="1"/>
  <c r="MK34" i="1"/>
  <c r="MK35" i="1"/>
  <c r="MK36" i="1"/>
  <c r="MK37" i="1"/>
  <c r="MK38" i="1"/>
  <c r="MK39" i="1"/>
  <c r="MK40" i="1"/>
  <c r="MK41" i="1"/>
  <c r="MK42" i="1"/>
  <c r="MK43" i="1"/>
  <c r="MK44" i="1"/>
  <c r="MK45" i="1"/>
  <c r="MK46" i="1"/>
  <c r="MK47" i="1"/>
  <c r="MK48" i="1"/>
  <c r="MK49" i="1"/>
  <c r="MK50" i="1"/>
  <c r="MK51" i="1"/>
  <c r="MK52" i="1"/>
  <c r="MK53" i="1"/>
  <c r="MK54" i="1"/>
  <c r="MK55" i="1"/>
  <c r="MK56" i="1"/>
  <c r="MK57" i="1"/>
  <c r="MK58" i="1"/>
  <c r="MK59" i="1"/>
  <c r="MK60" i="1"/>
  <c r="MK61" i="1"/>
  <c r="MK62" i="1"/>
  <c r="MK63" i="1"/>
  <c r="MK64" i="1"/>
  <c r="MK65" i="1"/>
  <c r="MK66" i="1"/>
  <c r="MK67" i="1"/>
  <c r="MK68" i="1"/>
  <c r="MK69" i="1"/>
  <c r="MK70" i="1"/>
  <c r="MK71" i="1"/>
  <c r="MK72" i="1"/>
  <c r="MK73" i="1"/>
  <c r="MK74" i="1"/>
  <c r="MK75" i="1"/>
  <c r="MK76" i="1"/>
  <c r="MK77" i="1"/>
  <c r="MK78" i="1"/>
  <c r="MK79" i="1"/>
  <c r="MK80" i="1"/>
  <c r="MK81" i="1"/>
  <c r="MK82" i="1"/>
  <c r="MK83" i="1"/>
  <c r="MK84" i="1"/>
  <c r="MK85" i="1"/>
  <c r="MK86" i="1"/>
  <c r="MK87" i="1"/>
  <c r="MK88" i="1"/>
  <c r="MK89" i="1"/>
  <c r="MK90" i="1"/>
  <c r="MK91" i="1"/>
  <c r="MK92" i="1"/>
  <c r="MK93" i="1"/>
  <c r="MK94" i="1"/>
  <c r="MK95" i="1"/>
  <c r="MK96" i="1"/>
  <c r="MK97" i="1"/>
  <c r="MK98" i="1"/>
  <c r="MK99" i="1"/>
  <c r="MK100" i="1"/>
  <c r="MK101" i="1"/>
  <c r="MK102" i="1"/>
  <c r="MK103" i="1"/>
  <c r="MK104" i="1"/>
  <c r="MK105" i="1"/>
  <c r="MK106" i="1"/>
  <c r="MK107" i="1"/>
  <c r="MK108" i="1"/>
  <c r="MK109" i="1"/>
  <c r="MK110" i="1"/>
  <c r="MK111" i="1"/>
  <c r="MK112" i="1"/>
  <c r="MK113" i="1"/>
  <c r="MK114" i="1"/>
  <c r="MK115" i="1"/>
  <c r="MK116" i="1"/>
  <c r="MK117" i="1"/>
  <c r="MK118" i="1"/>
  <c r="MK119" i="1"/>
  <c r="MK120" i="1"/>
  <c r="MK121" i="1"/>
  <c r="MK122" i="1"/>
  <c r="MK123" i="1"/>
  <c r="MK124" i="1"/>
  <c r="MK125" i="1"/>
  <c r="MK126" i="1"/>
  <c r="MK127" i="1"/>
  <c r="MK128" i="1"/>
  <c r="MK129" i="1"/>
  <c r="MK130" i="1"/>
  <c r="MK131" i="1"/>
  <c r="MK132" i="1"/>
  <c r="MK133" i="1"/>
  <c r="MK134" i="1"/>
  <c r="MK135" i="1"/>
  <c r="MK136" i="1"/>
  <c r="MK137" i="1"/>
  <c r="MK138" i="1"/>
  <c r="MK139" i="1"/>
  <c r="MK140" i="1"/>
  <c r="MK141" i="1"/>
  <c r="MK142" i="1"/>
  <c r="MK143" i="1"/>
  <c r="MK144" i="1"/>
  <c r="MK145" i="1"/>
  <c r="MK146" i="1"/>
  <c r="MK147" i="1"/>
  <c r="MK148" i="1"/>
  <c r="MK149" i="1"/>
  <c r="MK150" i="1"/>
  <c r="MK151" i="1"/>
  <c r="MK152" i="1"/>
  <c r="MK153" i="1"/>
  <c r="MK154" i="1"/>
  <c r="MK155" i="1"/>
  <c r="MK156" i="1"/>
  <c r="MK157" i="1"/>
  <c r="MK158" i="1"/>
  <c r="MK159" i="1"/>
  <c r="MK160" i="1"/>
  <c r="MK161" i="1"/>
  <c r="MK162" i="1"/>
  <c r="MK163" i="1"/>
  <c r="MK164" i="1"/>
  <c r="MK165" i="1"/>
  <c r="MK166" i="1"/>
  <c r="MK167" i="1"/>
  <c r="MK168" i="1"/>
  <c r="MK169" i="1"/>
  <c r="MK170" i="1"/>
  <c r="MK171" i="1"/>
  <c r="MK172" i="1"/>
  <c r="MK173" i="1"/>
  <c r="MK174" i="1"/>
  <c r="MK175" i="1"/>
  <c r="MK176" i="1"/>
  <c r="NG157" i="1"/>
  <c r="NY2" i="1"/>
  <c r="NY3" i="1"/>
  <c r="NY4" i="1"/>
  <c r="NY5" i="1"/>
  <c r="NY6" i="1"/>
  <c r="NY7" i="1"/>
  <c r="NY8" i="1"/>
  <c r="NY9" i="1"/>
  <c r="NY10" i="1"/>
  <c r="NY11" i="1"/>
  <c r="NY12" i="1"/>
  <c r="NY13" i="1"/>
  <c r="NY14" i="1"/>
  <c r="NY15" i="1"/>
  <c r="NY16" i="1"/>
  <c r="NY17" i="1"/>
  <c r="NY18" i="1"/>
  <c r="NY19" i="1"/>
  <c r="NY20" i="1"/>
  <c r="NY21" i="1"/>
  <c r="NY22" i="1"/>
  <c r="NY23" i="1"/>
  <c r="NY24" i="1"/>
  <c r="NY25" i="1"/>
  <c r="NY26" i="1"/>
  <c r="NY27" i="1"/>
  <c r="NY28" i="1"/>
  <c r="NY29" i="1"/>
  <c r="NY30" i="1"/>
  <c r="NY31" i="1"/>
  <c r="NY32" i="1"/>
  <c r="NY33" i="1"/>
  <c r="NY34" i="1"/>
  <c r="NY35" i="1"/>
  <c r="NY36" i="1"/>
  <c r="NY37" i="1"/>
  <c r="NY38" i="1"/>
  <c r="NY39" i="1"/>
  <c r="NY40" i="1"/>
  <c r="NY41" i="1"/>
  <c r="NY42" i="1"/>
  <c r="NY43" i="1"/>
  <c r="NY44" i="1"/>
  <c r="NY45" i="1"/>
  <c r="NY46" i="1"/>
  <c r="NY47" i="1"/>
  <c r="NY48" i="1"/>
  <c r="NY49" i="1"/>
  <c r="NY50" i="1"/>
  <c r="NY51" i="1"/>
  <c r="NY52" i="1"/>
  <c r="NY53" i="1"/>
  <c r="NY54" i="1"/>
  <c r="NY55" i="1"/>
  <c r="NY56" i="1"/>
  <c r="NY57" i="1"/>
  <c r="NY58" i="1"/>
  <c r="NY59" i="1"/>
  <c r="NY60" i="1"/>
  <c r="NY61" i="1"/>
  <c r="NY62" i="1"/>
  <c r="NY63" i="1"/>
  <c r="NY64" i="1"/>
  <c r="NY65" i="1"/>
  <c r="NY66" i="1"/>
  <c r="NY67" i="1"/>
  <c r="NY68" i="1"/>
  <c r="NY69" i="1"/>
  <c r="NY70" i="1"/>
  <c r="NY71" i="1"/>
  <c r="NY72" i="1"/>
  <c r="NY73" i="1"/>
  <c r="NY74" i="1"/>
  <c r="NY75" i="1"/>
  <c r="NY76" i="1"/>
  <c r="NY77" i="1"/>
  <c r="NY78" i="1"/>
  <c r="NY79" i="1"/>
  <c r="NY80" i="1"/>
  <c r="NY81" i="1"/>
  <c r="NY82" i="1"/>
  <c r="NY83" i="1"/>
  <c r="NY84" i="1"/>
  <c r="NY85" i="1"/>
  <c r="NY86" i="1"/>
  <c r="NY88" i="1"/>
  <c r="NY89" i="1"/>
  <c r="NY90" i="1"/>
  <c r="NY91" i="1"/>
  <c r="NY92" i="1"/>
  <c r="NY93" i="1"/>
  <c r="NY94" i="1"/>
  <c r="NY95" i="1"/>
  <c r="NY96" i="1"/>
  <c r="NY97" i="1"/>
  <c r="NY98" i="1"/>
  <c r="NY99" i="1"/>
  <c r="NY100" i="1"/>
  <c r="NY101" i="1"/>
  <c r="NY102" i="1"/>
  <c r="NY103" i="1"/>
  <c r="NY104" i="1"/>
  <c r="NY105" i="1"/>
  <c r="NY106" i="1"/>
  <c r="NY107" i="1"/>
  <c r="NY108" i="1"/>
  <c r="NY109" i="1"/>
  <c r="NY110" i="1"/>
  <c r="NY111" i="1"/>
  <c r="NY112" i="1"/>
  <c r="NY113" i="1"/>
  <c r="NY114" i="1"/>
  <c r="NY115" i="1"/>
  <c r="NY116" i="1"/>
  <c r="NY117" i="1"/>
  <c r="NY118" i="1"/>
  <c r="NY119" i="1"/>
  <c r="NY120" i="1"/>
  <c r="NY121" i="1"/>
  <c r="NY122" i="1"/>
  <c r="NY123" i="1"/>
  <c r="NY124" i="1"/>
  <c r="NY125" i="1"/>
  <c r="NY126" i="1"/>
  <c r="NY127" i="1"/>
  <c r="NY128" i="1"/>
  <c r="NY129" i="1"/>
  <c r="NY130" i="1"/>
  <c r="NY131" i="1"/>
  <c r="NY132" i="1"/>
  <c r="NY133" i="1"/>
  <c r="NY134" i="1"/>
  <c r="NY135" i="1"/>
  <c r="NY136" i="1"/>
  <c r="NY137" i="1"/>
  <c r="NY138" i="1"/>
  <c r="NY139" i="1"/>
  <c r="NY140" i="1"/>
  <c r="NY141" i="1"/>
  <c r="NY142" i="1"/>
  <c r="NY143" i="1"/>
  <c r="NY144" i="1"/>
  <c r="NY145" i="1"/>
  <c r="NY146" i="1"/>
  <c r="NY147" i="1"/>
  <c r="NY148" i="1"/>
  <c r="NY149" i="1"/>
  <c r="NY150" i="1"/>
  <c r="NY152" i="1"/>
  <c r="NY153" i="1"/>
  <c r="NY155" i="1"/>
  <c r="NY156" i="1"/>
  <c r="NY157" i="1"/>
  <c r="NY158" i="1"/>
  <c r="NY159" i="1"/>
  <c r="NY160" i="1"/>
  <c r="NY161" i="1"/>
  <c r="NY162" i="1"/>
  <c r="NY163" i="1"/>
  <c r="NY164" i="1"/>
  <c r="NY165" i="1"/>
  <c r="NY166" i="1"/>
  <c r="NY167" i="1"/>
  <c r="NY168" i="1"/>
  <c r="NY169" i="1"/>
  <c r="NY170" i="1"/>
  <c r="NY171" i="1"/>
  <c r="NY172" i="1"/>
  <c r="NY173" i="1"/>
  <c r="NY174" i="1"/>
  <c r="NY175" i="1"/>
  <c r="NY176" i="1"/>
  <c r="NW2" i="1"/>
  <c r="NW3" i="1"/>
  <c r="NW4" i="1"/>
  <c r="NW5" i="1"/>
  <c r="NW6" i="1"/>
  <c r="NW7" i="1"/>
  <c r="NW8" i="1"/>
  <c r="NW9" i="1"/>
  <c r="NW10" i="1"/>
  <c r="NW11" i="1"/>
  <c r="NW12" i="1"/>
  <c r="NW13" i="1"/>
  <c r="NW14" i="1"/>
  <c r="NW15" i="1"/>
  <c r="NW16" i="1"/>
  <c r="NW17" i="1"/>
  <c r="NW18" i="1"/>
  <c r="NW19" i="1"/>
  <c r="NW20" i="1"/>
  <c r="NW21" i="1"/>
  <c r="NW22" i="1"/>
  <c r="NW23" i="1"/>
  <c r="NW24" i="1"/>
  <c r="NW25" i="1"/>
  <c r="NW26" i="1"/>
  <c r="NW27" i="1"/>
  <c r="NW28" i="1"/>
  <c r="NW29" i="1"/>
  <c r="NW30" i="1"/>
  <c r="NW31" i="1"/>
  <c r="NW32" i="1"/>
  <c r="NW33" i="1"/>
  <c r="NW34" i="1"/>
  <c r="NW35" i="1"/>
  <c r="NW36" i="1"/>
  <c r="NW37" i="1"/>
  <c r="NW38" i="1"/>
  <c r="NW39" i="1"/>
  <c r="NW40" i="1"/>
  <c r="NW41" i="1"/>
  <c r="NW42" i="1"/>
  <c r="NW43" i="1"/>
  <c r="NW44" i="1"/>
  <c r="NW45" i="1"/>
  <c r="NW46" i="1"/>
  <c r="NW47" i="1"/>
  <c r="NW48" i="1"/>
  <c r="NW49" i="1"/>
  <c r="NW50" i="1"/>
  <c r="NW51" i="1"/>
  <c r="NW52" i="1"/>
  <c r="NW53" i="1"/>
  <c r="NW54" i="1"/>
  <c r="NW55" i="1"/>
  <c r="NW56" i="1"/>
  <c r="NW57" i="1"/>
  <c r="NW58" i="1"/>
  <c r="NW59" i="1"/>
  <c r="NW60" i="1"/>
  <c r="NW61" i="1"/>
  <c r="NW62" i="1"/>
  <c r="NW63" i="1"/>
  <c r="NW64" i="1"/>
  <c r="NW65" i="1"/>
  <c r="NW66" i="1"/>
  <c r="NW67" i="1"/>
  <c r="NW68" i="1"/>
  <c r="NW69" i="1"/>
  <c r="NW70" i="1"/>
  <c r="NW71" i="1"/>
  <c r="NW72" i="1"/>
  <c r="NW73" i="1"/>
  <c r="NW74" i="1"/>
  <c r="NW75" i="1"/>
  <c r="NW76" i="1"/>
  <c r="NW77" i="1"/>
  <c r="NW78" i="1"/>
  <c r="NW79" i="1"/>
  <c r="NW80" i="1"/>
  <c r="NW81" i="1"/>
  <c r="NW82" i="1"/>
  <c r="NW83" i="1"/>
  <c r="NW84" i="1"/>
  <c r="NW85" i="1"/>
  <c r="NW86" i="1"/>
  <c r="NW88" i="1"/>
  <c r="NW89" i="1"/>
  <c r="NW90" i="1"/>
  <c r="NW91" i="1"/>
  <c r="NW92" i="1"/>
  <c r="NW93" i="1"/>
  <c r="NW94" i="1"/>
  <c r="NW95" i="1"/>
  <c r="NW96" i="1"/>
  <c r="NW97" i="1"/>
  <c r="NW98" i="1"/>
  <c r="NW99" i="1"/>
  <c r="NW100" i="1"/>
  <c r="NW101" i="1"/>
  <c r="NW102" i="1"/>
  <c r="NW103" i="1"/>
  <c r="NW104" i="1"/>
  <c r="NW105" i="1"/>
  <c r="NW106" i="1"/>
  <c r="NW107" i="1"/>
  <c r="NW108" i="1"/>
  <c r="NW109" i="1"/>
  <c r="NW110" i="1"/>
  <c r="NW111" i="1"/>
  <c r="NW112" i="1"/>
  <c r="NW113" i="1"/>
  <c r="NW114" i="1"/>
  <c r="NW115" i="1"/>
  <c r="NW116" i="1"/>
  <c r="NW117" i="1"/>
  <c r="NW118" i="1"/>
  <c r="NW119" i="1"/>
  <c r="NW120" i="1"/>
  <c r="NW121" i="1"/>
  <c r="NW122" i="1"/>
  <c r="NW123" i="1"/>
  <c r="NW124" i="1"/>
  <c r="NW125" i="1"/>
  <c r="NW126" i="1"/>
  <c r="NW127" i="1"/>
  <c r="NW128" i="1"/>
  <c r="NW129" i="1"/>
  <c r="NW130" i="1"/>
  <c r="NW131" i="1"/>
  <c r="NW132" i="1"/>
  <c r="NW133" i="1"/>
  <c r="NW134" i="1"/>
  <c r="NW135" i="1"/>
  <c r="NW136" i="1"/>
  <c r="NW137" i="1"/>
  <c r="NW138" i="1"/>
  <c r="NW139" i="1"/>
  <c r="NW140" i="1"/>
  <c r="NW141" i="1"/>
  <c r="NW142" i="1"/>
  <c r="NW143" i="1"/>
  <c r="NW144" i="1"/>
  <c r="NW145" i="1"/>
  <c r="NW146" i="1"/>
  <c r="NW147" i="1"/>
  <c r="NW148" i="1"/>
  <c r="NW149" i="1"/>
  <c r="NW150" i="1"/>
  <c r="NW151" i="1"/>
  <c r="NW152" i="1"/>
  <c r="NW153" i="1"/>
  <c r="NW155" i="1"/>
  <c r="NW156" i="1"/>
  <c r="NW157" i="1"/>
  <c r="NW158" i="1"/>
  <c r="NW159" i="1"/>
  <c r="NW160" i="1"/>
  <c r="NW161" i="1"/>
  <c r="NW162" i="1"/>
  <c r="NW163" i="1"/>
  <c r="NW164" i="1"/>
  <c r="NW165" i="1"/>
  <c r="NW166" i="1"/>
  <c r="NW167" i="1"/>
  <c r="NW168" i="1"/>
  <c r="NW169" i="1"/>
  <c r="NW170" i="1"/>
  <c r="NW171" i="1"/>
  <c r="NW172" i="1"/>
  <c r="NW173" i="1"/>
  <c r="NW174" i="1"/>
  <c r="NW175" i="1"/>
  <c r="NW176" i="1"/>
  <c r="NU2" i="1"/>
  <c r="NU3" i="1"/>
  <c r="NU4" i="1"/>
  <c r="NU5" i="1"/>
  <c r="NU6" i="1"/>
  <c r="NU7" i="1"/>
  <c r="NU8" i="1"/>
  <c r="NU9" i="1"/>
  <c r="NU10" i="1"/>
  <c r="NU11" i="1"/>
  <c r="NU12" i="1"/>
  <c r="NU13" i="1"/>
  <c r="NU14" i="1"/>
  <c r="NU15" i="1"/>
  <c r="NU16" i="1"/>
  <c r="NU17" i="1"/>
  <c r="NU18" i="1"/>
  <c r="NU19" i="1"/>
  <c r="NU20" i="1"/>
  <c r="NU21" i="1"/>
  <c r="NU22" i="1"/>
  <c r="NU23" i="1"/>
  <c r="NU24" i="1"/>
  <c r="NU25" i="1"/>
  <c r="NU26" i="1"/>
  <c r="NU27" i="1"/>
  <c r="NU28" i="1"/>
  <c r="NU29" i="1"/>
  <c r="NU30" i="1"/>
  <c r="NU31" i="1"/>
  <c r="NU32" i="1"/>
  <c r="NU33" i="1"/>
  <c r="NU34" i="1"/>
  <c r="NU35" i="1"/>
  <c r="NU36" i="1"/>
  <c r="NU37" i="1"/>
  <c r="NU38" i="1"/>
  <c r="NU39" i="1"/>
  <c r="NU40" i="1"/>
  <c r="NU41" i="1"/>
  <c r="NU42" i="1"/>
  <c r="NU43" i="1"/>
  <c r="NU44" i="1"/>
  <c r="NU45" i="1"/>
  <c r="NU46" i="1"/>
  <c r="NU47" i="1"/>
  <c r="NU48" i="1"/>
  <c r="NU49" i="1"/>
  <c r="NU50" i="1"/>
  <c r="NU51" i="1"/>
  <c r="NU52" i="1"/>
  <c r="NU53" i="1"/>
  <c r="NU54" i="1"/>
  <c r="NU55" i="1"/>
  <c r="NU56" i="1"/>
  <c r="NU57" i="1"/>
  <c r="NU58" i="1"/>
  <c r="NU59" i="1"/>
  <c r="NU60" i="1"/>
  <c r="NU61" i="1"/>
  <c r="NU62" i="1"/>
  <c r="NU63" i="1"/>
  <c r="NU64" i="1"/>
  <c r="NU65" i="1"/>
  <c r="NU66" i="1"/>
  <c r="NU67" i="1"/>
  <c r="NU68" i="1"/>
  <c r="NU69" i="1"/>
  <c r="NU70" i="1"/>
  <c r="NU71" i="1"/>
  <c r="NU72" i="1"/>
  <c r="NU73" i="1"/>
  <c r="NU74" i="1"/>
  <c r="NU75" i="1"/>
  <c r="NU76" i="1"/>
  <c r="NU77" i="1"/>
  <c r="NU78" i="1"/>
  <c r="NU79" i="1"/>
  <c r="NU80" i="1"/>
  <c r="NU81" i="1"/>
  <c r="NU82" i="1"/>
  <c r="NU83" i="1"/>
  <c r="NU84" i="1"/>
  <c r="NU85" i="1"/>
  <c r="NU86" i="1"/>
  <c r="NU88" i="1"/>
  <c r="NU89" i="1"/>
  <c r="NU90" i="1"/>
  <c r="NU91" i="1"/>
  <c r="NU92" i="1"/>
  <c r="NU93" i="1"/>
  <c r="NU94" i="1"/>
  <c r="NU95" i="1"/>
  <c r="NU96" i="1"/>
  <c r="NU97" i="1"/>
  <c r="NU98" i="1"/>
  <c r="NU99" i="1"/>
  <c r="NU100" i="1"/>
  <c r="NU101" i="1"/>
  <c r="NU102" i="1"/>
  <c r="NU103" i="1"/>
  <c r="NU104" i="1"/>
  <c r="NU105" i="1"/>
  <c r="NU106" i="1"/>
  <c r="NU107" i="1"/>
  <c r="NU108" i="1"/>
  <c r="NU109" i="1"/>
  <c r="NU110" i="1"/>
  <c r="NU111" i="1"/>
  <c r="NU112" i="1"/>
  <c r="NU113" i="1"/>
  <c r="NU114" i="1"/>
  <c r="NU115" i="1"/>
  <c r="NU116" i="1"/>
  <c r="NU117" i="1"/>
  <c r="NU118" i="1"/>
  <c r="NU119" i="1"/>
  <c r="NU120" i="1"/>
  <c r="NU121" i="1"/>
  <c r="NU122" i="1"/>
  <c r="NU123" i="1"/>
  <c r="NU124" i="1"/>
  <c r="NU125" i="1"/>
  <c r="NU126" i="1"/>
  <c r="NU127" i="1"/>
  <c r="NU128" i="1"/>
  <c r="NU129" i="1"/>
  <c r="NU130" i="1"/>
  <c r="NU131" i="1"/>
  <c r="NU132" i="1"/>
  <c r="NU133" i="1"/>
  <c r="NU134" i="1"/>
  <c r="NU135" i="1"/>
  <c r="NU136" i="1"/>
  <c r="NU137" i="1"/>
  <c r="NU138" i="1"/>
  <c r="NU139" i="1"/>
  <c r="NU140" i="1"/>
  <c r="NU141" i="1"/>
  <c r="NU142" i="1"/>
  <c r="NU143" i="1"/>
  <c r="NU144" i="1"/>
  <c r="NU145" i="1"/>
  <c r="NU146" i="1"/>
  <c r="NU147" i="1"/>
  <c r="NU148" i="1"/>
  <c r="NU149" i="1"/>
  <c r="NU150" i="1"/>
  <c r="NU151" i="1"/>
  <c r="NU152" i="1"/>
  <c r="NU153" i="1"/>
  <c r="NU155" i="1"/>
  <c r="NU156" i="1"/>
  <c r="NU157" i="1"/>
  <c r="NU158" i="1"/>
  <c r="NU159" i="1"/>
  <c r="NU160" i="1"/>
  <c r="NU161" i="1"/>
  <c r="NU162" i="1"/>
  <c r="NU163" i="1"/>
  <c r="NU164" i="1"/>
  <c r="NU165" i="1"/>
  <c r="NU166" i="1"/>
  <c r="NU167" i="1"/>
  <c r="NU168" i="1"/>
  <c r="NU169" i="1"/>
  <c r="NU170" i="1"/>
  <c r="NU171" i="1"/>
  <c r="NU172" i="1"/>
  <c r="NU173" i="1"/>
  <c r="NU174" i="1"/>
  <c r="NU175" i="1"/>
  <c r="NU176" i="1"/>
  <c r="NP2" i="1"/>
  <c r="NP3" i="1"/>
  <c r="NP4" i="1"/>
  <c r="NP5" i="1"/>
  <c r="NP6" i="1"/>
  <c r="NP7" i="1"/>
  <c r="NP8" i="1"/>
  <c r="NP9" i="1"/>
  <c r="NP10" i="1"/>
  <c r="NP11" i="1"/>
  <c r="NP12" i="1"/>
  <c r="NP13" i="1"/>
  <c r="NP14" i="1"/>
  <c r="NP15" i="1"/>
  <c r="NP16" i="1"/>
  <c r="NP17" i="1"/>
  <c r="NP18" i="1"/>
  <c r="NP19" i="1"/>
  <c r="NP20" i="1"/>
  <c r="NP21" i="1"/>
  <c r="NP22" i="1"/>
  <c r="NP23" i="1"/>
  <c r="NP24" i="1"/>
  <c r="NP25" i="1"/>
  <c r="NP26" i="1"/>
  <c r="NP27" i="1"/>
  <c r="NP28" i="1"/>
  <c r="NP29" i="1"/>
  <c r="NP30" i="1"/>
  <c r="NP31" i="1"/>
  <c r="NP32" i="1"/>
  <c r="NP33" i="1"/>
  <c r="NP34" i="1"/>
  <c r="NP35" i="1"/>
  <c r="NP36" i="1"/>
  <c r="NP37" i="1"/>
  <c r="NP38" i="1"/>
  <c r="NP39" i="1"/>
  <c r="NP40" i="1"/>
  <c r="NP41" i="1"/>
  <c r="NP42" i="1"/>
  <c r="NP43" i="1"/>
  <c r="NP44" i="1"/>
  <c r="NP45" i="1"/>
  <c r="NP46" i="1"/>
  <c r="NP47" i="1"/>
  <c r="NP48" i="1"/>
  <c r="NP49" i="1"/>
  <c r="NP50" i="1"/>
  <c r="NP51" i="1"/>
  <c r="NP52" i="1"/>
  <c r="NP53" i="1"/>
  <c r="NP54" i="1"/>
  <c r="NP55" i="1"/>
  <c r="NP56" i="1"/>
  <c r="NP57" i="1"/>
  <c r="NP58" i="1"/>
  <c r="NP59" i="1"/>
  <c r="NP60" i="1"/>
  <c r="NP61" i="1"/>
  <c r="NP62" i="1"/>
  <c r="NP63" i="1"/>
  <c r="NP64" i="1"/>
  <c r="NP65" i="1"/>
  <c r="NP66" i="1"/>
  <c r="NP67" i="1"/>
  <c r="NP68" i="1"/>
  <c r="NP69" i="1"/>
  <c r="NP70" i="1"/>
  <c r="NP71" i="1"/>
  <c r="NP72" i="1"/>
  <c r="NP73" i="1"/>
  <c r="NP74" i="1"/>
  <c r="NP75" i="1"/>
  <c r="NP76" i="1"/>
  <c r="NP77" i="1"/>
  <c r="NP78" i="1"/>
  <c r="NP79" i="1"/>
  <c r="NP80" i="1"/>
  <c r="NP81" i="1"/>
  <c r="NP82" i="1"/>
  <c r="NP83" i="1"/>
  <c r="NP84" i="1"/>
  <c r="NP85" i="1"/>
  <c r="NP86" i="1"/>
  <c r="NP88" i="1"/>
  <c r="NP89" i="1"/>
  <c r="NP90" i="1"/>
  <c r="NP91" i="1"/>
  <c r="NP92" i="1"/>
  <c r="NP93" i="1"/>
  <c r="NP94" i="1"/>
  <c r="NP95" i="1"/>
  <c r="NP96" i="1"/>
  <c r="NP97" i="1"/>
  <c r="NP98" i="1"/>
  <c r="NP99" i="1"/>
  <c r="NP100" i="1"/>
  <c r="NP101" i="1"/>
  <c r="NP102" i="1"/>
  <c r="NP103" i="1"/>
  <c r="NP104" i="1"/>
  <c r="NP105" i="1"/>
  <c r="NP106" i="1"/>
  <c r="NP107" i="1"/>
  <c r="NP108" i="1"/>
  <c r="NP109" i="1"/>
  <c r="NP110" i="1"/>
  <c r="NP111" i="1"/>
  <c r="NP112" i="1"/>
  <c r="NP113" i="1"/>
  <c r="NP114" i="1"/>
  <c r="NP115" i="1"/>
  <c r="NP116" i="1"/>
  <c r="NP117" i="1"/>
  <c r="NP118" i="1"/>
  <c r="NP119" i="1"/>
  <c r="NP120" i="1"/>
  <c r="NP121" i="1"/>
  <c r="NP122" i="1"/>
  <c r="NP123" i="1"/>
  <c r="NP124" i="1"/>
  <c r="NP125" i="1"/>
  <c r="NP126" i="1"/>
  <c r="NP127" i="1"/>
  <c r="NP128" i="1"/>
  <c r="NP129" i="1"/>
  <c r="NP130" i="1"/>
  <c r="NP131" i="1"/>
  <c r="NP132" i="1"/>
  <c r="NP133" i="1"/>
  <c r="NP134" i="1"/>
  <c r="NP135" i="1"/>
  <c r="NP136" i="1"/>
  <c r="NP137" i="1"/>
  <c r="NP138" i="1"/>
  <c r="NP139" i="1"/>
  <c r="NP140" i="1"/>
  <c r="NP141" i="1"/>
  <c r="NP142" i="1"/>
  <c r="NP143" i="1"/>
  <c r="NP144" i="1"/>
  <c r="NP145" i="1"/>
  <c r="NP146" i="1"/>
  <c r="NP147" i="1"/>
  <c r="NP148" i="1"/>
  <c r="NP149" i="1"/>
  <c r="NP150" i="1"/>
  <c r="NP151" i="1"/>
  <c r="NP152" i="1"/>
  <c r="NP153" i="1"/>
  <c r="NP155" i="1"/>
  <c r="NP156" i="1"/>
  <c r="NP157" i="1"/>
  <c r="NP158" i="1"/>
  <c r="NP159" i="1"/>
  <c r="NP160" i="1"/>
  <c r="NP161" i="1"/>
  <c r="NP162" i="1"/>
  <c r="NP163" i="1"/>
  <c r="NP164" i="1"/>
  <c r="NP165" i="1"/>
  <c r="NP166" i="1"/>
  <c r="NP167" i="1"/>
  <c r="NP168" i="1"/>
  <c r="NP169" i="1"/>
  <c r="NP170" i="1"/>
  <c r="NP171" i="1"/>
  <c r="NP172" i="1"/>
  <c r="NP173" i="1"/>
  <c r="NP174" i="1"/>
  <c r="NP175" i="1"/>
  <c r="NP176" i="1"/>
  <c r="NN2" i="1"/>
  <c r="NN3" i="1"/>
  <c r="NN4" i="1"/>
  <c r="NN5" i="1"/>
  <c r="NN6" i="1"/>
  <c r="NN7" i="1"/>
  <c r="NN8" i="1"/>
  <c r="NN9" i="1"/>
  <c r="NN10" i="1"/>
  <c r="NN11" i="1"/>
  <c r="NN12" i="1"/>
  <c r="NN13" i="1"/>
  <c r="NN14" i="1"/>
  <c r="NN15" i="1"/>
  <c r="NN16" i="1"/>
  <c r="NN17" i="1"/>
  <c r="NN18" i="1"/>
  <c r="NN19" i="1"/>
  <c r="NN20" i="1"/>
  <c r="NN21" i="1"/>
  <c r="NN22" i="1"/>
  <c r="NN23" i="1"/>
  <c r="NN24" i="1"/>
  <c r="NN25" i="1"/>
  <c r="NN26" i="1"/>
  <c r="NN27" i="1"/>
  <c r="NN28" i="1"/>
  <c r="NN29" i="1"/>
  <c r="NN30" i="1"/>
  <c r="NN31" i="1"/>
  <c r="NN32" i="1"/>
  <c r="NN33" i="1"/>
  <c r="NN34" i="1"/>
  <c r="NN35" i="1"/>
  <c r="NN36" i="1"/>
  <c r="NN37" i="1"/>
  <c r="NN38" i="1"/>
  <c r="NN39" i="1"/>
  <c r="NN40" i="1"/>
  <c r="NN41" i="1"/>
  <c r="NN42" i="1"/>
  <c r="NN43" i="1"/>
  <c r="NN44" i="1"/>
  <c r="NN45" i="1"/>
  <c r="NN46" i="1"/>
  <c r="NN47" i="1"/>
  <c r="NN48" i="1"/>
  <c r="NN49" i="1"/>
  <c r="NN50" i="1"/>
  <c r="NN51" i="1"/>
  <c r="NN52" i="1"/>
  <c r="NN53" i="1"/>
  <c r="NN54" i="1"/>
  <c r="NN55" i="1"/>
  <c r="NN56" i="1"/>
  <c r="NN57" i="1"/>
  <c r="NN58" i="1"/>
  <c r="NN59" i="1"/>
  <c r="NN60" i="1"/>
  <c r="NN61" i="1"/>
  <c r="NN62" i="1"/>
  <c r="NN63" i="1"/>
  <c r="NN64" i="1"/>
  <c r="NN65" i="1"/>
  <c r="NN66" i="1"/>
  <c r="NN67" i="1"/>
  <c r="NN68" i="1"/>
  <c r="NN69" i="1"/>
  <c r="NN70" i="1"/>
  <c r="NN71" i="1"/>
  <c r="NN72" i="1"/>
  <c r="NN73" i="1"/>
  <c r="NN74" i="1"/>
  <c r="NN75" i="1"/>
  <c r="NN76" i="1"/>
  <c r="NN77" i="1"/>
  <c r="NN78" i="1"/>
  <c r="NN79" i="1"/>
  <c r="NN80" i="1"/>
  <c r="NN81" i="1"/>
  <c r="NN82" i="1"/>
  <c r="NN83" i="1"/>
  <c r="NN84" i="1"/>
  <c r="NN85" i="1"/>
  <c r="NN86" i="1"/>
  <c r="NN88" i="1"/>
  <c r="NN89" i="1"/>
  <c r="NN90" i="1"/>
  <c r="NN91" i="1"/>
  <c r="NN92" i="1"/>
  <c r="NN93" i="1"/>
  <c r="NN94" i="1"/>
  <c r="NN95" i="1"/>
  <c r="NN96" i="1"/>
  <c r="NN97" i="1"/>
  <c r="NN98" i="1"/>
  <c r="NN99" i="1"/>
  <c r="NN100" i="1"/>
  <c r="NN101" i="1"/>
  <c r="NN102" i="1"/>
  <c r="NN103" i="1"/>
  <c r="NN104" i="1"/>
  <c r="NN105" i="1"/>
  <c r="NN106" i="1"/>
  <c r="NN107" i="1"/>
  <c r="NN108" i="1"/>
  <c r="NN109" i="1"/>
  <c r="NN110" i="1"/>
  <c r="NN111" i="1"/>
  <c r="NN112" i="1"/>
  <c r="NN113" i="1"/>
  <c r="NN114" i="1"/>
  <c r="NN115" i="1"/>
  <c r="NN116" i="1"/>
  <c r="NN117" i="1"/>
  <c r="NN118" i="1"/>
  <c r="NN119" i="1"/>
  <c r="NN120" i="1"/>
  <c r="NN121" i="1"/>
  <c r="NN122" i="1"/>
  <c r="NN123" i="1"/>
  <c r="NN124" i="1"/>
  <c r="NN125" i="1"/>
  <c r="NN126" i="1"/>
  <c r="NN127" i="1"/>
  <c r="NN128" i="1"/>
  <c r="NN129" i="1"/>
  <c r="NN130" i="1"/>
  <c r="NN131" i="1"/>
  <c r="NN132" i="1"/>
  <c r="NN133" i="1"/>
  <c r="NN134" i="1"/>
  <c r="NN135" i="1"/>
  <c r="NN136" i="1"/>
  <c r="NN137" i="1"/>
  <c r="NN138" i="1"/>
  <c r="NN139" i="1"/>
  <c r="NN140" i="1"/>
  <c r="NN141" i="1"/>
  <c r="NN142" i="1"/>
  <c r="NN143" i="1"/>
  <c r="NN144" i="1"/>
  <c r="NN145" i="1"/>
  <c r="NN146" i="1"/>
  <c r="NN147" i="1"/>
  <c r="NN148" i="1"/>
  <c r="NN149" i="1"/>
  <c r="NN150" i="1"/>
  <c r="NN151" i="1"/>
  <c r="NN152" i="1"/>
  <c r="NN153" i="1"/>
  <c r="NN155" i="1"/>
  <c r="NN156" i="1"/>
  <c r="NN157" i="1"/>
  <c r="NN158" i="1"/>
  <c r="NN159" i="1"/>
  <c r="NN160" i="1"/>
  <c r="NN161" i="1"/>
  <c r="NN162" i="1"/>
  <c r="NN163" i="1"/>
  <c r="NN164" i="1"/>
  <c r="NN165" i="1"/>
  <c r="NN166" i="1"/>
  <c r="NN167" i="1"/>
  <c r="NN168" i="1"/>
  <c r="NN169" i="1"/>
  <c r="NN170" i="1"/>
  <c r="NN171" i="1"/>
  <c r="NN172" i="1"/>
  <c r="NN173" i="1"/>
  <c r="NN174" i="1"/>
  <c r="NN175" i="1"/>
  <c r="NN176" i="1"/>
  <c r="NL2" i="1"/>
  <c r="NL3" i="1"/>
  <c r="NL4" i="1"/>
  <c r="NL5" i="1"/>
  <c r="NL6" i="1"/>
  <c r="NL7" i="1"/>
  <c r="NL8" i="1"/>
  <c r="NL9" i="1"/>
  <c r="NL10" i="1"/>
  <c r="NL11" i="1"/>
  <c r="NL12" i="1"/>
  <c r="NL13" i="1"/>
  <c r="NL14" i="1"/>
  <c r="NL15" i="1"/>
  <c r="NL16" i="1"/>
  <c r="NL17" i="1"/>
  <c r="NL18" i="1"/>
  <c r="NL19" i="1"/>
  <c r="NL20" i="1"/>
  <c r="NL21" i="1"/>
  <c r="NL22" i="1"/>
  <c r="NL23" i="1"/>
  <c r="NL24" i="1"/>
  <c r="NL25" i="1"/>
  <c r="NL26" i="1"/>
  <c r="NL27" i="1"/>
  <c r="NL28" i="1"/>
  <c r="NL29" i="1"/>
  <c r="NL30" i="1"/>
  <c r="NL31" i="1"/>
  <c r="NL32" i="1"/>
  <c r="NL33" i="1"/>
  <c r="NL34" i="1"/>
  <c r="NL35" i="1"/>
  <c r="NL36" i="1"/>
  <c r="NL37" i="1"/>
  <c r="NL38" i="1"/>
  <c r="NL39" i="1"/>
  <c r="NL40" i="1"/>
  <c r="NL41" i="1"/>
  <c r="NL42" i="1"/>
  <c r="NL43" i="1"/>
  <c r="NL44" i="1"/>
  <c r="NL45" i="1"/>
  <c r="NL46" i="1"/>
  <c r="NL47" i="1"/>
  <c r="NL48" i="1"/>
  <c r="NL49" i="1"/>
  <c r="NL50" i="1"/>
  <c r="NL51" i="1"/>
  <c r="NL52" i="1"/>
  <c r="NL53" i="1"/>
  <c r="NL54" i="1"/>
  <c r="NL55" i="1"/>
  <c r="NL56" i="1"/>
  <c r="NL57" i="1"/>
  <c r="NL58" i="1"/>
  <c r="NL59" i="1"/>
  <c r="NL60" i="1"/>
  <c r="NL61" i="1"/>
  <c r="NL62" i="1"/>
  <c r="NL63" i="1"/>
  <c r="NL64" i="1"/>
  <c r="NL65" i="1"/>
  <c r="NL66" i="1"/>
  <c r="NL67" i="1"/>
  <c r="NL68" i="1"/>
  <c r="NL69" i="1"/>
  <c r="NL70" i="1"/>
  <c r="NL71" i="1"/>
  <c r="NL72" i="1"/>
  <c r="NL73" i="1"/>
  <c r="NL74" i="1"/>
  <c r="NL75" i="1"/>
  <c r="NL76" i="1"/>
  <c r="NL77" i="1"/>
  <c r="NL78" i="1"/>
  <c r="NL79" i="1"/>
  <c r="NL80" i="1"/>
  <c r="NL81" i="1"/>
  <c r="NL82" i="1"/>
  <c r="NL83" i="1"/>
  <c r="NL84" i="1"/>
  <c r="NL85" i="1"/>
  <c r="NL86" i="1"/>
  <c r="NL88" i="1"/>
  <c r="NL89" i="1"/>
  <c r="NL90" i="1"/>
  <c r="NL91" i="1"/>
  <c r="NL92" i="1"/>
  <c r="NL93" i="1"/>
  <c r="NL94" i="1"/>
  <c r="NL95" i="1"/>
  <c r="NL96" i="1"/>
  <c r="NL97" i="1"/>
  <c r="NL98" i="1"/>
  <c r="NL99" i="1"/>
  <c r="NL100" i="1"/>
  <c r="NL101" i="1"/>
  <c r="NL102" i="1"/>
  <c r="NL103" i="1"/>
  <c r="NL104" i="1"/>
  <c r="NL105" i="1"/>
  <c r="NL106" i="1"/>
  <c r="NL107" i="1"/>
  <c r="NL108" i="1"/>
  <c r="NL109" i="1"/>
  <c r="NL110" i="1"/>
  <c r="NL111" i="1"/>
  <c r="NL112" i="1"/>
  <c r="NL113" i="1"/>
  <c r="NL114" i="1"/>
  <c r="NL115" i="1"/>
  <c r="NL116" i="1"/>
  <c r="NL117" i="1"/>
  <c r="NL118" i="1"/>
  <c r="NL119" i="1"/>
  <c r="NL120" i="1"/>
  <c r="NL121" i="1"/>
  <c r="NL122" i="1"/>
  <c r="NL123" i="1"/>
  <c r="NL124" i="1"/>
  <c r="NL125" i="1"/>
  <c r="NL126" i="1"/>
  <c r="NL127" i="1"/>
  <c r="NL128" i="1"/>
  <c r="NL129" i="1"/>
  <c r="NL130" i="1"/>
  <c r="NL131" i="1"/>
  <c r="NL132" i="1"/>
  <c r="NL133" i="1"/>
  <c r="NL134" i="1"/>
  <c r="NL135" i="1"/>
  <c r="NL136" i="1"/>
  <c r="NL137" i="1"/>
  <c r="NL138" i="1"/>
  <c r="NL139" i="1"/>
  <c r="NL140" i="1"/>
  <c r="NL141" i="1"/>
  <c r="NL142" i="1"/>
  <c r="NL143" i="1"/>
  <c r="NL144" i="1"/>
  <c r="NL145" i="1"/>
  <c r="NL146" i="1"/>
  <c r="NL147" i="1"/>
  <c r="NL148" i="1"/>
  <c r="NL149" i="1"/>
  <c r="NL150" i="1"/>
  <c r="NL151" i="1"/>
  <c r="NL152" i="1"/>
  <c r="NL153" i="1"/>
  <c r="NL155" i="1"/>
  <c r="NL156" i="1"/>
  <c r="NL157" i="1"/>
  <c r="NL158" i="1"/>
  <c r="NL159" i="1"/>
  <c r="NL160" i="1"/>
  <c r="NL161" i="1"/>
  <c r="NL162" i="1"/>
  <c r="NL163" i="1"/>
  <c r="NL164" i="1"/>
  <c r="NL165" i="1"/>
  <c r="NL166" i="1"/>
  <c r="NL167" i="1"/>
  <c r="NL168" i="1"/>
  <c r="NL169" i="1"/>
  <c r="NL170" i="1"/>
  <c r="NL171" i="1"/>
  <c r="NL172" i="1"/>
  <c r="NL173" i="1"/>
  <c r="NL174" i="1"/>
  <c r="NL175" i="1"/>
  <c r="NL176" i="1"/>
  <c r="NI2" i="1"/>
  <c r="NI3" i="1"/>
  <c r="NI4" i="1"/>
  <c r="NI5" i="1"/>
  <c r="NI6" i="1"/>
  <c r="NI7" i="1"/>
  <c r="NI8" i="1"/>
  <c r="NI9" i="1"/>
  <c r="NI10" i="1"/>
  <c r="NI11" i="1"/>
  <c r="NI12" i="1"/>
  <c r="NI13" i="1"/>
  <c r="NI14" i="1"/>
  <c r="NI15" i="1"/>
  <c r="NI16" i="1"/>
  <c r="NI17" i="1"/>
  <c r="NI18" i="1"/>
  <c r="NI19" i="1"/>
  <c r="NI20" i="1"/>
  <c r="NI21" i="1"/>
  <c r="NI22" i="1"/>
  <c r="NI23" i="1"/>
  <c r="NI24" i="1"/>
  <c r="NI25" i="1"/>
  <c r="NI26" i="1"/>
  <c r="NI27" i="1"/>
  <c r="NI28" i="1"/>
  <c r="NI29" i="1"/>
  <c r="NI30" i="1"/>
  <c r="NI31" i="1"/>
  <c r="NI32" i="1"/>
  <c r="NI33" i="1"/>
  <c r="NI34" i="1"/>
  <c r="NI35" i="1"/>
  <c r="NI36" i="1"/>
  <c r="NI37" i="1"/>
  <c r="NI38" i="1"/>
  <c r="NI39" i="1"/>
  <c r="NI40" i="1"/>
  <c r="NI41" i="1"/>
  <c r="NI42" i="1"/>
  <c r="NI43" i="1"/>
  <c r="NI44" i="1"/>
  <c r="NI45" i="1"/>
  <c r="NI46" i="1"/>
  <c r="NI47" i="1"/>
  <c r="NI48" i="1"/>
  <c r="NI49" i="1"/>
  <c r="NI50" i="1"/>
  <c r="NI51" i="1"/>
  <c r="NI52" i="1"/>
  <c r="NI53" i="1"/>
  <c r="NI54" i="1"/>
  <c r="NI55" i="1"/>
  <c r="NI56" i="1"/>
  <c r="NI57" i="1"/>
  <c r="NI58" i="1"/>
  <c r="NI59" i="1"/>
  <c r="NI60" i="1"/>
  <c r="NI61" i="1"/>
  <c r="NI62" i="1"/>
  <c r="NI63" i="1"/>
  <c r="NI64" i="1"/>
  <c r="NI65" i="1"/>
  <c r="NI66" i="1"/>
  <c r="NI67" i="1"/>
  <c r="NI68" i="1"/>
  <c r="NI69" i="1"/>
  <c r="NI70" i="1"/>
  <c r="NI71" i="1"/>
  <c r="NI72" i="1"/>
  <c r="NI73" i="1"/>
  <c r="NI74" i="1"/>
  <c r="NI75" i="1"/>
  <c r="NI76" i="1"/>
  <c r="NI77" i="1"/>
  <c r="NI78" i="1"/>
  <c r="NI79" i="1"/>
  <c r="NI80" i="1"/>
  <c r="NI81" i="1"/>
  <c r="NI82" i="1"/>
  <c r="NI83" i="1"/>
  <c r="NI84" i="1"/>
  <c r="NI85" i="1"/>
  <c r="NI86" i="1"/>
  <c r="NI88" i="1"/>
  <c r="NI89" i="1"/>
  <c r="NI90" i="1"/>
  <c r="NI91" i="1"/>
  <c r="NI92" i="1"/>
  <c r="NI93" i="1"/>
  <c r="NI94" i="1"/>
  <c r="NI95" i="1"/>
  <c r="NI96" i="1"/>
  <c r="NI97" i="1"/>
  <c r="NI98" i="1"/>
  <c r="NI99" i="1"/>
  <c r="NI100" i="1"/>
  <c r="NI101" i="1"/>
  <c r="NI102" i="1"/>
  <c r="NI103" i="1"/>
  <c r="NI104" i="1"/>
  <c r="NI105" i="1"/>
  <c r="NI106" i="1"/>
  <c r="NI107" i="1"/>
  <c r="NI108" i="1"/>
  <c r="NI109" i="1"/>
  <c r="NI110" i="1"/>
  <c r="NI111" i="1"/>
  <c r="NI112" i="1"/>
  <c r="NI113" i="1"/>
  <c r="NI114" i="1"/>
  <c r="NI115" i="1"/>
  <c r="NI116" i="1"/>
  <c r="NI117" i="1"/>
  <c r="NI118" i="1"/>
  <c r="NI119" i="1"/>
  <c r="NI120" i="1"/>
  <c r="NI121" i="1"/>
  <c r="NI122" i="1"/>
  <c r="NI123" i="1"/>
  <c r="NI124" i="1"/>
  <c r="NI125" i="1"/>
  <c r="NI126" i="1"/>
  <c r="NI127" i="1"/>
  <c r="NI128" i="1"/>
  <c r="NI129" i="1"/>
  <c r="NI130" i="1"/>
  <c r="NI131" i="1"/>
  <c r="NI132" i="1"/>
  <c r="NI133" i="1"/>
  <c r="NI134" i="1"/>
  <c r="NI135" i="1"/>
  <c r="NI136" i="1"/>
  <c r="NI137" i="1"/>
  <c r="NI138" i="1"/>
  <c r="NI139" i="1"/>
  <c r="NI140" i="1"/>
  <c r="NI141" i="1"/>
  <c r="NI142" i="1"/>
  <c r="NI143" i="1"/>
  <c r="NI144" i="1"/>
  <c r="NI145" i="1"/>
  <c r="NI146" i="1"/>
  <c r="NI147" i="1"/>
  <c r="NI148" i="1"/>
  <c r="NI149" i="1"/>
  <c r="NI150" i="1"/>
  <c r="NI151" i="1"/>
  <c r="NI152" i="1"/>
  <c r="NI153" i="1"/>
  <c r="NI155" i="1"/>
  <c r="NI156" i="1"/>
  <c r="NI157" i="1"/>
  <c r="NI158" i="1"/>
  <c r="NI159" i="1"/>
  <c r="NI160" i="1"/>
  <c r="NI161" i="1"/>
  <c r="NI162" i="1"/>
  <c r="NI163" i="1"/>
  <c r="NI164" i="1"/>
  <c r="NI165" i="1"/>
  <c r="NI166" i="1"/>
  <c r="NI167" i="1"/>
  <c r="NI168" i="1"/>
  <c r="NI169" i="1"/>
  <c r="NI170" i="1"/>
  <c r="NI171" i="1"/>
  <c r="NI172" i="1"/>
  <c r="NI173" i="1"/>
  <c r="NI174" i="1"/>
  <c r="NI175" i="1"/>
  <c r="NI176" i="1"/>
  <c r="NG2" i="1"/>
  <c r="NG3" i="1"/>
  <c r="NG4" i="1"/>
  <c r="NG5" i="1"/>
  <c r="NG6" i="1"/>
  <c r="NG7" i="1"/>
  <c r="NG8" i="1"/>
  <c r="NG9" i="1"/>
  <c r="NG10" i="1"/>
  <c r="NG11" i="1"/>
  <c r="NG12" i="1"/>
  <c r="NG13" i="1"/>
  <c r="NG14" i="1"/>
  <c r="NG15" i="1"/>
  <c r="NG16" i="1"/>
  <c r="NG17" i="1"/>
  <c r="NG18" i="1"/>
  <c r="NG19" i="1"/>
  <c r="NG20" i="1"/>
  <c r="NG21" i="1"/>
  <c r="NG22" i="1"/>
  <c r="NG23" i="1"/>
  <c r="NG24" i="1"/>
  <c r="NG25" i="1"/>
  <c r="NG26" i="1"/>
  <c r="NG27" i="1"/>
  <c r="NG28" i="1"/>
  <c r="NG29" i="1"/>
  <c r="NG30" i="1"/>
  <c r="NG31" i="1"/>
  <c r="NG32" i="1"/>
  <c r="NG33" i="1"/>
  <c r="NG34" i="1"/>
  <c r="NG35" i="1"/>
  <c r="NG36" i="1"/>
  <c r="NG37" i="1"/>
  <c r="NG38" i="1"/>
  <c r="NG39" i="1"/>
  <c r="NG40" i="1"/>
  <c r="NG41" i="1"/>
  <c r="NG42" i="1"/>
  <c r="NG43" i="1"/>
  <c r="NG44" i="1"/>
  <c r="NG45" i="1"/>
  <c r="NG46" i="1"/>
  <c r="NG47" i="1"/>
  <c r="NG48" i="1"/>
  <c r="NG49" i="1"/>
  <c r="NG50" i="1"/>
  <c r="NG51" i="1"/>
  <c r="NG52" i="1"/>
  <c r="NG53" i="1"/>
  <c r="NG54" i="1"/>
  <c r="NG55" i="1"/>
  <c r="NG56" i="1"/>
  <c r="NG57" i="1"/>
  <c r="NG58" i="1"/>
  <c r="NG59" i="1"/>
  <c r="NG60" i="1"/>
  <c r="NG61" i="1"/>
  <c r="NG62" i="1"/>
  <c r="NG63" i="1"/>
  <c r="NG64" i="1"/>
  <c r="NG65" i="1"/>
  <c r="NG66" i="1"/>
  <c r="NG67" i="1"/>
  <c r="NG68" i="1"/>
  <c r="NG69" i="1"/>
  <c r="NG70" i="1"/>
  <c r="NG71" i="1"/>
  <c r="NG72" i="1"/>
  <c r="NG73" i="1"/>
  <c r="NG74" i="1"/>
  <c r="NG75" i="1"/>
  <c r="NG76" i="1"/>
  <c r="NG77" i="1"/>
  <c r="NG78" i="1"/>
  <c r="NG79" i="1"/>
  <c r="NG80" i="1"/>
  <c r="NG81" i="1"/>
  <c r="NG82" i="1"/>
  <c r="NG83" i="1"/>
  <c r="NG84" i="1"/>
  <c r="NG85" i="1"/>
  <c r="NG86" i="1"/>
  <c r="NG88" i="1"/>
  <c r="NG89" i="1"/>
  <c r="NG90" i="1"/>
  <c r="NG91" i="1"/>
  <c r="NG92" i="1"/>
  <c r="NG93" i="1"/>
  <c r="NG94" i="1"/>
  <c r="NG95" i="1"/>
  <c r="NG96" i="1"/>
  <c r="NG97" i="1"/>
  <c r="NG98" i="1"/>
  <c r="NG99" i="1"/>
  <c r="NG100" i="1"/>
  <c r="NG101" i="1"/>
  <c r="NG102" i="1"/>
  <c r="NG103" i="1"/>
  <c r="NG104" i="1"/>
  <c r="NG105" i="1"/>
  <c r="NG106" i="1"/>
  <c r="NG107" i="1"/>
  <c r="NG108" i="1"/>
  <c r="NG109" i="1"/>
  <c r="NG110" i="1"/>
  <c r="NG111" i="1"/>
  <c r="NG112" i="1"/>
  <c r="NG113" i="1"/>
  <c r="NG114" i="1"/>
  <c r="NG115" i="1"/>
  <c r="NG116" i="1"/>
  <c r="NG117" i="1"/>
  <c r="NG118" i="1"/>
  <c r="NG119" i="1"/>
  <c r="NG120" i="1"/>
  <c r="NG121" i="1"/>
  <c r="NG122" i="1"/>
  <c r="NG123" i="1"/>
  <c r="NG124" i="1"/>
  <c r="NG125" i="1"/>
  <c r="NG126" i="1"/>
  <c r="NG127" i="1"/>
  <c r="NG128" i="1"/>
  <c r="NG129" i="1"/>
  <c r="NG130" i="1"/>
  <c r="NG131" i="1"/>
  <c r="NG132" i="1"/>
  <c r="NG133" i="1"/>
  <c r="NG134" i="1"/>
  <c r="NG135" i="1"/>
  <c r="NG136" i="1"/>
  <c r="NG137" i="1"/>
  <c r="NG138" i="1"/>
  <c r="NG139" i="1"/>
  <c r="NG140" i="1"/>
  <c r="NG141" i="1"/>
  <c r="NG142" i="1"/>
  <c r="NG143" i="1"/>
  <c r="NG144" i="1"/>
  <c r="NG145" i="1"/>
  <c r="NG146" i="1"/>
  <c r="NG147" i="1"/>
  <c r="NG148" i="1"/>
  <c r="NG149" i="1"/>
  <c r="NG150" i="1"/>
  <c r="NG151" i="1"/>
  <c r="NG152" i="1"/>
  <c r="NG153" i="1"/>
  <c r="NG155" i="1"/>
  <c r="NG156" i="1"/>
  <c r="NG158" i="1"/>
  <c r="NG159" i="1"/>
  <c r="NG160" i="1"/>
  <c r="NG161" i="1"/>
  <c r="NG162" i="1"/>
  <c r="NG163" i="1"/>
  <c r="NG164" i="1"/>
  <c r="NG165" i="1"/>
  <c r="NG166" i="1"/>
  <c r="NG167" i="1"/>
  <c r="NG168" i="1"/>
  <c r="NG169" i="1"/>
  <c r="NG170" i="1"/>
  <c r="NG171" i="1"/>
  <c r="NG172" i="1"/>
  <c r="NG173" i="1"/>
  <c r="NG174" i="1"/>
  <c r="NG175" i="1"/>
  <c r="NG176" i="1"/>
  <c r="ND2" i="1"/>
  <c r="ND3" i="1"/>
  <c r="ND4" i="1"/>
  <c r="ND5" i="1"/>
  <c r="ND6" i="1"/>
  <c r="ND7" i="1"/>
  <c r="ND8" i="1"/>
  <c r="ND9" i="1"/>
  <c r="ND10" i="1"/>
  <c r="ND11" i="1"/>
  <c r="ND12" i="1"/>
  <c r="ND13" i="1"/>
  <c r="ND14" i="1"/>
  <c r="ND15" i="1"/>
  <c r="ND16" i="1"/>
  <c r="ND17" i="1"/>
  <c r="ND18" i="1"/>
  <c r="ND19" i="1"/>
  <c r="ND20" i="1"/>
  <c r="ND21" i="1"/>
  <c r="ND22" i="1"/>
  <c r="ND23" i="1"/>
  <c r="ND24" i="1"/>
  <c r="ND25" i="1"/>
  <c r="ND26" i="1"/>
  <c r="ND27" i="1"/>
  <c r="ND28" i="1"/>
  <c r="ND29" i="1"/>
  <c r="ND30" i="1"/>
  <c r="ND31" i="1"/>
  <c r="ND32" i="1"/>
  <c r="ND33" i="1"/>
  <c r="ND34" i="1"/>
  <c r="ND35" i="1"/>
  <c r="ND36" i="1"/>
  <c r="ND37" i="1"/>
  <c r="ND38" i="1"/>
  <c r="ND39" i="1"/>
  <c r="ND40" i="1"/>
  <c r="ND41" i="1"/>
  <c r="ND42" i="1"/>
  <c r="ND43" i="1"/>
  <c r="ND44" i="1"/>
  <c r="ND45" i="1"/>
  <c r="ND46" i="1"/>
  <c r="ND47" i="1"/>
  <c r="ND48" i="1"/>
  <c r="ND49" i="1"/>
  <c r="ND50" i="1"/>
  <c r="ND51" i="1"/>
  <c r="ND52" i="1"/>
  <c r="ND53" i="1"/>
  <c r="ND54" i="1"/>
  <c r="ND55" i="1"/>
  <c r="ND56" i="1"/>
  <c r="ND57" i="1"/>
  <c r="ND58" i="1"/>
  <c r="ND59" i="1"/>
  <c r="ND60" i="1"/>
  <c r="ND61" i="1"/>
  <c r="ND62" i="1"/>
  <c r="ND63" i="1"/>
  <c r="ND64" i="1"/>
  <c r="ND65" i="1"/>
  <c r="ND66" i="1"/>
  <c r="ND67" i="1"/>
  <c r="ND68" i="1"/>
  <c r="ND69" i="1"/>
  <c r="ND70" i="1"/>
  <c r="ND71" i="1"/>
  <c r="ND72" i="1"/>
  <c r="ND73" i="1"/>
  <c r="ND74" i="1"/>
  <c r="ND75" i="1"/>
  <c r="ND76" i="1"/>
  <c r="ND77" i="1"/>
  <c r="ND78" i="1"/>
  <c r="ND79" i="1"/>
  <c r="ND80" i="1"/>
  <c r="ND81" i="1"/>
  <c r="ND82" i="1"/>
  <c r="ND83" i="1"/>
  <c r="ND84" i="1"/>
  <c r="ND85" i="1"/>
  <c r="ND86" i="1"/>
  <c r="ND88" i="1"/>
  <c r="ND89" i="1"/>
  <c r="ND90" i="1"/>
  <c r="ND91" i="1"/>
  <c r="ND92" i="1"/>
  <c r="ND93" i="1"/>
  <c r="ND94" i="1"/>
  <c r="ND95" i="1"/>
  <c r="ND96" i="1"/>
  <c r="ND97" i="1"/>
  <c r="ND98" i="1"/>
  <c r="ND99" i="1"/>
  <c r="ND100" i="1"/>
  <c r="ND101" i="1"/>
  <c r="ND102" i="1"/>
  <c r="ND103" i="1"/>
  <c r="ND104" i="1"/>
  <c r="ND105" i="1"/>
  <c r="ND106" i="1"/>
  <c r="ND107" i="1"/>
  <c r="ND108" i="1"/>
  <c r="ND109" i="1"/>
  <c r="ND110" i="1"/>
  <c r="ND111" i="1"/>
  <c r="ND112" i="1"/>
  <c r="ND113" i="1"/>
  <c r="ND114" i="1"/>
  <c r="ND115" i="1"/>
  <c r="ND116" i="1"/>
  <c r="ND117" i="1"/>
  <c r="ND118" i="1"/>
  <c r="ND119" i="1"/>
  <c r="ND120" i="1"/>
  <c r="ND121" i="1"/>
  <c r="ND122" i="1"/>
  <c r="ND123" i="1"/>
  <c r="ND124" i="1"/>
  <c r="ND125" i="1"/>
  <c r="ND126" i="1"/>
  <c r="ND127" i="1"/>
  <c r="ND128" i="1"/>
  <c r="ND129" i="1"/>
  <c r="ND130" i="1"/>
  <c r="ND131" i="1"/>
  <c r="ND132" i="1"/>
  <c r="ND133" i="1"/>
  <c r="ND134" i="1"/>
  <c r="ND135" i="1"/>
  <c r="ND136" i="1"/>
  <c r="ND137" i="1"/>
  <c r="ND138" i="1"/>
  <c r="ND139" i="1"/>
  <c r="ND140" i="1"/>
  <c r="ND141" i="1"/>
  <c r="ND142" i="1"/>
  <c r="ND143" i="1"/>
  <c r="ND144" i="1"/>
  <c r="ND145" i="1"/>
  <c r="ND146" i="1"/>
  <c r="ND147" i="1"/>
  <c r="ND148" i="1"/>
  <c r="ND149" i="1"/>
  <c r="ND150" i="1"/>
  <c r="ND151" i="1"/>
  <c r="ND152" i="1"/>
  <c r="ND153" i="1"/>
  <c r="ND155" i="1"/>
  <c r="ND156" i="1"/>
  <c r="ND157" i="1"/>
  <c r="ND158" i="1"/>
  <c r="ND159" i="1"/>
  <c r="ND160" i="1"/>
  <c r="ND161" i="1"/>
  <c r="ND162" i="1"/>
  <c r="ND163" i="1"/>
  <c r="ND164" i="1"/>
  <c r="ND165" i="1"/>
  <c r="ND166" i="1"/>
  <c r="ND167" i="1"/>
  <c r="ND168" i="1"/>
  <c r="ND169" i="1"/>
  <c r="ND170" i="1"/>
  <c r="ND172" i="1"/>
  <c r="ND173" i="1"/>
  <c r="ND174" i="1"/>
  <c r="ND175" i="1"/>
  <c r="ND176" i="1"/>
  <c r="MZ2" i="1"/>
  <c r="MZ3" i="1"/>
  <c r="MZ4" i="1"/>
  <c r="MZ5" i="1"/>
  <c r="MZ6" i="1"/>
  <c r="MZ7" i="1"/>
  <c r="MZ8" i="1"/>
  <c r="MZ9" i="1"/>
  <c r="MZ10" i="1"/>
  <c r="MZ11" i="1"/>
  <c r="MZ12" i="1"/>
  <c r="MZ13" i="1"/>
  <c r="MZ14" i="1"/>
  <c r="MZ15" i="1"/>
  <c r="MZ16" i="1"/>
  <c r="MZ17" i="1"/>
  <c r="MZ18" i="1"/>
  <c r="MZ19" i="1"/>
  <c r="MZ20" i="1"/>
  <c r="MZ21" i="1"/>
  <c r="MZ22" i="1"/>
  <c r="MZ23" i="1"/>
  <c r="MZ24" i="1"/>
  <c r="MZ25" i="1"/>
  <c r="MZ26" i="1"/>
  <c r="MZ27" i="1"/>
  <c r="MZ28" i="1"/>
  <c r="MZ29" i="1"/>
  <c r="MZ30" i="1"/>
  <c r="MZ31" i="1"/>
  <c r="MZ32" i="1"/>
  <c r="MZ33" i="1"/>
  <c r="MZ34" i="1"/>
  <c r="MZ35" i="1"/>
  <c r="MZ36" i="1"/>
  <c r="MZ37" i="1"/>
  <c r="MZ38" i="1"/>
  <c r="MZ39" i="1"/>
  <c r="MZ40" i="1"/>
  <c r="MZ41" i="1"/>
  <c r="MZ42" i="1"/>
  <c r="MZ43" i="1"/>
  <c r="MZ44" i="1"/>
  <c r="MZ45" i="1"/>
  <c r="MZ46" i="1"/>
  <c r="MZ47" i="1"/>
  <c r="MZ48" i="1"/>
  <c r="MZ49" i="1"/>
  <c r="MZ50" i="1"/>
  <c r="MZ51" i="1"/>
  <c r="MZ52" i="1"/>
  <c r="MZ53" i="1"/>
  <c r="MZ54" i="1"/>
  <c r="MZ55" i="1"/>
  <c r="MZ56" i="1"/>
  <c r="MZ57" i="1"/>
  <c r="MZ58" i="1"/>
  <c r="MZ59" i="1"/>
  <c r="MZ60" i="1"/>
  <c r="MZ61" i="1"/>
  <c r="MZ62" i="1"/>
  <c r="MZ63" i="1"/>
  <c r="MZ64" i="1"/>
  <c r="MZ65" i="1"/>
  <c r="MZ66" i="1"/>
  <c r="MZ67" i="1"/>
  <c r="MZ68" i="1"/>
  <c r="MZ69" i="1"/>
  <c r="MZ70" i="1"/>
  <c r="MZ71" i="1"/>
  <c r="MZ72" i="1"/>
  <c r="MZ73" i="1"/>
  <c r="MZ74" i="1"/>
  <c r="MZ75" i="1"/>
  <c r="MZ76" i="1"/>
  <c r="MZ77" i="1"/>
  <c r="MZ78" i="1"/>
  <c r="MZ79" i="1"/>
  <c r="MZ80" i="1"/>
  <c r="MZ81" i="1"/>
  <c r="MZ82" i="1"/>
  <c r="MZ83" i="1"/>
  <c r="MZ84" i="1"/>
  <c r="MZ85" i="1"/>
  <c r="MZ86" i="1"/>
  <c r="MZ88" i="1"/>
  <c r="MZ89" i="1"/>
  <c r="MZ90" i="1"/>
  <c r="MZ91" i="1"/>
  <c r="MZ92" i="1"/>
  <c r="MZ93" i="1"/>
  <c r="MZ94" i="1"/>
  <c r="MZ95" i="1"/>
  <c r="MZ96" i="1"/>
  <c r="MZ97" i="1"/>
  <c r="MZ98" i="1"/>
  <c r="MZ99" i="1"/>
  <c r="MZ100" i="1"/>
  <c r="MZ101" i="1"/>
  <c r="MZ102" i="1"/>
  <c r="MZ103" i="1"/>
  <c r="MZ104" i="1"/>
  <c r="MZ105" i="1"/>
  <c r="MZ106" i="1"/>
  <c r="MZ107" i="1"/>
  <c r="MZ108" i="1"/>
  <c r="MZ109" i="1"/>
  <c r="MZ110" i="1"/>
  <c r="MZ111" i="1"/>
  <c r="MZ112" i="1"/>
  <c r="MZ113" i="1"/>
  <c r="MZ114" i="1"/>
  <c r="MZ115" i="1"/>
  <c r="MZ116" i="1"/>
  <c r="MZ117" i="1"/>
  <c r="MZ118" i="1"/>
  <c r="MZ119" i="1"/>
  <c r="MZ120" i="1"/>
  <c r="MZ121" i="1"/>
  <c r="MZ122" i="1"/>
  <c r="MZ123" i="1"/>
  <c r="MZ124" i="1"/>
  <c r="MZ125" i="1"/>
  <c r="MZ126" i="1"/>
  <c r="MZ127" i="1"/>
  <c r="MZ128" i="1"/>
  <c r="MZ129" i="1"/>
  <c r="MZ130" i="1"/>
  <c r="MZ131" i="1"/>
  <c r="MZ132" i="1"/>
  <c r="MZ133" i="1"/>
  <c r="MZ134" i="1"/>
  <c r="MZ135" i="1"/>
  <c r="MZ136" i="1"/>
  <c r="MZ137" i="1"/>
  <c r="MZ138" i="1"/>
  <c r="MZ139" i="1"/>
  <c r="MZ140" i="1"/>
  <c r="MZ141" i="1"/>
  <c r="MZ142" i="1"/>
  <c r="MZ143" i="1"/>
  <c r="MZ144" i="1"/>
  <c r="MZ145" i="1"/>
  <c r="MZ146" i="1"/>
  <c r="MZ147" i="1"/>
  <c r="MZ148" i="1"/>
  <c r="MZ149" i="1"/>
  <c r="MZ150" i="1"/>
  <c r="MZ151" i="1"/>
  <c r="MZ152" i="1"/>
  <c r="MZ153" i="1"/>
  <c r="MZ155" i="1"/>
  <c r="MZ156" i="1"/>
  <c r="MZ157" i="1"/>
  <c r="MZ158" i="1"/>
  <c r="MZ159" i="1"/>
  <c r="MZ160" i="1"/>
  <c r="MZ161" i="1"/>
  <c r="MZ162" i="1"/>
  <c r="MZ163" i="1"/>
  <c r="MZ164" i="1"/>
  <c r="MZ165" i="1"/>
  <c r="MZ166" i="1"/>
  <c r="MZ167" i="1"/>
  <c r="MZ168" i="1"/>
  <c r="MZ169" i="1"/>
  <c r="MZ170" i="1"/>
  <c r="MZ171" i="1"/>
  <c r="MZ172" i="1"/>
  <c r="MZ173" i="1"/>
  <c r="MZ174" i="1"/>
  <c r="MZ175" i="1"/>
  <c r="MZ176" i="1"/>
  <c r="MU2" i="1"/>
  <c r="MU3" i="1"/>
  <c r="MU4" i="1"/>
  <c r="MU5" i="1"/>
  <c r="MU6" i="1"/>
  <c r="MU7" i="1"/>
  <c r="MU8" i="1"/>
  <c r="MU9" i="1"/>
  <c r="MU10" i="1"/>
  <c r="MU11" i="1"/>
  <c r="MU12" i="1"/>
  <c r="MU13" i="1"/>
  <c r="MU14" i="1"/>
  <c r="MU15" i="1"/>
  <c r="MU16" i="1"/>
  <c r="MU17" i="1"/>
  <c r="MU18" i="1"/>
  <c r="MU19" i="1"/>
  <c r="MU20" i="1"/>
  <c r="MU21" i="1"/>
  <c r="MU22" i="1"/>
  <c r="MU23" i="1"/>
  <c r="MU24" i="1"/>
  <c r="MU25" i="1"/>
  <c r="MU26" i="1"/>
  <c r="MU27" i="1"/>
  <c r="MU28" i="1"/>
  <c r="MU29" i="1"/>
  <c r="MU30" i="1"/>
  <c r="MU31" i="1"/>
  <c r="MU32" i="1"/>
  <c r="MU33" i="1"/>
  <c r="MU34" i="1"/>
  <c r="MU35" i="1"/>
  <c r="MU36" i="1"/>
  <c r="MU37" i="1"/>
  <c r="MU38" i="1"/>
  <c r="MU39" i="1"/>
  <c r="MU40" i="1"/>
  <c r="MU41" i="1"/>
  <c r="MU42" i="1"/>
  <c r="MU43" i="1"/>
  <c r="MU44" i="1"/>
  <c r="MU45" i="1"/>
  <c r="MU46" i="1"/>
  <c r="MU47" i="1"/>
  <c r="MU48" i="1"/>
  <c r="MU49" i="1"/>
  <c r="MU50" i="1"/>
  <c r="MU51" i="1"/>
  <c r="MU52" i="1"/>
  <c r="MU53" i="1"/>
  <c r="MU54" i="1"/>
  <c r="MU55" i="1"/>
  <c r="MU56" i="1"/>
  <c r="MU57" i="1"/>
  <c r="MU58" i="1"/>
  <c r="MU59" i="1"/>
  <c r="MU60" i="1"/>
  <c r="MU61" i="1"/>
  <c r="MU62" i="1"/>
  <c r="MU63" i="1"/>
  <c r="MU64" i="1"/>
  <c r="MU65" i="1"/>
  <c r="MU66" i="1"/>
  <c r="MU67" i="1"/>
  <c r="MU68" i="1"/>
  <c r="MU69" i="1"/>
  <c r="MU70" i="1"/>
  <c r="MU71" i="1"/>
  <c r="MU72" i="1"/>
  <c r="MU73" i="1"/>
  <c r="MU74" i="1"/>
  <c r="MU75" i="1"/>
  <c r="MU76" i="1"/>
  <c r="MU77" i="1"/>
  <c r="MU78" i="1"/>
  <c r="MU79" i="1"/>
  <c r="MU80" i="1"/>
  <c r="MU81" i="1"/>
  <c r="MU82" i="1"/>
  <c r="MU83" i="1"/>
  <c r="MU84" i="1"/>
  <c r="MU85" i="1"/>
  <c r="MU86" i="1"/>
  <c r="MU88" i="1"/>
  <c r="MU89" i="1"/>
  <c r="MU90" i="1"/>
  <c r="MU91" i="1"/>
  <c r="MU92" i="1"/>
  <c r="MU93" i="1"/>
  <c r="MU94" i="1"/>
  <c r="MU95" i="1"/>
  <c r="MU96" i="1"/>
  <c r="MU97" i="1"/>
  <c r="MU98" i="1"/>
  <c r="MU99" i="1"/>
  <c r="MU100" i="1"/>
  <c r="MU101" i="1"/>
  <c r="MU102" i="1"/>
  <c r="MU103" i="1"/>
  <c r="MU104" i="1"/>
  <c r="MU105" i="1"/>
  <c r="MU106" i="1"/>
  <c r="MU107" i="1"/>
  <c r="MU108" i="1"/>
  <c r="MU109" i="1"/>
  <c r="MU110" i="1"/>
  <c r="MU111" i="1"/>
  <c r="MU112" i="1"/>
  <c r="MU113" i="1"/>
  <c r="MU114" i="1"/>
  <c r="MU115" i="1"/>
  <c r="MU116" i="1"/>
  <c r="MU117" i="1"/>
  <c r="MU118" i="1"/>
  <c r="MU119" i="1"/>
  <c r="MU120" i="1"/>
  <c r="MU121" i="1"/>
  <c r="MU122" i="1"/>
  <c r="MU123" i="1"/>
  <c r="MU124" i="1"/>
  <c r="MU125" i="1"/>
  <c r="MU126" i="1"/>
  <c r="MU127" i="1"/>
  <c r="MU128" i="1"/>
  <c r="MU129" i="1"/>
  <c r="MU130" i="1"/>
  <c r="MU131" i="1"/>
  <c r="MU132" i="1"/>
  <c r="MU133" i="1"/>
  <c r="MU134" i="1"/>
  <c r="MU135" i="1"/>
  <c r="MU136" i="1"/>
  <c r="MU137" i="1"/>
  <c r="MU138" i="1"/>
  <c r="MU139" i="1"/>
  <c r="MU140" i="1"/>
  <c r="MU141" i="1"/>
  <c r="MU142" i="1"/>
  <c r="MU143" i="1"/>
  <c r="MU144" i="1"/>
  <c r="MU145" i="1"/>
  <c r="MU146" i="1"/>
  <c r="MU147" i="1"/>
  <c r="MU148" i="1"/>
  <c r="MU149" i="1"/>
  <c r="MU150" i="1"/>
  <c r="MU151" i="1"/>
  <c r="MU152" i="1"/>
  <c r="MU153" i="1"/>
  <c r="MU155" i="1"/>
  <c r="MU156" i="1"/>
  <c r="MU157" i="1"/>
  <c r="MU158" i="1"/>
  <c r="MU159" i="1"/>
  <c r="MU160" i="1"/>
  <c r="MU161" i="1"/>
  <c r="MU162" i="1"/>
  <c r="MU163" i="1"/>
  <c r="MU164" i="1"/>
  <c r="MU165" i="1"/>
  <c r="MU166" i="1"/>
  <c r="MU167" i="1"/>
  <c r="MU168" i="1"/>
  <c r="MU169" i="1"/>
  <c r="MU170" i="1"/>
  <c r="MU171" i="1"/>
  <c r="MU172" i="1"/>
  <c r="MU173" i="1"/>
  <c r="MU174" i="1"/>
  <c r="MU175" i="1"/>
  <c r="MU176" i="1"/>
  <c r="MS2" i="1"/>
  <c r="MS3" i="1"/>
  <c r="MS4" i="1"/>
  <c r="MS5" i="1"/>
  <c r="MS6" i="1"/>
  <c r="MS7" i="1"/>
  <c r="MS8" i="1"/>
  <c r="MS9" i="1"/>
  <c r="MS10" i="1"/>
  <c r="MS11" i="1"/>
  <c r="MS12" i="1"/>
  <c r="MS13" i="1"/>
  <c r="MS14" i="1"/>
  <c r="MS15" i="1"/>
  <c r="MS16" i="1"/>
  <c r="MS17" i="1"/>
  <c r="MS18" i="1"/>
  <c r="MS19" i="1"/>
  <c r="MS20" i="1"/>
  <c r="MS21" i="1"/>
  <c r="MS22" i="1"/>
  <c r="MS23" i="1"/>
  <c r="MS24" i="1"/>
  <c r="MS25" i="1"/>
  <c r="MS26" i="1"/>
  <c r="MS27" i="1"/>
  <c r="MS28" i="1"/>
  <c r="MS29" i="1"/>
  <c r="MS30" i="1"/>
  <c r="MS31" i="1"/>
  <c r="MS32" i="1"/>
  <c r="MS33" i="1"/>
  <c r="MS34" i="1"/>
  <c r="MS35" i="1"/>
  <c r="MS36" i="1"/>
  <c r="MS37" i="1"/>
  <c r="MS38" i="1"/>
  <c r="MS39" i="1"/>
  <c r="MS40" i="1"/>
  <c r="MS41" i="1"/>
  <c r="MS42" i="1"/>
  <c r="MS43" i="1"/>
  <c r="MS44" i="1"/>
  <c r="MS45" i="1"/>
  <c r="MS46" i="1"/>
  <c r="MS47" i="1"/>
  <c r="MS48" i="1"/>
  <c r="MS49" i="1"/>
  <c r="MS50" i="1"/>
  <c r="MS52" i="1"/>
  <c r="MS53" i="1"/>
  <c r="MS54" i="1"/>
  <c r="MS55" i="1"/>
  <c r="MS56" i="1"/>
  <c r="MS57" i="1"/>
  <c r="MS58" i="1"/>
  <c r="MS59" i="1"/>
  <c r="MS60" i="1"/>
  <c r="MS61" i="1"/>
  <c r="MS62" i="1"/>
  <c r="MS63" i="1"/>
  <c r="MS64" i="1"/>
  <c r="MS65" i="1"/>
  <c r="MS66" i="1"/>
  <c r="MS67" i="1"/>
  <c r="MS68" i="1"/>
  <c r="MS69" i="1"/>
  <c r="MS70" i="1"/>
  <c r="MS71" i="1"/>
  <c r="MS72" i="1"/>
  <c r="MS73" i="1"/>
  <c r="MS74" i="1"/>
  <c r="MS75" i="1"/>
  <c r="MS76" i="1"/>
  <c r="MS77" i="1"/>
  <c r="MS78" i="1"/>
  <c r="MS79" i="1"/>
  <c r="MS80" i="1"/>
  <c r="MS81" i="1"/>
  <c r="MS82" i="1"/>
  <c r="MS83" i="1"/>
  <c r="MS84" i="1"/>
  <c r="MS85" i="1"/>
  <c r="MS86" i="1"/>
  <c r="MS88" i="1"/>
  <c r="MS89" i="1"/>
  <c r="MS90" i="1"/>
  <c r="MS91" i="1"/>
  <c r="MS92" i="1"/>
  <c r="MS93" i="1"/>
  <c r="MS94" i="1"/>
  <c r="MS95" i="1"/>
  <c r="MS96" i="1"/>
  <c r="MS97" i="1"/>
  <c r="MS98" i="1"/>
  <c r="MS99" i="1"/>
  <c r="MS100" i="1"/>
  <c r="MS101" i="1"/>
  <c r="MS102" i="1"/>
  <c r="MS103" i="1"/>
  <c r="MS104" i="1"/>
  <c r="MS105" i="1"/>
  <c r="MS106" i="1"/>
  <c r="MS107" i="1"/>
  <c r="MS108" i="1"/>
  <c r="MS109" i="1"/>
  <c r="MS110" i="1"/>
  <c r="MS111" i="1"/>
  <c r="MS112" i="1"/>
  <c r="MS113" i="1"/>
  <c r="MS114" i="1"/>
  <c r="MS115" i="1"/>
  <c r="MS116" i="1"/>
  <c r="MS117" i="1"/>
  <c r="MS118" i="1"/>
  <c r="MS119" i="1"/>
  <c r="MS120" i="1"/>
  <c r="MS121" i="1"/>
  <c r="MS122" i="1"/>
  <c r="MS123" i="1"/>
  <c r="MS124" i="1"/>
  <c r="MS125" i="1"/>
  <c r="MS126" i="1"/>
  <c r="MS127" i="1"/>
  <c r="MS128" i="1"/>
  <c r="MS129" i="1"/>
  <c r="MS130" i="1"/>
  <c r="MS131" i="1"/>
  <c r="MS132" i="1"/>
  <c r="MS133" i="1"/>
  <c r="MS134" i="1"/>
  <c r="MS135" i="1"/>
  <c r="MS136" i="1"/>
  <c r="MS137" i="1"/>
  <c r="MS138" i="1"/>
  <c r="MS139" i="1"/>
  <c r="MS140" i="1"/>
  <c r="MS141" i="1"/>
  <c r="MS142" i="1"/>
  <c r="MS143" i="1"/>
  <c r="MS144" i="1"/>
  <c r="MS145" i="1"/>
  <c r="MS146" i="1"/>
  <c r="MS147" i="1"/>
  <c r="MS148" i="1"/>
  <c r="MS149" i="1"/>
  <c r="MS150" i="1"/>
  <c r="MS151" i="1"/>
  <c r="MS152" i="1"/>
  <c r="MS153" i="1"/>
  <c r="MS155" i="1"/>
  <c r="MS156" i="1"/>
  <c r="MS157" i="1"/>
  <c r="MS158" i="1"/>
  <c r="MS159" i="1"/>
  <c r="MS160" i="1"/>
  <c r="MS161" i="1"/>
  <c r="MS162" i="1"/>
  <c r="MS163" i="1"/>
  <c r="MS164" i="1"/>
  <c r="MS165" i="1"/>
  <c r="MS166" i="1"/>
  <c r="MS167" i="1"/>
  <c r="MS168" i="1"/>
  <c r="MS169" i="1"/>
  <c r="MS170" i="1"/>
  <c r="MS171" i="1"/>
  <c r="MS173" i="1"/>
  <c r="MS174" i="1"/>
  <c r="MS175" i="1"/>
  <c r="MS176" i="1"/>
  <c r="MP2" i="1"/>
  <c r="MP3" i="1"/>
  <c r="MP4" i="1"/>
  <c r="MP5" i="1"/>
  <c r="MP6" i="1"/>
  <c r="MP7" i="1"/>
  <c r="MP8" i="1"/>
  <c r="MP9" i="1"/>
  <c r="MP10" i="1"/>
  <c r="MP11" i="1"/>
  <c r="MP12" i="1"/>
  <c r="MP13" i="1"/>
  <c r="MP14" i="1"/>
  <c r="MP15" i="1"/>
  <c r="MP16" i="1"/>
  <c r="MP17" i="1"/>
  <c r="MP18" i="1"/>
  <c r="MP19" i="1"/>
  <c r="MP20" i="1"/>
  <c r="MP21" i="1"/>
  <c r="MP22" i="1"/>
  <c r="MP23" i="1"/>
  <c r="MP24" i="1"/>
  <c r="MP25" i="1"/>
  <c r="MP26" i="1"/>
  <c r="MP27" i="1"/>
  <c r="MP28" i="1"/>
  <c r="MP29" i="1"/>
  <c r="MP30" i="1"/>
  <c r="MP31" i="1"/>
  <c r="MP32" i="1"/>
  <c r="MP33" i="1"/>
  <c r="MP34" i="1"/>
  <c r="MP35" i="1"/>
  <c r="MP36" i="1"/>
  <c r="MP37" i="1"/>
  <c r="MP38" i="1"/>
  <c r="MP39" i="1"/>
  <c r="MP40" i="1"/>
  <c r="MP41" i="1"/>
  <c r="MP42" i="1"/>
  <c r="MP43" i="1"/>
  <c r="MP44" i="1"/>
  <c r="MP45" i="1"/>
  <c r="MP46" i="1"/>
  <c r="MP47" i="1"/>
  <c r="MP48" i="1"/>
  <c r="MP49" i="1"/>
  <c r="MP50" i="1"/>
  <c r="MP51" i="1"/>
  <c r="MP52" i="1"/>
  <c r="MP53" i="1"/>
  <c r="MP54" i="1"/>
  <c r="MP55" i="1"/>
  <c r="MP56" i="1"/>
  <c r="MP57" i="1"/>
  <c r="MP58" i="1"/>
  <c r="MP59" i="1"/>
  <c r="MP60" i="1"/>
  <c r="MP61" i="1"/>
  <c r="MP62" i="1"/>
  <c r="MP63" i="1"/>
  <c r="MP64" i="1"/>
  <c r="MP65" i="1"/>
  <c r="MP66" i="1"/>
  <c r="MP67" i="1"/>
  <c r="MP68" i="1"/>
  <c r="MP69" i="1"/>
  <c r="MP70" i="1"/>
  <c r="MP71" i="1"/>
  <c r="MP72" i="1"/>
  <c r="MP73" i="1"/>
  <c r="MP74" i="1"/>
  <c r="MP75" i="1"/>
  <c r="MP76" i="1"/>
  <c r="MP77" i="1"/>
  <c r="MP78" i="1"/>
  <c r="MP79" i="1"/>
  <c r="MP80" i="1"/>
  <c r="MP81" i="1"/>
  <c r="MP82" i="1"/>
  <c r="MP83" i="1"/>
  <c r="MP84" i="1"/>
  <c r="MP85" i="1"/>
  <c r="MP86" i="1"/>
  <c r="MP88" i="1"/>
  <c r="MP89" i="1"/>
  <c r="MP90" i="1"/>
  <c r="MP91" i="1"/>
  <c r="MP92" i="1"/>
  <c r="MP93" i="1"/>
  <c r="MP94" i="1"/>
  <c r="MP95" i="1"/>
  <c r="MP96" i="1"/>
  <c r="MP97" i="1"/>
  <c r="MP98" i="1"/>
  <c r="MP99" i="1"/>
  <c r="MP100" i="1"/>
  <c r="MP101" i="1"/>
  <c r="MP103" i="1"/>
  <c r="MP104" i="1"/>
  <c r="MP105" i="1"/>
  <c r="MP106" i="1"/>
  <c r="MP107" i="1"/>
  <c r="MP108" i="1"/>
  <c r="MP109" i="1"/>
  <c r="MP110" i="1"/>
  <c r="MP111" i="1"/>
  <c r="MP112" i="1"/>
  <c r="MP113" i="1"/>
  <c r="MP114" i="1"/>
  <c r="MP115" i="1"/>
  <c r="MP116" i="1"/>
  <c r="MP117" i="1"/>
  <c r="MP118" i="1"/>
  <c r="MP119" i="1"/>
  <c r="MP120" i="1"/>
  <c r="MP121" i="1"/>
  <c r="MP122" i="1"/>
  <c r="MP123" i="1"/>
  <c r="MP124" i="1"/>
  <c r="MP125" i="1"/>
  <c r="MP126" i="1"/>
  <c r="MP127" i="1"/>
  <c r="MP128" i="1"/>
  <c r="MP129" i="1"/>
  <c r="MP130" i="1"/>
  <c r="MP131" i="1"/>
  <c r="MP132" i="1"/>
  <c r="MP133" i="1"/>
  <c r="MP134" i="1"/>
  <c r="MP135" i="1"/>
  <c r="MP136" i="1"/>
  <c r="MP137" i="1"/>
  <c r="MP138" i="1"/>
  <c r="MP139" i="1"/>
  <c r="MP140" i="1"/>
  <c r="MP141" i="1"/>
  <c r="MP142" i="1"/>
  <c r="MP143" i="1"/>
  <c r="MP144" i="1"/>
  <c r="MP145" i="1"/>
  <c r="MP146" i="1"/>
  <c r="MP147" i="1"/>
  <c r="MP148" i="1"/>
  <c r="MP149" i="1"/>
  <c r="MP150" i="1"/>
  <c r="MP151" i="1"/>
  <c r="MP152" i="1"/>
  <c r="MP153" i="1"/>
  <c r="MP155" i="1"/>
  <c r="MP156" i="1"/>
  <c r="MP157" i="1"/>
  <c r="MP158" i="1"/>
  <c r="MP159" i="1"/>
  <c r="MP160" i="1"/>
  <c r="MP161" i="1"/>
  <c r="MP162" i="1"/>
  <c r="MP163" i="1"/>
  <c r="MP164" i="1"/>
  <c r="MP165" i="1"/>
  <c r="MP166" i="1"/>
  <c r="MP167" i="1"/>
  <c r="MP168" i="1"/>
  <c r="MP169" i="1"/>
  <c r="MP170" i="1"/>
  <c r="MP171" i="1"/>
  <c r="MP172" i="1"/>
  <c r="MP173" i="1"/>
  <c r="MP174" i="1"/>
  <c r="MP175" i="1"/>
  <c r="MP176" i="1"/>
  <c r="IJ2" i="1"/>
  <c r="IK2" i="1" s="1"/>
  <c r="IL2" i="1" s="1"/>
  <c r="IJ3" i="1"/>
  <c r="IK3" i="1" s="1"/>
  <c r="IL3" i="1" s="1"/>
  <c r="IJ4" i="1"/>
  <c r="IK4" i="1" s="1"/>
  <c r="IL4" i="1" s="1"/>
  <c r="IJ5" i="1"/>
  <c r="IK5" i="1" s="1"/>
  <c r="IL5" i="1" s="1"/>
  <c r="IJ6" i="1"/>
  <c r="IK6" i="1" s="1"/>
  <c r="IL6" i="1" s="1"/>
  <c r="IJ7" i="1"/>
  <c r="IK7" i="1" s="1"/>
  <c r="IL7" i="1" s="1"/>
  <c r="IJ8" i="1"/>
  <c r="IK8" i="1" s="1"/>
  <c r="IL8" i="1" s="1"/>
  <c r="IJ9" i="1"/>
  <c r="IK9" i="1" s="1"/>
  <c r="IL9" i="1" s="1"/>
  <c r="IJ10" i="1"/>
  <c r="IK10" i="1" s="1"/>
  <c r="IL10" i="1" s="1"/>
  <c r="IJ11" i="1"/>
  <c r="IK11" i="1" s="1"/>
  <c r="IL11" i="1" s="1"/>
  <c r="IJ12" i="1"/>
  <c r="IK12" i="1" s="1"/>
  <c r="IL12" i="1" s="1"/>
  <c r="IJ13" i="1"/>
  <c r="IK13" i="1" s="1"/>
  <c r="IL13" i="1" s="1"/>
  <c r="IJ14" i="1"/>
  <c r="IK14" i="1" s="1"/>
  <c r="IL14" i="1" s="1"/>
  <c r="IJ15" i="1"/>
  <c r="IK15" i="1" s="1"/>
  <c r="IL15" i="1" s="1"/>
  <c r="IJ16" i="1"/>
  <c r="IK16" i="1" s="1"/>
  <c r="IL16" i="1" s="1"/>
  <c r="IJ17" i="1"/>
  <c r="IK17" i="1" s="1"/>
  <c r="IL17" i="1" s="1"/>
  <c r="IJ18" i="1"/>
  <c r="IK18" i="1" s="1"/>
  <c r="IL18" i="1" s="1"/>
  <c r="IJ19" i="1"/>
  <c r="IK19" i="1" s="1"/>
  <c r="IL19" i="1" s="1"/>
  <c r="IJ20" i="1"/>
  <c r="IK20" i="1" s="1"/>
  <c r="IL20" i="1" s="1"/>
  <c r="IJ21" i="1"/>
  <c r="IK21" i="1" s="1"/>
  <c r="IL21" i="1" s="1"/>
  <c r="IJ22" i="1"/>
  <c r="IK22" i="1" s="1"/>
  <c r="IL22" i="1" s="1"/>
  <c r="IJ23" i="1"/>
  <c r="IK23" i="1" s="1"/>
  <c r="IL23" i="1" s="1"/>
  <c r="IJ24" i="1"/>
  <c r="IK24" i="1" s="1"/>
  <c r="IL24" i="1" s="1"/>
  <c r="IJ25" i="1"/>
  <c r="IK25" i="1" s="1"/>
  <c r="IL25" i="1" s="1"/>
  <c r="IJ26" i="1"/>
  <c r="IK26" i="1" s="1"/>
  <c r="IL26" i="1" s="1"/>
  <c r="IJ27" i="1"/>
  <c r="IK27" i="1" s="1"/>
  <c r="IL27" i="1" s="1"/>
  <c r="IJ28" i="1"/>
  <c r="IK28" i="1" s="1"/>
  <c r="IL28" i="1" s="1"/>
  <c r="IJ30" i="1"/>
  <c r="IK30" i="1" s="1"/>
  <c r="IL30" i="1" s="1"/>
  <c r="IJ31" i="1"/>
  <c r="IK31" i="1" s="1"/>
  <c r="IL31" i="1" s="1"/>
  <c r="IJ32" i="1"/>
  <c r="IK32" i="1" s="1"/>
  <c r="IL32" i="1" s="1"/>
  <c r="IJ33" i="1"/>
  <c r="IK33" i="1" s="1"/>
  <c r="IL33" i="1" s="1"/>
  <c r="IJ34" i="1"/>
  <c r="IK34" i="1" s="1"/>
  <c r="IL34" i="1" s="1"/>
  <c r="IJ35" i="1"/>
  <c r="IK35" i="1" s="1"/>
  <c r="IL35" i="1" s="1"/>
  <c r="IJ36" i="1"/>
  <c r="IK36" i="1" s="1"/>
  <c r="IL36" i="1" s="1"/>
  <c r="IJ37" i="1"/>
  <c r="IK37" i="1" s="1"/>
  <c r="IL37" i="1" s="1"/>
  <c r="IJ38" i="1"/>
  <c r="IK38" i="1" s="1"/>
  <c r="IL38" i="1" s="1"/>
  <c r="IJ39" i="1"/>
  <c r="IK39" i="1" s="1"/>
  <c r="IL39" i="1" s="1"/>
  <c r="IJ40" i="1"/>
  <c r="IK40" i="1" s="1"/>
  <c r="IL40" i="1" s="1"/>
  <c r="IJ41" i="1"/>
  <c r="IK41" i="1" s="1"/>
  <c r="IL41" i="1" s="1"/>
  <c r="IJ42" i="1"/>
  <c r="IK42" i="1" s="1"/>
  <c r="IL42" i="1" s="1"/>
  <c r="IJ43" i="1"/>
  <c r="IK43" i="1" s="1"/>
  <c r="IL43" i="1" s="1"/>
  <c r="IJ44" i="1"/>
  <c r="IK44" i="1" s="1"/>
  <c r="IL44" i="1" s="1"/>
  <c r="IJ45" i="1"/>
  <c r="IK45" i="1" s="1"/>
  <c r="IL45" i="1" s="1"/>
  <c r="IJ46" i="1"/>
  <c r="IK46" i="1" s="1"/>
  <c r="IL46" i="1" s="1"/>
  <c r="IJ47" i="1"/>
  <c r="IK47" i="1" s="1"/>
  <c r="IL47" i="1" s="1"/>
  <c r="IJ48" i="1"/>
  <c r="IK48" i="1" s="1"/>
  <c r="IL48" i="1" s="1"/>
  <c r="IJ49" i="1"/>
  <c r="IK49" i="1" s="1"/>
  <c r="IL49" i="1" s="1"/>
  <c r="IJ50" i="1"/>
  <c r="IK50" i="1" s="1"/>
  <c r="IL50" i="1" s="1"/>
  <c r="IJ51" i="1"/>
  <c r="IK51" i="1" s="1"/>
  <c r="IL51" i="1" s="1"/>
  <c r="IJ52" i="1"/>
  <c r="IK52" i="1" s="1"/>
  <c r="IL52" i="1" s="1"/>
  <c r="IJ53" i="1"/>
  <c r="IK53" i="1" s="1"/>
  <c r="IL53" i="1" s="1"/>
  <c r="IJ54" i="1"/>
  <c r="IK54" i="1" s="1"/>
  <c r="IL54" i="1" s="1"/>
  <c r="IJ55" i="1"/>
  <c r="IK55" i="1" s="1"/>
  <c r="IL55" i="1" s="1"/>
  <c r="IJ56" i="1"/>
  <c r="IK56" i="1" s="1"/>
  <c r="IL56" i="1" s="1"/>
  <c r="IJ57" i="1"/>
  <c r="IK57" i="1" s="1"/>
  <c r="IL57" i="1" s="1"/>
  <c r="IJ58" i="1"/>
  <c r="IK58" i="1" s="1"/>
  <c r="IL58" i="1" s="1"/>
  <c r="IJ59" i="1"/>
  <c r="IK59" i="1" s="1"/>
  <c r="IL59" i="1" s="1"/>
  <c r="IJ60" i="1"/>
  <c r="IK60" i="1" s="1"/>
  <c r="IL60" i="1" s="1"/>
  <c r="IJ61" i="1"/>
  <c r="IK61" i="1" s="1"/>
  <c r="IL61" i="1" s="1"/>
  <c r="IJ62" i="1"/>
  <c r="IK62" i="1" s="1"/>
  <c r="IL62" i="1" s="1"/>
  <c r="IJ63" i="1"/>
  <c r="IK63" i="1" s="1"/>
  <c r="IL63" i="1" s="1"/>
  <c r="IJ64" i="1"/>
  <c r="IK64" i="1" s="1"/>
  <c r="IL64" i="1" s="1"/>
  <c r="IJ65" i="1"/>
  <c r="IK65" i="1" s="1"/>
  <c r="IL65" i="1" s="1"/>
  <c r="IJ66" i="1"/>
  <c r="IK66" i="1" s="1"/>
  <c r="IL66" i="1" s="1"/>
  <c r="IJ67" i="1"/>
  <c r="IK67" i="1" s="1"/>
  <c r="IL67" i="1" s="1"/>
  <c r="IJ68" i="1"/>
  <c r="IK68" i="1" s="1"/>
  <c r="IL68" i="1" s="1"/>
  <c r="IJ69" i="1"/>
  <c r="IK69" i="1" s="1"/>
  <c r="IL69" i="1" s="1"/>
  <c r="IJ70" i="1"/>
  <c r="IK70" i="1" s="1"/>
  <c r="IL70" i="1" s="1"/>
  <c r="IJ71" i="1"/>
  <c r="IK71" i="1" s="1"/>
  <c r="IL71" i="1" s="1"/>
  <c r="IJ72" i="1"/>
  <c r="IK72" i="1" s="1"/>
  <c r="IL72" i="1" s="1"/>
  <c r="IJ73" i="1"/>
  <c r="IK73" i="1" s="1"/>
  <c r="IL73" i="1" s="1"/>
  <c r="IJ74" i="1"/>
  <c r="IK74" i="1" s="1"/>
  <c r="IL74" i="1" s="1"/>
  <c r="IJ75" i="1"/>
  <c r="IK75" i="1" s="1"/>
  <c r="IL75" i="1" s="1"/>
  <c r="IJ76" i="1"/>
  <c r="IK76" i="1" s="1"/>
  <c r="IL76" i="1" s="1"/>
  <c r="IJ77" i="1"/>
  <c r="IK77" i="1" s="1"/>
  <c r="IL77" i="1" s="1"/>
  <c r="IJ78" i="1"/>
  <c r="IK78" i="1" s="1"/>
  <c r="IL78" i="1" s="1"/>
  <c r="IJ79" i="1"/>
  <c r="IK79" i="1" s="1"/>
  <c r="IL79" i="1" s="1"/>
  <c r="IJ80" i="1"/>
  <c r="IK80" i="1" s="1"/>
  <c r="IL80" i="1" s="1"/>
  <c r="IJ81" i="1"/>
  <c r="IK81" i="1" s="1"/>
  <c r="IL81" i="1" s="1"/>
  <c r="IJ82" i="1"/>
  <c r="IK82" i="1" s="1"/>
  <c r="IL82" i="1" s="1"/>
  <c r="IJ83" i="1"/>
  <c r="IK83" i="1" s="1"/>
  <c r="IL83" i="1" s="1"/>
  <c r="IJ84" i="1"/>
  <c r="IK84" i="1" s="1"/>
  <c r="IL84" i="1" s="1"/>
  <c r="IJ85" i="1"/>
  <c r="IK85" i="1" s="1"/>
  <c r="IL85" i="1" s="1"/>
  <c r="IJ86" i="1"/>
  <c r="IK86" i="1" s="1"/>
  <c r="IL86" i="1" s="1"/>
  <c r="IJ87" i="1"/>
  <c r="IK87" i="1" s="1"/>
  <c r="IL87" i="1" s="1"/>
  <c r="IJ88" i="1"/>
  <c r="IK88" i="1" s="1"/>
  <c r="IL88" i="1" s="1"/>
  <c r="IJ89" i="1"/>
  <c r="IK89" i="1" s="1"/>
  <c r="IL89" i="1" s="1"/>
  <c r="IJ90" i="1"/>
  <c r="IK90" i="1" s="1"/>
  <c r="IL90" i="1" s="1"/>
  <c r="IJ91" i="1"/>
  <c r="IK91" i="1" s="1"/>
  <c r="IL91" i="1" s="1"/>
  <c r="IJ92" i="1"/>
  <c r="IK92" i="1" s="1"/>
  <c r="IL92" i="1" s="1"/>
  <c r="IJ93" i="1"/>
  <c r="IK93" i="1" s="1"/>
  <c r="IL93" i="1" s="1"/>
  <c r="IJ94" i="1"/>
  <c r="IK94" i="1" s="1"/>
  <c r="IL94" i="1" s="1"/>
  <c r="IJ95" i="1"/>
  <c r="IK95" i="1" s="1"/>
  <c r="IL95" i="1" s="1"/>
  <c r="IJ96" i="1"/>
  <c r="IK96" i="1" s="1"/>
  <c r="IL96" i="1" s="1"/>
  <c r="IJ97" i="1"/>
  <c r="IK97" i="1" s="1"/>
  <c r="IL97" i="1" s="1"/>
  <c r="IJ98" i="1"/>
  <c r="IK98" i="1" s="1"/>
  <c r="IL98" i="1" s="1"/>
  <c r="IJ99" i="1"/>
  <c r="IK99" i="1" s="1"/>
  <c r="IL99" i="1" s="1"/>
  <c r="IJ100" i="1"/>
  <c r="IK100" i="1" s="1"/>
  <c r="IL100" i="1" s="1"/>
  <c r="IJ101" i="1"/>
  <c r="IK101" i="1" s="1"/>
  <c r="IL101" i="1" s="1"/>
  <c r="IJ102" i="1"/>
  <c r="IK102" i="1" s="1"/>
  <c r="IL102" i="1" s="1"/>
  <c r="IJ103" i="1"/>
  <c r="IK103" i="1" s="1"/>
  <c r="IL103" i="1" s="1"/>
  <c r="IJ104" i="1"/>
  <c r="IK104" i="1" s="1"/>
  <c r="IL104" i="1" s="1"/>
  <c r="IJ105" i="1"/>
  <c r="IK105" i="1" s="1"/>
  <c r="IL105" i="1" s="1"/>
  <c r="IJ106" i="1"/>
  <c r="IK106" i="1" s="1"/>
  <c r="IL106" i="1" s="1"/>
  <c r="IJ107" i="1"/>
  <c r="IK107" i="1" s="1"/>
  <c r="IL107" i="1" s="1"/>
  <c r="IJ108" i="1"/>
  <c r="IK108" i="1" s="1"/>
  <c r="IL108" i="1" s="1"/>
  <c r="IJ109" i="1"/>
  <c r="IK109" i="1" s="1"/>
  <c r="IL109" i="1" s="1"/>
  <c r="IJ110" i="1"/>
  <c r="IK110" i="1" s="1"/>
  <c r="IL110" i="1" s="1"/>
  <c r="IJ111" i="1"/>
  <c r="IK111" i="1" s="1"/>
  <c r="IL111" i="1" s="1"/>
  <c r="IJ112" i="1"/>
  <c r="IK112" i="1" s="1"/>
  <c r="IL112" i="1" s="1"/>
  <c r="IJ113" i="1"/>
  <c r="IK113" i="1" s="1"/>
  <c r="IL113" i="1" s="1"/>
  <c r="IJ114" i="1"/>
  <c r="IK114" i="1" s="1"/>
  <c r="IL114" i="1" s="1"/>
  <c r="IJ115" i="1"/>
  <c r="IK115" i="1" s="1"/>
  <c r="IL115" i="1" s="1"/>
  <c r="IJ116" i="1"/>
  <c r="IK116" i="1" s="1"/>
  <c r="IL116" i="1" s="1"/>
  <c r="IJ117" i="1"/>
  <c r="IK117" i="1" s="1"/>
  <c r="IL117" i="1" s="1"/>
  <c r="IJ118" i="1"/>
  <c r="IK118" i="1" s="1"/>
  <c r="IL118" i="1" s="1"/>
  <c r="IJ119" i="1"/>
  <c r="IK119" i="1" s="1"/>
  <c r="IL119" i="1" s="1"/>
  <c r="IJ120" i="1"/>
  <c r="IK120" i="1" s="1"/>
  <c r="IL120" i="1" s="1"/>
  <c r="IJ121" i="1"/>
  <c r="IK121" i="1" s="1"/>
  <c r="IL121" i="1" s="1"/>
  <c r="IJ122" i="1"/>
  <c r="IK122" i="1" s="1"/>
  <c r="IL122" i="1" s="1"/>
  <c r="IJ123" i="1"/>
  <c r="IK123" i="1" s="1"/>
  <c r="IL123" i="1" s="1"/>
  <c r="IJ124" i="1"/>
  <c r="IK124" i="1" s="1"/>
  <c r="IL124" i="1" s="1"/>
  <c r="IJ125" i="1"/>
  <c r="IK125" i="1" s="1"/>
  <c r="IL125" i="1" s="1"/>
  <c r="IJ126" i="1"/>
  <c r="IK126" i="1" s="1"/>
  <c r="IL126" i="1" s="1"/>
  <c r="IJ127" i="1"/>
  <c r="IK127" i="1" s="1"/>
  <c r="IL127" i="1" s="1"/>
  <c r="IJ128" i="1"/>
  <c r="IK128" i="1" s="1"/>
  <c r="IL128" i="1" s="1"/>
  <c r="IJ129" i="1"/>
  <c r="IK129" i="1" s="1"/>
  <c r="IL129" i="1" s="1"/>
  <c r="IJ130" i="1"/>
  <c r="IK130" i="1" s="1"/>
  <c r="IL130" i="1" s="1"/>
  <c r="IJ131" i="1"/>
  <c r="IK131" i="1" s="1"/>
  <c r="IL131" i="1" s="1"/>
  <c r="IJ132" i="1"/>
  <c r="IK132" i="1" s="1"/>
  <c r="IL132" i="1" s="1"/>
  <c r="IJ133" i="1"/>
  <c r="IK133" i="1" s="1"/>
  <c r="IL133" i="1" s="1"/>
  <c r="IJ134" i="1"/>
  <c r="IK134" i="1" s="1"/>
  <c r="IL134" i="1" s="1"/>
  <c r="IJ135" i="1"/>
  <c r="IK135" i="1" s="1"/>
  <c r="IL135" i="1" s="1"/>
  <c r="IJ136" i="1"/>
  <c r="IK136" i="1" s="1"/>
  <c r="IL136" i="1" s="1"/>
  <c r="IJ137" i="1"/>
  <c r="IK137" i="1" s="1"/>
  <c r="IL137" i="1" s="1"/>
  <c r="IJ138" i="1"/>
  <c r="IK138" i="1" s="1"/>
  <c r="IL138" i="1" s="1"/>
  <c r="IJ139" i="1"/>
  <c r="IK139" i="1" s="1"/>
  <c r="IL139" i="1" s="1"/>
  <c r="IJ140" i="1"/>
  <c r="IK140" i="1" s="1"/>
  <c r="IL140" i="1" s="1"/>
  <c r="IJ141" i="1"/>
  <c r="IK141" i="1" s="1"/>
  <c r="IL141" i="1" s="1"/>
  <c r="IJ142" i="1"/>
  <c r="IK142" i="1" s="1"/>
  <c r="IL142" i="1" s="1"/>
  <c r="IJ143" i="1"/>
  <c r="IK143" i="1" s="1"/>
  <c r="IL143" i="1" s="1"/>
  <c r="IJ144" i="1"/>
  <c r="IK144" i="1" s="1"/>
  <c r="IL144" i="1" s="1"/>
  <c r="IJ145" i="1"/>
  <c r="IK145" i="1" s="1"/>
  <c r="IL145" i="1" s="1"/>
  <c r="IJ146" i="1"/>
  <c r="IK146" i="1" s="1"/>
  <c r="IL146" i="1" s="1"/>
  <c r="IJ147" i="1"/>
  <c r="IK147" i="1" s="1"/>
  <c r="IL147" i="1" s="1"/>
  <c r="IJ148" i="1"/>
  <c r="IK148" i="1" s="1"/>
  <c r="IL148" i="1" s="1"/>
  <c r="IJ149" i="1"/>
  <c r="IK149" i="1" s="1"/>
  <c r="IL149" i="1" s="1"/>
  <c r="IJ150" i="1"/>
  <c r="IK150" i="1" s="1"/>
  <c r="IL150" i="1" s="1"/>
  <c r="IJ151" i="1"/>
  <c r="IK151" i="1" s="1"/>
  <c r="IL151" i="1" s="1"/>
  <c r="IJ152" i="1"/>
  <c r="IK152" i="1" s="1"/>
  <c r="IL152" i="1" s="1"/>
  <c r="IJ153" i="1"/>
  <c r="IK153" i="1" s="1"/>
  <c r="IL153" i="1" s="1"/>
  <c r="IJ154" i="1"/>
  <c r="IK154" i="1" s="1"/>
  <c r="IL154" i="1" s="1"/>
  <c r="IJ155" i="1"/>
  <c r="IK155" i="1" s="1"/>
  <c r="IL155" i="1" s="1"/>
  <c r="IJ156" i="1"/>
  <c r="IK156" i="1" s="1"/>
  <c r="IL156" i="1" s="1"/>
  <c r="IJ157" i="1"/>
  <c r="IK157" i="1" s="1"/>
  <c r="IL157" i="1" s="1"/>
  <c r="IJ158" i="1"/>
  <c r="IK158" i="1" s="1"/>
  <c r="IL158" i="1" s="1"/>
  <c r="IJ159" i="1"/>
  <c r="IK159" i="1" s="1"/>
  <c r="IL159" i="1" s="1"/>
  <c r="IJ160" i="1"/>
  <c r="IK160" i="1" s="1"/>
  <c r="IL160" i="1" s="1"/>
  <c r="IJ161" i="1"/>
  <c r="IK161" i="1" s="1"/>
  <c r="IL161" i="1" s="1"/>
  <c r="IJ162" i="1"/>
  <c r="IK162" i="1" s="1"/>
  <c r="IL162" i="1" s="1"/>
  <c r="IJ163" i="1"/>
  <c r="IK163" i="1" s="1"/>
  <c r="IL163" i="1" s="1"/>
  <c r="IJ164" i="1"/>
  <c r="IK164" i="1" s="1"/>
  <c r="IL164" i="1" s="1"/>
  <c r="IJ165" i="1"/>
  <c r="IK165" i="1" s="1"/>
  <c r="IL165" i="1" s="1"/>
  <c r="IJ166" i="1"/>
  <c r="IK166" i="1" s="1"/>
  <c r="IL166" i="1" s="1"/>
  <c r="IJ167" i="1"/>
  <c r="IK167" i="1" s="1"/>
  <c r="IL167" i="1" s="1"/>
  <c r="IJ168" i="1"/>
  <c r="IK168" i="1" s="1"/>
  <c r="IL168" i="1" s="1"/>
  <c r="IJ169" i="1"/>
  <c r="IK169" i="1" s="1"/>
  <c r="IL169" i="1" s="1"/>
  <c r="IJ170" i="1"/>
  <c r="IK170" i="1" s="1"/>
  <c r="IL170" i="1" s="1"/>
  <c r="IJ171" i="1"/>
  <c r="IK171" i="1" s="1"/>
  <c r="IL171" i="1" s="1"/>
  <c r="IJ172" i="1"/>
  <c r="IK172" i="1" s="1"/>
  <c r="IL172" i="1" s="1"/>
  <c r="IJ173" i="1"/>
  <c r="IK173" i="1" s="1"/>
  <c r="IL173" i="1" s="1"/>
  <c r="IJ174" i="1"/>
  <c r="IK174" i="1" s="1"/>
  <c r="IL174" i="1" s="1"/>
  <c r="IJ175" i="1"/>
  <c r="IK175" i="1" s="1"/>
  <c r="IL175" i="1" s="1"/>
  <c r="IJ176" i="1"/>
  <c r="IK176" i="1" s="1"/>
  <c r="IL176" i="1" s="1"/>
  <c r="HN2" i="1"/>
  <c r="HN3" i="1"/>
  <c r="HN4" i="1"/>
  <c r="HN5" i="1"/>
  <c r="HN6" i="1"/>
  <c r="HN7" i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N117" i="1"/>
  <c r="HN118" i="1"/>
  <c r="HN119" i="1"/>
  <c r="HN120" i="1"/>
  <c r="HN121" i="1"/>
  <c r="HN122" i="1"/>
  <c r="HN123" i="1"/>
  <c r="HN124" i="1"/>
  <c r="HN125" i="1"/>
  <c r="HN126" i="1"/>
  <c r="HN127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N140" i="1"/>
  <c r="HN141" i="1"/>
  <c r="HN142" i="1"/>
  <c r="HN143" i="1"/>
  <c r="HN144" i="1"/>
  <c r="HN145" i="1"/>
  <c r="HN146" i="1"/>
  <c r="HN147" i="1"/>
  <c r="HN148" i="1"/>
  <c r="HN149" i="1"/>
  <c r="HN150" i="1"/>
  <c r="HN151" i="1"/>
  <c r="HN152" i="1"/>
  <c r="HN153" i="1"/>
  <c r="HN154" i="1"/>
  <c r="HN155" i="1"/>
  <c r="HN156" i="1"/>
  <c r="HN157" i="1"/>
  <c r="HN158" i="1"/>
  <c r="HN159" i="1"/>
  <c r="HN160" i="1"/>
  <c r="HN161" i="1"/>
  <c r="HN162" i="1"/>
  <c r="HN163" i="1"/>
  <c r="HN164" i="1"/>
  <c r="HN165" i="1"/>
  <c r="HN166" i="1"/>
  <c r="HN167" i="1"/>
  <c r="HN168" i="1"/>
  <c r="HN169" i="1"/>
  <c r="HN170" i="1"/>
  <c r="HN171" i="1"/>
  <c r="HN172" i="1"/>
  <c r="HN173" i="1"/>
  <c r="HN174" i="1"/>
  <c r="HN175" i="1"/>
  <c r="HN176" i="1"/>
  <c r="HL2" i="1"/>
  <c r="HL3" i="1"/>
  <c r="HL4" i="1"/>
  <c r="HL5" i="1"/>
  <c r="HL6" i="1"/>
  <c r="HL7" i="1"/>
  <c r="HL8" i="1"/>
  <c r="HL9" i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L81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L117" i="1"/>
  <c r="HL118" i="1"/>
  <c r="HL119" i="1"/>
  <c r="HL120" i="1"/>
  <c r="HL121" i="1"/>
  <c r="HL122" i="1"/>
  <c r="HL123" i="1"/>
  <c r="HL124" i="1"/>
  <c r="HL125" i="1"/>
  <c r="HL126" i="1"/>
  <c r="HL127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L140" i="1"/>
  <c r="HL141" i="1"/>
  <c r="HL142" i="1"/>
  <c r="HL143" i="1"/>
  <c r="HL144" i="1"/>
  <c r="HL145" i="1"/>
  <c r="HL146" i="1"/>
  <c r="HL147" i="1"/>
  <c r="HL148" i="1"/>
  <c r="HL149" i="1"/>
  <c r="HL150" i="1"/>
  <c r="HL151" i="1"/>
  <c r="HL152" i="1"/>
  <c r="HL153" i="1"/>
  <c r="HL154" i="1"/>
  <c r="HL155" i="1"/>
  <c r="HL156" i="1"/>
  <c r="HL157" i="1"/>
  <c r="HL158" i="1"/>
  <c r="HL159" i="1"/>
  <c r="HL160" i="1"/>
  <c r="HL161" i="1"/>
  <c r="HL162" i="1"/>
  <c r="HL163" i="1"/>
  <c r="HL164" i="1"/>
  <c r="HL165" i="1"/>
  <c r="HL166" i="1"/>
  <c r="HL167" i="1"/>
  <c r="HL168" i="1"/>
  <c r="HL169" i="1"/>
  <c r="HL170" i="1"/>
  <c r="HL171" i="1"/>
  <c r="HL172" i="1"/>
  <c r="HL173" i="1"/>
  <c r="HL174" i="1"/>
  <c r="HL175" i="1"/>
  <c r="HL176" i="1"/>
  <c r="HC2" i="1"/>
  <c r="HC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1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C121" i="1"/>
  <c r="HC122" i="1"/>
  <c r="HC123" i="1"/>
  <c r="HC124" i="1"/>
  <c r="HC125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C175" i="1"/>
  <c r="HC176" i="1"/>
  <c r="GZ2" i="1"/>
  <c r="GZ3" i="1"/>
  <c r="GZ4" i="1"/>
  <c r="GZ5" i="1"/>
  <c r="GZ6" i="1"/>
  <c r="GZ7" i="1"/>
  <c r="GZ8" i="1"/>
  <c r="GZ9" i="1"/>
  <c r="GZ10" i="1"/>
  <c r="GZ11" i="1"/>
  <c r="GZ12" i="1"/>
  <c r="GZ13" i="1"/>
  <c r="GZ14" i="1"/>
  <c r="GZ15" i="1"/>
  <c r="GZ16" i="1"/>
  <c r="GZ17" i="1"/>
  <c r="GZ18" i="1"/>
  <c r="GZ19" i="1"/>
  <c r="GZ20" i="1"/>
  <c r="GZ21" i="1"/>
  <c r="GZ22" i="1"/>
  <c r="GZ23" i="1"/>
  <c r="GZ24" i="1"/>
  <c r="GZ25" i="1"/>
  <c r="GZ26" i="1"/>
  <c r="GZ27" i="1"/>
  <c r="GZ28" i="1"/>
  <c r="GZ29" i="1"/>
  <c r="GZ30" i="1"/>
  <c r="GZ31" i="1"/>
  <c r="GZ32" i="1"/>
  <c r="GZ33" i="1"/>
  <c r="GZ34" i="1"/>
  <c r="GZ35" i="1"/>
  <c r="GZ36" i="1"/>
  <c r="GZ37" i="1"/>
  <c r="GZ38" i="1"/>
  <c r="GZ39" i="1"/>
  <c r="GZ40" i="1"/>
  <c r="GZ41" i="1"/>
  <c r="GZ42" i="1"/>
  <c r="GZ43" i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Z56" i="1"/>
  <c r="GZ57" i="1"/>
  <c r="GZ58" i="1"/>
  <c r="GZ59" i="1"/>
  <c r="GZ60" i="1"/>
  <c r="GZ61" i="1"/>
  <c r="GZ62" i="1"/>
  <c r="GZ63" i="1"/>
  <c r="GZ64" i="1"/>
  <c r="GZ65" i="1"/>
  <c r="GZ66" i="1"/>
  <c r="GZ67" i="1"/>
  <c r="GZ68" i="1"/>
  <c r="GZ69" i="1"/>
  <c r="GZ70" i="1"/>
  <c r="GZ71" i="1"/>
  <c r="GZ72" i="1"/>
  <c r="GZ73" i="1"/>
  <c r="GZ74" i="1"/>
  <c r="GZ75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Z101" i="1"/>
  <c r="GZ102" i="1"/>
  <c r="GZ103" i="1"/>
  <c r="GZ104" i="1"/>
  <c r="GZ105" i="1"/>
  <c r="GZ106" i="1"/>
  <c r="GZ107" i="1"/>
  <c r="GZ108" i="1"/>
  <c r="GZ109" i="1"/>
  <c r="GZ110" i="1"/>
  <c r="GZ111" i="1"/>
  <c r="GZ112" i="1"/>
  <c r="GZ113" i="1"/>
  <c r="GZ114" i="1"/>
  <c r="GZ115" i="1"/>
  <c r="GZ116" i="1"/>
  <c r="GZ117" i="1"/>
  <c r="GZ118" i="1"/>
  <c r="GZ119" i="1"/>
  <c r="GZ120" i="1"/>
  <c r="GZ121" i="1"/>
  <c r="GZ122" i="1"/>
  <c r="GZ123" i="1"/>
  <c r="GZ124" i="1"/>
  <c r="GZ125" i="1"/>
  <c r="GZ126" i="1"/>
  <c r="GZ127" i="1"/>
  <c r="GZ128" i="1"/>
  <c r="GZ129" i="1"/>
  <c r="GZ130" i="1"/>
  <c r="GZ131" i="1"/>
  <c r="GZ132" i="1"/>
  <c r="GZ133" i="1"/>
  <c r="GZ134" i="1"/>
  <c r="GZ135" i="1"/>
  <c r="GZ136" i="1"/>
  <c r="GZ137" i="1"/>
  <c r="GZ138" i="1"/>
  <c r="GZ139" i="1"/>
  <c r="GZ140" i="1"/>
  <c r="GZ141" i="1"/>
  <c r="GZ142" i="1"/>
  <c r="GZ143" i="1"/>
  <c r="GZ144" i="1"/>
  <c r="GZ145" i="1"/>
  <c r="GZ146" i="1"/>
  <c r="GZ147" i="1"/>
  <c r="GZ148" i="1"/>
  <c r="GZ149" i="1"/>
  <c r="GZ150" i="1"/>
  <c r="GZ151" i="1"/>
  <c r="GZ152" i="1"/>
  <c r="GZ153" i="1"/>
  <c r="GZ154" i="1"/>
  <c r="GZ155" i="1"/>
  <c r="GZ156" i="1"/>
  <c r="GZ157" i="1"/>
  <c r="GZ158" i="1"/>
  <c r="GZ159" i="1"/>
  <c r="GZ160" i="1"/>
  <c r="GZ161" i="1"/>
  <c r="GZ162" i="1"/>
  <c r="GZ163" i="1"/>
  <c r="GZ164" i="1"/>
  <c r="GZ165" i="1"/>
  <c r="GZ166" i="1"/>
  <c r="GZ167" i="1"/>
  <c r="GZ168" i="1"/>
  <c r="GZ169" i="1"/>
  <c r="GZ170" i="1"/>
  <c r="GZ171" i="1"/>
  <c r="GZ172" i="1"/>
  <c r="GZ173" i="1"/>
  <c r="GZ174" i="1"/>
  <c r="GZ175" i="1"/>
  <c r="GZ176" i="1"/>
  <c r="GX2" i="1"/>
  <c r="GX3" i="1"/>
  <c r="GX4" i="1"/>
  <c r="GX5" i="1"/>
  <c r="GX6" i="1"/>
  <c r="GX7" i="1"/>
  <c r="GX8" i="1"/>
  <c r="GX9" i="1"/>
  <c r="GX10" i="1"/>
  <c r="GX11" i="1"/>
  <c r="GX12" i="1"/>
  <c r="GX13" i="1"/>
  <c r="GX14" i="1"/>
  <c r="GX15" i="1"/>
  <c r="GX16" i="1"/>
  <c r="GX17" i="1"/>
  <c r="GX18" i="1"/>
  <c r="GX19" i="1"/>
  <c r="GX20" i="1"/>
  <c r="GX21" i="1"/>
  <c r="GX22" i="1"/>
  <c r="GX23" i="1"/>
  <c r="GX24" i="1"/>
  <c r="GX25" i="1"/>
  <c r="GX26" i="1"/>
  <c r="GX27" i="1"/>
  <c r="GX28" i="1"/>
  <c r="GX29" i="1"/>
  <c r="GX30" i="1"/>
  <c r="GX31" i="1"/>
  <c r="GX32" i="1"/>
  <c r="GX33" i="1"/>
  <c r="GX34" i="1"/>
  <c r="GX35" i="1"/>
  <c r="GX36" i="1"/>
  <c r="GX37" i="1"/>
  <c r="GX38" i="1"/>
  <c r="GX39" i="1"/>
  <c r="GX40" i="1"/>
  <c r="GX41" i="1"/>
  <c r="GX42" i="1"/>
  <c r="GX43" i="1"/>
  <c r="GX44" i="1"/>
  <c r="GX45" i="1"/>
  <c r="GX46" i="1"/>
  <c r="GX47" i="1"/>
  <c r="GX48" i="1"/>
  <c r="GX49" i="1"/>
  <c r="GX50" i="1"/>
  <c r="GX51" i="1"/>
  <c r="GX52" i="1"/>
  <c r="GX53" i="1"/>
  <c r="GX54" i="1"/>
  <c r="GX55" i="1"/>
  <c r="GX56" i="1"/>
  <c r="GX57" i="1"/>
  <c r="GX58" i="1"/>
  <c r="GX59" i="1"/>
  <c r="GX60" i="1"/>
  <c r="GX61" i="1"/>
  <c r="GX62" i="1"/>
  <c r="GX63" i="1"/>
  <c r="GX64" i="1"/>
  <c r="GX65" i="1"/>
  <c r="GX66" i="1"/>
  <c r="GX67" i="1"/>
  <c r="GX68" i="1"/>
  <c r="GX69" i="1"/>
  <c r="GX70" i="1"/>
  <c r="GX71" i="1"/>
  <c r="GX72" i="1"/>
  <c r="GX73" i="1"/>
  <c r="GX74" i="1"/>
  <c r="GX75" i="1"/>
  <c r="GX76" i="1"/>
  <c r="GX77" i="1"/>
  <c r="GX78" i="1"/>
  <c r="GX79" i="1"/>
  <c r="GX80" i="1"/>
  <c r="GX81" i="1"/>
  <c r="GX82" i="1"/>
  <c r="GX83" i="1"/>
  <c r="GX84" i="1"/>
  <c r="GX85" i="1"/>
  <c r="GX86" i="1"/>
  <c r="GX87" i="1"/>
  <c r="GX88" i="1"/>
  <c r="GX89" i="1"/>
  <c r="GX90" i="1"/>
  <c r="GX91" i="1"/>
  <c r="GX92" i="1"/>
  <c r="GX93" i="1"/>
  <c r="GX94" i="1"/>
  <c r="GX95" i="1"/>
  <c r="GX96" i="1"/>
  <c r="GX97" i="1"/>
  <c r="GX98" i="1"/>
  <c r="GX99" i="1"/>
  <c r="GX100" i="1"/>
  <c r="GX101" i="1"/>
  <c r="GX102" i="1"/>
  <c r="GX103" i="1"/>
  <c r="GX104" i="1"/>
  <c r="GX105" i="1"/>
  <c r="GX106" i="1"/>
  <c r="GX107" i="1"/>
  <c r="GX108" i="1"/>
  <c r="GX109" i="1"/>
  <c r="GX110" i="1"/>
  <c r="GX111" i="1"/>
  <c r="GX112" i="1"/>
  <c r="GX113" i="1"/>
  <c r="GX114" i="1"/>
  <c r="GX115" i="1"/>
  <c r="GX116" i="1"/>
  <c r="GX117" i="1"/>
  <c r="GX118" i="1"/>
  <c r="GX119" i="1"/>
  <c r="GX120" i="1"/>
  <c r="GX121" i="1"/>
  <c r="GX122" i="1"/>
  <c r="GX123" i="1"/>
  <c r="GX124" i="1"/>
  <c r="GX125" i="1"/>
  <c r="GX126" i="1"/>
  <c r="GX127" i="1"/>
  <c r="GX128" i="1"/>
  <c r="GX129" i="1"/>
  <c r="GX130" i="1"/>
  <c r="GX131" i="1"/>
  <c r="GX132" i="1"/>
  <c r="GX133" i="1"/>
  <c r="GX134" i="1"/>
  <c r="GX135" i="1"/>
  <c r="GX136" i="1"/>
  <c r="GX137" i="1"/>
  <c r="GX138" i="1"/>
  <c r="GX139" i="1"/>
  <c r="GX140" i="1"/>
  <c r="GX141" i="1"/>
  <c r="GX142" i="1"/>
  <c r="GX143" i="1"/>
  <c r="GX144" i="1"/>
  <c r="GX145" i="1"/>
  <c r="GX146" i="1"/>
  <c r="GX147" i="1"/>
  <c r="GX148" i="1"/>
  <c r="GX149" i="1"/>
  <c r="GX150" i="1"/>
  <c r="GX151" i="1"/>
  <c r="GX152" i="1"/>
  <c r="GX153" i="1"/>
  <c r="GX154" i="1"/>
  <c r="GX155" i="1"/>
  <c r="GX156" i="1"/>
  <c r="GX157" i="1"/>
  <c r="GX158" i="1"/>
  <c r="GX159" i="1"/>
  <c r="GX160" i="1"/>
  <c r="GX161" i="1"/>
  <c r="GX162" i="1"/>
  <c r="GX163" i="1"/>
  <c r="GX164" i="1"/>
  <c r="GX165" i="1"/>
  <c r="GX166" i="1"/>
  <c r="GX167" i="1"/>
  <c r="GX168" i="1"/>
  <c r="GX169" i="1"/>
  <c r="GX170" i="1"/>
  <c r="GX171" i="1"/>
  <c r="GX172" i="1"/>
  <c r="GX173" i="1"/>
  <c r="GX174" i="1"/>
  <c r="GX175" i="1"/>
  <c r="GX176" i="1"/>
  <c r="GJ2" i="1"/>
  <c r="GK2" i="1" s="1"/>
  <c r="GJ3" i="1"/>
  <c r="GK3" i="1" s="1"/>
  <c r="GJ4" i="1"/>
  <c r="GK4" i="1" s="1"/>
  <c r="GJ5" i="1"/>
  <c r="GK5" i="1" s="1"/>
  <c r="GJ6" i="1"/>
  <c r="GK6" i="1" s="1"/>
  <c r="GJ7" i="1"/>
  <c r="GK7" i="1" s="1"/>
  <c r="GJ8" i="1"/>
  <c r="GK8" i="1" s="1"/>
  <c r="GJ9" i="1"/>
  <c r="GK9" i="1" s="1"/>
  <c r="GJ10" i="1"/>
  <c r="GK10" i="1" s="1"/>
  <c r="GJ11" i="1"/>
  <c r="GK11" i="1" s="1"/>
  <c r="GJ12" i="1"/>
  <c r="GK12" i="1" s="1"/>
  <c r="GJ13" i="1"/>
  <c r="GK13" i="1" s="1"/>
  <c r="GJ14" i="1"/>
  <c r="GK14" i="1" s="1"/>
  <c r="GJ15" i="1"/>
  <c r="GK15" i="1" s="1"/>
  <c r="GJ16" i="1"/>
  <c r="GK16" i="1" s="1"/>
  <c r="GJ17" i="1"/>
  <c r="GK17" i="1" s="1"/>
  <c r="GJ18" i="1"/>
  <c r="GK18" i="1" s="1"/>
  <c r="GJ19" i="1"/>
  <c r="GK19" i="1" s="1"/>
  <c r="GJ20" i="1"/>
  <c r="GK20" i="1" s="1"/>
  <c r="GJ21" i="1"/>
  <c r="GK21" i="1" s="1"/>
  <c r="GJ22" i="1"/>
  <c r="GK22" i="1" s="1"/>
  <c r="GJ23" i="1"/>
  <c r="GK23" i="1" s="1"/>
  <c r="GJ24" i="1"/>
  <c r="GK24" i="1" s="1"/>
  <c r="GJ25" i="1"/>
  <c r="GK25" i="1" s="1"/>
  <c r="GJ26" i="1"/>
  <c r="GK26" i="1" s="1"/>
  <c r="GJ27" i="1"/>
  <c r="GK27" i="1" s="1"/>
  <c r="GJ28" i="1"/>
  <c r="GK28" i="1" s="1"/>
  <c r="GJ29" i="1"/>
  <c r="GK29" i="1" s="1"/>
  <c r="GJ30" i="1"/>
  <c r="GK30" i="1" s="1"/>
  <c r="GJ31" i="1"/>
  <c r="GK31" i="1" s="1"/>
  <c r="GJ32" i="1"/>
  <c r="GK32" i="1" s="1"/>
  <c r="GJ33" i="1"/>
  <c r="GK33" i="1" s="1"/>
  <c r="GJ34" i="1"/>
  <c r="GK34" i="1" s="1"/>
  <c r="GJ35" i="1"/>
  <c r="GK35" i="1" s="1"/>
  <c r="GJ36" i="1"/>
  <c r="GK36" i="1" s="1"/>
  <c r="GJ37" i="1"/>
  <c r="GK37" i="1" s="1"/>
  <c r="GJ38" i="1"/>
  <c r="GK38" i="1" s="1"/>
  <c r="GJ39" i="1"/>
  <c r="GK39" i="1" s="1"/>
  <c r="GJ40" i="1"/>
  <c r="GK40" i="1" s="1"/>
  <c r="GJ41" i="1"/>
  <c r="GK41" i="1" s="1"/>
  <c r="GJ42" i="1"/>
  <c r="GK42" i="1" s="1"/>
  <c r="GJ43" i="1"/>
  <c r="GK43" i="1" s="1"/>
  <c r="GJ44" i="1"/>
  <c r="GK44" i="1" s="1"/>
  <c r="GJ45" i="1"/>
  <c r="GK45" i="1" s="1"/>
  <c r="GJ46" i="1"/>
  <c r="GK46" i="1" s="1"/>
  <c r="GJ47" i="1"/>
  <c r="GK47" i="1" s="1"/>
  <c r="GJ48" i="1"/>
  <c r="GK48" i="1" s="1"/>
  <c r="GJ49" i="1"/>
  <c r="GK49" i="1" s="1"/>
  <c r="GJ50" i="1"/>
  <c r="GK50" i="1" s="1"/>
  <c r="GJ51" i="1"/>
  <c r="GK51" i="1" s="1"/>
  <c r="GJ52" i="1"/>
  <c r="GK52" i="1" s="1"/>
  <c r="GJ53" i="1"/>
  <c r="GK53" i="1" s="1"/>
  <c r="GJ54" i="1"/>
  <c r="GK54" i="1" s="1"/>
  <c r="GJ55" i="1"/>
  <c r="GK55" i="1" s="1"/>
  <c r="GJ56" i="1"/>
  <c r="GK56" i="1" s="1"/>
  <c r="GJ57" i="1"/>
  <c r="GK57" i="1" s="1"/>
  <c r="GJ58" i="1"/>
  <c r="GK58" i="1" s="1"/>
  <c r="GJ59" i="1"/>
  <c r="GK59" i="1" s="1"/>
  <c r="GJ60" i="1"/>
  <c r="GK60" i="1" s="1"/>
  <c r="GJ61" i="1"/>
  <c r="GK61" i="1" s="1"/>
  <c r="GJ62" i="1"/>
  <c r="GK62" i="1" s="1"/>
  <c r="GJ63" i="1"/>
  <c r="GK63" i="1" s="1"/>
  <c r="GJ64" i="1"/>
  <c r="GK64" i="1" s="1"/>
  <c r="GJ65" i="1"/>
  <c r="GK65" i="1" s="1"/>
  <c r="GJ66" i="1"/>
  <c r="GK66" i="1" s="1"/>
  <c r="GJ67" i="1"/>
  <c r="GK67" i="1" s="1"/>
  <c r="GJ68" i="1"/>
  <c r="GK68" i="1" s="1"/>
  <c r="GJ69" i="1"/>
  <c r="GK69" i="1" s="1"/>
  <c r="GJ70" i="1"/>
  <c r="GK70" i="1" s="1"/>
  <c r="GJ71" i="1"/>
  <c r="GK71" i="1" s="1"/>
  <c r="GJ72" i="1"/>
  <c r="GK72" i="1" s="1"/>
  <c r="GJ73" i="1"/>
  <c r="GK73" i="1" s="1"/>
  <c r="GJ74" i="1"/>
  <c r="GK74" i="1" s="1"/>
  <c r="GJ75" i="1"/>
  <c r="GK75" i="1" s="1"/>
  <c r="GJ76" i="1"/>
  <c r="GK76" i="1" s="1"/>
  <c r="GJ77" i="1"/>
  <c r="GK77" i="1" s="1"/>
  <c r="GJ78" i="1"/>
  <c r="GK78" i="1" s="1"/>
  <c r="GJ79" i="1"/>
  <c r="GK79" i="1" s="1"/>
  <c r="GJ80" i="1"/>
  <c r="GK80" i="1" s="1"/>
  <c r="GJ81" i="1"/>
  <c r="GK81" i="1" s="1"/>
  <c r="GJ82" i="1"/>
  <c r="GK82" i="1" s="1"/>
  <c r="GJ83" i="1"/>
  <c r="GK83" i="1" s="1"/>
  <c r="GJ84" i="1"/>
  <c r="GK84" i="1" s="1"/>
  <c r="GJ85" i="1"/>
  <c r="GK85" i="1" s="1"/>
  <c r="GJ86" i="1"/>
  <c r="GK86" i="1" s="1"/>
  <c r="GJ87" i="1"/>
  <c r="GK87" i="1" s="1"/>
  <c r="GJ88" i="1"/>
  <c r="GK88" i="1" s="1"/>
  <c r="GJ89" i="1"/>
  <c r="GK89" i="1" s="1"/>
  <c r="GJ90" i="1"/>
  <c r="GK90" i="1" s="1"/>
  <c r="GJ91" i="1"/>
  <c r="GK91" i="1" s="1"/>
  <c r="GJ92" i="1"/>
  <c r="GK92" i="1" s="1"/>
  <c r="GJ93" i="1"/>
  <c r="GK93" i="1" s="1"/>
  <c r="GJ94" i="1"/>
  <c r="GK94" i="1" s="1"/>
  <c r="GJ95" i="1"/>
  <c r="GK95" i="1" s="1"/>
  <c r="GJ96" i="1"/>
  <c r="GK96" i="1" s="1"/>
  <c r="GJ97" i="1"/>
  <c r="GK97" i="1" s="1"/>
  <c r="GJ98" i="1"/>
  <c r="GK98" i="1" s="1"/>
  <c r="GJ99" i="1"/>
  <c r="GK99" i="1" s="1"/>
  <c r="GJ100" i="1"/>
  <c r="GK100" i="1" s="1"/>
  <c r="GJ101" i="1"/>
  <c r="GK101" i="1" s="1"/>
  <c r="GJ102" i="1"/>
  <c r="GK102" i="1" s="1"/>
  <c r="GJ103" i="1"/>
  <c r="GK103" i="1" s="1"/>
  <c r="GJ104" i="1"/>
  <c r="GK104" i="1" s="1"/>
  <c r="GJ105" i="1"/>
  <c r="GK105" i="1" s="1"/>
  <c r="GJ106" i="1"/>
  <c r="GK106" i="1" s="1"/>
  <c r="GJ107" i="1"/>
  <c r="GK107" i="1" s="1"/>
  <c r="GJ108" i="1"/>
  <c r="GK108" i="1" s="1"/>
  <c r="GJ109" i="1"/>
  <c r="GK109" i="1" s="1"/>
  <c r="GJ110" i="1"/>
  <c r="GK110" i="1" s="1"/>
  <c r="GJ111" i="1"/>
  <c r="GK111" i="1" s="1"/>
  <c r="GJ112" i="1"/>
  <c r="GK112" i="1" s="1"/>
  <c r="GJ113" i="1"/>
  <c r="GK113" i="1" s="1"/>
  <c r="GJ114" i="1"/>
  <c r="GK114" i="1" s="1"/>
  <c r="GJ115" i="1"/>
  <c r="GK115" i="1" s="1"/>
  <c r="GJ116" i="1"/>
  <c r="GK116" i="1" s="1"/>
  <c r="GJ117" i="1"/>
  <c r="GK117" i="1" s="1"/>
  <c r="GJ118" i="1"/>
  <c r="GK118" i="1" s="1"/>
  <c r="GJ119" i="1"/>
  <c r="GK119" i="1" s="1"/>
  <c r="GJ120" i="1"/>
  <c r="GK120" i="1" s="1"/>
  <c r="GJ121" i="1"/>
  <c r="GK121" i="1" s="1"/>
  <c r="GJ122" i="1"/>
  <c r="GK122" i="1" s="1"/>
  <c r="GJ123" i="1"/>
  <c r="GK123" i="1" s="1"/>
  <c r="GJ124" i="1"/>
  <c r="GK124" i="1" s="1"/>
  <c r="GJ125" i="1"/>
  <c r="GK125" i="1" s="1"/>
  <c r="GJ126" i="1"/>
  <c r="GK126" i="1" s="1"/>
  <c r="GJ127" i="1"/>
  <c r="GK127" i="1" s="1"/>
  <c r="GJ128" i="1"/>
  <c r="GK128" i="1" s="1"/>
  <c r="GJ129" i="1"/>
  <c r="GK129" i="1" s="1"/>
  <c r="GJ130" i="1"/>
  <c r="GK130" i="1" s="1"/>
  <c r="GJ131" i="1"/>
  <c r="GK131" i="1" s="1"/>
  <c r="GJ132" i="1"/>
  <c r="GK132" i="1" s="1"/>
  <c r="GJ133" i="1"/>
  <c r="GK133" i="1" s="1"/>
  <c r="GJ134" i="1"/>
  <c r="GK134" i="1" s="1"/>
  <c r="GJ135" i="1"/>
  <c r="GK135" i="1" s="1"/>
  <c r="GJ136" i="1"/>
  <c r="GK136" i="1" s="1"/>
  <c r="GJ137" i="1"/>
  <c r="GK137" i="1" s="1"/>
  <c r="GJ138" i="1"/>
  <c r="GK138" i="1" s="1"/>
  <c r="GJ139" i="1"/>
  <c r="GK139" i="1" s="1"/>
  <c r="GJ140" i="1"/>
  <c r="GK140" i="1" s="1"/>
  <c r="GJ141" i="1"/>
  <c r="GK141" i="1" s="1"/>
  <c r="GJ142" i="1"/>
  <c r="GK142" i="1" s="1"/>
  <c r="GJ143" i="1"/>
  <c r="GK143" i="1" s="1"/>
  <c r="GJ144" i="1"/>
  <c r="GK144" i="1" s="1"/>
  <c r="GJ145" i="1"/>
  <c r="GK145" i="1" s="1"/>
  <c r="GJ146" i="1"/>
  <c r="GK146" i="1" s="1"/>
  <c r="GJ147" i="1"/>
  <c r="GK147" i="1" s="1"/>
  <c r="GJ148" i="1"/>
  <c r="GK148" i="1" s="1"/>
  <c r="GJ149" i="1"/>
  <c r="GK149" i="1" s="1"/>
  <c r="GJ150" i="1"/>
  <c r="GK150" i="1" s="1"/>
  <c r="GJ151" i="1"/>
  <c r="GK151" i="1" s="1"/>
  <c r="GJ152" i="1"/>
  <c r="GK152" i="1" s="1"/>
  <c r="GJ153" i="1"/>
  <c r="GK153" i="1" s="1"/>
  <c r="GJ154" i="1"/>
  <c r="GK154" i="1" s="1"/>
  <c r="GJ155" i="1"/>
  <c r="GK155" i="1" s="1"/>
  <c r="GJ156" i="1"/>
  <c r="GK156" i="1" s="1"/>
  <c r="GJ157" i="1"/>
  <c r="GK157" i="1" s="1"/>
  <c r="GJ158" i="1"/>
  <c r="GK158" i="1" s="1"/>
  <c r="GJ159" i="1"/>
  <c r="GK159" i="1" s="1"/>
  <c r="GJ160" i="1"/>
  <c r="GK160" i="1" s="1"/>
  <c r="GJ161" i="1"/>
  <c r="GK161" i="1" s="1"/>
  <c r="GJ162" i="1"/>
  <c r="GK162" i="1" s="1"/>
  <c r="GJ163" i="1"/>
  <c r="GK163" i="1" s="1"/>
  <c r="GJ164" i="1"/>
  <c r="GK164" i="1" s="1"/>
  <c r="GJ165" i="1"/>
  <c r="GK165" i="1" s="1"/>
  <c r="GJ166" i="1"/>
  <c r="GK166" i="1" s="1"/>
  <c r="GJ167" i="1"/>
  <c r="GK167" i="1" s="1"/>
  <c r="GJ168" i="1"/>
  <c r="GK168" i="1" s="1"/>
  <c r="GJ169" i="1"/>
  <c r="GK169" i="1" s="1"/>
  <c r="GJ170" i="1"/>
  <c r="GK170" i="1" s="1"/>
  <c r="GJ171" i="1"/>
  <c r="GK171" i="1" s="1"/>
  <c r="GJ172" i="1"/>
  <c r="GK172" i="1" s="1"/>
  <c r="GJ173" i="1"/>
  <c r="GK173" i="1" s="1"/>
  <c r="GJ174" i="1"/>
  <c r="GK174" i="1" s="1"/>
  <c r="GJ175" i="1"/>
  <c r="GK175" i="1" s="1"/>
  <c r="GJ176" i="1"/>
  <c r="GK176" i="1" s="1"/>
  <c r="FF2" i="1"/>
  <c r="FG2" i="1" s="1"/>
  <c r="FF3" i="1"/>
  <c r="FG3" i="1" s="1"/>
  <c r="FF4" i="1"/>
  <c r="FG4" i="1" s="1"/>
  <c r="FF5" i="1"/>
  <c r="FG5" i="1" s="1"/>
  <c r="FF6" i="1"/>
  <c r="FG6" i="1" s="1"/>
  <c r="FF7" i="1"/>
  <c r="FG7" i="1" s="1"/>
  <c r="FF8" i="1"/>
  <c r="FG8" i="1" s="1"/>
  <c r="FF9" i="1"/>
  <c r="FG9" i="1" s="1"/>
  <c r="FF10" i="1"/>
  <c r="FG10" i="1" s="1"/>
  <c r="FF11" i="1"/>
  <c r="FG11" i="1" s="1"/>
  <c r="FF12" i="1"/>
  <c r="FG12" i="1" s="1"/>
  <c r="FF13" i="1"/>
  <c r="FG13" i="1" s="1"/>
  <c r="FF14" i="1"/>
  <c r="FG14" i="1" s="1"/>
  <c r="FF15" i="1"/>
  <c r="FG15" i="1" s="1"/>
  <c r="FF16" i="1"/>
  <c r="FG16" i="1" s="1"/>
  <c r="FF17" i="1"/>
  <c r="FG17" i="1" s="1"/>
  <c r="FF18" i="1"/>
  <c r="FG18" i="1" s="1"/>
  <c r="FF19" i="1"/>
  <c r="FG19" i="1" s="1"/>
  <c r="FF20" i="1"/>
  <c r="FG20" i="1" s="1"/>
  <c r="FF21" i="1"/>
  <c r="FG21" i="1" s="1"/>
  <c r="FF22" i="1"/>
  <c r="FG22" i="1" s="1"/>
  <c r="FF23" i="1"/>
  <c r="FG23" i="1" s="1"/>
  <c r="FF24" i="1"/>
  <c r="FG24" i="1" s="1"/>
  <c r="FF25" i="1"/>
  <c r="FG25" i="1" s="1"/>
  <c r="FF26" i="1"/>
  <c r="FG26" i="1" s="1"/>
  <c r="FF27" i="1"/>
  <c r="FG27" i="1" s="1"/>
  <c r="FF28" i="1"/>
  <c r="FG28" i="1" s="1"/>
  <c r="FF29" i="1"/>
  <c r="FG29" i="1" s="1"/>
  <c r="FF30" i="1"/>
  <c r="FG30" i="1" s="1"/>
  <c r="FF31" i="1"/>
  <c r="FG31" i="1" s="1"/>
  <c r="FF32" i="1"/>
  <c r="FG32" i="1" s="1"/>
  <c r="FF33" i="1"/>
  <c r="FG33" i="1" s="1"/>
  <c r="FF34" i="1"/>
  <c r="FG34" i="1" s="1"/>
  <c r="FF35" i="1"/>
  <c r="FG35" i="1" s="1"/>
  <c r="FF36" i="1"/>
  <c r="FG36" i="1" s="1"/>
  <c r="FF37" i="1"/>
  <c r="FG37" i="1" s="1"/>
  <c r="FF38" i="1"/>
  <c r="FG38" i="1" s="1"/>
  <c r="FF39" i="1"/>
  <c r="FG39" i="1" s="1"/>
  <c r="FF40" i="1"/>
  <c r="FG40" i="1" s="1"/>
  <c r="FF41" i="1"/>
  <c r="FG41" i="1" s="1"/>
  <c r="FF42" i="1"/>
  <c r="FG42" i="1" s="1"/>
  <c r="FF43" i="1"/>
  <c r="FG43" i="1" s="1"/>
  <c r="FF44" i="1"/>
  <c r="FG44" i="1" s="1"/>
  <c r="FF45" i="1"/>
  <c r="FG45" i="1" s="1"/>
  <c r="FF46" i="1"/>
  <c r="FG46" i="1" s="1"/>
  <c r="FF47" i="1"/>
  <c r="FG47" i="1" s="1"/>
  <c r="FF48" i="1"/>
  <c r="FG48" i="1" s="1"/>
  <c r="FF49" i="1"/>
  <c r="FG49" i="1" s="1"/>
  <c r="FF50" i="1"/>
  <c r="FG50" i="1" s="1"/>
  <c r="FF51" i="1"/>
  <c r="FG51" i="1" s="1"/>
  <c r="FF52" i="1"/>
  <c r="FG52" i="1" s="1"/>
  <c r="FF53" i="1"/>
  <c r="FG53" i="1" s="1"/>
  <c r="FF54" i="1"/>
  <c r="FG54" i="1" s="1"/>
  <c r="FF55" i="1"/>
  <c r="FG55" i="1" s="1"/>
  <c r="FF56" i="1"/>
  <c r="FG56" i="1" s="1"/>
  <c r="FF57" i="1"/>
  <c r="FG57" i="1" s="1"/>
  <c r="FF58" i="1"/>
  <c r="FG58" i="1" s="1"/>
  <c r="FF59" i="1"/>
  <c r="FG59" i="1" s="1"/>
  <c r="FF60" i="1"/>
  <c r="FG60" i="1" s="1"/>
  <c r="FF61" i="1"/>
  <c r="FG61" i="1" s="1"/>
  <c r="FF62" i="1"/>
  <c r="FG62" i="1" s="1"/>
  <c r="FF63" i="1"/>
  <c r="FG63" i="1" s="1"/>
  <c r="FF64" i="1"/>
  <c r="FG64" i="1" s="1"/>
  <c r="FF65" i="1"/>
  <c r="FG65" i="1" s="1"/>
  <c r="FF66" i="1"/>
  <c r="FG66" i="1" s="1"/>
  <c r="FF67" i="1"/>
  <c r="FG67" i="1" s="1"/>
  <c r="FF68" i="1"/>
  <c r="FG68" i="1" s="1"/>
  <c r="FF69" i="1"/>
  <c r="FG69" i="1" s="1"/>
  <c r="FF70" i="1"/>
  <c r="FG70" i="1" s="1"/>
  <c r="FF71" i="1"/>
  <c r="FG71" i="1" s="1"/>
  <c r="FF72" i="1"/>
  <c r="FG72" i="1" s="1"/>
  <c r="FF73" i="1"/>
  <c r="FG73" i="1" s="1"/>
  <c r="FF74" i="1"/>
  <c r="FG74" i="1" s="1"/>
  <c r="FF75" i="1"/>
  <c r="FG75" i="1" s="1"/>
  <c r="FF76" i="1"/>
  <c r="FG76" i="1" s="1"/>
  <c r="FF77" i="1"/>
  <c r="FG77" i="1" s="1"/>
  <c r="FF78" i="1"/>
  <c r="FG78" i="1" s="1"/>
  <c r="FF79" i="1"/>
  <c r="FG79" i="1" s="1"/>
  <c r="FF80" i="1"/>
  <c r="FG80" i="1" s="1"/>
  <c r="FF81" i="1"/>
  <c r="FG81" i="1" s="1"/>
  <c r="FF82" i="1"/>
  <c r="FG82" i="1" s="1"/>
  <c r="FF83" i="1"/>
  <c r="FG83" i="1" s="1"/>
  <c r="FF84" i="1"/>
  <c r="FG84" i="1" s="1"/>
  <c r="FF85" i="1"/>
  <c r="FG85" i="1" s="1"/>
  <c r="FF86" i="1"/>
  <c r="FG86" i="1" s="1"/>
  <c r="FF87" i="1"/>
  <c r="FG87" i="1" s="1"/>
  <c r="FF88" i="1"/>
  <c r="FG88" i="1" s="1"/>
  <c r="FF89" i="1"/>
  <c r="FG89" i="1" s="1"/>
  <c r="FF90" i="1"/>
  <c r="FG90" i="1" s="1"/>
  <c r="FF91" i="1"/>
  <c r="FG91" i="1" s="1"/>
  <c r="FF92" i="1"/>
  <c r="FG92" i="1" s="1"/>
  <c r="FF93" i="1"/>
  <c r="FG93" i="1" s="1"/>
  <c r="FF94" i="1"/>
  <c r="FG94" i="1" s="1"/>
  <c r="FF95" i="1"/>
  <c r="FG95" i="1" s="1"/>
  <c r="FF96" i="1"/>
  <c r="FG96" i="1" s="1"/>
  <c r="FF97" i="1"/>
  <c r="FG97" i="1" s="1"/>
  <c r="FF98" i="1"/>
  <c r="FG98" i="1" s="1"/>
  <c r="FF99" i="1"/>
  <c r="FG99" i="1" s="1"/>
  <c r="FF100" i="1"/>
  <c r="FG100" i="1" s="1"/>
  <c r="FF101" i="1"/>
  <c r="FG101" i="1" s="1"/>
  <c r="FF102" i="1"/>
  <c r="FG102" i="1" s="1"/>
  <c r="FF103" i="1"/>
  <c r="FG103" i="1" s="1"/>
  <c r="FF104" i="1"/>
  <c r="FG104" i="1" s="1"/>
  <c r="FF105" i="1"/>
  <c r="FG105" i="1" s="1"/>
  <c r="FF106" i="1"/>
  <c r="FG106" i="1" s="1"/>
  <c r="FF107" i="1"/>
  <c r="FG107" i="1" s="1"/>
  <c r="FF108" i="1"/>
  <c r="FG108" i="1" s="1"/>
  <c r="FF109" i="1"/>
  <c r="FG109" i="1" s="1"/>
  <c r="FF110" i="1"/>
  <c r="FG110" i="1" s="1"/>
  <c r="FF111" i="1"/>
  <c r="FG111" i="1" s="1"/>
  <c r="FF112" i="1"/>
  <c r="FG112" i="1" s="1"/>
  <c r="FF113" i="1"/>
  <c r="FG113" i="1" s="1"/>
  <c r="FF114" i="1"/>
  <c r="FG114" i="1" s="1"/>
  <c r="FF115" i="1"/>
  <c r="FG115" i="1" s="1"/>
  <c r="FF116" i="1"/>
  <c r="FG116" i="1" s="1"/>
  <c r="FF117" i="1"/>
  <c r="FG117" i="1" s="1"/>
  <c r="FF118" i="1"/>
  <c r="FG118" i="1" s="1"/>
  <c r="FF119" i="1"/>
  <c r="FG119" i="1" s="1"/>
  <c r="FF120" i="1"/>
  <c r="FG120" i="1" s="1"/>
  <c r="FF121" i="1"/>
  <c r="FG121" i="1" s="1"/>
  <c r="FF122" i="1"/>
  <c r="FG122" i="1" s="1"/>
  <c r="FF123" i="1"/>
  <c r="FG123" i="1" s="1"/>
  <c r="FF124" i="1"/>
  <c r="FG124" i="1" s="1"/>
  <c r="FF125" i="1"/>
  <c r="FG125" i="1" s="1"/>
  <c r="FF126" i="1"/>
  <c r="FG126" i="1" s="1"/>
  <c r="FF127" i="1"/>
  <c r="FG127" i="1" s="1"/>
  <c r="FF128" i="1"/>
  <c r="FG128" i="1" s="1"/>
  <c r="FF129" i="1"/>
  <c r="FG129" i="1" s="1"/>
  <c r="FF130" i="1"/>
  <c r="FG130" i="1" s="1"/>
  <c r="FF131" i="1"/>
  <c r="FG131" i="1" s="1"/>
  <c r="FF132" i="1"/>
  <c r="FG132" i="1" s="1"/>
  <c r="FF133" i="1"/>
  <c r="FG133" i="1" s="1"/>
  <c r="FF134" i="1"/>
  <c r="FG134" i="1" s="1"/>
  <c r="FF135" i="1"/>
  <c r="FG135" i="1" s="1"/>
  <c r="FF136" i="1"/>
  <c r="FG136" i="1" s="1"/>
  <c r="FF137" i="1"/>
  <c r="FG137" i="1" s="1"/>
  <c r="FF138" i="1"/>
  <c r="FG138" i="1" s="1"/>
  <c r="FF139" i="1"/>
  <c r="FG139" i="1" s="1"/>
  <c r="FF140" i="1"/>
  <c r="FG140" i="1" s="1"/>
  <c r="FF141" i="1"/>
  <c r="FG141" i="1" s="1"/>
  <c r="FF142" i="1"/>
  <c r="FG142" i="1" s="1"/>
  <c r="FF143" i="1"/>
  <c r="FG143" i="1" s="1"/>
  <c r="FF144" i="1"/>
  <c r="FG144" i="1" s="1"/>
  <c r="FF145" i="1"/>
  <c r="FG145" i="1" s="1"/>
  <c r="FF146" i="1"/>
  <c r="FG146" i="1" s="1"/>
  <c r="FF147" i="1"/>
  <c r="FG147" i="1" s="1"/>
  <c r="FF148" i="1"/>
  <c r="FG148" i="1" s="1"/>
  <c r="FF149" i="1"/>
  <c r="FG149" i="1" s="1"/>
  <c r="FF150" i="1"/>
  <c r="FG150" i="1" s="1"/>
  <c r="FF151" i="1"/>
  <c r="FG151" i="1" s="1"/>
  <c r="FF152" i="1"/>
  <c r="FG152" i="1" s="1"/>
  <c r="FF153" i="1"/>
  <c r="FG153" i="1" s="1"/>
  <c r="FF154" i="1"/>
  <c r="FG154" i="1" s="1"/>
  <c r="FF155" i="1"/>
  <c r="FG155" i="1" s="1"/>
  <c r="FF156" i="1"/>
  <c r="FG156" i="1" s="1"/>
  <c r="FF157" i="1"/>
  <c r="FG157" i="1" s="1"/>
  <c r="FF158" i="1"/>
  <c r="FG158" i="1" s="1"/>
  <c r="FF159" i="1"/>
  <c r="FG159" i="1" s="1"/>
  <c r="FF160" i="1"/>
  <c r="FG160" i="1" s="1"/>
  <c r="FF161" i="1"/>
  <c r="FG161" i="1" s="1"/>
  <c r="FF162" i="1"/>
  <c r="FG162" i="1" s="1"/>
  <c r="FF163" i="1"/>
  <c r="FG163" i="1" s="1"/>
  <c r="FF164" i="1"/>
  <c r="FG164" i="1" s="1"/>
  <c r="FF165" i="1"/>
  <c r="FG165" i="1" s="1"/>
  <c r="FF166" i="1"/>
  <c r="FG166" i="1" s="1"/>
  <c r="FF167" i="1"/>
  <c r="FG167" i="1" s="1"/>
  <c r="FF168" i="1"/>
  <c r="FG168" i="1" s="1"/>
  <c r="FF169" i="1"/>
  <c r="FG169" i="1" s="1"/>
  <c r="FF170" i="1"/>
  <c r="FG170" i="1" s="1"/>
  <c r="FF171" i="1"/>
  <c r="FG171" i="1" s="1"/>
  <c r="FF172" i="1"/>
  <c r="FG172" i="1" s="1"/>
  <c r="FF173" i="1"/>
  <c r="FG173" i="1" s="1"/>
  <c r="FF174" i="1"/>
  <c r="FG174" i="1" s="1"/>
  <c r="FF175" i="1"/>
  <c r="FG175" i="1" s="1"/>
  <c r="FF176" i="1"/>
  <c r="FG176" i="1" s="1"/>
  <c r="EF2" i="1"/>
  <c r="EG2" i="1" s="1"/>
  <c r="EF3" i="1"/>
  <c r="EG3" i="1" s="1"/>
  <c r="EF4" i="1"/>
  <c r="EG4" i="1" s="1"/>
  <c r="EF5" i="1"/>
  <c r="EG5" i="1" s="1"/>
  <c r="EF6" i="1"/>
  <c r="EG6" i="1" s="1"/>
  <c r="EF7" i="1"/>
  <c r="EG7" i="1" s="1"/>
  <c r="EF8" i="1"/>
  <c r="EG8" i="1" s="1"/>
  <c r="EF9" i="1"/>
  <c r="EG9" i="1" s="1"/>
  <c r="EF10" i="1"/>
  <c r="EG10" i="1" s="1"/>
  <c r="EF11" i="1"/>
  <c r="EG11" i="1" s="1"/>
  <c r="EF12" i="1"/>
  <c r="EG12" i="1" s="1"/>
  <c r="EF13" i="1"/>
  <c r="EG13" i="1" s="1"/>
  <c r="EF14" i="1"/>
  <c r="EG14" i="1" s="1"/>
  <c r="EF15" i="1"/>
  <c r="EG15" i="1" s="1"/>
  <c r="EF16" i="1"/>
  <c r="EG16" i="1" s="1"/>
  <c r="EF17" i="1"/>
  <c r="EG17" i="1" s="1"/>
  <c r="EF18" i="1"/>
  <c r="EG18" i="1" s="1"/>
  <c r="EF19" i="1"/>
  <c r="EG19" i="1" s="1"/>
  <c r="EF20" i="1"/>
  <c r="EG20" i="1" s="1"/>
  <c r="EF21" i="1"/>
  <c r="EG21" i="1" s="1"/>
  <c r="EF22" i="1"/>
  <c r="EG22" i="1" s="1"/>
  <c r="EF23" i="1"/>
  <c r="EG23" i="1" s="1"/>
  <c r="EF24" i="1"/>
  <c r="EG24" i="1" s="1"/>
  <c r="EF25" i="1"/>
  <c r="EG25" i="1" s="1"/>
  <c r="EF26" i="1"/>
  <c r="EG26" i="1" s="1"/>
  <c r="EF27" i="1"/>
  <c r="EG27" i="1" s="1"/>
  <c r="EF28" i="1"/>
  <c r="EG28" i="1" s="1"/>
  <c r="EF29" i="1"/>
  <c r="EG29" i="1" s="1"/>
  <c r="EF30" i="1"/>
  <c r="EG30" i="1" s="1"/>
  <c r="EF31" i="1"/>
  <c r="EG31" i="1" s="1"/>
  <c r="EF32" i="1"/>
  <c r="EG32" i="1" s="1"/>
  <c r="EF33" i="1"/>
  <c r="EG33" i="1" s="1"/>
  <c r="EF34" i="1"/>
  <c r="EG34" i="1" s="1"/>
  <c r="EF35" i="1"/>
  <c r="EG35" i="1" s="1"/>
  <c r="EF36" i="1"/>
  <c r="EG36" i="1" s="1"/>
  <c r="EF37" i="1"/>
  <c r="EG37" i="1" s="1"/>
  <c r="EF38" i="1"/>
  <c r="EG38" i="1" s="1"/>
  <c r="EF39" i="1"/>
  <c r="EG39" i="1" s="1"/>
  <c r="EF40" i="1"/>
  <c r="EG40" i="1" s="1"/>
  <c r="EF41" i="1"/>
  <c r="EG41" i="1" s="1"/>
  <c r="EF42" i="1"/>
  <c r="EG42" i="1" s="1"/>
  <c r="EF43" i="1"/>
  <c r="EG43" i="1" s="1"/>
  <c r="EF44" i="1"/>
  <c r="EG44" i="1" s="1"/>
  <c r="EF45" i="1"/>
  <c r="EG45" i="1" s="1"/>
  <c r="EF46" i="1"/>
  <c r="EG46" i="1" s="1"/>
  <c r="EF47" i="1"/>
  <c r="EG47" i="1" s="1"/>
  <c r="EF48" i="1"/>
  <c r="EG48" i="1" s="1"/>
  <c r="EF49" i="1"/>
  <c r="EG49" i="1" s="1"/>
  <c r="EF50" i="1"/>
  <c r="EG50" i="1" s="1"/>
  <c r="EF51" i="1"/>
  <c r="EG51" i="1" s="1"/>
  <c r="EF52" i="1"/>
  <c r="EG52" i="1" s="1"/>
  <c r="EF53" i="1"/>
  <c r="EG53" i="1" s="1"/>
  <c r="EF54" i="1"/>
  <c r="EG54" i="1" s="1"/>
  <c r="EF55" i="1"/>
  <c r="EG55" i="1" s="1"/>
  <c r="EF56" i="1"/>
  <c r="EG56" i="1" s="1"/>
  <c r="EF57" i="1"/>
  <c r="EG57" i="1" s="1"/>
  <c r="EF58" i="1"/>
  <c r="EG58" i="1" s="1"/>
  <c r="EF59" i="1"/>
  <c r="EG59" i="1" s="1"/>
  <c r="EF60" i="1"/>
  <c r="EG60" i="1" s="1"/>
  <c r="EF61" i="1"/>
  <c r="EG61" i="1" s="1"/>
  <c r="EF62" i="1"/>
  <c r="EG62" i="1" s="1"/>
  <c r="EF63" i="1"/>
  <c r="EG63" i="1" s="1"/>
  <c r="EF64" i="1"/>
  <c r="EG64" i="1" s="1"/>
  <c r="EF65" i="1"/>
  <c r="EG65" i="1" s="1"/>
  <c r="EF66" i="1"/>
  <c r="EG66" i="1" s="1"/>
  <c r="EF67" i="1"/>
  <c r="EG67" i="1" s="1"/>
  <c r="EF68" i="1"/>
  <c r="EG68" i="1" s="1"/>
  <c r="EF69" i="1"/>
  <c r="EG69" i="1" s="1"/>
  <c r="EF70" i="1"/>
  <c r="EG70" i="1" s="1"/>
  <c r="EF71" i="1"/>
  <c r="EG71" i="1" s="1"/>
  <c r="EF72" i="1"/>
  <c r="EG72" i="1" s="1"/>
  <c r="EF73" i="1"/>
  <c r="EG73" i="1" s="1"/>
  <c r="EF74" i="1"/>
  <c r="EG74" i="1" s="1"/>
  <c r="EF75" i="1"/>
  <c r="EG75" i="1" s="1"/>
  <c r="EF76" i="1"/>
  <c r="EG76" i="1" s="1"/>
  <c r="EF77" i="1"/>
  <c r="EG77" i="1" s="1"/>
  <c r="EF78" i="1"/>
  <c r="EG78" i="1" s="1"/>
  <c r="EF79" i="1"/>
  <c r="EG79" i="1" s="1"/>
  <c r="EF80" i="1"/>
  <c r="EG80" i="1" s="1"/>
  <c r="EF81" i="1"/>
  <c r="EG81" i="1" s="1"/>
  <c r="EF82" i="1"/>
  <c r="EG82" i="1" s="1"/>
  <c r="EF83" i="1"/>
  <c r="EG83" i="1" s="1"/>
  <c r="EF84" i="1"/>
  <c r="EG84" i="1" s="1"/>
  <c r="EF85" i="1"/>
  <c r="EG85" i="1" s="1"/>
  <c r="EF86" i="1"/>
  <c r="EG86" i="1" s="1"/>
  <c r="EF87" i="1"/>
  <c r="EG87" i="1" s="1"/>
  <c r="EF88" i="1"/>
  <c r="EG88" i="1" s="1"/>
  <c r="EF89" i="1"/>
  <c r="EG89" i="1" s="1"/>
  <c r="EF90" i="1"/>
  <c r="EG90" i="1" s="1"/>
  <c r="EF91" i="1"/>
  <c r="EG91" i="1" s="1"/>
  <c r="EF92" i="1"/>
  <c r="EG92" i="1" s="1"/>
  <c r="EF93" i="1"/>
  <c r="EG93" i="1" s="1"/>
  <c r="EF94" i="1"/>
  <c r="EG94" i="1" s="1"/>
  <c r="EF95" i="1"/>
  <c r="EG95" i="1" s="1"/>
  <c r="EF96" i="1"/>
  <c r="EG96" i="1" s="1"/>
  <c r="EF97" i="1"/>
  <c r="EG97" i="1" s="1"/>
  <c r="EF98" i="1"/>
  <c r="EG98" i="1" s="1"/>
  <c r="EF99" i="1"/>
  <c r="EG99" i="1" s="1"/>
  <c r="EF100" i="1"/>
  <c r="EG100" i="1" s="1"/>
  <c r="EF101" i="1"/>
  <c r="EG101" i="1" s="1"/>
  <c r="EF102" i="1"/>
  <c r="EG102" i="1" s="1"/>
  <c r="EF103" i="1"/>
  <c r="EG103" i="1" s="1"/>
  <c r="EF104" i="1"/>
  <c r="EG104" i="1" s="1"/>
  <c r="EF105" i="1"/>
  <c r="EG105" i="1" s="1"/>
  <c r="EF106" i="1"/>
  <c r="EG106" i="1" s="1"/>
  <c r="EF107" i="1"/>
  <c r="EG107" i="1" s="1"/>
  <c r="EF108" i="1"/>
  <c r="EG108" i="1" s="1"/>
  <c r="EF109" i="1"/>
  <c r="EG109" i="1" s="1"/>
  <c r="EF110" i="1"/>
  <c r="EG110" i="1" s="1"/>
  <c r="EF111" i="1"/>
  <c r="EG111" i="1" s="1"/>
  <c r="EF112" i="1"/>
  <c r="EG112" i="1" s="1"/>
  <c r="EF113" i="1"/>
  <c r="EG113" i="1" s="1"/>
  <c r="EF114" i="1"/>
  <c r="EG114" i="1" s="1"/>
  <c r="EF115" i="1"/>
  <c r="EG115" i="1" s="1"/>
  <c r="EF116" i="1"/>
  <c r="EG116" i="1" s="1"/>
  <c r="EF117" i="1"/>
  <c r="EG117" i="1" s="1"/>
  <c r="EF118" i="1"/>
  <c r="EG118" i="1" s="1"/>
  <c r="EF119" i="1"/>
  <c r="EG119" i="1" s="1"/>
  <c r="EF120" i="1"/>
  <c r="EG120" i="1" s="1"/>
  <c r="EF121" i="1"/>
  <c r="EG121" i="1" s="1"/>
  <c r="EF122" i="1"/>
  <c r="EG122" i="1" s="1"/>
  <c r="EF123" i="1"/>
  <c r="EG123" i="1" s="1"/>
  <c r="EF124" i="1"/>
  <c r="EG124" i="1" s="1"/>
  <c r="EF125" i="1"/>
  <c r="EG125" i="1" s="1"/>
  <c r="EF126" i="1"/>
  <c r="EG126" i="1" s="1"/>
  <c r="EF127" i="1"/>
  <c r="EG127" i="1" s="1"/>
  <c r="EF128" i="1"/>
  <c r="EG128" i="1" s="1"/>
  <c r="EF129" i="1"/>
  <c r="EG129" i="1" s="1"/>
  <c r="EF130" i="1"/>
  <c r="EG130" i="1" s="1"/>
  <c r="EF131" i="1"/>
  <c r="EG131" i="1" s="1"/>
  <c r="EF132" i="1"/>
  <c r="EG132" i="1" s="1"/>
  <c r="EF133" i="1"/>
  <c r="EG133" i="1" s="1"/>
  <c r="EF134" i="1"/>
  <c r="EG134" i="1" s="1"/>
  <c r="EF135" i="1"/>
  <c r="EG135" i="1" s="1"/>
  <c r="EF136" i="1"/>
  <c r="EG136" i="1" s="1"/>
  <c r="EF137" i="1"/>
  <c r="EG137" i="1" s="1"/>
  <c r="EF138" i="1"/>
  <c r="EG138" i="1" s="1"/>
  <c r="EF139" i="1"/>
  <c r="EG139" i="1" s="1"/>
  <c r="EF140" i="1"/>
  <c r="EG140" i="1" s="1"/>
  <c r="EF141" i="1"/>
  <c r="EG141" i="1" s="1"/>
  <c r="EF142" i="1"/>
  <c r="EG142" i="1" s="1"/>
  <c r="EF143" i="1"/>
  <c r="EG143" i="1" s="1"/>
  <c r="EF144" i="1"/>
  <c r="EG144" i="1" s="1"/>
  <c r="EF145" i="1"/>
  <c r="EG145" i="1" s="1"/>
  <c r="EF146" i="1"/>
  <c r="EG146" i="1" s="1"/>
  <c r="EF147" i="1"/>
  <c r="EG147" i="1" s="1"/>
  <c r="EF148" i="1"/>
  <c r="EG148" i="1" s="1"/>
  <c r="EF149" i="1"/>
  <c r="EG149" i="1" s="1"/>
  <c r="EF150" i="1"/>
  <c r="EG150" i="1" s="1"/>
  <c r="EF151" i="1"/>
  <c r="EG151" i="1" s="1"/>
  <c r="EF152" i="1"/>
  <c r="EG152" i="1" s="1"/>
  <c r="EF153" i="1"/>
  <c r="EG153" i="1" s="1"/>
  <c r="EF154" i="1"/>
  <c r="EG154" i="1" s="1"/>
  <c r="EF155" i="1"/>
  <c r="EG155" i="1" s="1"/>
  <c r="EF156" i="1"/>
  <c r="EG156" i="1" s="1"/>
  <c r="EF157" i="1"/>
  <c r="EG157" i="1" s="1"/>
  <c r="EF158" i="1"/>
  <c r="EG158" i="1" s="1"/>
  <c r="EF159" i="1"/>
  <c r="EG159" i="1" s="1"/>
  <c r="EF160" i="1"/>
  <c r="EG160" i="1" s="1"/>
  <c r="EF161" i="1"/>
  <c r="EG161" i="1" s="1"/>
  <c r="EF162" i="1"/>
  <c r="EG162" i="1" s="1"/>
  <c r="EF163" i="1"/>
  <c r="EG163" i="1" s="1"/>
  <c r="EF164" i="1"/>
  <c r="EG164" i="1" s="1"/>
  <c r="EF165" i="1"/>
  <c r="EG165" i="1" s="1"/>
  <c r="EF166" i="1"/>
  <c r="EG166" i="1" s="1"/>
  <c r="EF167" i="1"/>
  <c r="EG167" i="1" s="1"/>
  <c r="EF168" i="1"/>
  <c r="EG168" i="1" s="1"/>
  <c r="EF169" i="1"/>
  <c r="EG169" i="1" s="1"/>
  <c r="EF170" i="1"/>
  <c r="EG170" i="1" s="1"/>
  <c r="EF171" i="1"/>
  <c r="EG171" i="1" s="1"/>
  <c r="EF172" i="1"/>
  <c r="EG172" i="1" s="1"/>
  <c r="EF173" i="1"/>
  <c r="EG173" i="1" s="1"/>
  <c r="EF174" i="1"/>
  <c r="EG174" i="1" s="1"/>
  <c r="EF175" i="1"/>
  <c r="EG175" i="1" s="1"/>
  <c r="EF176" i="1"/>
  <c r="EG176" i="1" s="1"/>
  <c r="EA2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DZ2" i="1"/>
  <c r="DZ3" i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U2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T2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S2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R2" i="1"/>
  <c r="DR3" i="1"/>
  <c r="DR4" i="1"/>
  <c r="DR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O2" i="1"/>
  <c r="DO3" i="1"/>
  <c r="DO4" i="1"/>
  <c r="DO5" i="1"/>
  <c r="DO6" i="1"/>
  <c r="DO7" i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N2" i="1"/>
  <c r="DN3" i="1"/>
  <c r="DN4" i="1"/>
  <c r="DN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M2" i="1"/>
  <c r="DM3" i="1"/>
  <c r="DM4" i="1"/>
  <c r="DM5" i="1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L2" i="1"/>
  <c r="DL3" i="1"/>
  <c r="DL4" i="1"/>
  <c r="DL5" i="1"/>
  <c r="DL6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CS5" i="1"/>
  <c r="DX5" i="1" s="1"/>
  <c r="EB5" i="1" s="1"/>
  <c r="EC5" i="1" s="1"/>
  <c r="CS6" i="1"/>
  <c r="DY6" i="1" s="1"/>
  <c r="CS7" i="1"/>
  <c r="DY7" i="1" s="1"/>
  <c r="CS8" i="1"/>
  <c r="DX8" i="1" s="1"/>
  <c r="EB8" i="1" s="1"/>
  <c r="EC8" i="1" s="1"/>
  <c r="CS9" i="1"/>
  <c r="DY9" i="1" s="1"/>
  <c r="CS10" i="1"/>
  <c r="DX10" i="1" s="1"/>
  <c r="CS11" i="1"/>
  <c r="DY11" i="1" s="1"/>
  <c r="CS12" i="1"/>
  <c r="CS13" i="1"/>
  <c r="CS14" i="1"/>
  <c r="CS15" i="1"/>
  <c r="CS16" i="1"/>
  <c r="CS17" i="1"/>
  <c r="DX17" i="1" s="1"/>
  <c r="EB17" i="1" s="1"/>
  <c r="EC17" i="1" s="1"/>
  <c r="CS18" i="1"/>
  <c r="DX18" i="1" s="1"/>
  <c r="EB18" i="1" s="1"/>
  <c r="EC18" i="1" s="1"/>
  <c r="CS19" i="1"/>
  <c r="DY19" i="1" s="1"/>
  <c r="CS20" i="1"/>
  <c r="CS21" i="1"/>
  <c r="CS22" i="1"/>
  <c r="CS23" i="1"/>
  <c r="DX23" i="1" s="1"/>
  <c r="CS24" i="1"/>
  <c r="DX24" i="1" s="1"/>
  <c r="EB24" i="1" s="1"/>
  <c r="EC24" i="1" s="1"/>
  <c r="CS25" i="1"/>
  <c r="DY25" i="1" s="1"/>
  <c r="CS26" i="1"/>
  <c r="DY26" i="1" s="1"/>
  <c r="CS27" i="1"/>
  <c r="CS28" i="1"/>
  <c r="DY28" i="1" s="1"/>
  <c r="CS29" i="1"/>
  <c r="DX29" i="1" s="1"/>
  <c r="EB29" i="1" s="1"/>
  <c r="EC29" i="1" s="1"/>
  <c r="CS30" i="1"/>
  <c r="DY30" i="1" s="1"/>
  <c r="CS31" i="1"/>
  <c r="DX31" i="1" s="1"/>
  <c r="EB31" i="1" s="1"/>
  <c r="EC31" i="1" s="1"/>
  <c r="CS32" i="1"/>
  <c r="CS33" i="1"/>
  <c r="CS34" i="1"/>
  <c r="CS35" i="1"/>
  <c r="DY35" i="1" s="1"/>
  <c r="CS36" i="1"/>
  <c r="DY36" i="1" s="1"/>
  <c r="CS37" i="1"/>
  <c r="DY37" i="1" s="1"/>
  <c r="CS38" i="1"/>
  <c r="CS39" i="1"/>
  <c r="DY39" i="1" s="1"/>
  <c r="CS40" i="1"/>
  <c r="DX40" i="1" s="1"/>
  <c r="EB40" i="1" s="1"/>
  <c r="EC40" i="1" s="1"/>
  <c r="CS41" i="1"/>
  <c r="CS42" i="1"/>
  <c r="CS43" i="1"/>
  <c r="DY43" i="1" s="1"/>
  <c r="CS44" i="1"/>
  <c r="DY44" i="1" s="1"/>
  <c r="CS45" i="1"/>
  <c r="CS46" i="1"/>
  <c r="DY46" i="1" s="1"/>
  <c r="CS47" i="1"/>
  <c r="CS48" i="1"/>
  <c r="DX48" i="1" s="1"/>
  <c r="EB48" i="1" s="1"/>
  <c r="EC48" i="1" s="1"/>
  <c r="CS49" i="1"/>
  <c r="DY49" i="1" s="1"/>
  <c r="CS50" i="1"/>
  <c r="DY50" i="1" s="1"/>
  <c r="CS51" i="1"/>
  <c r="DX51" i="1" s="1"/>
  <c r="EB51" i="1" s="1"/>
  <c r="EC51" i="1" s="1"/>
  <c r="CS52" i="1"/>
  <c r="CS53" i="1"/>
  <c r="DX53" i="1" s="1"/>
  <c r="EB53" i="1" s="1"/>
  <c r="EC53" i="1" s="1"/>
  <c r="CS54" i="1"/>
  <c r="DX54" i="1" s="1"/>
  <c r="EB54" i="1" s="1"/>
  <c r="EC54" i="1" s="1"/>
  <c r="CS55" i="1"/>
  <c r="DY55" i="1" s="1"/>
  <c r="CS56" i="1"/>
  <c r="CS57" i="1"/>
  <c r="DX57" i="1" s="1"/>
  <c r="EB57" i="1" s="1"/>
  <c r="EC57" i="1" s="1"/>
  <c r="CS58" i="1"/>
  <c r="DY58" i="1" s="1"/>
  <c r="CS59" i="1"/>
  <c r="DY59" i="1" s="1"/>
  <c r="CS60" i="1"/>
  <c r="CS61" i="1"/>
  <c r="DX61" i="1" s="1"/>
  <c r="EB61" i="1" s="1"/>
  <c r="EC61" i="1" s="1"/>
  <c r="CS62" i="1"/>
  <c r="DX62" i="1" s="1"/>
  <c r="EB62" i="1" s="1"/>
  <c r="EC62" i="1" s="1"/>
  <c r="CS63" i="1"/>
  <c r="DY63" i="1" s="1"/>
  <c r="CS64" i="1"/>
  <c r="DX64" i="1" s="1"/>
  <c r="CS65" i="1"/>
  <c r="DX65" i="1" s="1"/>
  <c r="EB65" i="1" s="1"/>
  <c r="EC65" i="1" s="1"/>
  <c r="CS66" i="1"/>
  <c r="CS67" i="1"/>
  <c r="DY67" i="1" s="1"/>
  <c r="CS68" i="1"/>
  <c r="CS69" i="1"/>
  <c r="DX69" i="1" s="1"/>
  <c r="EB69" i="1" s="1"/>
  <c r="EC69" i="1" s="1"/>
  <c r="CS70" i="1"/>
  <c r="DY70" i="1" s="1"/>
  <c r="CS71" i="1"/>
  <c r="DX71" i="1" s="1"/>
  <c r="EB71" i="1" s="1"/>
  <c r="EC71" i="1" s="1"/>
  <c r="CS72" i="1"/>
  <c r="DY72" i="1" s="1"/>
  <c r="CS73" i="1"/>
  <c r="CS74" i="1"/>
  <c r="CS75" i="1"/>
  <c r="DX75" i="1" s="1"/>
  <c r="EB75" i="1" s="1"/>
  <c r="EC75" i="1" s="1"/>
  <c r="CS76" i="1"/>
  <c r="CS77" i="1"/>
  <c r="DX77" i="1" s="1"/>
  <c r="EB77" i="1" s="1"/>
  <c r="EC77" i="1" s="1"/>
  <c r="CS78" i="1"/>
  <c r="DX78" i="1" s="1"/>
  <c r="CS79" i="1"/>
  <c r="CS80" i="1"/>
  <c r="DX80" i="1" s="1"/>
  <c r="CS81" i="1"/>
  <c r="CS82" i="1"/>
  <c r="DX82" i="1" s="1"/>
  <c r="EB82" i="1" s="1"/>
  <c r="EC82" i="1" s="1"/>
  <c r="CS83" i="1"/>
  <c r="DX83" i="1" s="1"/>
  <c r="CS84" i="1"/>
  <c r="DX84" i="1" s="1"/>
  <c r="CS85" i="1"/>
  <c r="DY85" i="1" s="1"/>
  <c r="CS86" i="1"/>
  <c r="DY86" i="1" s="1"/>
  <c r="CS87" i="1"/>
  <c r="DX87" i="1" s="1"/>
  <c r="EB87" i="1" s="1"/>
  <c r="EC87" i="1" s="1"/>
  <c r="CS88" i="1"/>
  <c r="DY88" i="1" s="1"/>
  <c r="CS89" i="1"/>
  <c r="DY89" i="1" s="1"/>
  <c r="CS90" i="1"/>
  <c r="CS91" i="1"/>
  <c r="DX91" i="1" s="1"/>
  <c r="EB91" i="1" s="1"/>
  <c r="EC91" i="1" s="1"/>
  <c r="CS92" i="1"/>
  <c r="CS93" i="1"/>
  <c r="DX93" i="1" s="1"/>
  <c r="EB93" i="1" s="1"/>
  <c r="EC93" i="1" s="1"/>
  <c r="CS94" i="1"/>
  <c r="DX94" i="1" s="1"/>
  <c r="EB94" i="1" s="1"/>
  <c r="EC94" i="1" s="1"/>
  <c r="CS95" i="1"/>
  <c r="DX95" i="1" s="1"/>
  <c r="CS96" i="1"/>
  <c r="DX96" i="1" s="1"/>
  <c r="EB96" i="1" s="1"/>
  <c r="EC96" i="1" s="1"/>
  <c r="CS97" i="1"/>
  <c r="DY97" i="1" s="1"/>
  <c r="CS98" i="1"/>
  <c r="CS99" i="1"/>
  <c r="DY99" i="1" s="1"/>
  <c r="CS100" i="1"/>
  <c r="CS101" i="1"/>
  <c r="CS102" i="1"/>
  <c r="DX102" i="1" s="1"/>
  <c r="CS103" i="1"/>
  <c r="DY103" i="1" s="1"/>
  <c r="CS104" i="1"/>
  <c r="CS105" i="1"/>
  <c r="DY105" i="1" s="1"/>
  <c r="CS106" i="1"/>
  <c r="DX106" i="1" s="1"/>
  <c r="EB106" i="1" s="1"/>
  <c r="EC106" i="1" s="1"/>
  <c r="CS107" i="1"/>
  <c r="DX107" i="1" s="1"/>
  <c r="CS108" i="1"/>
  <c r="DY108" i="1" s="1"/>
  <c r="CS109" i="1"/>
  <c r="CS110" i="1"/>
  <c r="DX110" i="1" s="1"/>
  <c r="CS111" i="1"/>
  <c r="CS112" i="1"/>
  <c r="CS113" i="1"/>
  <c r="CS114" i="1"/>
  <c r="DY114" i="1" s="1"/>
  <c r="CS115" i="1"/>
  <c r="DX115" i="1" s="1"/>
  <c r="CS116" i="1"/>
  <c r="CS117" i="1"/>
  <c r="DY117" i="1" s="1"/>
  <c r="CS118" i="1"/>
  <c r="CS119" i="1"/>
  <c r="DY119" i="1" s="1"/>
  <c r="CS120" i="1"/>
  <c r="DY120" i="1" s="1"/>
  <c r="CS121" i="1"/>
  <c r="DY121" i="1" s="1"/>
  <c r="CS122" i="1"/>
  <c r="CS123" i="1"/>
  <c r="CS124" i="1"/>
  <c r="CS125" i="1"/>
  <c r="CS126" i="1"/>
  <c r="DX126" i="1" s="1"/>
  <c r="EB126" i="1" s="1"/>
  <c r="EC126" i="1" s="1"/>
  <c r="CS127" i="1"/>
  <c r="DY127" i="1" s="1"/>
  <c r="CS128" i="1"/>
  <c r="DY128" i="1" s="1"/>
  <c r="CS129" i="1"/>
  <c r="DY129" i="1" s="1"/>
  <c r="CS130" i="1"/>
  <c r="DY130" i="1" s="1"/>
  <c r="CS131" i="1"/>
  <c r="CS132" i="1"/>
  <c r="DY132" i="1" s="1"/>
  <c r="CS133" i="1"/>
  <c r="DY133" i="1" s="1"/>
  <c r="CS134" i="1"/>
  <c r="DY134" i="1" s="1"/>
  <c r="CS135" i="1"/>
  <c r="DY135" i="1" s="1"/>
  <c r="CS136" i="1"/>
  <c r="DY136" i="1" s="1"/>
  <c r="CS137" i="1"/>
  <c r="DY137" i="1" s="1"/>
  <c r="CS138" i="1"/>
  <c r="DY138" i="1" s="1"/>
  <c r="CS139" i="1"/>
  <c r="DY139" i="1" s="1"/>
  <c r="CS140" i="1"/>
  <c r="DX140" i="1" s="1"/>
  <c r="CS141" i="1"/>
  <c r="CS142" i="1"/>
  <c r="CS143" i="1"/>
  <c r="DX143" i="1" s="1"/>
  <c r="CS144" i="1"/>
  <c r="DX144" i="1" s="1"/>
  <c r="EB144" i="1" s="1"/>
  <c r="EC144" i="1" s="1"/>
  <c r="CS145" i="1"/>
  <c r="DY145" i="1" s="1"/>
  <c r="CS146" i="1"/>
  <c r="DY146" i="1" s="1"/>
  <c r="CS147" i="1"/>
  <c r="DX147" i="1" s="1"/>
  <c r="EB147" i="1" s="1"/>
  <c r="EC147" i="1" s="1"/>
  <c r="CS148" i="1"/>
  <c r="CS149" i="1"/>
  <c r="DX149" i="1" s="1"/>
  <c r="CS150" i="1"/>
  <c r="DY150" i="1" s="1"/>
  <c r="CS151" i="1"/>
  <c r="DY151" i="1" s="1"/>
  <c r="CS152" i="1"/>
  <c r="CS153" i="1"/>
  <c r="DX153" i="1" s="1"/>
  <c r="EB153" i="1" s="1"/>
  <c r="EC153" i="1" s="1"/>
  <c r="CS154" i="1"/>
  <c r="DX154" i="1" s="1"/>
  <c r="EB154" i="1" s="1"/>
  <c r="EC154" i="1" s="1"/>
  <c r="CS155" i="1"/>
  <c r="DY155" i="1" s="1"/>
  <c r="CS156" i="1"/>
  <c r="DX156" i="1" s="1"/>
  <c r="EB156" i="1" s="1"/>
  <c r="EC156" i="1" s="1"/>
  <c r="CS157" i="1"/>
  <c r="CS158" i="1"/>
  <c r="CS159" i="1"/>
  <c r="DX159" i="1" s="1"/>
  <c r="EB159" i="1" s="1"/>
  <c r="EC159" i="1" s="1"/>
  <c r="CS160" i="1"/>
  <c r="DY160" i="1" s="1"/>
  <c r="CS161" i="1"/>
  <c r="DX161" i="1" s="1"/>
  <c r="CS162" i="1"/>
  <c r="DX162" i="1" s="1"/>
  <c r="EB162" i="1" s="1"/>
  <c r="EC162" i="1" s="1"/>
  <c r="CS163" i="1"/>
  <c r="CS164" i="1"/>
  <c r="DY164" i="1" s="1"/>
  <c r="CS165" i="1"/>
  <c r="DX165" i="1" s="1"/>
  <c r="EB165" i="1" s="1"/>
  <c r="EC165" i="1" s="1"/>
  <c r="CS166" i="1"/>
  <c r="DY166" i="1" s="1"/>
  <c r="CS167" i="1"/>
  <c r="DY167" i="1" s="1"/>
  <c r="CS168" i="1"/>
  <c r="DX168" i="1" s="1"/>
  <c r="EB168" i="1" s="1"/>
  <c r="EC168" i="1" s="1"/>
  <c r="CS169" i="1"/>
  <c r="CS170" i="1"/>
  <c r="DY170" i="1" s="1"/>
  <c r="CS171" i="1"/>
  <c r="DX171" i="1" s="1"/>
  <c r="EB171" i="1" s="1"/>
  <c r="EC171" i="1" s="1"/>
  <c r="CS172" i="1"/>
  <c r="DX172" i="1" s="1"/>
  <c r="CS173" i="1"/>
  <c r="CS174" i="1"/>
  <c r="DY174" i="1" s="1"/>
  <c r="CS175" i="1"/>
  <c r="DX175" i="1" s="1"/>
  <c r="EB175" i="1" s="1"/>
  <c r="EC175" i="1" s="1"/>
  <c r="CS176" i="1"/>
  <c r="CS2" i="1"/>
  <c r="DY2" i="1" s="1"/>
  <c r="CS3" i="1"/>
  <c r="DX3" i="1" s="1"/>
  <c r="CS4" i="1"/>
  <c r="DY4" i="1" s="1"/>
  <c r="BC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8" i="1"/>
  <c r="BC49" i="1"/>
  <c r="BC50" i="1"/>
  <c r="BC51" i="1"/>
  <c r="BC52" i="1"/>
  <c r="BC53" i="1"/>
  <c r="BC54" i="1"/>
  <c r="BC55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E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8" i="1"/>
  <c r="BE49" i="1"/>
  <c r="BE50" i="1"/>
  <c r="BE51" i="1"/>
  <c r="BE52" i="1"/>
  <c r="BE53" i="1"/>
  <c r="BE54" i="1"/>
  <c r="BE55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G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8" i="1"/>
  <c r="BG49" i="1"/>
  <c r="BG50" i="1"/>
  <c r="BG51" i="1"/>
  <c r="BG52" i="1"/>
  <c r="BG53" i="1"/>
  <c r="BG54" i="1"/>
  <c r="BG55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8" i="1"/>
  <c r="BI49" i="1"/>
  <c r="BI50" i="1"/>
  <c r="BI51" i="1"/>
  <c r="BI52" i="1"/>
  <c r="BI53" i="1"/>
  <c r="BI54" i="1"/>
  <c r="BI55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8" i="1"/>
  <c r="BK49" i="1"/>
  <c r="BK50" i="1"/>
  <c r="BK51" i="1"/>
  <c r="BK52" i="1"/>
  <c r="BK53" i="1"/>
  <c r="BK54" i="1"/>
  <c r="BK55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8" i="1"/>
  <c r="BM49" i="1"/>
  <c r="BM50" i="1"/>
  <c r="BM51" i="1"/>
  <c r="BM52" i="1"/>
  <c r="BM53" i="1"/>
  <c r="BM54" i="1"/>
  <c r="BM55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8" i="1"/>
  <c r="BO49" i="1"/>
  <c r="BO50" i="1"/>
  <c r="BO51" i="1"/>
  <c r="BO52" i="1"/>
  <c r="BO53" i="1"/>
  <c r="BO54" i="1"/>
  <c r="BO55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8" i="1"/>
  <c r="BQ49" i="1"/>
  <c r="BQ50" i="1"/>
  <c r="BQ51" i="1"/>
  <c r="BQ52" i="1"/>
  <c r="BQ53" i="1"/>
  <c r="BQ54" i="1"/>
  <c r="BQ55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8" i="1"/>
  <c r="BS49" i="1"/>
  <c r="BS50" i="1"/>
  <c r="BS51" i="1"/>
  <c r="BS52" i="1"/>
  <c r="BS53" i="1"/>
  <c r="BS54" i="1"/>
  <c r="BS55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8" i="1"/>
  <c r="BU49" i="1"/>
  <c r="BU50" i="1"/>
  <c r="BU51" i="1"/>
  <c r="BU52" i="1"/>
  <c r="BU53" i="1"/>
  <c r="BU54" i="1"/>
  <c r="BU55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8" i="1"/>
  <c r="BA49" i="1"/>
  <c r="BA50" i="1"/>
  <c r="BA51" i="1"/>
  <c r="BA52" i="1"/>
  <c r="BA53" i="1"/>
  <c r="BA54" i="1"/>
  <c r="BA55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AY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8" i="1"/>
  <c r="AY49" i="1"/>
  <c r="AY50" i="1"/>
  <c r="AY51" i="1"/>
  <c r="AY52" i="1"/>
  <c r="AY53" i="1"/>
  <c r="AY54" i="1"/>
  <c r="AY55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8" i="1"/>
  <c r="AW49" i="1"/>
  <c r="AW50" i="1"/>
  <c r="AW51" i="1"/>
  <c r="AW52" i="1"/>
  <c r="AW53" i="1"/>
  <c r="AW54" i="1"/>
  <c r="AW55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8" i="1"/>
  <c r="AU49" i="1"/>
  <c r="AU50" i="1"/>
  <c r="AU51" i="1"/>
  <c r="AU52" i="1"/>
  <c r="AU53" i="1"/>
  <c r="AU54" i="1"/>
  <c r="AU55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8" i="1"/>
  <c r="AS49" i="1"/>
  <c r="AS50" i="1"/>
  <c r="AS51" i="1"/>
  <c r="AS52" i="1"/>
  <c r="AS53" i="1"/>
  <c r="AS54" i="1"/>
  <c r="AS55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8" i="1"/>
  <c r="AQ49" i="1"/>
  <c r="AQ50" i="1"/>
  <c r="AQ51" i="1"/>
  <c r="AQ52" i="1"/>
  <c r="AQ53" i="1"/>
  <c r="AQ54" i="1"/>
  <c r="AQ55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8" i="1"/>
  <c r="AO49" i="1"/>
  <c r="AO50" i="1"/>
  <c r="AO51" i="1"/>
  <c r="AO52" i="1"/>
  <c r="AO53" i="1"/>
  <c r="AO54" i="1"/>
  <c r="AO55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8" i="1"/>
  <c r="AM49" i="1"/>
  <c r="AM50" i="1"/>
  <c r="AM51" i="1"/>
  <c r="AM52" i="1"/>
  <c r="AM53" i="1"/>
  <c r="AM54" i="1"/>
  <c r="AM55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8" i="1"/>
  <c r="AK49" i="1"/>
  <c r="AK50" i="1"/>
  <c r="AK51" i="1"/>
  <c r="AK52" i="1"/>
  <c r="AK53" i="1"/>
  <c r="AK54" i="1"/>
  <c r="AK55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8" i="1"/>
  <c r="AI49" i="1"/>
  <c r="AI50" i="1"/>
  <c r="AI51" i="1"/>
  <c r="AI52" i="1"/>
  <c r="AI53" i="1"/>
  <c r="AI54" i="1"/>
  <c r="AI55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8" i="1"/>
  <c r="AG49" i="1"/>
  <c r="AG50" i="1"/>
  <c r="AG51" i="1"/>
  <c r="AG52" i="1"/>
  <c r="AG53" i="1"/>
  <c r="AG54" i="1"/>
  <c r="AG55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ED23" i="4"/>
  <c r="EE23" i="4" s="1"/>
  <c r="ED13" i="4"/>
  <c r="EE13" i="4" s="1"/>
  <c r="AI181" i="8"/>
  <c r="AI183" i="8"/>
  <c r="AI185" i="8"/>
  <c r="AI187" i="8"/>
  <c r="AI189" i="8"/>
  <c r="AH181" i="8"/>
  <c r="AH183" i="8"/>
  <c r="AH185" i="8"/>
  <c r="AH187" i="8"/>
  <c r="AH189" i="8"/>
  <c r="AG181" i="8"/>
  <c r="AG183" i="8"/>
  <c r="AG185" i="8"/>
  <c r="AG187" i="8"/>
  <c r="AG189" i="8"/>
  <c r="AF181" i="8"/>
  <c r="AF189" i="8"/>
  <c r="AF187" i="8"/>
  <c r="AF185" i="8"/>
  <c r="AF183" i="8"/>
  <c r="AQ181" i="8"/>
  <c r="AQ183" i="8"/>
  <c r="AQ185" i="8"/>
  <c r="AQ187" i="8"/>
  <c r="AQ189" i="8"/>
  <c r="AP181" i="8"/>
  <c r="AP183" i="8"/>
  <c r="AP185" i="8"/>
  <c r="AP187" i="8"/>
  <c r="AP189" i="8"/>
  <c r="AO181" i="8"/>
  <c r="AO183" i="8"/>
  <c r="AO185" i="8"/>
  <c r="AO187" i="8"/>
  <c r="AO189" i="8"/>
  <c r="AN181" i="8"/>
  <c r="AN189" i="8"/>
  <c r="AN187" i="8"/>
  <c r="AN185" i="8"/>
  <c r="AN183" i="8"/>
  <c r="AY183" i="8"/>
  <c r="AY181" i="8"/>
  <c r="AY189" i="8"/>
  <c r="AY187" i="8"/>
  <c r="AY185" i="8"/>
  <c r="AZ181" i="8"/>
  <c r="AZ183" i="8"/>
  <c r="AZ185" i="8"/>
  <c r="AZ187" i="8"/>
  <c r="AZ189" i="8"/>
  <c r="AA187" i="19"/>
  <c r="AA185" i="19"/>
  <c r="AA183" i="19"/>
  <c r="AA181" i="19"/>
  <c r="AV4" i="15"/>
  <c r="AX4" i="15"/>
  <c r="AV191" i="15"/>
  <c r="AV189" i="15"/>
  <c r="AV187" i="15"/>
  <c r="AV185" i="15"/>
  <c r="AV181" i="15"/>
  <c r="AV183" i="15"/>
  <c r="AX181" i="15"/>
  <c r="AX183" i="15"/>
  <c r="AX191" i="15"/>
  <c r="AX189" i="15"/>
  <c r="AX187" i="15"/>
  <c r="AX185" i="15"/>
  <c r="ED4" i="4" l="1"/>
  <c r="EE4" i="4" s="1"/>
  <c r="ED24" i="4"/>
  <c r="EE24" i="4" s="1"/>
  <c r="ED7" i="4"/>
  <c r="EE7" i="4" s="1"/>
  <c r="ED8" i="4"/>
  <c r="EE8" i="4" s="1"/>
  <c r="EA16" i="4"/>
  <c r="ED16" i="4"/>
  <c r="EE16" i="4" s="1"/>
  <c r="ED6" i="4"/>
  <c r="EE6" i="4" s="1"/>
  <c r="ED5" i="4"/>
  <c r="EE5" i="4" s="1"/>
  <c r="EA5" i="4"/>
  <c r="DL6" i="4"/>
  <c r="DR18" i="4"/>
  <c r="DS18" i="4" s="1"/>
  <c r="DL12" i="4"/>
  <c r="DR20" i="4"/>
  <c r="DS20" i="4" s="1"/>
  <c r="ED9" i="4"/>
  <c r="EE9" i="4" s="1"/>
  <c r="ED22" i="4"/>
  <c r="EE22" i="4" s="1"/>
  <c r="ED19" i="4"/>
  <c r="EE19" i="4" s="1"/>
  <c r="DT14" i="4"/>
  <c r="ED83" i="1"/>
  <c r="ED143" i="1"/>
  <c r="EE143" i="1" s="1"/>
  <c r="ED173" i="1"/>
  <c r="EE173" i="1" s="1"/>
  <c r="ED161" i="1"/>
  <c r="EE161" i="1" s="1"/>
  <c r="ED125" i="1"/>
  <c r="EE125" i="1" s="1"/>
  <c r="ED89" i="1"/>
  <c r="EE89" i="1" s="1"/>
  <c r="ED28" i="1"/>
  <c r="EE28" i="1" s="1"/>
  <c r="ED16" i="1"/>
  <c r="EE16" i="1" s="1"/>
  <c r="ED4" i="1"/>
  <c r="EE4" i="1" s="1"/>
  <c r="ED100" i="1"/>
  <c r="EE100" i="1" s="1"/>
  <c r="ED88" i="1"/>
  <c r="EE88" i="1" s="1"/>
  <c r="ED64" i="1"/>
  <c r="EE64" i="1" s="1"/>
  <c r="ED27" i="1"/>
  <c r="EE27" i="1" s="1"/>
  <c r="ED76" i="1"/>
  <c r="ED40" i="1"/>
  <c r="EE40" i="1" s="1"/>
  <c r="ED15" i="1"/>
  <c r="EE15" i="1" s="1"/>
  <c r="ED52" i="1"/>
  <c r="ED3" i="1"/>
  <c r="EE3" i="1" s="1"/>
  <c r="Q183" i="5"/>
  <c r="Q191" i="5"/>
  <c r="V185" i="5"/>
  <c r="V189" i="5" s="1"/>
  <c r="U185" i="5"/>
  <c r="U187" i="5" s="1"/>
  <c r="W181" i="5"/>
  <c r="W183" i="5"/>
  <c r="V181" i="5"/>
  <c r="V187" i="5" s="1"/>
  <c r="U183" i="5"/>
  <c r="U189" i="5" s="1"/>
  <c r="Q187" i="5"/>
  <c r="Q189" i="5"/>
  <c r="Q197" i="5"/>
  <c r="Q199" i="5"/>
  <c r="Q181" i="5"/>
  <c r="Q201" i="5"/>
  <c r="DP173" i="1"/>
  <c r="DP113" i="1"/>
  <c r="DQ144" i="1"/>
  <c r="DQ120" i="1"/>
  <c r="DV81" i="1"/>
  <c r="DW81" i="1" s="1"/>
  <c r="DV9" i="1"/>
  <c r="DW9" i="1" s="1"/>
  <c r="DY161" i="1"/>
  <c r="ED75" i="1"/>
  <c r="EE75" i="1" s="1"/>
  <c r="ED63" i="1"/>
  <c r="EE63" i="1" s="1"/>
  <c r="ED39" i="1"/>
  <c r="EE39" i="1" s="1"/>
  <c r="ED10" i="1"/>
  <c r="EE10" i="1" s="1"/>
  <c r="DX44" i="1"/>
  <c r="EB44" i="1" s="1"/>
  <c r="EC44" i="1" s="1"/>
  <c r="ED34" i="1"/>
  <c r="EE34" i="1" s="1"/>
  <c r="DX37" i="1"/>
  <c r="EB37" i="1" s="1"/>
  <c r="EC37" i="1" s="1"/>
  <c r="DP170" i="1"/>
  <c r="DP158" i="1"/>
  <c r="DP146" i="1"/>
  <c r="DP134" i="1"/>
  <c r="DP122" i="1"/>
  <c r="DP110" i="1"/>
  <c r="DP74" i="1"/>
  <c r="DP62" i="1"/>
  <c r="DP50" i="1"/>
  <c r="DP26" i="1"/>
  <c r="DP14" i="1"/>
  <c r="DP2" i="1"/>
  <c r="DQ153" i="1"/>
  <c r="DQ141" i="1"/>
  <c r="DQ129" i="1"/>
  <c r="DQ117" i="1"/>
  <c r="DQ105" i="1"/>
  <c r="DQ93" i="1"/>
  <c r="DQ81" i="1"/>
  <c r="DQ33" i="1"/>
  <c r="DQ21" i="1"/>
  <c r="DV174" i="1"/>
  <c r="DW174" i="1" s="1"/>
  <c r="DV150" i="1"/>
  <c r="DW150" i="1" s="1"/>
  <c r="DV138" i="1"/>
  <c r="DW138" i="1" s="1"/>
  <c r="DV114" i="1"/>
  <c r="DW114" i="1" s="1"/>
  <c r="DV102" i="1"/>
  <c r="DW102" i="1" s="1"/>
  <c r="DV90" i="1"/>
  <c r="DW90" i="1" s="1"/>
  <c r="DV78" i="1"/>
  <c r="DW78" i="1" s="1"/>
  <c r="DV66" i="1"/>
  <c r="DW66" i="1" s="1"/>
  <c r="DV42" i="1"/>
  <c r="DW42" i="1" s="1"/>
  <c r="DV18" i="1"/>
  <c r="DW18" i="1" s="1"/>
  <c r="DV6" i="1"/>
  <c r="DW6" i="1" s="1"/>
  <c r="DX59" i="1"/>
  <c r="EB59" i="1" s="1"/>
  <c r="EC59" i="1" s="1"/>
  <c r="DY83" i="1"/>
  <c r="DY23" i="1"/>
  <c r="DQ126" i="1"/>
  <c r="DV123" i="1"/>
  <c r="DW123" i="1" s="1"/>
  <c r="DV39" i="1"/>
  <c r="DW39" i="1" s="1"/>
  <c r="DY144" i="1"/>
  <c r="DX36" i="1"/>
  <c r="EB36" i="1" s="1"/>
  <c r="EC36" i="1" s="1"/>
  <c r="DQ80" i="1"/>
  <c r="DX155" i="1"/>
  <c r="DQ115" i="1"/>
  <c r="DV40" i="1"/>
  <c r="DW40" i="1" s="1"/>
  <c r="DP157" i="1"/>
  <c r="DP133" i="1"/>
  <c r="DP121" i="1"/>
  <c r="DP109" i="1"/>
  <c r="DP97" i="1"/>
  <c r="DP85" i="1"/>
  <c r="DP73" i="1"/>
  <c r="DP61" i="1"/>
  <c r="DP37" i="1"/>
  <c r="DP13" i="1"/>
  <c r="DQ164" i="1"/>
  <c r="DQ152" i="1"/>
  <c r="DQ128" i="1"/>
  <c r="DQ116" i="1"/>
  <c r="DQ104" i="1"/>
  <c r="DQ92" i="1"/>
  <c r="DQ68" i="1"/>
  <c r="DQ44" i="1"/>
  <c r="DQ32" i="1"/>
  <c r="DV173" i="1"/>
  <c r="DW173" i="1" s="1"/>
  <c r="DV161" i="1"/>
  <c r="DW161" i="1" s="1"/>
  <c r="DV149" i="1"/>
  <c r="DW149" i="1" s="1"/>
  <c r="DV137" i="1"/>
  <c r="DW137" i="1" s="1"/>
  <c r="DV125" i="1"/>
  <c r="DW125" i="1" s="1"/>
  <c r="DV113" i="1"/>
  <c r="DW113" i="1" s="1"/>
  <c r="DV89" i="1"/>
  <c r="DW89" i="1" s="1"/>
  <c r="DV65" i="1"/>
  <c r="DW65" i="1" s="1"/>
  <c r="DV53" i="1"/>
  <c r="DW53" i="1" s="1"/>
  <c r="DV41" i="1"/>
  <c r="DW41" i="1" s="1"/>
  <c r="DV5" i="1"/>
  <c r="DW5" i="1" s="1"/>
  <c r="DP108" i="1"/>
  <c r="DP96" i="1"/>
  <c r="DP36" i="1"/>
  <c r="DQ139" i="1"/>
  <c r="DQ91" i="1"/>
  <c r="DQ55" i="1"/>
  <c r="DQ7" i="1"/>
  <c r="DV160" i="1"/>
  <c r="DW160" i="1" s="1"/>
  <c r="DV124" i="1"/>
  <c r="DW124" i="1" s="1"/>
  <c r="DV28" i="1"/>
  <c r="DW28" i="1" s="1"/>
  <c r="HO70" i="1"/>
  <c r="HP70" i="1" s="1"/>
  <c r="HO64" i="1"/>
  <c r="HP64" i="1" s="1"/>
  <c r="DX164" i="1"/>
  <c r="EB164" i="1" s="1"/>
  <c r="EC164" i="1" s="1"/>
  <c r="AC159" i="1"/>
  <c r="AD159" i="1" s="1"/>
  <c r="DY153" i="1"/>
  <c r="DV167" i="1"/>
  <c r="DW167" i="1" s="1"/>
  <c r="DV71" i="1"/>
  <c r="DW71" i="1" s="1"/>
  <c r="AC165" i="1"/>
  <c r="AD165" i="1" s="1"/>
  <c r="DQ71" i="1"/>
  <c r="DQ59" i="1"/>
  <c r="DP18" i="1"/>
  <c r="DQ25" i="1"/>
  <c r="DV92" i="1"/>
  <c r="DW92" i="1" s="1"/>
  <c r="DV82" i="1"/>
  <c r="DW82" i="1" s="1"/>
  <c r="ED81" i="1"/>
  <c r="EE81" i="1" s="1"/>
  <c r="DX150" i="1"/>
  <c r="EB150" i="1" s="1"/>
  <c r="EC150" i="1" s="1"/>
  <c r="HO52" i="1"/>
  <c r="HP52" i="1" s="1"/>
  <c r="DY8" i="1"/>
  <c r="DP136" i="1"/>
  <c r="DP112" i="1"/>
  <c r="DP28" i="1"/>
  <c r="DV140" i="1"/>
  <c r="DW140" i="1" s="1"/>
  <c r="DV80" i="1"/>
  <c r="DW80" i="1" s="1"/>
  <c r="DY3" i="1"/>
  <c r="DY24" i="1"/>
  <c r="DY154" i="1"/>
  <c r="DY61" i="1"/>
  <c r="HO67" i="1"/>
  <c r="HP67" i="1" s="1"/>
  <c r="DX25" i="1"/>
  <c r="EB25" i="1" s="1"/>
  <c r="EC25" i="1" s="1"/>
  <c r="DX160" i="1"/>
  <c r="EB160" i="1" s="1"/>
  <c r="EC160" i="1" s="1"/>
  <c r="DY107" i="1"/>
  <c r="DP174" i="1"/>
  <c r="DP162" i="1"/>
  <c r="DP150" i="1"/>
  <c r="DP138" i="1"/>
  <c r="DP126" i="1"/>
  <c r="DP114" i="1"/>
  <c r="DP102" i="1"/>
  <c r="DP90" i="1"/>
  <c r="DP78" i="1"/>
  <c r="DP66" i="1"/>
  <c r="DP54" i="1"/>
  <c r="DP42" i="1"/>
  <c r="DP30" i="1"/>
  <c r="DP6" i="1"/>
  <c r="DQ169" i="1"/>
  <c r="DQ157" i="1"/>
  <c r="DQ145" i="1"/>
  <c r="DQ133" i="1"/>
  <c r="DV130" i="1"/>
  <c r="DW130" i="1" s="1"/>
  <c r="ED79" i="1"/>
  <c r="EE79" i="1" s="1"/>
  <c r="ED55" i="1"/>
  <c r="EE55" i="1" s="1"/>
  <c r="DP160" i="1"/>
  <c r="DQ119" i="1"/>
  <c r="DV8" i="1"/>
  <c r="DW8" i="1" s="1"/>
  <c r="DY48" i="1"/>
  <c r="BV142" i="1"/>
  <c r="DV151" i="1"/>
  <c r="DW151" i="1" s="1"/>
  <c r="DV91" i="1"/>
  <c r="DW91" i="1" s="1"/>
  <c r="DY95" i="1"/>
  <c r="DX120" i="1"/>
  <c r="EB120" i="1" s="1"/>
  <c r="EC120" i="1" s="1"/>
  <c r="BV104" i="1"/>
  <c r="DP124" i="1"/>
  <c r="DP100" i="1"/>
  <c r="DP40" i="1"/>
  <c r="DP16" i="1"/>
  <c r="DQ155" i="1"/>
  <c r="DQ131" i="1"/>
  <c r="DV164" i="1"/>
  <c r="DW164" i="1" s="1"/>
  <c r="DV175" i="1"/>
  <c r="DW175" i="1" s="1"/>
  <c r="DV115" i="1"/>
  <c r="DW115" i="1" s="1"/>
  <c r="DV67" i="1"/>
  <c r="DW67" i="1" s="1"/>
  <c r="DX46" i="1"/>
  <c r="EB46" i="1" s="1"/>
  <c r="EC46" i="1" s="1"/>
  <c r="DX72" i="1"/>
  <c r="EB72" i="1" s="1"/>
  <c r="EC72" i="1" s="1"/>
  <c r="DX128" i="1"/>
  <c r="EB128" i="1" s="1"/>
  <c r="EC128" i="1" s="1"/>
  <c r="DX132" i="1"/>
  <c r="EB132" i="1" s="1"/>
  <c r="EC132" i="1" s="1"/>
  <c r="DP166" i="1"/>
  <c r="DP130" i="1"/>
  <c r="DQ137" i="1"/>
  <c r="DV146" i="1"/>
  <c r="DW146" i="1" s="1"/>
  <c r="DV38" i="1"/>
  <c r="DW38" i="1" s="1"/>
  <c r="DQ95" i="1"/>
  <c r="DY96" i="1"/>
  <c r="DQ82" i="1"/>
  <c r="DX167" i="1"/>
  <c r="EB167" i="1" s="1"/>
  <c r="EC167" i="1" s="1"/>
  <c r="DY171" i="1"/>
  <c r="DP165" i="1"/>
  <c r="DP129" i="1"/>
  <c r="DP117" i="1"/>
  <c r="DP69" i="1"/>
  <c r="DP57" i="1"/>
  <c r="DP45" i="1"/>
  <c r="DP21" i="1"/>
  <c r="DP9" i="1"/>
  <c r="DQ160" i="1"/>
  <c r="DQ148" i="1"/>
  <c r="DQ136" i="1"/>
  <c r="DQ124" i="1"/>
  <c r="DQ112" i="1"/>
  <c r="DQ100" i="1"/>
  <c r="DQ88" i="1"/>
  <c r="DQ64" i="1"/>
  <c r="DQ52" i="1"/>
  <c r="DQ16" i="1"/>
  <c r="DQ4" i="1"/>
  <c r="HO72" i="1"/>
  <c r="HP72" i="1" s="1"/>
  <c r="HO34" i="1"/>
  <c r="HP34" i="1" s="1"/>
  <c r="HO132" i="1"/>
  <c r="HP132" i="1" s="1"/>
  <c r="DX38" i="1"/>
  <c r="EB38" i="1" s="1"/>
  <c r="EC38" i="1" s="1"/>
  <c r="DY38" i="1"/>
  <c r="ED107" i="1"/>
  <c r="EE107" i="1" s="1"/>
  <c r="HO160" i="1"/>
  <c r="HP160" i="1" s="1"/>
  <c r="DX2" i="1"/>
  <c r="EB2" i="1" s="1"/>
  <c r="EC2" i="1" s="1"/>
  <c r="DX9" i="1"/>
  <c r="EB9" i="1" s="1"/>
  <c r="EC9" i="1" s="1"/>
  <c r="DY82" i="1"/>
  <c r="BV163" i="1"/>
  <c r="BV127" i="1"/>
  <c r="DP168" i="1"/>
  <c r="DP156" i="1"/>
  <c r="DP132" i="1"/>
  <c r="DY93" i="1"/>
  <c r="DY163" i="1"/>
  <c r="DX163" i="1"/>
  <c r="EB163" i="1" s="1"/>
  <c r="EC163" i="1" s="1"/>
  <c r="DP169" i="1"/>
  <c r="DY140" i="1"/>
  <c r="BV146" i="1"/>
  <c r="DY104" i="1"/>
  <c r="DX104" i="1"/>
  <c r="EB104" i="1" s="1"/>
  <c r="EC104" i="1" s="1"/>
  <c r="DX68" i="1"/>
  <c r="EB68" i="1" s="1"/>
  <c r="EC68" i="1" s="1"/>
  <c r="DY68" i="1"/>
  <c r="DX32" i="1"/>
  <c r="EB32" i="1" s="1"/>
  <c r="EC32" i="1" s="1"/>
  <c r="DY32" i="1"/>
  <c r="DP145" i="1"/>
  <c r="BV101" i="1"/>
  <c r="BV65" i="1"/>
  <c r="BV117" i="1"/>
  <c r="BV69" i="1"/>
  <c r="DY100" i="1"/>
  <c r="DX100" i="1"/>
  <c r="EB100" i="1" s="1"/>
  <c r="EC100" i="1" s="1"/>
  <c r="DP176" i="1"/>
  <c r="DP164" i="1"/>
  <c r="DP140" i="1"/>
  <c r="DP128" i="1"/>
  <c r="DP116" i="1"/>
  <c r="HO133" i="1"/>
  <c r="HP133" i="1" s="1"/>
  <c r="DY81" i="1"/>
  <c r="DX81" i="1"/>
  <c r="EB81" i="1" s="1"/>
  <c r="EC81" i="1" s="1"/>
  <c r="DX116" i="1"/>
  <c r="EB116" i="1" s="1"/>
  <c r="EC116" i="1" s="1"/>
  <c r="DY116" i="1"/>
  <c r="DY10" i="1"/>
  <c r="DX166" i="1"/>
  <c r="EB166" i="1" s="1"/>
  <c r="EC166" i="1" s="1"/>
  <c r="DX130" i="1"/>
  <c r="EB130" i="1" s="1"/>
  <c r="EC130" i="1" s="1"/>
  <c r="DP172" i="1"/>
  <c r="DP148" i="1"/>
  <c r="DP88" i="1"/>
  <c r="DP76" i="1"/>
  <c r="DP64" i="1"/>
  <c r="DP52" i="1"/>
  <c r="DP4" i="1"/>
  <c r="DQ167" i="1"/>
  <c r="DQ143" i="1"/>
  <c r="DQ107" i="1"/>
  <c r="DQ83" i="1"/>
  <c r="DQ47" i="1"/>
  <c r="DQ35" i="1"/>
  <c r="DQ23" i="1"/>
  <c r="DQ11" i="1"/>
  <c r="DV176" i="1"/>
  <c r="DW176" i="1" s="1"/>
  <c r="DV152" i="1"/>
  <c r="DW152" i="1" s="1"/>
  <c r="DV128" i="1"/>
  <c r="DW128" i="1" s="1"/>
  <c r="DV116" i="1"/>
  <c r="DW116" i="1" s="1"/>
  <c r="DV104" i="1"/>
  <c r="DW104" i="1" s="1"/>
  <c r="DV68" i="1"/>
  <c r="DW68" i="1" s="1"/>
  <c r="DV56" i="1"/>
  <c r="DW56" i="1" s="1"/>
  <c r="DV44" i="1"/>
  <c r="DW44" i="1" s="1"/>
  <c r="DV32" i="1"/>
  <c r="DW32" i="1" s="1"/>
  <c r="DV20" i="1"/>
  <c r="DW20" i="1" s="1"/>
  <c r="AC168" i="1"/>
  <c r="AD168" i="1" s="1"/>
  <c r="NZ106" i="1"/>
  <c r="OA106" i="1" s="1"/>
  <c r="NZ76" i="1"/>
  <c r="OA76" i="1" s="1"/>
  <c r="DP104" i="1"/>
  <c r="DP80" i="1"/>
  <c r="DP56" i="1"/>
  <c r="DP32" i="1"/>
  <c r="DP8" i="1"/>
  <c r="DQ159" i="1"/>
  <c r="DQ99" i="1"/>
  <c r="DV24" i="1"/>
  <c r="DW24" i="1" s="1"/>
  <c r="HO76" i="1"/>
  <c r="HP76" i="1" s="1"/>
  <c r="DP92" i="1"/>
  <c r="DP68" i="1"/>
  <c r="DP44" i="1"/>
  <c r="DP20" i="1"/>
  <c r="DQ171" i="1"/>
  <c r="DQ123" i="1"/>
  <c r="DQ75" i="1"/>
  <c r="DV168" i="1"/>
  <c r="DW168" i="1" s="1"/>
  <c r="DV120" i="1"/>
  <c r="DW120" i="1" s="1"/>
  <c r="BV132" i="1"/>
  <c r="DP175" i="1"/>
  <c r="DP163" i="1"/>
  <c r="DP151" i="1"/>
  <c r="DP139" i="1"/>
  <c r="DP127" i="1"/>
  <c r="DP115" i="1"/>
  <c r="DP103" i="1"/>
  <c r="DP91" i="1"/>
  <c r="DP79" i="1"/>
  <c r="DP67" i="1"/>
  <c r="DP55" i="1"/>
  <c r="DP43" i="1"/>
  <c r="DP31" i="1"/>
  <c r="DP19" i="1"/>
  <c r="DP7" i="1"/>
  <c r="DQ170" i="1"/>
  <c r="DQ158" i="1"/>
  <c r="DQ146" i="1"/>
  <c r="DQ134" i="1"/>
  <c r="DQ98" i="1"/>
  <c r="DQ86" i="1"/>
  <c r="DQ74" i="1"/>
  <c r="DQ50" i="1"/>
  <c r="DQ2" i="1"/>
  <c r="DV143" i="1"/>
  <c r="DW143" i="1" s="1"/>
  <c r="DV131" i="1"/>
  <c r="DW131" i="1" s="1"/>
  <c r="DV119" i="1"/>
  <c r="DW119" i="1" s="1"/>
  <c r="DV107" i="1"/>
  <c r="DW107" i="1" s="1"/>
  <c r="DV95" i="1"/>
  <c r="DW95" i="1" s="1"/>
  <c r="DV59" i="1"/>
  <c r="DW59" i="1" s="1"/>
  <c r="DV47" i="1"/>
  <c r="DW47" i="1" s="1"/>
  <c r="DV11" i="1"/>
  <c r="DW11" i="1" s="1"/>
  <c r="HO164" i="1"/>
  <c r="HP164" i="1" s="1"/>
  <c r="HO116" i="1"/>
  <c r="HP116" i="1" s="1"/>
  <c r="HO104" i="1"/>
  <c r="HP104" i="1" s="1"/>
  <c r="HO92" i="1"/>
  <c r="HP92" i="1" s="1"/>
  <c r="HO68" i="1"/>
  <c r="HP68" i="1" s="1"/>
  <c r="HO43" i="1"/>
  <c r="HP43" i="1" s="1"/>
  <c r="HO158" i="1"/>
  <c r="HP158" i="1" s="1"/>
  <c r="HO122" i="1"/>
  <c r="HP122" i="1" s="1"/>
  <c r="HO86" i="1"/>
  <c r="HP86" i="1" s="1"/>
  <c r="HO74" i="1"/>
  <c r="HP74" i="1" s="1"/>
  <c r="HO50" i="1"/>
  <c r="HP50" i="1" s="1"/>
  <c r="HO38" i="1"/>
  <c r="HP38" i="1" s="1"/>
  <c r="HO14" i="1"/>
  <c r="HP14" i="1" s="1"/>
  <c r="HO2" i="1"/>
  <c r="HP2" i="1" s="1"/>
  <c r="DX6" i="1"/>
  <c r="EB6" i="1" s="1"/>
  <c r="EC6" i="1" s="1"/>
  <c r="DX138" i="1"/>
  <c r="EB138" i="1" s="1"/>
  <c r="EC138" i="1" s="1"/>
  <c r="DY175" i="1"/>
  <c r="DY126" i="1"/>
  <c r="DY54" i="1"/>
  <c r="DY147" i="1"/>
  <c r="DX151" i="1"/>
  <c r="EB151" i="1" s="1"/>
  <c r="EC151" i="1" s="1"/>
  <c r="DP155" i="1"/>
  <c r="DP83" i="1"/>
  <c r="DP154" i="1"/>
  <c r="HO32" i="1"/>
  <c r="HP32" i="1" s="1"/>
  <c r="HO75" i="1"/>
  <c r="HP75" i="1" s="1"/>
  <c r="HO105" i="1"/>
  <c r="HP105" i="1" s="1"/>
  <c r="HO33" i="1"/>
  <c r="HP33" i="1" s="1"/>
  <c r="DX7" i="1"/>
  <c r="EB7" i="1" s="1"/>
  <c r="EC7" i="1" s="1"/>
  <c r="DX105" i="1"/>
  <c r="EB105" i="1" s="1"/>
  <c r="EC105" i="1" s="1"/>
  <c r="DX114" i="1"/>
  <c r="EB114" i="1" s="1"/>
  <c r="EC114" i="1" s="1"/>
  <c r="BV167" i="1"/>
  <c r="BV155" i="1"/>
  <c r="BV143" i="1"/>
  <c r="BV131" i="1"/>
  <c r="BV119" i="1"/>
  <c r="BV95" i="1"/>
  <c r="BV83" i="1"/>
  <c r="BV71" i="1"/>
  <c r="BV33" i="1"/>
  <c r="BV8" i="1"/>
  <c r="BV171" i="1"/>
  <c r="BV135" i="1"/>
  <c r="BV123" i="1"/>
  <c r="BV111" i="1"/>
  <c r="BV99" i="1"/>
  <c r="BV75" i="1"/>
  <c r="BV63" i="1"/>
  <c r="BV50" i="1"/>
  <c r="BV37" i="1"/>
  <c r="BV12" i="1"/>
  <c r="BV139" i="1"/>
  <c r="BV115" i="1"/>
  <c r="BV103" i="1"/>
  <c r="BV54" i="1"/>
  <c r="BV29" i="1"/>
  <c r="BV4" i="1"/>
  <c r="DQ121" i="1"/>
  <c r="DQ109" i="1"/>
  <c r="DQ97" i="1"/>
  <c r="DQ85" i="1"/>
  <c r="DQ73" i="1"/>
  <c r="DQ61" i="1"/>
  <c r="DQ49" i="1"/>
  <c r="DQ37" i="1"/>
  <c r="DQ13" i="1"/>
  <c r="AC155" i="1"/>
  <c r="AD155" i="1" s="1"/>
  <c r="DP143" i="1"/>
  <c r="DP107" i="1"/>
  <c r="DP71" i="1"/>
  <c r="HO44" i="1"/>
  <c r="HP44" i="1" s="1"/>
  <c r="HO159" i="1"/>
  <c r="HP159" i="1" s="1"/>
  <c r="HO99" i="1"/>
  <c r="HP99" i="1" s="1"/>
  <c r="AC169" i="1"/>
  <c r="AD169" i="1" s="1"/>
  <c r="ED153" i="1"/>
  <c r="EE153" i="1" s="1"/>
  <c r="DX117" i="1"/>
  <c r="EB117" i="1" s="1"/>
  <c r="EC117" i="1" s="1"/>
  <c r="DX30" i="1"/>
  <c r="EB30" i="1" s="1"/>
  <c r="EC30" i="1" s="1"/>
  <c r="BV166" i="1"/>
  <c r="BV58" i="1"/>
  <c r="BV98" i="1"/>
  <c r="DX55" i="1"/>
  <c r="EB55" i="1" s="1"/>
  <c r="EC55" i="1" s="1"/>
  <c r="DP167" i="1"/>
  <c r="DP95" i="1"/>
  <c r="DY18" i="1"/>
  <c r="HO171" i="1"/>
  <c r="HP171" i="1" s="1"/>
  <c r="HO111" i="1"/>
  <c r="HP111" i="1" s="1"/>
  <c r="HO39" i="1"/>
  <c r="HP39" i="1" s="1"/>
  <c r="HO129" i="1"/>
  <c r="HP129" i="1" s="1"/>
  <c r="HO69" i="1"/>
  <c r="HP69" i="1" s="1"/>
  <c r="DY102" i="1"/>
  <c r="DX127" i="1"/>
  <c r="EB127" i="1" s="1"/>
  <c r="EC127" i="1" s="1"/>
  <c r="DY172" i="1"/>
  <c r="DX174" i="1"/>
  <c r="EB174" i="1" s="1"/>
  <c r="EC174" i="1" s="1"/>
  <c r="DX129" i="1"/>
  <c r="EB129" i="1" s="1"/>
  <c r="EC129" i="1" s="1"/>
  <c r="BV165" i="1"/>
  <c r="BV153" i="1"/>
  <c r="BV129" i="1"/>
  <c r="BV43" i="1"/>
  <c r="BV6" i="1"/>
  <c r="BV157" i="1"/>
  <c r="BV109" i="1"/>
  <c r="BV35" i="1"/>
  <c r="BV10" i="1"/>
  <c r="BV2" i="1"/>
  <c r="DP119" i="1"/>
  <c r="HO56" i="1"/>
  <c r="HP56" i="1" s="1"/>
  <c r="HO8" i="1"/>
  <c r="HP8" i="1" s="1"/>
  <c r="HO123" i="1"/>
  <c r="HP123" i="1" s="1"/>
  <c r="HO63" i="1"/>
  <c r="HP63" i="1" s="1"/>
  <c r="HO166" i="1"/>
  <c r="HP166" i="1" s="1"/>
  <c r="HO45" i="1"/>
  <c r="HP45" i="1" s="1"/>
  <c r="AC147" i="1"/>
  <c r="AD147" i="1" s="1"/>
  <c r="DQ142" i="1"/>
  <c r="DQ94" i="1"/>
  <c r="DP17" i="1"/>
  <c r="DQ156" i="1"/>
  <c r="DQ96" i="1"/>
  <c r="DV43" i="1"/>
  <c r="DW43" i="1" s="1"/>
  <c r="DV153" i="1"/>
  <c r="DW153" i="1" s="1"/>
  <c r="DV117" i="1"/>
  <c r="DW117" i="1" s="1"/>
  <c r="DY91" i="1"/>
  <c r="DY162" i="1"/>
  <c r="DP131" i="1"/>
  <c r="HO20" i="1"/>
  <c r="HP20" i="1" s="1"/>
  <c r="HO147" i="1"/>
  <c r="HP147" i="1" s="1"/>
  <c r="HO87" i="1"/>
  <c r="HP87" i="1" s="1"/>
  <c r="HO15" i="1"/>
  <c r="HP15" i="1" s="1"/>
  <c r="HO57" i="1"/>
  <c r="HP57" i="1" s="1"/>
  <c r="HO9" i="1"/>
  <c r="HP9" i="1" s="1"/>
  <c r="DX103" i="1"/>
  <c r="EB103" i="1" s="1"/>
  <c r="EC103" i="1" s="1"/>
  <c r="BV76" i="1"/>
  <c r="AC163" i="1"/>
  <c r="AD163" i="1" s="1"/>
  <c r="HO136" i="1"/>
  <c r="HP136" i="1" s="1"/>
  <c r="DV166" i="1"/>
  <c r="DW166" i="1" s="1"/>
  <c r="DV154" i="1"/>
  <c r="DW154" i="1" s="1"/>
  <c r="DV142" i="1"/>
  <c r="DW142" i="1" s="1"/>
  <c r="DV118" i="1"/>
  <c r="DW118" i="1" s="1"/>
  <c r="DV106" i="1"/>
  <c r="DW106" i="1" s="1"/>
  <c r="DV94" i="1"/>
  <c r="DW94" i="1" s="1"/>
  <c r="DV70" i="1"/>
  <c r="DW70" i="1" s="1"/>
  <c r="DV58" i="1"/>
  <c r="DW58" i="1" s="1"/>
  <c r="DV46" i="1"/>
  <c r="DW46" i="1" s="1"/>
  <c r="DV34" i="1"/>
  <c r="DW34" i="1" s="1"/>
  <c r="DV22" i="1"/>
  <c r="DW22" i="1" s="1"/>
  <c r="DV10" i="1"/>
  <c r="DW10" i="1" s="1"/>
  <c r="DP98" i="1"/>
  <c r="DQ45" i="1"/>
  <c r="DV162" i="1"/>
  <c r="DW162" i="1" s="1"/>
  <c r="DV126" i="1"/>
  <c r="DW126" i="1" s="1"/>
  <c r="DV54" i="1"/>
  <c r="DW54" i="1" s="1"/>
  <c r="DV30" i="1"/>
  <c r="DW30" i="1" s="1"/>
  <c r="NZ141" i="1"/>
  <c r="OA141" i="1" s="1"/>
  <c r="NZ96" i="1"/>
  <c r="OA96" i="1" s="1"/>
  <c r="NZ71" i="1"/>
  <c r="OA71" i="1" s="1"/>
  <c r="DP49" i="1"/>
  <c r="DP25" i="1"/>
  <c r="DQ176" i="1"/>
  <c r="DQ140" i="1"/>
  <c r="DQ56" i="1"/>
  <c r="DQ20" i="1"/>
  <c r="DQ8" i="1"/>
  <c r="DV101" i="1"/>
  <c r="DW101" i="1" s="1"/>
  <c r="DV77" i="1"/>
  <c r="DW77" i="1" s="1"/>
  <c r="DV29" i="1"/>
  <c r="DW29" i="1" s="1"/>
  <c r="DV17" i="1"/>
  <c r="DW17" i="1" s="1"/>
  <c r="NZ172" i="1"/>
  <c r="OA172" i="1" s="1"/>
  <c r="AC154" i="1"/>
  <c r="AD154" i="1" s="1"/>
  <c r="AC124" i="1"/>
  <c r="AD124" i="1" s="1"/>
  <c r="AC118" i="1"/>
  <c r="AD118" i="1" s="1"/>
  <c r="AC111" i="1"/>
  <c r="AD111" i="1" s="1"/>
  <c r="AC105" i="1"/>
  <c r="AD105" i="1" s="1"/>
  <c r="DP120" i="1"/>
  <c r="DP60" i="1"/>
  <c r="DP48" i="1"/>
  <c r="DP12" i="1"/>
  <c r="DQ163" i="1"/>
  <c r="DQ127" i="1"/>
  <c r="DQ79" i="1"/>
  <c r="DQ31" i="1"/>
  <c r="DV172" i="1"/>
  <c r="DW172" i="1" s="1"/>
  <c r="DV148" i="1"/>
  <c r="DW148" i="1" s="1"/>
  <c r="DV136" i="1"/>
  <c r="DW136" i="1" s="1"/>
  <c r="DV64" i="1"/>
  <c r="DW64" i="1" s="1"/>
  <c r="DV16" i="1"/>
  <c r="DW16" i="1" s="1"/>
  <c r="NZ103" i="1"/>
  <c r="OA103" i="1" s="1"/>
  <c r="DP59" i="1"/>
  <c r="DP47" i="1"/>
  <c r="DP35" i="1"/>
  <c r="DP23" i="1"/>
  <c r="DP11" i="1"/>
  <c r="DQ174" i="1"/>
  <c r="DQ162" i="1"/>
  <c r="DQ150" i="1"/>
  <c r="DQ138" i="1"/>
  <c r="DQ102" i="1"/>
  <c r="DQ90" i="1"/>
  <c r="DQ78" i="1"/>
  <c r="DQ54" i="1"/>
  <c r="DQ42" i="1"/>
  <c r="DQ30" i="1"/>
  <c r="DQ6" i="1"/>
  <c r="DV157" i="1"/>
  <c r="DW157" i="1" s="1"/>
  <c r="DV145" i="1"/>
  <c r="DW145" i="1" s="1"/>
  <c r="DV133" i="1"/>
  <c r="DW133" i="1" s="1"/>
  <c r="DV121" i="1"/>
  <c r="DW121" i="1" s="1"/>
  <c r="DV109" i="1"/>
  <c r="DW109" i="1" s="1"/>
  <c r="DV85" i="1"/>
  <c r="DW85" i="1" s="1"/>
  <c r="DV61" i="1"/>
  <c r="DW61" i="1" s="1"/>
  <c r="DV49" i="1"/>
  <c r="DW49" i="1" s="1"/>
  <c r="DV171" i="1"/>
  <c r="DW171" i="1" s="1"/>
  <c r="DV159" i="1"/>
  <c r="DW159" i="1" s="1"/>
  <c r="DV147" i="1"/>
  <c r="DW147" i="1" s="1"/>
  <c r="DV135" i="1"/>
  <c r="DW135" i="1" s="1"/>
  <c r="DV111" i="1"/>
  <c r="DW111" i="1" s="1"/>
  <c r="DV99" i="1"/>
  <c r="DW99" i="1" s="1"/>
  <c r="DV87" i="1"/>
  <c r="DW87" i="1" s="1"/>
  <c r="DV75" i="1"/>
  <c r="DW75" i="1" s="1"/>
  <c r="DV27" i="1"/>
  <c r="DW27" i="1" s="1"/>
  <c r="DV15" i="1"/>
  <c r="DW15" i="1" s="1"/>
  <c r="HO124" i="1"/>
  <c r="HP124" i="1" s="1"/>
  <c r="HO118" i="1"/>
  <c r="HP118" i="1" s="1"/>
  <c r="HO106" i="1"/>
  <c r="HP106" i="1" s="1"/>
  <c r="HO82" i="1"/>
  <c r="HP82" i="1" s="1"/>
  <c r="HO58" i="1"/>
  <c r="HP58" i="1" s="1"/>
  <c r="HO46" i="1"/>
  <c r="HP46" i="1" s="1"/>
  <c r="HO22" i="1"/>
  <c r="HP22" i="1" s="1"/>
  <c r="HO10" i="1"/>
  <c r="HP10" i="1" s="1"/>
  <c r="AC172" i="1"/>
  <c r="AD172" i="1" s="1"/>
  <c r="AC135" i="1"/>
  <c r="AD135" i="1" s="1"/>
  <c r="AC129" i="1"/>
  <c r="AD129" i="1" s="1"/>
  <c r="AC123" i="1"/>
  <c r="AD123" i="1" s="1"/>
  <c r="AC117" i="1"/>
  <c r="AD117" i="1" s="1"/>
  <c r="AC110" i="1"/>
  <c r="AD110" i="1" s="1"/>
  <c r="DP82" i="1"/>
  <c r="DP58" i="1"/>
  <c r="DP34" i="1"/>
  <c r="DP22" i="1"/>
  <c r="DQ173" i="1"/>
  <c r="DQ161" i="1"/>
  <c r="DQ113" i="1"/>
  <c r="DQ89" i="1"/>
  <c r="DQ65" i="1"/>
  <c r="DQ41" i="1"/>
  <c r="DQ29" i="1"/>
  <c r="DQ17" i="1"/>
  <c r="DQ5" i="1"/>
  <c r="DV170" i="1"/>
  <c r="DW170" i="1" s="1"/>
  <c r="DV134" i="1"/>
  <c r="DW134" i="1" s="1"/>
  <c r="DV110" i="1"/>
  <c r="DW110" i="1" s="1"/>
  <c r="DV98" i="1"/>
  <c r="DW98" i="1" s="1"/>
  <c r="DV74" i="1"/>
  <c r="DW74" i="1" s="1"/>
  <c r="DV62" i="1"/>
  <c r="DW62" i="1" s="1"/>
  <c r="DV2" i="1"/>
  <c r="DW2" i="1" s="1"/>
  <c r="AC171" i="1"/>
  <c r="AD171" i="1" s="1"/>
  <c r="DY124" i="1"/>
  <c r="DX124" i="1"/>
  <c r="EB124" i="1" s="1"/>
  <c r="EC124" i="1" s="1"/>
  <c r="DX112" i="1"/>
  <c r="EB112" i="1" s="1"/>
  <c r="EC112" i="1" s="1"/>
  <c r="DY112" i="1"/>
  <c r="DY76" i="1"/>
  <c r="DX76" i="1"/>
  <c r="EB76" i="1" s="1"/>
  <c r="EC76" i="1" s="1"/>
  <c r="DX123" i="1"/>
  <c r="EB123" i="1" s="1"/>
  <c r="EC123" i="1" s="1"/>
  <c r="DY123" i="1"/>
  <c r="DY15" i="1"/>
  <c r="DX15" i="1"/>
  <c r="EB15" i="1" s="1"/>
  <c r="EC15" i="1" s="1"/>
  <c r="DX122" i="1"/>
  <c r="EB122" i="1" s="1"/>
  <c r="EC122" i="1" s="1"/>
  <c r="DY122" i="1"/>
  <c r="EH83" i="1"/>
  <c r="EI83" i="1" s="1"/>
  <c r="DY157" i="1"/>
  <c r="DX157" i="1"/>
  <c r="EB157" i="1" s="1"/>
  <c r="EC157" i="1" s="1"/>
  <c r="ED155" i="1"/>
  <c r="EE155" i="1" s="1"/>
  <c r="ED46" i="1"/>
  <c r="EE46" i="1" s="1"/>
  <c r="ED22" i="1"/>
  <c r="EE22" i="1" s="1"/>
  <c r="NZ21" i="1"/>
  <c r="OA21" i="1" s="1"/>
  <c r="ED82" i="1"/>
  <c r="ED166" i="1"/>
  <c r="EE166" i="1" s="1"/>
  <c r="ED154" i="1"/>
  <c r="EE154" i="1" s="1"/>
  <c r="ED118" i="1"/>
  <c r="EE118" i="1" s="1"/>
  <c r="ED106" i="1"/>
  <c r="EE106" i="1" s="1"/>
  <c r="NZ151" i="1"/>
  <c r="OA151" i="1" s="1"/>
  <c r="NZ90" i="1"/>
  <c r="OA90" i="1" s="1"/>
  <c r="NZ69" i="1"/>
  <c r="OA69" i="1" s="1"/>
  <c r="NZ32" i="1"/>
  <c r="OA32" i="1" s="1"/>
  <c r="NZ62" i="1"/>
  <c r="OA62" i="1" s="1"/>
  <c r="NZ2" i="1"/>
  <c r="OA2" i="1" s="1"/>
  <c r="NZ36" i="1"/>
  <c r="OA36" i="1" s="1"/>
  <c r="NZ88" i="1"/>
  <c r="OA88" i="1" s="1"/>
  <c r="NZ68" i="1"/>
  <c r="OA68" i="1" s="1"/>
  <c r="ED105" i="1"/>
  <c r="EE105" i="1" s="1"/>
  <c r="NZ101" i="1"/>
  <c r="OA101" i="1" s="1"/>
  <c r="DY17" i="1"/>
  <c r="BV40" i="1"/>
  <c r="HO26" i="1"/>
  <c r="HP26" i="1" s="1"/>
  <c r="HO165" i="1"/>
  <c r="HP165" i="1" s="1"/>
  <c r="DY40" i="1"/>
  <c r="DY159" i="1"/>
  <c r="DX89" i="1"/>
  <c r="EB89" i="1" s="1"/>
  <c r="EC89" i="1" s="1"/>
  <c r="DX135" i="1"/>
  <c r="EB135" i="1" s="1"/>
  <c r="EC135" i="1" s="1"/>
  <c r="DY64" i="1"/>
  <c r="DY5" i="1"/>
  <c r="HO37" i="1"/>
  <c r="HP37" i="1" s="1"/>
  <c r="DY101" i="1"/>
  <c r="DX101" i="1"/>
  <c r="EB101" i="1" s="1"/>
  <c r="EC101" i="1" s="1"/>
  <c r="DX27" i="1"/>
  <c r="EB27" i="1" s="1"/>
  <c r="EC27" i="1" s="1"/>
  <c r="DY27" i="1"/>
  <c r="DX28" i="1"/>
  <c r="EH28" i="1" s="1"/>
  <c r="EI28" i="1" s="1"/>
  <c r="DY77" i="1"/>
  <c r="DY74" i="1"/>
  <c r="DX74" i="1"/>
  <c r="EB74" i="1" s="1"/>
  <c r="EC74" i="1" s="1"/>
  <c r="ED84" i="1"/>
  <c r="EE84" i="1" s="1"/>
  <c r="DX134" i="1"/>
  <c r="EB134" i="1" s="1"/>
  <c r="EC134" i="1" s="1"/>
  <c r="NZ157" i="1"/>
  <c r="OA157" i="1" s="1"/>
  <c r="NZ168" i="1"/>
  <c r="OA168" i="1" s="1"/>
  <c r="NZ77" i="1"/>
  <c r="OA77" i="1" s="1"/>
  <c r="NZ118" i="1"/>
  <c r="OA118" i="1" s="1"/>
  <c r="NZ81" i="1"/>
  <c r="OA81" i="1" s="1"/>
  <c r="NZ171" i="1"/>
  <c r="OA171" i="1" s="1"/>
  <c r="NZ116" i="1"/>
  <c r="OA116" i="1" s="1"/>
  <c r="NZ31" i="1"/>
  <c r="OA31" i="1" s="1"/>
  <c r="NZ60" i="1"/>
  <c r="OA60" i="1" s="1"/>
  <c r="NZ24" i="1"/>
  <c r="OA24" i="1" s="1"/>
  <c r="NZ75" i="1"/>
  <c r="OA75" i="1" s="1"/>
  <c r="EE52" i="1"/>
  <c r="NZ126" i="1"/>
  <c r="OA126" i="1" s="1"/>
  <c r="BV162" i="1"/>
  <c r="BV138" i="1"/>
  <c r="HO146" i="1"/>
  <c r="HP146" i="1" s="1"/>
  <c r="HO153" i="1"/>
  <c r="HP153" i="1" s="1"/>
  <c r="DX99" i="1"/>
  <c r="EB99" i="1" s="1"/>
  <c r="EC99" i="1" s="1"/>
  <c r="DY29" i="1"/>
  <c r="DX146" i="1"/>
  <c r="EB146" i="1" s="1"/>
  <c r="EC146" i="1" s="1"/>
  <c r="DX41" i="1"/>
  <c r="EB41" i="1" s="1"/>
  <c r="EC41" i="1" s="1"/>
  <c r="DY41" i="1"/>
  <c r="DY52" i="1"/>
  <c r="DX52" i="1"/>
  <c r="EB52" i="1" s="1"/>
  <c r="EC52" i="1" s="1"/>
  <c r="DY111" i="1"/>
  <c r="DX111" i="1"/>
  <c r="EB111" i="1" s="1"/>
  <c r="EC111" i="1" s="1"/>
  <c r="DX170" i="1"/>
  <c r="EB170" i="1" s="1"/>
  <c r="EC170" i="1" s="1"/>
  <c r="DX63" i="1"/>
  <c r="EB63" i="1" s="1"/>
  <c r="EC63" i="1" s="1"/>
  <c r="DY65" i="1"/>
  <c r="DY110" i="1"/>
  <c r="DY75" i="1"/>
  <c r="NZ176" i="1"/>
  <c r="OA176" i="1" s="1"/>
  <c r="NZ5" i="1"/>
  <c r="OA5" i="1" s="1"/>
  <c r="NZ130" i="1"/>
  <c r="OA130" i="1" s="1"/>
  <c r="NZ122" i="1"/>
  <c r="OA122" i="1" s="1"/>
  <c r="NZ18" i="1"/>
  <c r="OA18" i="1" s="1"/>
  <c r="NZ131" i="1"/>
  <c r="OA131" i="1" s="1"/>
  <c r="NZ22" i="1"/>
  <c r="OA22" i="1" s="1"/>
  <c r="NZ26" i="1"/>
  <c r="OA26" i="1" s="1"/>
  <c r="NZ140" i="1"/>
  <c r="OA140" i="1" s="1"/>
  <c r="NZ92" i="1"/>
  <c r="OA92" i="1" s="1"/>
  <c r="NZ175" i="1"/>
  <c r="OA175" i="1" s="1"/>
  <c r="NZ112" i="1"/>
  <c r="OA112" i="1" s="1"/>
  <c r="NZ153" i="1"/>
  <c r="OA153" i="1" s="1"/>
  <c r="EH29" i="1"/>
  <c r="EI29" i="1" s="1"/>
  <c r="BV150" i="1"/>
  <c r="BV66" i="1"/>
  <c r="DX88" i="1"/>
  <c r="EB88" i="1" s="1"/>
  <c r="EC88" i="1" s="1"/>
  <c r="DY66" i="1"/>
  <c r="DX66" i="1"/>
  <c r="EB66" i="1" s="1"/>
  <c r="EC66" i="1" s="1"/>
  <c r="DY42" i="1"/>
  <c r="DX42" i="1"/>
  <c r="EB42" i="1" s="1"/>
  <c r="EC42" i="1" s="1"/>
  <c r="DP142" i="1"/>
  <c r="DP118" i="1"/>
  <c r="DP106" i="1"/>
  <c r="DP94" i="1"/>
  <c r="DP70" i="1"/>
  <c r="DP46" i="1"/>
  <c r="DP10" i="1"/>
  <c r="DQ149" i="1"/>
  <c r="DQ125" i="1"/>
  <c r="DQ101" i="1"/>
  <c r="DQ77" i="1"/>
  <c r="DQ53" i="1"/>
  <c r="DV158" i="1"/>
  <c r="DW158" i="1" s="1"/>
  <c r="DV122" i="1"/>
  <c r="DW122" i="1" s="1"/>
  <c r="DV86" i="1"/>
  <c r="DW86" i="1" s="1"/>
  <c r="DV50" i="1"/>
  <c r="DW50" i="1" s="1"/>
  <c r="DV26" i="1"/>
  <c r="DW26" i="1" s="1"/>
  <c r="DV14" i="1"/>
  <c r="DW14" i="1" s="1"/>
  <c r="BV3" i="1"/>
  <c r="BV7" i="1"/>
  <c r="BV158" i="1"/>
  <c r="DY118" i="1"/>
  <c r="DX118" i="1"/>
  <c r="EB118" i="1" s="1"/>
  <c r="EC118" i="1" s="1"/>
  <c r="DY47" i="1"/>
  <c r="DX47" i="1"/>
  <c r="EB47" i="1" s="1"/>
  <c r="EC47" i="1" s="1"/>
  <c r="HO148" i="1"/>
  <c r="HP148" i="1" s="1"/>
  <c r="NZ35" i="1"/>
  <c r="OA35" i="1" s="1"/>
  <c r="NZ124" i="1"/>
  <c r="OA124" i="1" s="1"/>
  <c r="ED62" i="1"/>
  <c r="EE62" i="1" s="1"/>
  <c r="DY168" i="1"/>
  <c r="DX35" i="1"/>
  <c r="BV39" i="1"/>
  <c r="DY176" i="1"/>
  <c r="DX176" i="1"/>
  <c r="EB176" i="1" s="1"/>
  <c r="EC176" i="1" s="1"/>
  <c r="HO3" i="1"/>
  <c r="HP3" i="1" s="1"/>
  <c r="DX73" i="1"/>
  <c r="EB73" i="1" s="1"/>
  <c r="EC73" i="1" s="1"/>
  <c r="DY73" i="1"/>
  <c r="DQ87" i="1"/>
  <c r="DQ63" i="1"/>
  <c r="DQ39" i="1"/>
  <c r="DQ15" i="1"/>
  <c r="DV144" i="1"/>
  <c r="DW144" i="1" s="1"/>
  <c r="DV96" i="1"/>
  <c r="DW96" i="1" s="1"/>
  <c r="DV72" i="1"/>
  <c r="DW72" i="1" s="1"/>
  <c r="DV48" i="1"/>
  <c r="DW48" i="1" s="1"/>
  <c r="AC170" i="1"/>
  <c r="AD170" i="1" s="1"/>
  <c r="DX145" i="1"/>
  <c r="EB145" i="1" s="1"/>
  <c r="EC145" i="1" s="1"/>
  <c r="DX11" i="1"/>
  <c r="EB11" i="1" s="1"/>
  <c r="EC11" i="1" s="1"/>
  <c r="DY94" i="1"/>
  <c r="BV176" i="1"/>
  <c r="BV140" i="1"/>
  <c r="BV116" i="1"/>
  <c r="BV92" i="1"/>
  <c r="BV80" i="1"/>
  <c r="BV55" i="1"/>
  <c r="BV5" i="1"/>
  <c r="BV120" i="1"/>
  <c r="BV108" i="1"/>
  <c r="BV72" i="1"/>
  <c r="BV46" i="1"/>
  <c r="BV9" i="1"/>
  <c r="BV112" i="1"/>
  <c r="BV51" i="1"/>
  <c r="EB84" i="1"/>
  <c r="EC84" i="1" s="1"/>
  <c r="DQ132" i="1"/>
  <c r="DQ12" i="1"/>
  <c r="HO150" i="1"/>
  <c r="HP150" i="1" s="1"/>
  <c r="HO126" i="1"/>
  <c r="HP126" i="1" s="1"/>
  <c r="HO114" i="1"/>
  <c r="HP114" i="1" s="1"/>
  <c r="HO102" i="1"/>
  <c r="HP102" i="1" s="1"/>
  <c r="HO90" i="1"/>
  <c r="HP90" i="1" s="1"/>
  <c r="HO78" i="1"/>
  <c r="HP78" i="1" s="1"/>
  <c r="HO66" i="1"/>
  <c r="HP66" i="1" s="1"/>
  <c r="HO54" i="1"/>
  <c r="HP54" i="1" s="1"/>
  <c r="HO42" i="1"/>
  <c r="HP42" i="1" s="1"/>
  <c r="HO30" i="1"/>
  <c r="HP30" i="1" s="1"/>
  <c r="HO18" i="1"/>
  <c r="HP18" i="1" s="1"/>
  <c r="HO6" i="1"/>
  <c r="HP6" i="1" s="1"/>
  <c r="HO169" i="1"/>
  <c r="HP169" i="1" s="1"/>
  <c r="HO157" i="1"/>
  <c r="HP157" i="1" s="1"/>
  <c r="HO145" i="1"/>
  <c r="HP145" i="1" s="1"/>
  <c r="HO121" i="1"/>
  <c r="HP121" i="1" s="1"/>
  <c r="HO109" i="1"/>
  <c r="HP109" i="1" s="1"/>
  <c r="HO97" i="1"/>
  <c r="HP97" i="1" s="1"/>
  <c r="HO85" i="1"/>
  <c r="HP85" i="1" s="1"/>
  <c r="HO73" i="1"/>
  <c r="HP73" i="1" s="1"/>
  <c r="HO61" i="1"/>
  <c r="HP61" i="1" s="1"/>
  <c r="HO49" i="1"/>
  <c r="HP49" i="1" s="1"/>
  <c r="HO25" i="1"/>
  <c r="HP25" i="1" s="1"/>
  <c r="HO13" i="1"/>
  <c r="HP13" i="1" s="1"/>
  <c r="HO103" i="1"/>
  <c r="HP103" i="1" s="1"/>
  <c r="HO144" i="1"/>
  <c r="HP144" i="1" s="1"/>
  <c r="HO60" i="1"/>
  <c r="HP60" i="1" s="1"/>
  <c r="HO91" i="1"/>
  <c r="HP91" i="1" s="1"/>
  <c r="HO79" i="1"/>
  <c r="HP79" i="1" s="1"/>
  <c r="AC134" i="1"/>
  <c r="AD134" i="1" s="1"/>
  <c r="AC128" i="1"/>
  <c r="AD128" i="1" s="1"/>
  <c r="AC116" i="1"/>
  <c r="AD116" i="1" s="1"/>
  <c r="DQ135" i="1"/>
  <c r="DQ111" i="1"/>
  <c r="DQ51" i="1"/>
  <c r="DQ27" i="1"/>
  <c r="DQ3" i="1"/>
  <c r="DV156" i="1"/>
  <c r="DW156" i="1" s="1"/>
  <c r="DV132" i="1"/>
  <c r="DW132" i="1" s="1"/>
  <c r="DV108" i="1"/>
  <c r="DW108" i="1" s="1"/>
  <c r="DV84" i="1"/>
  <c r="DW84" i="1" s="1"/>
  <c r="DV60" i="1"/>
  <c r="DW60" i="1" s="1"/>
  <c r="DV36" i="1"/>
  <c r="DW36" i="1" s="1"/>
  <c r="DV12" i="1"/>
  <c r="DW12" i="1" s="1"/>
  <c r="DY106" i="1"/>
  <c r="DY165" i="1"/>
  <c r="DY71" i="1"/>
  <c r="BV67" i="1"/>
  <c r="EB3" i="1"/>
  <c r="EC3" i="1" s="1"/>
  <c r="EB143" i="1"/>
  <c r="EC143" i="1" s="1"/>
  <c r="DY60" i="1"/>
  <c r="DX60" i="1"/>
  <c r="EB60" i="1" s="1"/>
  <c r="EC60" i="1" s="1"/>
  <c r="NZ113" i="1"/>
  <c r="OA113" i="1" s="1"/>
  <c r="NZ9" i="1"/>
  <c r="OA9" i="1" s="1"/>
  <c r="AC153" i="1"/>
  <c r="AD153" i="1" s="1"/>
  <c r="EB172" i="1"/>
  <c r="EC172" i="1" s="1"/>
  <c r="BV62" i="1"/>
  <c r="DP144" i="1"/>
  <c r="DP84" i="1"/>
  <c r="DP72" i="1"/>
  <c r="DP24" i="1"/>
  <c r="DQ175" i="1"/>
  <c r="DQ151" i="1"/>
  <c r="DQ103" i="1"/>
  <c r="DQ67" i="1"/>
  <c r="DQ43" i="1"/>
  <c r="DQ19" i="1"/>
  <c r="DV112" i="1"/>
  <c r="DW112" i="1" s="1"/>
  <c r="DV100" i="1"/>
  <c r="DW100" i="1" s="1"/>
  <c r="DV88" i="1"/>
  <c r="DW88" i="1" s="1"/>
  <c r="DV76" i="1"/>
  <c r="DW76" i="1" s="1"/>
  <c r="DV52" i="1"/>
  <c r="DW52" i="1" s="1"/>
  <c r="DV4" i="1"/>
  <c r="DW4" i="1" s="1"/>
  <c r="EB161" i="1"/>
  <c r="EC161" i="1" s="1"/>
  <c r="BV97" i="1"/>
  <c r="EB149" i="1"/>
  <c r="EC149" i="1" s="1"/>
  <c r="DY125" i="1"/>
  <c r="DX125" i="1"/>
  <c r="EB125" i="1" s="1"/>
  <c r="EC125" i="1" s="1"/>
  <c r="EB78" i="1"/>
  <c r="EC78" i="1" s="1"/>
  <c r="DQ114" i="1"/>
  <c r="DQ66" i="1"/>
  <c r="DQ18" i="1"/>
  <c r="DV63" i="1"/>
  <c r="DW63" i="1" s="1"/>
  <c r="DV51" i="1"/>
  <c r="DW51" i="1" s="1"/>
  <c r="DV3" i="1"/>
  <c r="DW3" i="1" s="1"/>
  <c r="AC160" i="1"/>
  <c r="AD160" i="1" s="1"/>
  <c r="EB115" i="1"/>
  <c r="EC115" i="1" s="1"/>
  <c r="AC146" i="1"/>
  <c r="AD146" i="1" s="1"/>
  <c r="AC137" i="1"/>
  <c r="AD137" i="1" s="1"/>
  <c r="AC131" i="1"/>
  <c r="AD131" i="1" s="1"/>
  <c r="AC112" i="1"/>
  <c r="AD112" i="1" s="1"/>
  <c r="AC106" i="1"/>
  <c r="AD106" i="1" s="1"/>
  <c r="DY31" i="1"/>
  <c r="DQ147" i="1"/>
  <c r="DY156" i="1"/>
  <c r="DX121" i="1"/>
  <c r="EB121" i="1" s="1"/>
  <c r="EC121" i="1" s="1"/>
  <c r="ED57" i="1"/>
  <c r="EE57" i="1" s="1"/>
  <c r="ED45" i="1"/>
  <c r="EE45" i="1" s="1"/>
  <c r="ED20" i="1"/>
  <c r="EE20" i="1" s="1"/>
  <c r="ED8" i="1"/>
  <c r="EE8" i="1" s="1"/>
  <c r="ED14" i="1"/>
  <c r="EE14" i="1" s="1"/>
  <c r="EH40" i="1"/>
  <c r="EI40" i="1" s="1"/>
  <c r="DX119" i="1"/>
  <c r="DX133" i="1"/>
  <c r="EB133" i="1" s="1"/>
  <c r="EC133" i="1" s="1"/>
  <c r="AC126" i="1"/>
  <c r="AD126" i="1" s="1"/>
  <c r="DX137" i="1"/>
  <c r="EB137" i="1" s="1"/>
  <c r="EC137" i="1" s="1"/>
  <c r="EE83" i="1"/>
  <c r="DY78" i="1"/>
  <c r="DX16" i="1"/>
  <c r="DY16" i="1"/>
  <c r="DX108" i="1"/>
  <c r="EB108" i="1" s="1"/>
  <c r="EC108" i="1" s="1"/>
  <c r="DY149" i="1"/>
  <c r="DX67" i="1"/>
  <c r="EB67" i="1" s="1"/>
  <c r="EC67" i="1" s="1"/>
  <c r="DX43" i="1"/>
  <c r="EB43" i="1" s="1"/>
  <c r="EC43" i="1" s="1"/>
  <c r="BV151" i="1"/>
  <c r="BV20" i="1"/>
  <c r="HO142" i="1"/>
  <c r="HP142" i="1" s="1"/>
  <c r="ED6" i="1"/>
  <c r="EE6" i="1" s="1"/>
  <c r="DX49" i="1"/>
  <c r="EB49" i="1" s="1"/>
  <c r="EC49" i="1" s="1"/>
  <c r="DX4" i="1"/>
  <c r="DY51" i="1"/>
  <c r="DX50" i="1"/>
  <c r="EB50" i="1" s="1"/>
  <c r="EC50" i="1" s="1"/>
  <c r="DY143" i="1"/>
  <c r="DX39" i="1"/>
  <c r="EB39" i="1" s="1"/>
  <c r="EC39" i="1" s="1"/>
  <c r="DX85" i="1"/>
  <c r="EB85" i="1" s="1"/>
  <c r="EC85" i="1" s="1"/>
  <c r="EB64" i="1"/>
  <c r="EC64" i="1" s="1"/>
  <c r="DX19" i="1"/>
  <c r="EB19" i="1" s="1"/>
  <c r="EC19" i="1" s="1"/>
  <c r="AC145" i="1"/>
  <c r="AD145" i="1" s="1"/>
  <c r="DX109" i="1"/>
  <c r="EB109" i="1" s="1"/>
  <c r="EC109" i="1" s="1"/>
  <c r="DY109" i="1"/>
  <c r="DX14" i="1"/>
  <c r="EB14" i="1" s="1"/>
  <c r="EC14" i="1" s="1"/>
  <c r="DY14" i="1"/>
  <c r="DP152" i="1"/>
  <c r="DY62" i="1"/>
  <c r="DY57" i="1"/>
  <c r="BV161" i="1"/>
  <c r="BV137" i="1"/>
  <c r="BV125" i="1"/>
  <c r="BV89" i="1"/>
  <c r="BV77" i="1"/>
  <c r="BV52" i="1"/>
  <c r="BV14" i="1"/>
  <c r="BV141" i="1"/>
  <c r="BV105" i="1"/>
  <c r="BV93" i="1"/>
  <c r="BV57" i="1"/>
  <c r="BV18" i="1"/>
  <c r="BV73" i="1"/>
  <c r="BV61" i="1"/>
  <c r="BV48" i="1"/>
  <c r="BV22" i="1"/>
  <c r="HO174" i="1"/>
  <c r="HP174" i="1" s="1"/>
  <c r="HO162" i="1"/>
  <c r="HP162" i="1" s="1"/>
  <c r="HO138" i="1"/>
  <c r="HP138" i="1" s="1"/>
  <c r="HO176" i="1"/>
  <c r="HP176" i="1" s="1"/>
  <c r="HO152" i="1"/>
  <c r="HP152" i="1" s="1"/>
  <c r="HO140" i="1"/>
  <c r="HP140" i="1" s="1"/>
  <c r="HO128" i="1"/>
  <c r="HP128" i="1" s="1"/>
  <c r="HO55" i="1"/>
  <c r="HP55" i="1" s="1"/>
  <c r="HO19" i="1"/>
  <c r="HP19" i="1" s="1"/>
  <c r="HO7" i="1"/>
  <c r="HP7" i="1" s="1"/>
  <c r="AC136" i="1"/>
  <c r="AD136" i="1" s="1"/>
  <c r="ED142" i="1"/>
  <c r="EE142" i="1" s="1"/>
  <c r="ED21" i="1"/>
  <c r="EE21" i="1" s="1"/>
  <c r="ED9" i="1"/>
  <c r="EE9" i="1" s="1"/>
  <c r="DX139" i="1"/>
  <c r="EB139" i="1" s="1"/>
  <c r="EC139" i="1" s="1"/>
  <c r="DX26" i="1"/>
  <c r="EB26" i="1" s="1"/>
  <c r="EC26" i="1" s="1"/>
  <c r="DY80" i="1"/>
  <c r="BV173" i="1"/>
  <c r="BV149" i="1"/>
  <c r="BV113" i="1"/>
  <c r="BV27" i="1"/>
  <c r="DX86" i="1"/>
  <c r="EB86" i="1" s="1"/>
  <c r="EC86" i="1" s="1"/>
  <c r="DY115" i="1"/>
  <c r="DY84" i="1"/>
  <c r="BV172" i="1"/>
  <c r="BV160" i="1"/>
  <c r="BV148" i="1"/>
  <c r="BV124" i="1"/>
  <c r="BV100" i="1"/>
  <c r="BV88" i="1"/>
  <c r="BV64" i="1"/>
  <c r="BV38" i="1"/>
  <c r="BV25" i="1"/>
  <c r="BV13" i="1"/>
  <c r="BV164" i="1"/>
  <c r="BV152" i="1"/>
  <c r="BV42" i="1"/>
  <c r="BV30" i="1"/>
  <c r="BV168" i="1"/>
  <c r="BV156" i="1"/>
  <c r="BV144" i="1"/>
  <c r="BV84" i="1"/>
  <c r="BV34" i="1"/>
  <c r="DY152" i="1"/>
  <c r="DX152" i="1"/>
  <c r="EB152" i="1" s="1"/>
  <c r="EC152" i="1" s="1"/>
  <c r="DP86" i="1"/>
  <c r="DP38" i="1"/>
  <c r="DQ165" i="1"/>
  <c r="DQ69" i="1"/>
  <c r="DQ57" i="1"/>
  <c r="DQ9" i="1"/>
  <c r="BV110" i="1"/>
  <c r="HO173" i="1"/>
  <c r="HP173" i="1" s="1"/>
  <c r="HO161" i="1"/>
  <c r="HP161" i="1" s="1"/>
  <c r="HO149" i="1"/>
  <c r="HP149" i="1" s="1"/>
  <c r="HO137" i="1"/>
  <c r="HP137" i="1" s="1"/>
  <c r="HO125" i="1"/>
  <c r="HP125" i="1" s="1"/>
  <c r="HO113" i="1"/>
  <c r="HP113" i="1" s="1"/>
  <c r="HO101" i="1"/>
  <c r="HP101" i="1" s="1"/>
  <c r="HO89" i="1"/>
  <c r="HP89" i="1" s="1"/>
  <c r="HO77" i="1"/>
  <c r="HP77" i="1" s="1"/>
  <c r="HO65" i="1"/>
  <c r="HP65" i="1" s="1"/>
  <c r="HO156" i="1"/>
  <c r="HP156" i="1" s="1"/>
  <c r="HO24" i="1"/>
  <c r="HP24" i="1" s="1"/>
  <c r="HO127" i="1"/>
  <c r="HP127" i="1" s="1"/>
  <c r="HO28" i="1"/>
  <c r="HP28" i="1" s="1"/>
  <c r="HO4" i="1"/>
  <c r="HP4" i="1" s="1"/>
  <c r="HO155" i="1"/>
  <c r="HP155" i="1" s="1"/>
  <c r="HO131" i="1"/>
  <c r="HP131" i="1" s="1"/>
  <c r="HO95" i="1"/>
  <c r="HP95" i="1" s="1"/>
  <c r="HO59" i="1"/>
  <c r="HP59" i="1" s="1"/>
  <c r="HO47" i="1"/>
  <c r="HP47" i="1" s="1"/>
  <c r="HO35" i="1"/>
  <c r="HP35" i="1" s="1"/>
  <c r="HO11" i="1"/>
  <c r="HP11" i="1" s="1"/>
  <c r="DY53" i="1"/>
  <c r="DY87" i="1"/>
  <c r="BV96" i="1"/>
  <c r="BV60" i="1"/>
  <c r="HO170" i="1"/>
  <c r="HP170" i="1" s="1"/>
  <c r="HO110" i="1"/>
  <c r="HP110" i="1" s="1"/>
  <c r="HO98" i="1"/>
  <c r="HP98" i="1" s="1"/>
  <c r="HO62" i="1"/>
  <c r="HP62" i="1" s="1"/>
  <c r="BV154" i="1"/>
  <c r="BV130" i="1"/>
  <c r="BV118" i="1"/>
  <c r="BV106" i="1"/>
  <c r="BV94" i="1"/>
  <c r="BV82" i="1"/>
  <c r="BV70" i="1"/>
  <c r="BV44" i="1"/>
  <c r="BV32" i="1"/>
  <c r="BV19" i="1"/>
  <c r="BV122" i="1"/>
  <c r="BV36" i="1"/>
  <c r="BV11" i="1"/>
  <c r="BV102" i="1"/>
  <c r="EB110" i="1"/>
  <c r="EC110" i="1" s="1"/>
  <c r="BV159" i="1"/>
  <c r="BV147" i="1"/>
  <c r="BV87" i="1"/>
  <c r="BV24" i="1"/>
  <c r="BV91" i="1"/>
  <c r="BV16" i="1"/>
  <c r="BV45" i="1"/>
  <c r="EB140" i="1"/>
  <c r="EC140" i="1" s="1"/>
  <c r="DP171" i="1"/>
  <c r="DP99" i="1"/>
  <c r="DP87" i="1"/>
  <c r="DP75" i="1"/>
  <c r="DP63" i="1"/>
  <c r="DP39" i="1"/>
  <c r="DP3" i="1"/>
  <c r="DQ166" i="1"/>
  <c r="DQ154" i="1"/>
  <c r="DQ130" i="1"/>
  <c r="DQ118" i="1"/>
  <c r="DQ106" i="1"/>
  <c r="DQ70" i="1"/>
  <c r="DQ58" i="1"/>
  <c r="DQ46" i="1"/>
  <c r="DQ34" i="1"/>
  <c r="DQ22" i="1"/>
  <c r="DQ10" i="1"/>
  <c r="DP149" i="1"/>
  <c r="DP137" i="1"/>
  <c r="DP101" i="1"/>
  <c r="DP77" i="1"/>
  <c r="DP65" i="1"/>
  <c r="DP53" i="1"/>
  <c r="DP29" i="1"/>
  <c r="DQ108" i="1"/>
  <c r="DQ72" i="1"/>
  <c r="DQ60" i="1"/>
  <c r="DQ48" i="1"/>
  <c r="DV127" i="1"/>
  <c r="DW127" i="1" s="1"/>
  <c r="DV103" i="1"/>
  <c r="DW103" i="1" s="1"/>
  <c r="DV55" i="1"/>
  <c r="DW55" i="1" s="1"/>
  <c r="DV19" i="1"/>
  <c r="DW19" i="1" s="1"/>
  <c r="DV7" i="1"/>
  <c r="DW7" i="1" s="1"/>
  <c r="DV129" i="1"/>
  <c r="DW129" i="1" s="1"/>
  <c r="DV69" i="1"/>
  <c r="DW69" i="1" s="1"/>
  <c r="DV57" i="1"/>
  <c r="DW57" i="1" s="1"/>
  <c r="DV33" i="1"/>
  <c r="DW33" i="1" s="1"/>
  <c r="DV21" i="1"/>
  <c r="DW21" i="1" s="1"/>
  <c r="EB107" i="1"/>
  <c r="EC107" i="1" s="1"/>
  <c r="EB83" i="1"/>
  <c r="EC83" i="1" s="1"/>
  <c r="ED112" i="1"/>
  <c r="ED53" i="1"/>
  <c r="HO134" i="1"/>
  <c r="HP134" i="1" s="1"/>
  <c r="NZ169" i="1"/>
  <c r="OA169" i="1" s="1"/>
  <c r="NZ144" i="1"/>
  <c r="OA144" i="1" s="1"/>
  <c r="NZ132" i="1"/>
  <c r="OA132" i="1" s="1"/>
  <c r="NZ120" i="1"/>
  <c r="OA120" i="1" s="1"/>
  <c r="NZ108" i="1"/>
  <c r="OA108" i="1" s="1"/>
  <c r="NZ95" i="1"/>
  <c r="OA95" i="1" s="1"/>
  <c r="NZ82" i="1"/>
  <c r="OA82" i="1" s="1"/>
  <c r="NZ70" i="1"/>
  <c r="OA70" i="1" s="1"/>
  <c r="NZ58" i="1"/>
  <c r="OA58" i="1" s="1"/>
  <c r="NZ46" i="1"/>
  <c r="OA46" i="1" s="1"/>
  <c r="NZ34" i="1"/>
  <c r="OA34" i="1" s="1"/>
  <c r="NZ10" i="1"/>
  <c r="OA10" i="1" s="1"/>
  <c r="NZ173" i="1"/>
  <c r="OA173" i="1" s="1"/>
  <c r="NZ160" i="1"/>
  <c r="OA160" i="1" s="1"/>
  <c r="NZ147" i="1"/>
  <c r="OA147" i="1" s="1"/>
  <c r="NZ135" i="1"/>
  <c r="OA135" i="1" s="1"/>
  <c r="NZ123" i="1"/>
  <c r="OA123" i="1" s="1"/>
  <c r="NZ111" i="1"/>
  <c r="OA111" i="1" s="1"/>
  <c r="NZ99" i="1"/>
  <c r="OA99" i="1" s="1"/>
  <c r="NZ86" i="1"/>
  <c r="OA86" i="1" s="1"/>
  <c r="NZ74" i="1"/>
  <c r="OA74" i="1" s="1"/>
  <c r="NZ49" i="1"/>
  <c r="OA49" i="1" s="1"/>
  <c r="NZ37" i="1"/>
  <c r="OA37" i="1" s="1"/>
  <c r="NZ25" i="1"/>
  <c r="OA25" i="1" s="1"/>
  <c r="NZ13" i="1"/>
  <c r="OA13" i="1" s="1"/>
  <c r="NZ164" i="1"/>
  <c r="OA164" i="1" s="1"/>
  <c r="NZ139" i="1"/>
  <c r="OA139" i="1" s="1"/>
  <c r="NZ127" i="1"/>
  <c r="OA127" i="1" s="1"/>
  <c r="NZ115" i="1"/>
  <c r="OA115" i="1" s="1"/>
  <c r="NZ91" i="1"/>
  <c r="OA91" i="1" s="1"/>
  <c r="NZ78" i="1"/>
  <c r="OA78" i="1" s="1"/>
  <c r="NZ54" i="1"/>
  <c r="OA54" i="1" s="1"/>
  <c r="NZ30" i="1"/>
  <c r="OA30" i="1" s="1"/>
  <c r="NZ6" i="1"/>
  <c r="OA6" i="1" s="1"/>
  <c r="NZ59" i="1"/>
  <c r="OA59" i="1" s="1"/>
  <c r="NZ148" i="1"/>
  <c r="OA148" i="1" s="1"/>
  <c r="NZ63" i="1"/>
  <c r="OA63" i="1" s="1"/>
  <c r="NZ51" i="1"/>
  <c r="OA51" i="1" s="1"/>
  <c r="NZ39" i="1"/>
  <c r="OA39" i="1" s="1"/>
  <c r="NZ166" i="1"/>
  <c r="OA166" i="1" s="1"/>
  <c r="NZ104" i="1"/>
  <c r="OA104" i="1" s="1"/>
  <c r="NZ55" i="1"/>
  <c r="OA55" i="1" s="1"/>
  <c r="NZ7" i="1"/>
  <c r="OA7" i="1" s="1"/>
  <c r="NZ170" i="1"/>
  <c r="OA170" i="1" s="1"/>
  <c r="NZ158" i="1"/>
  <c r="OA158" i="1" s="1"/>
  <c r="NZ145" i="1"/>
  <c r="OA145" i="1" s="1"/>
  <c r="NZ143" i="1"/>
  <c r="OA143" i="1" s="1"/>
  <c r="NZ117" i="1"/>
  <c r="OA117" i="1" s="1"/>
  <c r="NZ61" i="1"/>
  <c r="OA61" i="1" s="1"/>
  <c r="ED135" i="1"/>
  <c r="EE135" i="1" s="1"/>
  <c r="EH3" i="1"/>
  <c r="EI3" i="1" s="1"/>
  <c r="AC107" i="1"/>
  <c r="AD107" i="1" s="1"/>
  <c r="ED136" i="1"/>
  <c r="EE136" i="1" s="1"/>
  <c r="ED124" i="1"/>
  <c r="EE124" i="1" s="1"/>
  <c r="ED90" i="1"/>
  <c r="EE90" i="1" s="1"/>
  <c r="ED67" i="1"/>
  <c r="EE67" i="1" s="1"/>
  <c r="ED31" i="1"/>
  <c r="EE31" i="1" s="1"/>
  <c r="NZ94" i="1"/>
  <c r="OA94" i="1" s="1"/>
  <c r="NZ57" i="1"/>
  <c r="OA57" i="1" s="1"/>
  <c r="NZ45" i="1"/>
  <c r="OA45" i="1" s="1"/>
  <c r="NZ33" i="1"/>
  <c r="OA33" i="1" s="1"/>
  <c r="NZ50" i="1"/>
  <c r="OA50" i="1" s="1"/>
  <c r="NZ165" i="1"/>
  <c r="OA165" i="1" s="1"/>
  <c r="NZ155" i="1"/>
  <c r="OA155" i="1" s="1"/>
  <c r="AC174" i="1"/>
  <c r="AD174" i="1" s="1"/>
  <c r="AC157" i="1"/>
  <c r="AD157" i="1" s="1"/>
  <c r="ED145" i="1"/>
  <c r="EE145" i="1" s="1"/>
  <c r="DQ122" i="1"/>
  <c r="DQ110" i="1"/>
  <c r="DQ62" i="1"/>
  <c r="DQ38" i="1"/>
  <c r="DQ26" i="1"/>
  <c r="DQ14" i="1"/>
  <c r="DP153" i="1"/>
  <c r="DP141" i="1"/>
  <c r="DP105" i="1"/>
  <c r="DP93" i="1"/>
  <c r="DP81" i="1"/>
  <c r="DP33" i="1"/>
  <c r="DQ172" i="1"/>
  <c r="DQ76" i="1"/>
  <c r="DQ40" i="1"/>
  <c r="DQ28" i="1"/>
  <c r="DV155" i="1"/>
  <c r="DW155" i="1" s="1"/>
  <c r="DV83" i="1"/>
  <c r="DW83" i="1" s="1"/>
  <c r="DV35" i="1"/>
  <c r="DW35" i="1" s="1"/>
  <c r="DV23" i="1"/>
  <c r="DW23" i="1" s="1"/>
  <c r="DV169" i="1"/>
  <c r="DW169" i="1" s="1"/>
  <c r="DV73" i="1"/>
  <c r="DW73" i="1" s="1"/>
  <c r="DV37" i="1"/>
  <c r="DW37" i="1" s="1"/>
  <c r="DV13" i="1"/>
  <c r="DW13" i="1" s="1"/>
  <c r="HO117" i="1"/>
  <c r="HP117" i="1" s="1"/>
  <c r="HO93" i="1"/>
  <c r="HP93" i="1" s="1"/>
  <c r="HO81" i="1"/>
  <c r="HP81" i="1" s="1"/>
  <c r="ED167" i="1"/>
  <c r="EE167" i="1" s="1"/>
  <c r="ED174" i="1"/>
  <c r="EE174" i="1" s="1"/>
  <c r="ED162" i="1"/>
  <c r="EE162" i="1" s="1"/>
  <c r="ED141" i="1"/>
  <c r="EE141" i="1" s="1"/>
  <c r="ED117" i="1"/>
  <c r="ED95" i="1"/>
  <c r="EE95" i="1" s="1"/>
  <c r="ED58" i="1"/>
  <c r="EE58" i="1" s="1"/>
  <c r="ED176" i="1"/>
  <c r="EE176" i="1" s="1"/>
  <c r="ED140" i="1"/>
  <c r="EE140" i="1" s="1"/>
  <c r="ED128" i="1"/>
  <c r="ED104" i="1"/>
  <c r="EE104" i="1" s="1"/>
  <c r="ED92" i="1"/>
  <c r="EE92" i="1" s="1"/>
  <c r="ED80" i="1"/>
  <c r="EE80" i="1" s="1"/>
  <c r="NZ142" i="1"/>
  <c r="OA142" i="1" s="1"/>
  <c r="NZ80" i="1"/>
  <c r="OA80" i="1" s="1"/>
  <c r="NZ20" i="1"/>
  <c r="OA20" i="1" s="1"/>
  <c r="NZ121" i="1"/>
  <c r="OA121" i="1" s="1"/>
  <c r="NZ109" i="1"/>
  <c r="OA109" i="1" s="1"/>
  <c r="NZ97" i="1"/>
  <c r="OA97" i="1" s="1"/>
  <c r="NZ84" i="1"/>
  <c r="OA84" i="1" s="1"/>
  <c r="NZ23" i="1"/>
  <c r="OA23" i="1" s="1"/>
  <c r="NZ11" i="1"/>
  <c r="OA11" i="1" s="1"/>
  <c r="NZ149" i="1"/>
  <c r="OA149" i="1" s="1"/>
  <c r="NZ125" i="1"/>
  <c r="OA125" i="1" s="1"/>
  <c r="NZ16" i="1"/>
  <c r="OA16" i="1" s="1"/>
  <c r="AC101" i="1"/>
  <c r="AD101" i="1" s="1"/>
  <c r="ED144" i="1"/>
  <c r="EE144" i="1" s="1"/>
  <c r="HO154" i="1"/>
  <c r="HP154" i="1" s="1"/>
  <c r="HO130" i="1"/>
  <c r="HP130" i="1" s="1"/>
  <c r="HO94" i="1"/>
  <c r="HP94" i="1" s="1"/>
  <c r="HO21" i="1"/>
  <c r="HP21" i="1" s="1"/>
  <c r="HO112" i="1"/>
  <c r="HP112" i="1" s="1"/>
  <c r="HO88" i="1"/>
  <c r="HP88" i="1" s="1"/>
  <c r="NZ67" i="1"/>
  <c r="OA67" i="1" s="1"/>
  <c r="NZ27" i="1"/>
  <c r="OA27" i="1" s="1"/>
  <c r="ED131" i="1"/>
  <c r="EE131" i="1" s="1"/>
  <c r="ED119" i="1"/>
  <c r="EE119" i="1" s="1"/>
  <c r="ED72" i="1"/>
  <c r="EE72" i="1" s="1"/>
  <c r="ED60" i="1"/>
  <c r="EE60" i="1" s="1"/>
  <c r="AC120" i="1"/>
  <c r="AD120" i="1" s="1"/>
  <c r="AC104" i="1"/>
  <c r="AD104" i="1" s="1"/>
  <c r="ED160" i="1"/>
  <c r="EE160" i="1" s="1"/>
  <c r="ED70" i="1"/>
  <c r="EE70" i="1" s="1"/>
  <c r="ED48" i="1"/>
  <c r="AC141" i="1"/>
  <c r="AD141" i="1" s="1"/>
  <c r="AC130" i="1"/>
  <c r="AD130" i="1" s="1"/>
  <c r="AC103" i="1"/>
  <c r="AD103" i="1" s="1"/>
  <c r="ED138" i="1"/>
  <c r="ED93" i="1"/>
  <c r="EE93" i="1" s="1"/>
  <c r="ED36" i="1"/>
  <c r="EE36" i="1" s="1"/>
  <c r="ED148" i="1"/>
  <c r="EE148" i="1" s="1"/>
  <c r="ED126" i="1"/>
  <c r="EE126" i="1" s="1"/>
  <c r="ED114" i="1"/>
  <c r="EE114" i="1" s="1"/>
  <c r="ED113" i="1"/>
  <c r="EE113" i="1" s="1"/>
  <c r="ED102" i="1"/>
  <c r="EE102" i="1" s="1"/>
  <c r="ED129" i="1"/>
  <c r="EE129" i="1" s="1"/>
  <c r="ED41" i="1"/>
  <c r="EE41" i="1" s="1"/>
  <c r="ED68" i="1"/>
  <c r="EE68" i="1" s="1"/>
  <c r="ED56" i="1"/>
  <c r="EE56" i="1" s="1"/>
  <c r="ED32" i="1"/>
  <c r="EE32" i="1" s="1"/>
  <c r="ED19" i="1"/>
  <c r="EE19" i="1" s="1"/>
  <c r="ED7" i="1"/>
  <c r="ED170" i="1"/>
  <c r="EE170" i="1" s="1"/>
  <c r="ED73" i="1"/>
  <c r="EE73" i="1" s="1"/>
  <c r="ED61" i="1"/>
  <c r="EE61" i="1" s="1"/>
  <c r="ED13" i="1"/>
  <c r="EE13" i="1" s="1"/>
  <c r="ED172" i="1"/>
  <c r="EE172" i="1" s="1"/>
  <c r="ED77" i="1"/>
  <c r="ED65" i="1"/>
  <c r="ED150" i="1"/>
  <c r="EE150" i="1" s="1"/>
  <c r="ED43" i="1"/>
  <c r="EE43" i="1" s="1"/>
  <c r="EB80" i="1"/>
  <c r="EC80" i="1" s="1"/>
  <c r="EH80" i="1"/>
  <c r="EI80" i="1" s="1"/>
  <c r="ED152" i="1"/>
  <c r="EE152" i="1" s="1"/>
  <c r="HO17" i="1"/>
  <c r="HP17" i="1" s="1"/>
  <c r="HO108" i="1"/>
  <c r="HP108" i="1" s="1"/>
  <c r="HO139" i="1"/>
  <c r="HP139" i="1" s="1"/>
  <c r="ED87" i="1"/>
  <c r="EE87" i="1" s="1"/>
  <c r="DY22" i="1"/>
  <c r="DX22" i="1"/>
  <c r="DP147" i="1"/>
  <c r="DP135" i="1"/>
  <c r="DP111" i="1"/>
  <c r="DP51" i="1"/>
  <c r="DV139" i="1"/>
  <c r="DW139" i="1" s="1"/>
  <c r="DV93" i="1"/>
  <c r="DW93" i="1" s="1"/>
  <c r="DY21" i="1"/>
  <c r="DX21" i="1"/>
  <c r="AC175" i="1"/>
  <c r="AD175" i="1" s="1"/>
  <c r="EB10" i="1"/>
  <c r="EC10" i="1" s="1"/>
  <c r="DX70" i="1"/>
  <c r="DX136" i="1"/>
  <c r="DY69" i="1"/>
  <c r="DV163" i="1"/>
  <c r="DW163" i="1" s="1"/>
  <c r="DP41" i="1"/>
  <c r="EB102" i="1"/>
  <c r="EC102" i="1" s="1"/>
  <c r="DY79" i="1"/>
  <c r="DX79" i="1"/>
  <c r="EB79" i="1" s="1"/>
  <c r="EC79" i="1" s="1"/>
  <c r="DY56" i="1"/>
  <c r="DX56" i="1"/>
  <c r="DY20" i="1"/>
  <c r="DX20" i="1"/>
  <c r="EB20" i="1" s="1"/>
  <c r="EC20" i="1" s="1"/>
  <c r="ED54" i="1"/>
  <c r="HO41" i="1"/>
  <c r="HP41" i="1" s="1"/>
  <c r="HO29" i="1"/>
  <c r="HP29" i="1" s="1"/>
  <c r="HO120" i="1"/>
  <c r="HP120" i="1" s="1"/>
  <c r="HO48" i="1"/>
  <c r="HP48" i="1" s="1"/>
  <c r="ED111" i="1"/>
  <c r="EE111" i="1" s="1"/>
  <c r="DY34" i="1"/>
  <c r="DX34" i="1"/>
  <c r="DP123" i="1"/>
  <c r="DP27" i="1"/>
  <c r="EH161" i="1"/>
  <c r="EI161" i="1" s="1"/>
  <c r="DP89" i="1"/>
  <c r="DV79" i="1"/>
  <c r="DW79" i="1" s="1"/>
  <c r="DV141" i="1"/>
  <c r="DW141" i="1" s="1"/>
  <c r="ED158" i="1"/>
  <c r="EE158" i="1" s="1"/>
  <c r="ED110" i="1"/>
  <c r="EH143" i="1"/>
  <c r="EI143" i="1" s="1"/>
  <c r="DV105" i="1"/>
  <c r="DW105" i="1" s="1"/>
  <c r="DY92" i="1"/>
  <c r="DX92" i="1"/>
  <c r="DX45" i="1"/>
  <c r="EB45" i="1" s="1"/>
  <c r="EC45" i="1" s="1"/>
  <c r="DY45" i="1"/>
  <c r="DY33" i="1"/>
  <c r="DX33" i="1"/>
  <c r="AC143" i="1"/>
  <c r="AD143" i="1" s="1"/>
  <c r="ED44" i="1"/>
  <c r="ED33" i="1"/>
  <c r="EE33" i="1" s="1"/>
  <c r="DP125" i="1"/>
  <c r="DP161" i="1"/>
  <c r="DP15" i="1"/>
  <c r="DP159" i="1"/>
  <c r="DY113" i="1"/>
  <c r="DX113" i="1"/>
  <c r="EB113" i="1" s="1"/>
  <c r="EC113" i="1" s="1"/>
  <c r="DY90" i="1"/>
  <c r="DX90" i="1"/>
  <c r="ED137" i="1"/>
  <c r="EE137" i="1" s="1"/>
  <c r="ED171" i="1"/>
  <c r="EE171" i="1" s="1"/>
  <c r="HO53" i="1"/>
  <c r="HP53" i="1" s="1"/>
  <c r="HO5" i="1"/>
  <c r="HP5" i="1" s="1"/>
  <c r="HO84" i="1"/>
  <c r="HP84" i="1" s="1"/>
  <c r="HO36" i="1"/>
  <c r="HP36" i="1" s="1"/>
  <c r="HO151" i="1"/>
  <c r="HP151" i="1" s="1"/>
  <c r="AC144" i="1"/>
  <c r="AD144" i="1" s="1"/>
  <c r="AC127" i="1"/>
  <c r="AD127" i="1" s="1"/>
  <c r="ED147" i="1"/>
  <c r="EE147" i="1" s="1"/>
  <c r="ED99" i="1"/>
  <c r="EE99" i="1" s="1"/>
  <c r="EE76" i="1"/>
  <c r="DV31" i="1"/>
  <c r="DW31" i="1" s="1"/>
  <c r="DX58" i="1"/>
  <c r="DY158" i="1"/>
  <c r="DX158" i="1"/>
  <c r="DY148" i="1"/>
  <c r="DX148" i="1"/>
  <c r="ED146" i="1"/>
  <c r="DX169" i="1"/>
  <c r="DY169" i="1"/>
  <c r="NZ156" i="1"/>
  <c r="OA156" i="1" s="1"/>
  <c r="NZ107" i="1"/>
  <c r="OA107" i="1" s="1"/>
  <c r="NZ159" i="1"/>
  <c r="OA159" i="1" s="1"/>
  <c r="NZ146" i="1"/>
  <c r="OA146" i="1" s="1"/>
  <c r="NZ85" i="1"/>
  <c r="OA85" i="1" s="1"/>
  <c r="NZ48" i="1"/>
  <c r="OA48" i="1" s="1"/>
  <c r="NZ12" i="1"/>
  <c r="OA12" i="1" s="1"/>
  <c r="NZ114" i="1"/>
  <c r="OA114" i="1" s="1"/>
  <c r="NZ102" i="1"/>
  <c r="OA102" i="1" s="1"/>
  <c r="NZ29" i="1"/>
  <c r="OA29" i="1" s="1"/>
  <c r="NZ110" i="1"/>
  <c r="OA110" i="1" s="1"/>
  <c r="NZ150" i="1"/>
  <c r="OA150" i="1" s="1"/>
  <c r="BV126" i="1"/>
  <c r="BV90" i="1"/>
  <c r="BV15" i="1"/>
  <c r="NZ44" i="1"/>
  <c r="OA44" i="1" s="1"/>
  <c r="NZ133" i="1"/>
  <c r="OA133" i="1" s="1"/>
  <c r="NZ72" i="1"/>
  <c r="OA72" i="1" s="1"/>
  <c r="NZ47" i="1"/>
  <c r="OA47" i="1" s="1"/>
  <c r="NZ137" i="1"/>
  <c r="OA137" i="1" s="1"/>
  <c r="NZ52" i="1"/>
  <c r="OA52" i="1" s="1"/>
  <c r="NZ28" i="1"/>
  <c r="OA28" i="1" s="1"/>
  <c r="NZ4" i="1"/>
  <c r="OA4" i="1" s="1"/>
  <c r="NZ129" i="1"/>
  <c r="OA129" i="1" s="1"/>
  <c r="NZ79" i="1"/>
  <c r="OA79" i="1" s="1"/>
  <c r="NZ19" i="1"/>
  <c r="OA19" i="1" s="1"/>
  <c r="NZ83" i="1"/>
  <c r="OA83" i="1" s="1"/>
  <c r="NZ136" i="1"/>
  <c r="OA136" i="1" s="1"/>
  <c r="NZ100" i="1"/>
  <c r="OA100" i="1" s="1"/>
  <c r="NZ3" i="1"/>
  <c r="OA3" i="1" s="1"/>
  <c r="EB95" i="1"/>
  <c r="EC95" i="1" s="1"/>
  <c r="DV25" i="1"/>
  <c r="DW25" i="1" s="1"/>
  <c r="DY141" i="1"/>
  <c r="DX141" i="1"/>
  <c r="EB141" i="1" s="1"/>
  <c r="EC141" i="1" s="1"/>
  <c r="HO168" i="1"/>
  <c r="HP168" i="1" s="1"/>
  <c r="HO96" i="1"/>
  <c r="HP96" i="1" s="1"/>
  <c r="HO12" i="1"/>
  <c r="HP12" i="1" s="1"/>
  <c r="HO175" i="1"/>
  <c r="HP175" i="1" s="1"/>
  <c r="HO31" i="1"/>
  <c r="HP31" i="1" s="1"/>
  <c r="NZ152" i="1"/>
  <c r="OA152" i="1" s="1"/>
  <c r="NZ128" i="1"/>
  <c r="OA128" i="1" s="1"/>
  <c r="NZ66" i="1"/>
  <c r="OA66" i="1" s="1"/>
  <c r="NZ42" i="1"/>
  <c r="OA42" i="1" s="1"/>
  <c r="NZ38" i="1"/>
  <c r="OA38" i="1" s="1"/>
  <c r="NZ14" i="1"/>
  <c r="OA14" i="1" s="1"/>
  <c r="ED120" i="1"/>
  <c r="EE120" i="1" s="1"/>
  <c r="ED91" i="1"/>
  <c r="EE91" i="1" s="1"/>
  <c r="ED50" i="1"/>
  <c r="EE50" i="1" s="1"/>
  <c r="NZ73" i="1"/>
  <c r="OA73" i="1" s="1"/>
  <c r="NZ163" i="1"/>
  <c r="OA163" i="1" s="1"/>
  <c r="NZ53" i="1"/>
  <c r="OA53" i="1" s="1"/>
  <c r="BV28" i="1"/>
  <c r="DY13" i="1"/>
  <c r="DX13" i="1"/>
  <c r="DP5" i="1"/>
  <c r="DQ168" i="1"/>
  <c r="DQ84" i="1"/>
  <c r="DQ36" i="1"/>
  <c r="DQ24" i="1"/>
  <c r="DV165" i="1"/>
  <c r="DW165" i="1" s="1"/>
  <c r="DV45" i="1"/>
  <c r="DW45" i="1" s="1"/>
  <c r="HO167" i="1"/>
  <c r="HP167" i="1" s="1"/>
  <c r="HO143" i="1"/>
  <c r="HP143" i="1" s="1"/>
  <c r="HO119" i="1"/>
  <c r="HP119" i="1" s="1"/>
  <c r="HO107" i="1"/>
  <c r="HP107" i="1" s="1"/>
  <c r="HO83" i="1"/>
  <c r="HP83" i="1" s="1"/>
  <c r="HO71" i="1"/>
  <c r="HP71" i="1" s="1"/>
  <c r="HO23" i="1"/>
  <c r="HP23" i="1" s="1"/>
  <c r="ED69" i="1"/>
  <c r="EE69" i="1" s="1"/>
  <c r="DY98" i="1"/>
  <c r="DX98" i="1"/>
  <c r="NZ119" i="1"/>
  <c r="OA119" i="1" s="1"/>
  <c r="NZ134" i="1"/>
  <c r="OA134" i="1" s="1"/>
  <c r="NZ98" i="1"/>
  <c r="OA98" i="1" s="1"/>
  <c r="NZ138" i="1"/>
  <c r="OA138" i="1" s="1"/>
  <c r="ED134" i="1"/>
  <c r="EE134" i="1" s="1"/>
  <c r="ED122" i="1"/>
  <c r="EE122" i="1" s="1"/>
  <c r="ED98" i="1"/>
  <c r="EE98" i="1" s="1"/>
  <c r="ED86" i="1"/>
  <c r="ED26" i="1"/>
  <c r="ED2" i="1"/>
  <c r="EE2" i="1" s="1"/>
  <c r="BV174" i="1"/>
  <c r="BV114" i="1"/>
  <c r="BV78" i="1"/>
  <c r="BV53" i="1"/>
  <c r="DY131" i="1"/>
  <c r="DX131" i="1"/>
  <c r="EB131" i="1" s="1"/>
  <c r="EC131" i="1" s="1"/>
  <c r="NZ167" i="1"/>
  <c r="OA167" i="1" s="1"/>
  <c r="NZ93" i="1"/>
  <c r="OA93" i="1" s="1"/>
  <c r="NZ56" i="1"/>
  <c r="OA56" i="1" s="1"/>
  <c r="NZ8" i="1"/>
  <c r="OA8" i="1" s="1"/>
  <c r="NZ89" i="1"/>
  <c r="OA89" i="1" s="1"/>
  <c r="NZ64" i="1"/>
  <c r="OA64" i="1" s="1"/>
  <c r="NZ40" i="1"/>
  <c r="OA40" i="1" s="1"/>
  <c r="ED159" i="1"/>
  <c r="EE159" i="1" s="1"/>
  <c r="ED5" i="1"/>
  <c r="EE5" i="1" s="1"/>
  <c r="ED74" i="1"/>
  <c r="ED38" i="1"/>
  <c r="EE38" i="1" s="1"/>
  <c r="ED25" i="1"/>
  <c r="EE25" i="1" s="1"/>
  <c r="DY142" i="1"/>
  <c r="DX142" i="1"/>
  <c r="DV97" i="1"/>
  <c r="DW97" i="1" s="1"/>
  <c r="NZ105" i="1"/>
  <c r="OA105" i="1" s="1"/>
  <c r="NZ43" i="1"/>
  <c r="OA43" i="1" s="1"/>
  <c r="NZ161" i="1"/>
  <c r="OA161" i="1" s="1"/>
  <c r="NZ15" i="1"/>
  <c r="OA15" i="1" s="1"/>
  <c r="ED149" i="1"/>
  <c r="EE149" i="1" s="1"/>
  <c r="ED101" i="1"/>
  <c r="EE101" i="1" s="1"/>
  <c r="ED51" i="1"/>
  <c r="EE51" i="1" s="1"/>
  <c r="ED30" i="1"/>
  <c r="EE30" i="1" s="1"/>
  <c r="DX97" i="1"/>
  <c r="EB97" i="1" s="1"/>
  <c r="EC97" i="1" s="1"/>
  <c r="BV170" i="1"/>
  <c r="BV134" i="1"/>
  <c r="BV86" i="1"/>
  <c r="BV74" i="1"/>
  <c r="BV49" i="1"/>
  <c r="BV23" i="1"/>
  <c r="DY173" i="1"/>
  <c r="DX173" i="1"/>
  <c r="EB173" i="1" s="1"/>
  <c r="EC173" i="1" s="1"/>
  <c r="EB23" i="1"/>
  <c r="EC23" i="1" s="1"/>
  <c r="DY12" i="1"/>
  <c r="DX12" i="1"/>
  <c r="ED109" i="1"/>
  <c r="EE109" i="1" s="1"/>
  <c r="BV81" i="1"/>
  <c r="BV31" i="1"/>
  <c r="BV169" i="1"/>
  <c r="BV133" i="1"/>
  <c r="BV121" i="1"/>
  <c r="HO141" i="1"/>
  <c r="HP141" i="1" s="1"/>
  <c r="HO172" i="1"/>
  <c r="HP172" i="1" s="1"/>
  <c r="HO100" i="1"/>
  <c r="HP100" i="1" s="1"/>
  <c r="HO40" i="1"/>
  <c r="HP40" i="1" s="1"/>
  <c r="HO16" i="1"/>
  <c r="HP16" i="1" s="1"/>
  <c r="NZ65" i="1"/>
  <c r="OA65" i="1" s="1"/>
  <c r="NZ41" i="1"/>
  <c r="OA41" i="1" s="1"/>
  <c r="NZ17" i="1"/>
  <c r="OA17" i="1" s="1"/>
  <c r="AC164" i="1"/>
  <c r="AD164" i="1" s="1"/>
  <c r="AC114" i="1"/>
  <c r="AD114" i="1" s="1"/>
  <c r="ED116" i="1"/>
  <c r="ED78" i="1"/>
  <c r="ED49" i="1"/>
  <c r="BV128" i="1"/>
  <c r="BV68" i="1"/>
  <c r="BV17" i="1"/>
  <c r="HO80" i="1"/>
  <c r="HP80" i="1" s="1"/>
  <c r="HO135" i="1"/>
  <c r="HP135" i="1" s="1"/>
  <c r="HO51" i="1"/>
  <c r="HP51" i="1" s="1"/>
  <c r="HO27" i="1"/>
  <c r="HP27" i="1" s="1"/>
  <c r="BV175" i="1"/>
  <c r="BV79" i="1"/>
  <c r="HO163" i="1"/>
  <c r="HP163" i="1" s="1"/>
  <c r="HO115" i="1"/>
  <c r="HP115" i="1" s="1"/>
  <c r="NZ174" i="1"/>
  <c r="OA174" i="1" s="1"/>
  <c r="NZ162" i="1"/>
  <c r="OA162" i="1" s="1"/>
  <c r="ED151" i="1"/>
  <c r="EE151" i="1" s="1"/>
  <c r="AC152" i="1"/>
  <c r="AD152" i="1" s="1"/>
  <c r="AC109" i="1"/>
  <c r="AD109" i="1" s="1"/>
  <c r="ED175" i="1"/>
  <c r="EE175" i="1" s="1"/>
  <c r="ED94" i="1"/>
  <c r="ED66" i="1"/>
  <c r="ED85" i="1"/>
  <c r="ED47" i="1"/>
  <c r="EE47" i="1" s="1"/>
  <c r="AC151" i="1"/>
  <c r="AD151" i="1" s="1"/>
  <c r="AC108" i="1"/>
  <c r="AD108" i="1" s="1"/>
  <c r="ED130" i="1"/>
  <c r="EE130" i="1" s="1"/>
  <c r="ED121" i="1"/>
  <c r="ED37" i="1"/>
  <c r="EE37" i="1" s="1"/>
  <c r="AC166" i="1"/>
  <c r="AD166" i="1" s="1"/>
  <c r="AC162" i="1"/>
  <c r="AD162" i="1" s="1"/>
  <c r="AC122" i="1"/>
  <c r="AD122" i="1" s="1"/>
  <c r="AC158" i="1"/>
  <c r="AD158" i="1" s="1"/>
  <c r="AC133" i="1"/>
  <c r="AD133" i="1" s="1"/>
  <c r="ED165" i="1"/>
  <c r="EE165" i="1" s="1"/>
  <c r="ED123" i="1"/>
  <c r="EE123" i="1" s="1"/>
  <c r="ED71" i="1"/>
  <c r="AC176" i="1"/>
  <c r="AD176" i="1" s="1"/>
  <c r="AC161" i="1"/>
  <c r="AD161" i="1" s="1"/>
  <c r="AC125" i="1"/>
  <c r="AD125" i="1" s="1"/>
  <c r="AC121" i="1"/>
  <c r="AD121" i="1" s="1"/>
  <c r="ED163" i="1"/>
  <c r="EE163" i="1" s="1"/>
  <c r="AC167" i="1"/>
  <c r="AD167" i="1" s="1"/>
  <c r="AC119" i="1"/>
  <c r="AD119" i="1" s="1"/>
  <c r="ED157" i="1"/>
  <c r="ED108" i="1"/>
  <c r="ED35" i="1"/>
  <c r="EE35" i="1" s="1"/>
  <c r="ED12" i="1"/>
  <c r="EE12" i="1" s="1"/>
  <c r="AC173" i="1"/>
  <c r="AD173" i="1" s="1"/>
  <c r="AC132" i="1"/>
  <c r="AD132" i="1" s="1"/>
  <c r="AC115" i="1"/>
  <c r="AD115" i="1" s="1"/>
  <c r="ED164" i="1"/>
  <c r="EE164" i="1" s="1"/>
  <c r="ED139" i="1"/>
  <c r="EE139" i="1" s="1"/>
  <c r="ED115" i="1"/>
  <c r="EE115" i="1" s="1"/>
  <c r="ED42" i="1"/>
  <c r="ED18" i="1"/>
  <c r="ED127" i="1"/>
  <c r="EE127" i="1" s="1"/>
  <c r="ED103" i="1"/>
  <c r="ED11" i="1"/>
  <c r="EE11" i="1" s="1"/>
  <c r="ED156" i="1"/>
  <c r="AC142" i="1"/>
  <c r="AD142" i="1" s="1"/>
  <c r="AC102" i="1"/>
  <c r="AD102" i="1" s="1"/>
  <c r="ED169" i="1"/>
  <c r="EE169" i="1" s="1"/>
  <c r="ED133" i="1"/>
  <c r="ED97" i="1"/>
  <c r="EE97" i="1" s="1"/>
  <c r="ED24" i="1"/>
  <c r="EE24" i="1" s="1"/>
  <c r="ED17" i="1"/>
  <c r="EE17" i="1" s="1"/>
  <c r="ED168" i="1"/>
  <c r="ED132" i="1"/>
  <c r="ED96" i="1"/>
  <c r="ED59" i="1"/>
  <c r="EE59" i="1" s="1"/>
  <c r="ED23" i="1"/>
  <c r="EE23" i="1" s="1"/>
  <c r="DX14" i="4" l="1"/>
  <c r="DY14" i="4" s="1"/>
  <c r="ED14" i="4"/>
  <c r="EE14" i="4" s="1"/>
  <c r="EH64" i="1"/>
  <c r="EI64" i="1" s="1"/>
  <c r="EH76" i="1"/>
  <c r="EI76" i="1" s="1"/>
  <c r="EH75" i="1"/>
  <c r="EI75" i="1" s="1"/>
  <c r="EH10" i="1"/>
  <c r="EI10" i="1" s="1"/>
  <c r="EH155" i="1"/>
  <c r="EI155" i="1" s="1"/>
  <c r="EB155" i="1"/>
  <c r="EC155" i="1" s="1"/>
  <c r="EH114" i="1"/>
  <c r="EI114" i="1" s="1"/>
  <c r="EH7" i="1"/>
  <c r="EI7" i="1" s="1"/>
  <c r="EB28" i="1"/>
  <c r="EC28" i="1" s="1"/>
  <c r="EH153" i="1"/>
  <c r="EI153" i="1" s="1"/>
  <c r="EH170" i="1"/>
  <c r="EI170" i="1" s="1"/>
  <c r="EH128" i="1"/>
  <c r="EI128" i="1" s="1"/>
  <c r="EH57" i="1"/>
  <c r="EI57" i="1" s="1"/>
  <c r="EH55" i="1"/>
  <c r="EI55" i="1" s="1"/>
  <c r="EH106" i="1"/>
  <c r="EI106" i="1" s="1"/>
  <c r="EH27" i="1"/>
  <c r="EI27" i="1" s="1"/>
  <c r="EH166" i="1"/>
  <c r="EI166" i="1" s="1"/>
  <c r="EH107" i="1"/>
  <c r="EI107" i="1" s="1"/>
  <c r="EH100" i="1"/>
  <c r="EI100" i="1" s="1"/>
  <c r="EH24" i="1"/>
  <c r="EI24" i="1" s="1"/>
  <c r="EH25" i="1"/>
  <c r="EI25" i="1" s="1"/>
  <c r="EH124" i="1"/>
  <c r="EI124" i="1" s="1"/>
  <c r="EH81" i="1"/>
  <c r="EI81" i="1" s="1"/>
  <c r="EH37" i="1"/>
  <c r="EI37" i="1" s="1"/>
  <c r="EH152" i="1"/>
  <c r="EI152" i="1" s="1"/>
  <c r="EH51" i="1"/>
  <c r="EI51" i="1" s="1"/>
  <c r="EH63" i="1"/>
  <c r="EI63" i="1" s="1"/>
  <c r="EH129" i="1"/>
  <c r="EI129" i="1" s="1"/>
  <c r="EH101" i="1"/>
  <c r="EI101" i="1" s="1"/>
  <c r="EH35" i="1"/>
  <c r="EI35" i="1" s="1"/>
  <c r="EH102" i="1"/>
  <c r="EI102" i="1" s="1"/>
  <c r="EH62" i="1"/>
  <c r="EI62" i="1" s="1"/>
  <c r="EH151" i="1"/>
  <c r="EI151" i="1" s="1"/>
  <c r="EH139" i="1"/>
  <c r="EI139" i="1" s="1"/>
  <c r="EH97" i="1"/>
  <c r="EI97" i="1" s="1"/>
  <c r="EH89" i="1"/>
  <c r="EI89" i="1" s="1"/>
  <c r="EH67" i="1"/>
  <c r="EI67" i="1" s="1"/>
  <c r="EH39" i="1"/>
  <c r="EI39" i="1" s="1"/>
  <c r="EH163" i="1"/>
  <c r="EI163" i="1" s="1"/>
  <c r="EH9" i="1"/>
  <c r="EI9" i="1" s="1"/>
  <c r="EH36" i="1"/>
  <c r="EI36" i="1" s="1"/>
  <c r="EH52" i="1"/>
  <c r="EI52" i="1" s="1"/>
  <c r="EE7" i="1"/>
  <c r="EH88" i="1"/>
  <c r="EI88" i="1" s="1"/>
  <c r="EH72" i="1"/>
  <c r="EI72" i="1" s="1"/>
  <c r="EH82" i="1"/>
  <c r="EI82" i="1" s="1"/>
  <c r="EE82" i="1"/>
  <c r="EH174" i="1"/>
  <c r="EI174" i="1" s="1"/>
  <c r="EH164" i="1"/>
  <c r="EI164" i="1" s="1"/>
  <c r="EH93" i="1"/>
  <c r="EI93" i="1" s="1"/>
  <c r="EB35" i="1"/>
  <c r="EC35" i="1" s="1"/>
  <c r="EH60" i="1"/>
  <c r="EI60" i="1" s="1"/>
  <c r="EH141" i="1"/>
  <c r="EI141" i="1" s="1"/>
  <c r="EH154" i="1"/>
  <c r="EI154" i="1" s="1"/>
  <c r="EH126" i="1"/>
  <c r="EI126" i="1" s="1"/>
  <c r="EH130" i="1"/>
  <c r="EI130" i="1" s="1"/>
  <c r="EH144" i="1"/>
  <c r="EI144" i="1" s="1"/>
  <c r="EH15" i="1"/>
  <c r="EI15" i="1" s="1"/>
  <c r="EH84" i="1"/>
  <c r="EI84" i="1" s="1"/>
  <c r="EH105" i="1"/>
  <c r="EI105" i="1" s="1"/>
  <c r="EH14" i="1"/>
  <c r="EI14" i="1" s="1"/>
  <c r="EH167" i="1"/>
  <c r="EI167" i="1" s="1"/>
  <c r="EH125" i="1"/>
  <c r="EI125" i="1" s="1"/>
  <c r="EH46" i="1"/>
  <c r="EI46" i="1" s="1"/>
  <c r="EH118" i="1"/>
  <c r="EI118" i="1" s="1"/>
  <c r="EH119" i="1"/>
  <c r="EI119" i="1" s="1"/>
  <c r="EB119" i="1"/>
  <c r="EC119" i="1" s="1"/>
  <c r="EE138" i="1"/>
  <c r="EH138" i="1"/>
  <c r="EI138" i="1" s="1"/>
  <c r="EH65" i="1"/>
  <c r="EI65" i="1" s="1"/>
  <c r="EE65" i="1"/>
  <c r="EE128" i="1"/>
  <c r="EH41" i="1"/>
  <c r="EI41" i="1" s="1"/>
  <c r="EH131" i="1"/>
  <c r="EI131" i="1" s="1"/>
  <c r="EH31" i="1"/>
  <c r="EI31" i="1" s="1"/>
  <c r="EH134" i="1"/>
  <c r="EI134" i="1" s="1"/>
  <c r="EH30" i="1"/>
  <c r="EI30" i="1" s="1"/>
  <c r="EH140" i="1"/>
  <c r="EI140" i="1" s="1"/>
  <c r="EH73" i="1"/>
  <c r="EI73" i="1" s="1"/>
  <c r="EH43" i="1"/>
  <c r="EI43" i="1" s="1"/>
  <c r="EH68" i="1"/>
  <c r="EI68" i="1" s="1"/>
  <c r="EH32" i="1"/>
  <c r="EI32" i="1" s="1"/>
  <c r="EB4" i="1"/>
  <c r="EC4" i="1" s="1"/>
  <c r="EH4" i="1"/>
  <c r="EI4" i="1" s="1"/>
  <c r="EH79" i="1"/>
  <c r="EI79" i="1" s="1"/>
  <c r="EE77" i="1"/>
  <c r="EH77" i="1"/>
  <c r="EI77" i="1" s="1"/>
  <c r="EH53" i="1"/>
  <c r="EI53" i="1" s="1"/>
  <c r="EE53" i="1"/>
  <c r="EH109" i="1"/>
  <c r="EI109" i="1" s="1"/>
  <c r="EH113" i="1"/>
  <c r="EI113" i="1" s="1"/>
  <c r="EH104" i="1"/>
  <c r="EI104" i="1" s="1"/>
  <c r="EH160" i="1"/>
  <c r="EI160" i="1" s="1"/>
  <c r="EH122" i="1"/>
  <c r="EI122" i="1" s="1"/>
  <c r="EH145" i="1"/>
  <c r="EI145" i="1" s="1"/>
  <c r="EH19" i="1"/>
  <c r="EI19" i="1" s="1"/>
  <c r="EH61" i="1"/>
  <c r="EI61" i="1" s="1"/>
  <c r="EB16" i="1"/>
  <c r="EC16" i="1" s="1"/>
  <c r="EH16" i="1"/>
  <c r="EI16" i="1" s="1"/>
  <c r="EE48" i="1"/>
  <c r="EH48" i="1"/>
  <c r="EI48" i="1" s="1"/>
  <c r="EH150" i="1"/>
  <c r="EI150" i="1" s="1"/>
  <c r="EE112" i="1"/>
  <c r="EH112" i="1"/>
  <c r="EI112" i="1" s="1"/>
  <c r="EH172" i="1"/>
  <c r="EI172" i="1" s="1"/>
  <c r="EE117" i="1"/>
  <c r="EH117" i="1"/>
  <c r="EI117" i="1" s="1"/>
  <c r="EH135" i="1"/>
  <c r="EI135" i="1" s="1"/>
  <c r="EH176" i="1"/>
  <c r="EI176" i="1" s="1"/>
  <c r="EH6" i="1"/>
  <c r="EI6" i="1" s="1"/>
  <c r="EH38" i="1"/>
  <c r="EI38" i="1" s="1"/>
  <c r="EH115" i="1"/>
  <c r="EI115" i="1" s="1"/>
  <c r="EH8" i="1"/>
  <c r="EI8" i="1" s="1"/>
  <c r="EH95" i="1"/>
  <c r="EI95" i="1" s="1"/>
  <c r="EH162" i="1"/>
  <c r="EI162" i="1" s="1"/>
  <c r="EE49" i="1"/>
  <c r="EH49" i="1"/>
  <c r="EI49" i="1" s="1"/>
  <c r="EE74" i="1"/>
  <c r="EH74" i="1"/>
  <c r="EI74" i="1" s="1"/>
  <c r="EE54" i="1"/>
  <c r="EH54" i="1"/>
  <c r="EI54" i="1" s="1"/>
  <c r="EE156" i="1"/>
  <c r="EH156" i="1"/>
  <c r="EI156" i="1" s="1"/>
  <c r="EB158" i="1"/>
  <c r="EC158" i="1" s="1"/>
  <c r="EH158" i="1"/>
  <c r="EI158" i="1" s="1"/>
  <c r="EH159" i="1"/>
  <c r="EI159" i="1" s="1"/>
  <c r="EH23" i="1"/>
  <c r="EI23" i="1" s="1"/>
  <c r="EE103" i="1"/>
  <c r="EH103" i="1"/>
  <c r="EI103" i="1" s="1"/>
  <c r="EE66" i="1"/>
  <c r="EH66" i="1"/>
  <c r="EI66" i="1" s="1"/>
  <c r="EH20" i="1"/>
  <c r="EI20" i="1" s="1"/>
  <c r="EH92" i="1"/>
  <c r="EI92" i="1" s="1"/>
  <c r="EB92" i="1"/>
  <c r="EC92" i="1" s="1"/>
  <c r="EB70" i="1"/>
  <c r="EC70" i="1" s="1"/>
  <c r="EH70" i="1"/>
  <c r="EI70" i="1" s="1"/>
  <c r="EE132" i="1"/>
  <c r="EH132" i="1"/>
  <c r="EI132" i="1" s="1"/>
  <c r="EH157" i="1"/>
  <c r="EI157" i="1" s="1"/>
  <c r="EE157" i="1"/>
  <c r="EH147" i="1"/>
  <c r="EI147" i="1" s="1"/>
  <c r="EH168" i="1"/>
  <c r="EI168" i="1" s="1"/>
  <c r="EE168" i="1"/>
  <c r="EH50" i="1"/>
  <c r="EI50" i="1" s="1"/>
  <c r="EE42" i="1"/>
  <c r="EH42" i="1"/>
  <c r="EI42" i="1" s="1"/>
  <c r="EH59" i="1"/>
  <c r="EI59" i="1" s="1"/>
  <c r="EB12" i="1"/>
  <c r="EC12" i="1" s="1"/>
  <c r="EH12" i="1"/>
  <c r="EI12" i="1" s="1"/>
  <c r="EH142" i="1"/>
  <c r="EI142" i="1" s="1"/>
  <c r="EB142" i="1"/>
  <c r="EC142" i="1" s="1"/>
  <c r="EH17" i="1"/>
  <c r="EI17" i="1" s="1"/>
  <c r="EH165" i="1"/>
  <c r="EI165" i="1" s="1"/>
  <c r="EH2" i="1"/>
  <c r="EI2" i="1" s="1"/>
  <c r="EH171" i="1"/>
  <c r="EI171" i="1" s="1"/>
  <c r="EH69" i="1"/>
  <c r="EI69" i="1" s="1"/>
  <c r="EH110" i="1"/>
  <c r="EI110" i="1" s="1"/>
  <c r="EE110" i="1"/>
  <c r="EH137" i="1"/>
  <c r="EI137" i="1" s="1"/>
  <c r="EH173" i="1"/>
  <c r="EI173" i="1" s="1"/>
  <c r="EE78" i="1"/>
  <c r="EH78" i="1"/>
  <c r="EI78" i="1" s="1"/>
  <c r="EE85" i="1"/>
  <c r="EH85" i="1"/>
  <c r="EI85" i="1" s="1"/>
  <c r="EB56" i="1"/>
  <c r="EC56" i="1" s="1"/>
  <c r="EH56" i="1"/>
  <c r="EI56" i="1" s="1"/>
  <c r="EE108" i="1"/>
  <c r="EH108" i="1"/>
  <c r="EI108" i="1" s="1"/>
  <c r="EE94" i="1"/>
  <c r="EH94" i="1"/>
  <c r="EI94" i="1" s="1"/>
  <c r="EH26" i="1"/>
  <c r="EI26" i="1" s="1"/>
  <c r="EE26" i="1"/>
  <c r="EH11" i="1"/>
  <c r="EI11" i="1" s="1"/>
  <c r="EH5" i="1"/>
  <c r="EI5" i="1" s="1"/>
  <c r="EH99" i="1"/>
  <c r="EI99" i="1" s="1"/>
  <c r="EH149" i="1"/>
  <c r="EI149" i="1" s="1"/>
  <c r="EB22" i="1"/>
  <c r="EC22" i="1" s="1"/>
  <c r="EH22" i="1"/>
  <c r="EI22" i="1" s="1"/>
  <c r="EE121" i="1"/>
  <c r="EH121" i="1"/>
  <c r="EI121" i="1" s="1"/>
  <c r="EH127" i="1"/>
  <c r="EI127" i="1" s="1"/>
  <c r="EE44" i="1"/>
  <c r="EH44" i="1"/>
  <c r="EI44" i="1" s="1"/>
  <c r="EB21" i="1"/>
  <c r="EC21" i="1" s="1"/>
  <c r="EH21" i="1"/>
  <c r="EI21" i="1" s="1"/>
  <c r="EH47" i="1"/>
  <c r="EI47" i="1" s="1"/>
  <c r="EE146" i="1"/>
  <c r="EH146" i="1"/>
  <c r="EI146" i="1" s="1"/>
  <c r="EB33" i="1"/>
  <c r="EC33" i="1" s="1"/>
  <c r="EH33" i="1"/>
  <c r="EI33" i="1" s="1"/>
  <c r="EH136" i="1"/>
  <c r="EI136" i="1" s="1"/>
  <c r="EB136" i="1"/>
  <c r="EC136" i="1" s="1"/>
  <c r="EH148" i="1"/>
  <c r="EI148" i="1" s="1"/>
  <c r="EB148" i="1"/>
  <c r="EC148" i="1" s="1"/>
  <c r="EH116" i="1"/>
  <c r="EI116" i="1" s="1"/>
  <c r="EE116" i="1"/>
  <c r="EE96" i="1"/>
  <c r="EH96" i="1"/>
  <c r="EI96" i="1" s="1"/>
  <c r="EH91" i="1"/>
  <c r="EI91" i="1" s="1"/>
  <c r="EB34" i="1"/>
  <c r="EC34" i="1" s="1"/>
  <c r="EH34" i="1"/>
  <c r="EI34" i="1" s="1"/>
  <c r="EE18" i="1"/>
  <c r="EH18" i="1"/>
  <c r="EI18" i="1" s="1"/>
  <c r="EE86" i="1"/>
  <c r="EH86" i="1"/>
  <c r="EI86" i="1" s="1"/>
  <c r="EB169" i="1"/>
  <c r="EC169" i="1" s="1"/>
  <c r="EH169" i="1"/>
  <c r="EI169" i="1" s="1"/>
  <c r="EB58" i="1"/>
  <c r="EC58" i="1" s="1"/>
  <c r="EH58" i="1"/>
  <c r="EI58" i="1" s="1"/>
  <c r="EH175" i="1"/>
  <c r="EI175" i="1" s="1"/>
  <c r="EH13" i="1"/>
  <c r="EI13" i="1" s="1"/>
  <c r="EB13" i="1"/>
  <c r="EC13" i="1" s="1"/>
  <c r="EH120" i="1"/>
  <c r="EI120" i="1" s="1"/>
  <c r="EB90" i="1"/>
  <c r="EC90" i="1" s="1"/>
  <c r="EH90" i="1"/>
  <c r="EI90" i="1" s="1"/>
  <c r="EE133" i="1"/>
  <c r="EH133" i="1"/>
  <c r="EI133" i="1" s="1"/>
  <c r="EH87" i="1"/>
  <c r="EI87" i="1" s="1"/>
  <c r="EH45" i="1"/>
  <c r="EI45" i="1" s="1"/>
  <c r="EE71" i="1"/>
  <c r="EH71" i="1"/>
  <c r="EI71" i="1" s="1"/>
  <c r="EH98" i="1"/>
  <c r="EI98" i="1" s="1"/>
  <c r="EB98" i="1"/>
  <c r="EC98" i="1" s="1"/>
  <c r="EH123" i="1"/>
  <c r="EI123" i="1" s="1"/>
  <c r="EH111" i="1"/>
  <c r="EI111" i="1" s="1"/>
</calcChain>
</file>

<file path=xl/sharedStrings.xml><?xml version="1.0" encoding="utf-8"?>
<sst xmlns="http://schemas.openxmlformats.org/spreadsheetml/2006/main" count="14038" uniqueCount="1318">
  <si>
    <t>Entry</t>
  </si>
  <si>
    <t>Date</t>
  </si>
  <si>
    <t>Details</t>
  </si>
  <si>
    <t>March 16th 2015</t>
  </si>
  <si>
    <t>Changed the CAUSE and WORSE top 3 text reports into numbers - now labelled as RECODE variables</t>
  </si>
  <si>
    <t>March 19th 2015</t>
  </si>
  <si>
    <t>Recoded the PERS and OTHER risk scores to be out of 5 (VS. %). Created the RISK.IN.SPORT variable (perceived risk in the sport they play). Created composite risk score combining these three new variables (out of 15) &amp; average composite risk (out of 5)</t>
  </si>
  <si>
    <t>Reverse scored resolve variable (injury risk) and created compounded SEVERITY and CONTROL variables.</t>
  </si>
  <si>
    <t>June 30th, 2015</t>
  </si>
  <si>
    <t>Created CONC.EDU.SOURCE.TOT variable where it counts the total number of sources reported by athletes</t>
  </si>
  <si>
    <t>July 12th, 2015</t>
  </si>
  <si>
    <t>Changed the Illness Coherence variables so that 25, 26, 27 are now reverse scored and 28, 29, 30 are not to reflect logical directionality of dimension totals.</t>
  </si>
  <si>
    <t xml:space="preserve">Added in orange bars to represent where missing data would effect total scores. Will remove these when put into working sections for analyses. </t>
  </si>
  <si>
    <t>July 22nd, 2015</t>
  </si>
  <si>
    <t>removed scores of 0 for the CONC.EDU.SOURCE.TOT variable where athletes reported no education, as it skewed the avg.</t>
  </si>
  <si>
    <t>December 3rd, 2015</t>
  </si>
  <si>
    <t>Added age brackets, added symptom identity x sport involvement (contact/noncontact), added risk in sport (contact/noncontact) x sport involvement (contact/noncontact)</t>
  </si>
  <si>
    <t>December 7th, 2015</t>
  </si>
  <si>
    <t>Added risk in own sport x sport involvement (contact/noncontact)</t>
  </si>
  <si>
    <t>December 9th, 2015</t>
  </si>
  <si>
    <t>Added Concussion History (Y/N) X Sport Type (Contact/Noncontact) and calcluated percentages (DEMO TAB)</t>
  </si>
  <si>
    <t>January 9th, 2016</t>
  </si>
  <si>
    <t>Added symptoms (TOTAL) tab to calculate the number of reported symptoms regardless of accuracy. Also in the SYMPTOMS tab, changed the accuracy score range from (-21 - 21) to (0 - 21) to better reflect percent accuracy</t>
  </si>
  <si>
    <t>Timeline: Acute/Chronic</t>
  </si>
  <si>
    <t>Consequences: Personal</t>
  </si>
  <si>
    <t>Consequences: Social</t>
  </si>
  <si>
    <t>STRIKE</t>
  </si>
  <si>
    <t>Control: Personal</t>
  </si>
  <si>
    <t>Control: Treatment</t>
  </si>
  <si>
    <t>Illness Coherence</t>
  </si>
  <si>
    <t>Timeline: Cyclical</t>
  </si>
  <si>
    <t>Emotional Representation</t>
  </si>
  <si>
    <t>Timeline Subdimension</t>
  </si>
  <si>
    <t>Consequences Subdimension</t>
  </si>
  <si>
    <t>Control Subdimension</t>
  </si>
  <si>
    <t>MARLOWE-CROWNE</t>
  </si>
  <si>
    <t>Qualitative Question</t>
  </si>
  <si>
    <t>CASE</t>
  </si>
  <si>
    <t>ResponseID</t>
  </si>
  <si>
    <t>Consent</t>
  </si>
  <si>
    <t>AGE</t>
  </si>
  <si>
    <t>GEN</t>
  </si>
  <si>
    <t>SCH</t>
  </si>
  <si>
    <t>CONC.HIST</t>
  </si>
  <si>
    <t>CONC.DIAG</t>
  </si>
  <si>
    <t>CONC.KNOW</t>
  </si>
  <si>
    <t>CONC.EDU</t>
  </si>
  <si>
    <t>CONC.EDU.SOURCE.PERS</t>
  </si>
  <si>
    <t>CONC.EDU.SOURCE.EDUC</t>
  </si>
  <si>
    <t>CONC.EDU.SOURCE.UNIV</t>
  </si>
  <si>
    <t>CONC.EDU.SOURCE.INFO</t>
  </si>
  <si>
    <t>CONC.EDU.SOURCE.NEWS</t>
  </si>
  <si>
    <t>CONC.EDU.SOURCE.OTHER</t>
  </si>
  <si>
    <t>CONC.EDU.SOURCE.TOT</t>
  </si>
  <si>
    <t>VAR.TEAM</t>
  </si>
  <si>
    <t>RISK.IN.SPORT</t>
  </si>
  <si>
    <t>VAR.TYPE</t>
  </si>
  <si>
    <t>LEAGUE</t>
  </si>
  <si>
    <t>LEAGUE.OTHER</t>
  </si>
  <si>
    <t>VAR.YEAR</t>
  </si>
  <si>
    <t>SPORT.YEAR</t>
  </si>
  <si>
    <t>RISK.PERS</t>
  </si>
  <si>
    <t>ST.RISK.PERS</t>
  </si>
  <si>
    <t>RISK.OTHER</t>
  </si>
  <si>
    <t>ST.RISK.OTHER</t>
  </si>
  <si>
    <t>COMPOSITE.RISK</t>
  </si>
  <si>
    <t>COMPOSITE.RISK.AVG</t>
  </si>
  <si>
    <t>CONC.SYMP</t>
  </si>
  <si>
    <t>CONC.SYMP.PAIN</t>
  </si>
  <si>
    <t>CONC.SYMP.PAIN.COR</t>
  </si>
  <si>
    <t>CONC.SYMP.FTG</t>
  </si>
  <si>
    <t>CONC.SYMP.FTG.COR</t>
  </si>
  <si>
    <t>CONC.SYMP.CNTN</t>
  </si>
  <si>
    <t>CONC.SYMP.CNTN.COR</t>
  </si>
  <si>
    <t>CONC.SYMP.LSTR</t>
  </si>
  <si>
    <t>CONC.SYMP.LSTR.COR</t>
  </si>
  <si>
    <t>CONC.SYMP.WHEEZ</t>
  </si>
  <si>
    <t>CONC.SYMP.WHEEZ.COR</t>
  </si>
  <si>
    <t>CONC.SYMP.NAUS</t>
  </si>
  <si>
    <t>CONC.SYMP.NAUS.COR</t>
  </si>
  <si>
    <t>CONC.SYMP.LWEIG</t>
  </si>
  <si>
    <t>CONC.SYMP.LWEIG.COR</t>
  </si>
  <si>
    <t>CONC.SYMP.GWEIG</t>
  </si>
  <si>
    <t>CONC.SYMP.GWEIG.COR</t>
  </si>
  <si>
    <t>CONC.SYMP.IRRIT</t>
  </si>
  <si>
    <t>CONC.SYMP.IRRIT.COR</t>
  </si>
  <si>
    <t>CONC.SYMP.EYES</t>
  </si>
  <si>
    <t>CONC.SYMP.EYES.COR</t>
  </si>
  <si>
    <t>CONC.SYMP.CONF</t>
  </si>
  <si>
    <t>CONC.SYMP.CONF.COR</t>
  </si>
  <si>
    <t>CONC.SYMP.DIZZ</t>
  </si>
  <si>
    <t>CONC.SYMP.DIZZ.COR</t>
  </si>
  <si>
    <t>CONC.SYMP.MEM</t>
  </si>
  <si>
    <t>CONC.SYMP.MEM.COR</t>
  </si>
  <si>
    <t>CONC.SYMP.CHEST</t>
  </si>
  <si>
    <t>CONC.SYMP.CHEST.COR</t>
  </si>
  <si>
    <t>CONC.SYMP.BAL</t>
  </si>
  <si>
    <t>CONC.SYMP.BAL.COR</t>
  </si>
  <si>
    <t>CONC.SYMP.STIFF</t>
  </si>
  <si>
    <t>CONC.SYMP.STIFF.COR</t>
  </si>
  <si>
    <t>CONC.SYMP.BREATH</t>
  </si>
  <si>
    <t>CONC.SYMP.BREATH.COR</t>
  </si>
  <si>
    <t>CONC.SYMP.SLEEP</t>
  </si>
  <si>
    <t>CONC.SYMP.SLEEP.COR</t>
  </si>
  <si>
    <t>CONC.SYMP.HDACHE</t>
  </si>
  <si>
    <t>CONC.SYMP.HDACHE.COR</t>
  </si>
  <si>
    <t>CONC.SYMP.THROAT</t>
  </si>
  <si>
    <t>CONC.SYMP.THROAT.COR</t>
  </si>
  <si>
    <t>CONC.SYMP.SPEECH</t>
  </si>
  <si>
    <t>CONC.SYMP.SPEECH.COR</t>
  </si>
  <si>
    <t>CONC.SYMP.COR.TOT</t>
  </si>
  <si>
    <t>CONC.VIEW</t>
  </si>
  <si>
    <t>CONC.VIEW1</t>
  </si>
  <si>
    <t>CONC.VIEW2</t>
  </si>
  <si>
    <t>CONC.VIEW3</t>
  </si>
  <si>
    <t>CONC.VIEW4</t>
  </si>
  <si>
    <t>CONC.VIEW5</t>
  </si>
  <si>
    <t>CONC.VIEW6</t>
  </si>
  <si>
    <t>CONC.VIEW7</t>
  </si>
  <si>
    <t>CONC.VIEW8</t>
  </si>
  <si>
    <t>CONC.VIEW9</t>
  </si>
  <si>
    <t>CONC.VIEW10</t>
  </si>
  <si>
    <t>CONC.VIEW11</t>
  </si>
  <si>
    <t>CONC.VIEW12</t>
  </si>
  <si>
    <t>CONC.VIEW13</t>
  </si>
  <si>
    <t>CONC.VIEW14</t>
  </si>
  <si>
    <t>CONC.VIEW15</t>
  </si>
  <si>
    <t>CONC.VIEW16</t>
  </si>
  <si>
    <t>CONC.VIEW17</t>
  </si>
  <si>
    <t>CONC.VIEW18</t>
  </si>
  <si>
    <t>CONC.VIEW19</t>
  </si>
  <si>
    <t>CONC.VIEW20</t>
  </si>
  <si>
    <t>CONC.VIEW21</t>
  </si>
  <si>
    <t>CONC.VIEW21REV</t>
  </si>
  <si>
    <t>CONC.VIEW22</t>
  </si>
  <si>
    <t>CONC.VIEW23</t>
  </si>
  <si>
    <t>CONC.VIEW24</t>
  </si>
  <si>
    <t>CONC.VIEW25</t>
  </si>
  <si>
    <t>CONC.VIEW25REV</t>
  </si>
  <si>
    <t>CONC.VIEW26</t>
  </si>
  <si>
    <t>CONC.VIEW26REV</t>
  </si>
  <si>
    <t>CONC.VIEW27</t>
  </si>
  <si>
    <t>CONC.VIEW27REV</t>
  </si>
  <si>
    <t>CONC.VIEW28</t>
  </si>
  <si>
    <t>CONC.VIEW29</t>
  </si>
  <si>
    <t>CONC.VIEW30</t>
  </si>
  <si>
    <t>CONC.VIEW31</t>
  </si>
  <si>
    <t>CONC.VIEW32</t>
  </si>
  <si>
    <t>CONC.VIEW33</t>
  </si>
  <si>
    <t>CONC.VIEW34</t>
  </si>
  <si>
    <t>CONC.VIEW35</t>
  </si>
  <si>
    <t>CONC.VIEW36</t>
  </si>
  <si>
    <t>TIME.ACCH.TOT</t>
  </si>
  <si>
    <t>TIME.ACCH.AVG</t>
  </si>
  <si>
    <t>TIME.CYC.TOT</t>
  </si>
  <si>
    <t>TIME.CYC.AVG</t>
  </si>
  <si>
    <t>TIME.TOT</t>
  </si>
  <si>
    <t>TIME.AVG</t>
  </si>
  <si>
    <t>CONS.PERS.TOT</t>
  </si>
  <si>
    <t>CONS.PERS.AVG</t>
  </si>
  <si>
    <t>CONS.SOCI.TOT</t>
  </si>
  <si>
    <t>CONS.SOCI.AVG</t>
  </si>
  <si>
    <t>CONS.TOT</t>
  </si>
  <si>
    <t>CONS.AVG</t>
  </si>
  <si>
    <t>CONT.PERS.TOT</t>
  </si>
  <si>
    <t>CONT.PERS.AVG</t>
  </si>
  <si>
    <t>CONT.TREA.TOT</t>
  </si>
  <si>
    <t>CONT.TREA.AVG</t>
  </si>
  <si>
    <t>CONT.TOT</t>
  </si>
  <si>
    <t>CONT.AVG</t>
  </si>
  <si>
    <t>ILLN.TOT</t>
  </si>
  <si>
    <t>ILLN.AVG</t>
  </si>
  <si>
    <t>EMOT.TOT</t>
  </si>
  <si>
    <t>EMOT.AVG</t>
  </si>
  <si>
    <t>CONC.VIEW.TOT</t>
  </si>
  <si>
    <t>CONC.VIEW.AVG</t>
  </si>
  <si>
    <t>CONC.CAUSE</t>
  </si>
  <si>
    <t>CONC.CAUSE1</t>
  </si>
  <si>
    <t>CONC.CAUSE2</t>
  </si>
  <si>
    <t>CONC.CAUSE3</t>
  </si>
  <si>
    <t>CONC.CAUSE4</t>
  </si>
  <si>
    <t>CONC.CAUSE5</t>
  </si>
  <si>
    <t>CONC.CAUSE6</t>
  </si>
  <si>
    <t>CONC.CAUSE7</t>
  </si>
  <si>
    <t>CONC.CAUSE8</t>
  </si>
  <si>
    <t>CONC.CAUSE9</t>
  </si>
  <si>
    <t>CONC.CAUSE10</t>
  </si>
  <si>
    <t>CONC.CAUSE11</t>
  </si>
  <si>
    <t>CONC.CAUSE12</t>
  </si>
  <si>
    <t>CONC.CAUSE13</t>
  </si>
  <si>
    <t>CONC.CAUSE14</t>
  </si>
  <si>
    <t>CONC.CAUSE15</t>
  </si>
  <si>
    <t>CONC.CAUSE16</t>
  </si>
  <si>
    <t>CONC.CAUSE17</t>
  </si>
  <si>
    <t>CONC.CAUSE18</t>
  </si>
  <si>
    <t>CONC.CAUSE19</t>
  </si>
  <si>
    <t>CONC.CAUSE20</t>
  </si>
  <si>
    <t>CONC.CAUSE21</t>
  </si>
  <si>
    <t>CONC.CAUSE.TOT</t>
  </si>
  <si>
    <t>CONC.CAUSE.AVG</t>
  </si>
  <si>
    <t>CONC.WORSE</t>
  </si>
  <si>
    <t>CONC.WORSE1</t>
  </si>
  <si>
    <t>CONC.WORSE2</t>
  </si>
  <si>
    <t>CONC.WORSE3</t>
  </si>
  <si>
    <t>CONC.WORSE4</t>
  </si>
  <si>
    <t>CONC.WORSE5</t>
  </si>
  <si>
    <t>CONC.WORSE6</t>
  </si>
  <si>
    <t>CONC.WORSE7</t>
  </si>
  <si>
    <t>CONC.WORSE8</t>
  </si>
  <si>
    <t>CONC.WORSE9</t>
  </si>
  <si>
    <t>CONC.WORSE10</t>
  </si>
  <si>
    <t>CONC.WORSE11</t>
  </si>
  <si>
    <t>CONC.WORSE12</t>
  </si>
  <si>
    <t>CONC.WORSE13</t>
  </si>
  <si>
    <t>CONC.WORSE14</t>
  </si>
  <si>
    <t>CONC.WORSE15</t>
  </si>
  <si>
    <t>CONC.WORSE16</t>
  </si>
  <si>
    <t>CONC.WORSE17</t>
  </si>
  <si>
    <t>CONC.WORSE18</t>
  </si>
  <si>
    <t>CONC.WORSE19</t>
  </si>
  <si>
    <t>CONC.WORSE20</t>
  </si>
  <si>
    <t>CONC.WORSE21</t>
  </si>
  <si>
    <t>CONC.WORSE.TOT</t>
  </si>
  <si>
    <t>CONC.WORSE.AVG</t>
  </si>
  <si>
    <t>ATT.PROTECT</t>
  </si>
  <si>
    <t>ATT.PROTECT1</t>
  </si>
  <si>
    <t>ATT.PROTECT2</t>
  </si>
  <si>
    <t>ATT.PROTECT3</t>
  </si>
  <si>
    <t>ATT.PROTECT4</t>
  </si>
  <si>
    <t>ATT.PROTECT5</t>
  </si>
  <si>
    <t>ATT.PROTECT5REV</t>
  </si>
  <si>
    <t>ATT.PROTECT6</t>
  </si>
  <si>
    <t>ATT.PROTECT6REV</t>
  </si>
  <si>
    <t>ATT.PROTECT7</t>
  </si>
  <si>
    <t>ATT.PROTECT8</t>
  </si>
  <si>
    <t>ATT.PROTECT8REV</t>
  </si>
  <si>
    <t>ATT.PROTECT9</t>
  </si>
  <si>
    <t>ATT.PROTECT10</t>
  </si>
  <si>
    <t>ATT.PROTECT11</t>
  </si>
  <si>
    <t>ATT.PROTECT12</t>
  </si>
  <si>
    <t>ATT.PROTECT13</t>
  </si>
  <si>
    <t>ATT.PROTECT14</t>
  </si>
  <si>
    <t>ATT.PROTECT15</t>
  </si>
  <si>
    <t>ATT.PROTECT16</t>
  </si>
  <si>
    <t>ATT.PROTECT16REV</t>
  </si>
  <si>
    <t>ATT.PROTECT17</t>
  </si>
  <si>
    <t>ATT.PROTECT17REV</t>
  </si>
  <si>
    <t>ATT.PROTECT.TOT</t>
  </si>
  <si>
    <t>ATT.PROTECT.AVG</t>
  </si>
  <si>
    <t>INT.PROTECT</t>
  </si>
  <si>
    <t>INT.PROTECT1</t>
  </si>
  <si>
    <t>INT.PROTECT2</t>
  </si>
  <si>
    <t>INT.PROTECT3</t>
  </si>
  <si>
    <t>INT.PROTECT4</t>
  </si>
  <si>
    <t>INT.PROTECT5</t>
  </si>
  <si>
    <t>INT.PROTECT6</t>
  </si>
  <si>
    <t>INT.PROTECT7</t>
  </si>
  <si>
    <t>INT.PROTECT8</t>
  </si>
  <si>
    <t>INT.PROTECT9</t>
  </si>
  <si>
    <t>INT.PROTECT10</t>
  </si>
  <si>
    <t>INT.PROTECT11</t>
  </si>
  <si>
    <t>INT.PROTECT12</t>
  </si>
  <si>
    <t>INT.PROTECT13</t>
  </si>
  <si>
    <t>INT.PROTECT14</t>
  </si>
  <si>
    <t>INT.PROTECT15</t>
  </si>
  <si>
    <t>INT.PROTECT16</t>
  </si>
  <si>
    <t>INT.PROTECT17</t>
  </si>
  <si>
    <t>INT.PROTECT18</t>
  </si>
  <si>
    <t>INT.PROTECT18REV</t>
  </si>
  <si>
    <t>INT.PROTECT.TOT</t>
  </si>
  <si>
    <t>INT.PROTECT.AVG</t>
  </si>
  <si>
    <t>CONSEQ</t>
  </si>
  <si>
    <t>CONSEQ1</t>
  </si>
  <si>
    <t>CONSEQ2</t>
  </si>
  <si>
    <t>CONSEQ3</t>
  </si>
  <si>
    <t>CONSEQ4</t>
  </si>
  <si>
    <t>CONSEQ5</t>
  </si>
  <si>
    <t>CONSEQ6</t>
  </si>
  <si>
    <t>CONSEQTOT</t>
  </si>
  <si>
    <t>CONSEQAVG</t>
  </si>
  <si>
    <t xml:space="preserve">LENGTH </t>
  </si>
  <si>
    <t>LENGTH1</t>
  </si>
  <si>
    <t>LENGTH2</t>
  </si>
  <si>
    <t>LENGTH3</t>
  </si>
  <si>
    <t>LENGTH4</t>
  </si>
  <si>
    <t>LENGTH5</t>
  </si>
  <si>
    <t>LENGTH6</t>
  </si>
  <si>
    <t>LENGTHTOT</t>
  </si>
  <si>
    <t>LENGTHAVG</t>
  </si>
  <si>
    <t>CONTROL</t>
  </si>
  <si>
    <t>CONTROL1</t>
  </si>
  <si>
    <t>CONTROL2</t>
  </si>
  <si>
    <t>CONTROL3</t>
  </si>
  <si>
    <t>CONTROL4</t>
  </si>
  <si>
    <t>CONTROL5</t>
  </si>
  <si>
    <t>CONTROL6</t>
  </si>
  <si>
    <t>CONTROLTOT</t>
  </si>
  <si>
    <t>CONTROLAVG</t>
  </si>
  <si>
    <t>TREAT</t>
  </si>
  <si>
    <t>TREAT1</t>
  </si>
  <si>
    <t>TREAT2</t>
  </si>
  <si>
    <t>TREAT3</t>
  </si>
  <si>
    <t>TREAT4</t>
  </si>
  <si>
    <t>TREAT5</t>
  </si>
  <si>
    <t>TREAT6</t>
  </si>
  <si>
    <t>TREATTOT</t>
  </si>
  <si>
    <t>TREATAVG</t>
  </si>
  <si>
    <t>RESOLVE</t>
  </si>
  <si>
    <t>RESOLVE1</t>
  </si>
  <si>
    <t>RESOLVE1REV</t>
  </si>
  <si>
    <t>RESOLVE2</t>
  </si>
  <si>
    <t>RESOLVE2REV</t>
  </si>
  <si>
    <t>RESOLVE3</t>
  </si>
  <si>
    <t>RESOLVE3REV</t>
  </si>
  <si>
    <t>RESOLVE4</t>
  </si>
  <si>
    <t>RESOLVE4REV</t>
  </si>
  <si>
    <t>RESOLVE5</t>
  </si>
  <si>
    <t>RESOLVE5REV</t>
  </si>
  <si>
    <t>RESOLVE6</t>
  </si>
  <si>
    <t>RESOLVE6REV</t>
  </si>
  <si>
    <t>RESOLVETOT</t>
  </si>
  <si>
    <t>RESOLVEAVG</t>
  </si>
  <si>
    <t>BRKNOSE.SEVERE</t>
  </si>
  <si>
    <t>ACL.SEVERE</t>
  </si>
  <si>
    <t>CONC.SEVERE</t>
  </si>
  <si>
    <t>SPRANKLE.SEVERE</t>
  </si>
  <si>
    <t>BRAIN.SEVERE</t>
  </si>
  <si>
    <t>DLSHOULDER.SEVERE</t>
  </si>
  <si>
    <t>BRKNOSE.CONTROL</t>
  </si>
  <si>
    <t>ACL.CONTROL</t>
  </si>
  <si>
    <t>CONC.CONTROL</t>
  </si>
  <si>
    <t>SPRANKLE.CONTROL</t>
  </si>
  <si>
    <t>BRAIN.CONTROL</t>
  </si>
  <si>
    <t>DLSHOULDER.CONTROL</t>
  </si>
  <si>
    <t>RISKSPORT</t>
  </si>
  <si>
    <t>RISKSPORT1</t>
  </si>
  <si>
    <t>RISKSPORT2</t>
  </si>
  <si>
    <t>RISKSPORT3</t>
  </si>
  <si>
    <t>RISKSPORT4</t>
  </si>
  <si>
    <t>RISKSPORT5</t>
  </si>
  <si>
    <t>RISKSPORT6</t>
  </si>
  <si>
    <t>RISKSPORT7</t>
  </si>
  <si>
    <t>RISKSPORT8</t>
  </si>
  <si>
    <t>RISKSPORT9</t>
  </si>
  <si>
    <t>RISKSPORT10</t>
  </si>
  <si>
    <t>RISKSPORT11</t>
  </si>
  <si>
    <t>RISKSPORT12</t>
  </si>
  <si>
    <t>RISKSPORT13</t>
  </si>
  <si>
    <t>RISKSPORT14</t>
  </si>
  <si>
    <t>RISKSPORT15</t>
  </si>
  <si>
    <t>RISKSPORT16</t>
  </si>
  <si>
    <t>RISKSPORT17</t>
  </si>
  <si>
    <t>RISKSPORT18</t>
  </si>
  <si>
    <t>RISKSPORT19</t>
  </si>
  <si>
    <t>RISKSPORT20</t>
  </si>
  <si>
    <t>RISKSPORT21</t>
  </si>
  <si>
    <t>RISKSPORT22</t>
  </si>
  <si>
    <t>RISKSPORT.CONTOT</t>
  </si>
  <si>
    <t>RISKSPORT.CONAVG</t>
  </si>
  <si>
    <t>RISKSPORT.NONTOT</t>
  </si>
  <si>
    <t>RISKSPORT.NONAVG</t>
  </si>
  <si>
    <t>RISKSPORTTOT</t>
  </si>
  <si>
    <t>RISKSPORTAVG</t>
  </si>
  <si>
    <t>PERS.TRAIT1</t>
  </si>
  <si>
    <t>PERS.TRAIT2</t>
  </si>
  <si>
    <t>PERS.TRAIT3</t>
  </si>
  <si>
    <t>PERS.TRAIT4</t>
  </si>
  <si>
    <t>PERS.TRAIT5</t>
  </si>
  <si>
    <t>PERS.TRAIT6</t>
  </si>
  <si>
    <t>PERS.TRAIT7</t>
  </si>
  <si>
    <t>PERS.TRAIT8</t>
  </si>
  <si>
    <t>PERS.TRAIT9</t>
  </si>
  <si>
    <t>PERS.TRAIT10</t>
  </si>
  <si>
    <t>PERS.TRAIT.TOT</t>
  </si>
  <si>
    <t>COMPETE</t>
  </si>
  <si>
    <t>COMPETE1</t>
  </si>
  <si>
    <t>COMPETE2</t>
  </si>
  <si>
    <t>COMPETE3</t>
  </si>
  <si>
    <t>COMPETE3REV</t>
  </si>
  <si>
    <t>COMPETE4</t>
  </si>
  <si>
    <t>COMPETE5</t>
  </si>
  <si>
    <t>COMPETE5REV</t>
  </si>
  <si>
    <t>COMPETE6</t>
  </si>
  <si>
    <t>COMPETE6REV</t>
  </si>
  <si>
    <t>COMPETE7</t>
  </si>
  <si>
    <t>COMPETE8</t>
  </si>
  <si>
    <t>COMPETE9</t>
  </si>
  <si>
    <t>COMPETE10</t>
  </si>
  <si>
    <t>COMPETE10REV</t>
  </si>
  <si>
    <t>COMPETE11</t>
  </si>
  <si>
    <t>COMPETE12</t>
  </si>
  <si>
    <t>COMPETE13</t>
  </si>
  <si>
    <t>COMPETE13REV</t>
  </si>
  <si>
    <t>COMPETE14</t>
  </si>
  <si>
    <t>COMPETE15</t>
  </si>
  <si>
    <t>COMPETE15REV</t>
  </si>
  <si>
    <t>COMPETE16</t>
  </si>
  <si>
    <t>COMPETE16REV</t>
  </si>
  <si>
    <t>COMPETE17</t>
  </si>
  <si>
    <t>COMPETE18</t>
  </si>
  <si>
    <t>COMPETE18REV</t>
  </si>
  <si>
    <t>COMPETE19</t>
  </si>
  <si>
    <t>COMPETE19REV</t>
  </si>
  <si>
    <t>COMPETE20</t>
  </si>
  <si>
    <t>COMPETE20REV</t>
  </si>
  <si>
    <t>COMPETE21</t>
  </si>
  <si>
    <t>COMPETE22</t>
  </si>
  <si>
    <t>COMPETE23</t>
  </si>
  <si>
    <t>COMPETE24</t>
  </si>
  <si>
    <t>COMPETE24REV</t>
  </si>
  <si>
    <t>COMPETE25</t>
  </si>
  <si>
    <t>COMPETE25REV</t>
  </si>
  <si>
    <t>COMPETE26</t>
  </si>
  <si>
    <t>COMPETE26REV</t>
  </si>
  <si>
    <t>COMPETE.TOT</t>
  </si>
  <si>
    <t>COMPETE.AVG</t>
  </si>
  <si>
    <t>Age</t>
  </si>
  <si>
    <t>Gender</t>
  </si>
  <si>
    <t>What school do you attend?</t>
  </si>
  <si>
    <t>Have you ever experienced a concussion?</t>
  </si>
  <si>
    <t>If you have sustained a concussion, was it diagnosed by a trained physician or not?</t>
  </si>
  <si>
    <t>Has anyone that you know personally ever had a concussion?</t>
  </si>
  <si>
    <t>Have you ever received information or education about concussion?</t>
  </si>
  <si>
    <t>Personal Research (i.e., internet search, self teaching, etc.)</t>
  </si>
  <si>
    <t>Concussion education program (i.e., Thinkfirst Canada, CDC's "Heads Up!", etc.)</t>
  </si>
  <si>
    <t>University lecture</t>
  </si>
  <si>
    <t>Information seminar (i.e., coaching clinic)</t>
  </si>
  <si>
    <t>News media (i.e., newspapers)</t>
  </si>
  <si>
    <t>Other</t>
  </si>
  <si>
    <t>If "Other" was selected in the previous question, please specify where.</t>
  </si>
  <si>
    <t>What varsity team(s) do you play for?</t>
  </si>
  <si>
    <t>What is the risk level you associate with your own sport?</t>
  </si>
  <si>
    <t>Do you play contact or non-contact?</t>
  </si>
  <si>
    <t>Which league do you compete in?</t>
  </si>
  <si>
    <t>If "Other" was chosen in the previous question, specify where.</t>
  </si>
  <si>
    <t>How many years have you competed at a varsity level /  (post-secondary)?</t>
  </si>
  <si>
    <t>How many years have you been involved in your sport?</t>
  </si>
  <si>
    <t>On a scale of 0 to 100 (with 0 being completely /  unlikely and 100 being certain likelihood), how...</t>
  </si>
  <si>
    <t>Composite risk score from personal, other, and one's sport</t>
  </si>
  <si>
    <t>Average composite risk score from personal, other, and one's sport</t>
  </si>
  <si>
    <t xml:space="preserve"> </t>
  </si>
  <si>
    <t>Listed below are a number of symptoms that may or may not be experienced when suffering from a concussion. Please indicate whether you believe any of these symptoms are related to concussion.</t>
  </si>
  <si>
    <t>Pain</t>
  </si>
  <si>
    <t>Fatigue</t>
  </si>
  <si>
    <t>Concentration problems</t>
  </si>
  <si>
    <t>Loss of strength</t>
  </si>
  <si>
    <t>Wheeziness</t>
  </si>
  <si>
    <t>Nausea</t>
  </si>
  <si>
    <t>Weight loss</t>
  </si>
  <si>
    <t>Weight gain</t>
  </si>
  <si>
    <t>Irritability</t>
  </si>
  <si>
    <t>Sore eyes</t>
  </si>
  <si>
    <t>Confusion</t>
  </si>
  <si>
    <t>Dizziness</t>
  </si>
  <si>
    <t>Memory problems</t>
  </si>
  <si>
    <t>Chest pain</t>
  </si>
  <si>
    <t>Balance problems</t>
  </si>
  <si>
    <t>Stiff joints</t>
  </si>
  <si>
    <t>Breathlessness</t>
  </si>
  <si>
    <t>Sleep problems</t>
  </si>
  <si>
    <t>Headaches</t>
  </si>
  <si>
    <t>Sore throat</t>
  </si>
  <si>
    <t>Speech problems</t>
  </si>
  <si>
    <t>Accuracy Total</t>
  </si>
  <si>
    <t>VIEWS</t>
  </si>
  <si>
    <t>Concussion injury is likely to be permanent rather than temporary</t>
  </si>
  <si>
    <t>The effects of concussion will last for a long time</t>
  </si>
  <si>
    <t>I can expect a concussion to last the rest of my life</t>
  </si>
  <si>
    <t>A concussion could have major consequences on my life</t>
  </si>
  <si>
    <t>People will see me as being very fragile after I have suffered a concussion</t>
  </si>
  <si>
    <t>Getting a concussion will make me prone to further injury, especially another concussion</t>
  </si>
  <si>
    <t>Having a concussion would strongly effect the way others see me</t>
  </si>
  <si>
    <t>If you are paying attention then simply answer "5. Strongly Agree"</t>
  </si>
  <si>
    <t>Others see those with a concussion as overplaying their symptoms if they are unable to do things they used to</t>
  </si>
  <si>
    <t>Others (i.e., teammates, coaches) would see me as a liability if I was to suffer a concussion</t>
  </si>
  <si>
    <t>Getting a concussion would cause others to be disappointed in me</t>
  </si>
  <si>
    <t>Others will think I am lazy if I am unable to do certain tasks due to a concussion</t>
  </si>
  <si>
    <t>Concussion problems are difficult to discuss with others (i.e., teammates, coaches, parents)</t>
  </si>
  <si>
    <t>Having a concussion could cost me a lot of money (i.e., disability, treatment cost, job loss, etc.).</t>
  </si>
  <si>
    <t>Having a concussion would be emotionally draining on me</t>
  </si>
  <si>
    <t>Having a concussion would be emotionally draining on others close to me</t>
  </si>
  <si>
    <t>I would feel guilty for causing problems for others as a result of my concussion</t>
  </si>
  <si>
    <t>Having a concussion would cause difficulties for those who are close to me (i.e., loss of independence).</t>
  </si>
  <si>
    <t>What I do can determine whether concussion symptoms get better or worse</t>
  </si>
  <si>
    <t>I have the power to affect the symptoms of concussion</t>
  </si>
  <si>
    <t>My actions have no effect on the outcome of concussion (i.e., acute or long term symptoms).</t>
  </si>
  <si>
    <t>Reverse Scored</t>
  </si>
  <si>
    <t>Treatment would be effective in curing concussion</t>
  </si>
  <si>
    <t>The negative effects of concussion can be prevented (avoided) by treatment</t>
  </si>
  <si>
    <t>Treatment can control concussion symptoms</t>
  </si>
  <si>
    <t>The symptoms of concussion are puzzling to me</t>
  </si>
  <si>
    <t>Concussions are a mystery to me</t>
  </si>
  <si>
    <t>Concussions don't make any sense to me</t>
  </si>
  <si>
    <t>I have a clear picture or understanding of concussions</t>
  </si>
  <si>
    <t>I have a good understanding of what the symptoms of concussions are</t>
  </si>
  <si>
    <t>I have a good idea of what the causes of concussions are</t>
  </si>
  <si>
    <t>The symptoms of concussion can change a great deal from day to day</t>
  </si>
  <si>
    <t>Concussion symptoms can come and go in cycles</t>
  </si>
  <si>
    <t>Concussion symptoms go through cycles where they get better and worse</t>
  </si>
  <si>
    <t>When I think about concussions I get upset</t>
  </si>
  <si>
    <t>The thought of having a concussion makes me feel anxious</t>
  </si>
  <si>
    <t>Concussions make me feel afraid</t>
  </si>
  <si>
    <t>total per case</t>
  </si>
  <si>
    <t>average per case</t>
  </si>
  <si>
    <t>CAUSE</t>
  </si>
  <si>
    <t>Stress or worry</t>
  </si>
  <si>
    <t>Smoking</t>
  </si>
  <si>
    <t>Drinking</t>
  </si>
  <si>
    <t>Aging</t>
  </si>
  <si>
    <t>Hereditary - runs in the family</t>
  </si>
  <si>
    <t>A germ or virus</t>
  </si>
  <si>
    <t>Chance or bad luck</t>
  </si>
  <si>
    <t>Poor medical care in the past for the individual</t>
  </si>
  <si>
    <t>Overwork</t>
  </si>
  <si>
    <t>Accidental injury</t>
  </si>
  <si>
    <t>If you are paying attention please choose "2. Disagree"</t>
  </si>
  <si>
    <t>Your emotional state - e.g. feeling down, anxious, empty</t>
  </si>
  <si>
    <t>Family problems or worries</t>
  </si>
  <si>
    <t>Diet or eating habits</t>
  </si>
  <si>
    <t>Pollution in the environment</t>
  </si>
  <si>
    <t>All types of sports</t>
  </si>
  <si>
    <t>Only contact sports</t>
  </si>
  <si>
    <t>My personality</t>
  </si>
  <si>
    <t>Immune deficiency</t>
  </si>
  <si>
    <t>Your mental attitude - e.g. thinking about life negatively</t>
  </si>
  <si>
    <t>Your own behaviour</t>
  </si>
  <si>
    <t>total causes score</t>
  </si>
  <si>
    <t>average causes score</t>
  </si>
  <si>
    <t>RECODE.CAUSE1</t>
  </si>
  <si>
    <t>RECODE.CAUSE2</t>
  </si>
  <si>
    <t>RECODE.CAUSE3</t>
  </si>
  <si>
    <t>WORST</t>
  </si>
  <si>
    <t>If you are paying attention please choose "No"</t>
  </si>
  <si>
    <t>total exacerbation score</t>
  </si>
  <si>
    <t>average exacerbation score</t>
  </si>
  <si>
    <t>RECODE.WORSE1</t>
  </si>
  <si>
    <t>RECODE.WORSE2</t>
  </si>
  <si>
    <t>RECODE.WORSE3</t>
  </si>
  <si>
    <t>ATTITUDES</t>
  </si>
  <si>
    <t>Protective equipment will reduce the risk of concussion</t>
  </si>
  <si>
    <t>Adopting fair play rules (rewarding less agressive play) will reduce the risk of concussion</t>
  </si>
  <si>
    <t>The emphasis on winning in competitive sports increases the risk of concussion</t>
  </si>
  <si>
    <t>My competitive nature increases my risk of concussion</t>
  </si>
  <si>
    <t>I would risk suffering a concussion to succeed in a sport that really matters to me</t>
  </si>
  <si>
    <t>Wearing protective equipment is a sign of weakness</t>
  </si>
  <si>
    <t>Being in better shape can physically reduce the risk of concussion</t>
  </si>
  <si>
    <t>I would risk giving another player a concussion to succeed in a sport that really matters to me</t>
  </si>
  <si>
    <t>Body contact should be eliminated in all minor sports under the age of 15</t>
  </si>
  <si>
    <t>I feel safer taking risks when wearing protective equipment</t>
  </si>
  <si>
    <t>Waiting the recommended recovery time before returning to play is important to avoid further injury or problems</t>
  </si>
  <si>
    <t>Unskilled athletes are more likely to suffer a concussion</t>
  </si>
  <si>
    <t>Full contact practice puts me at greater risk of concussion</t>
  </si>
  <si>
    <t>Athletes hide their concussion symptoms so as to not be taken out of play</t>
  </si>
  <si>
    <t>Hiding concussion symptoms from others puts athletes at greater risk of further injury or problems</t>
  </si>
  <si>
    <t>Forms of media over publicize concussion injuries</t>
  </si>
  <si>
    <t>Forms of media overstate the problems associated with concussion injuries</t>
  </si>
  <si>
    <t>total attitude per case</t>
  </si>
  <si>
    <t>average attitude per case</t>
  </si>
  <si>
    <t>INTENTIONS</t>
  </si>
  <si>
    <t>Wear protective headgear</t>
  </si>
  <si>
    <t>Wear a mouthguard</t>
  </si>
  <si>
    <t>Avoid sports that have a high risk of concussion</t>
  </si>
  <si>
    <t>Play sports recreationally rather than competitively</t>
  </si>
  <si>
    <t>Only play sports in non-contact leagues</t>
  </si>
  <si>
    <t>Advocate for rule changes that would reduce the risk of injury (e.g. removing tackling from football)</t>
  </si>
  <si>
    <t>If you are paying attention please choose "3. Yes / Always"</t>
  </si>
  <si>
    <t>Confront aggressive teammates about the risk they are posing to others</t>
  </si>
  <si>
    <t>Get in better shape physically to reduce the risk of suffering a concussion</t>
  </si>
  <si>
    <t>Vocalize your discontent to the referees and officials for missing violent infractions</t>
  </si>
  <si>
    <t>Avoid contact sports all together</t>
  </si>
  <si>
    <t>Confront aggressive opponents about the risk they are posing to others</t>
  </si>
  <si>
    <t>Adopt a less aggressive style of play to reduce the risk I pose to others</t>
  </si>
  <si>
    <t>I feel confident in demonstrating my right to safe play, even if it means not competing</t>
  </si>
  <si>
    <t>After getting a concussion, I would wait the recommended recovery time before returning to play</t>
  </si>
  <si>
    <t>I would learn proper form to go into contact before engaging in a contact sport</t>
  </si>
  <si>
    <t>I avoid contact in practice drills to minimize the chance of concussion</t>
  </si>
  <si>
    <t>I would hide my symptoms in order to return to play quicker</t>
  </si>
  <si>
    <t>total intention per case</t>
  </si>
  <si>
    <t>average intention per case</t>
  </si>
  <si>
    <t>CONSEQUENCES</t>
  </si>
  <si>
    <t>Broken nose</t>
  </si>
  <si>
    <t>Torn ACL (anterior cruciate ligament in the knee)</t>
  </si>
  <si>
    <t>Concussion</t>
  </si>
  <si>
    <t>Sprained ankle</t>
  </si>
  <si>
    <t>Brain injury</t>
  </si>
  <si>
    <t>Dislocated shoulder</t>
  </si>
  <si>
    <t>Total consequences</t>
  </si>
  <si>
    <t>Average consequences</t>
  </si>
  <si>
    <t>LENGTH OF EFFECTS</t>
  </si>
  <si>
    <t>Total length</t>
  </si>
  <si>
    <t>Average length</t>
  </si>
  <si>
    <t>LEVEL OF CONTROL</t>
  </si>
  <si>
    <t>Total control</t>
  </si>
  <si>
    <t>Average control</t>
  </si>
  <si>
    <t>MEDICAL TREATMENT RESOLVE</t>
  </si>
  <si>
    <t>Total treatment</t>
  </si>
  <si>
    <t>Average treatment</t>
  </si>
  <si>
    <t>TIME RESOLVE</t>
  </si>
  <si>
    <t>Total resolve</t>
  </si>
  <si>
    <t>Average resolve</t>
  </si>
  <si>
    <t>RISK PERCEPTION SPORTS</t>
  </si>
  <si>
    <t>Gymnastics</t>
  </si>
  <si>
    <t>Rugby</t>
  </si>
  <si>
    <t>Basketball</t>
  </si>
  <si>
    <t>Ultimate frisbee</t>
  </si>
  <si>
    <t>Lacrosse</t>
  </si>
  <si>
    <t>Rowing</t>
  </si>
  <si>
    <t>Football</t>
  </si>
  <si>
    <t>Soccer</t>
  </si>
  <si>
    <t>Mixed Martial Arts (i.e., Judo, Karate, Muay Thai, Taekwondo, Jiu-Jitsu, Wrestling)</t>
  </si>
  <si>
    <t>Hockey</t>
  </si>
  <si>
    <t>Volleyball</t>
  </si>
  <si>
    <t>Boxing</t>
  </si>
  <si>
    <t>Figure skating</t>
  </si>
  <si>
    <t>Snowboarding</t>
  </si>
  <si>
    <t>Field hockey</t>
  </si>
  <si>
    <t>Baseball</t>
  </si>
  <si>
    <t>Cricket</t>
  </si>
  <si>
    <t>Dodgeball</t>
  </si>
  <si>
    <t>Cycling</t>
  </si>
  <si>
    <t>Diving</t>
  </si>
  <si>
    <t>Curling</t>
  </si>
  <si>
    <t>Skiing</t>
  </si>
  <si>
    <t>Total risk in sports</t>
  </si>
  <si>
    <t>Average risk in sports</t>
  </si>
  <si>
    <t>I never hesitate to go out of my way to help somebody in trouble</t>
  </si>
  <si>
    <t>I never intensely dislike someone</t>
  </si>
  <si>
    <t>There have been times when I was quite jealous of the good fortune of others</t>
  </si>
  <si>
    <t>I would never think of letting someone else be punished for my wrong doings</t>
  </si>
  <si>
    <t>I sometimes feel resentful when I don't get my way</t>
  </si>
  <si>
    <t>There have been times when I felt like rebelling against people in authority even though I knew they were right</t>
  </si>
  <si>
    <t>I am always courteous, even to people who are disagreeable</t>
  </si>
  <si>
    <t>When I don't know something I don't at all mind admitting it</t>
  </si>
  <si>
    <t>I can remember 'playing sick' to get out of something</t>
  </si>
  <si>
    <t>I am sometimes irritated by people who ask favours of me</t>
  </si>
  <si>
    <t>total personality per case</t>
  </si>
  <si>
    <t>HYPER-COMPETITIVE</t>
  </si>
  <si>
    <t>Winning in competition makes me feel more powerful as a person</t>
  </si>
  <si>
    <t>I find myself being competitive even in situations which do not call for competition</t>
  </si>
  <si>
    <t>I do not see my opponents in competition as my enemies</t>
  </si>
  <si>
    <t>I compete with others even if they are not competing with me</t>
  </si>
  <si>
    <t>Success in athletic competition does not make me feel superior to others</t>
  </si>
  <si>
    <t>Winning in competition does not give me a greater sense of worth</t>
  </si>
  <si>
    <t>When my competitors receive rewards for their accomplishments, I feel envy</t>
  </si>
  <si>
    <t>I find myself turning a friendly game or activity into a serious contest or conflict</t>
  </si>
  <si>
    <t>It's a dog eat dog world, if you don't get the better of others, they will surely get the better of you</t>
  </si>
  <si>
    <t>I do not mind giving credit to someone for doing something that I could have done just as well or better</t>
  </si>
  <si>
    <t>If I can disturb my opponent in some way in order to get the edge in competition, I will do so</t>
  </si>
  <si>
    <t>I really feel down when I lose in athletic competition</t>
  </si>
  <si>
    <t>Gaining praise from others is not an important reason why I enter competitive situations</t>
  </si>
  <si>
    <t>I like the challenge of getting someone to like me who is already going with someone else</t>
  </si>
  <si>
    <t>I do not view my relationships in competitive terms</t>
  </si>
  <si>
    <t>It does not bother me to be passed by someone while I am driving on the roads</t>
  </si>
  <si>
    <t>I can't stand to lose an argument</t>
  </si>
  <si>
    <t>In school, I do not feel superior whenever I do better on tests than other students</t>
  </si>
  <si>
    <t>I feel no need to get even with a person who criticizes or makes me look bad in front of others</t>
  </si>
  <si>
    <t>Losing in competition has little effect on me</t>
  </si>
  <si>
    <t>Failure or loss in competition makes me feel less worthy as a person</t>
  </si>
  <si>
    <t>People who quit during competition are weak</t>
  </si>
  <si>
    <t>Competition inspires me to excel</t>
  </si>
  <si>
    <t>I do not try to win arguments with members of my family</t>
  </si>
  <si>
    <t>I believe that you can try to be a nice person and still win or be successful in competition</t>
  </si>
  <si>
    <t>I do not find it difficult to be fully satisfied with my performance in a competitive situation</t>
  </si>
  <si>
    <t>total competitiveness per case</t>
  </si>
  <si>
    <t>average competitiveness per case</t>
  </si>
  <si>
    <t>PERSONAL EXPERIENCES</t>
  </si>
  <si>
    <t>R_9LVh5zN0W8tqIF7</t>
  </si>
  <si>
    <t>Rugby Ontario Training Session</t>
  </si>
  <si>
    <t>NA</t>
  </si>
  <si>
    <t>head impacts</t>
  </si>
  <si>
    <t>R_4ZsXNYgeOKCjv8N</t>
  </si>
  <si>
    <t>Highschool health class</t>
  </si>
  <si>
    <t>R_6g400pg5yOkCHQh</t>
  </si>
  <si>
    <t>I was diagnosed a concussion, recovery was 2 weeks, I still have symptoms</t>
  </si>
  <si>
    <t>R_82gGpR3Rd4sbkpv</t>
  </si>
  <si>
    <t>R_b2XH1Hzn49sI7KB</t>
  </si>
  <si>
    <t>I believe contact sports should enforce mouth guards</t>
  </si>
  <si>
    <t>R_eb2HQ60esRV3jZX</t>
  </si>
  <si>
    <t xml:space="preserve">  </t>
  </si>
  <si>
    <t xml:space="preserve">Excercise </t>
  </si>
  <si>
    <t>Injury</t>
  </si>
  <si>
    <t>R_3Po3OpINufMa6Ox</t>
  </si>
  <si>
    <t>R_eXQp1ex0d9nOxnf</t>
  </si>
  <si>
    <t>Personal Trainer</t>
  </si>
  <si>
    <t>Any Head Injury or Whiplash</t>
  </si>
  <si>
    <t>More Impact to the Head</t>
  </si>
  <si>
    <t>Loud Noises / Bright Lights</t>
  </si>
  <si>
    <t>Activity too Early</t>
  </si>
  <si>
    <t>R_cNq3w6VuXOWzOCx</t>
  </si>
  <si>
    <t>Fitness Trainer</t>
  </si>
  <si>
    <t>R_795k6waWEh9Hibr</t>
  </si>
  <si>
    <t>concussions are a serious injury and should be taken seriously. take the time needed to properly heal before heading back into sports</t>
  </si>
  <si>
    <t>R_afWIMepw7rvQqBn</t>
  </si>
  <si>
    <t>R_9RbdHAMeyXuKMV7</t>
  </si>
  <si>
    <t>R_9ETZDewizRnCKBn</t>
  </si>
  <si>
    <t>Blunt force hit to the head</t>
  </si>
  <si>
    <t>i think that concussion prevention is hard because people often throw caution in to the wind in the middle of a game</t>
  </si>
  <si>
    <t>R_56ZJIz5yRmq9nRr</t>
  </si>
  <si>
    <t>R_4SFkUboprYCa8WF</t>
  </si>
  <si>
    <t>Head trauma</t>
  </si>
  <si>
    <t>physical contact</t>
  </si>
  <si>
    <t>R_2tRFQhgeeAIujgF</t>
  </si>
  <si>
    <t>R_2mXHhK1ndcd0fEF</t>
  </si>
  <si>
    <t>high school class</t>
  </si>
  <si>
    <t>strengthening your neck muscles can help prevent concussions</t>
  </si>
  <si>
    <t>R_8p300NyxlQwnMod</t>
  </si>
  <si>
    <t>R_b939kAp8XMmVYVf</t>
  </si>
  <si>
    <t>R_5BASPUonwmgadet</t>
  </si>
  <si>
    <t>Parent / Team Trainer</t>
  </si>
  <si>
    <t>I was blind-sided in hockey, the girl who hit me received no sort of consequence</t>
  </si>
  <si>
    <t>R_42rvR7ktydi50QR</t>
  </si>
  <si>
    <t>R_cusadz1JruQPwPz</t>
  </si>
  <si>
    <t>hits to the head</t>
  </si>
  <si>
    <t>R_6lg1PMAK1jqMZOl</t>
  </si>
  <si>
    <t>dangerous</t>
  </si>
  <si>
    <t>R_e2TWAnH09OIrfoN</t>
  </si>
  <si>
    <t>R_85JJ5zeDROzLnPT</t>
  </si>
  <si>
    <t>R_4Gf3XgKy5FJm6fH</t>
  </si>
  <si>
    <t>a hit to the head</t>
  </si>
  <si>
    <t>R_4I9Ti5jKHMj6Krz</t>
  </si>
  <si>
    <t>R_0omR4a3pXWwgDoV</t>
  </si>
  <si>
    <t>R_cZKco2ZsF8q9PQF</t>
  </si>
  <si>
    <t>R_dhTglUCddceDoAB</t>
  </si>
  <si>
    <t>R_e5QBUbHCJxmT6u1</t>
  </si>
  <si>
    <t>return to sport too early</t>
  </si>
  <si>
    <t>i have seen both concussions in sports and car accidents, both are equally as bad</t>
  </si>
  <si>
    <t>R_bEqlHf6WklGyqwd</t>
  </si>
  <si>
    <t>when the brain gets bruised from a hit to the skull</t>
  </si>
  <si>
    <t>head trauma</t>
  </si>
  <si>
    <t>reinjury</t>
  </si>
  <si>
    <t>R_8hWv4svXl02EMUR</t>
  </si>
  <si>
    <t xml:space="preserve">Team trainer </t>
  </si>
  <si>
    <t>Best to take a break from things when you get one, even if it's frustrating</t>
  </si>
  <si>
    <t>R_06DqdLQUwrlj7b7</t>
  </si>
  <si>
    <t>From my experiences, concussion prevention can be learned from proper form of any sport whether it's tackling in football/ rugby, or knowing how to fall during snowboarding/ skiing so the whiplash of the head won't cause a head injury/ concussion. Also common sense and awareness on the field as in knowing where your opponents head is to avoid injury.</t>
  </si>
  <si>
    <t>R_ba1o26KbrytJbzn</t>
  </si>
  <si>
    <t>R_dasJuqpRjcoLh8F</t>
  </si>
  <si>
    <t>care from doctor</t>
  </si>
  <si>
    <t>R_9Hs8DQXL6ifKxP7</t>
  </si>
  <si>
    <t>hit to the head</t>
  </si>
  <si>
    <t>thrashing of the neck</t>
  </si>
  <si>
    <t>R_86YXvVwXqXo2EPr</t>
  </si>
  <si>
    <t>Contact injury</t>
  </si>
  <si>
    <t>R_1BQ6xImR1gl3iol</t>
  </si>
  <si>
    <t>From a pamphlet at the hospital</t>
  </si>
  <si>
    <t>Impact to the head</t>
  </si>
  <si>
    <t>Shaking of fluid in brain</t>
  </si>
  <si>
    <t>Exhaustion of the brain</t>
  </si>
  <si>
    <t>R_bOTazwFTW17GYpD</t>
  </si>
  <si>
    <t>R_2mLh21WceC8cErr</t>
  </si>
  <si>
    <t>R_6QXS3PcEWHtW1gx</t>
  </si>
  <si>
    <t>illegal hits</t>
  </si>
  <si>
    <t>undisciplined players</t>
  </si>
  <si>
    <t>more concussions</t>
  </si>
  <si>
    <t>lack of rest</t>
  </si>
  <si>
    <t>lack of treatment</t>
  </si>
  <si>
    <t>knee to the temple in rugby and landing head first off a jump in snowboarding</t>
  </si>
  <si>
    <t>R_8ACerahxFA605a5</t>
  </si>
  <si>
    <t>R_6DL3fK3QmA1lypD</t>
  </si>
  <si>
    <t>injury to head and neck</t>
  </si>
  <si>
    <t>physical activity</t>
  </si>
  <si>
    <t>lack of sleep</t>
  </si>
  <si>
    <t>reading off of screens</t>
  </si>
  <si>
    <t>R_abH5Vxe1krqgJ93</t>
  </si>
  <si>
    <t xml:space="preserve">i have had at least three concussions, and only two had been diagnosed by doctors. </t>
  </si>
  <si>
    <t>R_2oA5YU1r7pYiivb</t>
  </si>
  <si>
    <t>hit to head</t>
  </si>
  <si>
    <t xml:space="preserve">activity </t>
  </si>
  <si>
    <t>R_42V9V2N7nALIyGx</t>
  </si>
  <si>
    <t>R_1KXA6tIyEB8Az7D</t>
  </si>
  <si>
    <t>R_4VkKI8mZmwEZhOJ</t>
  </si>
  <si>
    <t>High School Phys ed.</t>
  </si>
  <si>
    <t>R_eRoU1CHMXNR6Jjn</t>
  </si>
  <si>
    <t>R_42TR2HYdxkGy8C1</t>
  </si>
  <si>
    <t>Documentaries about concussion i.e. "Head Games"</t>
  </si>
  <si>
    <t>Hit to the head</t>
  </si>
  <si>
    <t>Mistreatment</t>
  </si>
  <si>
    <t>underestimating injury</t>
  </si>
  <si>
    <t>Lying about injury</t>
  </si>
  <si>
    <t>R_9BsgUHmMOlvzMnr</t>
  </si>
  <si>
    <t>High School</t>
  </si>
  <si>
    <t>Head Injury</t>
  </si>
  <si>
    <t>Not resting</t>
  </si>
  <si>
    <t>R_4TxXlc81CQff9cx</t>
  </si>
  <si>
    <t>R_0oM7EmoIrGdZTZr</t>
  </si>
  <si>
    <t>Doctor</t>
  </si>
  <si>
    <t>Head contact injuries</t>
  </si>
  <si>
    <t>Repetition of head injury</t>
  </si>
  <si>
    <t>Dangerous work / injury</t>
  </si>
  <si>
    <t xml:space="preserve">Concussions are more serious than athletes know, therefore exploration of the brain is necessary in producing a treatment. Concussion awareness needs to be spread as they range in severity from minor headaches to life threatening. </t>
  </si>
  <si>
    <t>R_a3GI9ohROGZDJ4x</t>
  </si>
  <si>
    <t>Contact to the head</t>
  </si>
  <si>
    <t xml:space="preserve">Activity </t>
  </si>
  <si>
    <t>Physical work</t>
  </si>
  <si>
    <t>R_0qZUjRHgLQRhFXL</t>
  </si>
  <si>
    <t>R_8II9mnFTWlwlmgR</t>
  </si>
  <si>
    <t>R_eD44qtn5eOADzbD</t>
  </si>
  <si>
    <t>R_eRtjokCqQ4dXWEl</t>
  </si>
  <si>
    <t xml:space="preserve">Wear a helmet in sports that permit it. With skiing / snowboarding, depends on how reckless / gutsy one is. </t>
  </si>
  <si>
    <t>R_b1JLle9Iqa9vKrb</t>
  </si>
  <si>
    <t xml:space="preserve">Also Extramural. </t>
  </si>
  <si>
    <t xml:space="preserve">Lack of recognition when symptoms occur </t>
  </si>
  <si>
    <t>Returning to activities too soon</t>
  </si>
  <si>
    <t>Second contact to head</t>
  </si>
  <si>
    <t>Not enough rest</t>
  </si>
  <si>
    <t xml:space="preserve">Education on proper contact is just as or more important than concussion education / awareness. </t>
  </si>
  <si>
    <t>R_5j42G0X1cXnzJZP</t>
  </si>
  <si>
    <t>R_0p6l9MGqWLhuLQh</t>
  </si>
  <si>
    <t>R_4VfZ8qXF1qXY7vT</t>
  </si>
  <si>
    <t>R_6EHMBgBfRIbLSo5</t>
  </si>
  <si>
    <t>R_5AVsvkOQiWFmaIR</t>
  </si>
  <si>
    <t>R_3qTeq44UMMoZGbX</t>
  </si>
  <si>
    <t>R_88t5MxeWYxWSggR</t>
  </si>
  <si>
    <t>Highschool Phys Ed</t>
  </si>
  <si>
    <t>R_bgdF1267KsqcmNL</t>
  </si>
  <si>
    <t>The doctor that diagnosed me</t>
  </si>
  <si>
    <t>R_bEGiMJw0E5dP8a1</t>
  </si>
  <si>
    <t xml:space="preserve">Physiotherapist </t>
  </si>
  <si>
    <t>Continuing to play sports</t>
  </si>
  <si>
    <t>Not resting or dealing with it appropriate</t>
  </si>
  <si>
    <t>R_06C9ts4kXnevl09</t>
  </si>
  <si>
    <t>R_9NB4EzsXv8VIuWN</t>
  </si>
  <si>
    <t>Track &amp; Field, and Extramural</t>
  </si>
  <si>
    <t xml:space="preserve">Proper equipment and healing time is crucial. </t>
  </si>
  <si>
    <t>R_1HRnvTbHH2xbxop</t>
  </si>
  <si>
    <t>and Extramural</t>
  </si>
  <si>
    <t>R_29umSylQL7dh9o9</t>
  </si>
  <si>
    <t xml:space="preserve">Doctor has gone over certain things pertaining to concussions. </t>
  </si>
  <si>
    <t>also hockey, OCAA and Extramural</t>
  </si>
  <si>
    <t>Trauma to the head</t>
  </si>
  <si>
    <t>R_3PdISXVSHziFQgZ</t>
  </si>
  <si>
    <t>no recovery time</t>
  </si>
  <si>
    <t>R_cFIx8kiyrN1g3kh</t>
  </si>
  <si>
    <t>R_9ufKyMVgrwTjrFP</t>
  </si>
  <si>
    <t>R_0lbb8ySjLstkQi9</t>
  </si>
  <si>
    <t>Recurring Concussions</t>
  </si>
  <si>
    <t>Physical Activity</t>
  </si>
  <si>
    <t>Care After Concussion</t>
  </si>
  <si>
    <t>I have had a concussion in soccer once… I was hit in the head by an elbow, not the soccer ball however. I believe if treated properly you should be okay. Most severe concussions from soccer relate in contact, not from heading the ball or being hit by the ball.</t>
  </si>
  <si>
    <t>R_3r7TCi63D4mPS7j</t>
  </si>
  <si>
    <t>High School gym class</t>
  </si>
  <si>
    <t>R_3gFn0E5szAygFaR</t>
  </si>
  <si>
    <t>R_eEvMYycjZayT8S9</t>
  </si>
  <si>
    <t xml:space="preserve">Team Ontario Camp Information Seminar </t>
  </si>
  <si>
    <t xml:space="preserve">I have suffered many concussions, and have never had proper medical care or doctors follow up with me. To this day, I still suffer major symptoms such as headaches, light sensitivity, and lack of concentration. Is there any testing to be done? </t>
  </si>
  <si>
    <t>R_0Ao9Juw82yHB1ul</t>
  </si>
  <si>
    <t>highschool</t>
  </si>
  <si>
    <t>R_bjEnGdmMDDjZfIp</t>
  </si>
  <si>
    <t>R_0Uo7GZoWRGFYXLD</t>
  </si>
  <si>
    <t xml:space="preserve">Graduate doing his thesis gave me information </t>
  </si>
  <si>
    <t>I got hit in lacrosse season at the beginning of April 2013, and was out for games and practices until mid July. I went to a doctor and under went physiotherapy . They worked on my neck and took slow procedures into getting me back into physical conditions and was cleared to play for the final 3 games of the season. I still sometimes get headaches to this day and often wonder if it is from the concussion or if I still have it mildly .</t>
  </si>
  <si>
    <t>R_8IZDw9IJbOrcx9z</t>
  </si>
  <si>
    <t>CUFLA</t>
  </si>
  <si>
    <t>Head-trauma</t>
  </si>
  <si>
    <t>Playing Sports</t>
  </si>
  <si>
    <t>Lack of Treatment</t>
  </si>
  <si>
    <t xml:space="preserve">I've seen some really bad side effects of having multiple concussions in a short time so I believe that we need to really work on prevention and identifying concussions early-on while ensuring people to follow the proper treatment afterwards. </t>
  </si>
  <si>
    <t>R_3CnVQpfM7tg3Y4R</t>
  </si>
  <si>
    <t>R_bxVyDJTOBL6CBcp</t>
  </si>
  <si>
    <t>Hits to the head</t>
  </si>
  <si>
    <t>R_3NPBCdFyrRC6erj</t>
  </si>
  <si>
    <t>R_eXyGlBdRoGtsWtn</t>
  </si>
  <si>
    <t>non contact sports lead to concussions too - one girl on rowing got a concussion in a boat crash</t>
  </si>
  <si>
    <t>R_afvpkVgeLXoGAp7</t>
  </si>
  <si>
    <t>playing sports</t>
  </si>
  <si>
    <t>learning to take a hit is key to prevention in contact sports</t>
  </si>
  <si>
    <t>R_a2AJ5dyIUcNq7hX</t>
  </si>
  <si>
    <t>R_0BZrNYDT9ANDNm5</t>
  </si>
  <si>
    <t>as someone who has had 2 concussions and friends who have also had them, just do what you're told. Don't go out before you get the ok.</t>
  </si>
  <si>
    <t>R_dnIUSBNTgIlh2mh</t>
  </si>
  <si>
    <t>parent</t>
  </si>
  <si>
    <t>contact to the head</t>
  </si>
  <si>
    <t>R_bInVHX5w6UCmJOR</t>
  </si>
  <si>
    <t>I experienced a minor concussion playing rugby</t>
  </si>
  <si>
    <t>R_82GQZki25OrWqkl</t>
  </si>
  <si>
    <t>R_1C6YgUvc19IxlkN</t>
  </si>
  <si>
    <t>R_bju1eZIj3X8LSPr</t>
  </si>
  <si>
    <t>R_2bjtzL44oILgmgd</t>
  </si>
  <si>
    <t>R_80KJO0xiCPMwa7X</t>
  </si>
  <si>
    <t>a teammate was knocked in the head with an oar (I'm also on the rowing team) and fell in to the water and blacked out. she later found out she had a concussion from this.</t>
  </si>
  <si>
    <t>R_3C5YozHKy2LC0tL</t>
  </si>
  <si>
    <t>R_0DRgNMXLvfPX6mx</t>
  </si>
  <si>
    <t>I almost got a concussion in a longboard race.</t>
  </si>
  <si>
    <t>R_d4FSQ1F0sY8oOpL</t>
  </si>
  <si>
    <t>word of mouth</t>
  </si>
  <si>
    <t>R_6swoO1KwRIb2fvD</t>
  </si>
  <si>
    <t>concussions are extremely dangerous for children under 18.</t>
  </si>
  <si>
    <t>R_bezFVE2X0isNE4R</t>
  </si>
  <si>
    <t>impact to the skull</t>
  </si>
  <si>
    <t xml:space="preserve">Girlfriend has had 5 concussions. Really affects memorization and concentration on a day to day basis. </t>
  </si>
  <si>
    <t>R_57oHFfmwjY1KYPr</t>
  </si>
  <si>
    <t>high school</t>
  </si>
  <si>
    <t>R_8012Fqt9sUCvZyJ</t>
  </si>
  <si>
    <t>R_cNn9rjBizeNKnSR</t>
  </si>
  <si>
    <t>R_6kWCKmhq1EWpS5v</t>
  </si>
  <si>
    <t>R_cTpStA0fAL81Q5D</t>
  </si>
  <si>
    <t>Hockey Meeting</t>
  </si>
  <si>
    <t>More injuries to the head</t>
  </si>
  <si>
    <t>Proper education on concussions</t>
  </si>
  <si>
    <t>R_8Bn8zWu4tkQoCuF</t>
  </si>
  <si>
    <t>proper technique</t>
  </si>
  <si>
    <t>R_72IgzM0l8F5yUQJ</t>
  </si>
  <si>
    <t>they suck</t>
  </si>
  <si>
    <t>R_ehDa9gkHLKPLA69</t>
  </si>
  <si>
    <t>R_8cCLitIYnnDie1f</t>
  </si>
  <si>
    <t>R_7aHirCRH3jSDe8l</t>
  </si>
  <si>
    <t>R_1SLH3pK1WXtKZOR</t>
  </si>
  <si>
    <t xml:space="preserve">Curling has a low chance, however inexperienced curlers are at a greater risk. Slippy (non-curling shoes), poor balance, etc. that lead to a fall are very likely to result in concussion. It is important to learn the proper way to fall (tuck chin to chest to help protect head). </t>
  </si>
  <si>
    <t>R_3W7jWf6jxvGJUlT</t>
  </si>
  <si>
    <t>Helmets are sometimes worn in curling.</t>
  </si>
  <si>
    <t>R_2t8O1KjzwWjWa8I</t>
  </si>
  <si>
    <t>College</t>
  </si>
  <si>
    <t xml:space="preserve">Keep your mouth guard in </t>
  </si>
  <si>
    <t>R_3m4vWEXxpObh3GJ</t>
  </si>
  <si>
    <t>Training Sessions and info from coaches</t>
  </si>
  <si>
    <t>R_24bLVSVb9qBPLBP</t>
  </si>
  <si>
    <t>R_bargTUetKWoVBKh</t>
  </si>
  <si>
    <t>Class presentation by other classmates</t>
  </si>
  <si>
    <t>Wear appropriate gear; take time to recover</t>
  </si>
  <si>
    <t>R_BLHHmLFWyHAfB7j</t>
  </si>
  <si>
    <t>My friend died.</t>
  </si>
  <si>
    <t>R_bmjHsHLCaJDfqRH</t>
  </si>
  <si>
    <t>R_3HvTn2zDqwoE43j</t>
  </si>
  <si>
    <t>R_Z3IA0j4mtURX7a1</t>
  </si>
  <si>
    <t>R_agEQYsQoqgjLaol</t>
  </si>
  <si>
    <t xml:space="preserve">One mild concussion, affected play for a few weeks </t>
  </si>
  <si>
    <t>R_UgNDtFIMFnC4bip</t>
  </si>
  <si>
    <t>R_3oT3BXBCdUAgjB5</t>
  </si>
  <si>
    <t>R_ysuYL237lHTRmbn</t>
  </si>
  <si>
    <t xml:space="preserve">Head trauma </t>
  </si>
  <si>
    <t>Actions after injury</t>
  </si>
  <si>
    <t>Contact after injury</t>
  </si>
  <si>
    <t>Avoid loud points</t>
  </si>
  <si>
    <t>R_30wWgNcAmJBNUF2</t>
  </si>
  <si>
    <t>Contact to head</t>
  </si>
  <si>
    <t>Whiplash</t>
  </si>
  <si>
    <t>Don't hide it</t>
  </si>
  <si>
    <t>R_3RaLxTKOBUUag0H</t>
  </si>
  <si>
    <t>Recovery</t>
  </si>
  <si>
    <t xml:space="preserve">Be smart, play within your lane </t>
  </si>
  <si>
    <t>R_1pyXA7GEDI8Hbp0</t>
  </si>
  <si>
    <t>Trainer, League, etc</t>
  </si>
  <si>
    <t>R_3JmB70skOOQYtGw</t>
  </si>
  <si>
    <t>Watching TV</t>
  </si>
  <si>
    <t>R_3hfqabxNdVe6oup</t>
  </si>
  <si>
    <t>Hospital</t>
  </si>
  <si>
    <t>Improper post recovery</t>
  </si>
  <si>
    <t>Bright lights</t>
  </si>
  <si>
    <t>More info on post therapy and PCS</t>
  </si>
  <si>
    <t>R_2AR7HEqrbj2Tshm</t>
  </si>
  <si>
    <t>R_1NrxibT2DFaLotp</t>
  </si>
  <si>
    <t xml:space="preserve">Know how to take and give a hit. </t>
  </si>
  <si>
    <t>R_2WCKcnQ5ln98LQC</t>
  </si>
  <si>
    <t xml:space="preserve">1. Don't go back early. 2. Dark room it. 3. Stay off your cell phone. </t>
  </si>
  <si>
    <t>R_tPxHuRjCmE7DNrX</t>
  </si>
  <si>
    <t xml:space="preserve">Concussions are easy to occur but difficult to heal. </t>
  </si>
  <si>
    <t>R_1P67ZT0SmWFOJ6F</t>
  </si>
  <si>
    <t>R_aVrHC0dUo4luPaF</t>
  </si>
  <si>
    <t>Previous concussion</t>
  </si>
  <si>
    <t>R_pMIHuYtXf39SyJj</t>
  </si>
  <si>
    <t xml:space="preserve">I think people don't take them seriously/don't have enough info on how serious they can be. I know of several varsity athletes who hid concussions during mandatory medical screenings so they would be cleared to play. </t>
  </si>
  <si>
    <t>R_3qvwctRRF8Vpdpy</t>
  </si>
  <si>
    <t xml:space="preserve">Use mouth guards. Work out the traps. </t>
  </si>
  <si>
    <t>R_20ZlCwAgyuzZ5yF</t>
  </si>
  <si>
    <t>Impact to head</t>
  </si>
  <si>
    <t>Repeat concussions</t>
  </si>
  <si>
    <t xml:space="preserve">Neck strength and proper equipment </t>
  </si>
  <si>
    <t>R_2f6p3Gkc8YHkKwV</t>
  </si>
  <si>
    <t>Assembly</t>
  </si>
  <si>
    <t>R_UQJ9gNwvUdmBnEt</t>
  </si>
  <si>
    <t>Trainer</t>
  </si>
  <si>
    <t>Don't go drinking after and play another game the next day.</t>
  </si>
  <si>
    <t>R_3KC1lxVmXY4snxb</t>
  </si>
  <si>
    <t>High school</t>
  </si>
  <si>
    <t>R_2YS9PyE2iT5chty</t>
  </si>
  <si>
    <t xml:space="preserve">I got smoked in hockey and blacked out but never got it checked out. </t>
  </si>
  <si>
    <t>R_xudcWo3TugCyMOl</t>
  </si>
  <si>
    <t>Understand the game (form tackling, how to go into contact)</t>
  </si>
  <si>
    <t>R_yIKts9czXe0t32x</t>
  </si>
  <si>
    <t>head injury</t>
  </si>
  <si>
    <t>preventing head injury</t>
  </si>
  <si>
    <t>impact on the head</t>
  </si>
  <si>
    <t>lifestyle/stress</t>
  </si>
  <si>
    <t>continuing to play/work</t>
  </si>
  <si>
    <t>R_1jvm2euuNEJpg0q</t>
  </si>
  <si>
    <t xml:space="preserve">Rest. </t>
  </si>
  <si>
    <t>R_1OGNifPeMBHdawq</t>
  </si>
  <si>
    <t>Head injury</t>
  </si>
  <si>
    <t xml:space="preserve">Very hard to prevent. My dome's been rocked a few times. </t>
  </si>
  <si>
    <t>R_3knyxA76VculYIX</t>
  </si>
  <si>
    <t>R_1NSTedxsvatgmWd</t>
  </si>
  <si>
    <t>R_2CNBWmG737jqCUB</t>
  </si>
  <si>
    <t>R_2EocksYjI0mx3S4</t>
  </si>
  <si>
    <t>Hard hit</t>
  </si>
  <si>
    <t>Boxing floyd mayweather</t>
  </si>
  <si>
    <t>R_1lmbBbsXuU6UyNf</t>
  </si>
  <si>
    <t>R_DOHkthLsA8CagVz</t>
  </si>
  <si>
    <t>Hit to head</t>
  </si>
  <si>
    <t>Boxing mike tyson</t>
  </si>
  <si>
    <t>R_DqlGEFok6LBMDdf</t>
  </si>
  <si>
    <t>R_2v6RCAASWIqhHHF</t>
  </si>
  <si>
    <t>It's extremely important to be patient and wait to return to your sport until you're cleared</t>
  </si>
  <si>
    <t>R_2YJk2cjCSKr9zqC</t>
  </si>
  <si>
    <t>R_2xAh7TnpPNPxs2r</t>
  </si>
  <si>
    <t>Common sense</t>
  </si>
  <si>
    <t>R_3hu2PEp3pxnGqrp</t>
  </si>
  <si>
    <t>Hockey Opportunity camp</t>
  </si>
  <si>
    <t>Moving</t>
  </si>
  <si>
    <t xml:space="preserve">Never had one </t>
  </si>
  <si>
    <t>R_1eRTlmsqvvTdbAf</t>
  </si>
  <si>
    <t>R_1FEsyFkWZa2Ylit</t>
  </si>
  <si>
    <t>R_VQNg7EMER1kax6V</t>
  </si>
  <si>
    <t>My doctor</t>
  </si>
  <si>
    <t>Inter-cranial bleeding</t>
  </si>
  <si>
    <t>Hitting your head again</t>
  </si>
  <si>
    <t xml:space="preserve">Sports like rugby or football require intense training in proper tackling/contact. Less competitive leagues seem to have a higher instance of concussions, corresponding with less contact education. I have had 3 concussions because of dangerous/improper contact on my opponents' part. </t>
  </si>
  <si>
    <t>R_2zZLq8x0QX90Dz9</t>
  </si>
  <si>
    <t>When you hit your head</t>
  </si>
  <si>
    <t>R_6WGLCqIFoL3pkwJ</t>
  </si>
  <si>
    <t>Magnitude of force on head</t>
  </si>
  <si>
    <t>Direction of force on head</t>
  </si>
  <si>
    <t>Type of force on head</t>
  </si>
  <si>
    <t>Return to play time</t>
  </si>
  <si>
    <t xml:space="preserve">Diagnosis </t>
  </si>
  <si>
    <t>R_1RphZxfCZtZxDCd</t>
  </si>
  <si>
    <t>Peers</t>
  </si>
  <si>
    <t>R_31AGFxkOfk1xR61</t>
  </si>
  <si>
    <t>Hitting your head</t>
  </si>
  <si>
    <t>No support from others</t>
  </si>
  <si>
    <t>Trying to focus/read/watch tv</t>
  </si>
  <si>
    <t>Trying to walk around/physically active</t>
  </si>
  <si>
    <t>Rowing requires boat lights in dark mornings so boats don't crash (only time concussions have happened)</t>
  </si>
  <si>
    <t>R_2qgSfOd2D9e6Ku3</t>
  </si>
  <si>
    <t>Hard contact to the head</t>
  </si>
  <si>
    <t xml:space="preserve">As a hockey player, I see the minor leagues taking hitting out of the leagues to prevent concussions. I think that instead of taking hitting out, a bigger emphasis should be on teaching kids how to both take a hit and to hit properly. </t>
  </si>
  <si>
    <t>R_Xp5J2L9r3dlWIXD</t>
  </si>
  <si>
    <t>Hitting your head very hard</t>
  </si>
  <si>
    <t>Whiplash/painful head movements</t>
  </si>
  <si>
    <t>Not seeking treatment</t>
  </si>
  <si>
    <t>Staying active while injured</t>
  </si>
  <si>
    <t xml:space="preserve">There should be more information </t>
  </si>
  <si>
    <t>R_b9JbA2U7E3xKsgN</t>
  </si>
  <si>
    <t>Physical trauma</t>
  </si>
  <si>
    <t xml:space="preserve">I've never had a concussion before, but I've always thought it comes from hitting your head very hard. </t>
  </si>
  <si>
    <t>R_1jJuaeWAJ3dOJ8n</t>
  </si>
  <si>
    <t>I have never personally been diagnosed but sometimes worry I've had a minor concussion and not realized</t>
  </si>
  <si>
    <t>R_3GDROegERvvkadf</t>
  </si>
  <si>
    <t>I have had a total of 3 concussions, 2 from playing soccer and it is possible that if I get another I may have to stop playing</t>
  </si>
  <si>
    <t>R_C7GfQ6NX3iu4gtX</t>
  </si>
  <si>
    <t>Physical head trauma</t>
  </si>
  <si>
    <t>Have had 3 in my lifetime, 1 being severe. Very dangerous 10/10 would not want another one</t>
  </si>
  <si>
    <t>R_3JxhglimpO6QzsX</t>
  </si>
  <si>
    <t>Playing a sport immediately after</t>
  </si>
  <si>
    <t>R_22XP8Qrpap73wea</t>
  </si>
  <si>
    <t>average</t>
  </si>
  <si>
    <t>Male = 1</t>
  </si>
  <si>
    <t>Yes = 1</t>
  </si>
  <si>
    <t>N/A</t>
  </si>
  <si>
    <t>N/A = 0</t>
  </si>
  <si>
    <t>sum</t>
  </si>
  <si>
    <t>1 SOURCE</t>
  </si>
  <si>
    <t>RUG = 1</t>
  </si>
  <si>
    <t>Average</t>
  </si>
  <si>
    <t>Contact = 1</t>
  </si>
  <si>
    <t>OUA = 1</t>
  </si>
  <si>
    <t>Mean</t>
  </si>
  <si>
    <t>Average Accuracy</t>
  </si>
  <si>
    <t>SD = 1</t>
  </si>
  <si>
    <t>N.</t>
  </si>
  <si>
    <t>Average total concussion Score</t>
  </si>
  <si>
    <t>Average Average concussion score</t>
  </si>
  <si>
    <t>Average Exacerbation Score</t>
  </si>
  <si>
    <t>Average AverageExacerbation Score</t>
  </si>
  <si>
    <t>Average Attitude Towards Protective Behaviours</t>
  </si>
  <si>
    <t>N/N = 1</t>
  </si>
  <si>
    <t>Average Intention Toward Protective Behaviours</t>
  </si>
  <si>
    <t>MN = 1</t>
  </si>
  <si>
    <t>VS = 1</t>
  </si>
  <si>
    <t>NC = 1</t>
  </si>
  <si>
    <t>NR = 1</t>
  </si>
  <si>
    <t>True = 1</t>
  </si>
  <si>
    <t>NT = 1</t>
  </si>
  <si>
    <t>Max age</t>
  </si>
  <si>
    <t>Female = 2</t>
  </si>
  <si>
    <t>No = 2</t>
  </si>
  <si>
    <t>Diagnosed = 1</t>
  </si>
  <si>
    <t>2 SOURCES</t>
  </si>
  <si>
    <t>SOC = 2</t>
  </si>
  <si>
    <t>St. Dev.</t>
  </si>
  <si>
    <t>Non-Contact = 2</t>
  </si>
  <si>
    <t>OCAA = 2</t>
  </si>
  <si>
    <t xml:space="preserve">St. Dev. </t>
  </si>
  <si>
    <t>Percent Accuracy</t>
  </si>
  <si>
    <t>D = 2</t>
  </si>
  <si>
    <t>Range</t>
  </si>
  <si>
    <t>Max Exacerbation Score</t>
  </si>
  <si>
    <t>Max AverageExacerbation Score</t>
  </si>
  <si>
    <t>M/S = 2</t>
  </si>
  <si>
    <t>MD = 2</t>
  </si>
  <si>
    <t>ST = 2</t>
  </si>
  <si>
    <t>LC = 2</t>
  </si>
  <si>
    <t>LR = 2</t>
  </si>
  <si>
    <t>False = 2</t>
  </si>
  <si>
    <t>SDT = 2</t>
  </si>
  <si>
    <t>20-100</t>
  </si>
  <si>
    <t>Min age</t>
  </si>
  <si>
    <t>Undiagnosed = 2</t>
  </si>
  <si>
    <t>3 SOURCES</t>
  </si>
  <si>
    <t>LAX = 3</t>
  </si>
  <si>
    <t>N</t>
  </si>
  <si>
    <t>Extramural = 3</t>
  </si>
  <si>
    <t>Standard Deviation</t>
  </si>
  <si>
    <t>NAND = 3</t>
  </si>
  <si>
    <t>Max Total</t>
  </si>
  <si>
    <t>Max Average</t>
  </si>
  <si>
    <t>Min Exacerbation Score</t>
  </si>
  <si>
    <t>Min AverageExacerbation Score</t>
  </si>
  <si>
    <t>Y/A = 3</t>
  </si>
  <si>
    <t>SR = 3</t>
  </si>
  <si>
    <t>AT = 3</t>
  </si>
  <si>
    <t>SC = 3</t>
  </si>
  <si>
    <t>MR = 3</t>
  </si>
  <si>
    <t>STT = 3</t>
  </si>
  <si>
    <t>4 SOURCES</t>
  </si>
  <si>
    <t>CUR = 4</t>
  </si>
  <si>
    <t>Max</t>
  </si>
  <si>
    <t>Other = 4</t>
  </si>
  <si>
    <t>Max years</t>
  </si>
  <si>
    <t>YES</t>
  </si>
  <si>
    <t>NO</t>
  </si>
  <si>
    <t>A = 4</t>
  </si>
  <si>
    <t>Min Total</t>
  </si>
  <si>
    <t>Min Average</t>
  </si>
  <si>
    <t>SV = 4</t>
  </si>
  <si>
    <t>LT = 4</t>
  </si>
  <si>
    <t>MC = 4</t>
  </si>
  <si>
    <t>HR = 4</t>
  </si>
  <si>
    <t>OT = 4</t>
  </si>
  <si>
    <t>5 SOURCES</t>
  </si>
  <si>
    <t>ROW = 5</t>
  </si>
  <si>
    <t>Min</t>
  </si>
  <si>
    <t>Min years</t>
  </si>
  <si>
    <t>SA = 5</t>
  </si>
  <si>
    <t>LT = 5</t>
  </si>
  <si>
    <t>VL = 5</t>
  </si>
  <si>
    <t>TC = 5</t>
  </si>
  <si>
    <t>ER = 5</t>
  </si>
  <si>
    <t>AT = 5</t>
  </si>
  <si>
    <t>SUM</t>
  </si>
  <si>
    <t>6 SOURCES</t>
  </si>
  <si>
    <t>VOL = 6</t>
  </si>
  <si>
    <t>FTB = 7</t>
  </si>
  <si>
    <t>WRE = 8</t>
  </si>
  <si>
    <t>Broken Nose</t>
  </si>
  <si>
    <t>Torn ACL</t>
  </si>
  <si>
    <t>Sprained Ankle</t>
  </si>
  <si>
    <t>Brain Injury</t>
  </si>
  <si>
    <t>Dislocated Shoulder</t>
  </si>
  <si>
    <t>BSK = 9</t>
  </si>
  <si>
    <t>Frequency</t>
  </si>
  <si>
    <t>Percentage</t>
  </si>
  <si>
    <t>GYM = 10</t>
  </si>
  <si>
    <t>NC = 2</t>
  </si>
  <si>
    <t>NC = 3</t>
  </si>
  <si>
    <t>NC = 4</t>
  </si>
  <si>
    <t>NC = 5</t>
  </si>
  <si>
    <t>NC = 6</t>
  </si>
  <si>
    <t>HKY = 11</t>
  </si>
  <si>
    <t>LC = 3</t>
  </si>
  <si>
    <t>LC = 4</t>
  </si>
  <si>
    <t>LC = 5</t>
  </si>
  <si>
    <t>LC = 6</t>
  </si>
  <si>
    <t>LC = 7</t>
  </si>
  <si>
    <t>FLD = 12</t>
  </si>
  <si>
    <t>SC = 4</t>
  </si>
  <si>
    <t>SC = 5</t>
  </si>
  <si>
    <t>SC = 6</t>
  </si>
  <si>
    <t>SC = 7</t>
  </si>
  <si>
    <t>SC = 8</t>
  </si>
  <si>
    <t>BAS = 13</t>
  </si>
  <si>
    <t>MC = 5</t>
  </si>
  <si>
    <t>MC = 6</t>
  </si>
  <si>
    <t>MC = 7</t>
  </si>
  <si>
    <t>MC = 8</t>
  </si>
  <si>
    <t>MC = 9</t>
  </si>
  <si>
    <t>SWM = 14</t>
  </si>
  <si>
    <t>TC = 6</t>
  </si>
  <si>
    <t>TC = 7</t>
  </si>
  <si>
    <t>TC = 8</t>
  </si>
  <si>
    <t>TC = 9</t>
  </si>
  <si>
    <t>TC = 10</t>
  </si>
  <si>
    <t>OTH = 15</t>
  </si>
  <si>
    <t>Likely all members of XC</t>
  </si>
  <si>
    <t>TOTAL</t>
  </si>
  <si>
    <t>CONC.CAUSE0</t>
  </si>
  <si>
    <t>CONC.VIEW28REV</t>
  </si>
  <si>
    <t>CONC.VIEW29REV</t>
  </si>
  <si>
    <t>CONC.VIEW30REV</t>
  </si>
  <si>
    <t>R_5aKWetxRDEeTLJr</t>
  </si>
  <si>
    <t>Coach</t>
  </si>
  <si>
    <t>hitting head</t>
  </si>
  <si>
    <t>contact sports</t>
  </si>
  <si>
    <t>falling accident</t>
  </si>
  <si>
    <t>overwork</t>
  </si>
  <si>
    <t>stress</t>
  </si>
  <si>
    <t>intense physical activity</t>
  </si>
  <si>
    <t>R_74bhLIc2GrXFgGN</t>
  </si>
  <si>
    <t>Illness</t>
  </si>
  <si>
    <t>Further Physical Activity</t>
  </si>
  <si>
    <t>Work</t>
  </si>
  <si>
    <t>R_bjyGClrFugfOK4l</t>
  </si>
  <si>
    <t>Parents</t>
  </si>
  <si>
    <t>Only contact Sports</t>
  </si>
  <si>
    <t>All types of Sports</t>
  </si>
  <si>
    <t>Accidental Injury</t>
  </si>
  <si>
    <t>All Types of Sports</t>
  </si>
  <si>
    <t>R_42xCw65vEGUcTg9</t>
  </si>
  <si>
    <t>Chance / Bad Luck</t>
  </si>
  <si>
    <t>Only Contact Sports</t>
  </si>
  <si>
    <t>R_78saTvSomBKJlTD</t>
  </si>
  <si>
    <t xml:space="preserve">Accidental injury </t>
  </si>
  <si>
    <t>All sports</t>
  </si>
  <si>
    <t>Contact sports</t>
  </si>
  <si>
    <t xml:space="preserve">It is an ongoing problem and needs more attention. </t>
  </si>
  <si>
    <t>R_bIPNJXSDfBaZdDD</t>
  </si>
  <si>
    <t>Your own behavior</t>
  </si>
  <si>
    <t>R_0kyb9XSFh3xeiod</t>
  </si>
  <si>
    <t>R_eSfscz7Y1paLVsN</t>
  </si>
  <si>
    <t>Sports, teammates that experience it first hand and watching it happen</t>
  </si>
  <si>
    <t>Jr A Missisauga Tomohawks 2014 Minto champs</t>
  </si>
  <si>
    <t>R_0p7DbyEOvrXIqO1</t>
  </si>
  <si>
    <t>any sport</t>
  </si>
  <si>
    <t>accidental injury</t>
  </si>
  <si>
    <t>poor medical care</t>
  </si>
  <si>
    <t>R_3TNGWnZGUwShLUh</t>
  </si>
  <si>
    <t xml:space="preserve">Sporting injury </t>
  </si>
  <si>
    <t xml:space="preserve">Car accident </t>
  </si>
  <si>
    <t xml:space="preserve">Hitting your head </t>
  </si>
  <si>
    <t xml:space="preserve">Lack of sleep </t>
  </si>
  <si>
    <t xml:space="preserve">Continuing to play sports </t>
  </si>
  <si>
    <t xml:space="preserve">Not resting </t>
  </si>
  <si>
    <t xml:space="preserve">It is important to get a lot of sleep and rest a lot. Best way to heal is to rest and give your brain a break. </t>
  </si>
  <si>
    <t>R_bmvtxkLTTHZZSM5</t>
  </si>
  <si>
    <t>chance or bad luck</t>
  </si>
  <si>
    <t>all types of sports</t>
  </si>
  <si>
    <t>stress or worry</t>
  </si>
  <si>
    <t>I thought they were rare.</t>
  </si>
  <si>
    <t>R_bIaIRBGscI3QfNr</t>
  </si>
  <si>
    <t>neck injury</t>
  </si>
  <si>
    <t>head/neck injury</t>
  </si>
  <si>
    <t xml:space="preserve">drinking </t>
  </si>
  <si>
    <t>more injuries</t>
  </si>
  <si>
    <t>another concussion</t>
  </si>
  <si>
    <t>Buddy had a concussion, he denies it, he lied. No one cares.</t>
  </si>
  <si>
    <t>R_1omQILqK8fowltb</t>
  </si>
  <si>
    <t>Sports</t>
  </si>
  <si>
    <t>R_2t5yaBJlrUEchst</t>
  </si>
  <si>
    <t>Coaching Clinic</t>
  </si>
  <si>
    <t>R_3R1u35Vl2mq1X5Y</t>
  </si>
  <si>
    <t>Bad luck</t>
  </si>
  <si>
    <t>Mental state</t>
  </si>
  <si>
    <t>R_1gwIoZUnnJOAtaW</t>
  </si>
  <si>
    <t xml:space="preserve">Sports </t>
  </si>
  <si>
    <t>R_3qvxyIPxebErWHN</t>
  </si>
  <si>
    <t>Physical contact</t>
  </si>
  <si>
    <t>Education of concussions</t>
  </si>
  <si>
    <t xml:space="preserve">Rules of game </t>
  </si>
  <si>
    <t xml:space="preserve">Mouthguards are key </t>
  </si>
  <si>
    <t>R_uvSr5EtVRts8iul</t>
  </si>
  <si>
    <t>R_s72ubBLwQyj81vb</t>
  </si>
  <si>
    <t xml:space="preserve">My teammate had it for a while. </t>
  </si>
  <si>
    <t>R_1gjvCdwippFomhz</t>
  </si>
  <si>
    <t>Behaviour</t>
  </si>
  <si>
    <t>Wear a helmet</t>
  </si>
  <si>
    <t>R_z6ztbJTVE5knTwZ</t>
  </si>
  <si>
    <t>Doctor's</t>
  </si>
  <si>
    <t>People's lack of responsibility to keep safe</t>
  </si>
  <si>
    <t>Overactive</t>
  </si>
  <si>
    <t>Medical care</t>
  </si>
  <si>
    <t xml:space="preserve">I suffered a concussion on Oct 1 2012 from rowing. Still dealing with it. </t>
  </si>
  <si>
    <t>R_21pqkmP2wdDaNzS</t>
  </si>
  <si>
    <t>All types of sport</t>
  </si>
  <si>
    <t>Poor medical care</t>
  </si>
  <si>
    <t>Stress</t>
  </si>
  <si>
    <t>Emotional state</t>
  </si>
  <si>
    <t>CONC.HIST.CONT</t>
  </si>
  <si>
    <t>CONC.HIST.NON</t>
  </si>
  <si>
    <t>Yes = 2</t>
  </si>
  <si>
    <t>Yes = 3</t>
  </si>
  <si>
    <t>No = 3</t>
  </si>
  <si>
    <t>No = 4</t>
  </si>
  <si>
    <t>Yes %</t>
  </si>
  <si>
    <t>No %</t>
  </si>
  <si>
    <t>CONC.SYMP.CONT</t>
  </si>
  <si>
    <t>CONC.SYMP.NON</t>
  </si>
  <si>
    <t>Accuracy Total - Contact</t>
  </si>
  <si>
    <t>Accuracy Total - Noncontact</t>
  </si>
  <si>
    <t>CONC.SYMP.TOT</t>
  </si>
  <si>
    <t>Standard deviation</t>
  </si>
  <si>
    <t>RISKSPORT.CONTOT.CONT</t>
  </si>
  <si>
    <t>RISKSPORT.CONAVG.CONT</t>
  </si>
  <si>
    <t>RISKSPORT.CONTOT.NON</t>
  </si>
  <si>
    <t>RISKSPORT.CONAVG.NON</t>
  </si>
  <si>
    <t>RISKSPORT.NONTOT.CONT</t>
  </si>
  <si>
    <t>RISKSPORT.NONAVG.CONT</t>
  </si>
  <si>
    <t>RISKSPORT.NONTOT.NON</t>
  </si>
  <si>
    <t>RISKSPORT.NONAVG.NON</t>
  </si>
  <si>
    <t>RISK.IN.SPORT.CONT</t>
  </si>
  <si>
    <t>RISK.IN.SPORT.NON</t>
  </si>
  <si>
    <t xml:space="preserve">Team Ontario Camp Information Semir </t>
  </si>
  <si>
    <t>CONC.EDU.SOURCE.OTHER.WH</t>
  </si>
  <si>
    <t>CAUSE.FAC.1</t>
  </si>
  <si>
    <t>CAUSE.FAC.3</t>
  </si>
  <si>
    <t>CAUSE.FAC.2</t>
  </si>
  <si>
    <t>WORSE.FAC.1</t>
  </si>
  <si>
    <t>WORSE.FAC.2</t>
  </si>
  <si>
    <t>WORSE.FAC.3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</si>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</sst>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E0776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6">
    <xf numFmtId="0" fontId="0" fillId="0" borderId="0" xfId="0"/>
    <xf numFmtId="0" fontId="0" fillId="36" borderId="0" xfId="0" applyFill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9" xfId="0" applyFill="1" applyBorder="1"/>
    <xf numFmtId="0" fontId="0" fillId="33" borderId="20" xfId="0" applyFill="1" applyBorder="1"/>
    <xf numFmtId="0" fontId="0" fillId="33" borderId="21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23" xfId="0" applyBorder="1"/>
    <xf numFmtId="0" fontId="0" fillId="33" borderId="10" xfId="0" applyFill="1" applyBorder="1"/>
    <xf numFmtId="0" fontId="0" fillId="35" borderId="22" xfId="0" applyFill="1" applyBorder="1"/>
    <xf numFmtId="0" fontId="0" fillId="35" borderId="11" xfId="0" applyFill="1" applyBorder="1"/>
    <xf numFmtId="0" fontId="0" fillId="35" borderId="12" xfId="0" applyFill="1" applyBorder="1"/>
    <xf numFmtId="0" fontId="0" fillId="35" borderId="13" xfId="0" applyFill="1" applyBorder="1"/>
    <xf numFmtId="0" fontId="0" fillId="35" borderId="16" xfId="0" applyFill="1" applyBorder="1"/>
    <xf numFmtId="0" fontId="0" fillId="35" borderId="17" xfId="0" applyFill="1" applyBorder="1"/>
    <xf numFmtId="0" fontId="0" fillId="35" borderId="18" xfId="0" applyFill="1" applyBorder="1"/>
    <xf numFmtId="0" fontId="0" fillId="36" borderId="12" xfId="0" applyFill="1" applyBorder="1"/>
    <xf numFmtId="0" fontId="0" fillId="36" borderId="23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0" fontId="0" fillId="35" borderId="0" xfId="0" applyFill="1"/>
    <xf numFmtId="0" fontId="0" fillId="33" borderId="24" xfId="0" applyFill="1" applyBorder="1"/>
    <xf numFmtId="0" fontId="0" fillId="35" borderId="23" xfId="0" applyFill="1" applyBorder="1"/>
    <xf numFmtId="0" fontId="0" fillId="33" borderId="23" xfId="0" applyFill="1" applyBorder="1"/>
    <xf numFmtId="0" fontId="0" fillId="34" borderId="0" xfId="0" applyFill="1"/>
    <xf numFmtId="0" fontId="0" fillId="34" borderId="14" xfId="0" applyFill="1" applyBorder="1"/>
    <xf numFmtId="0" fontId="0" fillId="34" borderId="15" xfId="0" applyFill="1" applyBorder="1"/>
    <xf numFmtId="0" fontId="16" fillId="0" borderId="23" xfId="0" applyFont="1" applyBorder="1"/>
    <xf numFmtId="0" fontId="0" fillId="37" borderId="20" xfId="0" applyFill="1" applyBorder="1"/>
    <xf numFmtId="0" fontId="0" fillId="37" borderId="12" xfId="0" applyFill="1" applyBorder="1"/>
    <xf numFmtId="0" fontId="0" fillId="37" borderId="0" xfId="0" applyFill="1"/>
    <xf numFmtId="0" fontId="0" fillId="37" borderId="17" xfId="0" applyFill="1" applyBorder="1"/>
    <xf numFmtId="0" fontId="0" fillId="35" borderId="22" xfId="0" applyFill="1" applyBorder="1" applyAlignment="1">
      <alignment horizontal="center"/>
    </xf>
    <xf numFmtId="0" fontId="14" fillId="35" borderId="24" xfId="0" applyFont="1" applyFill="1" applyBorder="1"/>
    <xf numFmtId="0" fontId="0" fillId="35" borderId="14" xfId="0" applyFill="1" applyBorder="1"/>
    <xf numFmtId="0" fontId="0" fillId="37" borderId="21" xfId="0" applyFill="1" applyBorder="1"/>
    <xf numFmtId="0" fontId="0" fillId="37" borderId="13" xfId="0" applyFill="1" applyBorder="1"/>
    <xf numFmtId="0" fontId="0" fillId="35" borderId="24" xfId="0" applyFill="1" applyBorder="1"/>
    <xf numFmtId="0" fontId="0" fillId="0" borderId="22" xfId="0" applyBorder="1"/>
    <xf numFmtId="0" fontId="0" fillId="0" borderId="24" xfId="0" applyBorder="1"/>
    <xf numFmtId="0" fontId="0" fillId="33" borderId="11" xfId="0" applyFill="1" applyBorder="1"/>
    <xf numFmtId="0" fontId="18" fillId="0" borderId="0" xfId="0" applyFont="1"/>
    <xf numFmtId="0" fontId="0" fillId="34" borderId="23" xfId="0" applyFill="1" applyBorder="1"/>
    <xf numFmtId="0" fontId="0" fillId="42" borderId="12" xfId="0" applyFill="1" applyBorder="1"/>
    <xf numFmtId="0" fontId="0" fillId="43" borderId="12" xfId="0" applyFill="1" applyBorder="1"/>
    <xf numFmtId="0" fontId="0" fillId="33" borderId="13" xfId="0" applyFill="1" applyBorder="1"/>
    <xf numFmtId="0" fontId="0" fillId="36" borderId="15" xfId="0" applyFill="1" applyBorder="1"/>
    <xf numFmtId="0" fontId="0" fillId="37" borderId="18" xfId="0" applyFill="1" applyBorder="1"/>
    <xf numFmtId="0" fontId="18" fillId="36" borderId="0" xfId="0" applyFont="1" applyFill="1"/>
    <xf numFmtId="0" fontId="0" fillId="0" borderId="0" xfId="0" applyAlignment="1">
      <alignment horizontal="right"/>
    </xf>
    <xf numFmtId="0" fontId="0" fillId="36" borderId="13" xfId="0" applyFill="1" applyBorder="1"/>
    <xf numFmtId="0" fontId="0" fillId="36" borderId="18" xfId="0" applyFill="1" applyBorder="1"/>
    <xf numFmtId="0" fontId="0" fillId="48" borderId="23" xfId="0" applyFill="1" applyBorder="1"/>
    <xf numFmtId="0" fontId="0" fillId="48" borderId="14" xfId="0" applyFill="1" applyBorder="1"/>
    <xf numFmtId="0" fontId="0" fillId="48" borderId="15" xfId="0" applyFill="1" applyBorder="1"/>
    <xf numFmtId="0" fontId="0" fillId="48" borderId="0" xfId="0" applyFill="1"/>
    <xf numFmtId="0" fontId="0" fillId="48" borderId="11" xfId="0" applyFill="1" applyBorder="1"/>
    <xf numFmtId="0" fontId="0" fillId="48" borderId="13" xfId="0" applyFill="1" applyBorder="1"/>
    <xf numFmtId="0" fontId="0" fillId="48" borderId="22" xfId="0" applyFill="1" applyBorder="1"/>
    <xf numFmtId="0" fontId="0" fillId="48" borderId="12" xfId="0" applyFill="1" applyBorder="1"/>
    <xf numFmtId="0" fontId="0" fillId="36" borderId="14" xfId="0" applyFill="1" applyBorder="1"/>
    <xf numFmtId="0" fontId="0" fillId="35" borderId="15" xfId="0" applyFill="1" applyBorder="1"/>
    <xf numFmtId="0" fontId="0" fillId="33" borderId="22" xfId="0" applyFill="1" applyBorder="1"/>
    <xf numFmtId="0" fontId="0" fillId="36" borderId="17" xfId="0" applyFill="1" applyBorder="1"/>
    <xf numFmtId="16" fontId="0" fillId="0" borderId="0" xfId="0" applyNumberFormat="1"/>
    <xf numFmtId="0" fontId="0" fillId="33" borderId="0" xfId="0" applyFill="1"/>
    <xf numFmtId="0" fontId="0" fillId="49" borderId="0" xfId="0" applyFill="1"/>
    <xf numFmtId="0" fontId="0" fillId="49" borderId="15" xfId="0" applyFill="1" applyBorder="1"/>
    <xf numFmtId="0" fontId="0" fillId="49" borderId="14" xfId="0" applyFill="1" applyBorder="1"/>
    <xf numFmtId="0" fontId="0" fillId="34" borderId="22" xfId="0" applyFill="1" applyBorder="1"/>
    <xf numFmtId="0" fontId="0" fillId="34" borderId="24" xfId="0" applyFill="1" applyBorder="1"/>
    <xf numFmtId="0" fontId="0" fillId="34" borderId="11" xfId="0" applyFill="1" applyBorder="1"/>
    <xf numFmtId="0" fontId="0" fillId="34" borderId="16" xfId="0" applyFill="1" applyBorder="1"/>
    <xf numFmtId="0" fontId="0" fillId="49" borderId="23" xfId="0" applyFill="1" applyBorder="1"/>
    <xf numFmtId="0" fontId="0" fillId="0" borderId="21" xfId="0" applyBorder="1" applyAlignment="1">
      <alignment wrapText="1"/>
    </xf>
    <xf numFmtId="0" fontId="0" fillId="50" borderId="14" xfId="0" applyFill="1" applyBorder="1"/>
    <xf numFmtId="0" fontId="0" fillId="50" borderId="0" xfId="0" applyFill="1"/>
    <xf numFmtId="0" fontId="0" fillId="50" borderId="15" xfId="0" applyFill="1" applyBorder="1"/>
    <xf numFmtId="0" fontId="0" fillId="50" borderId="16" xfId="0" applyFill="1" applyBorder="1"/>
    <xf numFmtId="0" fontId="0" fillId="50" borderId="17" xfId="0" applyFill="1" applyBorder="1"/>
    <xf numFmtId="0" fontId="0" fillId="50" borderId="18" xfId="0" applyFill="1" applyBorder="1"/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50" borderId="14" xfId="0" applyFill="1" applyBorder="1" applyAlignment="1">
      <alignment vertical="top"/>
    </xf>
    <xf numFmtId="0" fontId="0" fillId="50" borderId="0" xfId="0" applyFill="1" applyAlignment="1">
      <alignment vertical="top"/>
    </xf>
    <xf numFmtId="0" fontId="0" fillId="33" borderId="19" xfId="0" applyFill="1" applyBorder="1" applyAlignment="1">
      <alignment horizontal="center"/>
    </xf>
    <xf numFmtId="0" fontId="0" fillId="33" borderId="20" xfId="0" applyFill="1" applyBorder="1" applyAlignment="1">
      <alignment horizontal="center"/>
    </xf>
    <xf numFmtId="0" fontId="0" fillId="33" borderId="21" xfId="0" applyFill="1" applyBorder="1" applyAlignment="1">
      <alignment horizontal="center"/>
    </xf>
    <xf numFmtId="0" fontId="0" fillId="33" borderId="12" xfId="0" applyFill="1" applyBorder="1"/>
    <xf numFmtId="0" fontId="0" fillId="36" borderId="11" xfId="0" applyFill="1" applyBorder="1"/>
    <xf numFmtId="0" fontId="0" fillId="36" borderId="16" xfId="0" applyFill="1" applyBorder="1"/>
    <xf numFmtId="0" fontId="0" fillId="51" borderId="11" xfId="0" applyFill="1" applyBorder="1" applyAlignment="1">
      <alignment horizontal="left"/>
    </xf>
    <xf numFmtId="0" fontId="0" fillId="51" borderId="14" xfId="0" applyFill="1" applyBorder="1" applyAlignment="1">
      <alignment horizontal="left"/>
    </xf>
    <xf numFmtId="0" fontId="0" fillId="51" borderId="16" xfId="0" applyFill="1" applyBorder="1" applyAlignment="1">
      <alignment horizontal="left"/>
    </xf>
    <xf numFmtId="0" fontId="0" fillId="51" borderId="13" xfId="0" applyFill="1" applyBorder="1" applyAlignment="1">
      <alignment horizontal="left"/>
    </xf>
    <xf numFmtId="0" fontId="0" fillId="51" borderId="15" xfId="0" applyFill="1" applyBorder="1" applyAlignment="1">
      <alignment horizontal="left"/>
    </xf>
    <xf numFmtId="0" fontId="0" fillId="51" borderId="18" xfId="0" applyFill="1" applyBorder="1" applyAlignment="1">
      <alignment horizontal="left"/>
    </xf>
    <xf numFmtId="0" fontId="0" fillId="36" borderId="20" xfId="0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0" fillId="46" borderId="12" xfId="0" applyFill="1" applyBorder="1" applyAlignment="1">
      <alignment horizontal="center"/>
    </xf>
    <xf numFmtId="0" fontId="0" fillId="41" borderId="12" xfId="0" applyFill="1" applyBorder="1" applyAlignment="1">
      <alignment horizontal="center"/>
    </xf>
    <xf numFmtId="0" fontId="0" fillId="43" borderId="12" xfId="0" applyFill="1" applyBorder="1" applyAlignment="1">
      <alignment horizontal="center"/>
    </xf>
    <xf numFmtId="0" fontId="0" fillId="42" borderId="12" xfId="0" applyFill="1" applyBorder="1" applyAlignment="1">
      <alignment horizontal="center"/>
    </xf>
    <xf numFmtId="0" fontId="0" fillId="39" borderId="12" xfId="0" applyFill="1" applyBorder="1" applyAlignment="1">
      <alignment horizontal="center"/>
    </xf>
    <xf numFmtId="0" fontId="0" fillId="44" borderId="12" xfId="0" applyFill="1" applyBorder="1" applyAlignment="1">
      <alignment horizontal="center"/>
    </xf>
    <xf numFmtId="0" fontId="0" fillId="45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43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44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47" borderId="12" xfId="0" applyFill="1" applyBorder="1" applyAlignment="1">
      <alignment horizontal="center"/>
    </xf>
    <xf numFmtId="0" fontId="0" fillId="45" borderId="12" xfId="0" applyFill="1" applyBorder="1" applyAlignment="1">
      <alignment horizontal="center"/>
    </xf>
    <xf numFmtId="0" fontId="0" fillId="41" borderId="0" xfId="0" applyFill="1" applyAlignment="1">
      <alignment horizontal="center"/>
    </xf>
    <xf numFmtId="0" fontId="0" fillId="47" borderId="0" xfId="0" applyFill="1" applyAlignment="1">
      <alignment horizontal="center"/>
    </xf>
    <xf numFmtId="0" fontId="0" fillId="42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077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33"/>
  <sheetViews>
    <sheetView topLeftCell="A13" zoomScale="80" zoomScaleNormal="80" workbookViewId="0">
      <selection activeCell="D24" sqref="D24"/>
    </sheetView>
  </sheetViews>
  <sheetFormatPr defaultRowHeight="14.4" x14ac:dyDescent="0.3"/>
  <cols>
    <col min="2" max="2" width="13.88671875" customWidth="1"/>
    <col min="3" max="3" width="18.5546875" customWidth="1"/>
    <col min="4" max="4" width="58.88671875" customWidth="1"/>
  </cols>
  <sheetData>
    <row r="1" spans="2:4" ht="15" thickBot="1" x14ac:dyDescent="0.35"/>
    <row r="2" spans="2:4" ht="15" thickBot="1" x14ac:dyDescent="0.35">
      <c r="B2" s="92" t="s">
        <v>0</v>
      </c>
      <c r="C2" s="93" t="s">
        <v>1</v>
      </c>
      <c r="D2" s="94" t="s">
        <v>2</v>
      </c>
    </row>
    <row r="3" spans="2:4" ht="15" thickBot="1" x14ac:dyDescent="0.35">
      <c r="B3" s="82"/>
      <c r="C3" s="83"/>
      <c r="D3" s="84"/>
    </row>
    <row r="4" spans="2:4" ht="30" customHeight="1" thickBot="1" x14ac:dyDescent="0.35">
      <c r="B4" s="88">
        <v>1</v>
      </c>
      <c r="C4" s="89" t="s">
        <v>3</v>
      </c>
      <c r="D4" s="81" t="s">
        <v>4</v>
      </c>
    </row>
    <row r="5" spans="2:4" ht="15" thickBot="1" x14ac:dyDescent="0.35">
      <c r="B5" s="90"/>
      <c r="C5" s="91"/>
      <c r="D5" s="84"/>
    </row>
    <row r="6" spans="2:4" ht="60" customHeight="1" thickBot="1" x14ac:dyDescent="0.35">
      <c r="B6" s="88">
        <v>2</v>
      </c>
      <c r="C6" s="89" t="s">
        <v>5</v>
      </c>
      <c r="D6" s="81" t="s">
        <v>6</v>
      </c>
    </row>
    <row r="7" spans="2:4" ht="15" thickBot="1" x14ac:dyDescent="0.35">
      <c r="B7" s="90"/>
      <c r="C7" s="91"/>
      <c r="D7" s="84"/>
    </row>
    <row r="8" spans="2:4" ht="30" customHeight="1" thickBot="1" x14ac:dyDescent="0.35">
      <c r="B8" s="88">
        <v>3</v>
      </c>
      <c r="C8" s="89" t="s">
        <v>5</v>
      </c>
      <c r="D8" s="81" t="s">
        <v>7</v>
      </c>
    </row>
    <row r="9" spans="2:4" ht="15" thickBot="1" x14ac:dyDescent="0.35">
      <c r="B9" s="90"/>
      <c r="C9" s="91"/>
      <c r="D9" s="84"/>
    </row>
    <row r="10" spans="2:4" ht="30" customHeight="1" thickBot="1" x14ac:dyDescent="0.35">
      <c r="B10" s="88">
        <v>4</v>
      </c>
      <c r="C10" s="89" t="s">
        <v>8</v>
      </c>
      <c r="D10" s="81" t="s">
        <v>9</v>
      </c>
    </row>
    <row r="11" spans="2:4" ht="15" thickBot="1" x14ac:dyDescent="0.35">
      <c r="B11" s="90"/>
      <c r="C11" s="91"/>
      <c r="D11" s="84"/>
    </row>
    <row r="12" spans="2:4" ht="45.75" customHeight="1" thickBot="1" x14ac:dyDescent="0.35">
      <c r="B12" s="88">
        <v>5</v>
      </c>
      <c r="C12" s="89" t="s">
        <v>10</v>
      </c>
      <c r="D12" s="81" t="s">
        <v>11</v>
      </c>
    </row>
    <row r="13" spans="2:4" ht="15" thickBot="1" x14ac:dyDescent="0.35">
      <c r="B13" s="90"/>
      <c r="C13" s="91"/>
      <c r="D13" s="84"/>
    </row>
    <row r="14" spans="2:4" ht="45" customHeight="1" thickBot="1" x14ac:dyDescent="0.35">
      <c r="B14" s="88">
        <v>6</v>
      </c>
      <c r="C14" s="89" t="s">
        <v>10</v>
      </c>
      <c r="D14" s="81" t="s">
        <v>12</v>
      </c>
    </row>
    <row r="15" spans="2:4" ht="15" thickBot="1" x14ac:dyDescent="0.35">
      <c r="B15" s="85"/>
      <c r="C15" s="86"/>
      <c r="D15" s="87"/>
    </row>
    <row r="16" spans="2:4" ht="29.4" thickBot="1" x14ac:dyDescent="0.35">
      <c r="B16" s="88">
        <v>7</v>
      </c>
      <c r="C16" s="89" t="s">
        <v>13</v>
      </c>
      <c r="D16" s="81" t="s">
        <v>14</v>
      </c>
    </row>
    <row r="17" spans="2:4" ht="15" thickBot="1" x14ac:dyDescent="0.35">
      <c r="B17" s="85"/>
      <c r="C17" s="86"/>
      <c r="D17" s="87"/>
    </row>
    <row r="18" spans="2:4" ht="60.75" customHeight="1" thickBot="1" x14ac:dyDescent="0.35">
      <c r="B18" s="88">
        <v>8</v>
      </c>
      <c r="C18" s="89" t="s">
        <v>15</v>
      </c>
      <c r="D18" s="81" t="s">
        <v>16</v>
      </c>
    </row>
    <row r="19" spans="2:4" ht="15" thickBot="1" x14ac:dyDescent="0.35">
      <c r="B19" s="85"/>
      <c r="C19" s="86"/>
      <c r="D19" s="87"/>
    </row>
    <row r="20" spans="2:4" ht="15" thickBot="1" x14ac:dyDescent="0.35">
      <c r="B20" s="88">
        <v>9</v>
      </c>
      <c r="C20" s="89" t="s">
        <v>17</v>
      </c>
      <c r="D20" s="81" t="s">
        <v>18</v>
      </c>
    </row>
    <row r="21" spans="2:4" ht="15" thickBot="1" x14ac:dyDescent="0.35">
      <c r="B21" s="85"/>
      <c r="C21" s="86"/>
      <c r="D21" s="87"/>
    </row>
    <row r="22" spans="2:4" ht="29.4" thickBot="1" x14ac:dyDescent="0.35">
      <c r="B22" s="88">
        <v>10</v>
      </c>
      <c r="C22" s="89" t="s">
        <v>19</v>
      </c>
      <c r="D22" s="81" t="s">
        <v>20</v>
      </c>
    </row>
    <row r="23" spans="2:4" ht="15" thickBot="1" x14ac:dyDescent="0.35">
      <c r="B23" s="85"/>
      <c r="C23" s="86"/>
      <c r="D23" s="87"/>
    </row>
    <row r="24" spans="2:4" ht="58.2" thickBot="1" x14ac:dyDescent="0.35">
      <c r="B24" s="88">
        <v>11</v>
      </c>
      <c r="C24" s="89" t="s">
        <v>21</v>
      </c>
      <c r="D24" s="81" t="s">
        <v>22</v>
      </c>
    </row>
    <row r="25" spans="2:4" ht="15" thickBot="1" x14ac:dyDescent="0.35">
      <c r="B25" s="85"/>
      <c r="C25" s="86"/>
      <c r="D25" s="87"/>
    </row>
    <row r="26" spans="2:4" ht="15" thickBot="1" x14ac:dyDescent="0.35">
      <c r="B26" s="88">
        <v>12</v>
      </c>
      <c r="C26" s="89"/>
      <c r="D26" s="81"/>
    </row>
    <row r="27" spans="2:4" ht="15" thickBot="1" x14ac:dyDescent="0.35">
      <c r="B27" s="85"/>
      <c r="C27" s="86"/>
      <c r="D27" s="87"/>
    </row>
    <row r="28" spans="2:4" ht="15" thickBot="1" x14ac:dyDescent="0.35">
      <c r="B28" s="88">
        <v>13</v>
      </c>
      <c r="C28" s="89"/>
      <c r="D28" s="81"/>
    </row>
    <row r="29" spans="2:4" ht="15" thickBot="1" x14ac:dyDescent="0.35">
      <c r="B29" s="85"/>
      <c r="C29" s="86"/>
      <c r="D29" s="87"/>
    </row>
    <row r="30" spans="2:4" ht="15" thickBot="1" x14ac:dyDescent="0.35">
      <c r="B30" s="88">
        <v>14</v>
      </c>
      <c r="C30" s="89"/>
      <c r="D30" s="81"/>
    </row>
    <row r="31" spans="2:4" ht="15" thickBot="1" x14ac:dyDescent="0.35">
      <c r="B31" s="85"/>
      <c r="C31" s="86"/>
      <c r="D31" s="87"/>
    </row>
    <row r="32" spans="2:4" ht="15" thickBot="1" x14ac:dyDescent="0.35">
      <c r="B32" s="88">
        <v>15</v>
      </c>
      <c r="C32" s="89"/>
      <c r="D32" s="81"/>
    </row>
    <row r="33" spans="2:4" ht="15" thickBot="1" x14ac:dyDescent="0.35">
      <c r="B33" s="85"/>
      <c r="C33" s="86"/>
      <c r="D33" s="8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S324"/>
  <sheetViews>
    <sheetView topLeftCell="F1" zoomScale="70" zoomScaleNormal="70" workbookViewId="0">
      <pane ySplit="1" topLeftCell="A2" activePane="bottomLeft" state="frozen"/>
      <selection pane="bottomLeft" activeCell="F1" sqref="F1:F1048576"/>
    </sheetView>
  </sheetViews>
  <sheetFormatPr defaultRowHeight="14.4" x14ac:dyDescent="0.3"/>
  <cols>
    <col min="1" max="8" width="20.6640625" customWidth="1"/>
    <col min="9" max="17" width="25.6640625" customWidth="1"/>
    <col min="18" max="19" width="20.6640625" customWidth="1"/>
    <col min="20" max="20" width="21" customWidth="1"/>
    <col min="21" max="30" width="20.6640625" customWidth="1"/>
    <col min="31" max="139" width="25.6640625" customWidth="1"/>
    <col min="140" max="169" width="20.6640625" customWidth="1"/>
    <col min="170" max="193" width="25.6640625" customWidth="1"/>
    <col min="194" max="199" width="20.6640625" customWidth="1"/>
    <col min="200" max="224" width="25.6640625" customWidth="1"/>
    <col min="225" max="391" width="20.6640625" customWidth="1"/>
    <col min="392" max="392" width="79" customWidth="1"/>
    <col min="393" max="393" width="20.6640625" customWidth="1"/>
  </cols>
  <sheetData>
    <row r="1" spans="1:461" ht="15" thickBot="1" x14ac:dyDescent="0.35">
      <c r="A1" s="29" t="s">
        <v>37</v>
      </c>
      <c r="B1" s="19" t="s">
        <v>38</v>
      </c>
      <c r="C1" s="21" t="s">
        <v>39</v>
      </c>
      <c r="D1" s="19" t="s">
        <v>40</v>
      </c>
      <c r="E1" s="20" t="s">
        <v>41</v>
      </c>
      <c r="F1" s="19" t="s">
        <v>43</v>
      </c>
      <c r="G1" s="20" t="s">
        <v>44</v>
      </c>
      <c r="H1" s="21" t="s">
        <v>45</v>
      </c>
      <c r="I1" s="19" t="s">
        <v>46</v>
      </c>
      <c r="J1" s="20" t="s">
        <v>47</v>
      </c>
      <c r="K1" s="20" t="s">
        <v>48</v>
      </c>
      <c r="L1" s="20" t="s">
        <v>49</v>
      </c>
      <c r="M1" s="20" t="s">
        <v>50</v>
      </c>
      <c r="N1" s="20" t="s">
        <v>51</v>
      </c>
      <c r="O1" s="20" t="s">
        <v>52</v>
      </c>
      <c r="P1" s="20" t="s">
        <v>53</v>
      </c>
      <c r="Q1" s="20" t="s">
        <v>1310</v>
      </c>
      <c r="R1" s="41" t="s">
        <v>54</v>
      </c>
      <c r="S1" s="27" t="s">
        <v>55</v>
      </c>
      <c r="T1" s="68" t="s">
        <v>56</v>
      </c>
      <c r="U1" s="27" t="s">
        <v>57</v>
      </c>
      <c r="V1" s="68" t="s">
        <v>58</v>
      </c>
      <c r="W1" s="27" t="s">
        <v>59</v>
      </c>
      <c r="X1" s="27" t="s">
        <v>60</v>
      </c>
      <c r="Y1" s="27" t="s">
        <v>61</v>
      </c>
      <c r="Z1" s="27" t="s">
        <v>62</v>
      </c>
      <c r="AA1" s="27" t="s">
        <v>63</v>
      </c>
      <c r="AB1" s="27" t="s">
        <v>64</v>
      </c>
      <c r="AC1" s="29" t="s">
        <v>65</v>
      </c>
      <c r="AD1" s="44" t="s">
        <v>66</v>
      </c>
      <c r="AE1" s="41" t="s">
        <v>67</v>
      </c>
      <c r="AF1" s="27" t="s">
        <v>68</v>
      </c>
      <c r="AG1" s="37" t="s">
        <v>69</v>
      </c>
      <c r="AH1" s="27" t="s">
        <v>70</v>
      </c>
      <c r="AI1" s="37" t="s">
        <v>71</v>
      </c>
      <c r="AJ1" s="27" t="s">
        <v>72</v>
      </c>
      <c r="AK1" s="37" t="s">
        <v>73</v>
      </c>
      <c r="AL1" s="27" t="s">
        <v>74</v>
      </c>
      <c r="AM1" s="37" t="s">
        <v>75</v>
      </c>
      <c r="AN1" s="27" t="s">
        <v>76</v>
      </c>
      <c r="AO1" s="37" t="s">
        <v>77</v>
      </c>
      <c r="AP1" s="27" t="s">
        <v>78</v>
      </c>
      <c r="AQ1" s="37" t="s">
        <v>79</v>
      </c>
      <c r="AR1" s="27" t="s">
        <v>80</v>
      </c>
      <c r="AS1" s="37" t="s">
        <v>81</v>
      </c>
      <c r="AT1" s="27" t="s">
        <v>82</v>
      </c>
      <c r="AU1" s="37" t="s">
        <v>83</v>
      </c>
      <c r="AV1" s="27" t="s">
        <v>84</v>
      </c>
      <c r="AW1" s="37" t="s">
        <v>85</v>
      </c>
      <c r="AX1" s="27" t="s">
        <v>86</v>
      </c>
      <c r="AY1" s="37" t="s">
        <v>87</v>
      </c>
      <c r="AZ1" s="27" t="s">
        <v>88</v>
      </c>
      <c r="BA1" s="37" t="s">
        <v>89</v>
      </c>
      <c r="BB1" s="27" t="s">
        <v>90</v>
      </c>
      <c r="BC1" s="37" t="s">
        <v>91</v>
      </c>
      <c r="BD1" s="27" t="s">
        <v>92</v>
      </c>
      <c r="BE1" s="37" t="s">
        <v>93</v>
      </c>
      <c r="BF1" s="27" t="s">
        <v>94</v>
      </c>
      <c r="BG1" s="37" t="s">
        <v>95</v>
      </c>
      <c r="BH1" s="27" t="s">
        <v>96</v>
      </c>
      <c r="BI1" s="37" t="s">
        <v>97</v>
      </c>
      <c r="BJ1" s="27" t="s">
        <v>98</v>
      </c>
      <c r="BK1" s="37" t="s">
        <v>99</v>
      </c>
      <c r="BL1" s="27" t="s">
        <v>100</v>
      </c>
      <c r="BM1" s="37" t="s">
        <v>101</v>
      </c>
      <c r="BN1" s="27" t="s">
        <v>102</v>
      </c>
      <c r="BO1" s="37" t="s">
        <v>103</v>
      </c>
      <c r="BP1" s="27" t="s">
        <v>104</v>
      </c>
      <c r="BQ1" s="37" t="s">
        <v>105</v>
      </c>
      <c r="BR1" s="27" t="s">
        <v>106</v>
      </c>
      <c r="BS1" s="37" t="s">
        <v>107</v>
      </c>
      <c r="BT1" s="27" t="s">
        <v>108</v>
      </c>
      <c r="BU1" s="37" t="s">
        <v>109</v>
      </c>
      <c r="BV1" s="44" t="s">
        <v>110</v>
      </c>
      <c r="BW1" s="19" t="s">
        <v>111</v>
      </c>
      <c r="BX1" s="20" t="s">
        <v>112</v>
      </c>
      <c r="BY1" s="20" t="s">
        <v>113</v>
      </c>
      <c r="BZ1" s="20" t="s">
        <v>114</v>
      </c>
      <c r="CA1" s="20" t="s">
        <v>115</v>
      </c>
      <c r="CB1" s="20" t="s">
        <v>116</v>
      </c>
      <c r="CC1" s="20" t="s">
        <v>117</v>
      </c>
      <c r="CD1" s="20" t="s">
        <v>118</v>
      </c>
      <c r="CE1" s="38" t="s">
        <v>119</v>
      </c>
      <c r="CF1" s="20" t="s">
        <v>120</v>
      </c>
      <c r="CG1" s="20" t="s">
        <v>121</v>
      </c>
      <c r="CH1" s="20" t="s">
        <v>122</v>
      </c>
      <c r="CI1" s="20" t="s">
        <v>123</v>
      </c>
      <c r="CJ1" s="20" t="s">
        <v>124</v>
      </c>
      <c r="CK1" s="20" t="s">
        <v>125</v>
      </c>
      <c r="CL1" s="20" t="s">
        <v>126</v>
      </c>
      <c r="CM1" s="20" t="s">
        <v>127</v>
      </c>
      <c r="CN1" s="20" t="s">
        <v>128</v>
      </c>
      <c r="CO1" s="20" t="s">
        <v>129</v>
      </c>
      <c r="CP1" s="20" t="s">
        <v>130</v>
      </c>
      <c r="CQ1" s="20" t="s">
        <v>131</v>
      </c>
      <c r="CR1" s="20" t="s">
        <v>132</v>
      </c>
      <c r="CS1" s="38" t="s">
        <v>133</v>
      </c>
      <c r="CT1" s="20" t="s">
        <v>134</v>
      </c>
      <c r="CU1" s="20" t="s">
        <v>135</v>
      </c>
      <c r="CV1" s="20" t="s">
        <v>136</v>
      </c>
      <c r="CW1" s="20" t="s">
        <v>137</v>
      </c>
      <c r="CX1" s="38" t="s">
        <v>138</v>
      </c>
      <c r="CY1" s="20" t="s">
        <v>139</v>
      </c>
      <c r="CZ1" s="38" t="s">
        <v>140</v>
      </c>
      <c r="DA1" s="20" t="s">
        <v>141</v>
      </c>
      <c r="DB1" s="38" t="s">
        <v>142</v>
      </c>
      <c r="DC1" s="20" t="s">
        <v>143</v>
      </c>
      <c r="DD1" s="20" t="s">
        <v>144</v>
      </c>
      <c r="DE1" s="20" t="s">
        <v>145</v>
      </c>
      <c r="DF1" s="20" t="s">
        <v>146</v>
      </c>
      <c r="DG1" s="20" t="s">
        <v>147</v>
      </c>
      <c r="DH1" s="20" t="s">
        <v>148</v>
      </c>
      <c r="DI1" s="20" t="s">
        <v>149</v>
      </c>
      <c r="DJ1" s="20" t="s">
        <v>150</v>
      </c>
      <c r="DK1" s="20" t="s">
        <v>151</v>
      </c>
      <c r="DL1" s="27" t="s">
        <v>152</v>
      </c>
      <c r="DM1" s="27" t="s">
        <v>153</v>
      </c>
      <c r="DN1" s="27" t="s">
        <v>154</v>
      </c>
      <c r="DO1" s="27" t="s">
        <v>155</v>
      </c>
      <c r="DP1" s="27" t="s">
        <v>156</v>
      </c>
      <c r="DQ1" s="27" t="s">
        <v>157</v>
      </c>
      <c r="DR1" s="27" t="s">
        <v>158</v>
      </c>
      <c r="DS1" s="27" t="s">
        <v>159</v>
      </c>
      <c r="DT1" s="27" t="s">
        <v>160</v>
      </c>
      <c r="DU1" s="27" t="s">
        <v>161</v>
      </c>
      <c r="DV1" s="27" t="s">
        <v>162</v>
      </c>
      <c r="DW1" s="27" t="s">
        <v>163</v>
      </c>
      <c r="DX1" s="27" t="s">
        <v>164</v>
      </c>
      <c r="DY1" s="27" t="s">
        <v>165</v>
      </c>
      <c r="DZ1" s="27" t="s">
        <v>166</v>
      </c>
      <c r="EA1" s="27" t="s">
        <v>167</v>
      </c>
      <c r="EB1" s="27" t="s">
        <v>168</v>
      </c>
      <c r="EC1" s="27" t="s">
        <v>169</v>
      </c>
      <c r="ED1" s="27" t="s">
        <v>170</v>
      </c>
      <c r="EE1" s="27" t="s">
        <v>171</v>
      </c>
      <c r="EF1" s="27" t="s">
        <v>172</v>
      </c>
      <c r="EG1" s="27" t="s">
        <v>173</v>
      </c>
      <c r="EH1" s="27" t="s">
        <v>174</v>
      </c>
      <c r="EI1" s="27" t="s">
        <v>175</v>
      </c>
      <c r="EJ1" s="19" t="s">
        <v>176</v>
      </c>
      <c r="EK1" s="20" t="s">
        <v>177</v>
      </c>
      <c r="EL1" s="20" t="s">
        <v>178</v>
      </c>
      <c r="EM1" s="20" t="s">
        <v>179</v>
      </c>
      <c r="EN1" s="20" t="s">
        <v>180</v>
      </c>
      <c r="EO1" s="20" t="s">
        <v>181</v>
      </c>
      <c r="EP1" s="20" t="s">
        <v>182</v>
      </c>
      <c r="EQ1" s="20" t="s">
        <v>183</v>
      </c>
      <c r="ER1" s="20" t="s">
        <v>184</v>
      </c>
      <c r="ES1" s="20" t="s">
        <v>185</v>
      </c>
      <c r="ET1" s="20" t="s">
        <v>186</v>
      </c>
      <c r="EU1" s="20" t="s">
        <v>187</v>
      </c>
      <c r="EV1" s="20" t="s">
        <v>188</v>
      </c>
      <c r="EW1" s="20" t="s">
        <v>189</v>
      </c>
      <c r="EX1" s="20" t="s">
        <v>190</v>
      </c>
      <c r="EY1" s="20" t="s">
        <v>191</v>
      </c>
      <c r="EZ1" s="20" t="s">
        <v>192</v>
      </c>
      <c r="FA1" s="20" t="s">
        <v>193</v>
      </c>
      <c r="FB1" s="20" t="s">
        <v>194</v>
      </c>
      <c r="FC1" s="20" t="s">
        <v>195</v>
      </c>
      <c r="FD1" s="20" t="s">
        <v>196</v>
      </c>
      <c r="FE1" s="20" t="s">
        <v>197</v>
      </c>
      <c r="FF1" s="20" t="s">
        <v>198</v>
      </c>
      <c r="FG1" s="20" t="s">
        <v>199</v>
      </c>
      <c r="FH1" s="7" t="s">
        <v>1311</v>
      </c>
      <c r="FI1" s="8" t="s">
        <v>528</v>
      </c>
      <c r="FJ1" s="8" t="s">
        <v>1313</v>
      </c>
      <c r="FK1" s="8" t="s">
        <v>529</v>
      </c>
      <c r="FL1" s="8" t="s">
        <v>1312</v>
      </c>
      <c r="FM1" s="9" t="s">
        <v>530</v>
      </c>
      <c r="FN1" s="19" t="s">
        <v>200</v>
      </c>
      <c r="FO1" s="20" t="s">
        <v>201</v>
      </c>
      <c r="FP1" s="20" t="s">
        <v>202</v>
      </c>
      <c r="FQ1" s="20" t="s">
        <v>203</v>
      </c>
      <c r="FR1" s="20" t="s">
        <v>204</v>
      </c>
      <c r="FS1" s="20" t="s">
        <v>205</v>
      </c>
      <c r="FT1" s="20" t="s">
        <v>206</v>
      </c>
      <c r="FU1" s="20" t="s">
        <v>207</v>
      </c>
      <c r="FV1" s="20" t="s">
        <v>208</v>
      </c>
      <c r="FW1" s="20" t="s">
        <v>209</v>
      </c>
      <c r="FX1" s="20" t="s">
        <v>210</v>
      </c>
      <c r="FY1" s="38" t="s">
        <v>211</v>
      </c>
      <c r="FZ1" s="20" t="s">
        <v>212</v>
      </c>
      <c r="GA1" s="20" t="s">
        <v>213</v>
      </c>
      <c r="GB1" s="20" t="s">
        <v>214</v>
      </c>
      <c r="GC1" s="20" t="s">
        <v>215</v>
      </c>
      <c r="GD1" s="20" t="s">
        <v>216</v>
      </c>
      <c r="GE1" s="20" t="s">
        <v>217</v>
      </c>
      <c r="GF1" s="20" t="s">
        <v>218</v>
      </c>
      <c r="GG1" s="20" t="s">
        <v>219</v>
      </c>
      <c r="GH1" s="20" t="s">
        <v>220</v>
      </c>
      <c r="GI1" s="20" t="s">
        <v>221</v>
      </c>
      <c r="GJ1" s="27" t="s">
        <v>222</v>
      </c>
      <c r="GK1" s="27" t="s">
        <v>223</v>
      </c>
      <c r="GL1" s="7" t="s">
        <v>1314</v>
      </c>
      <c r="GM1" s="8" t="s">
        <v>535</v>
      </c>
      <c r="GN1" s="7" t="s">
        <v>1315</v>
      </c>
      <c r="GO1" s="8" t="s">
        <v>536</v>
      </c>
      <c r="GP1" s="7" t="s">
        <v>1316</v>
      </c>
      <c r="GQ1" s="9" t="s">
        <v>537</v>
      </c>
      <c r="GR1" s="41" t="s">
        <v>224</v>
      </c>
      <c r="GS1" s="27" t="s">
        <v>225</v>
      </c>
      <c r="GT1" s="27" t="s">
        <v>226</v>
      </c>
      <c r="GU1" s="27" t="s">
        <v>227</v>
      </c>
      <c r="GV1" s="27" t="s">
        <v>228</v>
      </c>
      <c r="GW1" s="27" t="s">
        <v>229</v>
      </c>
      <c r="GX1" s="37" t="s">
        <v>230</v>
      </c>
      <c r="GY1" s="27" t="s">
        <v>231</v>
      </c>
      <c r="GZ1" s="37" t="s">
        <v>232</v>
      </c>
      <c r="HA1" s="27" t="s">
        <v>233</v>
      </c>
      <c r="HB1" s="27" t="s">
        <v>234</v>
      </c>
      <c r="HC1" s="37" t="s">
        <v>235</v>
      </c>
      <c r="HD1" s="27" t="s">
        <v>236</v>
      </c>
      <c r="HE1" s="27" t="s">
        <v>237</v>
      </c>
      <c r="HF1" s="27" t="s">
        <v>238</v>
      </c>
      <c r="HG1" s="27" t="s">
        <v>239</v>
      </c>
      <c r="HH1" s="27" t="s">
        <v>240</v>
      </c>
      <c r="HI1" s="27" t="s">
        <v>241</v>
      </c>
      <c r="HJ1" s="27" t="s">
        <v>242</v>
      </c>
      <c r="HK1" s="27" t="s">
        <v>243</v>
      </c>
      <c r="HL1" s="37" t="s">
        <v>244</v>
      </c>
      <c r="HM1" s="27" t="s">
        <v>245</v>
      </c>
      <c r="HN1" s="37" t="s">
        <v>246</v>
      </c>
      <c r="HO1" s="27" t="s">
        <v>247</v>
      </c>
      <c r="HP1" s="27" t="s">
        <v>248</v>
      </c>
      <c r="HQ1" s="19" t="s">
        <v>249</v>
      </c>
      <c r="HR1" s="20" t="s">
        <v>250</v>
      </c>
      <c r="HS1" s="20" t="s">
        <v>251</v>
      </c>
      <c r="HT1" s="20" t="s">
        <v>252</v>
      </c>
      <c r="HU1" s="20" t="s">
        <v>253</v>
      </c>
      <c r="HV1" s="20" t="s">
        <v>254</v>
      </c>
      <c r="HW1" s="20" t="s">
        <v>255</v>
      </c>
      <c r="HX1" s="20" t="s">
        <v>256</v>
      </c>
      <c r="HY1" s="20" t="s">
        <v>257</v>
      </c>
      <c r="HZ1" s="20" t="s">
        <v>258</v>
      </c>
      <c r="IA1" s="20" t="s">
        <v>259</v>
      </c>
      <c r="IB1" s="20" t="s">
        <v>260</v>
      </c>
      <c r="IC1" s="20" t="s">
        <v>261</v>
      </c>
      <c r="ID1" s="20" t="s">
        <v>262</v>
      </c>
      <c r="IE1" s="20" t="s">
        <v>263</v>
      </c>
      <c r="IF1" s="20" t="s">
        <v>264</v>
      </c>
      <c r="IG1" s="20" t="s">
        <v>265</v>
      </c>
      <c r="IH1" s="20" t="s">
        <v>266</v>
      </c>
      <c r="II1" s="20" t="s">
        <v>267</v>
      </c>
      <c r="IJ1" s="54" t="s">
        <v>268</v>
      </c>
      <c r="IK1" s="19" t="s">
        <v>269</v>
      </c>
      <c r="IL1" s="21" t="s">
        <v>270</v>
      </c>
      <c r="IM1" s="19" t="s">
        <v>271</v>
      </c>
      <c r="IN1" s="20" t="s">
        <v>272</v>
      </c>
      <c r="IO1" s="20" t="s">
        <v>273</v>
      </c>
      <c r="IP1" s="20" t="s">
        <v>274</v>
      </c>
      <c r="IQ1" s="20" t="s">
        <v>275</v>
      </c>
      <c r="IR1" s="20" t="s">
        <v>276</v>
      </c>
      <c r="IS1" s="20" t="s">
        <v>277</v>
      </c>
      <c r="IT1" s="19" t="s">
        <v>278</v>
      </c>
      <c r="IU1" s="21" t="s">
        <v>279</v>
      </c>
      <c r="IV1" s="19" t="s">
        <v>280</v>
      </c>
      <c r="IW1" s="20" t="s">
        <v>281</v>
      </c>
      <c r="IX1" s="20" t="s">
        <v>282</v>
      </c>
      <c r="IY1" s="20" t="s">
        <v>283</v>
      </c>
      <c r="IZ1" s="20" t="s">
        <v>284</v>
      </c>
      <c r="JA1" s="20" t="s">
        <v>285</v>
      </c>
      <c r="JB1" s="20" t="s">
        <v>286</v>
      </c>
      <c r="JC1" s="19" t="s">
        <v>287</v>
      </c>
      <c r="JD1" s="21" t="s">
        <v>288</v>
      </c>
      <c r="JE1" s="19" t="s">
        <v>289</v>
      </c>
      <c r="JF1" s="20" t="s">
        <v>290</v>
      </c>
      <c r="JG1" s="20" t="s">
        <v>291</v>
      </c>
      <c r="JH1" s="20" t="s">
        <v>292</v>
      </c>
      <c r="JI1" s="20" t="s">
        <v>293</v>
      </c>
      <c r="JJ1" s="20" t="s">
        <v>294</v>
      </c>
      <c r="JK1" s="20" t="s">
        <v>295</v>
      </c>
      <c r="JL1" s="19" t="s">
        <v>296</v>
      </c>
      <c r="JM1" s="21" t="s">
        <v>297</v>
      </c>
      <c r="JN1" s="19" t="s">
        <v>298</v>
      </c>
      <c r="JO1" s="20" t="s">
        <v>299</v>
      </c>
      <c r="JP1" s="20" t="s">
        <v>300</v>
      </c>
      <c r="JQ1" s="20" t="s">
        <v>301</v>
      </c>
      <c r="JR1" s="20" t="s">
        <v>302</v>
      </c>
      <c r="JS1" s="20" t="s">
        <v>303</v>
      </c>
      <c r="JT1" s="20" t="s">
        <v>304</v>
      </c>
      <c r="JU1" s="19" t="s">
        <v>305</v>
      </c>
      <c r="JV1" s="21" t="s">
        <v>306</v>
      </c>
      <c r="JW1" s="19" t="s">
        <v>307</v>
      </c>
      <c r="JX1" s="20" t="s">
        <v>308</v>
      </c>
      <c r="JY1" s="38" t="s">
        <v>309</v>
      </c>
      <c r="JZ1" s="20" t="s">
        <v>310</v>
      </c>
      <c r="KA1" s="38" t="s">
        <v>311</v>
      </c>
      <c r="KB1" s="20" t="s">
        <v>312</v>
      </c>
      <c r="KC1" s="38" t="s">
        <v>313</v>
      </c>
      <c r="KD1" s="20" t="s">
        <v>314</v>
      </c>
      <c r="KE1" s="38" t="s">
        <v>315</v>
      </c>
      <c r="KF1" s="20" t="s">
        <v>316</v>
      </c>
      <c r="KG1" s="38" t="s">
        <v>317</v>
      </c>
      <c r="KH1" s="20" t="s">
        <v>318</v>
      </c>
      <c r="KI1" s="38" t="s">
        <v>319</v>
      </c>
      <c r="KJ1" s="19" t="s">
        <v>320</v>
      </c>
      <c r="KK1" s="21" t="s">
        <v>321</v>
      </c>
      <c r="KL1" s="19" t="s">
        <v>322</v>
      </c>
      <c r="KM1" s="20" t="s">
        <v>323</v>
      </c>
      <c r="KN1" s="20" t="s">
        <v>324</v>
      </c>
      <c r="KO1" s="20" t="s">
        <v>325</v>
      </c>
      <c r="KP1" s="20" t="s">
        <v>326</v>
      </c>
      <c r="KQ1" s="21" t="s">
        <v>327</v>
      </c>
      <c r="KR1" s="19" t="s">
        <v>328</v>
      </c>
      <c r="KS1" s="20" t="s">
        <v>329</v>
      </c>
      <c r="KT1" s="20" t="s">
        <v>330</v>
      </c>
      <c r="KU1" s="20" t="s">
        <v>331</v>
      </c>
      <c r="KV1" s="20" t="s">
        <v>332</v>
      </c>
      <c r="KW1" s="21" t="s">
        <v>333</v>
      </c>
      <c r="KX1" s="19" t="s">
        <v>334</v>
      </c>
      <c r="KY1" s="20" t="s">
        <v>335</v>
      </c>
      <c r="KZ1" s="20" t="s">
        <v>336</v>
      </c>
      <c r="LA1" s="20" t="s">
        <v>337</v>
      </c>
      <c r="LB1" s="20" t="s">
        <v>338</v>
      </c>
      <c r="LC1" s="20" t="s">
        <v>339</v>
      </c>
      <c r="LD1" s="20" t="s">
        <v>340</v>
      </c>
      <c r="LE1" s="20" t="s">
        <v>341</v>
      </c>
      <c r="LF1" s="20" t="s">
        <v>342</v>
      </c>
      <c r="LG1" s="20" t="s">
        <v>343</v>
      </c>
      <c r="LH1" s="20" t="s">
        <v>344</v>
      </c>
      <c r="LI1" s="20" t="s">
        <v>345</v>
      </c>
      <c r="LJ1" s="20" t="s">
        <v>346</v>
      </c>
      <c r="LK1" s="20" t="s">
        <v>347</v>
      </c>
      <c r="LL1" s="20" t="s">
        <v>348</v>
      </c>
      <c r="LM1" s="20" t="s">
        <v>349</v>
      </c>
      <c r="LN1" s="20" t="s">
        <v>350</v>
      </c>
      <c r="LO1" s="20" t="s">
        <v>351</v>
      </c>
      <c r="LP1" s="20" t="s">
        <v>352</v>
      </c>
      <c r="LQ1" s="20" t="s">
        <v>353</v>
      </c>
      <c r="LR1" s="20" t="s">
        <v>354</v>
      </c>
      <c r="LS1" s="20" t="s">
        <v>355</v>
      </c>
      <c r="LT1" s="20" t="s">
        <v>356</v>
      </c>
      <c r="LU1" s="27" t="s">
        <v>357</v>
      </c>
      <c r="LV1" s="27" t="s">
        <v>358</v>
      </c>
      <c r="LW1" s="27" t="s">
        <v>359</v>
      </c>
      <c r="LX1" s="27" t="s">
        <v>360</v>
      </c>
      <c r="LY1" s="27" t="s">
        <v>361</v>
      </c>
      <c r="LZ1" s="27" t="s">
        <v>362</v>
      </c>
      <c r="MA1" s="19" t="s">
        <v>363</v>
      </c>
      <c r="MB1" s="20" t="s">
        <v>364</v>
      </c>
      <c r="MC1" s="20" t="s">
        <v>365</v>
      </c>
      <c r="MD1" s="20" t="s">
        <v>366</v>
      </c>
      <c r="ME1" s="20" t="s">
        <v>367</v>
      </c>
      <c r="MF1" s="20" t="s">
        <v>368</v>
      </c>
      <c r="MG1" s="20" t="s">
        <v>369</v>
      </c>
      <c r="MH1" s="20" t="s">
        <v>370</v>
      </c>
      <c r="MI1" s="20" t="s">
        <v>371</v>
      </c>
      <c r="MJ1" s="20" t="s">
        <v>372</v>
      </c>
      <c r="MK1" s="27" t="s">
        <v>373</v>
      </c>
      <c r="ML1" s="19" t="s">
        <v>374</v>
      </c>
      <c r="MM1" s="20" t="s">
        <v>375</v>
      </c>
      <c r="MN1" s="20" t="s">
        <v>376</v>
      </c>
      <c r="MO1" s="20" t="s">
        <v>377</v>
      </c>
      <c r="MP1" s="38" t="s">
        <v>378</v>
      </c>
      <c r="MQ1" s="20" t="s">
        <v>379</v>
      </c>
      <c r="MR1" s="20" t="s">
        <v>380</v>
      </c>
      <c r="MS1" s="38" t="s">
        <v>381</v>
      </c>
      <c r="MT1" s="20" t="s">
        <v>382</v>
      </c>
      <c r="MU1" s="38" t="s">
        <v>383</v>
      </c>
      <c r="MV1" s="20" t="s">
        <v>384</v>
      </c>
      <c r="MW1" s="20" t="s">
        <v>385</v>
      </c>
      <c r="MX1" s="20" t="s">
        <v>386</v>
      </c>
      <c r="MY1" s="20" t="s">
        <v>387</v>
      </c>
      <c r="MZ1" s="38" t="s">
        <v>388</v>
      </c>
      <c r="NA1" s="20" t="s">
        <v>389</v>
      </c>
      <c r="NB1" s="20" t="s">
        <v>390</v>
      </c>
      <c r="NC1" s="20" t="s">
        <v>391</v>
      </c>
      <c r="ND1" s="38" t="s">
        <v>392</v>
      </c>
      <c r="NE1" s="20" t="s">
        <v>393</v>
      </c>
      <c r="NF1" s="20" t="s">
        <v>394</v>
      </c>
      <c r="NG1" s="38" t="s">
        <v>395</v>
      </c>
      <c r="NH1" s="20" t="s">
        <v>396</v>
      </c>
      <c r="NI1" s="38" t="s">
        <v>397</v>
      </c>
      <c r="NJ1" s="20" t="s">
        <v>398</v>
      </c>
      <c r="NK1" s="20" t="s">
        <v>399</v>
      </c>
      <c r="NL1" s="38" t="s">
        <v>400</v>
      </c>
      <c r="NM1" s="20" t="s">
        <v>401</v>
      </c>
      <c r="NN1" s="38" t="s">
        <v>402</v>
      </c>
      <c r="NO1" s="20" t="s">
        <v>403</v>
      </c>
      <c r="NP1" s="38" t="s">
        <v>404</v>
      </c>
      <c r="NQ1" s="20" t="s">
        <v>405</v>
      </c>
      <c r="NR1" s="20" t="s">
        <v>406</v>
      </c>
      <c r="NS1" s="20" t="s">
        <v>407</v>
      </c>
      <c r="NT1" s="20" t="s">
        <v>408</v>
      </c>
      <c r="NU1" s="38" t="s">
        <v>409</v>
      </c>
      <c r="NV1" s="20" t="s">
        <v>410</v>
      </c>
      <c r="NW1" s="38" t="s">
        <v>411</v>
      </c>
      <c r="NX1" s="20" t="s">
        <v>412</v>
      </c>
      <c r="NY1" s="54" t="s">
        <v>413</v>
      </c>
      <c r="NZ1" s="19" t="s">
        <v>414</v>
      </c>
      <c r="OA1" s="21" t="s">
        <v>415</v>
      </c>
      <c r="OB1" s="14" t="s">
        <v>665</v>
      </c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</row>
    <row r="2" spans="1:461" x14ac:dyDescent="0.3">
      <c r="A2" s="30">
        <v>2</v>
      </c>
      <c r="B2" s="2" t="s">
        <v>666</v>
      </c>
      <c r="C2" s="3">
        <v>1</v>
      </c>
      <c r="D2" s="2">
        <v>21</v>
      </c>
      <c r="E2">
        <v>2</v>
      </c>
      <c r="F2" s="2">
        <v>1</v>
      </c>
      <c r="G2">
        <v>1</v>
      </c>
      <c r="H2" s="3">
        <v>1</v>
      </c>
      <c r="I2" s="2">
        <v>1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f>SUM(J2:O2)</f>
        <v>4</v>
      </c>
      <c r="Q2" t="s">
        <v>667</v>
      </c>
      <c r="R2">
        <v>1</v>
      </c>
      <c r="S2">
        <v>4</v>
      </c>
      <c r="T2">
        <f>LOOKUP(R2,{1,2,3,4,5,6,11,15},{1,2,1,2,2,2,1,2})</f>
        <v>1</v>
      </c>
      <c r="U2">
        <v>1</v>
      </c>
      <c r="V2" s="3"/>
      <c r="W2" s="32" t="s">
        <v>440</v>
      </c>
      <c r="X2" s="32" t="s">
        <v>440</v>
      </c>
      <c r="Y2" s="32" t="s">
        <v>440</v>
      </c>
      <c r="Z2" s="32" t="s">
        <v>440</v>
      </c>
      <c r="AA2" s="78" t="s">
        <v>440</v>
      </c>
      <c r="AB2" s="76" t="s">
        <v>440</v>
      </c>
      <c r="AC2" s="32" t="s">
        <v>440</v>
      </c>
      <c r="AD2" s="76" t="s">
        <v>440</v>
      </c>
      <c r="AE2" s="2">
        <v>1</v>
      </c>
      <c r="AF2">
        <v>1</v>
      </c>
      <c r="AG2">
        <f t="shared" ref="AG2:AG25" si="0">IF(AF2=1,1,-1)</f>
        <v>1</v>
      </c>
      <c r="AH2">
        <v>1</v>
      </c>
      <c r="AI2">
        <f t="shared" ref="AI2:AI25" si="1">IF(AH2=1,1,-1)</f>
        <v>1</v>
      </c>
      <c r="AJ2">
        <v>1</v>
      </c>
      <c r="AK2">
        <f t="shared" ref="AK2:AK25" si="2">IF(AJ2=1,1,-1)</f>
        <v>1</v>
      </c>
      <c r="AL2">
        <v>1</v>
      </c>
      <c r="AM2">
        <f t="shared" ref="AM2:AM25" si="3">IF(AL2=2,1,-1)</f>
        <v>-1</v>
      </c>
      <c r="AN2">
        <v>2</v>
      </c>
      <c r="AO2">
        <f t="shared" ref="AO2:AO25" si="4">IF(AN2=2,1,-1)</f>
        <v>1</v>
      </c>
      <c r="AP2">
        <v>1</v>
      </c>
      <c r="AQ2">
        <f t="shared" ref="AQ2:AQ25" si="5">IF(AP2=1,1,-1)</f>
        <v>1</v>
      </c>
      <c r="AR2">
        <v>2</v>
      </c>
      <c r="AS2">
        <f t="shared" ref="AS2:AS25" si="6">IF(AR2=2,1,-1)</f>
        <v>1</v>
      </c>
      <c r="AT2">
        <v>2</v>
      </c>
      <c r="AU2">
        <f t="shared" ref="AU2:AU25" si="7">IF(AT2=2,1,-1)</f>
        <v>1</v>
      </c>
      <c r="AV2">
        <v>1</v>
      </c>
      <c r="AW2">
        <f t="shared" ref="AW2:AW25" si="8">IF(AV2=1,1,-1)</f>
        <v>1</v>
      </c>
      <c r="AX2">
        <v>1</v>
      </c>
      <c r="AY2">
        <f t="shared" ref="AY2:AY25" si="9">IF(AX2=2,1,-1)</f>
        <v>-1</v>
      </c>
      <c r="AZ2">
        <v>1</v>
      </c>
      <c r="BA2">
        <f t="shared" ref="BA2:BA25" si="10">IF(AZ2=2,1,-1)</f>
        <v>-1</v>
      </c>
      <c r="BB2">
        <v>1</v>
      </c>
      <c r="BC2">
        <f t="shared" ref="BC2:BC25" si="11">IF(BB2=1,1,-1)</f>
        <v>1</v>
      </c>
      <c r="BD2">
        <v>1</v>
      </c>
      <c r="BE2">
        <f t="shared" ref="BE2:BE25" si="12">IF(BD2=1,1,-1)</f>
        <v>1</v>
      </c>
      <c r="BF2">
        <v>2</v>
      </c>
      <c r="BG2">
        <f t="shared" ref="BG2:BG25" si="13">IF(BF2=2,1,-1)</f>
        <v>1</v>
      </c>
      <c r="BH2">
        <v>1</v>
      </c>
      <c r="BI2">
        <f t="shared" ref="BI2:BI25" si="14">IF(BH2=1,1,-1)</f>
        <v>1</v>
      </c>
      <c r="BJ2">
        <v>2</v>
      </c>
      <c r="BK2">
        <f t="shared" ref="BK2:BK25" si="15">IF(BJ2=2,1,-1)</f>
        <v>1</v>
      </c>
      <c r="BL2">
        <v>2</v>
      </c>
      <c r="BM2">
        <f t="shared" ref="BM2:BM25" si="16">IF(BL2=2,1,-1)</f>
        <v>1</v>
      </c>
      <c r="BN2">
        <v>1</v>
      </c>
      <c r="BO2">
        <f t="shared" ref="BO2:BO25" si="17">IF(BN2=1,1,-1)</f>
        <v>1</v>
      </c>
      <c r="BP2">
        <v>1</v>
      </c>
      <c r="BQ2">
        <f t="shared" ref="BQ2:BQ25" si="18">IF(BP2=1,1,-1)</f>
        <v>1</v>
      </c>
      <c r="BR2">
        <v>2</v>
      </c>
      <c r="BS2">
        <f t="shared" ref="BS2:BS25" si="19">IF(BR2=2,1,-1)</f>
        <v>1</v>
      </c>
      <c r="BT2">
        <v>1</v>
      </c>
      <c r="BU2">
        <f t="shared" ref="BU2:BU25" si="20">IF(BT2=2,1,-1)</f>
        <v>-1</v>
      </c>
      <c r="BV2" s="13">
        <f t="shared" ref="BV2:BV25" si="21">SUM(AG2,AI2,AK2,AM2,AO2,AQ2,AS2,AU2,AW2,AY2,BA2,BC2,BE2,BG2,BI2,BK2,BM2,BO2,BQ2,BS2,BU2)</f>
        <v>13</v>
      </c>
      <c r="BW2" s="2">
        <v>1</v>
      </c>
      <c r="BX2">
        <v>5</v>
      </c>
      <c r="BY2">
        <v>4</v>
      </c>
      <c r="BZ2">
        <v>3</v>
      </c>
      <c r="CA2">
        <v>5</v>
      </c>
      <c r="CB2">
        <v>1</v>
      </c>
      <c r="CC2">
        <v>4</v>
      </c>
      <c r="CD2">
        <v>2</v>
      </c>
      <c r="CE2" s="37">
        <v>5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4</v>
      </c>
      <c r="CM2">
        <v>3</v>
      </c>
      <c r="CN2">
        <v>2</v>
      </c>
      <c r="CO2">
        <v>2</v>
      </c>
      <c r="CP2">
        <v>3</v>
      </c>
      <c r="CQ2">
        <v>1</v>
      </c>
      <c r="CR2">
        <v>3</v>
      </c>
      <c r="CS2">
        <f>LOOKUP(CR2,{1,2,3,4,5},{5,4,3,2,1})</f>
        <v>3</v>
      </c>
      <c r="CT2">
        <v>3</v>
      </c>
      <c r="CU2">
        <v>2</v>
      </c>
      <c r="CV2">
        <v>4</v>
      </c>
      <c r="CW2">
        <v>4</v>
      </c>
      <c r="CX2">
        <f>LOOKUP(CW2,{1,2,3,4,5},{5,4,3,2,1})</f>
        <v>2</v>
      </c>
      <c r="CY2">
        <v>2</v>
      </c>
      <c r="CZ2">
        <f>LOOKUP(CY2,{1,2,3,4,5},{5,4,3,2,1})</f>
        <v>4</v>
      </c>
      <c r="DA2">
        <v>2</v>
      </c>
      <c r="DB2">
        <f>LOOKUP(DA2,{1,2,3,4,5},{5,4,3,2,1})</f>
        <v>4</v>
      </c>
      <c r="DC2">
        <v>4</v>
      </c>
      <c r="DD2">
        <v>3</v>
      </c>
      <c r="DE2">
        <v>4</v>
      </c>
      <c r="DF2">
        <v>4</v>
      </c>
      <c r="DG2">
        <v>4</v>
      </c>
      <c r="DH2">
        <v>4</v>
      </c>
      <c r="DI2">
        <v>3</v>
      </c>
      <c r="DJ2">
        <v>3</v>
      </c>
      <c r="DK2">
        <v>3</v>
      </c>
      <c r="DL2" s="2">
        <f t="shared" ref="DL2:DL33" si="22">SUM(BX2,BY2,BZ2)</f>
        <v>12</v>
      </c>
      <c r="DM2">
        <f t="shared" ref="DM2:DM33" si="23">ROUND(AVERAGE(BX2,BY2,BZ2),4)</f>
        <v>4</v>
      </c>
      <c r="DN2">
        <f t="shared" ref="DN2:DN33" si="24">SUM(DF2,DG2,DH2)</f>
        <v>12</v>
      </c>
      <c r="DO2">
        <f t="shared" ref="DO2:DO33" si="25">ROUND(AVERAGE(DF2,DG2,DH2),4)</f>
        <v>4</v>
      </c>
      <c r="DP2">
        <f t="shared" ref="DP2:DP33" si="26">SUM(DL2,DN2)</f>
        <v>24</v>
      </c>
      <c r="DQ2" s="3">
        <f t="shared" ref="DQ2:DQ33" si="27">ROUND(AVERAGE(DM2,DO2),4)</f>
        <v>4</v>
      </c>
      <c r="DR2" s="2">
        <f t="shared" ref="DR2:DR33" si="28">SUM(CA2,CC2,CJ2,CK2,CL2,CN2)</f>
        <v>19</v>
      </c>
      <c r="DS2">
        <f t="shared" ref="DS2:DS33" si="29">ROUND(AVERAGE(CA2,CC2,CJ2,CK2,CL2,CN2),4)</f>
        <v>3.1667000000000001</v>
      </c>
      <c r="DT2">
        <f t="shared" ref="DT2:DT33" si="30">SUM(CB2,CD2,CF2,CG2,CH2,CI2,CM2,CO2)</f>
        <v>16</v>
      </c>
      <c r="DU2">
        <f t="shared" ref="DU2:DU33" si="31">ROUND(AVERAGE(CB2,CD2,CF2,CG2,CH2,CI2,CM2,CO2),4)</f>
        <v>2</v>
      </c>
      <c r="DV2">
        <f t="shared" ref="DV2:DV33" si="32">SUM(DR2,DT2)</f>
        <v>35</v>
      </c>
      <c r="DW2" s="3">
        <f t="shared" ref="DW2:DW33" si="33">ROUND((DV2/14), 2)</f>
        <v>2.5</v>
      </c>
      <c r="DX2" s="2">
        <f t="shared" ref="DX2:DX33" si="34">SUM(CP2,CQ2,CS2)</f>
        <v>7</v>
      </c>
      <c r="DY2">
        <f t="shared" ref="DY2:DY33" si="35">ROUND(AVERAGE(CP2,CQ2,CS2),4)</f>
        <v>2.3332999999999999</v>
      </c>
      <c r="DZ2">
        <f t="shared" ref="DZ2:DZ33" si="36">SUM(CT2,CU2,CV2)</f>
        <v>9</v>
      </c>
      <c r="EA2">
        <f t="shared" ref="EA2:EA33" si="37">ROUND(AVERAGE(CT2,CU2,CV2),4)</f>
        <v>3</v>
      </c>
      <c r="EB2">
        <f t="shared" ref="EB2:EB33" si="38">SUM(DX2,DZ2)</f>
        <v>16</v>
      </c>
      <c r="EC2" s="3">
        <f t="shared" ref="EC2:EC33" si="39">ROUND((EB2/6), 2)</f>
        <v>2.67</v>
      </c>
      <c r="ED2" s="2">
        <f>SUM(CX2,CZ2,DB2,DC2,DD2,DE2)</f>
        <v>21</v>
      </c>
      <c r="EE2" s="3">
        <f t="shared" ref="EE2:EE33" si="40">ROUND((ED2/6), 2)</f>
        <v>3.5</v>
      </c>
      <c r="EF2" s="2">
        <f t="shared" ref="EF2:EF33" si="41">SUM(DI2,DJ2,DK2)</f>
        <v>9</v>
      </c>
      <c r="EG2" s="3">
        <f t="shared" ref="EG2:EG33" si="42">ROUND((EF2/3), 2)</f>
        <v>3</v>
      </c>
      <c r="EH2" s="2">
        <f t="shared" ref="EH2:EH33" si="43">SUM(DL2,DN2,DR2,DT2,DX2,DZ2,ED2,EF2)</f>
        <v>105</v>
      </c>
      <c r="EI2" s="3">
        <f t="shared" ref="EI2:EI33" si="44">ROUND((EH2/35), 2)</f>
        <v>3</v>
      </c>
      <c r="EJ2" s="2">
        <v>1</v>
      </c>
      <c r="EK2">
        <v>2</v>
      </c>
      <c r="EL2">
        <v>1</v>
      </c>
      <c r="EM2">
        <v>4</v>
      </c>
      <c r="EN2">
        <v>3</v>
      </c>
      <c r="EO2">
        <v>2</v>
      </c>
      <c r="EP2">
        <v>3</v>
      </c>
      <c r="EQ2">
        <v>3</v>
      </c>
      <c r="ER2">
        <v>3</v>
      </c>
      <c r="ES2">
        <v>2</v>
      </c>
      <c r="ET2">
        <v>4</v>
      </c>
      <c r="EU2" s="37">
        <v>2</v>
      </c>
      <c r="EV2">
        <v>2</v>
      </c>
      <c r="EW2">
        <v>2</v>
      </c>
      <c r="EX2">
        <v>2</v>
      </c>
      <c r="EY2">
        <v>2</v>
      </c>
      <c r="EZ2">
        <v>4</v>
      </c>
      <c r="FA2">
        <v>4</v>
      </c>
      <c r="FB2">
        <v>3</v>
      </c>
      <c r="FC2">
        <v>3</v>
      </c>
      <c r="FD2">
        <v>3</v>
      </c>
      <c r="FE2">
        <v>3</v>
      </c>
      <c r="FF2" s="2">
        <f t="shared" ref="FF2:FF33" si="45">SUM(EK2,EL2,EM2,EN2,EO2,EP2,EQ2,ER2,ES2,ET2,EV2,EW2,EX2,EY2,EZ2,FA2,FB2,FC2,FD2,FE2)</f>
        <v>55</v>
      </c>
      <c r="FG2" s="3">
        <f t="shared" ref="FG2:FG33" si="46">ROUND((FF2/20), 4)</f>
        <v>2.75</v>
      </c>
      <c r="FH2" s="10" t="s">
        <v>669</v>
      </c>
      <c r="FI2" s="11">
        <v>0</v>
      </c>
      <c r="FJ2" t="s">
        <v>525</v>
      </c>
      <c r="FK2">
        <v>20</v>
      </c>
      <c r="FL2" t="s">
        <v>507</v>
      </c>
      <c r="FM2">
        <v>3</v>
      </c>
      <c r="FN2" s="2">
        <v>1</v>
      </c>
      <c r="FO2">
        <v>2</v>
      </c>
      <c r="FP2">
        <v>2</v>
      </c>
      <c r="FQ2">
        <v>1</v>
      </c>
      <c r="FR2">
        <v>2</v>
      </c>
      <c r="FS2">
        <v>2</v>
      </c>
      <c r="FT2">
        <v>2</v>
      </c>
      <c r="FU2">
        <v>2</v>
      </c>
      <c r="FV2">
        <v>1</v>
      </c>
      <c r="FW2">
        <v>1</v>
      </c>
      <c r="FX2">
        <v>1</v>
      </c>
      <c r="FY2" s="37">
        <v>2</v>
      </c>
      <c r="FZ2">
        <v>2</v>
      </c>
      <c r="GA2">
        <v>2</v>
      </c>
      <c r="GB2">
        <v>2</v>
      </c>
      <c r="GC2">
        <v>2</v>
      </c>
      <c r="GD2">
        <v>1</v>
      </c>
      <c r="GE2">
        <v>1</v>
      </c>
      <c r="GF2">
        <v>2</v>
      </c>
      <c r="GG2">
        <v>2</v>
      </c>
      <c r="GH2">
        <v>2</v>
      </c>
      <c r="GI2">
        <v>2</v>
      </c>
      <c r="GJ2" s="2">
        <f t="shared" ref="GJ2:GJ33" si="47">SUM(FO2,FP2,FQ2,FR2,FS2,FT2,FU2,FV2,FW2,FX2,FZ2,GA2,GB2,GC2,GD2,GE2,GF2,GG2,GH2,GI2)</f>
        <v>34</v>
      </c>
      <c r="GK2" s="3">
        <f t="shared" ref="GK2:GK33" si="48">ROUND((GJ2/20), 2)</f>
        <v>1.7</v>
      </c>
      <c r="GL2" s="10" t="s">
        <v>520</v>
      </c>
      <c r="GM2" s="11">
        <v>15</v>
      </c>
      <c r="GN2" s="11" t="s">
        <v>507</v>
      </c>
      <c r="GO2" s="11">
        <v>3</v>
      </c>
      <c r="GP2" s="11" t="s">
        <v>513</v>
      </c>
      <c r="GQ2" s="12">
        <v>9</v>
      </c>
      <c r="GR2" s="2">
        <v>1</v>
      </c>
      <c r="GS2">
        <v>4</v>
      </c>
      <c r="GT2">
        <v>4</v>
      </c>
      <c r="GU2">
        <v>2</v>
      </c>
      <c r="GV2">
        <v>4</v>
      </c>
      <c r="GW2">
        <v>2</v>
      </c>
      <c r="GX2" s="37">
        <f>LOOKUP(GW2,{1,2,3,4,5},{5,4,3,2,1})</f>
        <v>4</v>
      </c>
      <c r="GY2">
        <v>2</v>
      </c>
      <c r="GZ2" s="37">
        <f>LOOKUP(GY2,{1,2,3,4,5},{5,4,3,2,1})</f>
        <v>4</v>
      </c>
      <c r="HA2">
        <v>2</v>
      </c>
      <c r="HB2">
        <v>1</v>
      </c>
      <c r="HC2" s="37">
        <f>LOOKUP(HB2,{1,2,3,4,5},{5,4,3,2,1})</f>
        <v>5</v>
      </c>
      <c r="HD2">
        <v>5</v>
      </c>
      <c r="HE2">
        <v>3</v>
      </c>
      <c r="HF2">
        <v>5</v>
      </c>
      <c r="HG2">
        <v>2</v>
      </c>
      <c r="HH2">
        <v>2</v>
      </c>
      <c r="HI2">
        <v>4</v>
      </c>
      <c r="HJ2">
        <v>5</v>
      </c>
      <c r="HK2">
        <v>2</v>
      </c>
      <c r="HL2" s="37">
        <f>LOOKUP(HK2,{1,2,3,4,5},{5,4,3,2,1})</f>
        <v>4</v>
      </c>
      <c r="HM2">
        <v>1</v>
      </c>
      <c r="HN2" s="37">
        <f>LOOKUP(HM2,{1,2,3,4,5},{5,4,3,2,1})</f>
        <v>5</v>
      </c>
      <c r="HO2">
        <f t="shared" ref="HO2:HO33" si="49">SUM(GS2,GT2,GU2,GV2,GX2,GZ2,HA2,HC2,HD2,HE2,HF2,HG2,HH2,HI2,HJ2,HL2,HN2)</f>
        <v>64</v>
      </c>
      <c r="HP2">
        <f t="shared" ref="HP2:HP33" si="50">ROUND((HO2/17), 2)</f>
        <v>3.76</v>
      </c>
      <c r="HQ2">
        <v>1</v>
      </c>
      <c r="HR2">
        <v>1</v>
      </c>
      <c r="HS2">
        <v>3</v>
      </c>
      <c r="HT2">
        <v>1</v>
      </c>
      <c r="HU2">
        <v>2</v>
      </c>
      <c r="HV2">
        <v>1</v>
      </c>
      <c r="HW2">
        <v>1</v>
      </c>
      <c r="HX2" s="37">
        <v>3</v>
      </c>
      <c r="HY2">
        <v>2</v>
      </c>
      <c r="HZ2">
        <v>2</v>
      </c>
      <c r="IA2">
        <v>2</v>
      </c>
      <c r="IB2">
        <v>1</v>
      </c>
      <c r="IC2">
        <v>2</v>
      </c>
      <c r="ID2">
        <v>2</v>
      </c>
      <c r="IE2">
        <v>2</v>
      </c>
      <c r="IF2">
        <v>3</v>
      </c>
      <c r="IG2">
        <v>3</v>
      </c>
      <c r="IH2">
        <v>1</v>
      </c>
      <c r="II2">
        <v>1</v>
      </c>
      <c r="IJ2" s="37">
        <f>LOOKUP(II2,{1,2,3},{3,2,1})</f>
        <v>3</v>
      </c>
      <c r="IK2" s="2">
        <f t="shared" ref="IK2:IK28" si="51">SUM(HR2,HS2,HT2,HU2,HV2,HW2,HY2,HZ2,IA2,IB2,IC2,ID2,IE2,IF2,IG2,IH2,IJ2)</f>
        <v>32</v>
      </c>
      <c r="IL2" s="3">
        <f t="shared" ref="IL2:IL28" si="52">ROUND((IK2/17), 2)</f>
        <v>1.88</v>
      </c>
      <c r="IM2" s="2">
        <v>1</v>
      </c>
      <c r="IN2">
        <v>3</v>
      </c>
      <c r="IO2">
        <v>4</v>
      </c>
      <c r="IP2">
        <v>5</v>
      </c>
      <c r="IQ2">
        <v>2</v>
      </c>
      <c r="IR2">
        <v>5</v>
      </c>
      <c r="IS2">
        <v>2</v>
      </c>
      <c r="IT2" s="2">
        <f t="shared" ref="IT2:IT33" si="53">SUM(IN2:IS2)</f>
        <v>21</v>
      </c>
      <c r="IU2" s="3">
        <f t="shared" ref="IU2:IU33" si="54">ROUND((IT2/6),3)</f>
        <v>3.5</v>
      </c>
      <c r="IV2" s="2">
        <v>1</v>
      </c>
      <c r="IW2">
        <v>3</v>
      </c>
      <c r="IX2">
        <v>4</v>
      </c>
      <c r="IY2">
        <v>5</v>
      </c>
      <c r="IZ2">
        <v>2</v>
      </c>
      <c r="JA2">
        <v>5</v>
      </c>
      <c r="JB2">
        <v>3</v>
      </c>
      <c r="JC2" s="2">
        <f t="shared" ref="JC2:JC33" si="55">SUM(IW2:JB2)</f>
        <v>22</v>
      </c>
      <c r="JD2" s="3">
        <f t="shared" ref="JD2:JD33" si="56">ROUND((JC2/6),3)</f>
        <v>3.6669999999999998</v>
      </c>
      <c r="JE2" s="2">
        <v>1</v>
      </c>
      <c r="JF2">
        <v>1</v>
      </c>
      <c r="JG2">
        <v>2</v>
      </c>
      <c r="JH2">
        <v>1</v>
      </c>
      <c r="JI2">
        <v>3</v>
      </c>
      <c r="JJ2">
        <v>1</v>
      </c>
      <c r="JK2">
        <v>2</v>
      </c>
      <c r="JL2" s="2">
        <f t="shared" ref="JL2:JL33" si="57">SUM(JF2:JK2)</f>
        <v>10</v>
      </c>
      <c r="JM2" s="3">
        <f t="shared" ref="JM2:JM33" si="58">ROUND((JL2/6),3)</f>
        <v>1.667</v>
      </c>
      <c r="JN2" s="2">
        <v>1</v>
      </c>
      <c r="JO2">
        <v>3</v>
      </c>
      <c r="JP2">
        <v>5</v>
      </c>
      <c r="JQ2">
        <v>4</v>
      </c>
      <c r="JR2">
        <v>4</v>
      </c>
      <c r="JS2">
        <v>3</v>
      </c>
      <c r="JT2">
        <v>4</v>
      </c>
      <c r="JU2" s="2">
        <f t="shared" ref="JU2:JU8" si="59">SUM(JO2:JT2)</f>
        <v>23</v>
      </c>
      <c r="JV2" s="3">
        <f t="shared" ref="JV2:JV8" si="60">ROUND((JU2/6),3)</f>
        <v>3.8330000000000002</v>
      </c>
      <c r="JW2" s="2">
        <v>1</v>
      </c>
      <c r="JX2">
        <v>4</v>
      </c>
      <c r="JY2" s="37">
        <f>LOOKUP(JX2,{1,2,3,4,5},{5,4,3,2,1})</f>
        <v>2</v>
      </c>
      <c r="JZ2">
        <v>4</v>
      </c>
      <c r="KA2" s="37">
        <f>LOOKUP(JZ2,{1,2,3,4,5},{5,4,3,2,1})</f>
        <v>2</v>
      </c>
      <c r="KB2">
        <v>2</v>
      </c>
      <c r="KC2" s="37">
        <f>LOOKUP(KB2,{1,2,3,4,5},{5,4,3,2,1})</f>
        <v>4</v>
      </c>
      <c r="KD2">
        <v>5</v>
      </c>
      <c r="KE2" s="37">
        <f>LOOKUP(KD2,{1,2,3,4,5},{5,4,3,2,1})</f>
        <v>1</v>
      </c>
      <c r="KF2">
        <v>1</v>
      </c>
      <c r="KG2" s="37">
        <f>LOOKUP(KF2,{1,2,3,4,5},{5,4,3,2,1})</f>
        <v>5</v>
      </c>
      <c r="KH2">
        <v>4</v>
      </c>
      <c r="KI2" s="37">
        <f>LOOKUP(KH2,{1,2,3,4,5},{5,4,3,2,1})</f>
        <v>2</v>
      </c>
      <c r="KJ2" s="2">
        <f>SUM(JX2,JZ2,KB2,KD2,KF2,KH2)</f>
        <v>20</v>
      </c>
      <c r="KK2" s="3">
        <f t="shared" ref="KK2:KK33" si="61">ROUND((KJ2/6),3)</f>
        <v>3.3330000000000002</v>
      </c>
      <c r="KL2" s="10">
        <f t="shared" ref="KL2:KL33" si="62">(IN2+IW2+JY2)</f>
        <v>8</v>
      </c>
      <c r="KM2" s="11">
        <f t="shared" ref="KM2:KM33" si="63">(IO2+IX2+KA2)</f>
        <v>10</v>
      </c>
      <c r="KN2" s="11">
        <f>(IP2+IY2+KC2)</f>
        <v>14</v>
      </c>
      <c r="KO2" s="11">
        <f t="shared" ref="KO2:KO33" si="64">(IQ2+IZ2+KE2)</f>
        <v>5</v>
      </c>
      <c r="KP2" s="11">
        <f t="shared" ref="KP2:KP33" si="65">(IR2+JA2+KG2)</f>
        <v>15</v>
      </c>
      <c r="KQ2" s="11">
        <f t="shared" ref="KQ2:KQ33" si="66">(IS2+JB2+KI2)</f>
        <v>7</v>
      </c>
      <c r="KR2" s="10">
        <f t="shared" ref="KR2:KW8" si="67">(JF2+JO2)</f>
        <v>4</v>
      </c>
      <c r="KS2" s="11">
        <f t="shared" si="67"/>
        <v>7</v>
      </c>
      <c r="KT2" s="11">
        <f t="shared" si="67"/>
        <v>5</v>
      </c>
      <c r="KU2" s="11">
        <f t="shared" si="67"/>
        <v>7</v>
      </c>
      <c r="KV2" s="11">
        <f t="shared" si="67"/>
        <v>4</v>
      </c>
      <c r="KW2" s="12">
        <f t="shared" si="67"/>
        <v>6</v>
      </c>
      <c r="KX2" s="2">
        <v>1</v>
      </c>
      <c r="KY2">
        <v>3</v>
      </c>
      <c r="KZ2">
        <v>4</v>
      </c>
      <c r="LA2">
        <v>3</v>
      </c>
      <c r="LB2">
        <v>2</v>
      </c>
      <c r="LC2">
        <v>3</v>
      </c>
      <c r="LD2">
        <v>1</v>
      </c>
      <c r="LE2">
        <v>4</v>
      </c>
      <c r="LF2">
        <v>2</v>
      </c>
      <c r="LG2">
        <v>4</v>
      </c>
      <c r="LH2">
        <v>4</v>
      </c>
      <c r="LI2">
        <v>2</v>
      </c>
      <c r="LJ2">
        <v>5</v>
      </c>
      <c r="LK2">
        <v>3</v>
      </c>
      <c r="LL2">
        <v>4</v>
      </c>
      <c r="LM2">
        <v>3</v>
      </c>
      <c r="LN2">
        <v>2</v>
      </c>
      <c r="LO2">
        <v>2</v>
      </c>
      <c r="LP2">
        <v>2</v>
      </c>
      <c r="LQ2">
        <v>2</v>
      </c>
      <c r="LR2">
        <v>2</v>
      </c>
      <c r="LS2">
        <v>1</v>
      </c>
      <c r="LT2">
        <v>4</v>
      </c>
      <c r="LU2" s="2">
        <f t="shared" ref="LU2:LU33" si="68">SUM(KZ2,LC2,LE2,LG2,LH2,LJ2)</f>
        <v>24</v>
      </c>
      <c r="LV2" s="3">
        <f t="shared" ref="LV2:LV33" si="69">ROUND((LU2/6),3)</f>
        <v>4</v>
      </c>
      <c r="LW2" s="2">
        <f t="shared" ref="LW2:LW33" si="70">SUM(KY2,LA2,LB2,LD2,LF2,LI2,LK2,LL2,LM2,LN2,LO2,LP2,LQ2,LR2,LS2,LT2)</f>
        <v>38</v>
      </c>
      <c r="LX2" s="3">
        <f t="shared" ref="LX2:LX33" si="71">ROUND((LW2/16),3)</f>
        <v>2.375</v>
      </c>
      <c r="LY2" s="2">
        <f t="shared" ref="LY2:LY33" si="72">SUM(KY2,KZ2,LA2,LB2,LC2,LD2,LE2,LF2,LG2,LH2,LI2,LJ2,LK2,LL2,LM2,LN2,LO2,LP2,LQ2,LR2,LS2,LT2)</f>
        <v>62</v>
      </c>
      <c r="LZ2" s="3">
        <f t="shared" ref="LZ2:LZ33" si="73">ROUND((LY2/22),3)</f>
        <v>2.8180000000000001</v>
      </c>
      <c r="MA2" s="2">
        <v>2</v>
      </c>
      <c r="MB2">
        <v>2</v>
      </c>
      <c r="MC2">
        <v>1</v>
      </c>
      <c r="MD2">
        <v>1</v>
      </c>
      <c r="ME2">
        <v>1</v>
      </c>
      <c r="MF2">
        <v>2</v>
      </c>
      <c r="MG2">
        <v>2</v>
      </c>
      <c r="MH2">
        <v>1</v>
      </c>
      <c r="MI2">
        <v>1</v>
      </c>
      <c r="MJ2" s="3">
        <v>2</v>
      </c>
      <c r="MK2">
        <f t="shared" ref="MK2:MK33" si="74">SUM(MA2,MB2,MC2,MD2,ME2,MF2,MG2,MH2,MI2,MJ2)</f>
        <v>15</v>
      </c>
      <c r="ML2" s="2">
        <v>1</v>
      </c>
      <c r="MM2">
        <v>3</v>
      </c>
      <c r="MN2">
        <v>3</v>
      </c>
      <c r="MO2">
        <v>4</v>
      </c>
      <c r="MP2" s="37">
        <f>LOOKUP(MO2,{1,2,3,4,5},{5,4,3,2,1})</f>
        <v>2</v>
      </c>
      <c r="MQ2">
        <v>2</v>
      </c>
      <c r="MR2">
        <v>2</v>
      </c>
      <c r="MS2" s="37">
        <f>LOOKUP(MR2,{1,2,3,4,5},{5,4,3,2,1})</f>
        <v>4</v>
      </c>
      <c r="MT2">
        <v>3</v>
      </c>
      <c r="MU2" s="37">
        <f>LOOKUP(MT2,{1,2,3,4,5},{5,4,3,2,1})</f>
        <v>3</v>
      </c>
      <c r="MV2">
        <v>3</v>
      </c>
      <c r="MW2">
        <v>3</v>
      </c>
      <c r="MX2">
        <v>2</v>
      </c>
      <c r="MY2">
        <v>4</v>
      </c>
      <c r="MZ2" s="37">
        <f>LOOKUP(MY2,{1,2,3,4,5},{5,4,3,2,1})</f>
        <v>2</v>
      </c>
      <c r="NA2">
        <v>4</v>
      </c>
      <c r="NB2">
        <v>2</v>
      </c>
      <c r="NC2">
        <v>3</v>
      </c>
      <c r="ND2" s="37">
        <f>LOOKUP(NC2,{1,2,3,4,5},{5,4,3,2,1})</f>
        <v>3</v>
      </c>
      <c r="NE2">
        <v>4</v>
      </c>
      <c r="NF2">
        <v>4</v>
      </c>
      <c r="NG2" s="37">
        <f>LOOKUP(NF2,{1,2,3,4,5},{5,4,3,2,1})</f>
        <v>2</v>
      </c>
      <c r="NH2">
        <v>4</v>
      </c>
      <c r="NI2" s="37">
        <f>LOOKUP(NH2,{1,2,3,4,5},{5,4,3,2,1})</f>
        <v>2</v>
      </c>
      <c r="NJ2">
        <v>4</v>
      </c>
      <c r="NK2">
        <v>3</v>
      </c>
      <c r="NL2" s="37">
        <f>LOOKUP(NK2,{1,2,3,4,5},{5,4,3,2,1})</f>
        <v>3</v>
      </c>
      <c r="NM2">
        <v>3</v>
      </c>
      <c r="NN2" s="37">
        <f>LOOKUP(NM2,{1,2,3,4,5},{5,4,3,2,1})</f>
        <v>3</v>
      </c>
      <c r="NO2">
        <v>4</v>
      </c>
      <c r="NP2" s="37">
        <f>LOOKUP(NO2,{1,2,3,4,5},{5,4,3,2,1})</f>
        <v>2</v>
      </c>
      <c r="NQ2">
        <v>2</v>
      </c>
      <c r="NR2">
        <v>2</v>
      </c>
      <c r="NS2">
        <v>4</v>
      </c>
      <c r="NT2">
        <v>3</v>
      </c>
      <c r="NU2" s="37">
        <f>LOOKUP(NT2,{1,2,3,4,5},{5,4,3,2,1})</f>
        <v>3</v>
      </c>
      <c r="NV2">
        <v>4</v>
      </c>
      <c r="NW2" s="37">
        <f>LOOKUP(NV2,{1,2,3,4,5},{5,4,3,2,1})</f>
        <v>2</v>
      </c>
      <c r="NX2">
        <v>3</v>
      </c>
      <c r="NY2" s="37">
        <f>LOOKUP(NX2,{1,2,3,4,5},{5,4,3,2,1})</f>
        <v>3</v>
      </c>
      <c r="NZ2">
        <f t="shared" ref="NZ2:NZ33" si="75">SUM(MM2,MN2,MP2,MQ2,MS2,MU2,MV2,MW2,MX2,MZ2,NA2,NB2,ND2,NE2,NG2,NI2,NJ2,NL2,NN2,NP2,NQ2,NR2,NS2,NU2,NW2,NY2)</f>
        <v>72</v>
      </c>
      <c r="OA2">
        <f t="shared" ref="OA2:OA33" si="76">ROUND((NZ2/26), 2)</f>
        <v>2.77</v>
      </c>
      <c r="OB2" s="13" t="s">
        <v>440</v>
      </c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</row>
    <row r="3" spans="1:461" x14ac:dyDescent="0.3">
      <c r="A3" s="30">
        <v>3</v>
      </c>
      <c r="B3" s="2" t="s">
        <v>670</v>
      </c>
      <c r="C3" s="3">
        <v>1</v>
      </c>
      <c r="D3" s="2">
        <v>19</v>
      </c>
      <c r="E3">
        <v>2</v>
      </c>
      <c r="F3" s="2">
        <v>1</v>
      </c>
      <c r="G3">
        <v>1</v>
      </c>
      <c r="H3" s="3">
        <v>1</v>
      </c>
      <c r="I3" s="2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f t="shared" ref="P3:P66" si="77">SUM(J3:O3)</f>
        <v>1</v>
      </c>
      <c r="Q3" t="s">
        <v>671</v>
      </c>
      <c r="R3">
        <v>1</v>
      </c>
      <c r="S3">
        <v>5</v>
      </c>
      <c r="T3">
        <f>LOOKUP(R3,{1,2,3,4,5,6,11,15},{1,2,1,2,2,2,1,2})</f>
        <v>1</v>
      </c>
      <c r="U3">
        <v>1</v>
      </c>
      <c r="V3" s="3"/>
      <c r="W3" s="32" t="s">
        <v>440</v>
      </c>
      <c r="X3" s="32" t="s">
        <v>440</v>
      </c>
      <c r="Y3" s="32" t="s">
        <v>440</v>
      </c>
      <c r="Z3" s="32" t="s">
        <v>440</v>
      </c>
      <c r="AA3" s="32" t="s">
        <v>440</v>
      </c>
      <c r="AB3" s="49" t="s">
        <v>440</v>
      </c>
      <c r="AC3" s="32" t="s">
        <v>440</v>
      </c>
      <c r="AD3" s="49" t="s">
        <v>440</v>
      </c>
      <c r="AE3" s="2">
        <v>1</v>
      </c>
      <c r="AF3">
        <v>1</v>
      </c>
      <c r="AG3">
        <f t="shared" si="0"/>
        <v>1</v>
      </c>
      <c r="AH3">
        <v>1</v>
      </c>
      <c r="AI3">
        <f t="shared" si="1"/>
        <v>1</v>
      </c>
      <c r="AJ3">
        <v>1</v>
      </c>
      <c r="AK3">
        <f t="shared" si="2"/>
        <v>1</v>
      </c>
      <c r="AL3">
        <v>1</v>
      </c>
      <c r="AM3">
        <f t="shared" si="3"/>
        <v>-1</v>
      </c>
      <c r="AN3">
        <v>2</v>
      </c>
      <c r="AO3">
        <f t="shared" si="4"/>
        <v>1</v>
      </c>
      <c r="AP3">
        <v>1</v>
      </c>
      <c r="AQ3">
        <f t="shared" si="5"/>
        <v>1</v>
      </c>
      <c r="AR3">
        <v>2</v>
      </c>
      <c r="AS3">
        <f t="shared" si="6"/>
        <v>1</v>
      </c>
      <c r="AT3">
        <v>2</v>
      </c>
      <c r="AU3">
        <f t="shared" si="7"/>
        <v>1</v>
      </c>
      <c r="AV3">
        <v>1</v>
      </c>
      <c r="AW3">
        <f t="shared" si="8"/>
        <v>1</v>
      </c>
      <c r="AX3">
        <v>1</v>
      </c>
      <c r="AY3">
        <f t="shared" si="9"/>
        <v>-1</v>
      </c>
      <c r="AZ3">
        <v>1</v>
      </c>
      <c r="BA3">
        <f t="shared" si="10"/>
        <v>-1</v>
      </c>
      <c r="BB3">
        <v>1</v>
      </c>
      <c r="BC3">
        <f t="shared" si="11"/>
        <v>1</v>
      </c>
      <c r="BD3">
        <v>1</v>
      </c>
      <c r="BE3">
        <f t="shared" si="12"/>
        <v>1</v>
      </c>
      <c r="BF3">
        <v>2</v>
      </c>
      <c r="BG3">
        <f t="shared" si="13"/>
        <v>1</v>
      </c>
      <c r="BH3">
        <v>1</v>
      </c>
      <c r="BI3">
        <f t="shared" si="14"/>
        <v>1</v>
      </c>
      <c r="BJ3">
        <v>2</v>
      </c>
      <c r="BK3">
        <f t="shared" si="15"/>
        <v>1</v>
      </c>
      <c r="BL3">
        <v>1</v>
      </c>
      <c r="BM3">
        <f t="shared" si="16"/>
        <v>-1</v>
      </c>
      <c r="BN3">
        <v>2</v>
      </c>
      <c r="BO3">
        <f t="shared" si="17"/>
        <v>-1</v>
      </c>
      <c r="BP3">
        <v>1</v>
      </c>
      <c r="BQ3">
        <f t="shared" si="18"/>
        <v>1</v>
      </c>
      <c r="BR3">
        <v>2</v>
      </c>
      <c r="BS3">
        <f t="shared" si="19"/>
        <v>1</v>
      </c>
      <c r="BT3">
        <v>2</v>
      </c>
      <c r="BU3">
        <f t="shared" si="20"/>
        <v>1</v>
      </c>
      <c r="BV3" s="13">
        <f t="shared" si="21"/>
        <v>11</v>
      </c>
      <c r="BW3" s="2">
        <v>1</v>
      </c>
      <c r="BX3">
        <v>4</v>
      </c>
      <c r="BY3">
        <v>4</v>
      </c>
      <c r="BZ3">
        <v>2</v>
      </c>
      <c r="CA3">
        <v>4</v>
      </c>
      <c r="CB3">
        <v>1</v>
      </c>
      <c r="CC3">
        <v>4</v>
      </c>
      <c r="CD3">
        <v>2</v>
      </c>
      <c r="CE3" s="37">
        <v>5</v>
      </c>
      <c r="CF3">
        <v>2</v>
      </c>
      <c r="CG3">
        <v>4</v>
      </c>
      <c r="CH3">
        <v>3</v>
      </c>
      <c r="CI3">
        <v>2</v>
      </c>
      <c r="CJ3">
        <v>2</v>
      </c>
      <c r="CK3">
        <v>2</v>
      </c>
      <c r="CL3">
        <v>4</v>
      </c>
      <c r="CM3">
        <v>3</v>
      </c>
      <c r="CN3">
        <v>2</v>
      </c>
      <c r="CO3">
        <v>2</v>
      </c>
      <c r="CP3">
        <v>4</v>
      </c>
      <c r="CQ3">
        <v>3</v>
      </c>
      <c r="CR3">
        <v>1</v>
      </c>
      <c r="CS3">
        <f>LOOKUP(CR3,{1,2,3,4,5},{5,4,3,2,1})</f>
        <v>5</v>
      </c>
      <c r="CT3">
        <v>4</v>
      </c>
      <c r="CU3">
        <v>3</v>
      </c>
      <c r="CV3">
        <v>4</v>
      </c>
      <c r="CW3">
        <v>3</v>
      </c>
      <c r="CX3">
        <f>LOOKUP(CW3,{1,2,3,4,5},{5,4,3,2,1})</f>
        <v>3</v>
      </c>
      <c r="CY3">
        <v>2</v>
      </c>
      <c r="CZ3">
        <f>LOOKUP(CY3,{1,2,3,4,5},{5,4,3,2,1})</f>
        <v>4</v>
      </c>
      <c r="DA3">
        <v>1</v>
      </c>
      <c r="DB3">
        <f>LOOKUP(DA3,{1,2,3,4,5},{5,4,3,2,1})</f>
        <v>5</v>
      </c>
      <c r="DC3">
        <v>4</v>
      </c>
      <c r="DD3">
        <v>4</v>
      </c>
      <c r="DE3">
        <v>4</v>
      </c>
      <c r="DF3">
        <v>4</v>
      </c>
      <c r="DG3">
        <v>4</v>
      </c>
      <c r="DH3">
        <v>3</v>
      </c>
      <c r="DI3">
        <v>3</v>
      </c>
      <c r="DJ3">
        <v>4</v>
      </c>
      <c r="DK3">
        <v>4</v>
      </c>
      <c r="DL3" s="2">
        <f t="shared" si="22"/>
        <v>10</v>
      </c>
      <c r="DM3">
        <f t="shared" si="23"/>
        <v>3.3332999999999999</v>
      </c>
      <c r="DN3">
        <f t="shared" si="24"/>
        <v>11</v>
      </c>
      <c r="DO3">
        <f t="shared" si="25"/>
        <v>3.6667000000000001</v>
      </c>
      <c r="DP3">
        <f t="shared" si="26"/>
        <v>21</v>
      </c>
      <c r="DQ3" s="3">
        <f t="shared" si="27"/>
        <v>3.5</v>
      </c>
      <c r="DR3" s="2">
        <f t="shared" si="28"/>
        <v>18</v>
      </c>
      <c r="DS3">
        <f t="shared" si="29"/>
        <v>3</v>
      </c>
      <c r="DT3">
        <f t="shared" si="30"/>
        <v>19</v>
      </c>
      <c r="DU3">
        <f t="shared" si="31"/>
        <v>2.375</v>
      </c>
      <c r="DV3">
        <f t="shared" si="32"/>
        <v>37</v>
      </c>
      <c r="DW3" s="3">
        <f t="shared" si="33"/>
        <v>2.64</v>
      </c>
      <c r="DX3" s="2">
        <f t="shared" si="34"/>
        <v>12</v>
      </c>
      <c r="DY3">
        <f t="shared" si="35"/>
        <v>4</v>
      </c>
      <c r="DZ3">
        <f t="shared" si="36"/>
        <v>11</v>
      </c>
      <c r="EA3">
        <f t="shared" si="37"/>
        <v>3.6667000000000001</v>
      </c>
      <c r="EB3">
        <f t="shared" si="38"/>
        <v>23</v>
      </c>
      <c r="EC3" s="3">
        <f t="shared" si="39"/>
        <v>3.83</v>
      </c>
      <c r="ED3" s="2">
        <f t="shared" ref="ED3:ED66" si="78">SUM(CX3,CZ3,DB3,DC3,DD3,DE3)</f>
        <v>24</v>
      </c>
      <c r="EE3" s="3">
        <f t="shared" si="40"/>
        <v>4</v>
      </c>
      <c r="EF3" s="2">
        <f t="shared" si="41"/>
        <v>11</v>
      </c>
      <c r="EG3" s="3">
        <f t="shared" si="42"/>
        <v>3.67</v>
      </c>
      <c r="EH3" s="2">
        <f t="shared" si="43"/>
        <v>116</v>
      </c>
      <c r="EI3" s="3">
        <f t="shared" si="44"/>
        <v>3.31</v>
      </c>
      <c r="EJ3" s="2">
        <v>1</v>
      </c>
      <c r="EK3">
        <v>4</v>
      </c>
      <c r="EL3">
        <v>3</v>
      </c>
      <c r="EM3">
        <v>4</v>
      </c>
      <c r="EN3">
        <v>3</v>
      </c>
      <c r="EO3">
        <v>4</v>
      </c>
      <c r="EP3">
        <v>3</v>
      </c>
      <c r="EQ3">
        <v>4</v>
      </c>
      <c r="ER3">
        <v>2</v>
      </c>
      <c r="ES3">
        <v>2</v>
      </c>
      <c r="ET3">
        <v>4</v>
      </c>
      <c r="EU3" s="37">
        <v>2</v>
      </c>
      <c r="EV3">
        <v>4</v>
      </c>
      <c r="EW3">
        <v>2</v>
      </c>
      <c r="EX3">
        <v>4</v>
      </c>
      <c r="EY3">
        <v>3</v>
      </c>
      <c r="EZ3">
        <v>4</v>
      </c>
      <c r="FA3">
        <v>5</v>
      </c>
      <c r="FB3">
        <v>1</v>
      </c>
      <c r="FC3">
        <v>4</v>
      </c>
      <c r="FD3">
        <v>3</v>
      </c>
      <c r="FE3">
        <v>4</v>
      </c>
      <c r="FF3" s="2">
        <f t="shared" si="45"/>
        <v>67</v>
      </c>
      <c r="FG3" s="3">
        <f t="shared" si="46"/>
        <v>3.35</v>
      </c>
      <c r="FH3" s="2" t="s">
        <v>520</v>
      </c>
      <c r="FI3">
        <v>15</v>
      </c>
      <c r="FJ3" t="s">
        <v>521</v>
      </c>
      <c r="FK3">
        <v>16</v>
      </c>
      <c r="FL3" t="s">
        <v>507</v>
      </c>
      <c r="FM3">
        <v>3</v>
      </c>
      <c r="FN3" s="2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2</v>
      </c>
      <c r="FW3">
        <v>1</v>
      </c>
      <c r="FX3">
        <v>1</v>
      </c>
      <c r="FY3" s="37">
        <v>2</v>
      </c>
      <c r="FZ3">
        <v>1</v>
      </c>
      <c r="GA3">
        <v>2</v>
      </c>
      <c r="GB3">
        <v>1</v>
      </c>
      <c r="GC3">
        <v>2</v>
      </c>
      <c r="GD3">
        <v>1</v>
      </c>
      <c r="GE3">
        <v>1</v>
      </c>
      <c r="GF3">
        <v>2</v>
      </c>
      <c r="GG3">
        <v>1</v>
      </c>
      <c r="GH3">
        <v>1</v>
      </c>
      <c r="GI3">
        <v>1</v>
      </c>
      <c r="GJ3" s="2">
        <f t="shared" si="47"/>
        <v>24</v>
      </c>
      <c r="GK3" s="3">
        <f t="shared" si="48"/>
        <v>1.2</v>
      </c>
      <c r="GL3" s="2" t="s">
        <v>520</v>
      </c>
      <c r="GM3">
        <v>15</v>
      </c>
      <c r="GN3" t="s">
        <v>521</v>
      </c>
      <c r="GO3">
        <v>16</v>
      </c>
      <c r="GP3" t="s">
        <v>507</v>
      </c>
      <c r="GQ3" s="3">
        <v>3</v>
      </c>
      <c r="GR3" s="2">
        <v>1</v>
      </c>
      <c r="GS3">
        <v>4</v>
      </c>
      <c r="GT3">
        <v>3</v>
      </c>
      <c r="GU3">
        <v>2</v>
      </c>
      <c r="GV3">
        <v>4</v>
      </c>
      <c r="GW3">
        <v>2</v>
      </c>
      <c r="GX3" s="37">
        <f>LOOKUP(GW3,{1,2,3,4,5},{5,4,3,2,1})</f>
        <v>4</v>
      </c>
      <c r="GY3">
        <v>2</v>
      </c>
      <c r="GZ3" s="37">
        <f>LOOKUP(GY3,{1,2,3,4,5},{5,4,3,2,1})</f>
        <v>4</v>
      </c>
      <c r="HA3">
        <v>3</v>
      </c>
      <c r="HB3">
        <v>1</v>
      </c>
      <c r="HC3" s="37">
        <f>LOOKUP(HB3,{1,2,3,4,5},{5,4,3,2,1})</f>
        <v>5</v>
      </c>
      <c r="HD3">
        <v>4</v>
      </c>
      <c r="HE3">
        <v>5</v>
      </c>
      <c r="HF3">
        <v>5</v>
      </c>
      <c r="HG3">
        <v>3</v>
      </c>
      <c r="HH3">
        <v>4</v>
      </c>
      <c r="HI3">
        <v>5</v>
      </c>
      <c r="HJ3">
        <v>5</v>
      </c>
      <c r="HK3">
        <v>2</v>
      </c>
      <c r="HL3" s="37">
        <f>LOOKUP(HK3,{1,2,3,4,5},{5,4,3,2,1})</f>
        <v>4</v>
      </c>
      <c r="HM3">
        <v>2</v>
      </c>
      <c r="HN3" s="37">
        <f>LOOKUP(HM3,{1,2,3,4,5},{5,4,3,2,1})</f>
        <v>4</v>
      </c>
      <c r="HO3">
        <f t="shared" si="49"/>
        <v>68</v>
      </c>
      <c r="HP3">
        <f t="shared" si="50"/>
        <v>4</v>
      </c>
      <c r="HQ3">
        <v>1</v>
      </c>
      <c r="HR3">
        <v>1</v>
      </c>
      <c r="HS3">
        <v>2</v>
      </c>
      <c r="HT3">
        <v>1</v>
      </c>
      <c r="HU3">
        <v>2</v>
      </c>
      <c r="HV3">
        <v>1</v>
      </c>
      <c r="HW3">
        <v>1</v>
      </c>
      <c r="HX3" s="37">
        <v>3</v>
      </c>
      <c r="HY3">
        <v>1</v>
      </c>
      <c r="HZ3">
        <v>2</v>
      </c>
      <c r="IA3">
        <v>1</v>
      </c>
      <c r="IB3">
        <v>1</v>
      </c>
      <c r="IC3">
        <v>2</v>
      </c>
      <c r="ID3">
        <v>2</v>
      </c>
      <c r="IE3">
        <v>2</v>
      </c>
      <c r="IF3">
        <v>3</v>
      </c>
      <c r="IG3">
        <v>3</v>
      </c>
      <c r="IH3">
        <v>2</v>
      </c>
      <c r="II3">
        <v>1</v>
      </c>
      <c r="IJ3" s="37">
        <f>LOOKUP(II3,{1,2,3},{3,2,1})</f>
        <v>3</v>
      </c>
      <c r="IK3" s="2">
        <f t="shared" si="51"/>
        <v>30</v>
      </c>
      <c r="IL3" s="3">
        <f t="shared" si="52"/>
        <v>1.76</v>
      </c>
      <c r="IM3" s="2">
        <v>1</v>
      </c>
      <c r="IN3">
        <v>2</v>
      </c>
      <c r="IO3">
        <v>4</v>
      </c>
      <c r="IP3">
        <v>3</v>
      </c>
      <c r="IQ3">
        <v>1</v>
      </c>
      <c r="IR3">
        <v>5</v>
      </c>
      <c r="IS3">
        <v>3</v>
      </c>
      <c r="IT3" s="2">
        <f t="shared" si="53"/>
        <v>18</v>
      </c>
      <c r="IU3" s="3">
        <f t="shared" si="54"/>
        <v>3</v>
      </c>
      <c r="IV3" s="2">
        <v>1</v>
      </c>
      <c r="IW3">
        <v>2</v>
      </c>
      <c r="IX3">
        <v>4</v>
      </c>
      <c r="IY3">
        <v>4</v>
      </c>
      <c r="IZ3">
        <v>1</v>
      </c>
      <c r="JA3">
        <v>5</v>
      </c>
      <c r="JB3">
        <v>4</v>
      </c>
      <c r="JC3" s="2">
        <f t="shared" si="55"/>
        <v>20</v>
      </c>
      <c r="JD3" s="3">
        <f t="shared" si="56"/>
        <v>3.3330000000000002</v>
      </c>
      <c r="JE3" s="2">
        <v>1</v>
      </c>
      <c r="JF3">
        <v>2</v>
      </c>
      <c r="JG3">
        <v>4</v>
      </c>
      <c r="JH3">
        <v>3</v>
      </c>
      <c r="JI3">
        <v>3</v>
      </c>
      <c r="JJ3">
        <v>2</v>
      </c>
      <c r="JK3">
        <v>3</v>
      </c>
      <c r="JL3" s="2">
        <f t="shared" si="57"/>
        <v>17</v>
      </c>
      <c r="JM3" s="3">
        <f t="shared" si="58"/>
        <v>2.8330000000000002</v>
      </c>
      <c r="JN3" s="2">
        <v>1</v>
      </c>
      <c r="JO3">
        <v>4</v>
      </c>
      <c r="JP3">
        <v>5</v>
      </c>
      <c r="JQ3">
        <v>4</v>
      </c>
      <c r="JR3">
        <v>3</v>
      </c>
      <c r="JS3">
        <v>5</v>
      </c>
      <c r="JT3">
        <v>4</v>
      </c>
      <c r="JU3" s="2">
        <f t="shared" si="59"/>
        <v>25</v>
      </c>
      <c r="JV3" s="3">
        <f t="shared" si="60"/>
        <v>4.1669999999999998</v>
      </c>
      <c r="JW3" s="2">
        <v>1</v>
      </c>
      <c r="JX3">
        <v>4</v>
      </c>
      <c r="JY3" s="37">
        <f>LOOKUP(JX3,{1,2,3,4,5},{5,4,3,2,1})</f>
        <v>2</v>
      </c>
      <c r="JZ3">
        <v>3</v>
      </c>
      <c r="KA3" s="37">
        <f>LOOKUP(JZ3,{1,2,3,4,5},{5,4,3,2,1})</f>
        <v>3</v>
      </c>
      <c r="KB3">
        <v>2</v>
      </c>
      <c r="KC3" s="37">
        <f>LOOKUP(KB3,{1,2,3,4,5},{5,4,3,2,1})</f>
        <v>4</v>
      </c>
      <c r="KD3">
        <v>5</v>
      </c>
      <c r="KE3" s="37">
        <f>LOOKUP(KD3,{1,2,3,4,5},{5,4,3,2,1})</f>
        <v>1</v>
      </c>
      <c r="KF3">
        <v>2</v>
      </c>
      <c r="KG3" s="37">
        <f>LOOKUP(KF3,{1,2,3,4,5},{5,4,3,2,1})</f>
        <v>4</v>
      </c>
      <c r="KH3">
        <v>3</v>
      </c>
      <c r="KI3" s="37">
        <f>LOOKUP(KH3,{1,2,3,4,5},{5,4,3,2,1})</f>
        <v>3</v>
      </c>
      <c r="KJ3" s="2">
        <f t="shared" ref="KJ3:KJ66" si="79">SUM(JX3,JZ3,KB3,KD3,KF3,KH3)</f>
        <v>19</v>
      </c>
      <c r="KK3" s="3">
        <f t="shared" si="61"/>
        <v>3.1669999999999998</v>
      </c>
      <c r="KL3" s="2">
        <f t="shared" si="62"/>
        <v>6</v>
      </c>
      <c r="KM3">
        <f t="shared" si="63"/>
        <v>11</v>
      </c>
      <c r="KN3">
        <f>(IP3+IY3+KC3)</f>
        <v>11</v>
      </c>
      <c r="KO3">
        <f t="shared" si="64"/>
        <v>3</v>
      </c>
      <c r="KP3">
        <f t="shared" si="65"/>
        <v>14</v>
      </c>
      <c r="KQ3">
        <f t="shared" si="66"/>
        <v>10</v>
      </c>
      <c r="KR3" s="2">
        <f t="shared" si="67"/>
        <v>6</v>
      </c>
      <c r="KS3">
        <f t="shared" si="67"/>
        <v>9</v>
      </c>
      <c r="KT3">
        <f t="shared" si="67"/>
        <v>7</v>
      </c>
      <c r="KU3">
        <f t="shared" si="67"/>
        <v>6</v>
      </c>
      <c r="KV3">
        <f t="shared" si="67"/>
        <v>7</v>
      </c>
      <c r="KW3" s="3">
        <f t="shared" si="67"/>
        <v>7</v>
      </c>
      <c r="KX3" s="2">
        <v>1</v>
      </c>
      <c r="KY3">
        <v>4</v>
      </c>
      <c r="KZ3">
        <v>5</v>
      </c>
      <c r="LA3">
        <v>3</v>
      </c>
      <c r="LB3">
        <v>2</v>
      </c>
      <c r="LC3">
        <v>3</v>
      </c>
      <c r="LD3">
        <v>1</v>
      </c>
      <c r="LE3">
        <v>4</v>
      </c>
      <c r="LF3">
        <v>2</v>
      </c>
      <c r="LG3">
        <v>4</v>
      </c>
      <c r="LH3">
        <v>5</v>
      </c>
      <c r="LI3">
        <v>3</v>
      </c>
      <c r="LJ3">
        <v>5</v>
      </c>
      <c r="LK3">
        <v>2</v>
      </c>
      <c r="LL3">
        <v>3</v>
      </c>
      <c r="LM3">
        <v>4</v>
      </c>
      <c r="LN3">
        <v>4</v>
      </c>
      <c r="LO3">
        <v>4</v>
      </c>
      <c r="LP3">
        <v>3</v>
      </c>
      <c r="LQ3">
        <v>1</v>
      </c>
      <c r="LR3">
        <v>2</v>
      </c>
      <c r="LS3">
        <v>1</v>
      </c>
      <c r="LT3">
        <v>3</v>
      </c>
      <c r="LU3" s="2">
        <f t="shared" si="68"/>
        <v>26</v>
      </c>
      <c r="LV3" s="3">
        <f t="shared" si="69"/>
        <v>4.3330000000000002</v>
      </c>
      <c r="LW3" s="2">
        <f t="shared" si="70"/>
        <v>42</v>
      </c>
      <c r="LX3" s="3">
        <f t="shared" si="71"/>
        <v>2.625</v>
      </c>
      <c r="LY3" s="2">
        <f t="shared" si="72"/>
        <v>68</v>
      </c>
      <c r="LZ3" s="3">
        <f t="shared" si="73"/>
        <v>3.0910000000000002</v>
      </c>
      <c r="MA3" s="2">
        <v>1</v>
      </c>
      <c r="MB3">
        <v>2</v>
      </c>
      <c r="MC3">
        <v>1</v>
      </c>
      <c r="MD3">
        <v>2</v>
      </c>
      <c r="ME3">
        <v>1</v>
      </c>
      <c r="MF3">
        <v>1</v>
      </c>
      <c r="MG3">
        <v>1</v>
      </c>
      <c r="MH3">
        <v>1</v>
      </c>
      <c r="MI3">
        <v>2</v>
      </c>
      <c r="MJ3" s="3">
        <v>1</v>
      </c>
      <c r="MK3">
        <f t="shared" si="74"/>
        <v>13</v>
      </c>
      <c r="ML3" s="2">
        <v>1</v>
      </c>
      <c r="MM3">
        <v>4</v>
      </c>
      <c r="MN3">
        <v>3</v>
      </c>
      <c r="MO3">
        <v>3</v>
      </c>
      <c r="MP3" s="37">
        <f>LOOKUP(MO3,{1,2,3,4,5},{5,4,3,2,1})</f>
        <v>3</v>
      </c>
      <c r="MQ3">
        <v>3</v>
      </c>
      <c r="MR3">
        <v>2</v>
      </c>
      <c r="MS3" s="37">
        <f>LOOKUP(MR3,{1,2,3,4,5},{5,4,3,2,1})</f>
        <v>4</v>
      </c>
      <c r="MT3">
        <v>2</v>
      </c>
      <c r="MU3" s="37">
        <f>LOOKUP(MT3,{1,2,3,4,5},{5,4,3,2,1})</f>
        <v>4</v>
      </c>
      <c r="MV3">
        <v>3</v>
      </c>
      <c r="MW3">
        <v>2</v>
      </c>
      <c r="MX3">
        <v>3</v>
      </c>
      <c r="MY3">
        <v>3</v>
      </c>
      <c r="MZ3" s="37">
        <f>LOOKUP(MY3,{1,2,3,4,5},{5,4,3,2,1})</f>
        <v>3</v>
      </c>
      <c r="NA3">
        <v>4</v>
      </c>
      <c r="NB3">
        <v>3</v>
      </c>
      <c r="NC3">
        <v>2</v>
      </c>
      <c r="ND3" s="37">
        <f>LOOKUP(NC3,{1,2,3,4,5},{5,4,3,2,1})</f>
        <v>4</v>
      </c>
      <c r="NE3">
        <v>2</v>
      </c>
      <c r="NF3">
        <v>2</v>
      </c>
      <c r="NG3" s="37">
        <f>LOOKUP(NF3,{1,2,3,4,5},{5,4,3,2,1})</f>
        <v>4</v>
      </c>
      <c r="NH3">
        <v>2</v>
      </c>
      <c r="NI3" s="37">
        <f>LOOKUP(NH3,{1,2,3,4,5},{5,4,3,2,1})</f>
        <v>4</v>
      </c>
      <c r="NJ3">
        <v>3</v>
      </c>
      <c r="NK3">
        <v>3</v>
      </c>
      <c r="NL3" s="37">
        <f>LOOKUP(NK3,{1,2,3,4,5},{5,4,3,2,1})</f>
        <v>3</v>
      </c>
      <c r="NM3">
        <v>1</v>
      </c>
      <c r="NN3" s="37">
        <f>LOOKUP(NM3,{1,2,3,4,5},{5,4,3,2,1})</f>
        <v>5</v>
      </c>
      <c r="NO3">
        <v>2</v>
      </c>
      <c r="NP3" s="37">
        <f>LOOKUP(NO3,{1,2,3,4,5},{5,4,3,2,1})</f>
        <v>4</v>
      </c>
      <c r="NQ3">
        <v>3</v>
      </c>
      <c r="NR3">
        <v>3</v>
      </c>
      <c r="NS3">
        <v>4</v>
      </c>
      <c r="NT3">
        <v>4</v>
      </c>
      <c r="NU3" s="37">
        <f>LOOKUP(NT3,{1,2,3,4,5},{5,4,3,2,1})</f>
        <v>2</v>
      </c>
      <c r="NV3">
        <v>4</v>
      </c>
      <c r="NW3" s="37">
        <f>LOOKUP(NV3,{1,2,3,4,5},{5,4,3,2,1})</f>
        <v>2</v>
      </c>
      <c r="NX3">
        <v>4</v>
      </c>
      <c r="NY3" s="37">
        <f>LOOKUP(NX3,{1,2,3,4,5},{5,4,3,2,1})</f>
        <v>2</v>
      </c>
      <c r="NZ3">
        <f t="shared" si="75"/>
        <v>84</v>
      </c>
      <c r="OA3">
        <f t="shared" si="76"/>
        <v>3.23</v>
      </c>
      <c r="OB3" s="13" t="s">
        <v>440</v>
      </c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</row>
    <row r="4" spans="1:461" x14ac:dyDescent="0.3">
      <c r="A4" s="30">
        <v>4</v>
      </c>
      <c r="B4" s="2" t="s">
        <v>672</v>
      </c>
      <c r="C4" s="3">
        <v>1</v>
      </c>
      <c r="D4" s="2">
        <v>19</v>
      </c>
      <c r="E4">
        <v>2</v>
      </c>
      <c r="F4" s="2">
        <v>1</v>
      </c>
      <c r="G4">
        <v>1</v>
      </c>
      <c r="H4" s="3">
        <v>1</v>
      </c>
      <c r="I4" s="2">
        <v>1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f t="shared" si="77"/>
        <v>3</v>
      </c>
      <c r="R4">
        <v>1</v>
      </c>
      <c r="S4">
        <v>3</v>
      </c>
      <c r="T4">
        <f>LOOKUP(R4,{1,2,3,4,5,6,11,15},{1,2,1,2,2,2,1,2})</f>
        <v>1</v>
      </c>
      <c r="U4">
        <v>1</v>
      </c>
      <c r="V4" s="3"/>
      <c r="W4" s="32" t="s">
        <v>440</v>
      </c>
      <c r="X4" s="32" t="s">
        <v>440</v>
      </c>
      <c r="Y4" s="32" t="s">
        <v>440</v>
      </c>
      <c r="Z4" s="32" t="s">
        <v>440</v>
      </c>
      <c r="AA4" s="32" t="s">
        <v>440</v>
      </c>
      <c r="AB4" s="49" t="s">
        <v>440</v>
      </c>
      <c r="AC4" s="32" t="s">
        <v>440</v>
      </c>
      <c r="AD4" s="49" t="s">
        <v>440</v>
      </c>
      <c r="AE4" s="2">
        <v>1</v>
      </c>
      <c r="AF4">
        <v>1</v>
      </c>
      <c r="AG4">
        <f t="shared" si="0"/>
        <v>1</v>
      </c>
      <c r="AH4">
        <v>1</v>
      </c>
      <c r="AI4">
        <f t="shared" si="1"/>
        <v>1</v>
      </c>
      <c r="AJ4">
        <v>1</v>
      </c>
      <c r="AK4">
        <f t="shared" si="2"/>
        <v>1</v>
      </c>
      <c r="AL4">
        <v>2</v>
      </c>
      <c r="AM4">
        <f t="shared" si="3"/>
        <v>1</v>
      </c>
      <c r="AN4">
        <v>1</v>
      </c>
      <c r="AO4">
        <f t="shared" si="4"/>
        <v>-1</v>
      </c>
      <c r="AP4">
        <v>1</v>
      </c>
      <c r="AQ4">
        <f t="shared" si="5"/>
        <v>1</v>
      </c>
      <c r="AR4">
        <v>2</v>
      </c>
      <c r="AS4">
        <f t="shared" si="6"/>
        <v>1</v>
      </c>
      <c r="AT4">
        <v>2</v>
      </c>
      <c r="AU4">
        <f t="shared" si="7"/>
        <v>1</v>
      </c>
      <c r="AV4">
        <v>1</v>
      </c>
      <c r="AW4">
        <f t="shared" si="8"/>
        <v>1</v>
      </c>
      <c r="AX4">
        <v>1</v>
      </c>
      <c r="AY4">
        <f t="shared" si="9"/>
        <v>-1</v>
      </c>
      <c r="AZ4">
        <v>1</v>
      </c>
      <c r="BA4">
        <f t="shared" si="10"/>
        <v>-1</v>
      </c>
      <c r="BB4">
        <v>1</v>
      </c>
      <c r="BC4">
        <f t="shared" si="11"/>
        <v>1</v>
      </c>
      <c r="BD4">
        <v>1</v>
      </c>
      <c r="BE4">
        <f t="shared" si="12"/>
        <v>1</v>
      </c>
      <c r="BF4">
        <v>2</v>
      </c>
      <c r="BG4">
        <f t="shared" si="13"/>
        <v>1</v>
      </c>
      <c r="BH4">
        <v>1</v>
      </c>
      <c r="BI4">
        <f t="shared" si="14"/>
        <v>1</v>
      </c>
      <c r="BJ4">
        <v>2</v>
      </c>
      <c r="BK4">
        <f t="shared" si="15"/>
        <v>1</v>
      </c>
      <c r="BL4">
        <v>1</v>
      </c>
      <c r="BM4">
        <f t="shared" si="16"/>
        <v>-1</v>
      </c>
      <c r="BN4">
        <v>1</v>
      </c>
      <c r="BO4">
        <f t="shared" si="17"/>
        <v>1</v>
      </c>
      <c r="BP4">
        <v>1</v>
      </c>
      <c r="BQ4">
        <f t="shared" si="18"/>
        <v>1</v>
      </c>
      <c r="BR4">
        <v>2</v>
      </c>
      <c r="BS4">
        <f t="shared" si="19"/>
        <v>1</v>
      </c>
      <c r="BT4">
        <v>1</v>
      </c>
      <c r="BU4">
        <f t="shared" si="20"/>
        <v>-1</v>
      </c>
      <c r="BV4" s="13">
        <f t="shared" si="21"/>
        <v>11</v>
      </c>
      <c r="BW4" s="2">
        <v>1</v>
      </c>
      <c r="BX4">
        <v>4</v>
      </c>
      <c r="BY4">
        <v>4</v>
      </c>
      <c r="BZ4">
        <v>2</v>
      </c>
      <c r="CA4">
        <v>4</v>
      </c>
      <c r="CB4">
        <v>2</v>
      </c>
      <c r="CC4">
        <v>3</v>
      </c>
      <c r="CD4">
        <v>2</v>
      </c>
      <c r="CE4" s="37">
        <v>5</v>
      </c>
      <c r="CF4">
        <v>2</v>
      </c>
      <c r="CG4">
        <v>2</v>
      </c>
      <c r="CH4">
        <v>2</v>
      </c>
      <c r="CI4">
        <v>2</v>
      </c>
      <c r="CJ4">
        <v>3</v>
      </c>
      <c r="CK4">
        <v>2</v>
      </c>
      <c r="CL4">
        <v>2</v>
      </c>
      <c r="CM4">
        <v>2</v>
      </c>
      <c r="CN4">
        <v>4</v>
      </c>
      <c r="CO4">
        <v>3</v>
      </c>
      <c r="CP4">
        <v>4</v>
      </c>
      <c r="CQ4">
        <v>3</v>
      </c>
      <c r="CR4">
        <v>2</v>
      </c>
      <c r="CS4">
        <f>LOOKUP(CR4,{1,2,3,4,5},{5,4,3,2,1})</f>
        <v>4</v>
      </c>
      <c r="CT4">
        <v>3</v>
      </c>
      <c r="CU4">
        <v>2</v>
      </c>
      <c r="CV4">
        <v>2</v>
      </c>
      <c r="CW4">
        <v>3</v>
      </c>
      <c r="CX4">
        <f>LOOKUP(CW4,{1,2,3,4,5},{5,4,3,2,1})</f>
        <v>3</v>
      </c>
      <c r="CY4">
        <v>2</v>
      </c>
      <c r="CZ4">
        <f>LOOKUP(CY4,{1,2,3,4,5},{5,4,3,2,1})</f>
        <v>4</v>
      </c>
      <c r="DA4">
        <v>2</v>
      </c>
      <c r="DB4">
        <f>LOOKUP(DA4,{1,2,3,4,5},{5,4,3,2,1})</f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3</v>
      </c>
      <c r="DJ4">
        <v>3</v>
      </c>
      <c r="DK4">
        <v>3</v>
      </c>
      <c r="DL4" s="2">
        <f t="shared" si="22"/>
        <v>10</v>
      </c>
      <c r="DM4">
        <f t="shared" si="23"/>
        <v>3.3332999999999999</v>
      </c>
      <c r="DN4">
        <f t="shared" si="24"/>
        <v>12</v>
      </c>
      <c r="DO4">
        <f t="shared" si="25"/>
        <v>4</v>
      </c>
      <c r="DP4">
        <f t="shared" si="26"/>
        <v>22</v>
      </c>
      <c r="DQ4" s="3">
        <f t="shared" si="27"/>
        <v>3.6667000000000001</v>
      </c>
      <c r="DR4" s="2">
        <f t="shared" si="28"/>
        <v>18</v>
      </c>
      <c r="DS4">
        <f t="shared" si="29"/>
        <v>3</v>
      </c>
      <c r="DT4">
        <f t="shared" si="30"/>
        <v>17</v>
      </c>
      <c r="DU4">
        <f t="shared" si="31"/>
        <v>2.125</v>
      </c>
      <c r="DV4">
        <f t="shared" si="32"/>
        <v>35</v>
      </c>
      <c r="DW4" s="3">
        <f t="shared" si="33"/>
        <v>2.5</v>
      </c>
      <c r="DX4" s="2">
        <f t="shared" si="34"/>
        <v>11</v>
      </c>
      <c r="DY4">
        <f t="shared" si="35"/>
        <v>3.6667000000000001</v>
      </c>
      <c r="DZ4">
        <f t="shared" si="36"/>
        <v>7</v>
      </c>
      <c r="EA4">
        <f t="shared" si="37"/>
        <v>2.3332999999999999</v>
      </c>
      <c r="EB4">
        <f t="shared" si="38"/>
        <v>18</v>
      </c>
      <c r="EC4" s="3">
        <f t="shared" si="39"/>
        <v>3</v>
      </c>
      <c r="ED4" s="2">
        <f t="shared" si="78"/>
        <v>23</v>
      </c>
      <c r="EE4" s="3">
        <f t="shared" si="40"/>
        <v>3.83</v>
      </c>
      <c r="EF4" s="2">
        <f t="shared" si="41"/>
        <v>9</v>
      </c>
      <c r="EG4" s="3">
        <f t="shared" si="42"/>
        <v>3</v>
      </c>
      <c r="EH4" s="2">
        <f t="shared" si="43"/>
        <v>107</v>
      </c>
      <c r="EI4" s="3">
        <f t="shared" si="44"/>
        <v>3.06</v>
      </c>
      <c r="EJ4" s="32">
        <v>1</v>
      </c>
      <c r="EK4" s="31">
        <v>2</v>
      </c>
      <c r="EL4" s="31">
        <v>2</v>
      </c>
      <c r="EM4" s="31">
        <v>3</v>
      </c>
      <c r="EN4" s="31">
        <v>2</v>
      </c>
      <c r="EO4" s="31">
        <v>2</v>
      </c>
      <c r="EP4" s="31">
        <v>2</v>
      </c>
      <c r="EQ4" s="31">
        <v>3</v>
      </c>
      <c r="ER4" s="31">
        <v>2</v>
      </c>
      <c r="ES4" s="31">
        <v>2</v>
      </c>
      <c r="ET4" s="31">
        <v>4</v>
      </c>
      <c r="EU4" s="31">
        <v>2</v>
      </c>
      <c r="EV4" s="31">
        <v>2</v>
      </c>
      <c r="EW4" s="31" t="s">
        <v>440</v>
      </c>
      <c r="EX4" s="31">
        <v>2</v>
      </c>
      <c r="EY4" s="31">
        <v>2</v>
      </c>
      <c r="EZ4" s="31">
        <v>4</v>
      </c>
      <c r="FA4" s="31">
        <v>2</v>
      </c>
      <c r="FB4" s="31">
        <v>2</v>
      </c>
      <c r="FC4" s="31">
        <v>2</v>
      </c>
      <c r="FD4" s="31">
        <v>2</v>
      </c>
      <c r="FE4" s="31">
        <v>4</v>
      </c>
      <c r="FF4" s="32">
        <f t="shared" si="45"/>
        <v>46</v>
      </c>
      <c r="FG4" s="33">
        <f t="shared" si="46"/>
        <v>2.2999999999999998</v>
      </c>
      <c r="FH4" s="2" t="s">
        <v>520</v>
      </c>
      <c r="FI4">
        <v>15</v>
      </c>
      <c r="FJ4" t="s">
        <v>514</v>
      </c>
      <c r="FK4">
        <v>10</v>
      </c>
      <c r="FL4" t="s">
        <v>525</v>
      </c>
      <c r="FM4">
        <v>20</v>
      </c>
      <c r="FN4" s="2">
        <v>1</v>
      </c>
      <c r="FO4">
        <v>1</v>
      </c>
      <c r="FP4">
        <v>2</v>
      </c>
      <c r="FQ4">
        <v>1</v>
      </c>
      <c r="FR4">
        <v>2</v>
      </c>
      <c r="FS4">
        <v>2</v>
      </c>
      <c r="FT4">
        <v>2</v>
      </c>
      <c r="FU4">
        <v>1</v>
      </c>
      <c r="FV4">
        <v>2</v>
      </c>
      <c r="FW4">
        <v>1</v>
      </c>
      <c r="FX4">
        <v>1</v>
      </c>
      <c r="FY4" s="37">
        <v>2</v>
      </c>
      <c r="FZ4">
        <v>2</v>
      </c>
      <c r="GA4">
        <v>2</v>
      </c>
      <c r="GB4">
        <v>2</v>
      </c>
      <c r="GC4">
        <v>2</v>
      </c>
      <c r="GD4">
        <v>1</v>
      </c>
      <c r="GE4">
        <v>2</v>
      </c>
      <c r="GF4">
        <v>2</v>
      </c>
      <c r="GG4">
        <v>2</v>
      </c>
      <c r="GH4">
        <v>2</v>
      </c>
      <c r="GI4">
        <v>1</v>
      </c>
      <c r="GJ4" s="2">
        <f t="shared" si="47"/>
        <v>33</v>
      </c>
      <c r="GK4" s="3">
        <f t="shared" si="48"/>
        <v>1.65</v>
      </c>
      <c r="GL4" s="2" t="s">
        <v>507</v>
      </c>
      <c r="GM4">
        <v>3</v>
      </c>
      <c r="GN4" t="s">
        <v>513</v>
      </c>
      <c r="GO4">
        <v>9</v>
      </c>
      <c r="GP4" t="s">
        <v>525</v>
      </c>
      <c r="GQ4" s="3">
        <v>20</v>
      </c>
      <c r="GR4" s="2">
        <v>1</v>
      </c>
      <c r="GS4">
        <v>4</v>
      </c>
      <c r="GT4">
        <v>4</v>
      </c>
      <c r="GU4">
        <v>2</v>
      </c>
      <c r="GV4">
        <v>2</v>
      </c>
      <c r="GW4">
        <v>3</v>
      </c>
      <c r="GX4" s="37">
        <f>LOOKUP(GW4,{1,2,3,4,5},{5,4,3,2,1})</f>
        <v>3</v>
      </c>
      <c r="GY4">
        <v>2</v>
      </c>
      <c r="GZ4" s="37">
        <f>LOOKUP(GY4,{1,2,3,4,5},{5,4,3,2,1})</f>
        <v>4</v>
      </c>
      <c r="HA4">
        <v>3</v>
      </c>
      <c r="HB4">
        <v>2</v>
      </c>
      <c r="HC4" s="37">
        <f>LOOKUP(HB4,{1,2,3,4,5},{5,4,3,2,1})</f>
        <v>4</v>
      </c>
      <c r="HD4">
        <v>4</v>
      </c>
      <c r="HE4">
        <v>4</v>
      </c>
      <c r="HF4">
        <v>5</v>
      </c>
      <c r="HG4">
        <v>2</v>
      </c>
      <c r="HH4">
        <v>2</v>
      </c>
      <c r="HI4">
        <v>4</v>
      </c>
      <c r="HJ4">
        <v>4</v>
      </c>
      <c r="HK4">
        <v>3</v>
      </c>
      <c r="HL4" s="37">
        <f>LOOKUP(HK4,{1,2,3,4,5},{5,4,3,2,1})</f>
        <v>3</v>
      </c>
      <c r="HM4">
        <v>3</v>
      </c>
      <c r="HN4" s="37">
        <f>LOOKUP(HM4,{1,2,3,4,5},{5,4,3,2,1})</f>
        <v>3</v>
      </c>
      <c r="HO4">
        <f t="shared" si="49"/>
        <v>57</v>
      </c>
      <c r="HP4">
        <f t="shared" si="50"/>
        <v>3.35</v>
      </c>
      <c r="HQ4">
        <v>1</v>
      </c>
      <c r="HR4">
        <v>2</v>
      </c>
      <c r="HS4">
        <v>3</v>
      </c>
      <c r="HT4">
        <v>1</v>
      </c>
      <c r="HU4">
        <v>1</v>
      </c>
      <c r="HV4">
        <v>1</v>
      </c>
      <c r="HW4">
        <v>1</v>
      </c>
      <c r="HX4" s="37">
        <v>3</v>
      </c>
      <c r="HY4">
        <v>2</v>
      </c>
      <c r="HZ4">
        <v>2</v>
      </c>
      <c r="IA4">
        <v>2</v>
      </c>
      <c r="IB4">
        <v>1</v>
      </c>
      <c r="IC4">
        <v>2</v>
      </c>
      <c r="ID4">
        <v>2</v>
      </c>
      <c r="IE4">
        <v>2</v>
      </c>
      <c r="IF4">
        <v>3</v>
      </c>
      <c r="IG4">
        <v>3</v>
      </c>
      <c r="IH4">
        <v>1</v>
      </c>
      <c r="II4">
        <v>1</v>
      </c>
      <c r="IJ4" s="37">
        <f>LOOKUP(II4,{1,2,3},{3,2,1})</f>
        <v>3</v>
      </c>
      <c r="IK4" s="2">
        <f t="shared" si="51"/>
        <v>32</v>
      </c>
      <c r="IL4" s="3">
        <f t="shared" si="52"/>
        <v>1.88</v>
      </c>
      <c r="IM4" s="2">
        <v>1</v>
      </c>
      <c r="IN4">
        <v>3</v>
      </c>
      <c r="IO4">
        <v>4</v>
      </c>
      <c r="IP4">
        <v>4</v>
      </c>
      <c r="IQ4">
        <v>3</v>
      </c>
      <c r="IR4">
        <v>4</v>
      </c>
      <c r="IS4">
        <v>4</v>
      </c>
      <c r="IT4" s="2">
        <f t="shared" si="53"/>
        <v>22</v>
      </c>
      <c r="IU4" s="3">
        <f t="shared" si="54"/>
        <v>3.6669999999999998</v>
      </c>
      <c r="IV4" s="2">
        <v>1</v>
      </c>
      <c r="IW4">
        <v>2</v>
      </c>
      <c r="IX4">
        <v>4</v>
      </c>
      <c r="IY4">
        <v>5</v>
      </c>
      <c r="IZ4">
        <v>2</v>
      </c>
      <c r="JA4">
        <v>5</v>
      </c>
      <c r="JB4">
        <v>5</v>
      </c>
      <c r="JC4" s="2">
        <f t="shared" si="55"/>
        <v>23</v>
      </c>
      <c r="JD4" s="3">
        <f t="shared" si="56"/>
        <v>3.8330000000000002</v>
      </c>
      <c r="JE4" s="2">
        <v>1</v>
      </c>
      <c r="JF4">
        <v>3</v>
      </c>
      <c r="JG4">
        <v>2</v>
      </c>
      <c r="JH4">
        <v>2</v>
      </c>
      <c r="JI4">
        <v>3</v>
      </c>
      <c r="JJ4">
        <v>2</v>
      </c>
      <c r="JK4">
        <v>3</v>
      </c>
      <c r="JL4" s="2">
        <f t="shared" si="57"/>
        <v>15</v>
      </c>
      <c r="JM4" s="3">
        <f t="shared" si="58"/>
        <v>2.5</v>
      </c>
      <c r="JN4" s="2">
        <v>1</v>
      </c>
      <c r="JO4">
        <v>4</v>
      </c>
      <c r="JP4">
        <v>4</v>
      </c>
      <c r="JQ4">
        <v>3</v>
      </c>
      <c r="JR4">
        <v>4</v>
      </c>
      <c r="JS4">
        <v>3</v>
      </c>
      <c r="JT4">
        <v>4</v>
      </c>
      <c r="JU4" s="2">
        <f t="shared" si="59"/>
        <v>22</v>
      </c>
      <c r="JV4" s="3">
        <f t="shared" si="60"/>
        <v>3.6669999999999998</v>
      </c>
      <c r="JW4" s="2">
        <v>1</v>
      </c>
      <c r="JX4">
        <v>4</v>
      </c>
      <c r="JY4" s="37">
        <f>LOOKUP(JX4,{1,2,3,4,5},{5,4,3,2,1})</f>
        <v>2</v>
      </c>
      <c r="JZ4">
        <v>3</v>
      </c>
      <c r="KA4" s="37">
        <f>LOOKUP(JZ4,{1,2,3,4,5},{5,4,3,2,1})</f>
        <v>3</v>
      </c>
      <c r="KB4">
        <v>4</v>
      </c>
      <c r="KC4" s="37">
        <f>LOOKUP(KB4,{1,2,3,4,5},{5,4,3,2,1})</f>
        <v>2</v>
      </c>
      <c r="KD4">
        <v>4</v>
      </c>
      <c r="KE4" s="37">
        <f>LOOKUP(KD4,{1,2,3,4,5},{5,4,3,2,1})</f>
        <v>2</v>
      </c>
      <c r="KF4">
        <v>3</v>
      </c>
      <c r="KG4" s="37">
        <f>LOOKUP(KF4,{1,2,3,4,5},{5,4,3,2,1})</f>
        <v>3</v>
      </c>
      <c r="KH4">
        <v>3</v>
      </c>
      <c r="KI4" s="37">
        <f>LOOKUP(KH4,{1,2,3,4,5},{5,4,3,2,1})</f>
        <v>3</v>
      </c>
      <c r="KJ4" s="2">
        <f t="shared" si="79"/>
        <v>21</v>
      </c>
      <c r="KK4" s="3">
        <f t="shared" si="61"/>
        <v>3.5</v>
      </c>
      <c r="KL4" s="2">
        <f t="shared" si="62"/>
        <v>7</v>
      </c>
      <c r="KM4">
        <f t="shared" si="63"/>
        <v>11</v>
      </c>
      <c r="KN4">
        <f>(IP4+IY4+KC4)</f>
        <v>11</v>
      </c>
      <c r="KO4">
        <f t="shared" si="64"/>
        <v>7</v>
      </c>
      <c r="KP4">
        <f t="shared" si="65"/>
        <v>12</v>
      </c>
      <c r="KQ4">
        <f t="shared" si="66"/>
        <v>12</v>
      </c>
      <c r="KR4" s="2">
        <f t="shared" si="67"/>
        <v>7</v>
      </c>
      <c r="KS4">
        <f t="shared" si="67"/>
        <v>6</v>
      </c>
      <c r="KT4">
        <f t="shared" si="67"/>
        <v>5</v>
      </c>
      <c r="KU4">
        <f t="shared" si="67"/>
        <v>7</v>
      </c>
      <c r="KV4">
        <f t="shared" si="67"/>
        <v>5</v>
      </c>
      <c r="KW4" s="3">
        <f t="shared" si="67"/>
        <v>7</v>
      </c>
      <c r="KX4" s="2">
        <v>1</v>
      </c>
      <c r="KY4">
        <v>3</v>
      </c>
      <c r="KZ4">
        <v>3</v>
      </c>
      <c r="LA4">
        <v>2</v>
      </c>
      <c r="LB4">
        <v>2</v>
      </c>
      <c r="LC4">
        <v>3</v>
      </c>
      <c r="LD4">
        <v>2</v>
      </c>
      <c r="LE4">
        <v>3</v>
      </c>
      <c r="LF4">
        <v>3</v>
      </c>
      <c r="LG4">
        <v>3</v>
      </c>
      <c r="LH4">
        <v>3</v>
      </c>
      <c r="LI4">
        <v>2</v>
      </c>
      <c r="LJ4">
        <v>4</v>
      </c>
      <c r="LK4">
        <v>3</v>
      </c>
      <c r="LL4">
        <v>3</v>
      </c>
      <c r="LM4">
        <v>3</v>
      </c>
      <c r="LN4">
        <v>2</v>
      </c>
      <c r="LO4">
        <v>2</v>
      </c>
      <c r="LP4">
        <v>3</v>
      </c>
      <c r="LQ4">
        <v>2</v>
      </c>
      <c r="LR4">
        <v>2</v>
      </c>
      <c r="LS4">
        <v>2</v>
      </c>
      <c r="LT4">
        <v>3</v>
      </c>
      <c r="LU4" s="2">
        <f t="shared" si="68"/>
        <v>19</v>
      </c>
      <c r="LV4" s="3">
        <f t="shared" si="69"/>
        <v>3.1669999999999998</v>
      </c>
      <c r="LW4" s="2">
        <f t="shared" si="70"/>
        <v>39</v>
      </c>
      <c r="LX4" s="3">
        <f t="shared" si="71"/>
        <v>2.4380000000000002</v>
      </c>
      <c r="LY4" s="2">
        <f t="shared" si="72"/>
        <v>58</v>
      </c>
      <c r="LZ4" s="3">
        <f t="shared" si="73"/>
        <v>2.6360000000000001</v>
      </c>
      <c r="MA4" s="2">
        <v>1</v>
      </c>
      <c r="MB4">
        <v>1</v>
      </c>
      <c r="MC4">
        <v>2</v>
      </c>
      <c r="MD4">
        <v>1</v>
      </c>
      <c r="ME4">
        <v>2</v>
      </c>
      <c r="MF4">
        <v>1</v>
      </c>
      <c r="MG4">
        <v>2</v>
      </c>
      <c r="MH4">
        <v>1</v>
      </c>
      <c r="MI4">
        <v>1</v>
      </c>
      <c r="MJ4" s="3">
        <v>1</v>
      </c>
      <c r="MK4">
        <f t="shared" si="74"/>
        <v>13</v>
      </c>
      <c r="ML4" s="2">
        <v>1</v>
      </c>
      <c r="MM4">
        <v>3</v>
      </c>
      <c r="MN4">
        <v>3</v>
      </c>
      <c r="MO4">
        <v>4</v>
      </c>
      <c r="MP4" s="37">
        <f>LOOKUP(MO4,{1,2,3,4,5},{5,4,3,2,1})</f>
        <v>2</v>
      </c>
      <c r="MQ4">
        <v>2</v>
      </c>
      <c r="MR4">
        <v>4</v>
      </c>
      <c r="MS4" s="37">
        <f>LOOKUP(MR4,{1,2,3,4,5},{5,4,3,2,1})</f>
        <v>2</v>
      </c>
      <c r="MT4">
        <v>2</v>
      </c>
      <c r="MU4" s="37">
        <f>LOOKUP(MT4,{1,2,3,4,5},{5,4,3,2,1})</f>
        <v>4</v>
      </c>
      <c r="MV4">
        <v>2</v>
      </c>
      <c r="MW4">
        <v>2</v>
      </c>
      <c r="MX4">
        <v>2</v>
      </c>
      <c r="MY4">
        <v>4</v>
      </c>
      <c r="MZ4" s="37">
        <f>LOOKUP(MY4,{1,2,3,4,5},{5,4,3,2,1})</f>
        <v>2</v>
      </c>
      <c r="NA4">
        <v>2</v>
      </c>
      <c r="NB4">
        <v>4</v>
      </c>
      <c r="NC4">
        <v>3</v>
      </c>
      <c r="ND4" s="37">
        <f>LOOKUP(NC4,{1,2,3,4,5},{5,4,3,2,1})</f>
        <v>3</v>
      </c>
      <c r="NE4">
        <v>2</v>
      </c>
      <c r="NF4">
        <v>4</v>
      </c>
      <c r="NG4" s="37">
        <f>LOOKUP(NF4,{1,2,3,4,5},{5,4,3,2,1})</f>
        <v>2</v>
      </c>
      <c r="NH4">
        <v>4</v>
      </c>
      <c r="NI4" s="37">
        <f>LOOKUP(NH4,{1,2,3,4,5},{5,4,3,2,1})</f>
        <v>2</v>
      </c>
      <c r="NJ4">
        <v>2</v>
      </c>
      <c r="NK4">
        <v>4</v>
      </c>
      <c r="NL4" s="37">
        <f>LOOKUP(NK4,{1,2,3,4,5},{5,4,3,2,1})</f>
        <v>2</v>
      </c>
      <c r="NM4">
        <v>4</v>
      </c>
      <c r="NN4" s="37">
        <f>LOOKUP(NM4,{1,2,3,4,5},{5,4,3,2,1})</f>
        <v>2</v>
      </c>
      <c r="NO4">
        <v>4</v>
      </c>
      <c r="NP4" s="37">
        <f>LOOKUP(NO4,{1,2,3,4,5},{5,4,3,2,1})</f>
        <v>2</v>
      </c>
      <c r="NQ4">
        <v>2</v>
      </c>
      <c r="NR4">
        <v>2</v>
      </c>
      <c r="NS4">
        <v>4</v>
      </c>
      <c r="NT4">
        <v>3</v>
      </c>
      <c r="NU4" s="37">
        <f>LOOKUP(NT4,{1,2,3,4,5},{5,4,3,2,1})</f>
        <v>3</v>
      </c>
      <c r="NV4">
        <v>4</v>
      </c>
      <c r="NW4" s="37">
        <f>LOOKUP(NV4,{1,2,3,4,5},{5,4,3,2,1})</f>
        <v>2</v>
      </c>
      <c r="NX4">
        <v>4</v>
      </c>
      <c r="NY4" s="37">
        <f>LOOKUP(NX4,{1,2,3,4,5},{5,4,3,2,1})</f>
        <v>2</v>
      </c>
      <c r="NZ4">
        <f t="shared" si="75"/>
        <v>62</v>
      </c>
      <c r="OA4">
        <f t="shared" si="76"/>
        <v>2.38</v>
      </c>
      <c r="OB4" s="13" t="s">
        <v>673</v>
      </c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</row>
    <row r="5" spans="1:461" x14ac:dyDescent="0.3">
      <c r="A5" s="30">
        <v>6</v>
      </c>
      <c r="B5" s="2" t="s">
        <v>674</v>
      </c>
      <c r="C5" s="3">
        <v>1</v>
      </c>
      <c r="D5" s="2">
        <v>19</v>
      </c>
      <c r="E5">
        <v>2</v>
      </c>
      <c r="F5" s="2">
        <v>1</v>
      </c>
      <c r="G5">
        <v>2</v>
      </c>
      <c r="H5" s="3">
        <v>1</v>
      </c>
      <c r="I5" s="2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f t="shared" si="77"/>
        <v>2</v>
      </c>
      <c r="R5">
        <v>1</v>
      </c>
      <c r="S5">
        <v>4</v>
      </c>
      <c r="T5">
        <f>LOOKUP(R5,{1,2,3,4,5,6,11,15},{1,2,1,2,2,2,1,2})</f>
        <v>1</v>
      </c>
      <c r="U5">
        <v>1</v>
      </c>
      <c r="V5" s="3"/>
      <c r="W5" s="32" t="s">
        <v>440</v>
      </c>
      <c r="X5" s="32" t="s">
        <v>440</v>
      </c>
      <c r="Y5" s="32" t="s">
        <v>440</v>
      </c>
      <c r="Z5" s="32" t="s">
        <v>440</v>
      </c>
      <c r="AA5" s="32" t="s">
        <v>440</v>
      </c>
      <c r="AB5" s="49" t="s">
        <v>440</v>
      </c>
      <c r="AC5" s="32" t="s">
        <v>440</v>
      </c>
      <c r="AD5" s="49" t="s">
        <v>440</v>
      </c>
      <c r="AE5" s="2">
        <v>1</v>
      </c>
      <c r="AF5">
        <v>1</v>
      </c>
      <c r="AG5">
        <f t="shared" si="0"/>
        <v>1</v>
      </c>
      <c r="AH5">
        <v>1</v>
      </c>
      <c r="AI5">
        <f t="shared" si="1"/>
        <v>1</v>
      </c>
      <c r="AJ5">
        <v>1</v>
      </c>
      <c r="AK5">
        <f t="shared" si="2"/>
        <v>1</v>
      </c>
      <c r="AL5">
        <v>1</v>
      </c>
      <c r="AM5">
        <f t="shared" si="3"/>
        <v>-1</v>
      </c>
      <c r="AN5">
        <v>2</v>
      </c>
      <c r="AO5">
        <f t="shared" si="4"/>
        <v>1</v>
      </c>
      <c r="AP5">
        <v>1</v>
      </c>
      <c r="AQ5">
        <f t="shared" si="5"/>
        <v>1</v>
      </c>
      <c r="AR5">
        <v>2</v>
      </c>
      <c r="AS5">
        <f t="shared" si="6"/>
        <v>1</v>
      </c>
      <c r="AT5">
        <v>2</v>
      </c>
      <c r="AU5">
        <f t="shared" si="7"/>
        <v>1</v>
      </c>
      <c r="AV5">
        <v>1</v>
      </c>
      <c r="AW5">
        <f t="shared" si="8"/>
        <v>1</v>
      </c>
      <c r="AX5">
        <v>1</v>
      </c>
      <c r="AY5">
        <f t="shared" si="9"/>
        <v>-1</v>
      </c>
      <c r="AZ5">
        <v>1</v>
      </c>
      <c r="BA5">
        <f t="shared" si="10"/>
        <v>-1</v>
      </c>
      <c r="BB5">
        <v>1</v>
      </c>
      <c r="BC5">
        <f t="shared" si="11"/>
        <v>1</v>
      </c>
      <c r="BD5">
        <v>1</v>
      </c>
      <c r="BE5">
        <f t="shared" si="12"/>
        <v>1</v>
      </c>
      <c r="BF5">
        <v>2</v>
      </c>
      <c r="BG5">
        <f t="shared" si="13"/>
        <v>1</v>
      </c>
      <c r="BH5">
        <v>2</v>
      </c>
      <c r="BI5">
        <f t="shared" si="14"/>
        <v>-1</v>
      </c>
      <c r="BJ5">
        <v>2</v>
      </c>
      <c r="BK5">
        <f t="shared" si="15"/>
        <v>1</v>
      </c>
      <c r="BL5">
        <v>2</v>
      </c>
      <c r="BM5">
        <f t="shared" si="16"/>
        <v>1</v>
      </c>
      <c r="BN5">
        <v>1</v>
      </c>
      <c r="BO5">
        <f t="shared" si="17"/>
        <v>1</v>
      </c>
      <c r="BP5">
        <v>1</v>
      </c>
      <c r="BQ5">
        <f t="shared" si="18"/>
        <v>1</v>
      </c>
      <c r="BR5">
        <v>2</v>
      </c>
      <c r="BS5">
        <f t="shared" si="19"/>
        <v>1</v>
      </c>
      <c r="BT5">
        <v>1</v>
      </c>
      <c r="BU5">
        <f t="shared" si="20"/>
        <v>-1</v>
      </c>
      <c r="BV5" s="13">
        <f t="shared" si="21"/>
        <v>11</v>
      </c>
      <c r="BW5" s="2">
        <v>1</v>
      </c>
      <c r="BX5">
        <v>4</v>
      </c>
      <c r="BY5">
        <v>3</v>
      </c>
      <c r="BZ5">
        <v>3</v>
      </c>
      <c r="CA5">
        <v>5</v>
      </c>
      <c r="CB5">
        <v>3</v>
      </c>
      <c r="CC5">
        <v>4</v>
      </c>
      <c r="CD5">
        <v>2</v>
      </c>
      <c r="CE5" s="37">
        <v>5</v>
      </c>
      <c r="CF5">
        <v>2</v>
      </c>
      <c r="CG5">
        <v>2</v>
      </c>
      <c r="CH5">
        <v>2</v>
      </c>
      <c r="CI5">
        <v>2</v>
      </c>
      <c r="CJ5">
        <v>2</v>
      </c>
      <c r="CK5">
        <v>3</v>
      </c>
      <c r="CL5">
        <v>3</v>
      </c>
      <c r="CM5">
        <v>2</v>
      </c>
      <c r="CN5">
        <v>4</v>
      </c>
      <c r="CO5">
        <v>3</v>
      </c>
      <c r="CP5">
        <v>5</v>
      </c>
      <c r="CQ5">
        <v>4</v>
      </c>
      <c r="CR5">
        <v>1</v>
      </c>
      <c r="CS5">
        <f>LOOKUP(CR5,{1,2,3,4,5},{5,4,3,2,1})</f>
        <v>5</v>
      </c>
      <c r="CT5">
        <v>3</v>
      </c>
      <c r="CU5">
        <v>3</v>
      </c>
      <c r="CV5">
        <v>3</v>
      </c>
      <c r="CW5">
        <v>3</v>
      </c>
      <c r="CX5">
        <f>LOOKUP(CW5,{1,2,3,4,5},{5,4,3,2,1})</f>
        <v>3</v>
      </c>
      <c r="CY5">
        <v>2</v>
      </c>
      <c r="CZ5">
        <f>LOOKUP(CY5,{1,2,3,4,5},{5,4,3,2,1})</f>
        <v>4</v>
      </c>
      <c r="DA5">
        <v>2</v>
      </c>
      <c r="DB5">
        <f>LOOKUP(DA5,{1,2,3,4,5},{5,4,3,2,1})</f>
        <v>4</v>
      </c>
      <c r="DC5">
        <v>3</v>
      </c>
      <c r="DD5">
        <v>3</v>
      </c>
      <c r="DE5">
        <v>4</v>
      </c>
      <c r="DF5">
        <v>4</v>
      </c>
      <c r="DG5">
        <v>4</v>
      </c>
      <c r="DH5">
        <v>4</v>
      </c>
      <c r="DI5">
        <v>1</v>
      </c>
      <c r="DJ5">
        <v>2</v>
      </c>
      <c r="DK5">
        <v>2</v>
      </c>
      <c r="DL5" s="2">
        <f t="shared" si="22"/>
        <v>10</v>
      </c>
      <c r="DM5">
        <f t="shared" si="23"/>
        <v>3.3332999999999999</v>
      </c>
      <c r="DN5">
        <f t="shared" si="24"/>
        <v>12</v>
      </c>
      <c r="DO5">
        <f t="shared" si="25"/>
        <v>4</v>
      </c>
      <c r="DP5">
        <f t="shared" si="26"/>
        <v>22</v>
      </c>
      <c r="DQ5" s="3">
        <f t="shared" si="27"/>
        <v>3.6667000000000001</v>
      </c>
      <c r="DR5" s="2">
        <f t="shared" si="28"/>
        <v>21</v>
      </c>
      <c r="DS5">
        <f t="shared" si="29"/>
        <v>3.5</v>
      </c>
      <c r="DT5">
        <f t="shared" si="30"/>
        <v>18</v>
      </c>
      <c r="DU5">
        <f t="shared" si="31"/>
        <v>2.25</v>
      </c>
      <c r="DV5">
        <f t="shared" si="32"/>
        <v>39</v>
      </c>
      <c r="DW5" s="3">
        <f t="shared" si="33"/>
        <v>2.79</v>
      </c>
      <c r="DX5" s="2">
        <f t="shared" si="34"/>
        <v>14</v>
      </c>
      <c r="DY5">
        <f t="shared" si="35"/>
        <v>4.6666999999999996</v>
      </c>
      <c r="DZ5">
        <f t="shared" si="36"/>
        <v>9</v>
      </c>
      <c r="EA5">
        <f t="shared" si="37"/>
        <v>3</v>
      </c>
      <c r="EB5">
        <f t="shared" si="38"/>
        <v>23</v>
      </c>
      <c r="EC5" s="3">
        <f t="shared" si="39"/>
        <v>3.83</v>
      </c>
      <c r="ED5" s="2">
        <f t="shared" si="78"/>
        <v>21</v>
      </c>
      <c r="EE5" s="3">
        <f t="shared" si="40"/>
        <v>3.5</v>
      </c>
      <c r="EF5" s="2">
        <f t="shared" si="41"/>
        <v>5</v>
      </c>
      <c r="EG5" s="3">
        <f t="shared" si="42"/>
        <v>1.67</v>
      </c>
      <c r="EH5" s="2">
        <f t="shared" si="43"/>
        <v>110</v>
      </c>
      <c r="EI5" s="3">
        <f t="shared" si="44"/>
        <v>3.14</v>
      </c>
      <c r="EJ5" s="2">
        <v>1</v>
      </c>
      <c r="EK5">
        <v>1</v>
      </c>
      <c r="EL5">
        <v>1</v>
      </c>
      <c r="EM5">
        <v>3</v>
      </c>
      <c r="EN5">
        <v>2</v>
      </c>
      <c r="EO5">
        <v>1</v>
      </c>
      <c r="EP5">
        <v>1</v>
      </c>
      <c r="EQ5">
        <v>3</v>
      </c>
      <c r="ER5">
        <v>2</v>
      </c>
      <c r="ES5">
        <v>2</v>
      </c>
      <c r="ET5">
        <v>5</v>
      </c>
      <c r="EU5" s="37">
        <v>2</v>
      </c>
      <c r="EV5">
        <v>1</v>
      </c>
      <c r="EW5">
        <v>1</v>
      </c>
      <c r="EX5">
        <v>1</v>
      </c>
      <c r="EY5">
        <v>1</v>
      </c>
      <c r="EZ5">
        <v>4</v>
      </c>
      <c r="FA5">
        <v>2</v>
      </c>
      <c r="FB5">
        <v>1</v>
      </c>
      <c r="FC5">
        <v>1</v>
      </c>
      <c r="FD5">
        <v>1</v>
      </c>
      <c r="FE5">
        <v>3</v>
      </c>
      <c r="FF5" s="2">
        <f t="shared" si="45"/>
        <v>37</v>
      </c>
      <c r="FG5" s="3">
        <f t="shared" si="46"/>
        <v>1.85</v>
      </c>
      <c r="FH5" t="s">
        <v>514</v>
      </c>
      <c r="FI5">
        <v>10</v>
      </c>
      <c r="FJ5" t="s">
        <v>520</v>
      </c>
      <c r="FK5">
        <v>15</v>
      </c>
      <c r="FL5" t="s">
        <v>507</v>
      </c>
      <c r="FM5">
        <v>3</v>
      </c>
      <c r="FN5" s="2">
        <v>1</v>
      </c>
      <c r="FO5">
        <v>1</v>
      </c>
      <c r="FP5">
        <v>2</v>
      </c>
      <c r="FQ5">
        <v>1</v>
      </c>
      <c r="FR5">
        <v>2</v>
      </c>
      <c r="FS5">
        <v>2</v>
      </c>
      <c r="FT5">
        <v>2</v>
      </c>
      <c r="FU5">
        <v>2</v>
      </c>
      <c r="FV5">
        <v>2</v>
      </c>
      <c r="FW5">
        <v>1</v>
      </c>
      <c r="FX5">
        <v>1</v>
      </c>
      <c r="FY5" s="37">
        <v>2</v>
      </c>
      <c r="FZ5">
        <v>2</v>
      </c>
      <c r="GA5">
        <v>2</v>
      </c>
      <c r="GB5">
        <v>2</v>
      </c>
      <c r="GC5">
        <v>2</v>
      </c>
      <c r="GD5">
        <v>1</v>
      </c>
      <c r="GE5">
        <v>1</v>
      </c>
      <c r="GF5">
        <v>2</v>
      </c>
      <c r="GG5">
        <v>2</v>
      </c>
      <c r="GH5">
        <v>2</v>
      </c>
      <c r="GI5">
        <v>1</v>
      </c>
      <c r="GJ5" s="2">
        <f t="shared" si="47"/>
        <v>33</v>
      </c>
      <c r="GK5" s="3">
        <f t="shared" si="48"/>
        <v>1.65</v>
      </c>
      <c r="GL5" s="2" t="s">
        <v>520</v>
      </c>
      <c r="GM5">
        <v>15</v>
      </c>
      <c r="GN5" t="s">
        <v>507</v>
      </c>
      <c r="GO5">
        <v>3</v>
      </c>
      <c r="GP5" t="s">
        <v>514</v>
      </c>
      <c r="GQ5" s="3">
        <v>10</v>
      </c>
      <c r="GR5" s="2">
        <v>1</v>
      </c>
      <c r="GS5">
        <v>4</v>
      </c>
      <c r="GT5">
        <v>4</v>
      </c>
      <c r="GU5">
        <v>2</v>
      </c>
      <c r="GV5">
        <v>2</v>
      </c>
      <c r="GW5">
        <v>3</v>
      </c>
      <c r="GX5" s="37">
        <f>LOOKUP(GW5,{1,2,3,4,5},{5,4,3,2,1})</f>
        <v>3</v>
      </c>
      <c r="GY5">
        <v>2</v>
      </c>
      <c r="GZ5" s="37">
        <f>LOOKUP(GY5,{1,2,3,4,5},{5,4,3,2,1})</f>
        <v>4</v>
      </c>
      <c r="HA5">
        <v>4</v>
      </c>
      <c r="HB5">
        <v>2</v>
      </c>
      <c r="HC5" s="37">
        <f>LOOKUP(HB5,{1,2,3,4,5},{5,4,3,2,1})</f>
        <v>4</v>
      </c>
      <c r="HD5">
        <v>1</v>
      </c>
      <c r="HE5">
        <v>2</v>
      </c>
      <c r="HF5">
        <v>5</v>
      </c>
      <c r="HG5">
        <v>2</v>
      </c>
      <c r="HH5">
        <v>1</v>
      </c>
      <c r="HI5">
        <v>3</v>
      </c>
      <c r="HJ5">
        <v>4</v>
      </c>
      <c r="HK5">
        <v>3</v>
      </c>
      <c r="HL5" s="37">
        <f>LOOKUP(HK5,{1,2,3,4,5},{5,4,3,2,1})</f>
        <v>3</v>
      </c>
      <c r="HM5">
        <v>3</v>
      </c>
      <c r="HN5" s="37">
        <f>LOOKUP(HM5,{1,2,3,4,5},{5,4,3,2,1})</f>
        <v>3</v>
      </c>
      <c r="HO5">
        <f t="shared" si="49"/>
        <v>51</v>
      </c>
      <c r="HP5">
        <f t="shared" si="50"/>
        <v>3</v>
      </c>
      <c r="HQ5">
        <v>1</v>
      </c>
      <c r="HR5">
        <v>2</v>
      </c>
      <c r="HS5">
        <v>2</v>
      </c>
      <c r="HT5">
        <v>1</v>
      </c>
      <c r="HU5">
        <v>1</v>
      </c>
      <c r="HV5">
        <v>1</v>
      </c>
      <c r="HW5">
        <v>1</v>
      </c>
      <c r="HX5" s="37">
        <v>3</v>
      </c>
      <c r="HY5">
        <v>2</v>
      </c>
      <c r="HZ5">
        <v>2</v>
      </c>
      <c r="IA5">
        <v>2</v>
      </c>
      <c r="IB5">
        <v>1</v>
      </c>
      <c r="IC5">
        <v>2</v>
      </c>
      <c r="ID5">
        <v>1</v>
      </c>
      <c r="IE5">
        <v>2</v>
      </c>
      <c r="IF5">
        <v>3</v>
      </c>
      <c r="IG5">
        <v>3</v>
      </c>
      <c r="IH5">
        <v>1</v>
      </c>
      <c r="II5">
        <v>1</v>
      </c>
      <c r="IJ5" s="37">
        <f>LOOKUP(II5,{1,2,3},{3,2,1})</f>
        <v>3</v>
      </c>
      <c r="IK5" s="2">
        <f t="shared" si="51"/>
        <v>30</v>
      </c>
      <c r="IL5" s="3">
        <f t="shared" si="52"/>
        <v>1.76</v>
      </c>
      <c r="IM5" s="2">
        <v>1</v>
      </c>
      <c r="IN5">
        <v>1</v>
      </c>
      <c r="IO5">
        <v>4</v>
      </c>
      <c r="IP5">
        <v>5</v>
      </c>
      <c r="IQ5">
        <v>1</v>
      </c>
      <c r="IR5">
        <v>5</v>
      </c>
      <c r="IS5">
        <v>3</v>
      </c>
      <c r="IT5" s="2">
        <f t="shared" si="53"/>
        <v>19</v>
      </c>
      <c r="IU5" s="3">
        <f t="shared" si="54"/>
        <v>3.1669999999999998</v>
      </c>
      <c r="IV5" s="2">
        <v>1</v>
      </c>
      <c r="IW5">
        <v>2</v>
      </c>
      <c r="IX5">
        <v>4</v>
      </c>
      <c r="IY5">
        <v>4</v>
      </c>
      <c r="IZ5">
        <v>3</v>
      </c>
      <c r="JA5">
        <v>5</v>
      </c>
      <c r="JB5">
        <v>3</v>
      </c>
      <c r="JC5" s="2">
        <f t="shared" si="55"/>
        <v>21</v>
      </c>
      <c r="JD5" s="3">
        <f t="shared" si="56"/>
        <v>3.5</v>
      </c>
      <c r="JE5" s="2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 s="2">
        <f t="shared" si="57"/>
        <v>6</v>
      </c>
      <c r="JM5" s="3">
        <f t="shared" si="58"/>
        <v>1</v>
      </c>
      <c r="JN5" s="2">
        <v>1</v>
      </c>
      <c r="JO5">
        <v>4</v>
      </c>
      <c r="JP5">
        <v>3</v>
      </c>
      <c r="JQ5">
        <v>3</v>
      </c>
      <c r="JR5">
        <v>4</v>
      </c>
      <c r="JS5">
        <v>3</v>
      </c>
      <c r="JT5">
        <v>3</v>
      </c>
      <c r="JU5" s="2">
        <f t="shared" si="59"/>
        <v>20</v>
      </c>
      <c r="JV5" s="3">
        <f t="shared" si="60"/>
        <v>3.3330000000000002</v>
      </c>
      <c r="JW5" s="2">
        <v>1</v>
      </c>
      <c r="JX5">
        <v>4</v>
      </c>
      <c r="JY5" s="37">
        <f>LOOKUP(JX5,{1,2,3,4,5},{5,4,3,2,1})</f>
        <v>2</v>
      </c>
      <c r="JZ5">
        <v>3</v>
      </c>
      <c r="KA5" s="37">
        <f>LOOKUP(JZ5,{1,2,3,4,5},{5,4,3,2,1})</f>
        <v>3</v>
      </c>
      <c r="KB5">
        <v>2</v>
      </c>
      <c r="KC5" s="37">
        <f>LOOKUP(KB5,{1,2,3,4,5},{5,4,3,2,1})</f>
        <v>4</v>
      </c>
      <c r="KD5">
        <v>3</v>
      </c>
      <c r="KE5" s="37">
        <f>LOOKUP(KD5,{1,2,3,4,5},{5,4,3,2,1})</f>
        <v>3</v>
      </c>
      <c r="KF5">
        <v>2</v>
      </c>
      <c r="KG5" s="37">
        <f>LOOKUP(KF5,{1,2,3,4,5},{5,4,3,2,1})</f>
        <v>4</v>
      </c>
      <c r="KH5">
        <v>3</v>
      </c>
      <c r="KI5" s="37">
        <f>LOOKUP(KH5,{1,2,3,4,5},{5,4,3,2,1})</f>
        <v>3</v>
      </c>
      <c r="KJ5" s="2">
        <f t="shared" si="79"/>
        <v>17</v>
      </c>
      <c r="KK5" s="3">
        <f t="shared" si="61"/>
        <v>2.8330000000000002</v>
      </c>
      <c r="KL5" s="2">
        <f t="shared" si="62"/>
        <v>5</v>
      </c>
      <c r="KM5">
        <f t="shared" si="63"/>
        <v>11</v>
      </c>
      <c r="KN5">
        <f>(IP5+IY5+KC5)</f>
        <v>13</v>
      </c>
      <c r="KO5">
        <f t="shared" si="64"/>
        <v>7</v>
      </c>
      <c r="KP5">
        <f t="shared" si="65"/>
        <v>14</v>
      </c>
      <c r="KQ5">
        <f t="shared" si="66"/>
        <v>9</v>
      </c>
      <c r="KR5" s="2">
        <f t="shared" si="67"/>
        <v>5</v>
      </c>
      <c r="KS5">
        <f t="shared" si="67"/>
        <v>4</v>
      </c>
      <c r="KT5">
        <f t="shared" si="67"/>
        <v>4</v>
      </c>
      <c r="KU5">
        <f t="shared" si="67"/>
        <v>5</v>
      </c>
      <c r="KV5">
        <f t="shared" si="67"/>
        <v>4</v>
      </c>
      <c r="KW5" s="3">
        <f t="shared" si="67"/>
        <v>4</v>
      </c>
      <c r="KX5" s="2">
        <v>1</v>
      </c>
      <c r="KY5">
        <v>3</v>
      </c>
      <c r="KZ5">
        <v>4</v>
      </c>
      <c r="LA5">
        <v>2</v>
      </c>
      <c r="LB5">
        <v>2</v>
      </c>
      <c r="LC5">
        <v>4</v>
      </c>
      <c r="LD5">
        <v>2</v>
      </c>
      <c r="LE5">
        <v>4</v>
      </c>
      <c r="LF5">
        <v>3</v>
      </c>
      <c r="LG5">
        <v>4</v>
      </c>
      <c r="LH5">
        <v>4</v>
      </c>
      <c r="LI5">
        <v>4</v>
      </c>
      <c r="LJ5">
        <v>4</v>
      </c>
      <c r="LK5">
        <v>2</v>
      </c>
      <c r="LL5">
        <v>3</v>
      </c>
      <c r="LM5">
        <v>3</v>
      </c>
      <c r="LN5">
        <v>3</v>
      </c>
      <c r="LO5">
        <v>2</v>
      </c>
      <c r="LP5">
        <v>3</v>
      </c>
      <c r="LQ5">
        <v>2</v>
      </c>
      <c r="LR5">
        <v>2</v>
      </c>
      <c r="LS5">
        <v>1</v>
      </c>
      <c r="LT5">
        <v>2</v>
      </c>
      <c r="LU5" s="2">
        <f t="shared" si="68"/>
        <v>24</v>
      </c>
      <c r="LV5" s="3">
        <f t="shared" si="69"/>
        <v>4</v>
      </c>
      <c r="LW5" s="2">
        <f t="shared" si="70"/>
        <v>39</v>
      </c>
      <c r="LX5" s="3">
        <f t="shared" si="71"/>
        <v>2.4380000000000002</v>
      </c>
      <c r="LY5" s="2">
        <f t="shared" si="72"/>
        <v>63</v>
      </c>
      <c r="LZ5" s="3">
        <f t="shared" si="73"/>
        <v>2.8639999999999999</v>
      </c>
      <c r="MA5" s="2">
        <v>1</v>
      </c>
      <c r="MB5">
        <v>2</v>
      </c>
      <c r="MC5">
        <v>1</v>
      </c>
      <c r="MD5">
        <v>1</v>
      </c>
      <c r="ME5">
        <v>1</v>
      </c>
      <c r="MF5">
        <v>1</v>
      </c>
      <c r="MG5">
        <v>2</v>
      </c>
      <c r="MH5">
        <v>1</v>
      </c>
      <c r="MI5">
        <v>1</v>
      </c>
      <c r="MJ5" s="3">
        <v>2</v>
      </c>
      <c r="MK5">
        <f t="shared" si="74"/>
        <v>13</v>
      </c>
      <c r="ML5" s="2">
        <v>1</v>
      </c>
      <c r="MM5">
        <v>3</v>
      </c>
      <c r="MN5">
        <v>3</v>
      </c>
      <c r="MO5">
        <v>3</v>
      </c>
      <c r="MP5" s="37">
        <f>LOOKUP(MO5,{1,2,3,4,5},{5,4,3,2,1})</f>
        <v>3</v>
      </c>
      <c r="MQ5">
        <v>3</v>
      </c>
      <c r="MR5">
        <v>3</v>
      </c>
      <c r="MS5" s="37">
        <f>LOOKUP(MR5,{1,2,3,4,5},{5,4,3,2,1})</f>
        <v>3</v>
      </c>
      <c r="MT5">
        <v>3</v>
      </c>
      <c r="MU5" s="37">
        <f>LOOKUP(MT5,{1,2,3,4,5},{5,4,3,2,1})</f>
        <v>3</v>
      </c>
      <c r="MV5">
        <v>4</v>
      </c>
      <c r="MW5">
        <v>2</v>
      </c>
      <c r="MX5">
        <v>3</v>
      </c>
      <c r="MY5">
        <v>3</v>
      </c>
      <c r="MZ5" s="37">
        <f>LOOKUP(MY5,{1,2,3,4,5},{5,4,3,2,1})</f>
        <v>3</v>
      </c>
      <c r="NA5">
        <v>3</v>
      </c>
      <c r="NB5">
        <v>4</v>
      </c>
      <c r="NC5">
        <v>2</v>
      </c>
      <c r="ND5" s="37">
        <f>LOOKUP(NC5,{1,2,3,4,5},{5,4,3,2,1})</f>
        <v>4</v>
      </c>
      <c r="NE5">
        <v>2</v>
      </c>
      <c r="NF5">
        <v>2</v>
      </c>
      <c r="NG5" s="37">
        <f>LOOKUP(NF5,{1,2,3,4,5},{5,4,3,2,1})</f>
        <v>4</v>
      </c>
      <c r="NH5">
        <v>2</v>
      </c>
      <c r="NI5" s="37">
        <f>LOOKUP(NH5,{1,2,3,4,5},{5,4,3,2,1})</f>
        <v>4</v>
      </c>
      <c r="NJ5">
        <v>3</v>
      </c>
      <c r="NK5">
        <v>2</v>
      </c>
      <c r="NL5" s="37">
        <f>LOOKUP(NK5,{1,2,3,4,5},{5,4,3,2,1})</f>
        <v>4</v>
      </c>
      <c r="NM5">
        <v>2</v>
      </c>
      <c r="NN5" s="37">
        <f>LOOKUP(NM5,{1,2,3,4,5},{5,4,3,2,1})</f>
        <v>4</v>
      </c>
      <c r="NO5">
        <v>4</v>
      </c>
      <c r="NP5" s="37">
        <f>LOOKUP(NO5,{1,2,3,4,5},{5,4,3,2,1})</f>
        <v>2</v>
      </c>
      <c r="NQ5">
        <v>3</v>
      </c>
      <c r="NR5">
        <v>2</v>
      </c>
      <c r="NS5">
        <v>4</v>
      </c>
      <c r="NT5">
        <v>3</v>
      </c>
      <c r="NU5" s="37">
        <f>LOOKUP(NT5,{1,2,3,4,5},{5,4,3,2,1})</f>
        <v>3</v>
      </c>
      <c r="NV5">
        <v>5</v>
      </c>
      <c r="NW5" s="37">
        <f>LOOKUP(NV5,{1,2,3,4,5},{5,4,3,2,1})</f>
        <v>1</v>
      </c>
      <c r="NX5">
        <v>3</v>
      </c>
      <c r="NY5" s="37">
        <f>LOOKUP(NX5,{1,2,3,4,5},{5,4,3,2,1})</f>
        <v>3</v>
      </c>
      <c r="NZ5">
        <f t="shared" si="75"/>
        <v>80</v>
      </c>
      <c r="OA5">
        <f t="shared" si="76"/>
        <v>3.08</v>
      </c>
      <c r="OB5" s="13" t="s">
        <v>440</v>
      </c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</row>
    <row r="6" spans="1:461" x14ac:dyDescent="0.3">
      <c r="A6" s="30">
        <v>7</v>
      </c>
      <c r="B6" s="2" t="s">
        <v>675</v>
      </c>
      <c r="C6" s="3">
        <v>1</v>
      </c>
      <c r="D6" s="2">
        <v>19</v>
      </c>
      <c r="E6">
        <v>2</v>
      </c>
      <c r="F6" s="2">
        <v>2</v>
      </c>
      <c r="G6">
        <v>2</v>
      </c>
      <c r="H6" s="3">
        <v>1</v>
      </c>
      <c r="I6" s="2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f t="shared" si="77"/>
        <v>2</v>
      </c>
      <c r="R6">
        <v>1</v>
      </c>
      <c r="S6">
        <v>5</v>
      </c>
      <c r="T6">
        <f>LOOKUP(R6,{1,2,3,4,5,6,11,15},{1,2,1,2,2,2,1,2})</f>
        <v>1</v>
      </c>
      <c r="U6">
        <v>1</v>
      </c>
      <c r="V6" s="3"/>
      <c r="W6" s="32" t="s">
        <v>440</v>
      </c>
      <c r="X6" s="32" t="s">
        <v>440</v>
      </c>
      <c r="Y6" s="32" t="s">
        <v>440</v>
      </c>
      <c r="Z6" s="32" t="s">
        <v>440</v>
      </c>
      <c r="AA6" s="32" t="s">
        <v>440</v>
      </c>
      <c r="AB6" s="49" t="s">
        <v>440</v>
      </c>
      <c r="AC6" s="32" t="s">
        <v>440</v>
      </c>
      <c r="AD6" s="49" t="s">
        <v>440</v>
      </c>
      <c r="AE6" s="2">
        <v>1</v>
      </c>
      <c r="AF6">
        <v>2</v>
      </c>
      <c r="AG6">
        <f t="shared" si="0"/>
        <v>-1</v>
      </c>
      <c r="AH6">
        <v>1</v>
      </c>
      <c r="AI6">
        <f t="shared" si="1"/>
        <v>1</v>
      </c>
      <c r="AJ6">
        <v>1</v>
      </c>
      <c r="AK6">
        <f t="shared" si="2"/>
        <v>1</v>
      </c>
      <c r="AL6">
        <v>2</v>
      </c>
      <c r="AM6">
        <f t="shared" si="3"/>
        <v>1</v>
      </c>
      <c r="AN6">
        <v>2</v>
      </c>
      <c r="AO6">
        <f t="shared" si="4"/>
        <v>1</v>
      </c>
      <c r="AP6">
        <v>1</v>
      </c>
      <c r="AQ6">
        <f t="shared" si="5"/>
        <v>1</v>
      </c>
      <c r="AR6">
        <v>2</v>
      </c>
      <c r="AS6">
        <f t="shared" si="6"/>
        <v>1</v>
      </c>
      <c r="AT6">
        <v>2</v>
      </c>
      <c r="AU6">
        <f t="shared" si="7"/>
        <v>1</v>
      </c>
      <c r="AV6">
        <v>2</v>
      </c>
      <c r="AW6">
        <f t="shared" si="8"/>
        <v>-1</v>
      </c>
      <c r="AX6">
        <v>1</v>
      </c>
      <c r="AY6">
        <f t="shared" si="9"/>
        <v>-1</v>
      </c>
      <c r="AZ6">
        <v>1</v>
      </c>
      <c r="BA6">
        <f t="shared" si="10"/>
        <v>-1</v>
      </c>
      <c r="BB6">
        <v>1</v>
      </c>
      <c r="BC6">
        <f t="shared" si="11"/>
        <v>1</v>
      </c>
      <c r="BD6">
        <v>1</v>
      </c>
      <c r="BE6">
        <f t="shared" si="12"/>
        <v>1</v>
      </c>
      <c r="BF6">
        <v>2</v>
      </c>
      <c r="BG6">
        <f t="shared" si="13"/>
        <v>1</v>
      </c>
      <c r="BH6">
        <v>1</v>
      </c>
      <c r="BI6">
        <f t="shared" si="14"/>
        <v>1</v>
      </c>
      <c r="BJ6">
        <v>2</v>
      </c>
      <c r="BK6">
        <f t="shared" si="15"/>
        <v>1</v>
      </c>
      <c r="BL6">
        <v>2</v>
      </c>
      <c r="BM6">
        <f t="shared" si="16"/>
        <v>1</v>
      </c>
      <c r="BN6">
        <v>1</v>
      </c>
      <c r="BO6">
        <f t="shared" si="17"/>
        <v>1</v>
      </c>
      <c r="BP6">
        <v>1</v>
      </c>
      <c r="BQ6">
        <f t="shared" si="18"/>
        <v>1</v>
      </c>
      <c r="BR6">
        <v>2</v>
      </c>
      <c r="BS6">
        <f t="shared" si="19"/>
        <v>1</v>
      </c>
      <c r="BT6">
        <v>1</v>
      </c>
      <c r="BU6">
        <f t="shared" si="20"/>
        <v>-1</v>
      </c>
      <c r="BV6" s="13">
        <f t="shared" si="21"/>
        <v>11</v>
      </c>
      <c r="BW6" s="2">
        <v>1</v>
      </c>
      <c r="BX6">
        <v>3</v>
      </c>
      <c r="BY6">
        <v>4</v>
      </c>
      <c r="BZ6">
        <v>1</v>
      </c>
      <c r="CA6">
        <v>5</v>
      </c>
      <c r="CB6">
        <v>1</v>
      </c>
      <c r="CC6">
        <v>4</v>
      </c>
      <c r="CD6">
        <v>2</v>
      </c>
      <c r="CE6" s="37">
        <v>5</v>
      </c>
      <c r="CF6">
        <v>2</v>
      </c>
      <c r="CG6">
        <v>1</v>
      </c>
      <c r="CH6">
        <v>1</v>
      </c>
      <c r="CI6">
        <v>1</v>
      </c>
      <c r="CJ6">
        <v>4</v>
      </c>
      <c r="CK6">
        <v>2</v>
      </c>
      <c r="CL6">
        <v>3</v>
      </c>
      <c r="CM6">
        <v>3</v>
      </c>
      <c r="CN6">
        <v>1</v>
      </c>
      <c r="CO6">
        <v>1</v>
      </c>
      <c r="CP6">
        <v>3</v>
      </c>
      <c r="CQ6">
        <v>3</v>
      </c>
      <c r="CR6">
        <v>2</v>
      </c>
      <c r="CS6">
        <f>LOOKUP(CR6,{1,2,3,4,5},{5,4,3,2,1})</f>
        <v>4</v>
      </c>
      <c r="CT6">
        <v>2</v>
      </c>
      <c r="CU6">
        <v>3</v>
      </c>
      <c r="CV6">
        <v>2</v>
      </c>
      <c r="CW6">
        <v>2</v>
      </c>
      <c r="CX6">
        <f>LOOKUP(CW6,{1,2,3,4,5},{5,4,3,2,1})</f>
        <v>4</v>
      </c>
      <c r="CY6">
        <v>3</v>
      </c>
      <c r="CZ6">
        <f>LOOKUP(CY6,{1,2,3,4,5},{5,4,3,2,1})</f>
        <v>3</v>
      </c>
      <c r="DA6">
        <v>3</v>
      </c>
      <c r="DB6">
        <f>LOOKUP(DA6,{1,2,3,4,5},{5,4,3,2,1})</f>
        <v>3</v>
      </c>
      <c r="DC6">
        <v>3</v>
      </c>
      <c r="DD6">
        <v>4</v>
      </c>
      <c r="DE6">
        <v>4</v>
      </c>
      <c r="DF6">
        <v>3</v>
      </c>
      <c r="DG6">
        <v>3</v>
      </c>
      <c r="DH6">
        <v>3</v>
      </c>
      <c r="DI6">
        <v>3</v>
      </c>
      <c r="DJ6">
        <v>4</v>
      </c>
      <c r="DK6">
        <v>3</v>
      </c>
      <c r="DL6" s="2">
        <f t="shared" si="22"/>
        <v>8</v>
      </c>
      <c r="DM6">
        <f t="shared" si="23"/>
        <v>2.6667000000000001</v>
      </c>
      <c r="DN6">
        <f t="shared" si="24"/>
        <v>9</v>
      </c>
      <c r="DO6">
        <f t="shared" si="25"/>
        <v>3</v>
      </c>
      <c r="DP6">
        <f t="shared" si="26"/>
        <v>17</v>
      </c>
      <c r="DQ6" s="3">
        <f t="shared" si="27"/>
        <v>2.8334000000000001</v>
      </c>
      <c r="DR6" s="2">
        <f t="shared" si="28"/>
        <v>19</v>
      </c>
      <c r="DS6">
        <f t="shared" si="29"/>
        <v>3.1667000000000001</v>
      </c>
      <c r="DT6">
        <f t="shared" si="30"/>
        <v>12</v>
      </c>
      <c r="DU6">
        <f t="shared" si="31"/>
        <v>1.5</v>
      </c>
      <c r="DV6">
        <f t="shared" si="32"/>
        <v>31</v>
      </c>
      <c r="DW6" s="3">
        <f t="shared" si="33"/>
        <v>2.21</v>
      </c>
      <c r="DX6" s="2">
        <f t="shared" si="34"/>
        <v>10</v>
      </c>
      <c r="DY6">
        <f t="shared" si="35"/>
        <v>3.3332999999999999</v>
      </c>
      <c r="DZ6">
        <f t="shared" si="36"/>
        <v>7</v>
      </c>
      <c r="EA6">
        <f t="shared" si="37"/>
        <v>2.3332999999999999</v>
      </c>
      <c r="EB6">
        <f t="shared" si="38"/>
        <v>17</v>
      </c>
      <c r="EC6" s="3">
        <f t="shared" si="39"/>
        <v>2.83</v>
      </c>
      <c r="ED6" s="2">
        <f t="shared" si="78"/>
        <v>21</v>
      </c>
      <c r="EE6" s="3">
        <f t="shared" si="40"/>
        <v>3.5</v>
      </c>
      <c r="EF6" s="2">
        <f t="shared" si="41"/>
        <v>10</v>
      </c>
      <c r="EG6" s="3">
        <f t="shared" si="42"/>
        <v>3.33</v>
      </c>
      <c r="EH6" s="2">
        <f t="shared" si="43"/>
        <v>96</v>
      </c>
      <c r="EI6" s="3">
        <f t="shared" si="44"/>
        <v>2.74</v>
      </c>
      <c r="EJ6" s="2">
        <v>1</v>
      </c>
      <c r="EK6">
        <v>2</v>
      </c>
      <c r="EL6">
        <v>2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4</v>
      </c>
      <c r="EU6" s="37">
        <v>2</v>
      </c>
      <c r="EV6">
        <v>1</v>
      </c>
      <c r="EW6">
        <v>1</v>
      </c>
      <c r="EX6">
        <v>1</v>
      </c>
      <c r="EY6">
        <v>1</v>
      </c>
      <c r="EZ6">
        <v>4</v>
      </c>
      <c r="FA6">
        <v>5</v>
      </c>
      <c r="FB6">
        <v>1</v>
      </c>
      <c r="FC6">
        <v>1</v>
      </c>
      <c r="FD6">
        <v>1</v>
      </c>
      <c r="FE6">
        <v>1</v>
      </c>
      <c r="FF6" s="2">
        <f t="shared" si="45"/>
        <v>32</v>
      </c>
      <c r="FG6" s="3">
        <f t="shared" si="46"/>
        <v>1.6</v>
      </c>
      <c r="FH6" t="s">
        <v>521</v>
      </c>
      <c r="FI6">
        <v>16</v>
      </c>
      <c r="FJ6" t="s">
        <v>520</v>
      </c>
      <c r="FK6">
        <v>15</v>
      </c>
      <c r="FL6" t="s">
        <v>514</v>
      </c>
      <c r="FM6" s="3">
        <v>10</v>
      </c>
      <c r="FN6" s="2">
        <v>1</v>
      </c>
      <c r="FO6">
        <v>2</v>
      </c>
      <c r="FP6">
        <v>1</v>
      </c>
      <c r="FQ6">
        <v>1</v>
      </c>
      <c r="FR6">
        <v>1</v>
      </c>
      <c r="FS6">
        <v>2</v>
      </c>
      <c r="FT6">
        <v>2</v>
      </c>
      <c r="FU6">
        <v>1</v>
      </c>
      <c r="FV6">
        <v>2</v>
      </c>
      <c r="FW6">
        <v>1</v>
      </c>
      <c r="FX6">
        <v>1</v>
      </c>
      <c r="FY6" s="37">
        <v>2</v>
      </c>
      <c r="FZ6">
        <v>2</v>
      </c>
      <c r="GA6">
        <v>2</v>
      </c>
      <c r="GB6">
        <v>2</v>
      </c>
      <c r="GC6">
        <v>2</v>
      </c>
      <c r="GD6">
        <v>1</v>
      </c>
      <c r="GE6">
        <v>1</v>
      </c>
      <c r="GF6">
        <v>2</v>
      </c>
      <c r="GG6">
        <v>2</v>
      </c>
      <c r="GH6">
        <v>2</v>
      </c>
      <c r="GI6">
        <v>1</v>
      </c>
      <c r="GJ6" s="2">
        <f t="shared" si="47"/>
        <v>31</v>
      </c>
      <c r="GK6" s="3">
        <f t="shared" si="48"/>
        <v>1.55</v>
      </c>
      <c r="GL6" s="2" t="s">
        <v>507</v>
      </c>
      <c r="GM6">
        <v>3</v>
      </c>
      <c r="GN6" t="s">
        <v>521</v>
      </c>
      <c r="GO6">
        <v>16</v>
      </c>
      <c r="GP6" t="s">
        <v>520</v>
      </c>
      <c r="GQ6" s="3">
        <v>15</v>
      </c>
      <c r="GR6" s="2">
        <v>1</v>
      </c>
      <c r="GS6">
        <v>5</v>
      </c>
      <c r="GT6">
        <v>4</v>
      </c>
      <c r="GU6">
        <v>1</v>
      </c>
      <c r="GV6">
        <v>3</v>
      </c>
      <c r="GW6">
        <v>1</v>
      </c>
      <c r="GX6" s="37">
        <f>LOOKUP(GW6,{1,2,3,4,5},{5,4,3,2,1})</f>
        <v>5</v>
      </c>
      <c r="GY6">
        <v>1</v>
      </c>
      <c r="GZ6" s="37">
        <f>LOOKUP(GY6,{1,2,3,4,5},{5,4,3,2,1})</f>
        <v>5</v>
      </c>
      <c r="HA6">
        <v>4</v>
      </c>
      <c r="HB6">
        <v>1</v>
      </c>
      <c r="HC6" s="37">
        <f>LOOKUP(HB6,{1,2,3,4,5},{5,4,3,2,1})</f>
        <v>5</v>
      </c>
      <c r="HD6">
        <v>1</v>
      </c>
      <c r="HE6">
        <v>3</v>
      </c>
      <c r="HF6">
        <v>5</v>
      </c>
      <c r="HG6">
        <v>3</v>
      </c>
      <c r="HH6">
        <v>3</v>
      </c>
      <c r="HI6">
        <v>4</v>
      </c>
      <c r="HJ6">
        <v>2</v>
      </c>
      <c r="HK6">
        <v>3</v>
      </c>
      <c r="HL6" s="37">
        <f>LOOKUP(HK6,{1,2,3,4,5},{5,4,3,2,1})</f>
        <v>3</v>
      </c>
      <c r="HM6">
        <v>3</v>
      </c>
      <c r="HN6" s="37">
        <f>LOOKUP(HM6,{1,2,3,4,5},{5,4,3,2,1})</f>
        <v>3</v>
      </c>
      <c r="HO6">
        <f t="shared" si="49"/>
        <v>59</v>
      </c>
      <c r="HP6">
        <f t="shared" si="50"/>
        <v>3.47</v>
      </c>
      <c r="HQ6" s="31">
        <v>1</v>
      </c>
      <c r="HR6" s="31">
        <v>3</v>
      </c>
      <c r="HS6" s="31">
        <v>3</v>
      </c>
      <c r="HT6" s="31" t="s">
        <v>440</v>
      </c>
      <c r="HU6" s="31">
        <v>1</v>
      </c>
      <c r="HV6" s="31">
        <v>1</v>
      </c>
      <c r="HW6" s="31">
        <v>1</v>
      </c>
      <c r="HX6" s="31">
        <v>3</v>
      </c>
      <c r="HY6" s="31">
        <v>2</v>
      </c>
      <c r="HZ6" s="31">
        <v>3</v>
      </c>
      <c r="IA6" s="31">
        <v>3</v>
      </c>
      <c r="IB6" s="31">
        <v>1</v>
      </c>
      <c r="IC6" s="31">
        <v>2</v>
      </c>
      <c r="ID6" s="31">
        <v>1</v>
      </c>
      <c r="IE6" s="31">
        <v>2</v>
      </c>
      <c r="IF6" s="31">
        <v>3</v>
      </c>
      <c r="IG6" s="31">
        <v>3</v>
      </c>
      <c r="IH6" s="31">
        <v>1</v>
      </c>
      <c r="II6" s="31">
        <v>1</v>
      </c>
      <c r="IJ6" s="31">
        <f>LOOKUP(II6,{1,2,3},{3,2,1})</f>
        <v>3</v>
      </c>
      <c r="IK6" s="32">
        <f t="shared" si="51"/>
        <v>33</v>
      </c>
      <c r="IL6" s="33">
        <f t="shared" si="52"/>
        <v>1.94</v>
      </c>
      <c r="IM6" s="2">
        <v>1</v>
      </c>
      <c r="IN6">
        <v>1</v>
      </c>
      <c r="IO6">
        <v>3</v>
      </c>
      <c r="IP6">
        <v>3</v>
      </c>
      <c r="IQ6">
        <v>2</v>
      </c>
      <c r="IR6">
        <v>5</v>
      </c>
      <c r="IS6">
        <v>2</v>
      </c>
      <c r="IT6" s="2">
        <f t="shared" si="53"/>
        <v>16</v>
      </c>
      <c r="IU6" s="3">
        <f t="shared" si="54"/>
        <v>2.6669999999999998</v>
      </c>
      <c r="IV6" s="2">
        <v>1</v>
      </c>
      <c r="IW6">
        <v>1</v>
      </c>
      <c r="IX6">
        <v>4</v>
      </c>
      <c r="IY6">
        <v>4</v>
      </c>
      <c r="IZ6">
        <v>3</v>
      </c>
      <c r="JA6">
        <v>5</v>
      </c>
      <c r="JB6">
        <v>3</v>
      </c>
      <c r="JC6" s="2">
        <f t="shared" si="55"/>
        <v>20</v>
      </c>
      <c r="JD6" s="3">
        <f t="shared" si="56"/>
        <v>3.3330000000000002</v>
      </c>
      <c r="JE6" s="2">
        <v>1</v>
      </c>
      <c r="JF6">
        <v>5</v>
      </c>
      <c r="JG6">
        <v>3</v>
      </c>
      <c r="JH6">
        <v>1</v>
      </c>
      <c r="JI6">
        <v>3</v>
      </c>
      <c r="JJ6">
        <v>1</v>
      </c>
      <c r="JK6">
        <v>3</v>
      </c>
      <c r="JL6" s="2">
        <f t="shared" si="57"/>
        <v>16</v>
      </c>
      <c r="JM6" s="3">
        <f t="shared" si="58"/>
        <v>2.6669999999999998</v>
      </c>
      <c r="JN6" s="2">
        <v>1</v>
      </c>
      <c r="JO6">
        <v>3</v>
      </c>
      <c r="JP6">
        <v>5</v>
      </c>
      <c r="JQ6">
        <v>1</v>
      </c>
      <c r="JR6">
        <v>3</v>
      </c>
      <c r="JS6">
        <v>3</v>
      </c>
      <c r="JT6">
        <v>4</v>
      </c>
      <c r="JU6" s="2">
        <f t="shared" si="59"/>
        <v>19</v>
      </c>
      <c r="JV6" s="3">
        <f t="shared" si="60"/>
        <v>3.1669999999999998</v>
      </c>
      <c r="JW6" s="2">
        <v>1</v>
      </c>
      <c r="JX6">
        <v>5</v>
      </c>
      <c r="JY6" s="37">
        <f>LOOKUP(JX6,{1,2,3,4,5},{5,4,3,2,1})</f>
        <v>1</v>
      </c>
      <c r="JZ6">
        <v>2</v>
      </c>
      <c r="KA6" s="37">
        <f>LOOKUP(JZ6,{1,2,3,4,5},{5,4,3,2,1})</f>
        <v>4</v>
      </c>
      <c r="KB6">
        <v>3</v>
      </c>
      <c r="KC6" s="37">
        <f>LOOKUP(KB6,{1,2,3,4,5},{5,4,3,2,1})</f>
        <v>3</v>
      </c>
      <c r="KD6">
        <v>3</v>
      </c>
      <c r="KE6" s="37">
        <f>LOOKUP(KD6,{1,2,3,4,5},{5,4,3,2,1})</f>
        <v>3</v>
      </c>
      <c r="KF6">
        <v>1</v>
      </c>
      <c r="KG6" s="37">
        <f>LOOKUP(KF6,{1,2,3,4,5},{5,4,3,2,1})</f>
        <v>5</v>
      </c>
      <c r="KH6">
        <v>4</v>
      </c>
      <c r="KI6" s="37">
        <f>LOOKUP(KH6,{1,2,3,4,5},{5,4,3,2,1})</f>
        <v>2</v>
      </c>
      <c r="KJ6" s="2">
        <f t="shared" si="79"/>
        <v>18</v>
      </c>
      <c r="KK6" s="3">
        <f t="shared" si="61"/>
        <v>3</v>
      </c>
      <c r="KL6" s="2">
        <f t="shared" si="62"/>
        <v>3</v>
      </c>
      <c r="KM6">
        <f t="shared" si="63"/>
        <v>11</v>
      </c>
      <c r="KN6">
        <f>(IP6+IY6+KC6)</f>
        <v>10</v>
      </c>
      <c r="KO6">
        <f t="shared" si="64"/>
        <v>8</v>
      </c>
      <c r="KP6">
        <f t="shared" si="65"/>
        <v>15</v>
      </c>
      <c r="KQ6">
        <f t="shared" si="66"/>
        <v>7</v>
      </c>
      <c r="KR6" s="2">
        <f t="shared" si="67"/>
        <v>8</v>
      </c>
      <c r="KS6">
        <f t="shared" si="67"/>
        <v>8</v>
      </c>
      <c r="KT6">
        <f t="shared" si="67"/>
        <v>2</v>
      </c>
      <c r="KU6">
        <f t="shared" si="67"/>
        <v>6</v>
      </c>
      <c r="KV6">
        <f t="shared" si="67"/>
        <v>4</v>
      </c>
      <c r="KW6" s="3">
        <f t="shared" si="67"/>
        <v>7</v>
      </c>
      <c r="KX6" s="32">
        <v>1</v>
      </c>
      <c r="KY6" s="31">
        <v>3</v>
      </c>
      <c r="KZ6" s="31">
        <v>5</v>
      </c>
      <c r="LA6" s="31">
        <v>3</v>
      </c>
      <c r="LB6" s="31" t="s">
        <v>440</v>
      </c>
      <c r="LC6" s="31">
        <v>2</v>
      </c>
      <c r="LD6" s="31">
        <v>2</v>
      </c>
      <c r="LE6" s="31">
        <v>5</v>
      </c>
      <c r="LF6" s="31">
        <v>2</v>
      </c>
      <c r="LG6" s="31">
        <v>4</v>
      </c>
      <c r="LH6" s="31">
        <v>4</v>
      </c>
      <c r="LI6" s="31">
        <v>2</v>
      </c>
      <c r="LJ6" s="31">
        <v>5</v>
      </c>
      <c r="LK6" s="31">
        <v>2</v>
      </c>
      <c r="LL6" s="31">
        <v>4</v>
      </c>
      <c r="LM6" s="31">
        <v>3</v>
      </c>
      <c r="LN6" s="31">
        <v>2</v>
      </c>
      <c r="LO6" s="31">
        <v>2</v>
      </c>
      <c r="LP6" s="31">
        <v>2</v>
      </c>
      <c r="LQ6" s="31">
        <v>2</v>
      </c>
      <c r="LR6" s="31">
        <v>3</v>
      </c>
      <c r="LS6" s="31">
        <v>2</v>
      </c>
      <c r="LT6" s="31">
        <v>2</v>
      </c>
      <c r="LU6" s="32">
        <f t="shared" si="68"/>
        <v>25</v>
      </c>
      <c r="LV6" s="33">
        <f t="shared" si="69"/>
        <v>4.1669999999999998</v>
      </c>
      <c r="LW6" s="32">
        <f t="shared" si="70"/>
        <v>36</v>
      </c>
      <c r="LX6" s="33">
        <f t="shared" si="71"/>
        <v>2.25</v>
      </c>
      <c r="LY6" s="32">
        <f t="shared" si="72"/>
        <v>61</v>
      </c>
      <c r="LZ6" s="33">
        <f t="shared" si="73"/>
        <v>2.7730000000000001</v>
      </c>
      <c r="MA6" s="2">
        <v>1</v>
      </c>
      <c r="MB6">
        <v>2</v>
      </c>
      <c r="MC6">
        <v>2</v>
      </c>
      <c r="MD6">
        <v>1</v>
      </c>
      <c r="ME6">
        <v>2</v>
      </c>
      <c r="MF6">
        <v>2</v>
      </c>
      <c r="MG6">
        <v>1</v>
      </c>
      <c r="MH6">
        <v>1</v>
      </c>
      <c r="MI6">
        <v>1</v>
      </c>
      <c r="MJ6" s="3">
        <v>2</v>
      </c>
      <c r="MK6">
        <f t="shared" si="74"/>
        <v>15</v>
      </c>
      <c r="ML6" s="2">
        <v>1</v>
      </c>
      <c r="MM6">
        <v>3</v>
      </c>
      <c r="MN6">
        <v>2</v>
      </c>
      <c r="MO6">
        <v>4</v>
      </c>
      <c r="MP6" s="37">
        <f>LOOKUP(MO6,{1,2,3,4,5},{5,4,3,2,1})</f>
        <v>2</v>
      </c>
      <c r="MQ6">
        <v>3</v>
      </c>
      <c r="MR6">
        <v>3</v>
      </c>
      <c r="MS6" s="37">
        <f>LOOKUP(MR6,{1,2,3,4,5},{5,4,3,2,1})</f>
        <v>3</v>
      </c>
      <c r="MT6">
        <v>2</v>
      </c>
      <c r="MU6" s="37">
        <f>LOOKUP(MT6,{1,2,3,4,5},{5,4,3,2,1})</f>
        <v>4</v>
      </c>
      <c r="MV6">
        <v>2</v>
      </c>
      <c r="MW6">
        <v>1</v>
      </c>
      <c r="MX6">
        <v>1</v>
      </c>
      <c r="MY6">
        <v>2</v>
      </c>
      <c r="MZ6" s="37">
        <f>LOOKUP(MY6,{1,2,3,4,5},{5,4,3,2,1})</f>
        <v>4</v>
      </c>
      <c r="NA6">
        <v>2</v>
      </c>
      <c r="NB6">
        <v>2</v>
      </c>
      <c r="NC6">
        <v>4</v>
      </c>
      <c r="ND6" s="37">
        <f>LOOKUP(NC6,{1,2,3,4,5},{5,4,3,2,1})</f>
        <v>2</v>
      </c>
      <c r="NE6">
        <v>1</v>
      </c>
      <c r="NF6">
        <v>1</v>
      </c>
      <c r="NG6" s="37">
        <f>LOOKUP(NF6,{1,2,3,4,5},{5,4,3,2,1})</f>
        <v>5</v>
      </c>
      <c r="NH6">
        <v>3</v>
      </c>
      <c r="NI6" s="37">
        <f>LOOKUP(NH6,{1,2,3,4,5},{5,4,3,2,1})</f>
        <v>3</v>
      </c>
      <c r="NJ6">
        <v>3</v>
      </c>
      <c r="NK6">
        <v>3</v>
      </c>
      <c r="NL6" s="37">
        <f>LOOKUP(NK6,{1,2,3,4,5},{5,4,3,2,1})</f>
        <v>3</v>
      </c>
      <c r="NM6">
        <v>3</v>
      </c>
      <c r="NN6" s="37">
        <f>LOOKUP(NM6,{1,2,3,4,5},{5,4,3,2,1})</f>
        <v>3</v>
      </c>
      <c r="NO6">
        <v>4</v>
      </c>
      <c r="NP6" s="37">
        <f>LOOKUP(NO6,{1,2,3,4,5},{5,4,3,2,1})</f>
        <v>2</v>
      </c>
      <c r="NQ6">
        <v>1</v>
      </c>
      <c r="NR6">
        <v>1</v>
      </c>
      <c r="NS6">
        <v>4</v>
      </c>
      <c r="NT6">
        <v>2</v>
      </c>
      <c r="NU6" s="37">
        <f>LOOKUP(NT6,{1,2,3,4,5},{5,4,3,2,1})</f>
        <v>4</v>
      </c>
      <c r="NV6">
        <v>5</v>
      </c>
      <c r="NW6" s="37">
        <f>LOOKUP(NV6,{1,2,3,4,5},{5,4,3,2,1})</f>
        <v>1</v>
      </c>
      <c r="NX6">
        <v>5</v>
      </c>
      <c r="NY6" s="37">
        <f>LOOKUP(NX6,{1,2,3,4,5},{5,4,3,2,1})</f>
        <v>1</v>
      </c>
      <c r="NZ6">
        <f t="shared" si="75"/>
        <v>63</v>
      </c>
      <c r="OA6">
        <f t="shared" si="76"/>
        <v>2.42</v>
      </c>
      <c r="OB6" s="13" t="s">
        <v>676</v>
      </c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</row>
    <row r="7" spans="1:461" x14ac:dyDescent="0.3">
      <c r="A7" s="30">
        <v>8</v>
      </c>
      <c r="B7" s="2" t="s">
        <v>677</v>
      </c>
      <c r="C7" s="3">
        <v>1</v>
      </c>
      <c r="D7" s="2">
        <v>19</v>
      </c>
      <c r="E7">
        <v>2</v>
      </c>
      <c r="F7" s="2">
        <v>2</v>
      </c>
      <c r="G7">
        <v>2</v>
      </c>
      <c r="H7" s="3">
        <v>1</v>
      </c>
      <c r="I7" s="2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0</v>
      </c>
      <c r="P7">
        <f t="shared" si="77"/>
        <v>4</v>
      </c>
      <c r="R7">
        <v>1</v>
      </c>
      <c r="S7">
        <v>4</v>
      </c>
      <c r="T7">
        <f>LOOKUP(R7,{1,2,3,4,5,6,11,15},{1,2,1,2,2,2,1,2})</f>
        <v>1</v>
      </c>
      <c r="U7">
        <v>1</v>
      </c>
      <c r="V7" s="3"/>
      <c r="W7" s="32" t="s">
        <v>440</v>
      </c>
      <c r="X7" s="32" t="s">
        <v>440</v>
      </c>
      <c r="Y7" s="32" t="s">
        <v>440</v>
      </c>
      <c r="Z7" s="32" t="s">
        <v>440</v>
      </c>
      <c r="AA7" s="32" t="s">
        <v>440</v>
      </c>
      <c r="AB7" s="49" t="s">
        <v>440</v>
      </c>
      <c r="AC7" s="32" t="s">
        <v>440</v>
      </c>
      <c r="AD7" s="49" t="s">
        <v>440</v>
      </c>
      <c r="AE7" s="2">
        <v>1</v>
      </c>
      <c r="AF7">
        <v>1</v>
      </c>
      <c r="AG7">
        <f t="shared" si="0"/>
        <v>1</v>
      </c>
      <c r="AH7">
        <v>1</v>
      </c>
      <c r="AI7">
        <f t="shared" si="1"/>
        <v>1</v>
      </c>
      <c r="AJ7">
        <v>1</v>
      </c>
      <c r="AK7">
        <f t="shared" si="2"/>
        <v>1</v>
      </c>
      <c r="AL7">
        <v>1</v>
      </c>
      <c r="AM7">
        <f t="shared" si="3"/>
        <v>-1</v>
      </c>
      <c r="AN7">
        <v>2</v>
      </c>
      <c r="AO7">
        <f t="shared" si="4"/>
        <v>1</v>
      </c>
      <c r="AP7">
        <v>1</v>
      </c>
      <c r="AQ7">
        <f t="shared" si="5"/>
        <v>1</v>
      </c>
      <c r="AR7">
        <v>2</v>
      </c>
      <c r="AS7">
        <f t="shared" si="6"/>
        <v>1</v>
      </c>
      <c r="AT7">
        <v>2</v>
      </c>
      <c r="AU7">
        <f t="shared" si="7"/>
        <v>1</v>
      </c>
      <c r="AV7">
        <v>2</v>
      </c>
      <c r="AW7">
        <f t="shared" si="8"/>
        <v>-1</v>
      </c>
      <c r="AX7">
        <v>1</v>
      </c>
      <c r="AY7">
        <f t="shared" si="9"/>
        <v>-1</v>
      </c>
      <c r="AZ7">
        <v>1</v>
      </c>
      <c r="BA7">
        <f t="shared" si="10"/>
        <v>-1</v>
      </c>
      <c r="BB7">
        <v>1</v>
      </c>
      <c r="BC7">
        <f t="shared" si="11"/>
        <v>1</v>
      </c>
      <c r="BD7">
        <v>1</v>
      </c>
      <c r="BE7">
        <f t="shared" si="12"/>
        <v>1</v>
      </c>
      <c r="BF7">
        <v>2</v>
      </c>
      <c r="BG7">
        <f t="shared" si="13"/>
        <v>1</v>
      </c>
      <c r="BH7">
        <v>1</v>
      </c>
      <c r="BI7">
        <f t="shared" si="14"/>
        <v>1</v>
      </c>
      <c r="BJ7">
        <v>2</v>
      </c>
      <c r="BK7">
        <f t="shared" si="15"/>
        <v>1</v>
      </c>
      <c r="BL7">
        <v>2</v>
      </c>
      <c r="BM7">
        <f t="shared" si="16"/>
        <v>1</v>
      </c>
      <c r="BN7">
        <v>1</v>
      </c>
      <c r="BO7">
        <f t="shared" si="17"/>
        <v>1</v>
      </c>
      <c r="BP7">
        <v>1</v>
      </c>
      <c r="BQ7">
        <f t="shared" si="18"/>
        <v>1</v>
      </c>
      <c r="BR7">
        <v>2</v>
      </c>
      <c r="BS7">
        <f t="shared" si="19"/>
        <v>1</v>
      </c>
      <c r="BT7">
        <v>1</v>
      </c>
      <c r="BU7">
        <f t="shared" si="20"/>
        <v>-1</v>
      </c>
      <c r="BV7" s="13">
        <f t="shared" si="21"/>
        <v>11</v>
      </c>
      <c r="BW7" s="2">
        <v>1</v>
      </c>
      <c r="BX7">
        <v>2</v>
      </c>
      <c r="BY7">
        <v>4</v>
      </c>
      <c r="BZ7">
        <v>2</v>
      </c>
      <c r="CA7">
        <v>4</v>
      </c>
      <c r="CB7">
        <v>1</v>
      </c>
      <c r="CC7">
        <v>4</v>
      </c>
      <c r="CD7">
        <v>2</v>
      </c>
      <c r="CE7" s="37">
        <v>5</v>
      </c>
      <c r="CF7">
        <v>3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3</v>
      </c>
      <c r="CN7">
        <v>4</v>
      </c>
      <c r="CO7">
        <v>4</v>
      </c>
      <c r="CP7">
        <v>4</v>
      </c>
      <c r="CQ7">
        <v>4</v>
      </c>
      <c r="CR7">
        <v>2</v>
      </c>
      <c r="CS7">
        <f>LOOKUP(CR7,{1,2,3,4,5},{5,4,3,2,1})</f>
        <v>4</v>
      </c>
      <c r="CT7">
        <v>4</v>
      </c>
      <c r="CU7">
        <v>2</v>
      </c>
      <c r="CV7">
        <v>4</v>
      </c>
      <c r="CW7">
        <v>4</v>
      </c>
      <c r="CX7">
        <f>LOOKUP(CW7,{1,2,3,4,5},{5,4,3,2,1})</f>
        <v>2</v>
      </c>
      <c r="CY7">
        <v>2</v>
      </c>
      <c r="CZ7">
        <f>LOOKUP(CY7,{1,2,3,4,5},{5,4,3,2,1})</f>
        <v>4</v>
      </c>
      <c r="DA7">
        <v>2</v>
      </c>
      <c r="DB7">
        <f>LOOKUP(DA7,{1,2,3,4,5},{5,4,3,2,1})</f>
        <v>4</v>
      </c>
      <c r="DC7">
        <v>4</v>
      </c>
      <c r="DD7">
        <v>2</v>
      </c>
      <c r="DE7">
        <v>4</v>
      </c>
      <c r="DF7">
        <v>4</v>
      </c>
      <c r="DG7">
        <v>4</v>
      </c>
      <c r="DH7">
        <v>3</v>
      </c>
      <c r="DI7">
        <v>3</v>
      </c>
      <c r="DJ7">
        <v>4</v>
      </c>
      <c r="DK7">
        <v>4</v>
      </c>
      <c r="DL7" s="2">
        <f t="shared" si="22"/>
        <v>8</v>
      </c>
      <c r="DM7">
        <f t="shared" si="23"/>
        <v>2.6667000000000001</v>
      </c>
      <c r="DN7">
        <f t="shared" si="24"/>
        <v>11</v>
      </c>
      <c r="DO7">
        <f t="shared" si="25"/>
        <v>3.6667000000000001</v>
      </c>
      <c r="DP7">
        <f t="shared" si="26"/>
        <v>19</v>
      </c>
      <c r="DQ7" s="3">
        <f t="shared" si="27"/>
        <v>3.1667000000000001</v>
      </c>
      <c r="DR7" s="2">
        <f t="shared" si="28"/>
        <v>24</v>
      </c>
      <c r="DS7">
        <f t="shared" si="29"/>
        <v>4</v>
      </c>
      <c r="DT7">
        <f t="shared" si="30"/>
        <v>25</v>
      </c>
      <c r="DU7">
        <f t="shared" si="31"/>
        <v>3.125</v>
      </c>
      <c r="DV7">
        <f t="shared" si="32"/>
        <v>49</v>
      </c>
      <c r="DW7" s="3">
        <f t="shared" si="33"/>
        <v>3.5</v>
      </c>
      <c r="DX7" s="2">
        <f t="shared" si="34"/>
        <v>12</v>
      </c>
      <c r="DY7">
        <f t="shared" si="35"/>
        <v>4</v>
      </c>
      <c r="DZ7">
        <f t="shared" si="36"/>
        <v>10</v>
      </c>
      <c r="EA7">
        <f t="shared" si="37"/>
        <v>3.3332999999999999</v>
      </c>
      <c r="EB7">
        <f t="shared" si="38"/>
        <v>22</v>
      </c>
      <c r="EC7" s="3">
        <f t="shared" si="39"/>
        <v>3.67</v>
      </c>
      <c r="ED7" s="2">
        <f t="shared" si="78"/>
        <v>20</v>
      </c>
      <c r="EE7" s="3">
        <f t="shared" si="40"/>
        <v>3.33</v>
      </c>
      <c r="EF7" s="2">
        <f t="shared" si="41"/>
        <v>11</v>
      </c>
      <c r="EG7" s="3">
        <f t="shared" si="42"/>
        <v>3.67</v>
      </c>
      <c r="EH7" s="2">
        <f t="shared" si="43"/>
        <v>121</v>
      </c>
      <c r="EI7" s="3">
        <f t="shared" si="44"/>
        <v>3.46</v>
      </c>
      <c r="EJ7" s="2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4</v>
      </c>
      <c r="ER7">
        <v>4</v>
      </c>
      <c r="ES7">
        <v>3</v>
      </c>
      <c r="ET7">
        <v>4</v>
      </c>
      <c r="EU7" s="37">
        <v>2</v>
      </c>
      <c r="EV7">
        <v>3</v>
      </c>
      <c r="EW7">
        <v>3</v>
      </c>
      <c r="EX7">
        <v>2</v>
      </c>
      <c r="EY7">
        <v>2</v>
      </c>
      <c r="EZ7">
        <v>4</v>
      </c>
      <c r="FA7">
        <v>4</v>
      </c>
      <c r="FB7">
        <v>2</v>
      </c>
      <c r="FC7">
        <v>2</v>
      </c>
      <c r="FD7">
        <v>2</v>
      </c>
      <c r="FE7">
        <v>2</v>
      </c>
      <c r="FF7" s="2">
        <f t="shared" si="45"/>
        <v>47</v>
      </c>
      <c r="FG7" s="3">
        <f t="shared" si="46"/>
        <v>2.35</v>
      </c>
      <c r="FH7" t="s">
        <v>521</v>
      </c>
      <c r="FI7">
        <v>16</v>
      </c>
      <c r="FJ7" s="62" t="s">
        <v>514</v>
      </c>
      <c r="FK7" s="62">
        <v>10</v>
      </c>
      <c r="FL7" s="62" t="s">
        <v>514</v>
      </c>
      <c r="FM7" s="62">
        <v>10</v>
      </c>
      <c r="FN7" s="2">
        <v>1</v>
      </c>
      <c r="FO7">
        <v>1</v>
      </c>
      <c r="FP7">
        <v>1</v>
      </c>
      <c r="FQ7">
        <v>1</v>
      </c>
      <c r="FR7">
        <v>1</v>
      </c>
      <c r="FS7">
        <v>2</v>
      </c>
      <c r="FT7">
        <v>1</v>
      </c>
      <c r="FU7">
        <v>2</v>
      </c>
      <c r="FV7">
        <v>1</v>
      </c>
      <c r="FW7">
        <v>1</v>
      </c>
      <c r="FX7">
        <v>1</v>
      </c>
      <c r="FY7" s="37">
        <v>2</v>
      </c>
      <c r="FZ7">
        <v>1</v>
      </c>
      <c r="GA7">
        <v>1</v>
      </c>
      <c r="GB7">
        <v>2</v>
      </c>
      <c r="GC7">
        <v>2</v>
      </c>
      <c r="GD7">
        <v>1</v>
      </c>
      <c r="GE7">
        <v>1</v>
      </c>
      <c r="GF7">
        <v>2</v>
      </c>
      <c r="GG7">
        <v>2</v>
      </c>
      <c r="GH7">
        <v>2</v>
      </c>
      <c r="GI7">
        <v>1</v>
      </c>
      <c r="GJ7" s="2">
        <f t="shared" si="47"/>
        <v>27</v>
      </c>
      <c r="GK7" s="3">
        <f t="shared" si="48"/>
        <v>1.35</v>
      </c>
      <c r="GL7" s="2" t="s">
        <v>679</v>
      </c>
      <c r="GM7">
        <v>0</v>
      </c>
      <c r="GN7" t="s">
        <v>507</v>
      </c>
      <c r="GO7">
        <v>3</v>
      </c>
      <c r="GP7" t="s">
        <v>680</v>
      </c>
      <c r="GQ7" s="3">
        <v>0</v>
      </c>
      <c r="GR7" s="2">
        <v>1</v>
      </c>
      <c r="GS7">
        <v>5</v>
      </c>
      <c r="GT7">
        <v>5</v>
      </c>
      <c r="GU7">
        <v>3</v>
      </c>
      <c r="GV7">
        <v>5</v>
      </c>
      <c r="GW7">
        <v>5</v>
      </c>
      <c r="GX7" s="37">
        <f>LOOKUP(GW7,{1,2,3,4,5},{5,4,3,2,1})</f>
        <v>1</v>
      </c>
      <c r="GY7">
        <v>2</v>
      </c>
      <c r="GZ7" s="37">
        <f>LOOKUP(GY7,{1,2,3,4,5},{5,4,3,2,1})</f>
        <v>4</v>
      </c>
      <c r="HA7">
        <v>4</v>
      </c>
      <c r="HB7">
        <v>2</v>
      </c>
      <c r="HC7" s="37">
        <f>LOOKUP(HB7,{1,2,3,4,5},{5,4,3,2,1})</f>
        <v>4</v>
      </c>
      <c r="HD7">
        <v>2</v>
      </c>
      <c r="HE7">
        <v>2</v>
      </c>
      <c r="HF7">
        <v>5</v>
      </c>
      <c r="HG7">
        <v>3</v>
      </c>
      <c r="HH7">
        <v>5</v>
      </c>
      <c r="HI7">
        <v>4</v>
      </c>
      <c r="HJ7">
        <v>5</v>
      </c>
      <c r="HK7">
        <v>3</v>
      </c>
      <c r="HL7" s="37">
        <f>LOOKUP(HK7,{1,2,3,4,5},{5,4,3,2,1})</f>
        <v>3</v>
      </c>
      <c r="HM7">
        <v>2</v>
      </c>
      <c r="HN7" s="37">
        <f>LOOKUP(HM7,{1,2,3,4,5},{5,4,3,2,1})</f>
        <v>4</v>
      </c>
      <c r="HO7">
        <f t="shared" si="49"/>
        <v>64</v>
      </c>
      <c r="HP7">
        <f t="shared" si="50"/>
        <v>3.76</v>
      </c>
      <c r="HQ7">
        <v>1</v>
      </c>
      <c r="HR7">
        <v>3</v>
      </c>
      <c r="HS7">
        <v>3</v>
      </c>
      <c r="HT7">
        <v>1</v>
      </c>
      <c r="HU7">
        <v>1</v>
      </c>
      <c r="HV7">
        <v>1</v>
      </c>
      <c r="HW7">
        <v>2</v>
      </c>
      <c r="HX7" s="37">
        <v>3</v>
      </c>
      <c r="HY7">
        <v>2</v>
      </c>
      <c r="HZ7">
        <v>3</v>
      </c>
      <c r="IA7">
        <v>2</v>
      </c>
      <c r="IB7">
        <v>1</v>
      </c>
      <c r="IC7">
        <v>2</v>
      </c>
      <c r="ID7">
        <v>2</v>
      </c>
      <c r="IE7">
        <v>2</v>
      </c>
      <c r="IF7">
        <v>3</v>
      </c>
      <c r="IG7">
        <v>3</v>
      </c>
      <c r="IH7">
        <v>1</v>
      </c>
      <c r="II7">
        <v>2</v>
      </c>
      <c r="IJ7" s="37">
        <f>LOOKUP(II7,{1,2,3},{3,2,1})</f>
        <v>2</v>
      </c>
      <c r="IK7" s="2">
        <f t="shared" si="51"/>
        <v>34</v>
      </c>
      <c r="IL7" s="3">
        <f t="shared" si="52"/>
        <v>2</v>
      </c>
      <c r="IM7" s="2">
        <v>1</v>
      </c>
      <c r="IN7">
        <v>1</v>
      </c>
      <c r="IO7">
        <v>4</v>
      </c>
      <c r="IP7">
        <v>4</v>
      </c>
      <c r="IQ7">
        <v>2</v>
      </c>
      <c r="IR7">
        <v>5</v>
      </c>
      <c r="IS7">
        <v>3</v>
      </c>
      <c r="IT7" s="2">
        <f t="shared" si="53"/>
        <v>19</v>
      </c>
      <c r="IU7" s="3">
        <f t="shared" si="54"/>
        <v>3.1669999999999998</v>
      </c>
      <c r="IV7" s="32">
        <v>1</v>
      </c>
      <c r="IW7" s="31">
        <v>3</v>
      </c>
      <c r="IX7" s="31">
        <v>5</v>
      </c>
      <c r="IY7" s="31" t="s">
        <v>440</v>
      </c>
      <c r="IZ7" s="31">
        <v>4</v>
      </c>
      <c r="JA7" s="31">
        <v>5</v>
      </c>
      <c r="JB7" s="31">
        <v>4</v>
      </c>
      <c r="JC7" s="32">
        <f t="shared" si="55"/>
        <v>21</v>
      </c>
      <c r="JD7" s="33">
        <f t="shared" si="56"/>
        <v>3.5</v>
      </c>
      <c r="JE7" s="2">
        <v>1</v>
      </c>
      <c r="JF7">
        <v>2</v>
      </c>
      <c r="JG7">
        <v>3</v>
      </c>
      <c r="JH7">
        <v>4</v>
      </c>
      <c r="JI7">
        <v>4</v>
      </c>
      <c r="JJ7">
        <v>2</v>
      </c>
      <c r="JK7">
        <v>4</v>
      </c>
      <c r="JL7" s="2">
        <f t="shared" si="57"/>
        <v>19</v>
      </c>
      <c r="JM7" s="3">
        <f t="shared" si="58"/>
        <v>3.1669999999999998</v>
      </c>
      <c r="JN7" s="2">
        <v>1</v>
      </c>
      <c r="JO7">
        <v>4</v>
      </c>
      <c r="JP7">
        <v>4</v>
      </c>
      <c r="JQ7">
        <v>4</v>
      </c>
      <c r="JR7">
        <v>4</v>
      </c>
      <c r="JS7">
        <v>3</v>
      </c>
      <c r="JT7">
        <v>4</v>
      </c>
      <c r="JU7" s="2">
        <f t="shared" si="59"/>
        <v>23</v>
      </c>
      <c r="JV7" s="3">
        <f t="shared" si="60"/>
        <v>3.8330000000000002</v>
      </c>
      <c r="JW7" s="32">
        <v>1</v>
      </c>
      <c r="JX7" s="31">
        <v>4</v>
      </c>
      <c r="JY7" s="31">
        <f>LOOKUP(JX7,{1,2,3,4,5},{5,4,3,2,1})</f>
        <v>2</v>
      </c>
      <c r="JZ7" s="31">
        <v>4</v>
      </c>
      <c r="KA7" s="31">
        <f>LOOKUP(JZ7,{1,2,3,4,5},{5,4,3,2,1})</f>
        <v>2</v>
      </c>
      <c r="KB7" s="31">
        <v>2</v>
      </c>
      <c r="KC7" s="31">
        <f>LOOKUP(KB7,{1,2,3,4,5},{5,4,3,2,1})</f>
        <v>4</v>
      </c>
      <c r="KD7" s="31">
        <v>4</v>
      </c>
      <c r="KE7" s="31">
        <f>LOOKUP(KD7,{1,2,3,4,5},{5,4,3,2,1})</f>
        <v>2</v>
      </c>
      <c r="KF7" s="31">
        <v>2</v>
      </c>
      <c r="KG7" s="31">
        <f>LOOKUP(KF7,{1,2,3,4,5},{5,4,3,2,1})</f>
        <v>4</v>
      </c>
      <c r="KH7" s="31">
        <v>4</v>
      </c>
      <c r="KI7" s="31">
        <f>LOOKUP(KH7,{1,2,3,4,5},{5,4,3,2,1})</f>
        <v>2</v>
      </c>
      <c r="KJ7" s="32">
        <f t="shared" si="79"/>
        <v>20</v>
      </c>
      <c r="KK7" s="33">
        <f t="shared" si="61"/>
        <v>3.3330000000000002</v>
      </c>
      <c r="KL7" s="2">
        <f t="shared" si="62"/>
        <v>6</v>
      </c>
      <c r="KM7">
        <f t="shared" si="63"/>
        <v>11</v>
      </c>
      <c r="KN7" s="31" t="s">
        <v>440</v>
      </c>
      <c r="KO7">
        <f t="shared" si="64"/>
        <v>8</v>
      </c>
      <c r="KP7">
        <f t="shared" si="65"/>
        <v>14</v>
      </c>
      <c r="KQ7">
        <f t="shared" si="66"/>
        <v>9</v>
      </c>
      <c r="KR7" s="2">
        <f t="shared" si="67"/>
        <v>6</v>
      </c>
      <c r="KS7">
        <f t="shared" si="67"/>
        <v>7</v>
      </c>
      <c r="KT7">
        <f t="shared" si="67"/>
        <v>8</v>
      </c>
      <c r="KU7">
        <f t="shared" si="67"/>
        <v>8</v>
      </c>
      <c r="KV7">
        <f t="shared" si="67"/>
        <v>5</v>
      </c>
      <c r="KW7" s="3">
        <f t="shared" si="67"/>
        <v>8</v>
      </c>
      <c r="KX7" s="32">
        <v>1</v>
      </c>
      <c r="KY7" s="31">
        <v>4</v>
      </c>
      <c r="KZ7" s="31">
        <v>4</v>
      </c>
      <c r="LA7" s="31">
        <v>3</v>
      </c>
      <c r="LB7" s="31">
        <v>3</v>
      </c>
      <c r="LC7" s="31">
        <v>4</v>
      </c>
      <c r="LD7" s="31" t="s">
        <v>440</v>
      </c>
      <c r="LE7" s="31">
        <v>4</v>
      </c>
      <c r="LF7" s="31">
        <v>3</v>
      </c>
      <c r="LG7" s="31">
        <v>4</v>
      </c>
      <c r="LH7" s="31">
        <v>4</v>
      </c>
      <c r="LI7" s="31" t="s">
        <v>440</v>
      </c>
      <c r="LJ7" s="31">
        <v>4</v>
      </c>
      <c r="LK7" s="31">
        <v>3</v>
      </c>
      <c r="LL7" s="31">
        <v>3</v>
      </c>
      <c r="LM7" s="31">
        <v>3</v>
      </c>
      <c r="LN7" s="31">
        <v>3</v>
      </c>
      <c r="LO7" s="31">
        <v>3</v>
      </c>
      <c r="LP7" s="31">
        <v>3</v>
      </c>
      <c r="LQ7" s="31">
        <v>3</v>
      </c>
      <c r="LR7" s="31">
        <v>3</v>
      </c>
      <c r="LS7" s="31">
        <v>3</v>
      </c>
      <c r="LT7" s="31">
        <v>4</v>
      </c>
      <c r="LU7" s="32">
        <f t="shared" si="68"/>
        <v>24</v>
      </c>
      <c r="LV7" s="33">
        <f t="shared" si="69"/>
        <v>4</v>
      </c>
      <c r="LW7" s="32">
        <f t="shared" si="70"/>
        <v>44</v>
      </c>
      <c r="LX7" s="33">
        <f t="shared" si="71"/>
        <v>2.75</v>
      </c>
      <c r="LY7" s="32">
        <f t="shared" si="72"/>
        <v>68</v>
      </c>
      <c r="LZ7" s="33">
        <f t="shared" si="73"/>
        <v>3.0910000000000002</v>
      </c>
      <c r="MA7" s="2">
        <v>1</v>
      </c>
      <c r="MB7">
        <v>1</v>
      </c>
      <c r="MC7">
        <v>2</v>
      </c>
      <c r="MD7">
        <v>1</v>
      </c>
      <c r="ME7">
        <v>2</v>
      </c>
      <c r="MF7">
        <v>1</v>
      </c>
      <c r="MG7">
        <v>1</v>
      </c>
      <c r="MH7">
        <v>1</v>
      </c>
      <c r="MI7">
        <v>1</v>
      </c>
      <c r="MJ7" s="3">
        <v>2</v>
      </c>
      <c r="MK7">
        <f t="shared" si="74"/>
        <v>13</v>
      </c>
      <c r="ML7" s="2">
        <v>1</v>
      </c>
      <c r="MM7">
        <v>4</v>
      </c>
      <c r="MN7">
        <v>2</v>
      </c>
      <c r="MO7">
        <v>4</v>
      </c>
      <c r="MP7" s="37">
        <f>LOOKUP(MO7,{1,2,3,4,5},{5,4,3,2,1})</f>
        <v>2</v>
      </c>
      <c r="MQ7">
        <v>2</v>
      </c>
      <c r="MR7">
        <v>3</v>
      </c>
      <c r="MS7" s="37">
        <f>LOOKUP(MR7,{1,2,3,4,5},{5,4,3,2,1})</f>
        <v>3</v>
      </c>
      <c r="MT7">
        <v>2</v>
      </c>
      <c r="MU7" s="37">
        <f>LOOKUP(MT7,{1,2,3,4,5},{5,4,3,2,1})</f>
        <v>4</v>
      </c>
      <c r="MV7">
        <v>3</v>
      </c>
      <c r="MW7">
        <v>2</v>
      </c>
      <c r="MX7">
        <v>1</v>
      </c>
      <c r="MY7">
        <v>4</v>
      </c>
      <c r="MZ7" s="37">
        <f>LOOKUP(MY7,{1,2,3,4,5},{5,4,3,2,1})</f>
        <v>2</v>
      </c>
      <c r="NA7">
        <v>3</v>
      </c>
      <c r="NB7">
        <v>4</v>
      </c>
      <c r="NC7">
        <v>2</v>
      </c>
      <c r="ND7" s="37">
        <f>LOOKUP(NC7,{1,2,3,4,5},{5,4,3,2,1})</f>
        <v>4</v>
      </c>
      <c r="NE7">
        <v>1</v>
      </c>
      <c r="NF7">
        <v>5</v>
      </c>
      <c r="NG7" s="37">
        <f>LOOKUP(NF7,{1,2,3,4,5},{5,4,3,2,1})</f>
        <v>1</v>
      </c>
      <c r="NH7">
        <v>1</v>
      </c>
      <c r="NI7" s="37">
        <f>LOOKUP(NH7,{1,2,3,4,5},{5,4,3,2,1})</f>
        <v>5</v>
      </c>
      <c r="NJ7">
        <v>2</v>
      </c>
      <c r="NK7">
        <v>2</v>
      </c>
      <c r="NL7" s="37">
        <f>LOOKUP(NK7,{1,2,3,4,5},{5,4,3,2,1})</f>
        <v>4</v>
      </c>
      <c r="NM7">
        <v>2</v>
      </c>
      <c r="NN7" s="37">
        <f>LOOKUP(NM7,{1,2,3,4,5},{5,4,3,2,1})</f>
        <v>4</v>
      </c>
      <c r="NO7">
        <v>2</v>
      </c>
      <c r="NP7" s="37">
        <f>LOOKUP(NO7,{1,2,3,4,5},{5,4,3,2,1})</f>
        <v>4</v>
      </c>
      <c r="NQ7">
        <v>4</v>
      </c>
      <c r="NR7">
        <v>4</v>
      </c>
      <c r="NS7">
        <v>4</v>
      </c>
      <c r="NT7">
        <v>4</v>
      </c>
      <c r="NU7" s="37">
        <f>LOOKUP(NT7,{1,2,3,4,5},{5,4,3,2,1})</f>
        <v>2</v>
      </c>
      <c r="NV7">
        <v>5</v>
      </c>
      <c r="NW7" s="37">
        <f>LOOKUP(NV7,{1,2,3,4,5},{5,4,3,2,1})</f>
        <v>1</v>
      </c>
      <c r="NX7">
        <v>3</v>
      </c>
      <c r="NY7" s="37">
        <f>LOOKUP(NX7,{1,2,3,4,5},{5,4,3,2,1})</f>
        <v>3</v>
      </c>
      <c r="NZ7">
        <f t="shared" si="75"/>
        <v>75</v>
      </c>
      <c r="OA7">
        <f t="shared" si="76"/>
        <v>2.88</v>
      </c>
      <c r="OB7" s="13" t="s">
        <v>440</v>
      </c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</row>
    <row r="8" spans="1:461" x14ac:dyDescent="0.3">
      <c r="A8" s="30">
        <v>9</v>
      </c>
      <c r="B8" s="2" t="s">
        <v>681</v>
      </c>
      <c r="C8" s="3">
        <v>1</v>
      </c>
      <c r="D8" s="2">
        <v>18</v>
      </c>
      <c r="E8">
        <v>2</v>
      </c>
      <c r="F8" s="2">
        <v>1</v>
      </c>
      <c r="G8">
        <v>1</v>
      </c>
      <c r="H8" s="3">
        <v>1</v>
      </c>
      <c r="I8" s="2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0</v>
      </c>
      <c r="P8">
        <f t="shared" si="77"/>
        <v>4</v>
      </c>
      <c r="R8">
        <v>1</v>
      </c>
      <c r="S8">
        <v>4</v>
      </c>
      <c r="T8">
        <f>LOOKUP(R8,{1,2,3,4,5,6,11,15},{1,2,1,2,2,2,1,2})</f>
        <v>1</v>
      </c>
      <c r="U8">
        <v>1</v>
      </c>
      <c r="V8" s="3"/>
      <c r="W8" s="32" t="s">
        <v>440</v>
      </c>
      <c r="X8" s="32" t="s">
        <v>440</v>
      </c>
      <c r="Y8" s="32" t="s">
        <v>440</v>
      </c>
      <c r="Z8" s="32" t="s">
        <v>440</v>
      </c>
      <c r="AA8" s="32" t="s">
        <v>440</v>
      </c>
      <c r="AB8" s="49" t="s">
        <v>440</v>
      </c>
      <c r="AC8" s="32" t="s">
        <v>440</v>
      </c>
      <c r="AD8" s="49" t="s">
        <v>440</v>
      </c>
      <c r="AE8" s="2">
        <v>1</v>
      </c>
      <c r="AF8">
        <v>1</v>
      </c>
      <c r="AG8">
        <f t="shared" si="0"/>
        <v>1</v>
      </c>
      <c r="AH8">
        <v>1</v>
      </c>
      <c r="AI8">
        <f t="shared" si="1"/>
        <v>1</v>
      </c>
      <c r="AJ8">
        <v>1</v>
      </c>
      <c r="AK8">
        <f t="shared" si="2"/>
        <v>1</v>
      </c>
      <c r="AL8">
        <v>1</v>
      </c>
      <c r="AM8">
        <f t="shared" si="3"/>
        <v>-1</v>
      </c>
      <c r="AN8">
        <v>2</v>
      </c>
      <c r="AO8">
        <f t="shared" si="4"/>
        <v>1</v>
      </c>
      <c r="AP8">
        <v>1</v>
      </c>
      <c r="AQ8">
        <f t="shared" si="5"/>
        <v>1</v>
      </c>
      <c r="AR8">
        <v>2</v>
      </c>
      <c r="AS8">
        <f t="shared" si="6"/>
        <v>1</v>
      </c>
      <c r="AT8">
        <v>2</v>
      </c>
      <c r="AU8">
        <f t="shared" si="7"/>
        <v>1</v>
      </c>
      <c r="AV8">
        <v>1</v>
      </c>
      <c r="AW8">
        <f t="shared" si="8"/>
        <v>1</v>
      </c>
      <c r="AX8">
        <v>1</v>
      </c>
      <c r="AY8">
        <f t="shared" si="9"/>
        <v>-1</v>
      </c>
      <c r="AZ8">
        <v>1</v>
      </c>
      <c r="BA8">
        <f t="shared" si="10"/>
        <v>-1</v>
      </c>
      <c r="BB8">
        <v>1</v>
      </c>
      <c r="BC8">
        <f t="shared" si="11"/>
        <v>1</v>
      </c>
      <c r="BD8">
        <v>1</v>
      </c>
      <c r="BE8">
        <f t="shared" si="12"/>
        <v>1</v>
      </c>
      <c r="BF8">
        <v>2</v>
      </c>
      <c r="BG8">
        <f t="shared" si="13"/>
        <v>1</v>
      </c>
      <c r="BH8">
        <v>1</v>
      </c>
      <c r="BI8">
        <f t="shared" si="14"/>
        <v>1</v>
      </c>
      <c r="BJ8">
        <v>2</v>
      </c>
      <c r="BK8">
        <f t="shared" si="15"/>
        <v>1</v>
      </c>
      <c r="BL8">
        <v>2</v>
      </c>
      <c r="BM8">
        <f t="shared" si="16"/>
        <v>1</v>
      </c>
      <c r="BN8">
        <v>2</v>
      </c>
      <c r="BO8">
        <f t="shared" si="17"/>
        <v>-1</v>
      </c>
      <c r="BP8">
        <v>1</v>
      </c>
      <c r="BQ8">
        <f t="shared" si="18"/>
        <v>1</v>
      </c>
      <c r="BR8">
        <v>2</v>
      </c>
      <c r="BS8">
        <f t="shared" si="19"/>
        <v>1</v>
      </c>
      <c r="BT8">
        <v>1</v>
      </c>
      <c r="BU8">
        <f t="shared" si="20"/>
        <v>-1</v>
      </c>
      <c r="BV8" s="13">
        <f t="shared" si="21"/>
        <v>11</v>
      </c>
      <c r="BW8" s="32">
        <v>1</v>
      </c>
      <c r="BX8" s="31">
        <v>4</v>
      </c>
      <c r="BY8" s="31">
        <v>4</v>
      </c>
      <c r="BZ8" s="31">
        <v>4</v>
      </c>
      <c r="CA8" s="31" t="s">
        <v>440</v>
      </c>
      <c r="CB8" s="31">
        <v>5</v>
      </c>
      <c r="CC8" s="31">
        <v>4</v>
      </c>
      <c r="CD8" s="31">
        <v>2</v>
      </c>
      <c r="CE8" s="31">
        <v>5</v>
      </c>
      <c r="CF8" s="31">
        <v>3</v>
      </c>
      <c r="CG8" s="31">
        <v>4</v>
      </c>
      <c r="CH8" s="31">
        <v>2</v>
      </c>
      <c r="CI8" s="31">
        <v>1</v>
      </c>
      <c r="CJ8" s="31">
        <v>1</v>
      </c>
      <c r="CK8" s="31">
        <v>3</v>
      </c>
      <c r="CL8" s="31">
        <v>4</v>
      </c>
      <c r="CM8" s="31">
        <v>3</v>
      </c>
      <c r="CN8" s="31">
        <v>3</v>
      </c>
      <c r="CO8" s="31">
        <v>4</v>
      </c>
      <c r="CP8" s="31">
        <v>4</v>
      </c>
      <c r="CQ8" s="31">
        <v>3</v>
      </c>
      <c r="CR8" s="31">
        <v>2</v>
      </c>
      <c r="CS8" s="31">
        <f>LOOKUP(CR8,{1,2,3,4,5},{5,4,3,2,1})</f>
        <v>4</v>
      </c>
      <c r="CT8" s="31">
        <v>4</v>
      </c>
      <c r="CU8" s="31">
        <v>4</v>
      </c>
      <c r="CV8" s="31">
        <v>3</v>
      </c>
      <c r="CW8" s="31">
        <v>3</v>
      </c>
      <c r="CX8" s="31">
        <f>LOOKUP(CW8,{1,2,3,4,5},{5,4,3,2,1})</f>
        <v>3</v>
      </c>
      <c r="CY8" s="31">
        <v>2</v>
      </c>
      <c r="CZ8" s="31">
        <f>LOOKUP(CY8,{1,2,3,4,5},{5,4,3,2,1})</f>
        <v>4</v>
      </c>
      <c r="DA8" s="31">
        <v>1</v>
      </c>
      <c r="DB8" s="31">
        <f>LOOKUP(DA8,{1,2,3,4,5},{5,4,3,2,1})</f>
        <v>5</v>
      </c>
      <c r="DC8" s="31">
        <v>5</v>
      </c>
      <c r="DD8" s="31">
        <v>3</v>
      </c>
      <c r="DE8" s="31">
        <v>3</v>
      </c>
      <c r="DF8" s="31">
        <v>3</v>
      </c>
      <c r="DG8" s="31">
        <v>4</v>
      </c>
      <c r="DH8" s="31">
        <v>4</v>
      </c>
      <c r="DI8" s="31">
        <v>2</v>
      </c>
      <c r="DJ8" s="31">
        <v>1</v>
      </c>
      <c r="DK8" s="31">
        <v>1</v>
      </c>
      <c r="DL8" s="32">
        <f t="shared" si="22"/>
        <v>12</v>
      </c>
      <c r="DM8" s="31">
        <f t="shared" si="23"/>
        <v>4</v>
      </c>
      <c r="DN8" s="31">
        <f t="shared" si="24"/>
        <v>11</v>
      </c>
      <c r="DO8" s="31">
        <f t="shared" si="25"/>
        <v>3.6667000000000001</v>
      </c>
      <c r="DP8" s="31">
        <f t="shared" si="26"/>
        <v>23</v>
      </c>
      <c r="DQ8" s="33">
        <f t="shared" si="27"/>
        <v>3.8334000000000001</v>
      </c>
      <c r="DR8" s="32">
        <f t="shared" si="28"/>
        <v>15</v>
      </c>
      <c r="DS8" s="31">
        <f t="shared" si="29"/>
        <v>3</v>
      </c>
      <c r="DT8" s="31">
        <f t="shared" si="30"/>
        <v>24</v>
      </c>
      <c r="DU8" s="31">
        <f t="shared" si="31"/>
        <v>3</v>
      </c>
      <c r="DV8" s="31">
        <f t="shared" si="32"/>
        <v>39</v>
      </c>
      <c r="DW8" s="33">
        <f t="shared" si="33"/>
        <v>2.79</v>
      </c>
      <c r="DX8" s="32">
        <f t="shared" si="34"/>
        <v>11</v>
      </c>
      <c r="DY8" s="31">
        <f t="shared" si="35"/>
        <v>3.6667000000000001</v>
      </c>
      <c r="DZ8" s="31">
        <f t="shared" si="36"/>
        <v>11</v>
      </c>
      <c r="EA8" s="31">
        <f t="shared" si="37"/>
        <v>3.6667000000000001</v>
      </c>
      <c r="EB8" s="31">
        <f t="shared" si="38"/>
        <v>22</v>
      </c>
      <c r="EC8" s="33">
        <f t="shared" si="39"/>
        <v>3.67</v>
      </c>
      <c r="ED8" s="32">
        <f t="shared" si="78"/>
        <v>23</v>
      </c>
      <c r="EE8" s="33">
        <f t="shared" si="40"/>
        <v>3.83</v>
      </c>
      <c r="EF8" s="32">
        <f t="shared" si="41"/>
        <v>4</v>
      </c>
      <c r="EG8" s="33">
        <f t="shared" si="42"/>
        <v>1.33</v>
      </c>
      <c r="EH8" s="32">
        <f t="shared" si="43"/>
        <v>111</v>
      </c>
      <c r="EI8" s="33">
        <f t="shared" si="44"/>
        <v>3.17</v>
      </c>
      <c r="EJ8" s="2">
        <v>1</v>
      </c>
      <c r="EK8">
        <v>2</v>
      </c>
      <c r="EL8">
        <v>2</v>
      </c>
      <c r="EM8">
        <v>2</v>
      </c>
      <c r="EN8">
        <v>3</v>
      </c>
      <c r="EO8">
        <v>2</v>
      </c>
      <c r="EP8">
        <v>2</v>
      </c>
      <c r="EQ8">
        <v>4</v>
      </c>
      <c r="ER8">
        <v>2</v>
      </c>
      <c r="ES8">
        <v>4</v>
      </c>
      <c r="ET8">
        <v>5</v>
      </c>
      <c r="EU8" s="37">
        <v>2</v>
      </c>
      <c r="EV8">
        <v>2</v>
      </c>
      <c r="EW8">
        <v>3</v>
      </c>
      <c r="EX8">
        <v>3</v>
      </c>
      <c r="EY8">
        <v>3</v>
      </c>
      <c r="EZ8">
        <v>5</v>
      </c>
      <c r="FA8">
        <v>4</v>
      </c>
      <c r="FB8">
        <v>3</v>
      </c>
      <c r="FC8">
        <v>3</v>
      </c>
      <c r="FD8">
        <v>3</v>
      </c>
      <c r="FE8">
        <v>3</v>
      </c>
      <c r="FF8" s="2">
        <f t="shared" si="45"/>
        <v>60</v>
      </c>
      <c r="FG8" s="3">
        <f t="shared" si="46"/>
        <v>3</v>
      </c>
      <c r="FH8" s="2" t="s">
        <v>520</v>
      </c>
      <c r="FI8">
        <v>15</v>
      </c>
      <c r="FJ8" t="s">
        <v>521</v>
      </c>
      <c r="FK8">
        <v>16</v>
      </c>
      <c r="FL8" t="s">
        <v>511</v>
      </c>
      <c r="FM8" s="3">
        <v>7</v>
      </c>
      <c r="FN8" s="2">
        <v>1</v>
      </c>
      <c r="FO8">
        <v>1</v>
      </c>
      <c r="FP8">
        <v>2</v>
      </c>
      <c r="FQ8">
        <v>2</v>
      </c>
      <c r="FR8">
        <v>2</v>
      </c>
      <c r="FS8">
        <v>2</v>
      </c>
      <c r="FT8">
        <v>2</v>
      </c>
      <c r="FU8">
        <v>1</v>
      </c>
      <c r="FV8">
        <v>2</v>
      </c>
      <c r="FW8">
        <v>1</v>
      </c>
      <c r="FX8">
        <v>1</v>
      </c>
      <c r="FY8" s="37">
        <v>2</v>
      </c>
      <c r="FZ8">
        <v>2</v>
      </c>
      <c r="GA8">
        <v>2</v>
      </c>
      <c r="GB8">
        <v>2</v>
      </c>
      <c r="GC8">
        <v>2</v>
      </c>
      <c r="GD8">
        <v>1</v>
      </c>
      <c r="GE8">
        <v>2</v>
      </c>
      <c r="GF8">
        <v>2</v>
      </c>
      <c r="GG8">
        <v>2</v>
      </c>
      <c r="GH8">
        <v>2</v>
      </c>
      <c r="GI8">
        <v>2</v>
      </c>
      <c r="GJ8" s="2">
        <f t="shared" si="47"/>
        <v>35</v>
      </c>
      <c r="GK8" s="3">
        <f t="shared" si="48"/>
        <v>1.75</v>
      </c>
      <c r="GL8" s="2" t="s">
        <v>514</v>
      </c>
      <c r="GM8">
        <v>10</v>
      </c>
      <c r="GN8" t="s">
        <v>520</v>
      </c>
      <c r="GO8">
        <v>15</v>
      </c>
      <c r="GP8" t="s">
        <v>513</v>
      </c>
      <c r="GQ8" s="3">
        <v>9</v>
      </c>
      <c r="GR8" s="2">
        <v>1</v>
      </c>
      <c r="GS8">
        <v>5</v>
      </c>
      <c r="GT8">
        <v>3</v>
      </c>
      <c r="GU8">
        <v>3</v>
      </c>
      <c r="GV8">
        <v>4</v>
      </c>
      <c r="GW8">
        <v>1</v>
      </c>
      <c r="GX8" s="37">
        <f>LOOKUP(GW8,{1,2,3,4,5},{5,4,3,2,1})</f>
        <v>5</v>
      </c>
      <c r="GY8">
        <v>1</v>
      </c>
      <c r="GZ8" s="37">
        <f>LOOKUP(GY8,{1,2,3,4,5},{5,4,3,2,1})</f>
        <v>5</v>
      </c>
      <c r="HA8">
        <v>4</v>
      </c>
      <c r="HB8">
        <v>1</v>
      </c>
      <c r="HC8" s="37">
        <f>LOOKUP(HB8,{1,2,3,4,5},{5,4,3,2,1})</f>
        <v>5</v>
      </c>
      <c r="HD8">
        <v>2</v>
      </c>
      <c r="HE8">
        <v>4</v>
      </c>
      <c r="HF8">
        <v>3</v>
      </c>
      <c r="HG8">
        <v>2</v>
      </c>
      <c r="HH8">
        <v>3</v>
      </c>
      <c r="HI8">
        <v>4</v>
      </c>
      <c r="HJ8">
        <v>3</v>
      </c>
      <c r="HK8">
        <v>3</v>
      </c>
      <c r="HL8" s="37">
        <f>LOOKUP(HK8,{1,2,3,4,5},{5,4,3,2,1})</f>
        <v>3</v>
      </c>
      <c r="HM8">
        <v>3</v>
      </c>
      <c r="HN8" s="37">
        <f>LOOKUP(HM8,{1,2,3,4,5},{5,4,3,2,1})</f>
        <v>3</v>
      </c>
      <c r="HO8">
        <f t="shared" si="49"/>
        <v>61</v>
      </c>
      <c r="HP8">
        <f t="shared" si="50"/>
        <v>3.59</v>
      </c>
      <c r="HQ8">
        <v>1</v>
      </c>
      <c r="HR8">
        <v>1</v>
      </c>
      <c r="HS8">
        <v>3</v>
      </c>
      <c r="HT8">
        <v>1</v>
      </c>
      <c r="HU8">
        <v>2</v>
      </c>
      <c r="HV8">
        <v>1</v>
      </c>
      <c r="HW8">
        <v>1</v>
      </c>
      <c r="HX8" s="37">
        <v>3</v>
      </c>
      <c r="HY8">
        <v>2</v>
      </c>
      <c r="HZ8">
        <v>2</v>
      </c>
      <c r="IA8">
        <v>2</v>
      </c>
      <c r="IB8">
        <v>1</v>
      </c>
      <c r="IC8">
        <v>1</v>
      </c>
      <c r="ID8">
        <v>1</v>
      </c>
      <c r="IE8">
        <v>1</v>
      </c>
      <c r="IF8">
        <v>3</v>
      </c>
      <c r="IG8">
        <v>3</v>
      </c>
      <c r="IH8">
        <v>2</v>
      </c>
      <c r="II8">
        <v>1</v>
      </c>
      <c r="IJ8" s="37">
        <f>LOOKUP(II8,{1,2,3},{3,2,1})</f>
        <v>3</v>
      </c>
      <c r="IK8" s="2">
        <f t="shared" si="51"/>
        <v>30</v>
      </c>
      <c r="IL8" s="3">
        <f t="shared" si="52"/>
        <v>1.76</v>
      </c>
      <c r="IM8" s="2">
        <v>1</v>
      </c>
      <c r="IN8">
        <v>1</v>
      </c>
      <c r="IO8">
        <v>3</v>
      </c>
      <c r="IP8">
        <v>4</v>
      </c>
      <c r="IQ8">
        <v>2</v>
      </c>
      <c r="IR8">
        <v>5</v>
      </c>
      <c r="IS8">
        <v>3</v>
      </c>
      <c r="IT8" s="2">
        <f t="shared" si="53"/>
        <v>18</v>
      </c>
      <c r="IU8" s="3">
        <f t="shared" si="54"/>
        <v>3</v>
      </c>
      <c r="IV8" s="2">
        <v>1</v>
      </c>
      <c r="IW8">
        <v>2</v>
      </c>
      <c r="IX8">
        <v>4</v>
      </c>
      <c r="IY8">
        <v>4</v>
      </c>
      <c r="IZ8">
        <v>3</v>
      </c>
      <c r="JA8">
        <v>5</v>
      </c>
      <c r="JB8">
        <v>4</v>
      </c>
      <c r="JC8" s="2">
        <f t="shared" si="55"/>
        <v>22</v>
      </c>
      <c r="JD8" s="3">
        <f t="shared" si="56"/>
        <v>3.6669999999999998</v>
      </c>
      <c r="JE8" s="2">
        <v>1</v>
      </c>
      <c r="JF8">
        <v>2</v>
      </c>
      <c r="JG8">
        <v>4</v>
      </c>
      <c r="JH8">
        <v>4</v>
      </c>
      <c r="JI8">
        <v>3</v>
      </c>
      <c r="JJ8">
        <v>5</v>
      </c>
      <c r="JK8">
        <v>4</v>
      </c>
      <c r="JL8" s="2">
        <f t="shared" si="57"/>
        <v>22</v>
      </c>
      <c r="JM8" s="3">
        <f t="shared" si="58"/>
        <v>3.6669999999999998</v>
      </c>
      <c r="JN8" s="2">
        <v>1</v>
      </c>
      <c r="JO8">
        <v>3</v>
      </c>
      <c r="JP8">
        <v>4</v>
      </c>
      <c r="JQ8">
        <v>4</v>
      </c>
      <c r="JR8">
        <v>4</v>
      </c>
      <c r="JS8">
        <v>5</v>
      </c>
      <c r="JT8">
        <v>4</v>
      </c>
      <c r="JU8" s="2">
        <f t="shared" si="59"/>
        <v>24</v>
      </c>
      <c r="JV8" s="3">
        <f t="shared" si="60"/>
        <v>4</v>
      </c>
      <c r="JW8" s="2">
        <v>1</v>
      </c>
      <c r="JX8">
        <v>5</v>
      </c>
      <c r="JY8" s="37">
        <f>LOOKUP(JX8,{1,2,3,4,5},{5,4,3,2,1})</f>
        <v>1</v>
      </c>
      <c r="JZ8">
        <v>4</v>
      </c>
      <c r="KA8" s="37">
        <f>LOOKUP(JZ8,{1,2,3,4,5},{5,4,3,2,1})</f>
        <v>2</v>
      </c>
      <c r="KB8">
        <v>5</v>
      </c>
      <c r="KC8" s="37">
        <f>LOOKUP(KB8,{1,2,3,4,5},{5,4,3,2,1})</f>
        <v>1</v>
      </c>
      <c r="KD8">
        <v>4</v>
      </c>
      <c r="KE8" s="37">
        <f>LOOKUP(KD8,{1,2,3,4,5},{5,4,3,2,1})</f>
        <v>2</v>
      </c>
      <c r="KF8">
        <v>5</v>
      </c>
      <c r="KG8" s="37">
        <f>LOOKUP(KF8,{1,2,3,4,5},{5,4,3,2,1})</f>
        <v>1</v>
      </c>
      <c r="KH8">
        <v>4</v>
      </c>
      <c r="KI8" s="37">
        <f>LOOKUP(KH8,{1,2,3,4,5},{5,4,3,2,1})</f>
        <v>2</v>
      </c>
      <c r="KJ8" s="2">
        <f t="shared" si="79"/>
        <v>27</v>
      </c>
      <c r="KK8" s="3">
        <f t="shared" si="61"/>
        <v>4.5</v>
      </c>
      <c r="KL8" s="2">
        <f t="shared" si="62"/>
        <v>4</v>
      </c>
      <c r="KM8">
        <f t="shared" si="63"/>
        <v>9</v>
      </c>
      <c r="KN8">
        <f t="shared" ref="KN8:KN39" si="80">(IP8+IY8+KC8)</f>
        <v>9</v>
      </c>
      <c r="KO8">
        <f t="shared" si="64"/>
        <v>7</v>
      </c>
      <c r="KP8">
        <f t="shared" si="65"/>
        <v>11</v>
      </c>
      <c r="KQ8">
        <f t="shared" si="66"/>
        <v>9</v>
      </c>
      <c r="KR8" s="2">
        <f t="shared" si="67"/>
        <v>5</v>
      </c>
      <c r="KS8">
        <f t="shared" si="67"/>
        <v>8</v>
      </c>
      <c r="KT8">
        <f t="shared" si="67"/>
        <v>8</v>
      </c>
      <c r="KU8">
        <f t="shared" si="67"/>
        <v>7</v>
      </c>
      <c r="KV8">
        <f t="shared" si="67"/>
        <v>10</v>
      </c>
      <c r="KW8" s="3">
        <f t="shared" si="67"/>
        <v>8</v>
      </c>
      <c r="KX8" s="2">
        <v>1</v>
      </c>
      <c r="KY8">
        <v>3</v>
      </c>
      <c r="KZ8">
        <v>4</v>
      </c>
      <c r="LA8">
        <v>3</v>
      </c>
      <c r="LB8">
        <v>2</v>
      </c>
      <c r="LC8">
        <v>4</v>
      </c>
      <c r="LD8">
        <v>2</v>
      </c>
      <c r="LE8">
        <v>4</v>
      </c>
      <c r="LF8">
        <v>4</v>
      </c>
      <c r="LG8">
        <v>5</v>
      </c>
      <c r="LH8">
        <v>4</v>
      </c>
      <c r="LI8">
        <v>3</v>
      </c>
      <c r="LJ8">
        <v>5</v>
      </c>
      <c r="LK8">
        <v>4</v>
      </c>
      <c r="LL8">
        <v>4</v>
      </c>
      <c r="LM8">
        <v>4</v>
      </c>
      <c r="LN8">
        <v>4</v>
      </c>
      <c r="LO8">
        <v>4</v>
      </c>
      <c r="LP8">
        <v>3</v>
      </c>
      <c r="LQ8">
        <v>3</v>
      </c>
      <c r="LR8">
        <v>3</v>
      </c>
      <c r="LS8">
        <v>4</v>
      </c>
      <c r="LT8">
        <v>3</v>
      </c>
      <c r="LU8" s="2">
        <f t="shared" si="68"/>
        <v>26</v>
      </c>
      <c r="LV8" s="3">
        <f t="shared" si="69"/>
        <v>4.3330000000000002</v>
      </c>
      <c r="LW8" s="2">
        <f t="shared" si="70"/>
        <v>53</v>
      </c>
      <c r="LX8" s="3">
        <f t="shared" si="71"/>
        <v>3.3130000000000002</v>
      </c>
      <c r="LY8" s="2">
        <f t="shared" si="72"/>
        <v>79</v>
      </c>
      <c r="LZ8" s="3">
        <f t="shared" si="73"/>
        <v>3.5910000000000002</v>
      </c>
      <c r="MA8" s="2">
        <v>1</v>
      </c>
      <c r="MB8">
        <v>1</v>
      </c>
      <c r="MC8">
        <v>1</v>
      </c>
      <c r="MD8">
        <v>1</v>
      </c>
      <c r="ME8">
        <v>1</v>
      </c>
      <c r="MF8">
        <v>2</v>
      </c>
      <c r="MG8">
        <v>1</v>
      </c>
      <c r="MH8">
        <v>1</v>
      </c>
      <c r="MI8">
        <v>1</v>
      </c>
      <c r="MJ8" s="3">
        <v>1</v>
      </c>
      <c r="MK8">
        <f t="shared" si="74"/>
        <v>11</v>
      </c>
      <c r="ML8" s="2">
        <v>1</v>
      </c>
      <c r="MM8">
        <v>3</v>
      </c>
      <c r="MN8">
        <v>2</v>
      </c>
      <c r="MO8">
        <v>3</v>
      </c>
      <c r="MP8" s="37">
        <f>LOOKUP(MO8,{1,2,3,4,5},{5,4,3,2,1})</f>
        <v>3</v>
      </c>
      <c r="MQ8">
        <v>3</v>
      </c>
      <c r="MR8">
        <v>2</v>
      </c>
      <c r="MS8" s="37">
        <f>LOOKUP(MR8,{1,2,3,4,5},{5,4,3,2,1})</f>
        <v>4</v>
      </c>
      <c r="MT8">
        <v>3</v>
      </c>
      <c r="MU8" s="37">
        <f>LOOKUP(MT8,{1,2,3,4,5},{5,4,3,2,1})</f>
        <v>3</v>
      </c>
      <c r="MV8">
        <v>2</v>
      </c>
      <c r="MW8">
        <v>1</v>
      </c>
      <c r="MX8">
        <v>1</v>
      </c>
      <c r="MY8">
        <v>4</v>
      </c>
      <c r="MZ8" s="37">
        <f>LOOKUP(MY8,{1,2,3,4,5},{5,4,3,2,1})</f>
        <v>2</v>
      </c>
      <c r="NA8">
        <v>3</v>
      </c>
      <c r="NB8">
        <v>4</v>
      </c>
      <c r="NC8">
        <v>3</v>
      </c>
      <c r="ND8" s="37">
        <f>LOOKUP(NC8,{1,2,3,4,5},{5,4,3,2,1})</f>
        <v>3</v>
      </c>
      <c r="NE8">
        <v>1</v>
      </c>
      <c r="NF8">
        <v>1</v>
      </c>
      <c r="NG8" s="37">
        <f>LOOKUP(NF8,{1,2,3,4,5},{5,4,3,2,1})</f>
        <v>5</v>
      </c>
      <c r="NH8">
        <v>1</v>
      </c>
      <c r="NI8" s="37">
        <f>LOOKUP(NH8,{1,2,3,4,5},{5,4,3,2,1})</f>
        <v>5</v>
      </c>
      <c r="NJ8">
        <v>2</v>
      </c>
      <c r="NK8">
        <v>3</v>
      </c>
      <c r="NL8" s="37">
        <f>LOOKUP(NK8,{1,2,3,4,5},{5,4,3,2,1})</f>
        <v>3</v>
      </c>
      <c r="NM8">
        <v>1</v>
      </c>
      <c r="NN8" s="37">
        <f>LOOKUP(NM8,{1,2,3,4,5},{5,4,3,2,1})</f>
        <v>5</v>
      </c>
      <c r="NO8">
        <v>2</v>
      </c>
      <c r="NP8" s="37">
        <f>LOOKUP(NO8,{1,2,3,4,5},{5,4,3,2,1})</f>
        <v>4</v>
      </c>
      <c r="NQ8">
        <v>1</v>
      </c>
      <c r="NR8">
        <v>1</v>
      </c>
      <c r="NS8">
        <v>4</v>
      </c>
      <c r="NT8">
        <v>3</v>
      </c>
      <c r="NU8" s="37">
        <f>LOOKUP(NT8,{1,2,3,4,5},{5,4,3,2,1})</f>
        <v>3</v>
      </c>
      <c r="NV8">
        <v>5</v>
      </c>
      <c r="NW8" s="37">
        <f>LOOKUP(NV8,{1,2,3,4,5},{5,4,3,2,1})</f>
        <v>1</v>
      </c>
      <c r="NX8">
        <v>3</v>
      </c>
      <c r="NY8" s="37">
        <f>LOOKUP(NX8,{1,2,3,4,5},{5,4,3,2,1})</f>
        <v>3</v>
      </c>
      <c r="NZ8">
        <f t="shared" si="75"/>
        <v>72</v>
      </c>
      <c r="OA8">
        <f t="shared" si="76"/>
        <v>2.77</v>
      </c>
      <c r="OB8" s="13" t="s">
        <v>440</v>
      </c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</row>
    <row r="9" spans="1:461" x14ac:dyDescent="0.3">
      <c r="A9" s="30">
        <v>10</v>
      </c>
      <c r="B9" s="2" t="s">
        <v>682</v>
      </c>
      <c r="C9" s="3">
        <v>1</v>
      </c>
      <c r="D9" s="2">
        <v>19</v>
      </c>
      <c r="E9">
        <v>2</v>
      </c>
      <c r="F9" s="2">
        <v>1</v>
      </c>
      <c r="G9">
        <v>1</v>
      </c>
      <c r="H9" s="3">
        <v>1</v>
      </c>
      <c r="I9" s="2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1</v>
      </c>
      <c r="P9">
        <f t="shared" si="77"/>
        <v>4</v>
      </c>
      <c r="Q9" t="s">
        <v>683</v>
      </c>
      <c r="R9">
        <v>1</v>
      </c>
      <c r="S9">
        <v>5</v>
      </c>
      <c r="T9">
        <f>LOOKUP(R9,{1,2,3,4,5,6,11,15},{1,2,1,2,2,2,1,2})</f>
        <v>1</v>
      </c>
      <c r="U9">
        <v>1</v>
      </c>
      <c r="V9" s="3"/>
      <c r="W9" s="32" t="s">
        <v>440</v>
      </c>
      <c r="X9" s="32" t="s">
        <v>440</v>
      </c>
      <c r="Y9" s="32" t="s">
        <v>440</v>
      </c>
      <c r="Z9" s="32" t="s">
        <v>440</v>
      </c>
      <c r="AA9" s="32" t="s">
        <v>440</v>
      </c>
      <c r="AB9" s="49" t="s">
        <v>440</v>
      </c>
      <c r="AC9" s="32" t="s">
        <v>440</v>
      </c>
      <c r="AD9" s="49" t="s">
        <v>440</v>
      </c>
      <c r="AE9" s="2">
        <v>1</v>
      </c>
      <c r="AF9">
        <v>1</v>
      </c>
      <c r="AG9">
        <f t="shared" si="0"/>
        <v>1</v>
      </c>
      <c r="AH9">
        <v>1</v>
      </c>
      <c r="AI9">
        <f t="shared" si="1"/>
        <v>1</v>
      </c>
      <c r="AJ9">
        <v>1</v>
      </c>
      <c r="AK9">
        <f t="shared" si="2"/>
        <v>1</v>
      </c>
      <c r="AL9">
        <v>2</v>
      </c>
      <c r="AM9">
        <f t="shared" si="3"/>
        <v>1</v>
      </c>
      <c r="AN9">
        <v>2</v>
      </c>
      <c r="AO9">
        <f t="shared" si="4"/>
        <v>1</v>
      </c>
      <c r="AP9">
        <v>1</v>
      </c>
      <c r="AQ9">
        <f t="shared" si="5"/>
        <v>1</v>
      </c>
      <c r="AR9">
        <v>1</v>
      </c>
      <c r="AS9">
        <f t="shared" si="6"/>
        <v>-1</v>
      </c>
      <c r="AT9">
        <v>2</v>
      </c>
      <c r="AU9">
        <f t="shared" si="7"/>
        <v>1</v>
      </c>
      <c r="AV9">
        <v>1</v>
      </c>
      <c r="AW9">
        <f t="shared" si="8"/>
        <v>1</v>
      </c>
      <c r="AX9">
        <v>1</v>
      </c>
      <c r="AY9">
        <f t="shared" si="9"/>
        <v>-1</v>
      </c>
      <c r="AZ9">
        <v>1</v>
      </c>
      <c r="BA9">
        <f t="shared" si="10"/>
        <v>-1</v>
      </c>
      <c r="BB9">
        <v>1</v>
      </c>
      <c r="BC9">
        <f t="shared" si="11"/>
        <v>1</v>
      </c>
      <c r="BD9">
        <v>1</v>
      </c>
      <c r="BE9">
        <f t="shared" si="12"/>
        <v>1</v>
      </c>
      <c r="BF9">
        <v>2</v>
      </c>
      <c r="BG9">
        <f t="shared" si="13"/>
        <v>1</v>
      </c>
      <c r="BH9">
        <v>1</v>
      </c>
      <c r="BI9">
        <f t="shared" si="14"/>
        <v>1</v>
      </c>
      <c r="BJ9">
        <v>2</v>
      </c>
      <c r="BK9">
        <f t="shared" si="15"/>
        <v>1</v>
      </c>
      <c r="BL9">
        <v>2</v>
      </c>
      <c r="BM9">
        <f t="shared" si="16"/>
        <v>1</v>
      </c>
      <c r="BN9">
        <v>1</v>
      </c>
      <c r="BO9">
        <f t="shared" si="17"/>
        <v>1</v>
      </c>
      <c r="BP9">
        <v>1</v>
      </c>
      <c r="BQ9">
        <f t="shared" si="18"/>
        <v>1</v>
      </c>
      <c r="BR9">
        <v>2</v>
      </c>
      <c r="BS9">
        <f t="shared" si="19"/>
        <v>1</v>
      </c>
      <c r="BT9">
        <v>1</v>
      </c>
      <c r="BU9">
        <f t="shared" si="20"/>
        <v>-1</v>
      </c>
      <c r="BV9" s="13">
        <f t="shared" si="21"/>
        <v>13</v>
      </c>
      <c r="BW9" s="2">
        <v>1</v>
      </c>
      <c r="BX9">
        <v>3</v>
      </c>
      <c r="BY9">
        <v>4</v>
      </c>
      <c r="BZ9">
        <v>3</v>
      </c>
      <c r="CA9">
        <v>5</v>
      </c>
      <c r="CB9">
        <v>2</v>
      </c>
      <c r="CC9">
        <v>5</v>
      </c>
      <c r="CD9">
        <v>3</v>
      </c>
      <c r="CE9" s="37">
        <v>5</v>
      </c>
      <c r="CF9">
        <v>2</v>
      </c>
      <c r="CG9">
        <v>5</v>
      </c>
      <c r="CH9">
        <v>2</v>
      </c>
      <c r="CI9">
        <v>2</v>
      </c>
      <c r="CJ9">
        <v>5</v>
      </c>
      <c r="CK9">
        <v>3</v>
      </c>
      <c r="CL9">
        <v>4</v>
      </c>
      <c r="CM9">
        <v>4</v>
      </c>
      <c r="CN9">
        <v>4</v>
      </c>
      <c r="CO9">
        <v>4</v>
      </c>
      <c r="CP9">
        <v>2</v>
      </c>
      <c r="CQ9">
        <v>1</v>
      </c>
      <c r="CR9">
        <v>4</v>
      </c>
      <c r="CS9">
        <f>LOOKUP(CR9,{1,2,3,4,5},{5,4,3,2,1})</f>
        <v>2</v>
      </c>
      <c r="CT9">
        <v>3</v>
      </c>
      <c r="CU9">
        <v>2</v>
      </c>
      <c r="CV9">
        <v>2</v>
      </c>
      <c r="CW9">
        <v>2</v>
      </c>
      <c r="CX9">
        <f>LOOKUP(CW9,{1,2,3,4,5},{5,4,3,2,1})</f>
        <v>4</v>
      </c>
      <c r="CY9">
        <v>2</v>
      </c>
      <c r="CZ9">
        <f>LOOKUP(CY9,{1,2,3,4,5},{5,4,3,2,1})</f>
        <v>4</v>
      </c>
      <c r="DA9">
        <v>2</v>
      </c>
      <c r="DB9">
        <f>LOOKUP(DA9,{1,2,3,4,5},{5,4,3,2,1})</f>
        <v>4</v>
      </c>
      <c r="DC9">
        <v>4</v>
      </c>
      <c r="DD9">
        <v>4</v>
      </c>
      <c r="DE9">
        <v>5</v>
      </c>
      <c r="DF9">
        <v>5</v>
      </c>
      <c r="DG9">
        <v>3</v>
      </c>
      <c r="DH9">
        <v>2</v>
      </c>
      <c r="DI9">
        <v>5</v>
      </c>
      <c r="DJ9">
        <v>5</v>
      </c>
      <c r="DK9">
        <v>5</v>
      </c>
      <c r="DL9" s="2">
        <f t="shared" si="22"/>
        <v>10</v>
      </c>
      <c r="DM9">
        <f t="shared" si="23"/>
        <v>3.3332999999999999</v>
      </c>
      <c r="DN9">
        <f t="shared" si="24"/>
        <v>10</v>
      </c>
      <c r="DO9">
        <f t="shared" si="25"/>
        <v>3.3332999999999999</v>
      </c>
      <c r="DP9">
        <f t="shared" si="26"/>
        <v>20</v>
      </c>
      <c r="DQ9" s="3">
        <f t="shared" si="27"/>
        <v>3.3332999999999999</v>
      </c>
      <c r="DR9" s="2">
        <f t="shared" si="28"/>
        <v>26</v>
      </c>
      <c r="DS9">
        <f t="shared" si="29"/>
        <v>4.3333000000000004</v>
      </c>
      <c r="DT9">
        <f t="shared" si="30"/>
        <v>24</v>
      </c>
      <c r="DU9">
        <f t="shared" si="31"/>
        <v>3</v>
      </c>
      <c r="DV9">
        <f t="shared" si="32"/>
        <v>50</v>
      </c>
      <c r="DW9" s="3">
        <f t="shared" si="33"/>
        <v>3.57</v>
      </c>
      <c r="DX9" s="2">
        <f t="shared" si="34"/>
        <v>5</v>
      </c>
      <c r="DY9">
        <f t="shared" si="35"/>
        <v>1.6667000000000001</v>
      </c>
      <c r="DZ9">
        <f t="shared" si="36"/>
        <v>7</v>
      </c>
      <c r="EA9">
        <f t="shared" si="37"/>
        <v>2.3332999999999999</v>
      </c>
      <c r="EB9">
        <f t="shared" si="38"/>
        <v>12</v>
      </c>
      <c r="EC9" s="3">
        <f t="shared" si="39"/>
        <v>2</v>
      </c>
      <c r="ED9" s="2">
        <f t="shared" si="78"/>
        <v>25</v>
      </c>
      <c r="EE9" s="3">
        <f t="shared" si="40"/>
        <v>4.17</v>
      </c>
      <c r="EF9" s="2">
        <f t="shared" si="41"/>
        <v>15</v>
      </c>
      <c r="EG9" s="3">
        <f t="shared" si="42"/>
        <v>5</v>
      </c>
      <c r="EH9" s="2">
        <f t="shared" si="43"/>
        <v>122</v>
      </c>
      <c r="EI9" s="3">
        <f t="shared" si="44"/>
        <v>3.49</v>
      </c>
      <c r="EJ9" s="2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2</v>
      </c>
      <c r="ER9">
        <v>1</v>
      </c>
      <c r="ES9">
        <v>1</v>
      </c>
      <c r="ET9">
        <v>4</v>
      </c>
      <c r="EU9" s="37">
        <v>2</v>
      </c>
      <c r="EV9">
        <v>1</v>
      </c>
      <c r="EW9">
        <v>1</v>
      </c>
      <c r="EX9">
        <v>1</v>
      </c>
      <c r="EY9">
        <v>1</v>
      </c>
      <c r="EZ9">
        <v>4</v>
      </c>
      <c r="FA9">
        <v>2</v>
      </c>
      <c r="FB9">
        <v>1</v>
      </c>
      <c r="FC9">
        <v>1</v>
      </c>
      <c r="FD9">
        <v>1</v>
      </c>
      <c r="FE9">
        <v>4</v>
      </c>
      <c r="FF9" s="2">
        <f t="shared" si="45"/>
        <v>31</v>
      </c>
      <c r="FG9" s="3">
        <f t="shared" si="46"/>
        <v>1.55</v>
      </c>
      <c r="FH9" s="2" t="s">
        <v>520</v>
      </c>
      <c r="FI9">
        <v>15</v>
      </c>
      <c r="FJ9" t="s">
        <v>514</v>
      </c>
      <c r="FK9">
        <v>10</v>
      </c>
      <c r="FL9" t="s">
        <v>684</v>
      </c>
      <c r="FM9">
        <v>0</v>
      </c>
      <c r="FN9" s="2">
        <v>1</v>
      </c>
      <c r="FO9">
        <v>1</v>
      </c>
      <c r="FP9">
        <v>2</v>
      </c>
      <c r="FQ9">
        <v>1</v>
      </c>
      <c r="FR9">
        <v>2</v>
      </c>
      <c r="FS9">
        <v>2</v>
      </c>
      <c r="FT9">
        <v>1</v>
      </c>
      <c r="FU9">
        <v>2</v>
      </c>
      <c r="FV9">
        <v>1</v>
      </c>
      <c r="FW9">
        <v>1</v>
      </c>
      <c r="FX9">
        <v>1</v>
      </c>
      <c r="FY9" s="37">
        <v>2</v>
      </c>
      <c r="FZ9">
        <v>2</v>
      </c>
      <c r="GA9">
        <v>2</v>
      </c>
      <c r="GB9">
        <v>1</v>
      </c>
      <c r="GC9">
        <v>2</v>
      </c>
      <c r="GD9">
        <v>1</v>
      </c>
      <c r="GE9">
        <v>1</v>
      </c>
      <c r="GF9">
        <v>2</v>
      </c>
      <c r="GG9">
        <v>1</v>
      </c>
      <c r="GH9">
        <v>1</v>
      </c>
      <c r="GI9">
        <v>1</v>
      </c>
      <c r="GJ9" s="2">
        <f t="shared" si="47"/>
        <v>28</v>
      </c>
      <c r="GK9" s="3">
        <f t="shared" si="48"/>
        <v>1.4</v>
      </c>
      <c r="GL9" s="2" t="s">
        <v>685</v>
      </c>
      <c r="GM9">
        <v>0</v>
      </c>
      <c r="GN9" t="s">
        <v>686</v>
      </c>
      <c r="GO9">
        <v>0</v>
      </c>
      <c r="GP9" t="s">
        <v>687</v>
      </c>
      <c r="GQ9" s="3">
        <v>0</v>
      </c>
      <c r="GR9" s="2">
        <v>1</v>
      </c>
      <c r="GS9">
        <v>5</v>
      </c>
      <c r="GT9">
        <v>4</v>
      </c>
      <c r="GU9">
        <v>3</v>
      </c>
      <c r="GV9">
        <v>2</v>
      </c>
      <c r="GW9">
        <v>4</v>
      </c>
      <c r="GX9" s="37">
        <f>LOOKUP(GW9,{1,2,3,4,5},{5,4,3,2,1})</f>
        <v>2</v>
      </c>
      <c r="GY9">
        <v>2</v>
      </c>
      <c r="GZ9" s="37">
        <f>LOOKUP(GY9,{1,2,3,4,5},{5,4,3,2,1})</f>
        <v>4</v>
      </c>
      <c r="HA9">
        <v>4</v>
      </c>
      <c r="HB9">
        <v>1</v>
      </c>
      <c r="HC9" s="37">
        <f>LOOKUP(HB9,{1,2,3,4,5},{5,4,3,2,1})</f>
        <v>5</v>
      </c>
      <c r="HD9">
        <v>2</v>
      </c>
      <c r="HE9">
        <v>2</v>
      </c>
      <c r="HF9">
        <v>5</v>
      </c>
      <c r="HG9">
        <v>3</v>
      </c>
      <c r="HH9">
        <v>2</v>
      </c>
      <c r="HI9">
        <v>4</v>
      </c>
      <c r="HJ9">
        <v>3</v>
      </c>
      <c r="HK9">
        <v>1</v>
      </c>
      <c r="HL9" s="37">
        <f>LOOKUP(HK9,{1,2,3,4,5},{5,4,3,2,1})</f>
        <v>5</v>
      </c>
      <c r="HM9">
        <v>1</v>
      </c>
      <c r="HN9" s="37">
        <f>LOOKUP(HM9,{1,2,3,4,5},{5,4,3,2,1})</f>
        <v>5</v>
      </c>
      <c r="HO9">
        <f t="shared" si="49"/>
        <v>60</v>
      </c>
      <c r="HP9">
        <f t="shared" si="50"/>
        <v>3.53</v>
      </c>
      <c r="HQ9">
        <v>1</v>
      </c>
      <c r="HR9">
        <v>3</v>
      </c>
      <c r="HS9">
        <v>3</v>
      </c>
      <c r="HT9">
        <v>3</v>
      </c>
      <c r="HU9">
        <v>3</v>
      </c>
      <c r="HV9">
        <v>3</v>
      </c>
      <c r="HW9">
        <v>3</v>
      </c>
      <c r="HX9" s="37">
        <v>3</v>
      </c>
      <c r="HY9">
        <v>3</v>
      </c>
      <c r="HZ9">
        <v>2</v>
      </c>
      <c r="IA9">
        <v>3</v>
      </c>
      <c r="IB9">
        <v>2</v>
      </c>
      <c r="IC9">
        <v>3</v>
      </c>
      <c r="ID9">
        <v>2</v>
      </c>
      <c r="IE9">
        <v>3</v>
      </c>
      <c r="IF9">
        <v>3</v>
      </c>
      <c r="IG9">
        <v>3</v>
      </c>
      <c r="IH9">
        <v>1</v>
      </c>
      <c r="II9">
        <v>1</v>
      </c>
      <c r="IJ9" s="37">
        <f>LOOKUP(II9,{1,2,3},{3,2,1})</f>
        <v>3</v>
      </c>
      <c r="IK9" s="2">
        <f t="shared" si="51"/>
        <v>46</v>
      </c>
      <c r="IL9" s="3">
        <f t="shared" si="52"/>
        <v>2.71</v>
      </c>
      <c r="IM9" s="2">
        <v>1</v>
      </c>
      <c r="IN9">
        <v>1</v>
      </c>
      <c r="IO9">
        <v>3</v>
      </c>
      <c r="IP9">
        <v>5</v>
      </c>
      <c r="IQ9">
        <v>2</v>
      </c>
      <c r="IR9">
        <v>5</v>
      </c>
      <c r="IS9">
        <v>3</v>
      </c>
      <c r="IT9" s="2">
        <f t="shared" si="53"/>
        <v>19</v>
      </c>
      <c r="IU9" s="3">
        <f t="shared" si="54"/>
        <v>3.1669999999999998</v>
      </c>
      <c r="IV9" s="2">
        <v>1</v>
      </c>
      <c r="IW9">
        <v>3</v>
      </c>
      <c r="IX9">
        <v>4</v>
      </c>
      <c r="IY9">
        <v>5</v>
      </c>
      <c r="IZ9">
        <v>3</v>
      </c>
      <c r="JA9">
        <v>5</v>
      </c>
      <c r="JB9">
        <v>4</v>
      </c>
      <c r="JC9" s="2">
        <f t="shared" si="55"/>
        <v>24</v>
      </c>
      <c r="JD9" s="3">
        <f t="shared" si="56"/>
        <v>4</v>
      </c>
      <c r="JE9" s="2">
        <v>1</v>
      </c>
      <c r="JF9">
        <v>4</v>
      </c>
      <c r="JG9">
        <v>3</v>
      </c>
      <c r="JH9">
        <v>1</v>
      </c>
      <c r="JI9">
        <v>4</v>
      </c>
      <c r="JJ9">
        <v>1</v>
      </c>
      <c r="JK9">
        <v>3</v>
      </c>
      <c r="JL9" s="2">
        <f t="shared" si="57"/>
        <v>16</v>
      </c>
      <c r="JM9" s="3">
        <f t="shared" si="58"/>
        <v>2.6669999999999998</v>
      </c>
      <c r="JN9" s="32">
        <v>1</v>
      </c>
      <c r="JO9" s="31" t="s">
        <v>440</v>
      </c>
      <c r="JP9" s="31" t="s">
        <v>440</v>
      </c>
      <c r="JQ9" s="31" t="s">
        <v>440</v>
      </c>
      <c r="JR9" s="31" t="s">
        <v>440</v>
      </c>
      <c r="JS9" s="31" t="s">
        <v>440</v>
      </c>
      <c r="JT9" s="31" t="s">
        <v>440</v>
      </c>
      <c r="JU9" s="31" t="s">
        <v>440</v>
      </c>
      <c r="JV9" s="31" t="s">
        <v>440</v>
      </c>
      <c r="JW9" s="32">
        <v>1</v>
      </c>
      <c r="JX9" s="31">
        <v>5</v>
      </c>
      <c r="JY9" s="31">
        <f>LOOKUP(JX9,{1,2,3,4,5},{5,4,3,2,1})</f>
        <v>1</v>
      </c>
      <c r="JZ9" s="31">
        <v>3</v>
      </c>
      <c r="KA9" s="31">
        <f>LOOKUP(JZ9,{1,2,3,4,5},{5,4,3,2,1})</f>
        <v>3</v>
      </c>
      <c r="KB9" s="31">
        <v>2</v>
      </c>
      <c r="KC9" s="31">
        <f>LOOKUP(KB9,{1,2,3,4,5},{5,4,3,2,1})</f>
        <v>4</v>
      </c>
      <c r="KD9" s="31">
        <v>4</v>
      </c>
      <c r="KE9" s="31">
        <f>LOOKUP(KD9,{1,2,3,4,5},{5,4,3,2,1})</f>
        <v>2</v>
      </c>
      <c r="KF9" s="31">
        <v>1</v>
      </c>
      <c r="KG9" s="31">
        <f>LOOKUP(KF9,{1,2,3,4,5},{5,4,3,2,1})</f>
        <v>5</v>
      </c>
      <c r="KH9" s="31">
        <v>3</v>
      </c>
      <c r="KI9" s="31">
        <f>LOOKUP(KH9,{1,2,3,4,5},{5,4,3,2,1})</f>
        <v>3</v>
      </c>
      <c r="KJ9" s="32">
        <f t="shared" si="79"/>
        <v>18</v>
      </c>
      <c r="KK9" s="33">
        <f t="shared" si="61"/>
        <v>3</v>
      </c>
      <c r="KL9" s="2">
        <f t="shared" si="62"/>
        <v>5</v>
      </c>
      <c r="KM9">
        <f t="shared" si="63"/>
        <v>10</v>
      </c>
      <c r="KN9">
        <f t="shared" si="80"/>
        <v>14</v>
      </c>
      <c r="KO9">
        <f t="shared" si="64"/>
        <v>7</v>
      </c>
      <c r="KP9">
        <f t="shared" si="65"/>
        <v>15</v>
      </c>
      <c r="KQ9">
        <f t="shared" si="66"/>
        <v>10</v>
      </c>
      <c r="KR9" s="32" t="s">
        <v>440</v>
      </c>
      <c r="KS9" s="31" t="s">
        <v>440</v>
      </c>
      <c r="KT9" s="31" t="s">
        <v>440</v>
      </c>
      <c r="KU9" s="31" t="s">
        <v>440</v>
      </c>
      <c r="KV9" s="31" t="s">
        <v>440</v>
      </c>
      <c r="KW9" s="33" t="s">
        <v>440</v>
      </c>
      <c r="KX9" s="2">
        <v>1</v>
      </c>
      <c r="KY9">
        <v>4</v>
      </c>
      <c r="KZ9">
        <v>5</v>
      </c>
      <c r="LA9">
        <v>3</v>
      </c>
      <c r="LB9">
        <v>3</v>
      </c>
      <c r="LC9">
        <v>4</v>
      </c>
      <c r="LD9">
        <v>2</v>
      </c>
      <c r="LE9">
        <v>4</v>
      </c>
      <c r="LF9">
        <v>3</v>
      </c>
      <c r="LG9">
        <v>3</v>
      </c>
      <c r="LH9">
        <v>4</v>
      </c>
      <c r="LI9">
        <v>2</v>
      </c>
      <c r="LJ9">
        <v>5</v>
      </c>
      <c r="LK9">
        <v>4</v>
      </c>
      <c r="LL9">
        <v>4</v>
      </c>
      <c r="LM9">
        <v>3</v>
      </c>
      <c r="LN9">
        <v>4</v>
      </c>
      <c r="LO9">
        <v>2</v>
      </c>
      <c r="LP9">
        <v>4</v>
      </c>
      <c r="LQ9">
        <v>3</v>
      </c>
      <c r="LR9">
        <v>4</v>
      </c>
      <c r="LS9">
        <v>3</v>
      </c>
      <c r="LT9">
        <v>4</v>
      </c>
      <c r="LU9" s="2">
        <f t="shared" si="68"/>
        <v>25</v>
      </c>
      <c r="LV9" s="3">
        <f t="shared" si="69"/>
        <v>4.1669999999999998</v>
      </c>
      <c r="LW9" s="2">
        <f t="shared" si="70"/>
        <v>52</v>
      </c>
      <c r="LX9" s="3">
        <f t="shared" si="71"/>
        <v>3.25</v>
      </c>
      <c r="LY9" s="2">
        <f t="shared" si="72"/>
        <v>77</v>
      </c>
      <c r="LZ9" s="3">
        <f t="shared" si="73"/>
        <v>3.5</v>
      </c>
      <c r="MA9" s="2">
        <v>1</v>
      </c>
      <c r="MB9">
        <v>2</v>
      </c>
      <c r="MC9">
        <v>1</v>
      </c>
      <c r="MD9">
        <v>1</v>
      </c>
      <c r="ME9">
        <v>2</v>
      </c>
      <c r="MF9">
        <v>1</v>
      </c>
      <c r="MG9">
        <v>2</v>
      </c>
      <c r="MH9">
        <v>1</v>
      </c>
      <c r="MI9">
        <v>1</v>
      </c>
      <c r="MJ9" s="3">
        <v>1</v>
      </c>
      <c r="MK9">
        <f t="shared" si="74"/>
        <v>13</v>
      </c>
      <c r="ML9" s="2">
        <v>1</v>
      </c>
      <c r="MM9">
        <v>5</v>
      </c>
      <c r="MN9">
        <v>4</v>
      </c>
      <c r="MO9">
        <v>4</v>
      </c>
      <c r="MP9" s="37">
        <f>LOOKUP(MO9,{1,2,3,4,5},{5,4,3,2,1})</f>
        <v>2</v>
      </c>
      <c r="MQ9">
        <v>3</v>
      </c>
      <c r="MR9">
        <v>3</v>
      </c>
      <c r="MS9" s="37">
        <f>LOOKUP(MR9,{1,2,3,4,5},{5,4,3,2,1})</f>
        <v>3</v>
      </c>
      <c r="MT9">
        <v>2</v>
      </c>
      <c r="MU9" s="37">
        <f>LOOKUP(MT9,{1,2,3,4,5},{5,4,3,2,1})</f>
        <v>4</v>
      </c>
      <c r="MV9">
        <v>3</v>
      </c>
      <c r="MW9">
        <v>3</v>
      </c>
      <c r="MX9">
        <v>2</v>
      </c>
      <c r="MY9">
        <v>3</v>
      </c>
      <c r="MZ9" s="37">
        <f>LOOKUP(MY9,{1,2,3,4,5},{5,4,3,2,1})</f>
        <v>3</v>
      </c>
      <c r="NA9">
        <v>2</v>
      </c>
      <c r="NB9">
        <v>4</v>
      </c>
      <c r="NC9">
        <v>4</v>
      </c>
      <c r="ND9" s="37">
        <f>LOOKUP(NC9,{1,2,3,4,5},{5,4,3,2,1})</f>
        <v>2</v>
      </c>
      <c r="NE9">
        <v>2</v>
      </c>
      <c r="NF9">
        <v>4</v>
      </c>
      <c r="NG9" s="37">
        <f>LOOKUP(NF9,{1,2,3,4,5},{5,4,3,2,1})</f>
        <v>2</v>
      </c>
      <c r="NH9">
        <v>4</v>
      </c>
      <c r="NI9" s="37">
        <f>LOOKUP(NH9,{1,2,3,4,5},{5,4,3,2,1})</f>
        <v>2</v>
      </c>
      <c r="NJ9">
        <v>3</v>
      </c>
      <c r="NK9">
        <v>2</v>
      </c>
      <c r="NL9" s="37">
        <f>LOOKUP(NK9,{1,2,3,4,5},{5,4,3,2,1})</f>
        <v>4</v>
      </c>
      <c r="NM9">
        <v>3</v>
      </c>
      <c r="NN9" s="37">
        <f>LOOKUP(NM9,{1,2,3,4,5},{5,4,3,2,1})</f>
        <v>3</v>
      </c>
      <c r="NO9">
        <v>2</v>
      </c>
      <c r="NP9" s="37">
        <f>LOOKUP(NO9,{1,2,3,4,5},{5,4,3,2,1})</f>
        <v>4</v>
      </c>
      <c r="NQ9">
        <v>4</v>
      </c>
      <c r="NR9">
        <v>4</v>
      </c>
      <c r="NS9">
        <v>4</v>
      </c>
      <c r="NT9">
        <v>2</v>
      </c>
      <c r="NU9" s="37">
        <f>LOOKUP(NT9,{1,2,3,4,5},{5,4,3,2,1})</f>
        <v>4</v>
      </c>
      <c r="NV9">
        <v>4</v>
      </c>
      <c r="NW9" s="37">
        <f>LOOKUP(NV9,{1,2,3,4,5},{5,4,3,2,1})</f>
        <v>2</v>
      </c>
      <c r="NX9">
        <v>2</v>
      </c>
      <c r="NY9" s="37">
        <f>LOOKUP(NX9,{1,2,3,4,5},{5,4,3,2,1})</f>
        <v>4</v>
      </c>
      <c r="NZ9">
        <f t="shared" si="75"/>
        <v>82</v>
      </c>
      <c r="OA9">
        <f t="shared" si="76"/>
        <v>3.15</v>
      </c>
      <c r="OB9" s="13" t="s">
        <v>440</v>
      </c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</row>
    <row r="10" spans="1:461" x14ac:dyDescent="0.3">
      <c r="A10" s="30">
        <v>11</v>
      </c>
      <c r="B10" s="2" t="s">
        <v>688</v>
      </c>
      <c r="C10" s="3">
        <v>1</v>
      </c>
      <c r="D10" s="2">
        <v>18</v>
      </c>
      <c r="E10">
        <v>2</v>
      </c>
      <c r="F10" s="2">
        <v>1</v>
      </c>
      <c r="G10">
        <v>1</v>
      </c>
      <c r="H10" s="3">
        <v>1</v>
      </c>
      <c r="I10" s="2">
        <v>1</v>
      </c>
      <c r="J10">
        <v>0</v>
      </c>
      <c r="K10">
        <v>0</v>
      </c>
      <c r="L10">
        <v>1</v>
      </c>
      <c r="M10">
        <v>0</v>
      </c>
      <c r="N10">
        <v>1</v>
      </c>
      <c r="O10">
        <v>1</v>
      </c>
      <c r="P10">
        <f t="shared" si="77"/>
        <v>3</v>
      </c>
      <c r="Q10" t="s">
        <v>689</v>
      </c>
      <c r="R10">
        <v>1</v>
      </c>
      <c r="S10">
        <v>3</v>
      </c>
      <c r="T10">
        <f>LOOKUP(R10,{1,2,3,4,5,6,11,15},{1,2,1,2,2,2,1,2})</f>
        <v>1</v>
      </c>
      <c r="U10">
        <v>1</v>
      </c>
      <c r="V10" s="3"/>
      <c r="W10" s="32" t="s">
        <v>440</v>
      </c>
      <c r="X10" s="32" t="s">
        <v>440</v>
      </c>
      <c r="Y10" s="32" t="s">
        <v>440</v>
      </c>
      <c r="Z10" s="32" t="s">
        <v>440</v>
      </c>
      <c r="AA10" s="32" t="s">
        <v>440</v>
      </c>
      <c r="AB10" s="49" t="s">
        <v>440</v>
      </c>
      <c r="AC10" s="32" t="s">
        <v>440</v>
      </c>
      <c r="AD10" s="49" t="s">
        <v>440</v>
      </c>
      <c r="AE10" s="2">
        <v>1</v>
      </c>
      <c r="AF10">
        <v>1</v>
      </c>
      <c r="AG10">
        <f t="shared" si="0"/>
        <v>1</v>
      </c>
      <c r="AH10">
        <v>1</v>
      </c>
      <c r="AI10">
        <f t="shared" si="1"/>
        <v>1</v>
      </c>
      <c r="AJ10">
        <v>1</v>
      </c>
      <c r="AK10">
        <f t="shared" si="2"/>
        <v>1</v>
      </c>
      <c r="AL10">
        <v>1</v>
      </c>
      <c r="AM10">
        <f t="shared" si="3"/>
        <v>-1</v>
      </c>
      <c r="AN10">
        <v>2</v>
      </c>
      <c r="AO10">
        <f t="shared" si="4"/>
        <v>1</v>
      </c>
      <c r="AP10">
        <v>1</v>
      </c>
      <c r="AQ10">
        <f t="shared" si="5"/>
        <v>1</v>
      </c>
      <c r="AR10">
        <v>2</v>
      </c>
      <c r="AS10">
        <f t="shared" si="6"/>
        <v>1</v>
      </c>
      <c r="AT10">
        <v>2</v>
      </c>
      <c r="AU10">
        <f t="shared" si="7"/>
        <v>1</v>
      </c>
      <c r="AV10">
        <v>1</v>
      </c>
      <c r="AW10">
        <f t="shared" si="8"/>
        <v>1</v>
      </c>
      <c r="AX10">
        <v>1</v>
      </c>
      <c r="AY10">
        <f t="shared" si="9"/>
        <v>-1</v>
      </c>
      <c r="AZ10">
        <v>1</v>
      </c>
      <c r="BA10">
        <f t="shared" si="10"/>
        <v>-1</v>
      </c>
      <c r="BB10">
        <v>1</v>
      </c>
      <c r="BC10">
        <f t="shared" si="11"/>
        <v>1</v>
      </c>
      <c r="BD10">
        <v>1</v>
      </c>
      <c r="BE10">
        <f t="shared" si="12"/>
        <v>1</v>
      </c>
      <c r="BF10">
        <v>2</v>
      </c>
      <c r="BG10">
        <f t="shared" si="13"/>
        <v>1</v>
      </c>
      <c r="BH10">
        <v>1</v>
      </c>
      <c r="BI10">
        <f t="shared" si="14"/>
        <v>1</v>
      </c>
      <c r="BJ10">
        <v>2</v>
      </c>
      <c r="BK10">
        <f t="shared" si="15"/>
        <v>1</v>
      </c>
      <c r="BL10">
        <v>2</v>
      </c>
      <c r="BM10">
        <f t="shared" si="16"/>
        <v>1</v>
      </c>
      <c r="BN10">
        <v>1</v>
      </c>
      <c r="BO10">
        <f t="shared" si="17"/>
        <v>1</v>
      </c>
      <c r="BP10">
        <v>1</v>
      </c>
      <c r="BQ10">
        <f t="shared" si="18"/>
        <v>1</v>
      </c>
      <c r="BR10">
        <v>2</v>
      </c>
      <c r="BS10">
        <f t="shared" si="19"/>
        <v>1</v>
      </c>
      <c r="BT10">
        <v>1</v>
      </c>
      <c r="BU10">
        <f t="shared" si="20"/>
        <v>-1</v>
      </c>
      <c r="BV10" s="13">
        <f t="shared" si="21"/>
        <v>13</v>
      </c>
      <c r="BW10" s="2">
        <v>1</v>
      </c>
      <c r="BX10">
        <v>3</v>
      </c>
      <c r="BY10">
        <v>3</v>
      </c>
      <c r="BZ10">
        <v>3</v>
      </c>
      <c r="CA10">
        <v>4</v>
      </c>
      <c r="CB10">
        <v>2</v>
      </c>
      <c r="CC10">
        <v>4</v>
      </c>
      <c r="CD10">
        <v>2</v>
      </c>
      <c r="CE10" s="37">
        <v>5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4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f>LOOKUP(CR10,{1,2,3,4,5},{5,4,3,2,1})</f>
        <v>4</v>
      </c>
      <c r="CT10">
        <v>3</v>
      </c>
      <c r="CU10">
        <v>3</v>
      </c>
      <c r="CV10">
        <v>3</v>
      </c>
      <c r="CW10">
        <v>2</v>
      </c>
      <c r="CX10">
        <f>LOOKUP(CW10,{1,2,3,4,5},{5,4,3,2,1})</f>
        <v>4</v>
      </c>
      <c r="CY10">
        <v>3</v>
      </c>
      <c r="CZ10">
        <f>LOOKUP(CY10,{1,2,3,4,5},{5,4,3,2,1})</f>
        <v>3</v>
      </c>
      <c r="DA10">
        <v>3</v>
      </c>
      <c r="DB10">
        <f>LOOKUP(DA10,{1,2,3,4,5},{5,4,3,2,1})</f>
        <v>3</v>
      </c>
      <c r="DC10">
        <v>2</v>
      </c>
      <c r="DD10">
        <v>4</v>
      </c>
      <c r="DE10">
        <v>4</v>
      </c>
      <c r="DF10">
        <v>4</v>
      </c>
      <c r="DG10">
        <v>4</v>
      </c>
      <c r="DH10">
        <v>4</v>
      </c>
      <c r="DI10">
        <v>3</v>
      </c>
      <c r="DJ10">
        <v>2</v>
      </c>
      <c r="DK10">
        <v>2</v>
      </c>
      <c r="DL10" s="2">
        <f t="shared" si="22"/>
        <v>9</v>
      </c>
      <c r="DM10">
        <f t="shared" si="23"/>
        <v>3</v>
      </c>
      <c r="DN10">
        <f t="shared" si="24"/>
        <v>12</v>
      </c>
      <c r="DO10">
        <f t="shared" si="25"/>
        <v>4</v>
      </c>
      <c r="DP10">
        <f t="shared" si="26"/>
        <v>21</v>
      </c>
      <c r="DQ10" s="3">
        <f t="shared" si="27"/>
        <v>3.5</v>
      </c>
      <c r="DR10" s="2">
        <f t="shared" si="28"/>
        <v>18</v>
      </c>
      <c r="DS10">
        <f t="shared" si="29"/>
        <v>3</v>
      </c>
      <c r="DT10">
        <f t="shared" si="30"/>
        <v>16</v>
      </c>
      <c r="DU10">
        <f t="shared" si="31"/>
        <v>2</v>
      </c>
      <c r="DV10">
        <f t="shared" si="32"/>
        <v>34</v>
      </c>
      <c r="DW10" s="3">
        <f t="shared" si="33"/>
        <v>2.4300000000000002</v>
      </c>
      <c r="DX10" s="2">
        <f t="shared" si="34"/>
        <v>8</v>
      </c>
      <c r="DY10">
        <f t="shared" si="35"/>
        <v>2.6667000000000001</v>
      </c>
      <c r="DZ10">
        <f t="shared" si="36"/>
        <v>9</v>
      </c>
      <c r="EA10">
        <f t="shared" si="37"/>
        <v>3</v>
      </c>
      <c r="EB10">
        <f t="shared" si="38"/>
        <v>17</v>
      </c>
      <c r="EC10" s="3">
        <f t="shared" si="39"/>
        <v>2.83</v>
      </c>
      <c r="ED10" s="2">
        <f t="shared" si="78"/>
        <v>20</v>
      </c>
      <c r="EE10" s="3">
        <f t="shared" si="40"/>
        <v>3.33</v>
      </c>
      <c r="EF10" s="2">
        <f t="shared" si="41"/>
        <v>7</v>
      </c>
      <c r="EG10" s="3">
        <f t="shared" si="42"/>
        <v>2.33</v>
      </c>
      <c r="EH10" s="2">
        <f t="shared" si="43"/>
        <v>99</v>
      </c>
      <c r="EI10" s="3">
        <f t="shared" si="44"/>
        <v>2.83</v>
      </c>
      <c r="EJ10" s="2">
        <v>1</v>
      </c>
      <c r="EK10">
        <v>4</v>
      </c>
      <c r="EL10">
        <v>2</v>
      </c>
      <c r="EM10">
        <v>4</v>
      </c>
      <c r="EN10">
        <v>2</v>
      </c>
      <c r="EO10">
        <v>2</v>
      </c>
      <c r="EP10">
        <v>2</v>
      </c>
      <c r="EQ10">
        <v>4</v>
      </c>
      <c r="ER10">
        <v>4</v>
      </c>
      <c r="ES10">
        <v>4</v>
      </c>
      <c r="ET10">
        <v>4</v>
      </c>
      <c r="EU10" s="37">
        <v>2</v>
      </c>
      <c r="EV10">
        <v>3</v>
      </c>
      <c r="EW10">
        <v>2</v>
      </c>
      <c r="EX10">
        <v>2</v>
      </c>
      <c r="EY10">
        <v>2</v>
      </c>
      <c r="EZ10">
        <v>2</v>
      </c>
      <c r="FA10">
        <v>4</v>
      </c>
      <c r="FB10">
        <v>4</v>
      </c>
      <c r="FC10">
        <v>2</v>
      </c>
      <c r="FD10">
        <v>4</v>
      </c>
      <c r="FE10">
        <v>4</v>
      </c>
      <c r="FF10" s="2">
        <f t="shared" si="45"/>
        <v>61</v>
      </c>
      <c r="FG10" s="3">
        <f t="shared" si="46"/>
        <v>3.05</v>
      </c>
      <c r="FH10" t="s">
        <v>507</v>
      </c>
      <c r="FI10">
        <v>3</v>
      </c>
      <c r="FJ10" t="s">
        <v>522</v>
      </c>
      <c r="FK10">
        <v>17</v>
      </c>
      <c r="FL10" t="s">
        <v>511</v>
      </c>
      <c r="FM10" s="3">
        <v>7</v>
      </c>
      <c r="FN10" s="2">
        <v>1</v>
      </c>
      <c r="FO10">
        <v>1</v>
      </c>
      <c r="FP10">
        <v>1</v>
      </c>
      <c r="FQ10">
        <v>1</v>
      </c>
      <c r="FR10">
        <v>2</v>
      </c>
      <c r="FS10">
        <v>2</v>
      </c>
      <c r="FT10">
        <v>1</v>
      </c>
      <c r="FU10">
        <v>2</v>
      </c>
      <c r="FV10">
        <v>1</v>
      </c>
      <c r="FW10">
        <v>1</v>
      </c>
      <c r="FX10">
        <v>1</v>
      </c>
      <c r="FY10" s="37">
        <v>2</v>
      </c>
      <c r="FZ10">
        <v>2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2</v>
      </c>
      <c r="GH10">
        <v>1</v>
      </c>
      <c r="GI10">
        <v>1</v>
      </c>
      <c r="GJ10" s="2">
        <f t="shared" si="47"/>
        <v>25</v>
      </c>
      <c r="GK10" s="3">
        <f t="shared" si="48"/>
        <v>1.25</v>
      </c>
      <c r="GL10" s="2" t="s">
        <v>507</v>
      </c>
      <c r="GM10">
        <v>3</v>
      </c>
      <c r="GN10" t="s">
        <v>505</v>
      </c>
      <c r="GO10">
        <v>1</v>
      </c>
      <c r="GP10" t="s">
        <v>521</v>
      </c>
      <c r="GQ10" s="3">
        <v>16</v>
      </c>
      <c r="GR10" s="2">
        <v>1</v>
      </c>
      <c r="GS10">
        <v>4</v>
      </c>
      <c r="GT10">
        <v>4</v>
      </c>
      <c r="GU10">
        <v>3</v>
      </c>
      <c r="GV10">
        <v>2</v>
      </c>
      <c r="GW10">
        <v>4</v>
      </c>
      <c r="GX10" s="37">
        <f>LOOKUP(GW10,{1,2,3,4,5},{5,4,3,2,1})</f>
        <v>2</v>
      </c>
      <c r="GY10">
        <v>2</v>
      </c>
      <c r="GZ10" s="37">
        <f>LOOKUP(GY10,{1,2,3,4,5},{5,4,3,2,1})</f>
        <v>4</v>
      </c>
      <c r="HA10">
        <v>4</v>
      </c>
      <c r="HB10">
        <v>2</v>
      </c>
      <c r="HC10" s="37">
        <f>LOOKUP(HB10,{1,2,3,4,5},{5,4,3,2,1})</f>
        <v>4</v>
      </c>
      <c r="HD10">
        <v>2</v>
      </c>
      <c r="HE10">
        <v>2</v>
      </c>
      <c r="HF10">
        <v>4</v>
      </c>
      <c r="HG10">
        <v>3</v>
      </c>
      <c r="HH10">
        <v>2</v>
      </c>
      <c r="HI10">
        <v>2</v>
      </c>
      <c r="HJ10">
        <v>5</v>
      </c>
      <c r="HK10">
        <v>2</v>
      </c>
      <c r="HL10" s="37">
        <f>LOOKUP(HK10,{1,2,3,4,5},{5,4,3,2,1})</f>
        <v>4</v>
      </c>
      <c r="HM10">
        <v>2</v>
      </c>
      <c r="HN10" s="37">
        <f>LOOKUP(HM10,{1,2,3,4,5},{5,4,3,2,1})</f>
        <v>4</v>
      </c>
      <c r="HO10">
        <f t="shared" si="49"/>
        <v>55</v>
      </c>
      <c r="HP10">
        <f t="shared" si="50"/>
        <v>3.24</v>
      </c>
      <c r="HQ10">
        <v>1</v>
      </c>
      <c r="HR10">
        <v>1</v>
      </c>
      <c r="HS10">
        <v>3</v>
      </c>
      <c r="HT10">
        <v>1</v>
      </c>
      <c r="HU10">
        <v>2</v>
      </c>
      <c r="HV10">
        <v>1</v>
      </c>
      <c r="HW10">
        <v>1</v>
      </c>
      <c r="HX10" s="37">
        <v>3</v>
      </c>
      <c r="HY10">
        <v>1</v>
      </c>
      <c r="HZ10">
        <v>3</v>
      </c>
      <c r="IA10">
        <v>2</v>
      </c>
      <c r="IB10">
        <v>1</v>
      </c>
      <c r="IC10">
        <v>1</v>
      </c>
      <c r="ID10">
        <v>1</v>
      </c>
      <c r="IE10">
        <v>3</v>
      </c>
      <c r="IF10">
        <v>3</v>
      </c>
      <c r="IG10">
        <v>3</v>
      </c>
      <c r="IH10">
        <v>1</v>
      </c>
      <c r="II10">
        <v>1</v>
      </c>
      <c r="IJ10" s="37">
        <f>LOOKUP(II10,{1,2,3},{3,2,1})</f>
        <v>3</v>
      </c>
      <c r="IK10" s="2">
        <f t="shared" si="51"/>
        <v>31</v>
      </c>
      <c r="IL10" s="3">
        <f t="shared" si="52"/>
        <v>1.82</v>
      </c>
      <c r="IM10" s="2">
        <v>1</v>
      </c>
      <c r="IN10">
        <v>2</v>
      </c>
      <c r="IO10">
        <v>3</v>
      </c>
      <c r="IP10">
        <v>4</v>
      </c>
      <c r="IQ10">
        <v>2</v>
      </c>
      <c r="IR10">
        <v>5</v>
      </c>
      <c r="IS10">
        <v>4</v>
      </c>
      <c r="IT10" s="2">
        <f t="shared" si="53"/>
        <v>20</v>
      </c>
      <c r="IU10" s="3">
        <f t="shared" si="54"/>
        <v>3.3330000000000002</v>
      </c>
      <c r="IV10" s="2">
        <v>1</v>
      </c>
      <c r="IW10">
        <v>5</v>
      </c>
      <c r="IX10">
        <v>4</v>
      </c>
      <c r="IY10">
        <v>3</v>
      </c>
      <c r="IZ10">
        <v>2</v>
      </c>
      <c r="JA10">
        <v>5</v>
      </c>
      <c r="JB10">
        <v>5</v>
      </c>
      <c r="JC10" s="2">
        <f t="shared" si="55"/>
        <v>24</v>
      </c>
      <c r="JD10" s="3">
        <f t="shared" si="56"/>
        <v>4</v>
      </c>
      <c r="JE10" s="2">
        <v>1</v>
      </c>
      <c r="JF10">
        <v>2</v>
      </c>
      <c r="JG10">
        <v>4</v>
      </c>
      <c r="JH10">
        <v>1</v>
      </c>
      <c r="JI10">
        <v>4</v>
      </c>
      <c r="JJ10">
        <v>1</v>
      </c>
      <c r="JK10">
        <v>3</v>
      </c>
      <c r="JL10" s="2">
        <f t="shared" si="57"/>
        <v>15</v>
      </c>
      <c r="JM10" s="3">
        <f t="shared" si="58"/>
        <v>2.5</v>
      </c>
      <c r="JN10" s="2">
        <v>1</v>
      </c>
      <c r="JO10">
        <v>3</v>
      </c>
      <c r="JP10">
        <v>4</v>
      </c>
      <c r="JQ10">
        <v>4</v>
      </c>
      <c r="JR10">
        <v>2</v>
      </c>
      <c r="JS10">
        <v>5</v>
      </c>
      <c r="JT10">
        <v>5</v>
      </c>
      <c r="JU10" s="2">
        <f t="shared" ref="JU10:JU41" si="81">SUM(JO10:JT10)</f>
        <v>23</v>
      </c>
      <c r="JV10" s="3">
        <f t="shared" ref="JV10:JV41" si="82">ROUND((JU10/6),3)</f>
        <v>3.8330000000000002</v>
      </c>
      <c r="JW10" s="2">
        <v>1</v>
      </c>
      <c r="JX10">
        <v>2</v>
      </c>
      <c r="JY10" s="37">
        <f>LOOKUP(JX10,{1,2,3,4,5},{5,4,3,2,1})</f>
        <v>4</v>
      </c>
      <c r="JZ10">
        <v>2</v>
      </c>
      <c r="KA10" s="37">
        <f>LOOKUP(JZ10,{1,2,3,4,5},{5,4,3,2,1})</f>
        <v>4</v>
      </c>
      <c r="KB10">
        <v>2</v>
      </c>
      <c r="KC10" s="37">
        <f>LOOKUP(KB10,{1,2,3,4,5},{5,4,3,2,1})</f>
        <v>4</v>
      </c>
      <c r="KD10">
        <v>4</v>
      </c>
      <c r="KE10" s="37">
        <f>LOOKUP(KD10,{1,2,3,4,5},{5,4,3,2,1})</f>
        <v>2</v>
      </c>
      <c r="KF10">
        <v>2</v>
      </c>
      <c r="KG10" s="37">
        <f>LOOKUP(KF10,{1,2,3,4,5},{5,4,3,2,1})</f>
        <v>4</v>
      </c>
      <c r="KH10">
        <v>2</v>
      </c>
      <c r="KI10" s="37">
        <f>LOOKUP(KH10,{1,2,3,4,5},{5,4,3,2,1})</f>
        <v>4</v>
      </c>
      <c r="KJ10" s="2">
        <f t="shared" si="79"/>
        <v>14</v>
      </c>
      <c r="KK10" s="3">
        <f t="shared" si="61"/>
        <v>2.3330000000000002</v>
      </c>
      <c r="KL10" s="2">
        <f t="shared" si="62"/>
        <v>11</v>
      </c>
      <c r="KM10">
        <f t="shared" si="63"/>
        <v>11</v>
      </c>
      <c r="KN10">
        <f t="shared" si="80"/>
        <v>11</v>
      </c>
      <c r="KO10">
        <f t="shared" si="64"/>
        <v>6</v>
      </c>
      <c r="KP10">
        <f t="shared" si="65"/>
        <v>14</v>
      </c>
      <c r="KQ10">
        <f t="shared" si="66"/>
        <v>13</v>
      </c>
      <c r="KR10" s="2">
        <f t="shared" ref="KR10:KR41" si="83">(JF10+JO10)</f>
        <v>5</v>
      </c>
      <c r="KS10">
        <f t="shared" ref="KS10:KS41" si="84">(JG10+JP10)</f>
        <v>8</v>
      </c>
      <c r="KT10">
        <f t="shared" ref="KT10:KT41" si="85">(JH10+JQ10)</f>
        <v>5</v>
      </c>
      <c r="KU10">
        <f t="shared" ref="KU10:KU41" si="86">(JI10+JR10)</f>
        <v>6</v>
      </c>
      <c r="KV10">
        <f t="shared" ref="KV10:KV41" si="87">(JJ10+JS10)</f>
        <v>6</v>
      </c>
      <c r="KW10" s="3">
        <f t="shared" ref="KW10:KW41" si="88">(JK10+JT10)</f>
        <v>8</v>
      </c>
      <c r="KX10" s="2">
        <v>1</v>
      </c>
      <c r="KY10">
        <v>2</v>
      </c>
      <c r="KZ10">
        <v>3</v>
      </c>
      <c r="LA10">
        <v>3</v>
      </c>
      <c r="LB10">
        <v>4</v>
      </c>
      <c r="LC10">
        <v>4</v>
      </c>
      <c r="LD10">
        <v>2</v>
      </c>
      <c r="LE10">
        <v>4</v>
      </c>
      <c r="LF10">
        <v>2</v>
      </c>
      <c r="LG10">
        <v>5</v>
      </c>
      <c r="LH10">
        <v>5</v>
      </c>
      <c r="LI10">
        <v>2</v>
      </c>
      <c r="LJ10">
        <v>5</v>
      </c>
      <c r="LK10">
        <v>4</v>
      </c>
      <c r="LL10">
        <v>5</v>
      </c>
      <c r="LM10">
        <v>5</v>
      </c>
      <c r="LN10">
        <v>3</v>
      </c>
      <c r="LO10">
        <v>3</v>
      </c>
      <c r="LP10">
        <v>3</v>
      </c>
      <c r="LQ10">
        <v>2</v>
      </c>
      <c r="LR10">
        <v>2</v>
      </c>
      <c r="LS10">
        <v>2</v>
      </c>
      <c r="LT10">
        <v>4</v>
      </c>
      <c r="LU10" s="2">
        <f t="shared" si="68"/>
        <v>26</v>
      </c>
      <c r="LV10" s="3">
        <f t="shared" si="69"/>
        <v>4.3330000000000002</v>
      </c>
      <c r="LW10" s="2">
        <f t="shared" si="70"/>
        <v>48</v>
      </c>
      <c r="LX10" s="3">
        <f t="shared" si="71"/>
        <v>3</v>
      </c>
      <c r="LY10" s="2">
        <f t="shared" si="72"/>
        <v>74</v>
      </c>
      <c r="LZ10" s="3">
        <f t="shared" si="73"/>
        <v>3.3639999999999999</v>
      </c>
      <c r="MA10" s="2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2</v>
      </c>
      <c r="MJ10" s="3">
        <v>2</v>
      </c>
      <c r="MK10">
        <f t="shared" si="74"/>
        <v>12</v>
      </c>
      <c r="ML10" s="2">
        <v>1</v>
      </c>
      <c r="MM10">
        <v>3</v>
      </c>
      <c r="MN10">
        <v>3</v>
      </c>
      <c r="MO10">
        <v>3</v>
      </c>
      <c r="MP10" s="37">
        <f>LOOKUP(MO10,{1,2,3,4,5},{5,4,3,2,1})</f>
        <v>3</v>
      </c>
      <c r="MQ10">
        <v>3</v>
      </c>
      <c r="MR10">
        <v>2</v>
      </c>
      <c r="MS10" s="37">
        <f>LOOKUP(MR10,{1,2,3,4,5},{5,4,3,2,1})</f>
        <v>4</v>
      </c>
      <c r="MT10">
        <v>1</v>
      </c>
      <c r="MU10" s="37">
        <f>LOOKUP(MT10,{1,2,3,4,5},{5,4,3,2,1})</f>
        <v>5</v>
      </c>
      <c r="MV10">
        <v>2</v>
      </c>
      <c r="MW10">
        <v>3</v>
      </c>
      <c r="MX10">
        <v>1</v>
      </c>
      <c r="MY10">
        <v>5</v>
      </c>
      <c r="MZ10" s="37">
        <f>LOOKUP(MY10,{1,2,3,4,5},{5,4,3,2,1})</f>
        <v>1</v>
      </c>
      <c r="NA10">
        <v>3</v>
      </c>
      <c r="NB10">
        <v>2</v>
      </c>
      <c r="NC10">
        <v>2</v>
      </c>
      <c r="ND10" s="37">
        <f>LOOKUP(NC10,{1,2,3,4,5},{5,4,3,2,1})</f>
        <v>4</v>
      </c>
      <c r="NE10">
        <v>2</v>
      </c>
      <c r="NF10">
        <v>2</v>
      </c>
      <c r="NG10" s="37">
        <f>LOOKUP(NF10,{1,2,3,4,5},{5,4,3,2,1})</f>
        <v>4</v>
      </c>
      <c r="NH10">
        <v>3</v>
      </c>
      <c r="NI10" s="37">
        <f>LOOKUP(NH10,{1,2,3,4,5},{5,4,3,2,1})</f>
        <v>3</v>
      </c>
      <c r="NJ10">
        <v>3</v>
      </c>
      <c r="NK10">
        <v>2</v>
      </c>
      <c r="NL10" s="37">
        <f>LOOKUP(NK10,{1,2,3,4,5},{5,4,3,2,1})</f>
        <v>4</v>
      </c>
      <c r="NM10">
        <v>3</v>
      </c>
      <c r="NN10" s="37">
        <f>LOOKUP(NM10,{1,2,3,4,5},{5,4,3,2,1})</f>
        <v>3</v>
      </c>
      <c r="NO10">
        <v>3</v>
      </c>
      <c r="NP10" s="37">
        <f>LOOKUP(NO10,{1,2,3,4,5},{5,4,3,2,1})</f>
        <v>3</v>
      </c>
      <c r="NQ10">
        <v>2</v>
      </c>
      <c r="NR10">
        <v>3</v>
      </c>
      <c r="NS10">
        <v>3</v>
      </c>
      <c r="NT10">
        <v>3</v>
      </c>
      <c r="NU10" s="37">
        <f>LOOKUP(NT10,{1,2,3,4,5},{5,4,3,2,1})</f>
        <v>3</v>
      </c>
      <c r="NV10">
        <v>3</v>
      </c>
      <c r="NW10" s="37">
        <f>LOOKUP(NV10,{1,2,3,4,5},{5,4,3,2,1})</f>
        <v>3</v>
      </c>
      <c r="NX10">
        <v>4</v>
      </c>
      <c r="NY10" s="37">
        <f>LOOKUP(NX10,{1,2,3,4,5},{5,4,3,2,1})</f>
        <v>2</v>
      </c>
      <c r="NZ10">
        <f t="shared" si="75"/>
        <v>75</v>
      </c>
      <c r="OA10">
        <f t="shared" si="76"/>
        <v>2.88</v>
      </c>
      <c r="OB10" s="13" t="s">
        <v>440</v>
      </c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</row>
    <row r="11" spans="1:461" x14ac:dyDescent="0.3">
      <c r="A11" s="30">
        <v>12</v>
      </c>
      <c r="B11" s="2" t="s">
        <v>690</v>
      </c>
      <c r="C11" s="3">
        <v>1</v>
      </c>
      <c r="D11" s="2">
        <v>19</v>
      </c>
      <c r="E11">
        <v>2</v>
      </c>
      <c r="F11" s="2">
        <v>1</v>
      </c>
      <c r="G11">
        <v>2</v>
      </c>
      <c r="H11" s="3">
        <v>1</v>
      </c>
      <c r="I11" s="2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f t="shared" si="77"/>
        <v>2</v>
      </c>
      <c r="R11">
        <v>1</v>
      </c>
      <c r="S11">
        <v>4</v>
      </c>
      <c r="T11">
        <f>LOOKUP(R11,{1,2,3,4,5,6,11,15},{1,2,1,2,2,2,1,2})</f>
        <v>1</v>
      </c>
      <c r="U11">
        <v>1</v>
      </c>
      <c r="V11" s="3"/>
      <c r="W11" s="32" t="s">
        <v>440</v>
      </c>
      <c r="X11" s="32" t="s">
        <v>440</v>
      </c>
      <c r="Y11" s="32" t="s">
        <v>440</v>
      </c>
      <c r="Z11" s="32" t="s">
        <v>440</v>
      </c>
      <c r="AA11" s="32" t="s">
        <v>440</v>
      </c>
      <c r="AB11" s="49" t="s">
        <v>440</v>
      </c>
      <c r="AC11" s="32" t="s">
        <v>440</v>
      </c>
      <c r="AD11" s="49" t="s">
        <v>440</v>
      </c>
      <c r="AE11" s="2">
        <v>1</v>
      </c>
      <c r="AF11">
        <v>1</v>
      </c>
      <c r="AG11">
        <f t="shared" si="0"/>
        <v>1</v>
      </c>
      <c r="AH11">
        <v>1</v>
      </c>
      <c r="AI11">
        <f t="shared" si="1"/>
        <v>1</v>
      </c>
      <c r="AJ11">
        <v>1</v>
      </c>
      <c r="AK11">
        <f t="shared" si="2"/>
        <v>1</v>
      </c>
      <c r="AL11">
        <v>1</v>
      </c>
      <c r="AM11">
        <f t="shared" si="3"/>
        <v>-1</v>
      </c>
      <c r="AN11">
        <v>1</v>
      </c>
      <c r="AO11">
        <f t="shared" si="4"/>
        <v>-1</v>
      </c>
      <c r="AP11">
        <v>2</v>
      </c>
      <c r="AQ11">
        <f t="shared" si="5"/>
        <v>-1</v>
      </c>
      <c r="AR11">
        <v>2</v>
      </c>
      <c r="AS11">
        <f t="shared" si="6"/>
        <v>1</v>
      </c>
      <c r="AT11">
        <v>2</v>
      </c>
      <c r="AU11">
        <f t="shared" si="7"/>
        <v>1</v>
      </c>
      <c r="AV11">
        <v>2</v>
      </c>
      <c r="AW11">
        <f t="shared" si="8"/>
        <v>-1</v>
      </c>
      <c r="AX11">
        <v>2</v>
      </c>
      <c r="AY11">
        <f t="shared" si="9"/>
        <v>1</v>
      </c>
      <c r="AZ11">
        <v>1</v>
      </c>
      <c r="BA11">
        <f t="shared" si="10"/>
        <v>-1</v>
      </c>
      <c r="BB11">
        <v>1</v>
      </c>
      <c r="BC11">
        <f t="shared" si="11"/>
        <v>1</v>
      </c>
      <c r="BD11">
        <v>1</v>
      </c>
      <c r="BE11">
        <f t="shared" si="12"/>
        <v>1</v>
      </c>
      <c r="BF11">
        <v>2</v>
      </c>
      <c r="BG11">
        <f t="shared" si="13"/>
        <v>1</v>
      </c>
      <c r="BH11">
        <v>2</v>
      </c>
      <c r="BI11">
        <f t="shared" si="14"/>
        <v>-1</v>
      </c>
      <c r="BJ11">
        <v>2</v>
      </c>
      <c r="BK11">
        <f t="shared" si="15"/>
        <v>1</v>
      </c>
      <c r="BL11">
        <v>2</v>
      </c>
      <c r="BM11">
        <f t="shared" si="16"/>
        <v>1</v>
      </c>
      <c r="BN11">
        <v>1</v>
      </c>
      <c r="BO11">
        <f t="shared" si="17"/>
        <v>1</v>
      </c>
      <c r="BP11">
        <v>1</v>
      </c>
      <c r="BQ11">
        <f t="shared" si="18"/>
        <v>1</v>
      </c>
      <c r="BR11">
        <v>2</v>
      </c>
      <c r="BS11">
        <f t="shared" si="19"/>
        <v>1</v>
      </c>
      <c r="BT11">
        <v>2</v>
      </c>
      <c r="BU11">
        <f t="shared" si="20"/>
        <v>1</v>
      </c>
      <c r="BV11" s="13">
        <f t="shared" si="21"/>
        <v>9</v>
      </c>
      <c r="BW11" s="2">
        <v>1</v>
      </c>
      <c r="BX11">
        <v>4</v>
      </c>
      <c r="BY11">
        <v>4</v>
      </c>
      <c r="BZ11">
        <v>2</v>
      </c>
      <c r="CA11">
        <v>3</v>
      </c>
      <c r="CB11">
        <v>1</v>
      </c>
      <c r="CC11">
        <v>5</v>
      </c>
      <c r="CD11">
        <v>1</v>
      </c>
      <c r="CE11" s="37">
        <v>5</v>
      </c>
      <c r="CF11">
        <v>1</v>
      </c>
      <c r="CG11">
        <v>2</v>
      </c>
      <c r="CH11">
        <v>2</v>
      </c>
      <c r="CI11">
        <v>1</v>
      </c>
      <c r="CJ11">
        <v>1</v>
      </c>
      <c r="CK11">
        <v>1</v>
      </c>
      <c r="CL11">
        <v>2</v>
      </c>
      <c r="CM11">
        <v>2</v>
      </c>
      <c r="CN11">
        <v>2</v>
      </c>
      <c r="CO11">
        <v>1</v>
      </c>
      <c r="CP11">
        <v>5</v>
      </c>
      <c r="CQ11">
        <v>5</v>
      </c>
      <c r="CR11">
        <v>2</v>
      </c>
      <c r="CS11">
        <f>LOOKUP(CR11,{1,2,3,4,5},{5,4,3,2,1})</f>
        <v>4</v>
      </c>
      <c r="CT11">
        <v>5</v>
      </c>
      <c r="CU11">
        <v>5</v>
      </c>
      <c r="CV11">
        <v>5</v>
      </c>
      <c r="CW11">
        <v>1</v>
      </c>
      <c r="CX11">
        <f>LOOKUP(CW11,{1,2,3,4,5},{5,4,3,2,1})</f>
        <v>5</v>
      </c>
      <c r="CY11">
        <v>1</v>
      </c>
      <c r="CZ11">
        <f>LOOKUP(CY11,{1,2,3,4,5},{5,4,3,2,1})</f>
        <v>5</v>
      </c>
      <c r="DA11">
        <v>1</v>
      </c>
      <c r="DB11">
        <f>LOOKUP(DA11,{1,2,3,4,5},{5,4,3,2,1})</f>
        <v>5</v>
      </c>
      <c r="DC11">
        <v>5</v>
      </c>
      <c r="DD11">
        <v>5</v>
      </c>
      <c r="DE11">
        <v>5</v>
      </c>
      <c r="DF11">
        <v>5</v>
      </c>
      <c r="DG11">
        <v>5</v>
      </c>
      <c r="DH11">
        <v>5</v>
      </c>
      <c r="DI11">
        <v>3</v>
      </c>
      <c r="DJ11">
        <v>4</v>
      </c>
      <c r="DK11">
        <v>2</v>
      </c>
      <c r="DL11" s="2">
        <f t="shared" si="22"/>
        <v>10</v>
      </c>
      <c r="DM11">
        <f t="shared" si="23"/>
        <v>3.3332999999999999</v>
      </c>
      <c r="DN11">
        <f t="shared" si="24"/>
        <v>15</v>
      </c>
      <c r="DO11">
        <f t="shared" si="25"/>
        <v>5</v>
      </c>
      <c r="DP11">
        <f t="shared" si="26"/>
        <v>25</v>
      </c>
      <c r="DQ11" s="3">
        <f t="shared" si="27"/>
        <v>4.1666999999999996</v>
      </c>
      <c r="DR11" s="2">
        <f t="shared" si="28"/>
        <v>14</v>
      </c>
      <c r="DS11">
        <f t="shared" si="29"/>
        <v>2.3332999999999999</v>
      </c>
      <c r="DT11">
        <f t="shared" si="30"/>
        <v>11</v>
      </c>
      <c r="DU11">
        <f t="shared" si="31"/>
        <v>1.375</v>
      </c>
      <c r="DV11">
        <f t="shared" si="32"/>
        <v>25</v>
      </c>
      <c r="DW11" s="3">
        <f t="shared" si="33"/>
        <v>1.79</v>
      </c>
      <c r="DX11" s="2">
        <f t="shared" si="34"/>
        <v>14</v>
      </c>
      <c r="DY11">
        <f t="shared" si="35"/>
        <v>4.6666999999999996</v>
      </c>
      <c r="DZ11">
        <f t="shared" si="36"/>
        <v>15</v>
      </c>
      <c r="EA11">
        <f t="shared" si="37"/>
        <v>5</v>
      </c>
      <c r="EB11">
        <f t="shared" si="38"/>
        <v>29</v>
      </c>
      <c r="EC11" s="3">
        <f t="shared" si="39"/>
        <v>4.83</v>
      </c>
      <c r="ED11" s="2">
        <f t="shared" si="78"/>
        <v>30</v>
      </c>
      <c r="EE11" s="3">
        <f t="shared" si="40"/>
        <v>5</v>
      </c>
      <c r="EF11" s="2">
        <f t="shared" si="41"/>
        <v>9</v>
      </c>
      <c r="EG11" s="3">
        <f t="shared" si="42"/>
        <v>3</v>
      </c>
      <c r="EH11" s="2">
        <f t="shared" si="43"/>
        <v>118</v>
      </c>
      <c r="EI11" s="3">
        <f t="shared" si="44"/>
        <v>3.37</v>
      </c>
      <c r="EJ11" s="2">
        <v>1</v>
      </c>
      <c r="EK11">
        <v>1</v>
      </c>
      <c r="EL11">
        <v>1</v>
      </c>
      <c r="EM11">
        <v>4</v>
      </c>
      <c r="EN11">
        <v>4</v>
      </c>
      <c r="EO11">
        <v>1</v>
      </c>
      <c r="EP11">
        <v>1</v>
      </c>
      <c r="EQ11">
        <v>5</v>
      </c>
      <c r="ER11">
        <v>3</v>
      </c>
      <c r="ES11">
        <v>3</v>
      </c>
      <c r="ET11">
        <v>5</v>
      </c>
      <c r="EU11" s="37">
        <v>2</v>
      </c>
      <c r="EV11">
        <v>1</v>
      </c>
      <c r="EW11">
        <v>1</v>
      </c>
      <c r="EX11">
        <v>3</v>
      </c>
      <c r="EY11">
        <v>1</v>
      </c>
      <c r="EZ11">
        <v>5</v>
      </c>
      <c r="FA11">
        <v>3</v>
      </c>
      <c r="FB11">
        <v>5</v>
      </c>
      <c r="FC11">
        <v>1</v>
      </c>
      <c r="FD11">
        <v>1</v>
      </c>
      <c r="FE11">
        <v>4</v>
      </c>
      <c r="FF11" s="2">
        <f t="shared" si="45"/>
        <v>53</v>
      </c>
      <c r="FG11" s="3">
        <f t="shared" si="46"/>
        <v>2.65</v>
      </c>
      <c r="FH11" t="s">
        <v>521</v>
      </c>
      <c r="FI11">
        <v>16</v>
      </c>
      <c r="FJ11" t="s">
        <v>514</v>
      </c>
      <c r="FK11">
        <v>10</v>
      </c>
      <c r="FL11" t="s">
        <v>525</v>
      </c>
      <c r="FM11">
        <v>20</v>
      </c>
      <c r="FN11" s="2">
        <v>1</v>
      </c>
      <c r="FO11">
        <v>1</v>
      </c>
      <c r="FP11">
        <v>1</v>
      </c>
      <c r="FQ11">
        <v>1</v>
      </c>
      <c r="FR11">
        <v>1</v>
      </c>
      <c r="FS11">
        <v>2</v>
      </c>
      <c r="FT11">
        <v>2</v>
      </c>
      <c r="FU11">
        <v>1</v>
      </c>
      <c r="FV11">
        <v>1</v>
      </c>
      <c r="FW11">
        <v>1</v>
      </c>
      <c r="FX11">
        <v>1</v>
      </c>
      <c r="FY11" s="37">
        <v>2</v>
      </c>
      <c r="FZ11">
        <v>2</v>
      </c>
      <c r="GA11">
        <v>1</v>
      </c>
      <c r="GB11">
        <v>2</v>
      </c>
      <c r="GC11">
        <v>2</v>
      </c>
      <c r="GD11">
        <v>1</v>
      </c>
      <c r="GE11">
        <v>1</v>
      </c>
      <c r="GF11">
        <v>1</v>
      </c>
      <c r="GG11">
        <v>2</v>
      </c>
      <c r="GH11">
        <v>2</v>
      </c>
      <c r="GI11">
        <v>1</v>
      </c>
      <c r="GJ11" s="2">
        <f t="shared" si="47"/>
        <v>27</v>
      </c>
      <c r="GK11" s="3">
        <f t="shared" si="48"/>
        <v>1.35</v>
      </c>
      <c r="GL11" s="2" t="s">
        <v>505</v>
      </c>
      <c r="GM11">
        <v>1</v>
      </c>
      <c r="GN11" t="s">
        <v>513</v>
      </c>
      <c r="GO11">
        <v>9</v>
      </c>
      <c r="GP11" t="s">
        <v>512</v>
      </c>
      <c r="GQ11" s="3">
        <v>8</v>
      </c>
      <c r="GR11" s="2">
        <v>1</v>
      </c>
      <c r="GS11">
        <v>5</v>
      </c>
      <c r="GT11">
        <v>3</v>
      </c>
      <c r="GU11">
        <v>2</v>
      </c>
      <c r="GV11">
        <v>2</v>
      </c>
      <c r="GW11">
        <v>1</v>
      </c>
      <c r="GX11" s="37">
        <f>LOOKUP(GW11,{1,2,3,4,5},{5,4,3,2,1})</f>
        <v>5</v>
      </c>
      <c r="GY11">
        <v>1</v>
      </c>
      <c r="GZ11" s="37">
        <f>LOOKUP(GY11,{1,2,3,4,5},{5,4,3,2,1})</f>
        <v>5</v>
      </c>
      <c r="HA11">
        <v>1</v>
      </c>
      <c r="HB11">
        <v>1</v>
      </c>
      <c r="HC11" s="37">
        <f>LOOKUP(HB11,{1,2,3,4,5},{5,4,3,2,1})</f>
        <v>5</v>
      </c>
      <c r="HD11">
        <v>1</v>
      </c>
      <c r="HE11">
        <v>1</v>
      </c>
      <c r="HF11">
        <v>5</v>
      </c>
      <c r="HG11">
        <v>3</v>
      </c>
      <c r="HH11">
        <v>3</v>
      </c>
      <c r="HI11">
        <v>4</v>
      </c>
      <c r="HJ11">
        <v>5</v>
      </c>
      <c r="HK11">
        <v>5</v>
      </c>
      <c r="HL11" s="37">
        <f>LOOKUP(HK11,{1,2,3,4,5},{5,4,3,2,1})</f>
        <v>1</v>
      </c>
      <c r="HM11">
        <v>3</v>
      </c>
      <c r="HN11" s="37">
        <f>LOOKUP(HM11,{1,2,3,4,5},{5,4,3,2,1})</f>
        <v>3</v>
      </c>
      <c r="HO11">
        <f t="shared" si="49"/>
        <v>54</v>
      </c>
      <c r="HP11">
        <f t="shared" si="50"/>
        <v>3.18</v>
      </c>
      <c r="HQ11">
        <v>1</v>
      </c>
      <c r="HR11">
        <v>1</v>
      </c>
      <c r="HS11">
        <v>3</v>
      </c>
      <c r="HT11">
        <v>1</v>
      </c>
      <c r="HU11">
        <v>1</v>
      </c>
      <c r="HV11">
        <v>1</v>
      </c>
      <c r="HW11">
        <v>1</v>
      </c>
      <c r="HX11" s="37">
        <v>3</v>
      </c>
      <c r="HY11">
        <v>2</v>
      </c>
      <c r="HZ11">
        <v>2</v>
      </c>
      <c r="IA11">
        <v>2</v>
      </c>
      <c r="IB11">
        <v>1</v>
      </c>
      <c r="IC11">
        <v>2</v>
      </c>
      <c r="ID11">
        <v>1</v>
      </c>
      <c r="IE11">
        <v>1</v>
      </c>
      <c r="IF11">
        <v>3</v>
      </c>
      <c r="IG11">
        <v>3</v>
      </c>
      <c r="IH11">
        <v>1</v>
      </c>
      <c r="II11">
        <v>1</v>
      </c>
      <c r="IJ11" s="37">
        <f>LOOKUP(II11,{1,2,3},{3,2,1})</f>
        <v>3</v>
      </c>
      <c r="IK11" s="2">
        <f t="shared" si="51"/>
        <v>29</v>
      </c>
      <c r="IL11" s="3">
        <f t="shared" si="52"/>
        <v>1.71</v>
      </c>
      <c r="IM11" s="2">
        <v>1</v>
      </c>
      <c r="IN11">
        <v>2</v>
      </c>
      <c r="IO11">
        <v>4</v>
      </c>
      <c r="IP11">
        <v>5</v>
      </c>
      <c r="IQ11">
        <v>1</v>
      </c>
      <c r="IR11">
        <v>5</v>
      </c>
      <c r="IS11">
        <v>3</v>
      </c>
      <c r="IT11" s="2">
        <f t="shared" si="53"/>
        <v>20</v>
      </c>
      <c r="IU11" s="3">
        <f t="shared" si="54"/>
        <v>3.3330000000000002</v>
      </c>
      <c r="IV11" s="2">
        <v>1</v>
      </c>
      <c r="IW11">
        <v>1</v>
      </c>
      <c r="IX11">
        <v>4</v>
      </c>
      <c r="IY11">
        <v>5</v>
      </c>
      <c r="IZ11">
        <v>1</v>
      </c>
      <c r="JA11">
        <v>5</v>
      </c>
      <c r="JB11">
        <v>2</v>
      </c>
      <c r="JC11" s="2">
        <f t="shared" si="55"/>
        <v>18</v>
      </c>
      <c r="JD11" s="3">
        <f t="shared" si="56"/>
        <v>3</v>
      </c>
      <c r="JE11" s="2">
        <v>1</v>
      </c>
      <c r="JF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 s="2">
        <f t="shared" si="57"/>
        <v>12</v>
      </c>
      <c r="JM11" s="3">
        <f t="shared" si="58"/>
        <v>2</v>
      </c>
      <c r="JN11" s="2">
        <v>1</v>
      </c>
      <c r="JO11">
        <v>1</v>
      </c>
      <c r="JP11">
        <v>4</v>
      </c>
      <c r="JQ11">
        <v>5</v>
      </c>
      <c r="JR11">
        <v>1</v>
      </c>
      <c r="JS11">
        <v>5</v>
      </c>
      <c r="JT11">
        <v>4</v>
      </c>
      <c r="JU11" s="2">
        <f t="shared" si="81"/>
        <v>20</v>
      </c>
      <c r="JV11" s="3">
        <f t="shared" si="82"/>
        <v>3.3330000000000002</v>
      </c>
      <c r="JW11" s="2">
        <v>1</v>
      </c>
      <c r="JX11">
        <v>5</v>
      </c>
      <c r="JY11" s="37">
        <f>LOOKUP(JX11,{1,2,3,4,5},{5,4,3,2,1})</f>
        <v>1</v>
      </c>
      <c r="JZ11">
        <v>3</v>
      </c>
      <c r="KA11" s="37">
        <f>LOOKUP(JZ11,{1,2,3,4,5},{5,4,3,2,1})</f>
        <v>3</v>
      </c>
      <c r="KB11">
        <v>3</v>
      </c>
      <c r="KC11" s="37">
        <f>LOOKUP(KB11,{1,2,3,4,5},{5,4,3,2,1})</f>
        <v>3</v>
      </c>
      <c r="KD11">
        <v>5</v>
      </c>
      <c r="KE11" s="37">
        <f>LOOKUP(KD11,{1,2,3,4,5},{5,4,3,2,1})</f>
        <v>1</v>
      </c>
      <c r="KF11">
        <v>2</v>
      </c>
      <c r="KG11" s="37">
        <f>LOOKUP(KF11,{1,2,3,4,5},{5,4,3,2,1})</f>
        <v>4</v>
      </c>
      <c r="KH11">
        <v>4</v>
      </c>
      <c r="KI11" s="37">
        <f>LOOKUP(KH11,{1,2,3,4,5},{5,4,3,2,1})</f>
        <v>2</v>
      </c>
      <c r="KJ11" s="2">
        <f t="shared" si="79"/>
        <v>22</v>
      </c>
      <c r="KK11" s="3">
        <f t="shared" si="61"/>
        <v>3.6669999999999998</v>
      </c>
      <c r="KL11" s="2">
        <f t="shared" si="62"/>
        <v>4</v>
      </c>
      <c r="KM11">
        <f t="shared" si="63"/>
        <v>11</v>
      </c>
      <c r="KN11">
        <f t="shared" si="80"/>
        <v>13</v>
      </c>
      <c r="KO11">
        <f t="shared" si="64"/>
        <v>3</v>
      </c>
      <c r="KP11">
        <f t="shared" si="65"/>
        <v>14</v>
      </c>
      <c r="KQ11">
        <f t="shared" si="66"/>
        <v>7</v>
      </c>
      <c r="KR11" s="2">
        <f t="shared" si="83"/>
        <v>3</v>
      </c>
      <c r="KS11">
        <f t="shared" si="84"/>
        <v>6</v>
      </c>
      <c r="KT11">
        <f t="shared" si="85"/>
        <v>7</v>
      </c>
      <c r="KU11">
        <f t="shared" si="86"/>
        <v>3</v>
      </c>
      <c r="KV11">
        <f t="shared" si="87"/>
        <v>7</v>
      </c>
      <c r="KW11" s="3">
        <f t="shared" si="88"/>
        <v>6</v>
      </c>
      <c r="KX11" s="2">
        <v>1</v>
      </c>
      <c r="KY11">
        <v>2</v>
      </c>
      <c r="KZ11">
        <v>4</v>
      </c>
      <c r="LA11">
        <v>3</v>
      </c>
      <c r="LB11">
        <v>1</v>
      </c>
      <c r="LC11">
        <v>4</v>
      </c>
      <c r="LD11">
        <v>1</v>
      </c>
      <c r="LE11">
        <v>4</v>
      </c>
      <c r="LF11">
        <v>3</v>
      </c>
      <c r="LG11">
        <v>4</v>
      </c>
      <c r="LH11">
        <v>4</v>
      </c>
      <c r="LI11">
        <v>2</v>
      </c>
      <c r="LJ11">
        <v>5</v>
      </c>
      <c r="LK11">
        <v>3</v>
      </c>
      <c r="LL11">
        <v>3</v>
      </c>
      <c r="LM11">
        <v>4</v>
      </c>
      <c r="LN11">
        <v>2</v>
      </c>
      <c r="LO11">
        <v>1</v>
      </c>
      <c r="LP11">
        <v>1</v>
      </c>
      <c r="LQ11">
        <v>1</v>
      </c>
      <c r="LR11">
        <v>4</v>
      </c>
      <c r="LS11">
        <v>1</v>
      </c>
      <c r="LT11">
        <v>3</v>
      </c>
      <c r="LU11" s="2">
        <f t="shared" si="68"/>
        <v>25</v>
      </c>
      <c r="LV11" s="3">
        <f t="shared" si="69"/>
        <v>4.1669999999999998</v>
      </c>
      <c r="LW11" s="2">
        <f t="shared" si="70"/>
        <v>35</v>
      </c>
      <c r="LX11" s="3">
        <f t="shared" si="71"/>
        <v>2.1880000000000002</v>
      </c>
      <c r="LY11" s="2">
        <f t="shared" si="72"/>
        <v>60</v>
      </c>
      <c r="LZ11" s="3">
        <f t="shared" si="73"/>
        <v>2.7269999999999999</v>
      </c>
      <c r="MA11" s="2">
        <v>2</v>
      </c>
      <c r="MB11">
        <v>1</v>
      </c>
      <c r="MC11">
        <v>2</v>
      </c>
      <c r="MD11">
        <v>1</v>
      </c>
      <c r="ME11">
        <v>2</v>
      </c>
      <c r="MF11">
        <v>2</v>
      </c>
      <c r="MG11">
        <v>2</v>
      </c>
      <c r="MH11">
        <v>1</v>
      </c>
      <c r="MI11">
        <v>1</v>
      </c>
      <c r="MJ11" s="3">
        <v>1</v>
      </c>
      <c r="MK11">
        <f t="shared" si="74"/>
        <v>15</v>
      </c>
      <c r="ML11" s="2">
        <v>1</v>
      </c>
      <c r="MM11">
        <v>1</v>
      </c>
      <c r="MN11">
        <v>3</v>
      </c>
      <c r="MO11">
        <v>5</v>
      </c>
      <c r="MP11" s="37">
        <f>LOOKUP(MO11,{1,2,3,4,5},{5,4,3,2,1})</f>
        <v>1</v>
      </c>
      <c r="MQ11">
        <v>2</v>
      </c>
      <c r="MR11">
        <v>2</v>
      </c>
      <c r="MS11" s="37">
        <f>LOOKUP(MR11,{1,2,3,4,5},{5,4,3,2,1})</f>
        <v>4</v>
      </c>
      <c r="MT11">
        <v>2</v>
      </c>
      <c r="MU11" s="37">
        <f>LOOKUP(MT11,{1,2,3,4,5},{5,4,3,2,1})</f>
        <v>4</v>
      </c>
      <c r="MV11">
        <v>1</v>
      </c>
      <c r="MW11">
        <v>1</v>
      </c>
      <c r="MX11">
        <v>1</v>
      </c>
      <c r="MY11">
        <v>5</v>
      </c>
      <c r="MZ11" s="37">
        <f>LOOKUP(MY11,{1,2,3,4,5},{5,4,3,2,1})</f>
        <v>1</v>
      </c>
      <c r="NA11">
        <v>2</v>
      </c>
      <c r="NB11">
        <v>2</v>
      </c>
      <c r="NC11">
        <v>5</v>
      </c>
      <c r="ND11" s="37">
        <f>LOOKUP(NC11,{1,2,3,4,5},{5,4,3,2,1})</f>
        <v>1</v>
      </c>
      <c r="NE11">
        <v>1</v>
      </c>
      <c r="NF11">
        <v>1</v>
      </c>
      <c r="NG11" s="37">
        <f>LOOKUP(NF11,{1,2,3,4,5},{5,4,3,2,1})</f>
        <v>5</v>
      </c>
      <c r="NH11">
        <v>5</v>
      </c>
      <c r="NI11" s="37">
        <f>LOOKUP(NH11,{1,2,3,4,5},{5,4,3,2,1})</f>
        <v>1</v>
      </c>
      <c r="NJ11">
        <v>1</v>
      </c>
      <c r="NK11">
        <v>1</v>
      </c>
      <c r="NL11" s="37">
        <f>LOOKUP(NK11,{1,2,3,4,5},{5,4,3,2,1})</f>
        <v>5</v>
      </c>
      <c r="NM11">
        <v>1</v>
      </c>
      <c r="NN11" s="37">
        <f>LOOKUP(NM11,{1,2,3,4,5},{5,4,3,2,1})</f>
        <v>5</v>
      </c>
      <c r="NO11">
        <v>5</v>
      </c>
      <c r="NP11" s="37">
        <f>LOOKUP(NO11,{1,2,3,4,5},{5,4,3,2,1})</f>
        <v>1</v>
      </c>
      <c r="NQ11">
        <v>1</v>
      </c>
      <c r="NR11">
        <v>2</v>
      </c>
      <c r="NS11">
        <v>5</v>
      </c>
      <c r="NT11">
        <v>3</v>
      </c>
      <c r="NU11" s="37">
        <f>LOOKUP(NT11,{1,2,3,4,5},{5,4,3,2,1})</f>
        <v>3</v>
      </c>
      <c r="NV11">
        <v>5</v>
      </c>
      <c r="NW11" s="37">
        <f>LOOKUP(NV11,{1,2,3,4,5},{5,4,3,2,1})</f>
        <v>1</v>
      </c>
      <c r="NX11">
        <v>3</v>
      </c>
      <c r="NY11" s="37">
        <f>LOOKUP(NX11,{1,2,3,4,5},{5,4,3,2,1})</f>
        <v>3</v>
      </c>
      <c r="NZ11">
        <f t="shared" si="75"/>
        <v>58</v>
      </c>
      <c r="OA11">
        <f t="shared" si="76"/>
        <v>2.23</v>
      </c>
      <c r="OB11" s="13" t="s">
        <v>691</v>
      </c>
      <c r="OC11" s="1" t="s">
        <v>440</v>
      </c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</row>
    <row r="12" spans="1:461" x14ac:dyDescent="0.3">
      <c r="A12" s="30">
        <v>14</v>
      </c>
      <c r="B12" s="2" t="s">
        <v>692</v>
      </c>
      <c r="C12" s="3">
        <v>1</v>
      </c>
      <c r="D12" s="2">
        <v>19</v>
      </c>
      <c r="E12">
        <v>2</v>
      </c>
      <c r="F12" s="2">
        <v>1</v>
      </c>
      <c r="G12">
        <v>2</v>
      </c>
      <c r="H12" s="3">
        <v>1</v>
      </c>
      <c r="I12" s="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f t="shared" si="77"/>
        <v>1</v>
      </c>
      <c r="R12">
        <v>1</v>
      </c>
      <c r="S12">
        <v>5</v>
      </c>
      <c r="T12">
        <f>LOOKUP(R12,{1,2,3,4,5,6,11,15},{1,2,1,2,2,2,1,2})</f>
        <v>1</v>
      </c>
      <c r="U12">
        <v>1</v>
      </c>
      <c r="V12" s="3"/>
      <c r="W12" s="32" t="s">
        <v>440</v>
      </c>
      <c r="X12" s="32" t="s">
        <v>440</v>
      </c>
      <c r="Y12" s="32" t="s">
        <v>440</v>
      </c>
      <c r="Z12" s="32" t="s">
        <v>440</v>
      </c>
      <c r="AA12" s="32" t="s">
        <v>440</v>
      </c>
      <c r="AB12" s="49" t="s">
        <v>440</v>
      </c>
      <c r="AC12" s="32" t="s">
        <v>440</v>
      </c>
      <c r="AD12" s="49" t="s">
        <v>440</v>
      </c>
      <c r="AE12" s="2">
        <v>1</v>
      </c>
      <c r="AF12">
        <v>1</v>
      </c>
      <c r="AG12">
        <f t="shared" si="0"/>
        <v>1</v>
      </c>
      <c r="AH12">
        <v>1</v>
      </c>
      <c r="AI12">
        <f t="shared" si="1"/>
        <v>1</v>
      </c>
      <c r="AJ12">
        <v>1</v>
      </c>
      <c r="AK12">
        <f t="shared" si="2"/>
        <v>1</v>
      </c>
      <c r="AL12">
        <v>2</v>
      </c>
      <c r="AM12">
        <f t="shared" si="3"/>
        <v>1</v>
      </c>
      <c r="AN12">
        <v>2</v>
      </c>
      <c r="AO12">
        <f t="shared" si="4"/>
        <v>1</v>
      </c>
      <c r="AP12">
        <v>1</v>
      </c>
      <c r="AQ12">
        <f t="shared" si="5"/>
        <v>1</v>
      </c>
      <c r="AR12">
        <v>2</v>
      </c>
      <c r="AS12">
        <f t="shared" si="6"/>
        <v>1</v>
      </c>
      <c r="AT12">
        <v>2</v>
      </c>
      <c r="AU12">
        <f t="shared" si="7"/>
        <v>1</v>
      </c>
      <c r="AV12">
        <v>1</v>
      </c>
      <c r="AW12">
        <f t="shared" si="8"/>
        <v>1</v>
      </c>
      <c r="AX12">
        <v>1</v>
      </c>
      <c r="AY12">
        <f t="shared" si="9"/>
        <v>-1</v>
      </c>
      <c r="AZ12">
        <v>1</v>
      </c>
      <c r="BA12">
        <f t="shared" si="10"/>
        <v>-1</v>
      </c>
      <c r="BB12">
        <v>1</v>
      </c>
      <c r="BC12">
        <f t="shared" si="11"/>
        <v>1</v>
      </c>
      <c r="BD12">
        <v>1</v>
      </c>
      <c r="BE12">
        <f t="shared" si="12"/>
        <v>1</v>
      </c>
      <c r="BF12">
        <v>2</v>
      </c>
      <c r="BG12">
        <f t="shared" si="13"/>
        <v>1</v>
      </c>
      <c r="BH12">
        <v>1</v>
      </c>
      <c r="BI12">
        <f t="shared" si="14"/>
        <v>1</v>
      </c>
      <c r="BJ12">
        <v>2</v>
      </c>
      <c r="BK12">
        <f t="shared" si="15"/>
        <v>1</v>
      </c>
      <c r="BL12">
        <v>2</v>
      </c>
      <c r="BM12">
        <f t="shared" si="16"/>
        <v>1</v>
      </c>
      <c r="BN12">
        <v>1</v>
      </c>
      <c r="BO12">
        <f t="shared" si="17"/>
        <v>1</v>
      </c>
      <c r="BP12">
        <v>1</v>
      </c>
      <c r="BQ12">
        <f t="shared" si="18"/>
        <v>1</v>
      </c>
      <c r="BR12">
        <v>2</v>
      </c>
      <c r="BS12">
        <f t="shared" si="19"/>
        <v>1</v>
      </c>
      <c r="BT12">
        <v>1</v>
      </c>
      <c r="BU12">
        <f t="shared" si="20"/>
        <v>-1</v>
      </c>
      <c r="BV12" s="13">
        <f t="shared" si="21"/>
        <v>15</v>
      </c>
      <c r="BW12" s="2">
        <v>1</v>
      </c>
      <c r="BX12">
        <v>3</v>
      </c>
      <c r="BY12">
        <v>4</v>
      </c>
      <c r="BZ12">
        <v>2</v>
      </c>
      <c r="CA12">
        <v>5</v>
      </c>
      <c r="CB12">
        <v>4</v>
      </c>
      <c r="CC12">
        <v>4</v>
      </c>
      <c r="CD12">
        <v>2</v>
      </c>
      <c r="CE12" s="37">
        <v>5</v>
      </c>
      <c r="CF12">
        <v>2</v>
      </c>
      <c r="CG12">
        <v>2</v>
      </c>
      <c r="CH12">
        <v>2</v>
      </c>
      <c r="CI12">
        <v>1</v>
      </c>
      <c r="CJ12">
        <v>1</v>
      </c>
      <c r="CK12">
        <v>3</v>
      </c>
      <c r="CL12">
        <v>2</v>
      </c>
      <c r="CM12">
        <v>2</v>
      </c>
      <c r="CN12">
        <v>2</v>
      </c>
      <c r="CO12">
        <v>2</v>
      </c>
      <c r="CP12">
        <v>4</v>
      </c>
      <c r="CQ12">
        <v>2</v>
      </c>
      <c r="CR12">
        <v>2</v>
      </c>
      <c r="CS12">
        <f>LOOKUP(CR12,{1,2,3,4,5},{5,4,3,2,1})</f>
        <v>4</v>
      </c>
      <c r="CT12">
        <v>2</v>
      </c>
      <c r="CU12">
        <v>3</v>
      </c>
      <c r="CV12">
        <v>3</v>
      </c>
      <c r="CW12">
        <v>2</v>
      </c>
      <c r="CX12">
        <f>LOOKUP(CW12,{1,2,3,4,5},{5,4,3,2,1})</f>
        <v>4</v>
      </c>
      <c r="CY12">
        <v>2</v>
      </c>
      <c r="CZ12">
        <f>LOOKUP(CY12,{1,2,3,4,5},{5,4,3,2,1})</f>
        <v>4</v>
      </c>
      <c r="DA12">
        <v>2</v>
      </c>
      <c r="DB12">
        <f>LOOKUP(DA12,{1,2,3,4,5},{5,4,3,2,1})</f>
        <v>4</v>
      </c>
      <c r="DC12">
        <v>3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2</v>
      </c>
      <c r="DJ12">
        <v>4</v>
      </c>
      <c r="DK12">
        <v>3</v>
      </c>
      <c r="DL12" s="2">
        <f t="shared" si="22"/>
        <v>9</v>
      </c>
      <c r="DM12">
        <f t="shared" si="23"/>
        <v>3</v>
      </c>
      <c r="DN12">
        <f t="shared" si="24"/>
        <v>12</v>
      </c>
      <c r="DO12">
        <f t="shared" si="25"/>
        <v>4</v>
      </c>
      <c r="DP12">
        <f t="shared" si="26"/>
        <v>21</v>
      </c>
      <c r="DQ12" s="3">
        <f t="shared" si="27"/>
        <v>3.5</v>
      </c>
      <c r="DR12" s="2">
        <f t="shared" si="28"/>
        <v>17</v>
      </c>
      <c r="DS12">
        <f t="shared" si="29"/>
        <v>2.8332999999999999</v>
      </c>
      <c r="DT12">
        <f t="shared" si="30"/>
        <v>17</v>
      </c>
      <c r="DU12">
        <f t="shared" si="31"/>
        <v>2.125</v>
      </c>
      <c r="DV12">
        <f t="shared" si="32"/>
        <v>34</v>
      </c>
      <c r="DW12" s="3">
        <f t="shared" si="33"/>
        <v>2.4300000000000002</v>
      </c>
      <c r="DX12" s="2">
        <f t="shared" si="34"/>
        <v>10</v>
      </c>
      <c r="DY12">
        <f t="shared" si="35"/>
        <v>3.3332999999999999</v>
      </c>
      <c r="DZ12">
        <f t="shared" si="36"/>
        <v>8</v>
      </c>
      <c r="EA12">
        <f t="shared" si="37"/>
        <v>2.6667000000000001</v>
      </c>
      <c r="EB12">
        <f t="shared" si="38"/>
        <v>18</v>
      </c>
      <c r="EC12" s="3">
        <f t="shared" si="39"/>
        <v>3</v>
      </c>
      <c r="ED12" s="2">
        <f t="shared" si="78"/>
        <v>23</v>
      </c>
      <c r="EE12" s="3">
        <f t="shared" si="40"/>
        <v>3.83</v>
      </c>
      <c r="EF12" s="2">
        <f t="shared" si="41"/>
        <v>9</v>
      </c>
      <c r="EG12" s="3">
        <f t="shared" si="42"/>
        <v>3</v>
      </c>
      <c r="EH12" s="2">
        <f t="shared" si="43"/>
        <v>105</v>
      </c>
      <c r="EI12" s="3">
        <f t="shared" si="44"/>
        <v>3</v>
      </c>
      <c r="EJ12" s="2">
        <v>1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4</v>
      </c>
      <c r="ER12">
        <v>2</v>
      </c>
      <c r="ES12">
        <v>2</v>
      </c>
      <c r="ET12">
        <v>4</v>
      </c>
      <c r="EU12" s="37">
        <v>2</v>
      </c>
      <c r="EV12">
        <v>2</v>
      </c>
      <c r="EW12">
        <v>2</v>
      </c>
      <c r="EX12">
        <v>2</v>
      </c>
      <c r="EY12">
        <v>2</v>
      </c>
      <c r="EZ12">
        <v>3</v>
      </c>
      <c r="FA12">
        <v>4</v>
      </c>
      <c r="FB12">
        <v>2</v>
      </c>
      <c r="FC12">
        <v>2</v>
      </c>
      <c r="FD12">
        <v>2</v>
      </c>
      <c r="FE12">
        <v>3</v>
      </c>
      <c r="FF12" s="2">
        <f t="shared" si="45"/>
        <v>48</v>
      </c>
      <c r="FG12" s="3">
        <f t="shared" si="46"/>
        <v>2.4</v>
      </c>
      <c r="FH12" t="s">
        <v>521</v>
      </c>
      <c r="FI12">
        <v>16</v>
      </c>
      <c r="FJ12" t="s">
        <v>514</v>
      </c>
      <c r="FK12">
        <v>10</v>
      </c>
      <c r="FL12" t="s">
        <v>511</v>
      </c>
      <c r="FM12" s="3">
        <v>7</v>
      </c>
      <c r="FN12" s="2">
        <v>1</v>
      </c>
      <c r="FO12">
        <v>1</v>
      </c>
      <c r="FP12">
        <v>2</v>
      </c>
      <c r="FQ12">
        <v>1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1</v>
      </c>
      <c r="FX12">
        <v>1</v>
      </c>
      <c r="FY12" s="37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1</v>
      </c>
      <c r="GF12">
        <v>2</v>
      </c>
      <c r="GG12">
        <v>2</v>
      </c>
      <c r="GH12">
        <v>2</v>
      </c>
      <c r="GI12">
        <v>2</v>
      </c>
      <c r="GJ12" s="2">
        <f t="shared" si="47"/>
        <v>35</v>
      </c>
      <c r="GK12" s="3">
        <f t="shared" si="48"/>
        <v>1.75</v>
      </c>
      <c r="GL12" s="2" t="s">
        <v>507</v>
      </c>
      <c r="GM12">
        <v>3</v>
      </c>
      <c r="GN12" t="s">
        <v>521</v>
      </c>
      <c r="GO12">
        <v>16</v>
      </c>
      <c r="GP12" t="s">
        <v>513</v>
      </c>
      <c r="GQ12" s="3">
        <v>9</v>
      </c>
      <c r="GR12" s="2">
        <v>1</v>
      </c>
      <c r="GS12">
        <v>5</v>
      </c>
      <c r="GT12">
        <v>2</v>
      </c>
      <c r="GU12">
        <v>3</v>
      </c>
      <c r="GV12">
        <v>3</v>
      </c>
      <c r="GW12">
        <v>4</v>
      </c>
      <c r="GX12" s="37">
        <f>LOOKUP(GW12,{1,2,3,4,5},{5,4,3,2,1})</f>
        <v>2</v>
      </c>
      <c r="GY12">
        <v>2</v>
      </c>
      <c r="GZ12" s="37">
        <f>LOOKUP(GY12,{1,2,3,4,5},{5,4,3,2,1})</f>
        <v>4</v>
      </c>
      <c r="HA12">
        <v>4</v>
      </c>
      <c r="HB12">
        <v>4</v>
      </c>
      <c r="HC12" s="37">
        <f>LOOKUP(HB12,{1,2,3,4,5},{5,4,3,2,1})</f>
        <v>2</v>
      </c>
      <c r="HD12">
        <v>1</v>
      </c>
      <c r="HE12">
        <v>4</v>
      </c>
      <c r="HF12">
        <v>5</v>
      </c>
      <c r="HG12">
        <v>4</v>
      </c>
      <c r="HH12">
        <v>2</v>
      </c>
      <c r="HI12">
        <v>3</v>
      </c>
      <c r="HJ12">
        <v>5</v>
      </c>
      <c r="HK12">
        <v>3</v>
      </c>
      <c r="HL12" s="37">
        <f>LOOKUP(HK12,{1,2,3,4,5},{5,4,3,2,1})</f>
        <v>3</v>
      </c>
      <c r="HM12">
        <v>3</v>
      </c>
      <c r="HN12" s="37">
        <f>LOOKUP(HM12,{1,2,3,4,5},{5,4,3,2,1})</f>
        <v>3</v>
      </c>
      <c r="HO12">
        <f t="shared" si="49"/>
        <v>55</v>
      </c>
      <c r="HP12">
        <f t="shared" si="50"/>
        <v>3.24</v>
      </c>
      <c r="HQ12">
        <v>1</v>
      </c>
      <c r="HR12">
        <v>2</v>
      </c>
      <c r="HS12">
        <v>2</v>
      </c>
      <c r="HT12">
        <v>1</v>
      </c>
      <c r="HU12">
        <v>1</v>
      </c>
      <c r="HV12">
        <v>1</v>
      </c>
      <c r="HW12">
        <v>1</v>
      </c>
      <c r="HX12" s="37">
        <v>3</v>
      </c>
      <c r="HY12">
        <v>1</v>
      </c>
      <c r="HZ12">
        <v>3</v>
      </c>
      <c r="IA12">
        <v>3</v>
      </c>
      <c r="IB12">
        <v>1</v>
      </c>
      <c r="IC12">
        <v>2</v>
      </c>
      <c r="ID12">
        <v>1</v>
      </c>
      <c r="IE12">
        <v>1</v>
      </c>
      <c r="IF12">
        <v>3</v>
      </c>
      <c r="IG12">
        <v>3</v>
      </c>
      <c r="IH12">
        <v>1</v>
      </c>
      <c r="II12">
        <v>2</v>
      </c>
      <c r="IJ12" s="37">
        <f>LOOKUP(II12,{1,2,3},{3,2,1})</f>
        <v>2</v>
      </c>
      <c r="IK12" s="2">
        <f t="shared" si="51"/>
        <v>29</v>
      </c>
      <c r="IL12" s="3">
        <f t="shared" si="52"/>
        <v>1.71</v>
      </c>
      <c r="IM12" s="2">
        <v>1</v>
      </c>
      <c r="IN12">
        <v>2</v>
      </c>
      <c r="IO12">
        <v>4</v>
      </c>
      <c r="IP12">
        <v>4</v>
      </c>
      <c r="IQ12">
        <v>1</v>
      </c>
      <c r="IR12">
        <v>5</v>
      </c>
      <c r="IS12">
        <v>2</v>
      </c>
      <c r="IT12" s="2">
        <f t="shared" si="53"/>
        <v>18</v>
      </c>
      <c r="IU12" s="3">
        <f t="shared" si="54"/>
        <v>3</v>
      </c>
      <c r="IV12" s="2">
        <v>1</v>
      </c>
      <c r="IW12">
        <v>2</v>
      </c>
      <c r="IX12">
        <v>4</v>
      </c>
      <c r="IY12">
        <v>3</v>
      </c>
      <c r="IZ12">
        <v>3</v>
      </c>
      <c r="JA12">
        <v>4</v>
      </c>
      <c r="JB12">
        <v>2</v>
      </c>
      <c r="JC12" s="2">
        <f t="shared" si="55"/>
        <v>18</v>
      </c>
      <c r="JD12" s="3">
        <f t="shared" si="56"/>
        <v>3</v>
      </c>
      <c r="JE12" s="2">
        <v>1</v>
      </c>
      <c r="JF12">
        <v>3</v>
      </c>
      <c r="JG12">
        <v>3</v>
      </c>
      <c r="JH12">
        <v>2</v>
      </c>
      <c r="JI12">
        <v>4</v>
      </c>
      <c r="JJ12">
        <v>2</v>
      </c>
      <c r="JK12">
        <v>3</v>
      </c>
      <c r="JL12" s="2">
        <f t="shared" si="57"/>
        <v>17</v>
      </c>
      <c r="JM12" s="3">
        <f t="shared" si="58"/>
        <v>2.8330000000000002</v>
      </c>
      <c r="JN12" s="2">
        <v>1</v>
      </c>
      <c r="JO12">
        <v>5</v>
      </c>
      <c r="JP12">
        <v>4</v>
      </c>
      <c r="JQ12">
        <v>3</v>
      </c>
      <c r="JR12">
        <v>4</v>
      </c>
      <c r="JS12">
        <v>3</v>
      </c>
      <c r="JT12">
        <v>4</v>
      </c>
      <c r="JU12" s="2">
        <f t="shared" si="81"/>
        <v>23</v>
      </c>
      <c r="JV12" s="3">
        <f t="shared" si="82"/>
        <v>3.8330000000000002</v>
      </c>
      <c r="JW12" s="2">
        <v>1</v>
      </c>
      <c r="JX12">
        <v>5</v>
      </c>
      <c r="JY12" s="37">
        <f>LOOKUP(JX12,{1,2,3,4,5},{5,4,3,2,1})</f>
        <v>1</v>
      </c>
      <c r="JZ12">
        <v>4</v>
      </c>
      <c r="KA12" s="37">
        <f>LOOKUP(JZ12,{1,2,3,4,5},{5,4,3,2,1})</f>
        <v>2</v>
      </c>
      <c r="KB12">
        <v>3</v>
      </c>
      <c r="KC12" s="37">
        <f>LOOKUP(KB12,{1,2,3,4,5},{5,4,3,2,1})</f>
        <v>3</v>
      </c>
      <c r="KD12">
        <v>3</v>
      </c>
      <c r="KE12" s="37">
        <f>LOOKUP(KD12,{1,2,3,4,5},{5,4,3,2,1})</f>
        <v>3</v>
      </c>
      <c r="KF12">
        <v>3</v>
      </c>
      <c r="KG12" s="37">
        <f>LOOKUP(KF12,{1,2,3,4,5},{5,4,3,2,1})</f>
        <v>3</v>
      </c>
      <c r="KH12">
        <v>4</v>
      </c>
      <c r="KI12" s="37">
        <f>LOOKUP(KH12,{1,2,3,4,5},{5,4,3,2,1})</f>
        <v>2</v>
      </c>
      <c r="KJ12" s="2">
        <f t="shared" si="79"/>
        <v>22</v>
      </c>
      <c r="KK12" s="3">
        <f t="shared" si="61"/>
        <v>3.6669999999999998</v>
      </c>
      <c r="KL12" s="2">
        <f t="shared" si="62"/>
        <v>5</v>
      </c>
      <c r="KM12">
        <f t="shared" si="63"/>
        <v>10</v>
      </c>
      <c r="KN12">
        <f t="shared" si="80"/>
        <v>10</v>
      </c>
      <c r="KO12">
        <f t="shared" si="64"/>
        <v>7</v>
      </c>
      <c r="KP12">
        <f t="shared" si="65"/>
        <v>12</v>
      </c>
      <c r="KQ12">
        <f t="shared" si="66"/>
        <v>6</v>
      </c>
      <c r="KR12" s="2">
        <f t="shared" si="83"/>
        <v>8</v>
      </c>
      <c r="KS12">
        <f t="shared" si="84"/>
        <v>7</v>
      </c>
      <c r="KT12">
        <f t="shared" si="85"/>
        <v>5</v>
      </c>
      <c r="KU12">
        <f t="shared" si="86"/>
        <v>8</v>
      </c>
      <c r="KV12">
        <f t="shared" si="87"/>
        <v>5</v>
      </c>
      <c r="KW12" s="3">
        <f t="shared" si="88"/>
        <v>7</v>
      </c>
      <c r="KX12" s="2">
        <v>1</v>
      </c>
      <c r="KY12">
        <v>2</v>
      </c>
      <c r="KZ12">
        <v>5</v>
      </c>
      <c r="LA12">
        <v>1</v>
      </c>
      <c r="LB12">
        <v>1</v>
      </c>
      <c r="LC12">
        <v>4</v>
      </c>
      <c r="LD12">
        <v>1</v>
      </c>
      <c r="LE12">
        <v>4</v>
      </c>
      <c r="LF12">
        <v>2</v>
      </c>
      <c r="LG12">
        <v>3</v>
      </c>
      <c r="LH12">
        <v>4</v>
      </c>
      <c r="LI12">
        <v>2</v>
      </c>
      <c r="LJ12">
        <v>5</v>
      </c>
      <c r="LK12">
        <v>1</v>
      </c>
      <c r="LL12">
        <v>3</v>
      </c>
      <c r="LM12">
        <v>3</v>
      </c>
      <c r="LN12">
        <v>1</v>
      </c>
      <c r="LO12">
        <v>1</v>
      </c>
      <c r="LP12">
        <v>2</v>
      </c>
      <c r="LQ12">
        <v>2</v>
      </c>
      <c r="LR12">
        <v>1</v>
      </c>
      <c r="LS12">
        <v>1</v>
      </c>
      <c r="LT12">
        <v>3</v>
      </c>
      <c r="LU12" s="2">
        <f t="shared" si="68"/>
        <v>25</v>
      </c>
      <c r="LV12" s="3">
        <f t="shared" si="69"/>
        <v>4.1669999999999998</v>
      </c>
      <c r="LW12" s="2">
        <f t="shared" si="70"/>
        <v>27</v>
      </c>
      <c r="LX12" s="3">
        <f t="shared" si="71"/>
        <v>1.6879999999999999</v>
      </c>
      <c r="LY12" s="2">
        <f t="shared" si="72"/>
        <v>52</v>
      </c>
      <c r="LZ12" s="3">
        <f t="shared" si="73"/>
        <v>2.3639999999999999</v>
      </c>
      <c r="MA12" s="2">
        <v>2</v>
      </c>
      <c r="MB12">
        <v>2</v>
      </c>
      <c r="MC12">
        <v>1</v>
      </c>
      <c r="MD12">
        <v>2</v>
      </c>
      <c r="ME12">
        <v>1</v>
      </c>
      <c r="MF12">
        <v>1</v>
      </c>
      <c r="MG12">
        <v>2</v>
      </c>
      <c r="MH12">
        <v>1</v>
      </c>
      <c r="MI12">
        <v>1</v>
      </c>
      <c r="MJ12" s="3">
        <v>1</v>
      </c>
      <c r="MK12">
        <f t="shared" si="74"/>
        <v>14</v>
      </c>
      <c r="ML12" s="2">
        <v>1</v>
      </c>
      <c r="MM12">
        <v>5</v>
      </c>
      <c r="MN12">
        <v>4</v>
      </c>
      <c r="MO12">
        <v>2</v>
      </c>
      <c r="MP12" s="37">
        <f>LOOKUP(MO12,{1,2,3,4,5},{5,4,3,2,1})</f>
        <v>4</v>
      </c>
      <c r="MQ12">
        <v>3</v>
      </c>
      <c r="MR12">
        <v>2</v>
      </c>
      <c r="MS12" s="37">
        <f>LOOKUP(MR12,{1,2,3,4,5},{5,4,3,2,1})</f>
        <v>4</v>
      </c>
      <c r="MT12">
        <v>2</v>
      </c>
      <c r="MU12" s="37">
        <f>LOOKUP(MT12,{1,2,3,4,5},{5,4,3,2,1})</f>
        <v>4</v>
      </c>
      <c r="MV12">
        <v>2</v>
      </c>
      <c r="MW12">
        <v>2</v>
      </c>
      <c r="MX12">
        <v>3</v>
      </c>
      <c r="MY12">
        <v>4</v>
      </c>
      <c r="MZ12" s="37">
        <f>LOOKUP(MY12,{1,2,3,4,5},{5,4,3,2,1})</f>
        <v>2</v>
      </c>
      <c r="NA12">
        <v>4</v>
      </c>
      <c r="NB12">
        <v>3</v>
      </c>
      <c r="NC12">
        <v>2</v>
      </c>
      <c r="ND12" s="37">
        <f>LOOKUP(NC12,{1,2,3,4,5},{5,4,3,2,1})</f>
        <v>4</v>
      </c>
      <c r="NE12">
        <v>4</v>
      </c>
      <c r="NF12">
        <v>2</v>
      </c>
      <c r="NG12" s="37">
        <f>LOOKUP(NF12,{1,2,3,4,5},{5,4,3,2,1})</f>
        <v>4</v>
      </c>
      <c r="NH12">
        <v>3</v>
      </c>
      <c r="NI12" s="37">
        <f>LOOKUP(NH12,{1,2,3,4,5},{5,4,3,2,1})</f>
        <v>3</v>
      </c>
      <c r="NJ12">
        <v>3</v>
      </c>
      <c r="NK12">
        <v>3</v>
      </c>
      <c r="NL12" s="37">
        <f>LOOKUP(NK12,{1,2,3,4,5},{5,4,3,2,1})</f>
        <v>3</v>
      </c>
      <c r="NM12">
        <v>3</v>
      </c>
      <c r="NN12" s="37">
        <f>LOOKUP(NM12,{1,2,3,4,5},{5,4,3,2,1})</f>
        <v>3</v>
      </c>
      <c r="NO12">
        <v>2</v>
      </c>
      <c r="NP12" s="37">
        <f>LOOKUP(NO12,{1,2,3,4,5},{5,4,3,2,1})</f>
        <v>4</v>
      </c>
      <c r="NQ12">
        <v>2</v>
      </c>
      <c r="NR12">
        <v>4</v>
      </c>
      <c r="NS12">
        <v>5</v>
      </c>
      <c r="NT12">
        <v>1</v>
      </c>
      <c r="NU12" s="37">
        <f>LOOKUP(NT12,{1,2,3,4,5},{5,4,3,2,1})</f>
        <v>5</v>
      </c>
      <c r="NV12">
        <v>5</v>
      </c>
      <c r="NW12" s="37">
        <f>LOOKUP(NV12,{1,2,3,4,5},{5,4,3,2,1})</f>
        <v>1</v>
      </c>
      <c r="NX12">
        <v>3</v>
      </c>
      <c r="NY12" s="37">
        <f>LOOKUP(NX12,{1,2,3,4,5},{5,4,3,2,1})</f>
        <v>3</v>
      </c>
      <c r="NZ12">
        <f t="shared" si="75"/>
        <v>88</v>
      </c>
      <c r="OA12">
        <f t="shared" si="76"/>
        <v>3.38</v>
      </c>
      <c r="OB12" s="13" t="s">
        <v>440</v>
      </c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</row>
    <row r="13" spans="1:461" x14ac:dyDescent="0.3">
      <c r="A13" s="30">
        <v>15</v>
      </c>
      <c r="B13" s="2" t="s">
        <v>693</v>
      </c>
      <c r="C13" s="3">
        <v>1</v>
      </c>
      <c r="D13" s="2">
        <v>20</v>
      </c>
      <c r="E13">
        <v>1</v>
      </c>
      <c r="F13" s="2">
        <v>2</v>
      </c>
      <c r="G13">
        <v>2</v>
      </c>
      <c r="H13" s="3">
        <v>1</v>
      </c>
      <c r="I13" s="2">
        <v>1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f t="shared" si="77"/>
        <v>2</v>
      </c>
      <c r="R13">
        <v>6</v>
      </c>
      <c r="S13">
        <v>3</v>
      </c>
      <c r="T13">
        <f>LOOKUP(R13,{1,2,3,4,5,6,11,15},{1,2,1,2,2,2,1,2})</f>
        <v>2</v>
      </c>
      <c r="U13">
        <v>2</v>
      </c>
      <c r="V13" s="3"/>
      <c r="W13" s="32" t="s">
        <v>440</v>
      </c>
      <c r="X13" s="32" t="s">
        <v>440</v>
      </c>
      <c r="Y13" s="32" t="s">
        <v>440</v>
      </c>
      <c r="Z13" s="32" t="s">
        <v>440</v>
      </c>
      <c r="AA13" s="32" t="s">
        <v>440</v>
      </c>
      <c r="AB13" s="49" t="s">
        <v>440</v>
      </c>
      <c r="AC13" s="32" t="s">
        <v>440</v>
      </c>
      <c r="AD13" s="49" t="s">
        <v>440</v>
      </c>
      <c r="AE13" s="2">
        <v>1</v>
      </c>
      <c r="AF13">
        <v>1</v>
      </c>
      <c r="AG13">
        <f t="shared" si="0"/>
        <v>1</v>
      </c>
      <c r="AH13">
        <v>1</v>
      </c>
      <c r="AI13">
        <f t="shared" si="1"/>
        <v>1</v>
      </c>
      <c r="AJ13">
        <v>1</v>
      </c>
      <c r="AK13">
        <f t="shared" si="2"/>
        <v>1</v>
      </c>
      <c r="AL13">
        <v>1</v>
      </c>
      <c r="AM13">
        <f t="shared" si="3"/>
        <v>-1</v>
      </c>
      <c r="AN13">
        <v>2</v>
      </c>
      <c r="AO13">
        <f t="shared" si="4"/>
        <v>1</v>
      </c>
      <c r="AP13">
        <v>1</v>
      </c>
      <c r="AQ13">
        <f t="shared" si="5"/>
        <v>1</v>
      </c>
      <c r="AR13">
        <v>1</v>
      </c>
      <c r="AS13">
        <f t="shared" si="6"/>
        <v>-1</v>
      </c>
      <c r="AT13">
        <v>2</v>
      </c>
      <c r="AU13">
        <f t="shared" si="7"/>
        <v>1</v>
      </c>
      <c r="AV13">
        <v>1</v>
      </c>
      <c r="AW13">
        <f t="shared" si="8"/>
        <v>1</v>
      </c>
      <c r="AX13">
        <v>1</v>
      </c>
      <c r="AY13">
        <f t="shared" si="9"/>
        <v>-1</v>
      </c>
      <c r="AZ13">
        <v>1</v>
      </c>
      <c r="BA13">
        <f t="shared" si="10"/>
        <v>-1</v>
      </c>
      <c r="BB13">
        <v>1</v>
      </c>
      <c r="BC13">
        <f t="shared" si="11"/>
        <v>1</v>
      </c>
      <c r="BD13">
        <v>1</v>
      </c>
      <c r="BE13">
        <f t="shared" si="12"/>
        <v>1</v>
      </c>
      <c r="BF13">
        <v>2</v>
      </c>
      <c r="BG13">
        <f t="shared" si="13"/>
        <v>1</v>
      </c>
      <c r="BH13">
        <v>1</v>
      </c>
      <c r="BI13">
        <f t="shared" si="14"/>
        <v>1</v>
      </c>
      <c r="BJ13">
        <v>2</v>
      </c>
      <c r="BK13">
        <f t="shared" si="15"/>
        <v>1</v>
      </c>
      <c r="BL13">
        <v>2</v>
      </c>
      <c r="BM13">
        <f t="shared" si="16"/>
        <v>1</v>
      </c>
      <c r="BN13">
        <v>1</v>
      </c>
      <c r="BO13">
        <f t="shared" si="17"/>
        <v>1</v>
      </c>
      <c r="BP13">
        <v>1</v>
      </c>
      <c r="BQ13">
        <f t="shared" si="18"/>
        <v>1</v>
      </c>
      <c r="BR13">
        <v>2</v>
      </c>
      <c r="BS13">
        <f t="shared" si="19"/>
        <v>1</v>
      </c>
      <c r="BT13">
        <v>2</v>
      </c>
      <c r="BU13">
        <f t="shared" si="20"/>
        <v>1</v>
      </c>
      <c r="BV13" s="13">
        <f t="shared" si="21"/>
        <v>13</v>
      </c>
      <c r="BW13" s="2">
        <v>1</v>
      </c>
      <c r="BX13">
        <v>2</v>
      </c>
      <c r="BY13">
        <v>4</v>
      </c>
      <c r="BZ13">
        <v>1</v>
      </c>
      <c r="CA13">
        <v>4</v>
      </c>
      <c r="CB13">
        <v>4</v>
      </c>
      <c r="CC13">
        <v>5</v>
      </c>
      <c r="CD13">
        <v>3</v>
      </c>
      <c r="CE13" s="37">
        <v>5</v>
      </c>
      <c r="CF13">
        <v>1</v>
      </c>
      <c r="CG13">
        <v>4</v>
      </c>
      <c r="CH13">
        <v>2</v>
      </c>
      <c r="CI13">
        <v>1</v>
      </c>
      <c r="CJ13">
        <v>3</v>
      </c>
      <c r="CK13">
        <v>4</v>
      </c>
      <c r="CL13">
        <v>5</v>
      </c>
      <c r="CM13">
        <v>3</v>
      </c>
      <c r="CN13">
        <v>3</v>
      </c>
      <c r="CO13">
        <v>4</v>
      </c>
      <c r="CP13">
        <v>4</v>
      </c>
      <c r="CQ13">
        <v>4</v>
      </c>
      <c r="CR13">
        <v>2</v>
      </c>
      <c r="CS13">
        <f>LOOKUP(CR13,{1,2,3,4,5},{5,4,3,2,1})</f>
        <v>4</v>
      </c>
      <c r="CT13">
        <v>4</v>
      </c>
      <c r="CU13">
        <v>4</v>
      </c>
      <c r="CV13">
        <v>4</v>
      </c>
      <c r="CW13">
        <v>1</v>
      </c>
      <c r="CX13">
        <f>LOOKUP(CW13,{1,2,3,4,5},{5,4,3,2,1})</f>
        <v>5</v>
      </c>
      <c r="CY13">
        <v>1</v>
      </c>
      <c r="CZ13">
        <f>LOOKUP(CY13,{1,2,3,4,5},{5,4,3,2,1})</f>
        <v>5</v>
      </c>
      <c r="DA13">
        <v>1</v>
      </c>
      <c r="DB13">
        <f>LOOKUP(DA13,{1,2,3,4,5},{5,4,3,2,1})</f>
        <v>5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2</v>
      </c>
      <c r="DJ13">
        <v>2</v>
      </c>
      <c r="DK13">
        <v>2</v>
      </c>
      <c r="DL13" s="2">
        <f t="shared" si="22"/>
        <v>7</v>
      </c>
      <c r="DM13">
        <f t="shared" si="23"/>
        <v>2.3332999999999999</v>
      </c>
      <c r="DN13">
        <f t="shared" si="24"/>
        <v>12</v>
      </c>
      <c r="DO13">
        <f t="shared" si="25"/>
        <v>4</v>
      </c>
      <c r="DP13">
        <f t="shared" si="26"/>
        <v>19</v>
      </c>
      <c r="DQ13" s="3">
        <f t="shared" si="27"/>
        <v>3.1667000000000001</v>
      </c>
      <c r="DR13" s="2">
        <f t="shared" si="28"/>
        <v>24</v>
      </c>
      <c r="DS13">
        <f t="shared" si="29"/>
        <v>4</v>
      </c>
      <c r="DT13">
        <f t="shared" si="30"/>
        <v>22</v>
      </c>
      <c r="DU13">
        <f t="shared" si="31"/>
        <v>2.75</v>
      </c>
      <c r="DV13">
        <f t="shared" si="32"/>
        <v>46</v>
      </c>
      <c r="DW13" s="3">
        <f t="shared" si="33"/>
        <v>3.29</v>
      </c>
      <c r="DX13" s="2">
        <f t="shared" si="34"/>
        <v>12</v>
      </c>
      <c r="DY13">
        <f t="shared" si="35"/>
        <v>4</v>
      </c>
      <c r="DZ13">
        <f t="shared" si="36"/>
        <v>12</v>
      </c>
      <c r="EA13">
        <f t="shared" si="37"/>
        <v>4</v>
      </c>
      <c r="EB13">
        <f t="shared" si="38"/>
        <v>24</v>
      </c>
      <c r="EC13" s="3">
        <f t="shared" si="39"/>
        <v>4</v>
      </c>
      <c r="ED13" s="2">
        <f t="shared" si="78"/>
        <v>27</v>
      </c>
      <c r="EE13" s="3">
        <f t="shared" si="40"/>
        <v>4.5</v>
      </c>
      <c r="EF13" s="2">
        <f t="shared" si="41"/>
        <v>6</v>
      </c>
      <c r="EG13" s="3">
        <f t="shared" si="42"/>
        <v>2</v>
      </c>
      <c r="EH13" s="2">
        <f t="shared" si="43"/>
        <v>122</v>
      </c>
      <c r="EI13" s="3">
        <f t="shared" si="44"/>
        <v>3.49</v>
      </c>
      <c r="EJ13" s="2">
        <v>1</v>
      </c>
      <c r="EK13">
        <v>1</v>
      </c>
      <c r="EL13">
        <v>1</v>
      </c>
      <c r="EM13">
        <v>2</v>
      </c>
      <c r="EN13">
        <v>2</v>
      </c>
      <c r="EO13">
        <v>1</v>
      </c>
      <c r="EP13">
        <v>1</v>
      </c>
      <c r="EQ13">
        <v>5</v>
      </c>
      <c r="ER13">
        <v>3</v>
      </c>
      <c r="ES13">
        <v>3</v>
      </c>
      <c r="ET13">
        <v>5</v>
      </c>
      <c r="EU13" s="37">
        <v>2</v>
      </c>
      <c r="EV13">
        <v>1</v>
      </c>
      <c r="EW13">
        <v>1</v>
      </c>
      <c r="EX13">
        <v>1</v>
      </c>
      <c r="EY13">
        <v>1</v>
      </c>
      <c r="EZ13">
        <v>4</v>
      </c>
      <c r="FA13">
        <v>4</v>
      </c>
      <c r="FB13">
        <v>1</v>
      </c>
      <c r="FC13">
        <v>1</v>
      </c>
      <c r="FD13">
        <v>1</v>
      </c>
      <c r="FE13">
        <v>5</v>
      </c>
      <c r="FF13" s="2">
        <f t="shared" si="45"/>
        <v>44</v>
      </c>
      <c r="FG13" s="3">
        <f t="shared" si="46"/>
        <v>2.2000000000000002</v>
      </c>
      <c r="FH13" t="s">
        <v>514</v>
      </c>
      <c r="FI13">
        <v>10</v>
      </c>
      <c r="FJ13" t="s">
        <v>521</v>
      </c>
      <c r="FK13">
        <v>16</v>
      </c>
      <c r="FL13" t="s">
        <v>511</v>
      </c>
      <c r="FM13" s="3">
        <v>7</v>
      </c>
      <c r="FN13" s="2">
        <v>1</v>
      </c>
      <c r="FO13">
        <v>2</v>
      </c>
      <c r="FP13">
        <v>2</v>
      </c>
      <c r="FQ13">
        <v>1</v>
      </c>
      <c r="FR13">
        <v>1</v>
      </c>
      <c r="FS13">
        <v>2</v>
      </c>
      <c r="FT13">
        <v>1</v>
      </c>
      <c r="FU13">
        <v>1</v>
      </c>
      <c r="FV13">
        <v>1</v>
      </c>
      <c r="FW13">
        <v>1</v>
      </c>
      <c r="FX13">
        <v>1</v>
      </c>
      <c r="FY13" s="37">
        <v>2</v>
      </c>
      <c r="FZ13">
        <v>1</v>
      </c>
      <c r="GA13">
        <v>1</v>
      </c>
      <c r="GB13">
        <v>1</v>
      </c>
      <c r="GC13">
        <v>2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 s="2">
        <f t="shared" si="47"/>
        <v>24</v>
      </c>
      <c r="GK13" s="3">
        <f t="shared" si="48"/>
        <v>1.2</v>
      </c>
      <c r="GL13" s="2" t="s">
        <v>521</v>
      </c>
      <c r="GM13">
        <v>16</v>
      </c>
      <c r="GN13" t="s">
        <v>520</v>
      </c>
      <c r="GO13">
        <v>15</v>
      </c>
      <c r="GP13" t="s">
        <v>513</v>
      </c>
      <c r="GQ13" s="3">
        <v>9</v>
      </c>
      <c r="GR13" s="2">
        <v>1</v>
      </c>
      <c r="GS13">
        <v>5</v>
      </c>
      <c r="GT13">
        <v>5</v>
      </c>
      <c r="GU13">
        <v>5</v>
      </c>
      <c r="GV13">
        <v>5</v>
      </c>
      <c r="GW13">
        <v>4</v>
      </c>
      <c r="GX13" s="37">
        <f>LOOKUP(GW13,{1,2,3,4,5},{5,4,3,2,1})</f>
        <v>2</v>
      </c>
      <c r="GY13">
        <v>1</v>
      </c>
      <c r="GZ13" s="37">
        <f>LOOKUP(GY13,{1,2,3,4,5},{5,4,3,2,1})</f>
        <v>5</v>
      </c>
      <c r="HA13">
        <v>4</v>
      </c>
      <c r="HB13">
        <v>4</v>
      </c>
      <c r="HC13" s="37">
        <f>LOOKUP(HB13,{1,2,3,4,5},{5,4,3,2,1})</f>
        <v>2</v>
      </c>
      <c r="HD13">
        <v>1</v>
      </c>
      <c r="HE13">
        <v>5</v>
      </c>
      <c r="HF13">
        <v>5</v>
      </c>
      <c r="HG13">
        <v>3</v>
      </c>
      <c r="HH13">
        <v>5</v>
      </c>
      <c r="HI13">
        <v>5</v>
      </c>
      <c r="HJ13">
        <v>5</v>
      </c>
      <c r="HK13">
        <v>2</v>
      </c>
      <c r="HL13" s="37">
        <f>LOOKUP(HK13,{1,2,3,4,5},{5,4,3,2,1})</f>
        <v>4</v>
      </c>
      <c r="HM13">
        <v>2</v>
      </c>
      <c r="HN13" s="37">
        <f>LOOKUP(HM13,{1,2,3,4,5},{5,4,3,2,1})</f>
        <v>4</v>
      </c>
      <c r="HO13">
        <f t="shared" si="49"/>
        <v>70</v>
      </c>
      <c r="HP13">
        <f t="shared" si="50"/>
        <v>4.12</v>
      </c>
      <c r="HQ13">
        <v>1</v>
      </c>
      <c r="HR13">
        <v>3</v>
      </c>
      <c r="HS13">
        <v>1</v>
      </c>
      <c r="HT13">
        <v>1</v>
      </c>
      <c r="HU13">
        <v>1</v>
      </c>
      <c r="HV13">
        <v>1</v>
      </c>
      <c r="HW13">
        <v>1</v>
      </c>
      <c r="HX13" s="37">
        <v>3</v>
      </c>
      <c r="HY13">
        <v>3</v>
      </c>
      <c r="HZ13">
        <v>3</v>
      </c>
      <c r="IA13">
        <v>3</v>
      </c>
      <c r="IB13">
        <v>1</v>
      </c>
      <c r="IC13">
        <v>3</v>
      </c>
      <c r="ID13">
        <v>2</v>
      </c>
      <c r="IE13">
        <v>1</v>
      </c>
      <c r="IF13">
        <v>3</v>
      </c>
      <c r="IG13">
        <v>3</v>
      </c>
      <c r="IH13">
        <v>1</v>
      </c>
      <c r="II13">
        <v>1</v>
      </c>
      <c r="IJ13" s="37">
        <f>LOOKUP(II13,{1,2,3},{3,2,1})</f>
        <v>3</v>
      </c>
      <c r="IK13" s="2">
        <f t="shared" si="51"/>
        <v>34</v>
      </c>
      <c r="IL13" s="3">
        <f t="shared" si="52"/>
        <v>2</v>
      </c>
      <c r="IM13" s="2">
        <v>1</v>
      </c>
      <c r="IN13">
        <v>2</v>
      </c>
      <c r="IO13">
        <v>4</v>
      </c>
      <c r="IP13">
        <v>5</v>
      </c>
      <c r="IQ13">
        <v>2</v>
      </c>
      <c r="IR13">
        <v>5</v>
      </c>
      <c r="IS13">
        <v>3</v>
      </c>
      <c r="IT13" s="2">
        <f t="shared" si="53"/>
        <v>21</v>
      </c>
      <c r="IU13" s="3">
        <f t="shared" si="54"/>
        <v>3.5</v>
      </c>
      <c r="IV13" s="2">
        <v>1</v>
      </c>
      <c r="IW13">
        <v>3</v>
      </c>
      <c r="IX13">
        <v>5</v>
      </c>
      <c r="IY13">
        <v>3</v>
      </c>
      <c r="IZ13">
        <v>3</v>
      </c>
      <c r="JA13">
        <v>5</v>
      </c>
      <c r="JB13">
        <v>3</v>
      </c>
      <c r="JC13" s="2">
        <f t="shared" si="55"/>
        <v>22</v>
      </c>
      <c r="JD13" s="3">
        <f t="shared" si="56"/>
        <v>3.6669999999999998</v>
      </c>
      <c r="JE13" s="2">
        <v>1</v>
      </c>
      <c r="JF13">
        <v>4</v>
      </c>
      <c r="JG13">
        <v>4</v>
      </c>
      <c r="JH13">
        <v>3</v>
      </c>
      <c r="JI13">
        <v>3</v>
      </c>
      <c r="JJ13">
        <v>3</v>
      </c>
      <c r="JK13">
        <v>4</v>
      </c>
      <c r="JL13" s="2">
        <f t="shared" si="57"/>
        <v>21</v>
      </c>
      <c r="JM13" s="3">
        <f t="shared" si="58"/>
        <v>3.5</v>
      </c>
      <c r="JN13" s="2">
        <v>1</v>
      </c>
      <c r="JO13">
        <v>5</v>
      </c>
      <c r="JP13">
        <v>5</v>
      </c>
      <c r="JQ13">
        <v>3</v>
      </c>
      <c r="JR13">
        <v>5</v>
      </c>
      <c r="JS13">
        <v>1</v>
      </c>
      <c r="JT13">
        <v>5</v>
      </c>
      <c r="JU13" s="2">
        <f t="shared" si="81"/>
        <v>24</v>
      </c>
      <c r="JV13" s="3">
        <f t="shared" si="82"/>
        <v>4</v>
      </c>
      <c r="JW13" s="2">
        <v>1</v>
      </c>
      <c r="JX13">
        <v>5</v>
      </c>
      <c r="JY13" s="37">
        <f>LOOKUP(JX13,{1,2,3,4,5},{5,4,3,2,1})</f>
        <v>1</v>
      </c>
      <c r="JZ13">
        <v>5</v>
      </c>
      <c r="KA13" s="37">
        <f>LOOKUP(JZ13,{1,2,3,4,5},{5,4,3,2,1})</f>
        <v>1</v>
      </c>
      <c r="KB13">
        <v>2</v>
      </c>
      <c r="KC13" s="37">
        <f>LOOKUP(KB13,{1,2,3,4,5},{5,4,3,2,1})</f>
        <v>4</v>
      </c>
      <c r="KD13">
        <v>5</v>
      </c>
      <c r="KE13" s="37">
        <f>LOOKUP(KD13,{1,2,3,4,5},{5,4,3,2,1})</f>
        <v>1</v>
      </c>
      <c r="KF13">
        <v>1</v>
      </c>
      <c r="KG13" s="37">
        <f>LOOKUP(KF13,{1,2,3,4,5},{5,4,3,2,1})</f>
        <v>5</v>
      </c>
      <c r="KH13">
        <v>5</v>
      </c>
      <c r="KI13" s="37">
        <f>LOOKUP(KH13,{1,2,3,4,5},{5,4,3,2,1})</f>
        <v>1</v>
      </c>
      <c r="KJ13" s="2">
        <f t="shared" si="79"/>
        <v>23</v>
      </c>
      <c r="KK13" s="3">
        <f t="shared" si="61"/>
        <v>3.8330000000000002</v>
      </c>
      <c r="KL13" s="2">
        <f t="shared" si="62"/>
        <v>6</v>
      </c>
      <c r="KM13">
        <f t="shared" si="63"/>
        <v>10</v>
      </c>
      <c r="KN13">
        <f t="shared" si="80"/>
        <v>12</v>
      </c>
      <c r="KO13">
        <f t="shared" si="64"/>
        <v>6</v>
      </c>
      <c r="KP13">
        <f t="shared" si="65"/>
        <v>15</v>
      </c>
      <c r="KQ13">
        <f t="shared" si="66"/>
        <v>7</v>
      </c>
      <c r="KR13" s="2">
        <f t="shared" si="83"/>
        <v>9</v>
      </c>
      <c r="KS13">
        <f t="shared" si="84"/>
        <v>9</v>
      </c>
      <c r="KT13">
        <f t="shared" si="85"/>
        <v>6</v>
      </c>
      <c r="KU13">
        <f t="shared" si="86"/>
        <v>8</v>
      </c>
      <c r="KV13">
        <f t="shared" si="87"/>
        <v>4</v>
      </c>
      <c r="KW13" s="3">
        <f t="shared" si="88"/>
        <v>9</v>
      </c>
      <c r="KX13" s="2">
        <v>1</v>
      </c>
      <c r="KY13">
        <v>3</v>
      </c>
      <c r="KZ13">
        <v>5</v>
      </c>
      <c r="LA13">
        <v>4</v>
      </c>
      <c r="LB13">
        <v>2</v>
      </c>
      <c r="LC13">
        <v>4</v>
      </c>
      <c r="LD13">
        <v>1</v>
      </c>
      <c r="LE13">
        <v>5</v>
      </c>
      <c r="LF13">
        <v>3</v>
      </c>
      <c r="LG13">
        <v>5</v>
      </c>
      <c r="LH13">
        <v>4</v>
      </c>
      <c r="LI13">
        <v>3</v>
      </c>
      <c r="LJ13">
        <v>5</v>
      </c>
      <c r="LK13">
        <v>3</v>
      </c>
      <c r="LL13">
        <v>4</v>
      </c>
      <c r="LM13">
        <v>2</v>
      </c>
      <c r="LN13">
        <v>3</v>
      </c>
      <c r="LO13">
        <v>3</v>
      </c>
      <c r="LP13">
        <v>2</v>
      </c>
      <c r="LQ13">
        <v>1</v>
      </c>
      <c r="LR13">
        <v>1</v>
      </c>
      <c r="LS13">
        <v>1</v>
      </c>
      <c r="LT13">
        <v>4</v>
      </c>
      <c r="LU13" s="2">
        <f t="shared" si="68"/>
        <v>28</v>
      </c>
      <c r="LV13" s="3">
        <f t="shared" si="69"/>
        <v>4.6669999999999998</v>
      </c>
      <c r="LW13" s="2">
        <f t="shared" si="70"/>
        <v>40</v>
      </c>
      <c r="LX13" s="3">
        <f t="shared" si="71"/>
        <v>2.5</v>
      </c>
      <c r="LY13" s="2">
        <f t="shared" si="72"/>
        <v>68</v>
      </c>
      <c r="LZ13" s="3">
        <f t="shared" si="73"/>
        <v>3.0910000000000002</v>
      </c>
      <c r="MA13" s="2">
        <v>1</v>
      </c>
      <c r="MB13">
        <v>2</v>
      </c>
      <c r="MC13">
        <v>1</v>
      </c>
      <c r="MD13">
        <v>2</v>
      </c>
      <c r="ME13">
        <v>1</v>
      </c>
      <c r="MF13">
        <v>2</v>
      </c>
      <c r="MG13">
        <v>1</v>
      </c>
      <c r="MH13">
        <v>1</v>
      </c>
      <c r="MI13">
        <v>1</v>
      </c>
      <c r="MJ13" s="3">
        <v>1</v>
      </c>
      <c r="MK13">
        <f t="shared" si="74"/>
        <v>13</v>
      </c>
      <c r="ML13" s="2">
        <v>1</v>
      </c>
      <c r="MM13">
        <v>4</v>
      </c>
      <c r="MN13">
        <v>3</v>
      </c>
      <c r="MO13">
        <v>2</v>
      </c>
      <c r="MP13" s="37">
        <f>LOOKUP(MO13,{1,2,3,4,5},{5,4,3,2,1})</f>
        <v>4</v>
      </c>
      <c r="MQ13">
        <v>1</v>
      </c>
      <c r="MR13">
        <v>3</v>
      </c>
      <c r="MS13" s="37">
        <f>LOOKUP(MR13,{1,2,3,4,5},{5,4,3,2,1})</f>
        <v>3</v>
      </c>
      <c r="MT13">
        <v>2</v>
      </c>
      <c r="MU13" s="37">
        <f>LOOKUP(MT13,{1,2,3,4,5},{5,4,3,2,1})</f>
        <v>4</v>
      </c>
      <c r="MV13">
        <v>3</v>
      </c>
      <c r="MW13">
        <v>1</v>
      </c>
      <c r="MX13">
        <v>1</v>
      </c>
      <c r="MY13">
        <v>4</v>
      </c>
      <c r="MZ13" s="37">
        <f>LOOKUP(MY13,{1,2,3,4,5},{5,4,3,2,1})</f>
        <v>2</v>
      </c>
      <c r="NA13">
        <v>1</v>
      </c>
      <c r="NB13">
        <v>5</v>
      </c>
      <c r="NC13">
        <v>2</v>
      </c>
      <c r="ND13" s="37">
        <f>LOOKUP(NC13,{1,2,3,4,5},{5,4,3,2,1})</f>
        <v>4</v>
      </c>
      <c r="NE13">
        <v>4</v>
      </c>
      <c r="NF13">
        <v>4</v>
      </c>
      <c r="NG13" s="37">
        <f>LOOKUP(NF13,{1,2,3,4,5},{5,4,3,2,1})</f>
        <v>2</v>
      </c>
      <c r="NH13">
        <v>4</v>
      </c>
      <c r="NI13" s="37">
        <f>LOOKUP(NH13,{1,2,3,4,5},{5,4,3,2,1})</f>
        <v>2</v>
      </c>
      <c r="NJ13">
        <v>2</v>
      </c>
      <c r="NK13">
        <v>2</v>
      </c>
      <c r="NL13" s="37">
        <f>LOOKUP(NK13,{1,2,3,4,5},{5,4,3,2,1})</f>
        <v>4</v>
      </c>
      <c r="NM13">
        <v>4</v>
      </c>
      <c r="NN13" s="37">
        <f>LOOKUP(NM13,{1,2,3,4,5},{5,4,3,2,1})</f>
        <v>2</v>
      </c>
      <c r="NO13">
        <v>2</v>
      </c>
      <c r="NP13" s="37">
        <f>LOOKUP(NO13,{1,2,3,4,5},{5,4,3,2,1})</f>
        <v>4</v>
      </c>
      <c r="NQ13">
        <v>3</v>
      </c>
      <c r="NR13">
        <v>5</v>
      </c>
      <c r="NS13">
        <v>5</v>
      </c>
      <c r="NT13">
        <v>2</v>
      </c>
      <c r="NU13" s="37">
        <f>LOOKUP(NT13,{1,2,3,4,5},{5,4,3,2,1})</f>
        <v>4</v>
      </c>
      <c r="NV13">
        <v>5</v>
      </c>
      <c r="NW13" s="37">
        <f>LOOKUP(NV13,{1,2,3,4,5},{5,4,3,2,1})</f>
        <v>1</v>
      </c>
      <c r="NX13">
        <v>3</v>
      </c>
      <c r="NY13" s="37">
        <f>LOOKUP(NX13,{1,2,3,4,5},{5,4,3,2,1})</f>
        <v>3</v>
      </c>
      <c r="NZ13">
        <f t="shared" si="75"/>
        <v>77</v>
      </c>
      <c r="OA13">
        <f t="shared" si="76"/>
        <v>2.96</v>
      </c>
      <c r="OB13" s="13" t="s">
        <v>440</v>
      </c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</row>
    <row r="14" spans="1:461" x14ac:dyDescent="0.3">
      <c r="A14" s="30">
        <v>17</v>
      </c>
      <c r="B14" s="2" t="s">
        <v>694</v>
      </c>
      <c r="C14" s="3">
        <v>1</v>
      </c>
      <c r="D14" s="2">
        <v>18</v>
      </c>
      <c r="E14">
        <v>1</v>
      </c>
      <c r="F14" s="2">
        <v>2</v>
      </c>
      <c r="G14">
        <v>2</v>
      </c>
      <c r="H14" s="3">
        <v>1</v>
      </c>
      <c r="I14" s="2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f t="shared" si="77"/>
        <v>2</v>
      </c>
      <c r="R14">
        <v>6</v>
      </c>
      <c r="S14">
        <v>3</v>
      </c>
      <c r="T14">
        <f>LOOKUP(R14,{1,2,3,4,5,6,11,15},{1,2,1,2,2,2,1,2})</f>
        <v>2</v>
      </c>
      <c r="U14">
        <v>2</v>
      </c>
      <c r="V14" s="3"/>
      <c r="W14" s="32" t="s">
        <v>440</v>
      </c>
      <c r="X14" s="32" t="s">
        <v>440</v>
      </c>
      <c r="Y14" s="32" t="s">
        <v>440</v>
      </c>
      <c r="Z14" s="32" t="s">
        <v>440</v>
      </c>
      <c r="AA14" s="32" t="s">
        <v>440</v>
      </c>
      <c r="AB14" s="49" t="s">
        <v>440</v>
      </c>
      <c r="AC14" s="32" t="s">
        <v>440</v>
      </c>
      <c r="AD14" s="49" t="s">
        <v>440</v>
      </c>
      <c r="AE14" s="2">
        <v>1</v>
      </c>
      <c r="AF14">
        <v>1</v>
      </c>
      <c r="AG14">
        <f t="shared" si="0"/>
        <v>1</v>
      </c>
      <c r="AH14">
        <v>1</v>
      </c>
      <c r="AI14">
        <f t="shared" si="1"/>
        <v>1</v>
      </c>
      <c r="AJ14">
        <v>1</v>
      </c>
      <c r="AK14">
        <f t="shared" si="2"/>
        <v>1</v>
      </c>
      <c r="AL14">
        <v>2</v>
      </c>
      <c r="AM14">
        <f t="shared" si="3"/>
        <v>1</v>
      </c>
      <c r="AN14">
        <v>1</v>
      </c>
      <c r="AO14">
        <f t="shared" si="4"/>
        <v>-1</v>
      </c>
      <c r="AP14">
        <v>1</v>
      </c>
      <c r="AQ14">
        <f t="shared" si="5"/>
        <v>1</v>
      </c>
      <c r="AR14">
        <v>2</v>
      </c>
      <c r="AS14">
        <f t="shared" si="6"/>
        <v>1</v>
      </c>
      <c r="AT14">
        <v>2</v>
      </c>
      <c r="AU14">
        <f t="shared" si="7"/>
        <v>1</v>
      </c>
      <c r="AV14">
        <v>1</v>
      </c>
      <c r="AW14">
        <f t="shared" si="8"/>
        <v>1</v>
      </c>
      <c r="AX14">
        <v>2</v>
      </c>
      <c r="AY14">
        <f t="shared" si="9"/>
        <v>1</v>
      </c>
      <c r="AZ14">
        <v>1</v>
      </c>
      <c r="BA14">
        <f t="shared" si="10"/>
        <v>-1</v>
      </c>
      <c r="BB14">
        <v>1</v>
      </c>
      <c r="BC14">
        <f t="shared" si="11"/>
        <v>1</v>
      </c>
      <c r="BD14">
        <v>1</v>
      </c>
      <c r="BE14">
        <f t="shared" si="12"/>
        <v>1</v>
      </c>
      <c r="BF14">
        <v>2</v>
      </c>
      <c r="BG14">
        <f t="shared" si="13"/>
        <v>1</v>
      </c>
      <c r="BH14">
        <v>1</v>
      </c>
      <c r="BI14">
        <f t="shared" si="14"/>
        <v>1</v>
      </c>
      <c r="BJ14">
        <v>2</v>
      </c>
      <c r="BK14">
        <f t="shared" si="15"/>
        <v>1</v>
      </c>
      <c r="BL14">
        <v>2</v>
      </c>
      <c r="BM14">
        <f t="shared" si="16"/>
        <v>1</v>
      </c>
      <c r="BN14">
        <v>1</v>
      </c>
      <c r="BO14">
        <f t="shared" si="17"/>
        <v>1</v>
      </c>
      <c r="BP14">
        <v>1</v>
      </c>
      <c r="BQ14">
        <f t="shared" si="18"/>
        <v>1</v>
      </c>
      <c r="BR14">
        <v>2</v>
      </c>
      <c r="BS14">
        <f t="shared" si="19"/>
        <v>1</v>
      </c>
      <c r="BT14">
        <v>1</v>
      </c>
      <c r="BU14">
        <f t="shared" si="20"/>
        <v>-1</v>
      </c>
      <c r="BV14" s="13">
        <f t="shared" si="21"/>
        <v>15</v>
      </c>
      <c r="BW14" s="2">
        <v>1</v>
      </c>
      <c r="BX14">
        <v>4</v>
      </c>
      <c r="BY14">
        <v>4</v>
      </c>
      <c r="BZ14">
        <v>3</v>
      </c>
      <c r="CA14">
        <v>5</v>
      </c>
      <c r="CB14">
        <v>4</v>
      </c>
      <c r="CC14">
        <v>5</v>
      </c>
      <c r="CD14">
        <v>4</v>
      </c>
      <c r="CE14" s="37">
        <v>5</v>
      </c>
      <c r="CF14">
        <v>2</v>
      </c>
      <c r="CG14">
        <v>4</v>
      </c>
      <c r="CH14">
        <v>4</v>
      </c>
      <c r="CI14">
        <v>3</v>
      </c>
      <c r="CJ14">
        <v>2</v>
      </c>
      <c r="CK14">
        <v>5</v>
      </c>
      <c r="CL14">
        <v>5</v>
      </c>
      <c r="CM14">
        <v>5</v>
      </c>
      <c r="CN14">
        <v>5</v>
      </c>
      <c r="CO14">
        <v>4</v>
      </c>
      <c r="CP14">
        <v>4</v>
      </c>
      <c r="CQ14">
        <v>2</v>
      </c>
      <c r="CR14">
        <v>4</v>
      </c>
      <c r="CS14">
        <f>LOOKUP(CR14,{1,2,3,4,5},{5,4,3,2,1})</f>
        <v>2</v>
      </c>
      <c r="CT14">
        <v>3</v>
      </c>
      <c r="CU14">
        <v>2</v>
      </c>
      <c r="CV14">
        <v>2</v>
      </c>
      <c r="CW14">
        <v>3</v>
      </c>
      <c r="CX14">
        <f>LOOKUP(CW14,{1,2,3,4,5},{5,4,3,2,1})</f>
        <v>3</v>
      </c>
      <c r="CY14">
        <v>3</v>
      </c>
      <c r="CZ14">
        <f>LOOKUP(CY14,{1,2,3,4,5},{5,4,3,2,1})</f>
        <v>3</v>
      </c>
      <c r="DA14">
        <v>2</v>
      </c>
      <c r="DB14">
        <f>LOOKUP(DA14,{1,2,3,4,5},{5,4,3,2,1})</f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3</v>
      </c>
      <c r="DJ14">
        <v>4</v>
      </c>
      <c r="DK14">
        <v>3</v>
      </c>
      <c r="DL14" s="2">
        <f t="shared" si="22"/>
        <v>11</v>
      </c>
      <c r="DM14">
        <f t="shared" si="23"/>
        <v>3.6667000000000001</v>
      </c>
      <c r="DN14">
        <f t="shared" si="24"/>
        <v>12</v>
      </c>
      <c r="DO14">
        <f t="shared" si="25"/>
        <v>4</v>
      </c>
      <c r="DP14">
        <f t="shared" si="26"/>
        <v>23</v>
      </c>
      <c r="DQ14" s="3">
        <f t="shared" si="27"/>
        <v>3.8334000000000001</v>
      </c>
      <c r="DR14" s="2">
        <f t="shared" si="28"/>
        <v>27</v>
      </c>
      <c r="DS14">
        <f t="shared" si="29"/>
        <v>4.5</v>
      </c>
      <c r="DT14">
        <f t="shared" si="30"/>
        <v>30</v>
      </c>
      <c r="DU14">
        <f t="shared" si="31"/>
        <v>3.75</v>
      </c>
      <c r="DV14">
        <f t="shared" si="32"/>
        <v>57</v>
      </c>
      <c r="DW14" s="3">
        <f t="shared" si="33"/>
        <v>4.07</v>
      </c>
      <c r="DX14" s="2">
        <f t="shared" si="34"/>
        <v>8</v>
      </c>
      <c r="DY14">
        <f t="shared" si="35"/>
        <v>2.6667000000000001</v>
      </c>
      <c r="DZ14">
        <f t="shared" si="36"/>
        <v>7</v>
      </c>
      <c r="EA14">
        <f t="shared" si="37"/>
        <v>2.3332999999999999</v>
      </c>
      <c r="EB14">
        <f t="shared" si="38"/>
        <v>15</v>
      </c>
      <c r="EC14" s="3">
        <f t="shared" si="39"/>
        <v>2.5</v>
      </c>
      <c r="ED14" s="2">
        <f t="shared" si="78"/>
        <v>22</v>
      </c>
      <c r="EE14" s="3">
        <f t="shared" si="40"/>
        <v>3.67</v>
      </c>
      <c r="EF14" s="2">
        <f t="shared" si="41"/>
        <v>10</v>
      </c>
      <c r="EG14" s="3">
        <f t="shared" si="42"/>
        <v>3.33</v>
      </c>
      <c r="EH14" s="2">
        <f t="shared" si="43"/>
        <v>127</v>
      </c>
      <c r="EI14" s="3">
        <f t="shared" si="44"/>
        <v>3.63</v>
      </c>
      <c r="EJ14" s="2">
        <v>1</v>
      </c>
      <c r="EK14">
        <v>2</v>
      </c>
      <c r="EL14">
        <v>1</v>
      </c>
      <c r="EM14">
        <v>3</v>
      </c>
      <c r="EN14">
        <v>3</v>
      </c>
      <c r="EO14">
        <v>3</v>
      </c>
      <c r="EP14">
        <v>1</v>
      </c>
      <c r="EQ14">
        <v>5</v>
      </c>
      <c r="ER14">
        <v>3</v>
      </c>
      <c r="ES14">
        <v>2</v>
      </c>
      <c r="ET14">
        <v>5</v>
      </c>
      <c r="EU14" s="37">
        <v>2</v>
      </c>
      <c r="EV14">
        <v>1</v>
      </c>
      <c r="EW14">
        <v>1</v>
      </c>
      <c r="EX14">
        <v>1</v>
      </c>
      <c r="EY14">
        <v>1</v>
      </c>
      <c r="EZ14">
        <v>5</v>
      </c>
      <c r="FA14">
        <v>1</v>
      </c>
      <c r="FB14">
        <v>1</v>
      </c>
      <c r="FC14">
        <v>1</v>
      </c>
      <c r="FD14">
        <v>1</v>
      </c>
      <c r="FE14">
        <v>4</v>
      </c>
      <c r="FF14" s="2">
        <f t="shared" si="45"/>
        <v>45</v>
      </c>
      <c r="FG14" s="3">
        <f t="shared" si="46"/>
        <v>2.25</v>
      </c>
      <c r="FH14" s="2" t="s">
        <v>695</v>
      </c>
      <c r="FI14">
        <v>0</v>
      </c>
      <c r="FJ14" t="s">
        <v>525</v>
      </c>
      <c r="FK14">
        <v>20</v>
      </c>
      <c r="FL14" t="s">
        <v>511</v>
      </c>
      <c r="FM14" s="3">
        <v>7</v>
      </c>
      <c r="FN14" s="2">
        <v>1</v>
      </c>
      <c r="FO14">
        <v>1</v>
      </c>
      <c r="FP14">
        <v>1</v>
      </c>
      <c r="FQ14">
        <v>1</v>
      </c>
      <c r="FR14">
        <v>1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1</v>
      </c>
      <c r="FY14" s="37">
        <v>2</v>
      </c>
      <c r="FZ14">
        <v>1</v>
      </c>
      <c r="GA14">
        <v>2</v>
      </c>
      <c r="GB14">
        <v>1</v>
      </c>
      <c r="GC14">
        <v>1</v>
      </c>
      <c r="GD14">
        <v>1</v>
      </c>
      <c r="GE14">
        <v>1</v>
      </c>
      <c r="GF14">
        <v>2</v>
      </c>
      <c r="GG14">
        <v>2</v>
      </c>
      <c r="GH14">
        <v>2</v>
      </c>
      <c r="GI14">
        <v>1</v>
      </c>
      <c r="GJ14" s="2">
        <f t="shared" si="47"/>
        <v>25</v>
      </c>
      <c r="GK14" s="3">
        <f t="shared" si="48"/>
        <v>1.25</v>
      </c>
      <c r="GL14" s="2" t="s">
        <v>505</v>
      </c>
      <c r="GM14">
        <v>1</v>
      </c>
      <c r="GN14" t="s">
        <v>507</v>
      </c>
      <c r="GO14">
        <v>3</v>
      </c>
      <c r="GP14" t="s">
        <v>511</v>
      </c>
      <c r="GQ14" s="3">
        <v>7</v>
      </c>
      <c r="GR14" s="2">
        <v>1</v>
      </c>
      <c r="GS14">
        <v>4</v>
      </c>
      <c r="GT14">
        <v>4</v>
      </c>
      <c r="GU14">
        <v>5</v>
      </c>
      <c r="GV14">
        <v>5</v>
      </c>
      <c r="GW14">
        <v>5</v>
      </c>
      <c r="GX14" s="37">
        <f>LOOKUP(GW14,{1,2,3,4,5},{5,4,3,2,1})</f>
        <v>1</v>
      </c>
      <c r="GY14">
        <v>5</v>
      </c>
      <c r="GZ14" s="37">
        <f>LOOKUP(GY14,{1,2,3,4,5},{5,4,3,2,1})</f>
        <v>1</v>
      </c>
      <c r="HA14">
        <v>3</v>
      </c>
      <c r="HB14">
        <v>5</v>
      </c>
      <c r="HC14" s="37">
        <f>LOOKUP(HB14,{1,2,3,4,5},{5,4,3,2,1})</f>
        <v>1</v>
      </c>
      <c r="HD14">
        <v>4</v>
      </c>
      <c r="HE14">
        <v>4</v>
      </c>
      <c r="HF14">
        <v>5</v>
      </c>
      <c r="HG14">
        <v>5</v>
      </c>
      <c r="HH14">
        <v>3</v>
      </c>
      <c r="HI14">
        <v>4</v>
      </c>
      <c r="HJ14">
        <v>5</v>
      </c>
      <c r="HK14">
        <v>2</v>
      </c>
      <c r="HL14" s="37">
        <f>LOOKUP(HK14,{1,2,3,4,5},{5,4,3,2,1})</f>
        <v>4</v>
      </c>
      <c r="HM14">
        <v>1</v>
      </c>
      <c r="HN14" s="37">
        <f>LOOKUP(HM14,{1,2,3,4,5},{5,4,3,2,1})</f>
        <v>5</v>
      </c>
      <c r="HO14">
        <f t="shared" si="49"/>
        <v>63</v>
      </c>
      <c r="HP14">
        <f t="shared" si="50"/>
        <v>3.71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2</v>
      </c>
      <c r="HX14" s="37">
        <v>3</v>
      </c>
      <c r="HY14">
        <v>1</v>
      </c>
      <c r="HZ14">
        <v>2</v>
      </c>
      <c r="IA14">
        <v>3</v>
      </c>
      <c r="IB14">
        <v>1</v>
      </c>
      <c r="IC14">
        <v>2</v>
      </c>
      <c r="ID14">
        <v>1</v>
      </c>
      <c r="IE14">
        <v>2</v>
      </c>
      <c r="IF14">
        <v>2</v>
      </c>
      <c r="IG14">
        <v>3</v>
      </c>
      <c r="IH14">
        <v>1</v>
      </c>
      <c r="II14">
        <v>2</v>
      </c>
      <c r="IJ14" s="37">
        <f>LOOKUP(II14,{1,2,3},{3,2,1})</f>
        <v>2</v>
      </c>
      <c r="IK14" s="2">
        <f t="shared" si="51"/>
        <v>27</v>
      </c>
      <c r="IL14" s="3">
        <f t="shared" si="52"/>
        <v>1.59</v>
      </c>
      <c r="IM14" s="2">
        <v>1</v>
      </c>
      <c r="IN14">
        <v>1</v>
      </c>
      <c r="IO14">
        <v>4</v>
      </c>
      <c r="IP14">
        <v>5</v>
      </c>
      <c r="IQ14">
        <v>2</v>
      </c>
      <c r="IR14">
        <v>5</v>
      </c>
      <c r="IS14">
        <v>2</v>
      </c>
      <c r="IT14" s="2">
        <f t="shared" si="53"/>
        <v>19</v>
      </c>
      <c r="IU14" s="3">
        <f t="shared" si="54"/>
        <v>3.1669999999999998</v>
      </c>
      <c r="IV14" s="2">
        <v>1</v>
      </c>
      <c r="IW14">
        <v>3</v>
      </c>
      <c r="IX14">
        <v>4</v>
      </c>
      <c r="IY14">
        <v>5</v>
      </c>
      <c r="IZ14">
        <v>3</v>
      </c>
      <c r="JA14">
        <v>5</v>
      </c>
      <c r="JB14">
        <v>3</v>
      </c>
      <c r="JC14" s="2">
        <f t="shared" si="55"/>
        <v>23</v>
      </c>
      <c r="JD14" s="3">
        <f t="shared" si="56"/>
        <v>3.8330000000000002</v>
      </c>
      <c r="JE14" s="2">
        <v>1</v>
      </c>
      <c r="JF14">
        <v>4</v>
      </c>
      <c r="JG14">
        <v>2</v>
      </c>
      <c r="JH14">
        <v>1</v>
      </c>
      <c r="JI14">
        <v>2</v>
      </c>
      <c r="JJ14">
        <v>1</v>
      </c>
      <c r="JK14">
        <v>3</v>
      </c>
      <c r="JL14" s="2">
        <f t="shared" si="57"/>
        <v>13</v>
      </c>
      <c r="JM14" s="3">
        <f t="shared" si="58"/>
        <v>2.1669999999999998</v>
      </c>
      <c r="JN14" s="2">
        <v>1</v>
      </c>
      <c r="JO14">
        <v>5</v>
      </c>
      <c r="JP14">
        <v>4</v>
      </c>
      <c r="JQ14">
        <v>2</v>
      </c>
      <c r="JR14">
        <v>4</v>
      </c>
      <c r="JS14">
        <v>1</v>
      </c>
      <c r="JT14">
        <v>4</v>
      </c>
      <c r="JU14" s="2">
        <f t="shared" si="81"/>
        <v>20</v>
      </c>
      <c r="JV14" s="3">
        <f t="shared" si="82"/>
        <v>3.3330000000000002</v>
      </c>
      <c r="JW14" s="2">
        <v>1</v>
      </c>
      <c r="JX14">
        <v>4</v>
      </c>
      <c r="JY14" s="37">
        <f>LOOKUP(JX14,{1,2,3,4,5},{5,4,3,2,1})</f>
        <v>2</v>
      </c>
      <c r="JZ14">
        <v>3</v>
      </c>
      <c r="KA14" s="37">
        <f>LOOKUP(JZ14,{1,2,3,4,5},{5,4,3,2,1})</f>
        <v>3</v>
      </c>
      <c r="KB14">
        <v>1</v>
      </c>
      <c r="KC14" s="37">
        <f>LOOKUP(KB14,{1,2,3,4,5},{5,4,3,2,1})</f>
        <v>5</v>
      </c>
      <c r="KD14">
        <v>4</v>
      </c>
      <c r="KE14" s="37">
        <f>LOOKUP(KD14,{1,2,3,4,5},{5,4,3,2,1})</f>
        <v>2</v>
      </c>
      <c r="KF14">
        <v>1</v>
      </c>
      <c r="KG14" s="37">
        <f>LOOKUP(KF14,{1,2,3,4,5},{5,4,3,2,1})</f>
        <v>5</v>
      </c>
      <c r="KH14">
        <v>4</v>
      </c>
      <c r="KI14" s="37">
        <f>LOOKUP(KH14,{1,2,3,4,5},{5,4,3,2,1})</f>
        <v>2</v>
      </c>
      <c r="KJ14" s="2">
        <f t="shared" si="79"/>
        <v>17</v>
      </c>
      <c r="KK14" s="3">
        <f t="shared" si="61"/>
        <v>2.8330000000000002</v>
      </c>
      <c r="KL14" s="2">
        <f t="shared" si="62"/>
        <v>6</v>
      </c>
      <c r="KM14">
        <f t="shared" si="63"/>
        <v>11</v>
      </c>
      <c r="KN14">
        <f t="shared" si="80"/>
        <v>15</v>
      </c>
      <c r="KO14">
        <f t="shared" si="64"/>
        <v>7</v>
      </c>
      <c r="KP14">
        <f t="shared" si="65"/>
        <v>15</v>
      </c>
      <c r="KQ14">
        <f t="shared" si="66"/>
        <v>7</v>
      </c>
      <c r="KR14" s="2">
        <f t="shared" si="83"/>
        <v>9</v>
      </c>
      <c r="KS14">
        <f t="shared" si="84"/>
        <v>6</v>
      </c>
      <c r="KT14">
        <f t="shared" si="85"/>
        <v>3</v>
      </c>
      <c r="KU14">
        <f t="shared" si="86"/>
        <v>6</v>
      </c>
      <c r="KV14">
        <f t="shared" si="87"/>
        <v>2</v>
      </c>
      <c r="KW14" s="3">
        <f t="shared" si="88"/>
        <v>7</v>
      </c>
      <c r="KX14" s="2">
        <v>1</v>
      </c>
      <c r="KY14">
        <v>4</v>
      </c>
      <c r="KZ14">
        <v>5</v>
      </c>
      <c r="LA14">
        <v>4</v>
      </c>
      <c r="LB14">
        <v>3</v>
      </c>
      <c r="LC14">
        <v>4</v>
      </c>
      <c r="LD14">
        <v>1</v>
      </c>
      <c r="LE14">
        <v>5</v>
      </c>
      <c r="LF14">
        <v>3</v>
      </c>
      <c r="LG14">
        <v>5</v>
      </c>
      <c r="LH14">
        <v>5</v>
      </c>
      <c r="LI14">
        <v>3</v>
      </c>
      <c r="LJ14">
        <v>5</v>
      </c>
      <c r="LK14">
        <v>3</v>
      </c>
      <c r="LL14">
        <v>4</v>
      </c>
      <c r="LM14">
        <v>4</v>
      </c>
      <c r="LN14">
        <v>4</v>
      </c>
      <c r="LO14">
        <v>3</v>
      </c>
      <c r="LP14">
        <v>4</v>
      </c>
      <c r="LQ14">
        <v>2</v>
      </c>
      <c r="LR14">
        <v>2</v>
      </c>
      <c r="LS14">
        <v>2</v>
      </c>
      <c r="LT14">
        <v>4</v>
      </c>
      <c r="LU14" s="2">
        <f t="shared" si="68"/>
        <v>29</v>
      </c>
      <c r="LV14" s="3">
        <f t="shared" si="69"/>
        <v>4.8330000000000002</v>
      </c>
      <c r="LW14" s="2">
        <f t="shared" si="70"/>
        <v>50</v>
      </c>
      <c r="LX14" s="3">
        <f t="shared" si="71"/>
        <v>3.125</v>
      </c>
      <c r="LY14" s="2">
        <f t="shared" si="72"/>
        <v>79</v>
      </c>
      <c r="LZ14" s="3">
        <f t="shared" si="73"/>
        <v>3.5910000000000002</v>
      </c>
      <c r="MA14" s="2">
        <v>1</v>
      </c>
      <c r="MB14">
        <v>2</v>
      </c>
      <c r="MC14">
        <v>1</v>
      </c>
      <c r="MD14">
        <v>1</v>
      </c>
      <c r="ME14">
        <v>1</v>
      </c>
      <c r="MF14">
        <v>2</v>
      </c>
      <c r="MG14">
        <v>1</v>
      </c>
      <c r="MH14">
        <v>1</v>
      </c>
      <c r="MI14">
        <v>2</v>
      </c>
      <c r="MJ14" s="3">
        <v>2</v>
      </c>
      <c r="MK14">
        <f t="shared" si="74"/>
        <v>14</v>
      </c>
      <c r="ML14" s="2">
        <v>1</v>
      </c>
      <c r="MM14">
        <v>5</v>
      </c>
      <c r="MN14">
        <v>4</v>
      </c>
      <c r="MO14">
        <v>3</v>
      </c>
      <c r="MP14" s="37">
        <f>LOOKUP(MO14,{1,2,3,4,5},{5,4,3,2,1})</f>
        <v>3</v>
      </c>
      <c r="MQ14">
        <v>4</v>
      </c>
      <c r="MR14">
        <v>2</v>
      </c>
      <c r="MS14" s="37">
        <f>LOOKUP(MR14,{1,2,3,4,5},{5,4,3,2,1})</f>
        <v>4</v>
      </c>
      <c r="MT14">
        <v>2</v>
      </c>
      <c r="MU14" s="37">
        <f>LOOKUP(MT14,{1,2,3,4,5},{5,4,3,2,1})</f>
        <v>4</v>
      </c>
      <c r="MV14">
        <v>3</v>
      </c>
      <c r="MW14">
        <v>2</v>
      </c>
      <c r="MX14">
        <v>4</v>
      </c>
      <c r="MY14">
        <v>5</v>
      </c>
      <c r="MZ14" s="37">
        <f>LOOKUP(MY14,{1,2,3,4,5},{5,4,3,2,1})</f>
        <v>1</v>
      </c>
      <c r="NA14">
        <v>3</v>
      </c>
      <c r="NB14">
        <v>5</v>
      </c>
      <c r="NC14">
        <v>3</v>
      </c>
      <c r="ND14" s="37">
        <f>LOOKUP(NC14,{1,2,3,4,5},{5,4,3,2,1})</f>
        <v>3</v>
      </c>
      <c r="NE14">
        <v>3</v>
      </c>
      <c r="NF14">
        <v>4</v>
      </c>
      <c r="NG14" s="37">
        <f>LOOKUP(NF14,{1,2,3,4,5},{5,4,3,2,1})</f>
        <v>2</v>
      </c>
      <c r="NH14">
        <v>3</v>
      </c>
      <c r="NI14" s="37">
        <f>LOOKUP(NH14,{1,2,3,4,5},{5,4,3,2,1})</f>
        <v>3</v>
      </c>
      <c r="NJ14">
        <v>2</v>
      </c>
      <c r="NK14">
        <v>3</v>
      </c>
      <c r="NL14" s="37">
        <f>LOOKUP(NK14,{1,2,3,4,5},{5,4,3,2,1})</f>
        <v>3</v>
      </c>
      <c r="NM14">
        <v>3</v>
      </c>
      <c r="NN14" s="37">
        <f>LOOKUP(NM14,{1,2,3,4,5},{5,4,3,2,1})</f>
        <v>3</v>
      </c>
      <c r="NO14">
        <v>2</v>
      </c>
      <c r="NP14" s="37">
        <f>LOOKUP(NO14,{1,2,3,4,5},{5,4,3,2,1})</f>
        <v>4</v>
      </c>
      <c r="NQ14">
        <v>4</v>
      </c>
      <c r="NR14">
        <v>3</v>
      </c>
      <c r="NS14">
        <v>4</v>
      </c>
      <c r="NT14">
        <v>3</v>
      </c>
      <c r="NU14" s="37">
        <f>LOOKUP(NT14,{1,2,3,4,5},{5,4,3,2,1})</f>
        <v>3</v>
      </c>
      <c r="NV14">
        <v>5</v>
      </c>
      <c r="NW14" s="37">
        <f>LOOKUP(NV14,{1,2,3,4,5},{5,4,3,2,1})</f>
        <v>1</v>
      </c>
      <c r="NX14">
        <v>3</v>
      </c>
      <c r="NY14" s="37">
        <f>LOOKUP(NX14,{1,2,3,4,5},{5,4,3,2,1})</f>
        <v>3</v>
      </c>
      <c r="NZ14">
        <f t="shared" si="75"/>
        <v>83</v>
      </c>
      <c r="OA14">
        <f t="shared" si="76"/>
        <v>3.19</v>
      </c>
      <c r="OB14" s="13" t="s">
        <v>696</v>
      </c>
      <c r="OC14" s="1" t="s">
        <v>440</v>
      </c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</row>
    <row r="15" spans="1:461" x14ac:dyDescent="0.3">
      <c r="A15" s="30">
        <v>18</v>
      </c>
      <c r="B15" s="2" t="s">
        <v>697</v>
      </c>
      <c r="C15" s="3">
        <v>1</v>
      </c>
      <c r="D15" s="2">
        <v>19</v>
      </c>
      <c r="E15">
        <v>2</v>
      </c>
      <c r="F15" s="2">
        <v>2</v>
      </c>
      <c r="G15">
        <v>2</v>
      </c>
      <c r="H15" s="3">
        <v>1</v>
      </c>
      <c r="I15" s="2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f t="shared" si="77"/>
        <v>2</v>
      </c>
      <c r="R15">
        <v>6</v>
      </c>
      <c r="S15">
        <v>2</v>
      </c>
      <c r="T15">
        <f>LOOKUP(R15,{1,2,3,4,5,6,11,15},{1,2,1,2,2,2,1,2})</f>
        <v>2</v>
      </c>
      <c r="U15">
        <v>2</v>
      </c>
      <c r="V15" s="3"/>
      <c r="W15" s="32" t="s">
        <v>440</v>
      </c>
      <c r="X15" s="32" t="s">
        <v>440</v>
      </c>
      <c r="Y15" s="32" t="s">
        <v>440</v>
      </c>
      <c r="Z15" s="32" t="s">
        <v>440</v>
      </c>
      <c r="AA15" s="32" t="s">
        <v>440</v>
      </c>
      <c r="AB15" s="49" t="s">
        <v>440</v>
      </c>
      <c r="AC15" s="32" t="s">
        <v>440</v>
      </c>
      <c r="AD15" s="49" t="s">
        <v>440</v>
      </c>
      <c r="AE15" s="2">
        <v>1</v>
      </c>
      <c r="AF15">
        <v>2</v>
      </c>
      <c r="AG15">
        <f t="shared" si="0"/>
        <v>-1</v>
      </c>
      <c r="AH15">
        <v>1</v>
      </c>
      <c r="AI15">
        <f t="shared" si="1"/>
        <v>1</v>
      </c>
      <c r="AJ15">
        <v>1</v>
      </c>
      <c r="AK15">
        <f t="shared" si="2"/>
        <v>1</v>
      </c>
      <c r="AL15">
        <v>2</v>
      </c>
      <c r="AM15">
        <f t="shared" si="3"/>
        <v>1</v>
      </c>
      <c r="AN15">
        <v>1</v>
      </c>
      <c r="AO15">
        <f t="shared" si="4"/>
        <v>-1</v>
      </c>
      <c r="AP15">
        <v>1</v>
      </c>
      <c r="AQ15">
        <f t="shared" si="5"/>
        <v>1</v>
      </c>
      <c r="AR15">
        <v>2</v>
      </c>
      <c r="AS15">
        <f t="shared" si="6"/>
        <v>1</v>
      </c>
      <c r="AT15">
        <v>2</v>
      </c>
      <c r="AU15">
        <f t="shared" si="7"/>
        <v>1</v>
      </c>
      <c r="AV15">
        <v>1</v>
      </c>
      <c r="AW15">
        <f t="shared" si="8"/>
        <v>1</v>
      </c>
      <c r="AX15">
        <v>2</v>
      </c>
      <c r="AY15">
        <f t="shared" si="9"/>
        <v>1</v>
      </c>
      <c r="AZ15">
        <v>1</v>
      </c>
      <c r="BA15">
        <f t="shared" si="10"/>
        <v>-1</v>
      </c>
      <c r="BB15">
        <v>1</v>
      </c>
      <c r="BC15">
        <f t="shared" si="11"/>
        <v>1</v>
      </c>
      <c r="BD15">
        <v>1</v>
      </c>
      <c r="BE15">
        <f t="shared" si="12"/>
        <v>1</v>
      </c>
      <c r="BF15">
        <v>2</v>
      </c>
      <c r="BG15">
        <f t="shared" si="13"/>
        <v>1</v>
      </c>
      <c r="BH15">
        <v>1</v>
      </c>
      <c r="BI15">
        <f t="shared" si="14"/>
        <v>1</v>
      </c>
      <c r="BJ15">
        <v>2</v>
      </c>
      <c r="BK15">
        <f t="shared" si="15"/>
        <v>1</v>
      </c>
      <c r="BL15">
        <v>2</v>
      </c>
      <c r="BM15">
        <f t="shared" si="16"/>
        <v>1</v>
      </c>
      <c r="BN15">
        <v>1</v>
      </c>
      <c r="BO15">
        <f t="shared" si="17"/>
        <v>1</v>
      </c>
      <c r="BP15">
        <v>1</v>
      </c>
      <c r="BQ15">
        <f t="shared" si="18"/>
        <v>1</v>
      </c>
      <c r="BR15">
        <v>2</v>
      </c>
      <c r="BS15">
        <f t="shared" si="19"/>
        <v>1</v>
      </c>
      <c r="BT15">
        <v>2</v>
      </c>
      <c r="BU15">
        <f t="shared" si="20"/>
        <v>1</v>
      </c>
      <c r="BV15" s="13">
        <f t="shared" si="21"/>
        <v>15</v>
      </c>
      <c r="BW15" s="2">
        <v>1</v>
      </c>
      <c r="BX15">
        <v>3</v>
      </c>
      <c r="BY15">
        <v>4</v>
      </c>
      <c r="BZ15">
        <v>2</v>
      </c>
      <c r="CA15">
        <v>4</v>
      </c>
      <c r="CB15">
        <v>4</v>
      </c>
      <c r="CC15">
        <v>4</v>
      </c>
      <c r="CD15">
        <v>1</v>
      </c>
      <c r="CE15" s="37">
        <v>5</v>
      </c>
      <c r="CF15">
        <v>2</v>
      </c>
      <c r="CG15">
        <v>4</v>
      </c>
      <c r="CH15">
        <v>1</v>
      </c>
      <c r="CI15">
        <v>2</v>
      </c>
      <c r="CJ15">
        <v>4</v>
      </c>
      <c r="CK15">
        <v>3</v>
      </c>
      <c r="CL15">
        <v>4</v>
      </c>
      <c r="CM15">
        <v>4</v>
      </c>
      <c r="CN15">
        <v>4</v>
      </c>
      <c r="CO15">
        <v>3</v>
      </c>
      <c r="CP15">
        <v>4</v>
      </c>
      <c r="CQ15">
        <v>4</v>
      </c>
      <c r="CR15">
        <v>2</v>
      </c>
      <c r="CS15">
        <f>LOOKUP(CR15,{1,2,3,4,5},{5,4,3,2,1})</f>
        <v>4</v>
      </c>
      <c r="CT15">
        <v>3</v>
      </c>
      <c r="CU15">
        <v>2</v>
      </c>
      <c r="CV15">
        <v>2</v>
      </c>
      <c r="CW15">
        <v>2</v>
      </c>
      <c r="CX15">
        <f>LOOKUP(CW15,{1,2,3,4,5},{5,4,3,2,1})</f>
        <v>4</v>
      </c>
      <c r="CY15">
        <v>2</v>
      </c>
      <c r="CZ15">
        <f>LOOKUP(CY15,{1,2,3,4,5},{5,4,3,2,1})</f>
        <v>4</v>
      </c>
      <c r="DA15">
        <v>2</v>
      </c>
      <c r="DB15">
        <f>LOOKUP(DA15,{1,2,3,4,5},{5,4,3,2,1})</f>
        <v>4</v>
      </c>
      <c r="DC15">
        <v>3</v>
      </c>
      <c r="DD15">
        <v>2</v>
      </c>
      <c r="DE15">
        <v>3</v>
      </c>
      <c r="DF15">
        <v>4</v>
      </c>
      <c r="DG15">
        <v>4</v>
      </c>
      <c r="DH15">
        <v>4</v>
      </c>
      <c r="DI15">
        <v>4</v>
      </c>
      <c r="DJ15">
        <v>5</v>
      </c>
      <c r="DK15">
        <v>5</v>
      </c>
      <c r="DL15" s="2">
        <f t="shared" si="22"/>
        <v>9</v>
      </c>
      <c r="DM15">
        <f t="shared" si="23"/>
        <v>3</v>
      </c>
      <c r="DN15">
        <f t="shared" si="24"/>
        <v>12</v>
      </c>
      <c r="DO15">
        <f t="shared" si="25"/>
        <v>4</v>
      </c>
      <c r="DP15">
        <f t="shared" si="26"/>
        <v>21</v>
      </c>
      <c r="DQ15" s="3">
        <f t="shared" si="27"/>
        <v>3.5</v>
      </c>
      <c r="DR15" s="2">
        <f t="shared" si="28"/>
        <v>23</v>
      </c>
      <c r="DS15">
        <f t="shared" si="29"/>
        <v>3.8332999999999999</v>
      </c>
      <c r="DT15">
        <f t="shared" si="30"/>
        <v>21</v>
      </c>
      <c r="DU15">
        <f t="shared" si="31"/>
        <v>2.625</v>
      </c>
      <c r="DV15">
        <f t="shared" si="32"/>
        <v>44</v>
      </c>
      <c r="DW15" s="3">
        <f t="shared" si="33"/>
        <v>3.14</v>
      </c>
      <c r="DX15" s="2">
        <f t="shared" si="34"/>
        <v>12</v>
      </c>
      <c r="DY15">
        <f t="shared" si="35"/>
        <v>4</v>
      </c>
      <c r="DZ15">
        <f t="shared" si="36"/>
        <v>7</v>
      </c>
      <c r="EA15">
        <f t="shared" si="37"/>
        <v>2.3332999999999999</v>
      </c>
      <c r="EB15">
        <f t="shared" si="38"/>
        <v>19</v>
      </c>
      <c r="EC15" s="3">
        <f t="shared" si="39"/>
        <v>3.17</v>
      </c>
      <c r="ED15" s="2">
        <f t="shared" si="78"/>
        <v>20</v>
      </c>
      <c r="EE15" s="3">
        <f t="shared" si="40"/>
        <v>3.33</v>
      </c>
      <c r="EF15" s="2">
        <f t="shared" si="41"/>
        <v>14</v>
      </c>
      <c r="EG15" s="3">
        <f t="shared" si="42"/>
        <v>4.67</v>
      </c>
      <c r="EH15" s="2">
        <f t="shared" si="43"/>
        <v>118</v>
      </c>
      <c r="EI15" s="3">
        <f t="shared" si="44"/>
        <v>3.37</v>
      </c>
      <c r="EJ15" s="2">
        <v>1</v>
      </c>
      <c r="EK15">
        <v>1</v>
      </c>
      <c r="EL15">
        <v>1</v>
      </c>
      <c r="EM15">
        <v>4</v>
      </c>
      <c r="EN15">
        <v>1</v>
      </c>
      <c r="EO15">
        <v>1</v>
      </c>
      <c r="EP15">
        <v>1</v>
      </c>
      <c r="EQ15">
        <v>4</v>
      </c>
      <c r="ER15">
        <v>3</v>
      </c>
      <c r="ES15">
        <v>2</v>
      </c>
      <c r="ET15">
        <v>5</v>
      </c>
      <c r="EU15" s="37">
        <v>2</v>
      </c>
      <c r="EV15">
        <v>1</v>
      </c>
      <c r="EW15">
        <v>1</v>
      </c>
      <c r="EX15">
        <v>3</v>
      </c>
      <c r="EY15">
        <v>1</v>
      </c>
      <c r="EZ15">
        <v>5</v>
      </c>
      <c r="FA15">
        <v>1</v>
      </c>
      <c r="FB15">
        <v>2</v>
      </c>
      <c r="FC15">
        <v>4</v>
      </c>
      <c r="FD15">
        <v>2</v>
      </c>
      <c r="FE15">
        <v>3</v>
      </c>
      <c r="FF15" s="2">
        <f t="shared" si="45"/>
        <v>46</v>
      </c>
      <c r="FG15" s="3">
        <f t="shared" si="46"/>
        <v>2.2999999999999998</v>
      </c>
      <c r="FH15" s="2" t="s">
        <v>520</v>
      </c>
      <c r="FI15">
        <v>15</v>
      </c>
      <c r="FJ15" t="s">
        <v>514</v>
      </c>
      <c r="FK15">
        <v>10</v>
      </c>
      <c r="FL15" t="s">
        <v>511</v>
      </c>
      <c r="FM15" s="3">
        <v>7</v>
      </c>
      <c r="FN15" s="2">
        <v>1</v>
      </c>
      <c r="FO15">
        <v>1</v>
      </c>
      <c r="FP15">
        <v>1</v>
      </c>
      <c r="FQ15">
        <v>1</v>
      </c>
      <c r="FR15">
        <v>2</v>
      </c>
      <c r="FS15">
        <v>2</v>
      </c>
      <c r="FT15">
        <v>1</v>
      </c>
      <c r="FU15">
        <v>1</v>
      </c>
      <c r="FV15">
        <v>1</v>
      </c>
      <c r="FW15">
        <v>1</v>
      </c>
      <c r="FX15">
        <v>1</v>
      </c>
      <c r="FY15" s="37">
        <v>2</v>
      </c>
      <c r="FZ15">
        <v>1</v>
      </c>
      <c r="GA15">
        <v>1</v>
      </c>
      <c r="GB15">
        <v>1</v>
      </c>
      <c r="GC15">
        <v>2</v>
      </c>
      <c r="GD15">
        <v>1</v>
      </c>
      <c r="GE15">
        <v>2</v>
      </c>
      <c r="GF15">
        <v>1</v>
      </c>
      <c r="GG15">
        <v>1</v>
      </c>
      <c r="GH15">
        <v>1</v>
      </c>
      <c r="GI15">
        <v>1</v>
      </c>
      <c r="GJ15" s="2">
        <f t="shared" si="47"/>
        <v>24</v>
      </c>
      <c r="GK15" s="3">
        <f t="shared" si="48"/>
        <v>1.2</v>
      </c>
      <c r="GL15" s="2" t="s">
        <v>505</v>
      </c>
      <c r="GM15">
        <v>1</v>
      </c>
      <c r="GN15" t="s">
        <v>520</v>
      </c>
      <c r="GO15">
        <v>15</v>
      </c>
      <c r="GP15" t="s">
        <v>507</v>
      </c>
      <c r="GQ15" s="3">
        <v>3</v>
      </c>
      <c r="GR15" s="2">
        <v>1</v>
      </c>
      <c r="GS15">
        <v>2</v>
      </c>
      <c r="GT15">
        <v>4</v>
      </c>
      <c r="GU15">
        <v>2</v>
      </c>
      <c r="GV15">
        <v>1</v>
      </c>
      <c r="GW15">
        <v>2</v>
      </c>
      <c r="GX15" s="37">
        <f>LOOKUP(GW15,{1,2,3,4,5},{5,4,3,2,1})</f>
        <v>4</v>
      </c>
      <c r="GY15">
        <v>1</v>
      </c>
      <c r="GZ15" s="37">
        <f>LOOKUP(GY15,{1,2,3,4,5},{5,4,3,2,1})</f>
        <v>5</v>
      </c>
      <c r="HA15">
        <v>1</v>
      </c>
      <c r="HB15">
        <v>5</v>
      </c>
      <c r="HC15" s="37">
        <f>LOOKUP(HB15,{1,2,3,4,5},{5,4,3,2,1})</f>
        <v>1</v>
      </c>
      <c r="HD15">
        <v>4</v>
      </c>
      <c r="HE15">
        <v>4</v>
      </c>
      <c r="HF15">
        <v>5</v>
      </c>
      <c r="HG15">
        <v>1</v>
      </c>
      <c r="HH15">
        <v>3</v>
      </c>
      <c r="HI15">
        <v>4</v>
      </c>
      <c r="HJ15">
        <v>5</v>
      </c>
      <c r="HK15">
        <v>1</v>
      </c>
      <c r="HL15" s="37">
        <f>LOOKUP(HK15,{1,2,3,4,5},{5,4,3,2,1})</f>
        <v>5</v>
      </c>
      <c r="HM15">
        <v>2</v>
      </c>
      <c r="HN15" s="37">
        <f>LOOKUP(HM15,{1,2,3,4,5},{5,4,3,2,1})</f>
        <v>4</v>
      </c>
      <c r="HO15">
        <f t="shared" si="49"/>
        <v>55</v>
      </c>
      <c r="HP15">
        <f t="shared" si="50"/>
        <v>3.24</v>
      </c>
      <c r="HQ15">
        <v>1</v>
      </c>
      <c r="HR15">
        <v>3</v>
      </c>
      <c r="HS15">
        <v>3</v>
      </c>
      <c r="HT15">
        <v>2</v>
      </c>
      <c r="HU15">
        <v>1</v>
      </c>
      <c r="HV15">
        <v>1</v>
      </c>
      <c r="HW15">
        <v>2</v>
      </c>
      <c r="HX15" s="37">
        <v>3</v>
      </c>
      <c r="HY15">
        <v>1</v>
      </c>
      <c r="HZ15">
        <v>3</v>
      </c>
      <c r="IA15">
        <v>3</v>
      </c>
      <c r="IB15">
        <v>1</v>
      </c>
      <c r="IC15">
        <v>2</v>
      </c>
      <c r="ID15">
        <v>2</v>
      </c>
      <c r="IE15">
        <v>2</v>
      </c>
      <c r="IF15">
        <v>3</v>
      </c>
      <c r="IG15">
        <v>3</v>
      </c>
      <c r="IH15">
        <v>1</v>
      </c>
      <c r="II15">
        <v>1</v>
      </c>
      <c r="IJ15" s="37">
        <f>LOOKUP(II15,{1,2,3},{3,2,1})</f>
        <v>3</v>
      </c>
      <c r="IK15" s="2">
        <f t="shared" si="51"/>
        <v>36</v>
      </c>
      <c r="IL15" s="3">
        <f t="shared" si="52"/>
        <v>2.12</v>
      </c>
      <c r="IM15" s="2">
        <v>1</v>
      </c>
      <c r="IN15">
        <v>3</v>
      </c>
      <c r="IO15">
        <v>3</v>
      </c>
      <c r="IP15">
        <v>4</v>
      </c>
      <c r="IQ15">
        <v>2</v>
      </c>
      <c r="IR15">
        <v>5</v>
      </c>
      <c r="IS15">
        <v>3</v>
      </c>
      <c r="IT15" s="2">
        <f t="shared" si="53"/>
        <v>20</v>
      </c>
      <c r="IU15" s="3">
        <f t="shared" si="54"/>
        <v>3.3330000000000002</v>
      </c>
      <c r="IV15" s="2">
        <v>1</v>
      </c>
      <c r="IW15">
        <v>2</v>
      </c>
      <c r="IX15">
        <v>4</v>
      </c>
      <c r="IY15">
        <v>5</v>
      </c>
      <c r="IZ15">
        <v>3</v>
      </c>
      <c r="JA15">
        <v>5</v>
      </c>
      <c r="JB15">
        <v>5</v>
      </c>
      <c r="JC15" s="2">
        <f t="shared" si="55"/>
        <v>24</v>
      </c>
      <c r="JD15" s="3">
        <f t="shared" si="56"/>
        <v>4</v>
      </c>
      <c r="JE15" s="2">
        <v>1</v>
      </c>
      <c r="JF15">
        <v>2</v>
      </c>
      <c r="JG15">
        <v>4</v>
      </c>
      <c r="JH15">
        <v>3</v>
      </c>
      <c r="JI15">
        <v>3</v>
      </c>
      <c r="JJ15">
        <v>1</v>
      </c>
      <c r="JK15">
        <v>3</v>
      </c>
      <c r="JL15" s="2">
        <f t="shared" si="57"/>
        <v>16</v>
      </c>
      <c r="JM15" s="3">
        <f t="shared" si="58"/>
        <v>2.6669999999999998</v>
      </c>
      <c r="JN15" s="2">
        <v>1</v>
      </c>
      <c r="JO15">
        <v>4</v>
      </c>
      <c r="JP15">
        <v>4</v>
      </c>
      <c r="JQ15">
        <v>2</v>
      </c>
      <c r="JR15">
        <v>5</v>
      </c>
      <c r="JS15">
        <v>2</v>
      </c>
      <c r="JT15">
        <v>4</v>
      </c>
      <c r="JU15" s="2">
        <f t="shared" si="81"/>
        <v>21</v>
      </c>
      <c r="JV15" s="3">
        <f t="shared" si="82"/>
        <v>3.5</v>
      </c>
      <c r="JW15" s="2">
        <v>1</v>
      </c>
      <c r="JX15">
        <v>5</v>
      </c>
      <c r="JY15" s="37">
        <f>LOOKUP(JX15,{1,2,3,4,5},{5,4,3,2,1})</f>
        <v>1</v>
      </c>
      <c r="JZ15">
        <v>2</v>
      </c>
      <c r="KA15" s="37">
        <f>LOOKUP(JZ15,{1,2,3,4,5},{5,4,3,2,1})</f>
        <v>4</v>
      </c>
      <c r="KB15">
        <v>2</v>
      </c>
      <c r="KC15" s="37">
        <f>LOOKUP(KB15,{1,2,3,4,5},{5,4,3,2,1})</f>
        <v>4</v>
      </c>
      <c r="KD15">
        <v>3</v>
      </c>
      <c r="KE15" s="37">
        <f>LOOKUP(KD15,{1,2,3,4,5},{5,4,3,2,1})</f>
        <v>3</v>
      </c>
      <c r="KF15">
        <v>1</v>
      </c>
      <c r="KG15" s="37">
        <f>LOOKUP(KF15,{1,2,3,4,5},{5,4,3,2,1})</f>
        <v>5</v>
      </c>
      <c r="KH15">
        <v>4</v>
      </c>
      <c r="KI15" s="37">
        <f>LOOKUP(KH15,{1,2,3,4,5},{5,4,3,2,1})</f>
        <v>2</v>
      </c>
      <c r="KJ15" s="2">
        <f t="shared" si="79"/>
        <v>17</v>
      </c>
      <c r="KK15" s="3">
        <f t="shared" si="61"/>
        <v>2.8330000000000002</v>
      </c>
      <c r="KL15" s="2">
        <f t="shared" si="62"/>
        <v>6</v>
      </c>
      <c r="KM15">
        <f t="shared" si="63"/>
        <v>11</v>
      </c>
      <c r="KN15">
        <f t="shared" si="80"/>
        <v>13</v>
      </c>
      <c r="KO15">
        <f t="shared" si="64"/>
        <v>8</v>
      </c>
      <c r="KP15">
        <f t="shared" si="65"/>
        <v>15</v>
      </c>
      <c r="KQ15">
        <f t="shared" si="66"/>
        <v>10</v>
      </c>
      <c r="KR15" s="2">
        <f t="shared" si="83"/>
        <v>6</v>
      </c>
      <c r="KS15">
        <f t="shared" si="84"/>
        <v>8</v>
      </c>
      <c r="KT15">
        <f t="shared" si="85"/>
        <v>5</v>
      </c>
      <c r="KU15">
        <f t="shared" si="86"/>
        <v>8</v>
      </c>
      <c r="KV15">
        <f t="shared" si="87"/>
        <v>3</v>
      </c>
      <c r="KW15" s="3">
        <f t="shared" si="88"/>
        <v>7</v>
      </c>
      <c r="KX15" s="2">
        <v>1</v>
      </c>
      <c r="KY15">
        <v>4</v>
      </c>
      <c r="KZ15">
        <v>5</v>
      </c>
      <c r="LA15">
        <v>3</v>
      </c>
      <c r="LB15">
        <v>3</v>
      </c>
      <c r="LC15">
        <v>5</v>
      </c>
      <c r="LD15">
        <v>1</v>
      </c>
      <c r="LE15">
        <v>5</v>
      </c>
      <c r="LF15">
        <v>4</v>
      </c>
      <c r="LG15">
        <v>5</v>
      </c>
      <c r="LH15">
        <v>5</v>
      </c>
      <c r="LI15">
        <v>2</v>
      </c>
      <c r="LJ15">
        <v>5</v>
      </c>
      <c r="LK15">
        <v>3</v>
      </c>
      <c r="LL15">
        <v>4</v>
      </c>
      <c r="LM15">
        <v>5</v>
      </c>
      <c r="LN15">
        <v>2</v>
      </c>
      <c r="LO15">
        <v>2</v>
      </c>
      <c r="LP15">
        <v>3</v>
      </c>
      <c r="LQ15">
        <v>1</v>
      </c>
      <c r="LR15">
        <v>3</v>
      </c>
      <c r="LS15">
        <v>2</v>
      </c>
      <c r="LT15">
        <v>4</v>
      </c>
      <c r="LU15" s="2">
        <f t="shared" si="68"/>
        <v>30</v>
      </c>
      <c r="LV15" s="3">
        <f t="shared" si="69"/>
        <v>5</v>
      </c>
      <c r="LW15" s="2">
        <f t="shared" si="70"/>
        <v>46</v>
      </c>
      <c r="LX15" s="3">
        <f t="shared" si="71"/>
        <v>2.875</v>
      </c>
      <c r="LY15" s="2">
        <f t="shared" si="72"/>
        <v>76</v>
      </c>
      <c r="LZ15" s="3">
        <f t="shared" si="73"/>
        <v>3.4550000000000001</v>
      </c>
      <c r="MA15" s="2">
        <v>1</v>
      </c>
      <c r="MB15">
        <v>1</v>
      </c>
      <c r="MC15">
        <v>2</v>
      </c>
      <c r="MD15">
        <v>1</v>
      </c>
      <c r="ME15">
        <v>2</v>
      </c>
      <c r="MF15">
        <v>1</v>
      </c>
      <c r="MG15">
        <v>1</v>
      </c>
      <c r="MH15">
        <v>1</v>
      </c>
      <c r="MI15">
        <v>2</v>
      </c>
      <c r="MJ15" s="3">
        <v>1</v>
      </c>
      <c r="MK15">
        <f t="shared" si="74"/>
        <v>13</v>
      </c>
      <c r="ML15" s="2">
        <v>1</v>
      </c>
      <c r="MM15">
        <v>5</v>
      </c>
      <c r="MN15">
        <v>5</v>
      </c>
      <c r="MO15">
        <v>4</v>
      </c>
      <c r="MP15" s="37">
        <f>LOOKUP(MO15,{1,2,3,4,5},{5,4,3,2,1})</f>
        <v>2</v>
      </c>
      <c r="MQ15">
        <v>4</v>
      </c>
      <c r="MR15">
        <v>3</v>
      </c>
      <c r="MS15" s="37">
        <f>LOOKUP(MR15,{1,2,3,4,5},{5,4,3,2,1})</f>
        <v>3</v>
      </c>
      <c r="MT15">
        <v>1</v>
      </c>
      <c r="MU15" s="37">
        <f>LOOKUP(MT15,{1,2,3,4,5},{5,4,3,2,1})</f>
        <v>5</v>
      </c>
      <c r="MV15">
        <v>4</v>
      </c>
      <c r="MW15">
        <v>5</v>
      </c>
      <c r="MX15">
        <v>3</v>
      </c>
      <c r="MY15">
        <v>2</v>
      </c>
      <c r="MZ15" s="37">
        <f>LOOKUP(MY15,{1,2,3,4,5},{5,4,3,2,1})</f>
        <v>4</v>
      </c>
      <c r="NA15">
        <v>2</v>
      </c>
      <c r="NB15">
        <v>5</v>
      </c>
      <c r="NC15">
        <v>4</v>
      </c>
      <c r="ND15" s="37">
        <f>LOOKUP(NC15,{1,2,3,4,5},{5,4,3,2,1})</f>
        <v>2</v>
      </c>
      <c r="NE15">
        <v>1</v>
      </c>
      <c r="NF15">
        <v>4</v>
      </c>
      <c r="NG15" s="37">
        <f>LOOKUP(NF15,{1,2,3,4,5},{5,4,3,2,1})</f>
        <v>2</v>
      </c>
      <c r="NH15">
        <v>2</v>
      </c>
      <c r="NI15" s="37">
        <f>LOOKUP(NH15,{1,2,3,4,5},{5,4,3,2,1})</f>
        <v>4</v>
      </c>
      <c r="NJ15">
        <v>4</v>
      </c>
      <c r="NK15">
        <v>2</v>
      </c>
      <c r="NL15" s="37">
        <f>LOOKUP(NK15,{1,2,3,4,5},{5,4,3,2,1})</f>
        <v>4</v>
      </c>
      <c r="NM15">
        <v>3</v>
      </c>
      <c r="NN15" s="37">
        <f>LOOKUP(NM15,{1,2,3,4,5},{5,4,3,2,1})</f>
        <v>3</v>
      </c>
      <c r="NO15">
        <v>1</v>
      </c>
      <c r="NP15" s="37">
        <f>LOOKUP(NO15,{1,2,3,4,5},{5,4,3,2,1})</f>
        <v>5</v>
      </c>
      <c r="NQ15">
        <v>4</v>
      </c>
      <c r="NR15">
        <v>4</v>
      </c>
      <c r="NS15">
        <v>5</v>
      </c>
      <c r="NT15">
        <v>2</v>
      </c>
      <c r="NU15" s="37">
        <f>LOOKUP(NT15,{1,2,3,4,5},{5,4,3,2,1})</f>
        <v>4</v>
      </c>
      <c r="NV15">
        <v>5</v>
      </c>
      <c r="NW15" s="37">
        <f>LOOKUP(NV15,{1,2,3,4,5},{5,4,3,2,1})</f>
        <v>1</v>
      </c>
      <c r="NX15">
        <v>1</v>
      </c>
      <c r="NY15" s="37">
        <f>LOOKUP(NX15,{1,2,3,4,5},{5,4,3,2,1})</f>
        <v>5</v>
      </c>
      <c r="NZ15">
        <f t="shared" si="75"/>
        <v>95</v>
      </c>
      <c r="OA15">
        <f t="shared" si="76"/>
        <v>3.65</v>
      </c>
      <c r="OB15" s="13" t="s">
        <v>440</v>
      </c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</row>
    <row r="16" spans="1:461" x14ac:dyDescent="0.3">
      <c r="A16" s="30">
        <v>19</v>
      </c>
      <c r="B16" s="2" t="s">
        <v>698</v>
      </c>
      <c r="C16" s="3">
        <v>1</v>
      </c>
      <c r="D16" s="2">
        <v>19</v>
      </c>
      <c r="E16">
        <v>1</v>
      </c>
      <c r="F16" s="2">
        <v>2</v>
      </c>
      <c r="G16">
        <v>2</v>
      </c>
      <c r="H16" s="3">
        <v>1</v>
      </c>
      <c r="I16" s="2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f t="shared" si="77"/>
        <v>2</v>
      </c>
      <c r="R16">
        <v>6</v>
      </c>
      <c r="S16">
        <v>3</v>
      </c>
      <c r="T16">
        <f>LOOKUP(R16,{1,2,3,4,5,6,11,15},{1,2,1,2,2,2,1,2})</f>
        <v>2</v>
      </c>
      <c r="U16">
        <v>2</v>
      </c>
      <c r="V16" s="3"/>
      <c r="W16" s="32" t="s">
        <v>440</v>
      </c>
      <c r="X16" s="32" t="s">
        <v>440</v>
      </c>
      <c r="Y16" s="32" t="s">
        <v>440</v>
      </c>
      <c r="Z16" s="32" t="s">
        <v>440</v>
      </c>
      <c r="AA16" s="32" t="s">
        <v>440</v>
      </c>
      <c r="AB16" s="49" t="s">
        <v>440</v>
      </c>
      <c r="AC16" s="32" t="s">
        <v>440</v>
      </c>
      <c r="AD16" s="49" t="s">
        <v>440</v>
      </c>
      <c r="AE16" s="2">
        <v>1</v>
      </c>
      <c r="AF16">
        <v>1</v>
      </c>
      <c r="AG16">
        <f t="shared" si="0"/>
        <v>1</v>
      </c>
      <c r="AH16">
        <v>1</v>
      </c>
      <c r="AI16">
        <f t="shared" si="1"/>
        <v>1</v>
      </c>
      <c r="AJ16">
        <v>1</v>
      </c>
      <c r="AK16">
        <f t="shared" si="2"/>
        <v>1</v>
      </c>
      <c r="AL16">
        <v>1</v>
      </c>
      <c r="AM16">
        <f t="shared" si="3"/>
        <v>-1</v>
      </c>
      <c r="AN16">
        <v>2</v>
      </c>
      <c r="AO16">
        <f t="shared" si="4"/>
        <v>1</v>
      </c>
      <c r="AP16">
        <v>1</v>
      </c>
      <c r="AQ16">
        <f t="shared" si="5"/>
        <v>1</v>
      </c>
      <c r="AR16">
        <v>2</v>
      </c>
      <c r="AS16">
        <f t="shared" si="6"/>
        <v>1</v>
      </c>
      <c r="AT16">
        <v>2</v>
      </c>
      <c r="AU16">
        <f t="shared" si="7"/>
        <v>1</v>
      </c>
      <c r="AV16">
        <v>1</v>
      </c>
      <c r="AW16">
        <f t="shared" si="8"/>
        <v>1</v>
      </c>
      <c r="AX16">
        <v>1</v>
      </c>
      <c r="AY16">
        <f t="shared" si="9"/>
        <v>-1</v>
      </c>
      <c r="AZ16">
        <v>1</v>
      </c>
      <c r="BA16">
        <f t="shared" si="10"/>
        <v>-1</v>
      </c>
      <c r="BB16">
        <v>1</v>
      </c>
      <c r="BC16">
        <f t="shared" si="11"/>
        <v>1</v>
      </c>
      <c r="BD16">
        <v>1</v>
      </c>
      <c r="BE16">
        <f t="shared" si="12"/>
        <v>1</v>
      </c>
      <c r="BF16">
        <v>2</v>
      </c>
      <c r="BG16">
        <f t="shared" si="13"/>
        <v>1</v>
      </c>
      <c r="BH16">
        <v>1</v>
      </c>
      <c r="BI16">
        <f t="shared" si="14"/>
        <v>1</v>
      </c>
      <c r="BJ16">
        <v>2</v>
      </c>
      <c r="BK16">
        <f t="shared" si="15"/>
        <v>1</v>
      </c>
      <c r="BL16">
        <v>1</v>
      </c>
      <c r="BM16">
        <f t="shared" si="16"/>
        <v>-1</v>
      </c>
      <c r="BN16">
        <v>1</v>
      </c>
      <c r="BO16">
        <f t="shared" si="17"/>
        <v>1</v>
      </c>
      <c r="BP16">
        <v>1</v>
      </c>
      <c r="BQ16">
        <f t="shared" si="18"/>
        <v>1</v>
      </c>
      <c r="BR16">
        <v>2</v>
      </c>
      <c r="BS16">
        <f t="shared" si="19"/>
        <v>1</v>
      </c>
      <c r="BT16">
        <v>1</v>
      </c>
      <c r="BU16">
        <f t="shared" si="20"/>
        <v>-1</v>
      </c>
      <c r="BV16" s="13">
        <f t="shared" si="21"/>
        <v>11</v>
      </c>
      <c r="BW16" s="2">
        <v>1</v>
      </c>
      <c r="BX16">
        <v>4</v>
      </c>
      <c r="BY16">
        <v>4</v>
      </c>
      <c r="BZ16">
        <v>1</v>
      </c>
      <c r="CA16">
        <v>5</v>
      </c>
      <c r="CB16">
        <v>3</v>
      </c>
      <c r="CC16">
        <v>4</v>
      </c>
      <c r="CD16">
        <v>2</v>
      </c>
      <c r="CE16" s="37">
        <v>5</v>
      </c>
      <c r="CF16">
        <v>2</v>
      </c>
      <c r="CG16">
        <v>2</v>
      </c>
      <c r="CH16">
        <v>1</v>
      </c>
      <c r="CI16">
        <v>2</v>
      </c>
      <c r="CJ16">
        <v>1</v>
      </c>
      <c r="CK16">
        <v>4</v>
      </c>
      <c r="CL16">
        <v>4</v>
      </c>
      <c r="CM16">
        <v>4</v>
      </c>
      <c r="CN16">
        <v>4</v>
      </c>
      <c r="CO16">
        <v>3</v>
      </c>
      <c r="CP16">
        <v>4</v>
      </c>
      <c r="CQ16">
        <v>2</v>
      </c>
      <c r="CR16">
        <v>2</v>
      </c>
      <c r="CS16">
        <f>LOOKUP(CR16,{1,2,3,4,5},{5,4,3,2,1})</f>
        <v>4</v>
      </c>
      <c r="CT16">
        <v>4</v>
      </c>
      <c r="CU16">
        <v>3</v>
      </c>
      <c r="CV16">
        <v>4</v>
      </c>
      <c r="CW16">
        <v>5</v>
      </c>
      <c r="CX16">
        <f>LOOKUP(CW16,{1,2,3,4,5},{5,4,3,2,1})</f>
        <v>1</v>
      </c>
      <c r="CY16">
        <v>2</v>
      </c>
      <c r="CZ16">
        <f>LOOKUP(CY16,{1,2,3,4,5},{5,4,3,2,1})</f>
        <v>4</v>
      </c>
      <c r="DA16">
        <v>3</v>
      </c>
      <c r="DB16">
        <f>LOOKUP(DA16,{1,2,3,4,5},{5,4,3,2,1})</f>
        <v>3</v>
      </c>
      <c r="DC16">
        <v>3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2</v>
      </c>
      <c r="DJ16">
        <v>2</v>
      </c>
      <c r="DK16">
        <v>3</v>
      </c>
      <c r="DL16" s="2">
        <f t="shared" si="22"/>
        <v>9</v>
      </c>
      <c r="DM16">
        <f t="shared" si="23"/>
        <v>3</v>
      </c>
      <c r="DN16">
        <f t="shared" si="24"/>
        <v>12</v>
      </c>
      <c r="DO16">
        <f t="shared" si="25"/>
        <v>4</v>
      </c>
      <c r="DP16">
        <f t="shared" si="26"/>
        <v>21</v>
      </c>
      <c r="DQ16" s="3">
        <f t="shared" si="27"/>
        <v>3.5</v>
      </c>
      <c r="DR16" s="2">
        <f t="shared" si="28"/>
        <v>22</v>
      </c>
      <c r="DS16">
        <f t="shared" si="29"/>
        <v>3.6667000000000001</v>
      </c>
      <c r="DT16">
        <f t="shared" si="30"/>
        <v>19</v>
      </c>
      <c r="DU16">
        <f t="shared" si="31"/>
        <v>2.375</v>
      </c>
      <c r="DV16">
        <f t="shared" si="32"/>
        <v>41</v>
      </c>
      <c r="DW16" s="3">
        <f t="shared" si="33"/>
        <v>2.93</v>
      </c>
      <c r="DX16" s="2">
        <f t="shared" si="34"/>
        <v>10</v>
      </c>
      <c r="DY16">
        <f t="shared" si="35"/>
        <v>3.3332999999999999</v>
      </c>
      <c r="DZ16">
        <f t="shared" si="36"/>
        <v>11</v>
      </c>
      <c r="EA16">
        <f t="shared" si="37"/>
        <v>3.6667000000000001</v>
      </c>
      <c r="EB16">
        <f t="shared" si="38"/>
        <v>21</v>
      </c>
      <c r="EC16" s="3">
        <f t="shared" si="39"/>
        <v>3.5</v>
      </c>
      <c r="ED16" s="2">
        <f t="shared" si="78"/>
        <v>19</v>
      </c>
      <c r="EE16" s="3">
        <f t="shared" si="40"/>
        <v>3.17</v>
      </c>
      <c r="EF16" s="2">
        <f t="shared" si="41"/>
        <v>7</v>
      </c>
      <c r="EG16" s="3">
        <f t="shared" si="42"/>
        <v>2.33</v>
      </c>
      <c r="EH16" s="2">
        <f t="shared" si="43"/>
        <v>109</v>
      </c>
      <c r="EI16" s="3">
        <f t="shared" si="44"/>
        <v>3.11</v>
      </c>
      <c r="EJ16" s="2">
        <v>1</v>
      </c>
      <c r="EK16">
        <v>2</v>
      </c>
      <c r="EL16">
        <v>1</v>
      </c>
      <c r="EM16">
        <v>3</v>
      </c>
      <c r="EN16">
        <v>4</v>
      </c>
      <c r="EO16">
        <v>3</v>
      </c>
      <c r="EP16">
        <v>1</v>
      </c>
      <c r="EQ16">
        <v>5</v>
      </c>
      <c r="ER16">
        <v>4</v>
      </c>
      <c r="ES16">
        <v>4</v>
      </c>
      <c r="ET16">
        <v>4</v>
      </c>
      <c r="EU16" s="37">
        <v>2</v>
      </c>
      <c r="EV16">
        <v>2</v>
      </c>
      <c r="EW16">
        <v>2</v>
      </c>
      <c r="EX16">
        <v>1</v>
      </c>
      <c r="EY16">
        <v>1</v>
      </c>
      <c r="EZ16">
        <v>4</v>
      </c>
      <c r="FA16">
        <v>5</v>
      </c>
      <c r="FB16">
        <v>2</v>
      </c>
      <c r="FC16">
        <v>2</v>
      </c>
      <c r="FD16">
        <v>3</v>
      </c>
      <c r="FE16">
        <v>4</v>
      </c>
      <c r="FF16" s="2">
        <f t="shared" si="45"/>
        <v>57</v>
      </c>
      <c r="FG16" s="3">
        <f t="shared" si="46"/>
        <v>2.85</v>
      </c>
      <c r="FH16" s="2" t="s">
        <v>699</v>
      </c>
      <c r="FI16">
        <v>0</v>
      </c>
      <c r="FJ16" t="s">
        <v>521</v>
      </c>
      <c r="FK16">
        <v>16</v>
      </c>
      <c r="FL16" t="s">
        <v>511</v>
      </c>
      <c r="FM16" s="3">
        <v>7</v>
      </c>
      <c r="FN16" s="2">
        <v>1</v>
      </c>
      <c r="FO16">
        <v>1</v>
      </c>
      <c r="FP16">
        <v>2</v>
      </c>
      <c r="FQ16">
        <v>1</v>
      </c>
      <c r="FR16">
        <v>1</v>
      </c>
      <c r="FS16">
        <v>1</v>
      </c>
      <c r="FT16">
        <v>2</v>
      </c>
      <c r="FU16">
        <v>1</v>
      </c>
      <c r="FV16">
        <v>1</v>
      </c>
      <c r="FW16">
        <v>1</v>
      </c>
      <c r="FX16">
        <v>1</v>
      </c>
      <c r="FY16" s="37">
        <v>2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2</v>
      </c>
      <c r="GH16">
        <v>1</v>
      </c>
      <c r="GI16">
        <v>1</v>
      </c>
      <c r="GJ16" s="2">
        <f t="shared" si="47"/>
        <v>23</v>
      </c>
      <c r="GK16" s="3">
        <f t="shared" si="48"/>
        <v>1.1499999999999999</v>
      </c>
      <c r="GL16" s="2" t="s">
        <v>507</v>
      </c>
      <c r="GM16">
        <v>3</v>
      </c>
      <c r="GN16" t="s">
        <v>700</v>
      </c>
      <c r="GO16">
        <v>0</v>
      </c>
      <c r="GP16" t="s">
        <v>513</v>
      </c>
      <c r="GQ16" s="3">
        <v>9</v>
      </c>
      <c r="GR16" s="2">
        <v>1</v>
      </c>
      <c r="GS16">
        <v>5</v>
      </c>
      <c r="GT16">
        <v>3</v>
      </c>
      <c r="GU16">
        <v>4</v>
      </c>
      <c r="GV16">
        <v>4</v>
      </c>
      <c r="GW16">
        <v>4</v>
      </c>
      <c r="GX16" s="37">
        <f>LOOKUP(GW16,{1,2,3,4,5},{5,4,3,2,1})</f>
        <v>2</v>
      </c>
      <c r="GY16">
        <v>2</v>
      </c>
      <c r="GZ16" s="37">
        <f>LOOKUP(GY16,{1,2,3,4,5},{5,4,3,2,1})</f>
        <v>4</v>
      </c>
      <c r="HA16">
        <v>4</v>
      </c>
      <c r="HB16">
        <v>4</v>
      </c>
      <c r="HC16" s="37">
        <f>LOOKUP(HB16,{1,2,3,4,5},{5,4,3,2,1})</f>
        <v>2</v>
      </c>
      <c r="HD16">
        <v>1</v>
      </c>
      <c r="HE16">
        <v>5</v>
      </c>
      <c r="HF16">
        <v>4</v>
      </c>
      <c r="HG16">
        <v>4</v>
      </c>
      <c r="HH16">
        <v>5</v>
      </c>
      <c r="HI16">
        <v>3</v>
      </c>
      <c r="HJ16">
        <v>5</v>
      </c>
      <c r="HK16">
        <v>5</v>
      </c>
      <c r="HL16" s="37">
        <f>LOOKUP(HK16,{1,2,3,4,5},{5,4,3,2,1})</f>
        <v>1</v>
      </c>
      <c r="HM16">
        <v>3</v>
      </c>
      <c r="HN16" s="37">
        <f>LOOKUP(HM16,{1,2,3,4,5},{5,4,3,2,1})</f>
        <v>3</v>
      </c>
      <c r="HO16">
        <f t="shared" si="49"/>
        <v>59</v>
      </c>
      <c r="HP16">
        <f t="shared" si="50"/>
        <v>3.47</v>
      </c>
      <c r="HQ16">
        <v>1</v>
      </c>
      <c r="HR16">
        <v>2</v>
      </c>
      <c r="HS16">
        <v>3</v>
      </c>
      <c r="HT16">
        <v>1</v>
      </c>
      <c r="HU16">
        <v>1</v>
      </c>
      <c r="HV16">
        <v>2</v>
      </c>
      <c r="HW16">
        <v>1</v>
      </c>
      <c r="HX16" s="37">
        <v>3</v>
      </c>
      <c r="HY16">
        <v>2</v>
      </c>
      <c r="HZ16">
        <v>3</v>
      </c>
      <c r="IA16">
        <v>3</v>
      </c>
      <c r="IB16">
        <v>1</v>
      </c>
      <c r="IC16">
        <v>1</v>
      </c>
      <c r="ID16">
        <v>1</v>
      </c>
      <c r="IE16">
        <v>2</v>
      </c>
      <c r="IF16">
        <v>3</v>
      </c>
      <c r="IG16">
        <v>3</v>
      </c>
      <c r="IH16">
        <v>1</v>
      </c>
      <c r="II16">
        <v>1</v>
      </c>
      <c r="IJ16" s="37">
        <f>LOOKUP(II16,{1,2,3},{3,2,1})</f>
        <v>3</v>
      </c>
      <c r="IK16" s="2">
        <f t="shared" si="51"/>
        <v>33</v>
      </c>
      <c r="IL16" s="3">
        <f t="shared" si="52"/>
        <v>1.94</v>
      </c>
      <c r="IM16" s="2">
        <v>1</v>
      </c>
      <c r="IN16">
        <v>2</v>
      </c>
      <c r="IO16">
        <v>4</v>
      </c>
      <c r="IP16">
        <v>5</v>
      </c>
      <c r="IQ16">
        <v>2</v>
      </c>
      <c r="IR16">
        <v>5</v>
      </c>
      <c r="IS16">
        <v>3</v>
      </c>
      <c r="IT16" s="2">
        <f t="shared" si="53"/>
        <v>21</v>
      </c>
      <c r="IU16" s="3">
        <f t="shared" si="54"/>
        <v>3.5</v>
      </c>
      <c r="IV16" s="2">
        <v>1</v>
      </c>
      <c r="IW16">
        <v>1</v>
      </c>
      <c r="IX16">
        <v>4</v>
      </c>
      <c r="IY16">
        <v>4</v>
      </c>
      <c r="IZ16">
        <v>2</v>
      </c>
      <c r="JA16">
        <v>5</v>
      </c>
      <c r="JB16">
        <v>4</v>
      </c>
      <c r="JC16" s="2">
        <f t="shared" si="55"/>
        <v>20</v>
      </c>
      <c r="JD16" s="3">
        <f t="shared" si="56"/>
        <v>3.3330000000000002</v>
      </c>
      <c r="JE16" s="2">
        <v>1</v>
      </c>
      <c r="JF16">
        <v>2</v>
      </c>
      <c r="JG16">
        <v>4</v>
      </c>
      <c r="JH16">
        <v>3</v>
      </c>
      <c r="JI16">
        <v>4</v>
      </c>
      <c r="JJ16">
        <v>3</v>
      </c>
      <c r="JK16">
        <v>4</v>
      </c>
      <c r="JL16" s="2">
        <f t="shared" si="57"/>
        <v>20</v>
      </c>
      <c r="JM16" s="3">
        <f t="shared" si="58"/>
        <v>3.3330000000000002</v>
      </c>
      <c r="JN16" s="2">
        <v>1</v>
      </c>
      <c r="JO16">
        <v>4</v>
      </c>
      <c r="JP16">
        <v>4</v>
      </c>
      <c r="JQ16">
        <v>3</v>
      </c>
      <c r="JR16">
        <v>4</v>
      </c>
      <c r="JS16">
        <v>4</v>
      </c>
      <c r="JT16">
        <v>4</v>
      </c>
      <c r="JU16" s="2">
        <f t="shared" si="81"/>
        <v>23</v>
      </c>
      <c r="JV16" s="3">
        <f t="shared" si="82"/>
        <v>3.8330000000000002</v>
      </c>
      <c r="JW16" s="2">
        <v>1</v>
      </c>
      <c r="JX16">
        <v>3</v>
      </c>
      <c r="JY16" s="37">
        <f>LOOKUP(JX16,{1,2,3,4,5},{5,4,3,2,1})</f>
        <v>3</v>
      </c>
      <c r="JZ16">
        <v>4</v>
      </c>
      <c r="KA16" s="37">
        <f>LOOKUP(JZ16,{1,2,3,4,5},{5,4,3,2,1})</f>
        <v>2</v>
      </c>
      <c r="KB16">
        <v>2</v>
      </c>
      <c r="KC16" s="37">
        <f>LOOKUP(KB16,{1,2,3,4,5},{5,4,3,2,1})</f>
        <v>4</v>
      </c>
      <c r="KD16">
        <v>4</v>
      </c>
      <c r="KE16" s="37">
        <f>LOOKUP(KD16,{1,2,3,4,5},{5,4,3,2,1})</f>
        <v>2</v>
      </c>
      <c r="KF16">
        <v>2</v>
      </c>
      <c r="KG16" s="37">
        <f>LOOKUP(KF16,{1,2,3,4,5},{5,4,3,2,1})</f>
        <v>4</v>
      </c>
      <c r="KH16">
        <v>2</v>
      </c>
      <c r="KI16" s="37">
        <f>LOOKUP(KH16,{1,2,3,4,5},{5,4,3,2,1})</f>
        <v>4</v>
      </c>
      <c r="KJ16" s="2">
        <f t="shared" si="79"/>
        <v>17</v>
      </c>
      <c r="KK16" s="3">
        <f t="shared" si="61"/>
        <v>2.8330000000000002</v>
      </c>
      <c r="KL16" s="2">
        <f t="shared" si="62"/>
        <v>6</v>
      </c>
      <c r="KM16">
        <f t="shared" si="63"/>
        <v>10</v>
      </c>
      <c r="KN16">
        <f t="shared" si="80"/>
        <v>13</v>
      </c>
      <c r="KO16">
        <f t="shared" si="64"/>
        <v>6</v>
      </c>
      <c r="KP16">
        <f t="shared" si="65"/>
        <v>14</v>
      </c>
      <c r="KQ16">
        <f t="shared" si="66"/>
        <v>11</v>
      </c>
      <c r="KR16" s="2">
        <f t="shared" si="83"/>
        <v>6</v>
      </c>
      <c r="KS16">
        <f t="shared" si="84"/>
        <v>8</v>
      </c>
      <c r="KT16">
        <f t="shared" si="85"/>
        <v>6</v>
      </c>
      <c r="KU16">
        <f t="shared" si="86"/>
        <v>8</v>
      </c>
      <c r="KV16">
        <f t="shared" si="87"/>
        <v>7</v>
      </c>
      <c r="KW16" s="3">
        <f t="shared" si="88"/>
        <v>8</v>
      </c>
      <c r="KX16" s="2">
        <v>1</v>
      </c>
      <c r="KY16">
        <v>3</v>
      </c>
      <c r="KZ16">
        <v>4</v>
      </c>
      <c r="LA16">
        <v>4</v>
      </c>
      <c r="LB16">
        <v>2</v>
      </c>
      <c r="LC16">
        <v>4</v>
      </c>
      <c r="LD16">
        <v>1</v>
      </c>
      <c r="LE16">
        <v>5</v>
      </c>
      <c r="LF16">
        <v>3</v>
      </c>
      <c r="LG16">
        <v>4</v>
      </c>
      <c r="LH16">
        <v>5</v>
      </c>
      <c r="LI16">
        <v>3</v>
      </c>
      <c r="LJ16">
        <v>5</v>
      </c>
      <c r="LK16">
        <v>1</v>
      </c>
      <c r="LL16">
        <v>1</v>
      </c>
      <c r="LM16">
        <v>4</v>
      </c>
      <c r="LN16">
        <v>3</v>
      </c>
      <c r="LO16">
        <v>3</v>
      </c>
      <c r="LP16">
        <v>2</v>
      </c>
      <c r="LQ16">
        <v>1</v>
      </c>
      <c r="LR16">
        <v>1</v>
      </c>
      <c r="LS16">
        <v>1</v>
      </c>
      <c r="LT16">
        <v>2</v>
      </c>
      <c r="LU16" s="2">
        <f t="shared" si="68"/>
        <v>27</v>
      </c>
      <c r="LV16" s="3">
        <f t="shared" si="69"/>
        <v>4.5</v>
      </c>
      <c r="LW16" s="2">
        <f t="shared" si="70"/>
        <v>35</v>
      </c>
      <c r="LX16" s="3">
        <f t="shared" si="71"/>
        <v>2.1880000000000002</v>
      </c>
      <c r="LY16" s="2">
        <f t="shared" si="72"/>
        <v>62</v>
      </c>
      <c r="LZ16" s="3">
        <f t="shared" si="73"/>
        <v>2.8180000000000001</v>
      </c>
      <c r="MA16" s="2">
        <v>1</v>
      </c>
      <c r="MB16">
        <v>2</v>
      </c>
      <c r="MC16">
        <v>1</v>
      </c>
      <c r="MD16">
        <v>2</v>
      </c>
      <c r="ME16">
        <v>1</v>
      </c>
      <c r="MF16">
        <v>2</v>
      </c>
      <c r="MG16">
        <v>2</v>
      </c>
      <c r="MH16">
        <v>1</v>
      </c>
      <c r="MI16">
        <v>1</v>
      </c>
      <c r="MJ16" s="3">
        <v>2</v>
      </c>
      <c r="MK16">
        <f t="shared" si="74"/>
        <v>15</v>
      </c>
      <c r="ML16" s="2">
        <v>1</v>
      </c>
      <c r="MM16">
        <v>5</v>
      </c>
      <c r="MN16">
        <v>4</v>
      </c>
      <c r="MO16">
        <v>2</v>
      </c>
      <c r="MP16" s="37">
        <f>LOOKUP(MO16,{1,2,3,4,5},{5,4,3,2,1})</f>
        <v>4</v>
      </c>
      <c r="MQ16">
        <v>3</v>
      </c>
      <c r="MR16">
        <v>1</v>
      </c>
      <c r="MS16" s="37">
        <f>LOOKUP(MR16,{1,2,3,4,5},{5,4,3,2,1})</f>
        <v>5</v>
      </c>
      <c r="MT16">
        <v>1</v>
      </c>
      <c r="MU16" s="37">
        <f>LOOKUP(MT16,{1,2,3,4,5},{5,4,3,2,1})</f>
        <v>5</v>
      </c>
      <c r="MV16">
        <v>4</v>
      </c>
      <c r="MW16">
        <v>3</v>
      </c>
      <c r="MX16">
        <v>5</v>
      </c>
      <c r="MY16">
        <v>4</v>
      </c>
      <c r="MZ16" s="37">
        <f>LOOKUP(MY16,{1,2,3,4,5},{5,4,3,2,1})</f>
        <v>2</v>
      </c>
      <c r="NA16">
        <v>4</v>
      </c>
      <c r="NB16">
        <v>5</v>
      </c>
      <c r="NC16">
        <v>3</v>
      </c>
      <c r="ND16" s="37">
        <f>LOOKUP(NC16,{1,2,3,4,5},{5,4,3,2,1})</f>
        <v>3</v>
      </c>
      <c r="NE16">
        <v>2</v>
      </c>
      <c r="NF16">
        <v>4</v>
      </c>
      <c r="NG16" s="37">
        <f>LOOKUP(NF16,{1,2,3,4,5},{5,4,3,2,1})</f>
        <v>2</v>
      </c>
      <c r="NH16">
        <v>4</v>
      </c>
      <c r="NI16" s="37">
        <f>LOOKUP(NH16,{1,2,3,4,5},{5,4,3,2,1})</f>
        <v>2</v>
      </c>
      <c r="NJ16">
        <v>5</v>
      </c>
      <c r="NK16">
        <v>3</v>
      </c>
      <c r="NL16" s="37">
        <f>LOOKUP(NK16,{1,2,3,4,5},{5,4,3,2,1})</f>
        <v>3</v>
      </c>
      <c r="NM16">
        <v>3</v>
      </c>
      <c r="NN16" s="37">
        <f>LOOKUP(NM16,{1,2,3,4,5},{5,4,3,2,1})</f>
        <v>3</v>
      </c>
      <c r="NO16">
        <v>1</v>
      </c>
      <c r="NP16" s="37">
        <f>LOOKUP(NO16,{1,2,3,4,5},{5,4,3,2,1})</f>
        <v>5</v>
      </c>
      <c r="NQ16">
        <v>5</v>
      </c>
      <c r="NR16">
        <v>4</v>
      </c>
      <c r="NS16">
        <v>5</v>
      </c>
      <c r="NT16">
        <v>3</v>
      </c>
      <c r="NU16" s="37">
        <f>LOOKUP(NT16,{1,2,3,4,5},{5,4,3,2,1})</f>
        <v>3</v>
      </c>
      <c r="NV16">
        <v>3</v>
      </c>
      <c r="NW16" s="37">
        <f>LOOKUP(NV16,{1,2,3,4,5},{5,4,3,2,1})</f>
        <v>3</v>
      </c>
      <c r="NX16">
        <v>2</v>
      </c>
      <c r="NY16" s="37">
        <f>LOOKUP(NX16,{1,2,3,4,5},{5,4,3,2,1})</f>
        <v>4</v>
      </c>
      <c r="NZ16">
        <f t="shared" si="75"/>
        <v>98</v>
      </c>
      <c r="OA16">
        <f t="shared" si="76"/>
        <v>3.77</v>
      </c>
      <c r="OB16" s="13" t="s">
        <v>440</v>
      </c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</row>
    <row r="17" spans="1:461" x14ac:dyDescent="0.3">
      <c r="A17" s="30">
        <v>20</v>
      </c>
      <c r="B17" s="2" t="s">
        <v>701</v>
      </c>
      <c r="C17" s="3">
        <v>1</v>
      </c>
      <c r="D17" s="2">
        <v>19</v>
      </c>
      <c r="E17">
        <v>1</v>
      </c>
      <c r="F17" s="2">
        <v>2</v>
      </c>
      <c r="G17">
        <v>2</v>
      </c>
      <c r="H17" s="3">
        <v>1</v>
      </c>
      <c r="I17" s="32">
        <v>2</v>
      </c>
      <c r="J17" s="31">
        <v>1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 t="s">
        <v>440</v>
      </c>
      <c r="R17">
        <v>6</v>
      </c>
      <c r="S17">
        <v>5</v>
      </c>
      <c r="T17">
        <f>LOOKUP(R17,{1,2,3,4,5,6,11,15},{1,2,1,2,2,2,1,2})</f>
        <v>2</v>
      </c>
      <c r="U17">
        <v>2</v>
      </c>
      <c r="V17" s="3"/>
      <c r="W17" s="32" t="s">
        <v>440</v>
      </c>
      <c r="X17" s="32" t="s">
        <v>440</v>
      </c>
      <c r="Y17" s="32" t="s">
        <v>440</v>
      </c>
      <c r="Z17" s="32" t="s">
        <v>440</v>
      </c>
      <c r="AA17" s="32" t="s">
        <v>440</v>
      </c>
      <c r="AB17" s="49" t="s">
        <v>440</v>
      </c>
      <c r="AC17" s="32" t="s">
        <v>440</v>
      </c>
      <c r="AD17" s="49" t="s">
        <v>440</v>
      </c>
      <c r="AE17" s="2">
        <v>1</v>
      </c>
      <c r="AF17">
        <v>1</v>
      </c>
      <c r="AG17">
        <f t="shared" si="0"/>
        <v>1</v>
      </c>
      <c r="AH17">
        <v>1</v>
      </c>
      <c r="AI17">
        <f t="shared" si="1"/>
        <v>1</v>
      </c>
      <c r="AJ17">
        <v>1</v>
      </c>
      <c r="AK17">
        <f t="shared" si="2"/>
        <v>1</v>
      </c>
      <c r="AL17">
        <v>1</v>
      </c>
      <c r="AM17">
        <f t="shared" si="3"/>
        <v>-1</v>
      </c>
      <c r="AN17">
        <v>1</v>
      </c>
      <c r="AO17">
        <f t="shared" si="4"/>
        <v>-1</v>
      </c>
      <c r="AP17">
        <v>1</v>
      </c>
      <c r="AQ17">
        <f t="shared" si="5"/>
        <v>1</v>
      </c>
      <c r="AR17">
        <v>1</v>
      </c>
      <c r="AS17">
        <f t="shared" si="6"/>
        <v>-1</v>
      </c>
      <c r="AT17">
        <v>2</v>
      </c>
      <c r="AU17">
        <f t="shared" si="7"/>
        <v>1</v>
      </c>
      <c r="AV17">
        <v>1</v>
      </c>
      <c r="AW17">
        <f t="shared" si="8"/>
        <v>1</v>
      </c>
      <c r="AX17">
        <v>1</v>
      </c>
      <c r="AY17">
        <f t="shared" si="9"/>
        <v>-1</v>
      </c>
      <c r="AZ17">
        <v>1</v>
      </c>
      <c r="BA17">
        <f t="shared" si="10"/>
        <v>-1</v>
      </c>
      <c r="BB17">
        <v>1</v>
      </c>
      <c r="BC17">
        <f t="shared" si="11"/>
        <v>1</v>
      </c>
      <c r="BD17">
        <v>1</v>
      </c>
      <c r="BE17">
        <f t="shared" si="12"/>
        <v>1</v>
      </c>
      <c r="BF17">
        <v>2</v>
      </c>
      <c r="BG17">
        <f t="shared" si="13"/>
        <v>1</v>
      </c>
      <c r="BH17">
        <v>1</v>
      </c>
      <c r="BI17">
        <f t="shared" si="14"/>
        <v>1</v>
      </c>
      <c r="BJ17">
        <v>1</v>
      </c>
      <c r="BK17">
        <f t="shared" si="15"/>
        <v>-1</v>
      </c>
      <c r="BL17">
        <v>1</v>
      </c>
      <c r="BM17">
        <f t="shared" si="16"/>
        <v>-1</v>
      </c>
      <c r="BN17">
        <v>1</v>
      </c>
      <c r="BO17">
        <f t="shared" si="17"/>
        <v>1</v>
      </c>
      <c r="BP17">
        <v>1</v>
      </c>
      <c r="BQ17">
        <f t="shared" si="18"/>
        <v>1</v>
      </c>
      <c r="BR17">
        <v>2</v>
      </c>
      <c r="BS17">
        <f t="shared" si="19"/>
        <v>1</v>
      </c>
      <c r="BT17">
        <v>1</v>
      </c>
      <c r="BU17">
        <f t="shared" si="20"/>
        <v>-1</v>
      </c>
      <c r="BV17" s="13">
        <f t="shared" si="21"/>
        <v>5</v>
      </c>
      <c r="BW17" s="2">
        <v>1</v>
      </c>
      <c r="BX17">
        <v>1</v>
      </c>
      <c r="BY17">
        <v>3</v>
      </c>
      <c r="BZ17">
        <v>1</v>
      </c>
      <c r="CA17">
        <v>4</v>
      </c>
      <c r="CB17">
        <v>4</v>
      </c>
      <c r="CC17">
        <v>5</v>
      </c>
      <c r="CD17">
        <v>4</v>
      </c>
      <c r="CE17" s="37">
        <v>5</v>
      </c>
      <c r="CF17">
        <v>1</v>
      </c>
      <c r="CG17">
        <v>3</v>
      </c>
      <c r="CH17">
        <v>1</v>
      </c>
      <c r="CI17">
        <v>1</v>
      </c>
      <c r="CJ17">
        <v>1</v>
      </c>
      <c r="CK17">
        <v>1</v>
      </c>
      <c r="CL17">
        <v>3</v>
      </c>
      <c r="CM17">
        <v>3</v>
      </c>
      <c r="CN17">
        <v>1</v>
      </c>
      <c r="CO17">
        <v>3</v>
      </c>
      <c r="CP17">
        <v>5</v>
      </c>
      <c r="CQ17">
        <v>1</v>
      </c>
      <c r="CR17">
        <v>1</v>
      </c>
      <c r="CS17">
        <f>LOOKUP(CR17,{1,2,3,4,5},{5,4,3,2,1})</f>
        <v>5</v>
      </c>
      <c r="CT17">
        <v>5</v>
      </c>
      <c r="CU17">
        <v>5</v>
      </c>
      <c r="CV17">
        <v>5</v>
      </c>
      <c r="CW17">
        <v>3</v>
      </c>
      <c r="CX17">
        <f>LOOKUP(CW17,{1,2,3,4,5},{5,4,3,2,1})</f>
        <v>3</v>
      </c>
      <c r="CY17">
        <v>2</v>
      </c>
      <c r="CZ17">
        <f>LOOKUP(CY17,{1,2,3,4,5},{5,4,3,2,1})</f>
        <v>4</v>
      </c>
      <c r="DA17">
        <v>2</v>
      </c>
      <c r="DB17">
        <f>LOOKUP(DA17,{1,2,3,4,5},{5,4,3,2,1})</f>
        <v>4</v>
      </c>
      <c r="DC17">
        <v>4</v>
      </c>
      <c r="DD17">
        <v>5</v>
      </c>
      <c r="DE17">
        <v>5</v>
      </c>
      <c r="DF17">
        <v>5</v>
      </c>
      <c r="DG17">
        <v>5</v>
      </c>
      <c r="DH17">
        <v>5</v>
      </c>
      <c r="DI17">
        <v>3</v>
      </c>
      <c r="DJ17">
        <v>1</v>
      </c>
      <c r="DK17">
        <v>1</v>
      </c>
      <c r="DL17" s="2">
        <f t="shared" si="22"/>
        <v>5</v>
      </c>
      <c r="DM17">
        <f t="shared" si="23"/>
        <v>1.6667000000000001</v>
      </c>
      <c r="DN17">
        <f t="shared" si="24"/>
        <v>15</v>
      </c>
      <c r="DO17">
        <f t="shared" si="25"/>
        <v>5</v>
      </c>
      <c r="DP17">
        <f t="shared" si="26"/>
        <v>20</v>
      </c>
      <c r="DQ17" s="3">
        <f t="shared" si="27"/>
        <v>3.3334000000000001</v>
      </c>
      <c r="DR17" s="2">
        <f t="shared" si="28"/>
        <v>15</v>
      </c>
      <c r="DS17">
        <f t="shared" si="29"/>
        <v>2.5</v>
      </c>
      <c r="DT17">
        <f t="shared" si="30"/>
        <v>20</v>
      </c>
      <c r="DU17">
        <f t="shared" si="31"/>
        <v>2.5</v>
      </c>
      <c r="DV17">
        <f t="shared" si="32"/>
        <v>35</v>
      </c>
      <c r="DW17" s="3">
        <f t="shared" si="33"/>
        <v>2.5</v>
      </c>
      <c r="DX17" s="2">
        <f t="shared" si="34"/>
        <v>11</v>
      </c>
      <c r="DY17">
        <f t="shared" si="35"/>
        <v>3.6667000000000001</v>
      </c>
      <c r="DZ17">
        <f t="shared" si="36"/>
        <v>15</v>
      </c>
      <c r="EA17">
        <f t="shared" si="37"/>
        <v>5</v>
      </c>
      <c r="EB17">
        <f t="shared" si="38"/>
        <v>26</v>
      </c>
      <c r="EC17" s="3">
        <f t="shared" si="39"/>
        <v>4.33</v>
      </c>
      <c r="ED17" s="2">
        <f t="shared" si="78"/>
        <v>25</v>
      </c>
      <c r="EE17" s="3">
        <f t="shared" si="40"/>
        <v>4.17</v>
      </c>
      <c r="EF17" s="2">
        <f t="shared" si="41"/>
        <v>5</v>
      </c>
      <c r="EG17" s="3">
        <f t="shared" si="42"/>
        <v>1.67</v>
      </c>
      <c r="EH17" s="2">
        <f t="shared" si="43"/>
        <v>111</v>
      </c>
      <c r="EI17" s="3">
        <f t="shared" si="44"/>
        <v>3.17</v>
      </c>
      <c r="EJ17" s="2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5</v>
      </c>
      <c r="ER17">
        <v>1</v>
      </c>
      <c r="ES17">
        <v>1</v>
      </c>
      <c r="ET17">
        <v>5</v>
      </c>
      <c r="EU17" s="37">
        <v>2</v>
      </c>
      <c r="EV17">
        <v>1</v>
      </c>
      <c r="EW17">
        <v>1</v>
      </c>
      <c r="EX17">
        <v>1</v>
      </c>
      <c r="EY17">
        <v>1</v>
      </c>
      <c r="EZ17">
        <v>5</v>
      </c>
      <c r="FA17">
        <v>5</v>
      </c>
      <c r="FB17">
        <v>1</v>
      </c>
      <c r="FC17">
        <v>1</v>
      </c>
      <c r="FD17">
        <v>1</v>
      </c>
      <c r="FE17">
        <v>1</v>
      </c>
      <c r="FF17" s="2">
        <f t="shared" si="45"/>
        <v>36</v>
      </c>
      <c r="FG17" s="3">
        <f t="shared" si="46"/>
        <v>1.8</v>
      </c>
      <c r="FH17" s="2" t="s">
        <v>520</v>
      </c>
      <c r="FI17">
        <v>15</v>
      </c>
      <c r="FJ17" t="s">
        <v>514</v>
      </c>
      <c r="FK17">
        <v>10</v>
      </c>
      <c r="FL17" t="s">
        <v>511</v>
      </c>
      <c r="FM17" s="3">
        <v>7</v>
      </c>
      <c r="FN17" s="2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 s="37">
        <v>2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 s="2">
        <f t="shared" si="47"/>
        <v>20</v>
      </c>
      <c r="GK17" s="3">
        <f t="shared" si="48"/>
        <v>1</v>
      </c>
      <c r="GL17" s="2" t="s">
        <v>512</v>
      </c>
      <c r="GM17">
        <v>8</v>
      </c>
      <c r="GN17" t="s">
        <v>507</v>
      </c>
      <c r="GO17">
        <v>3</v>
      </c>
      <c r="GP17" t="s">
        <v>510</v>
      </c>
      <c r="GQ17" s="3">
        <v>6</v>
      </c>
      <c r="GR17" s="2">
        <v>1</v>
      </c>
      <c r="GS17">
        <v>4</v>
      </c>
      <c r="GT17">
        <v>4</v>
      </c>
      <c r="GU17">
        <v>4</v>
      </c>
      <c r="GV17">
        <v>4</v>
      </c>
      <c r="GW17">
        <v>4</v>
      </c>
      <c r="GX17" s="37">
        <f>LOOKUP(GW17,{1,2,3,4,5},{5,4,3,2,1})</f>
        <v>2</v>
      </c>
      <c r="GY17">
        <v>1</v>
      </c>
      <c r="GZ17" s="37">
        <f>LOOKUP(GY17,{1,2,3,4,5},{5,4,3,2,1})</f>
        <v>5</v>
      </c>
      <c r="HA17">
        <v>4</v>
      </c>
      <c r="HB17">
        <v>1</v>
      </c>
      <c r="HC17" s="37">
        <f>LOOKUP(HB17,{1,2,3,4,5},{5,4,3,2,1})</f>
        <v>5</v>
      </c>
      <c r="HD17">
        <v>3</v>
      </c>
      <c r="HE17">
        <v>4</v>
      </c>
      <c r="HF17">
        <v>5</v>
      </c>
      <c r="HG17">
        <v>3</v>
      </c>
      <c r="HH17">
        <v>4</v>
      </c>
      <c r="HI17">
        <v>3</v>
      </c>
      <c r="HJ17">
        <v>3</v>
      </c>
      <c r="HK17">
        <v>3</v>
      </c>
      <c r="HL17" s="37">
        <f>LOOKUP(HK17,{1,2,3,4,5},{5,4,3,2,1})</f>
        <v>3</v>
      </c>
      <c r="HM17">
        <v>3</v>
      </c>
      <c r="HN17" s="37">
        <f>LOOKUP(HM17,{1,2,3,4,5},{5,4,3,2,1})</f>
        <v>3</v>
      </c>
      <c r="HO17">
        <f t="shared" si="49"/>
        <v>63</v>
      </c>
      <c r="HP17">
        <f t="shared" si="50"/>
        <v>3.71</v>
      </c>
      <c r="HQ17">
        <v>1</v>
      </c>
      <c r="HR17">
        <v>2</v>
      </c>
      <c r="HS17">
        <v>3</v>
      </c>
      <c r="HT17">
        <v>1</v>
      </c>
      <c r="HU17">
        <v>1</v>
      </c>
      <c r="HV17">
        <v>1</v>
      </c>
      <c r="HW17">
        <v>1</v>
      </c>
      <c r="HX17" s="37">
        <v>3</v>
      </c>
      <c r="HY17">
        <v>2</v>
      </c>
      <c r="HZ17">
        <v>2</v>
      </c>
      <c r="IA17">
        <v>2</v>
      </c>
      <c r="IB17">
        <v>1</v>
      </c>
      <c r="IC17">
        <v>1</v>
      </c>
      <c r="ID17">
        <v>1</v>
      </c>
      <c r="IE17">
        <v>1</v>
      </c>
      <c r="IF17">
        <v>2</v>
      </c>
      <c r="IG17">
        <v>2</v>
      </c>
      <c r="IH17">
        <v>1</v>
      </c>
      <c r="II17">
        <v>2</v>
      </c>
      <c r="IJ17" s="37">
        <f>LOOKUP(II17,{1,2,3},{3,2,1})</f>
        <v>2</v>
      </c>
      <c r="IK17" s="2">
        <f t="shared" si="51"/>
        <v>26</v>
      </c>
      <c r="IL17" s="3">
        <f t="shared" si="52"/>
        <v>1.53</v>
      </c>
      <c r="IM17" s="2">
        <v>1</v>
      </c>
      <c r="IN17">
        <v>1</v>
      </c>
      <c r="IO17">
        <v>4</v>
      </c>
      <c r="IP17">
        <v>4</v>
      </c>
      <c r="IQ17">
        <v>3</v>
      </c>
      <c r="IR17">
        <v>5</v>
      </c>
      <c r="IS17">
        <v>2</v>
      </c>
      <c r="IT17" s="2">
        <f t="shared" si="53"/>
        <v>19</v>
      </c>
      <c r="IU17" s="3">
        <f t="shared" si="54"/>
        <v>3.1669999999999998</v>
      </c>
      <c r="IV17" s="2">
        <v>1</v>
      </c>
      <c r="IW17">
        <v>1</v>
      </c>
      <c r="IX17">
        <v>5</v>
      </c>
      <c r="IY17">
        <v>3</v>
      </c>
      <c r="IZ17">
        <v>4</v>
      </c>
      <c r="JA17">
        <v>5</v>
      </c>
      <c r="JB17">
        <v>4</v>
      </c>
      <c r="JC17" s="2">
        <f t="shared" si="55"/>
        <v>22</v>
      </c>
      <c r="JD17" s="3">
        <f t="shared" si="56"/>
        <v>3.6669999999999998</v>
      </c>
      <c r="JE17" s="2">
        <v>1</v>
      </c>
      <c r="JF17">
        <v>5</v>
      </c>
      <c r="JG17">
        <v>5</v>
      </c>
      <c r="JH17">
        <v>5</v>
      </c>
      <c r="JI17">
        <v>5</v>
      </c>
      <c r="JJ17">
        <v>5</v>
      </c>
      <c r="JK17">
        <v>5</v>
      </c>
      <c r="JL17" s="2">
        <f t="shared" si="57"/>
        <v>30</v>
      </c>
      <c r="JM17" s="3">
        <f t="shared" si="58"/>
        <v>5</v>
      </c>
      <c r="JN17" s="2">
        <v>1</v>
      </c>
      <c r="JO17">
        <v>5</v>
      </c>
      <c r="JP17">
        <v>5</v>
      </c>
      <c r="JQ17">
        <v>5</v>
      </c>
      <c r="JR17">
        <v>5</v>
      </c>
      <c r="JS17">
        <v>5</v>
      </c>
      <c r="JT17">
        <v>5</v>
      </c>
      <c r="JU17" s="2">
        <f t="shared" si="81"/>
        <v>30</v>
      </c>
      <c r="JV17" s="3">
        <f t="shared" si="82"/>
        <v>5</v>
      </c>
      <c r="JW17" s="2">
        <v>1</v>
      </c>
      <c r="JX17">
        <v>5</v>
      </c>
      <c r="JY17" s="37">
        <f>LOOKUP(JX17,{1,2,3,4,5},{5,4,3,2,1})</f>
        <v>1</v>
      </c>
      <c r="JZ17">
        <v>4</v>
      </c>
      <c r="KA17" s="37">
        <f>LOOKUP(JZ17,{1,2,3,4,5},{5,4,3,2,1})</f>
        <v>2</v>
      </c>
      <c r="KB17">
        <v>3</v>
      </c>
      <c r="KC17" s="37">
        <f>LOOKUP(KB17,{1,2,3,4,5},{5,4,3,2,1})</f>
        <v>3</v>
      </c>
      <c r="KD17">
        <v>5</v>
      </c>
      <c r="KE17" s="37">
        <f>LOOKUP(KD17,{1,2,3,4,5},{5,4,3,2,1})</f>
        <v>1</v>
      </c>
      <c r="KF17">
        <v>1</v>
      </c>
      <c r="KG17" s="37">
        <f>LOOKUP(KF17,{1,2,3,4,5},{5,4,3,2,1})</f>
        <v>5</v>
      </c>
      <c r="KH17">
        <v>5</v>
      </c>
      <c r="KI17" s="37">
        <f>LOOKUP(KH17,{1,2,3,4,5},{5,4,3,2,1})</f>
        <v>1</v>
      </c>
      <c r="KJ17" s="2">
        <f t="shared" si="79"/>
        <v>23</v>
      </c>
      <c r="KK17" s="3">
        <f t="shared" si="61"/>
        <v>3.8330000000000002</v>
      </c>
      <c r="KL17" s="2">
        <f t="shared" si="62"/>
        <v>3</v>
      </c>
      <c r="KM17">
        <f t="shared" si="63"/>
        <v>11</v>
      </c>
      <c r="KN17">
        <f t="shared" si="80"/>
        <v>10</v>
      </c>
      <c r="KO17">
        <f t="shared" si="64"/>
        <v>8</v>
      </c>
      <c r="KP17">
        <f t="shared" si="65"/>
        <v>15</v>
      </c>
      <c r="KQ17">
        <f t="shared" si="66"/>
        <v>7</v>
      </c>
      <c r="KR17" s="2">
        <f t="shared" si="83"/>
        <v>10</v>
      </c>
      <c r="KS17">
        <f t="shared" si="84"/>
        <v>10</v>
      </c>
      <c r="KT17">
        <f t="shared" si="85"/>
        <v>10</v>
      </c>
      <c r="KU17">
        <f t="shared" si="86"/>
        <v>10</v>
      </c>
      <c r="KV17">
        <f t="shared" si="87"/>
        <v>10</v>
      </c>
      <c r="KW17" s="3">
        <f t="shared" si="88"/>
        <v>10</v>
      </c>
      <c r="KX17" s="2">
        <v>1</v>
      </c>
      <c r="KY17">
        <v>3</v>
      </c>
      <c r="KZ17">
        <v>5</v>
      </c>
      <c r="LA17">
        <v>3</v>
      </c>
      <c r="LB17">
        <v>2</v>
      </c>
      <c r="LC17">
        <v>3</v>
      </c>
      <c r="LD17">
        <v>1</v>
      </c>
      <c r="LE17">
        <v>5</v>
      </c>
      <c r="LF17">
        <v>3</v>
      </c>
      <c r="LG17">
        <v>5</v>
      </c>
      <c r="LH17">
        <v>5</v>
      </c>
      <c r="LI17">
        <v>5</v>
      </c>
      <c r="LJ17">
        <v>5</v>
      </c>
      <c r="LK17">
        <v>2</v>
      </c>
      <c r="LL17">
        <v>4</v>
      </c>
      <c r="LM17">
        <v>4</v>
      </c>
      <c r="LN17">
        <v>2</v>
      </c>
      <c r="LO17">
        <v>2</v>
      </c>
      <c r="LP17">
        <v>3</v>
      </c>
      <c r="LQ17">
        <v>1</v>
      </c>
      <c r="LR17">
        <v>1</v>
      </c>
      <c r="LS17">
        <v>2</v>
      </c>
      <c r="LT17">
        <v>5</v>
      </c>
      <c r="LU17" s="2">
        <f t="shared" si="68"/>
        <v>28</v>
      </c>
      <c r="LV17" s="3">
        <f t="shared" si="69"/>
        <v>4.6669999999999998</v>
      </c>
      <c r="LW17" s="2">
        <f t="shared" si="70"/>
        <v>43</v>
      </c>
      <c r="LX17" s="3">
        <f t="shared" si="71"/>
        <v>2.6880000000000002</v>
      </c>
      <c r="LY17" s="2">
        <f t="shared" si="72"/>
        <v>71</v>
      </c>
      <c r="LZ17" s="3">
        <f t="shared" si="73"/>
        <v>3.2269999999999999</v>
      </c>
      <c r="MA17" s="2">
        <v>1</v>
      </c>
      <c r="MB17">
        <v>1</v>
      </c>
      <c r="MC17">
        <v>1</v>
      </c>
      <c r="MD17">
        <v>1</v>
      </c>
      <c r="ME17">
        <v>2</v>
      </c>
      <c r="MF17">
        <v>2</v>
      </c>
      <c r="MG17">
        <v>1</v>
      </c>
      <c r="MH17">
        <v>1</v>
      </c>
      <c r="MI17">
        <v>1</v>
      </c>
      <c r="MJ17" s="3">
        <v>1</v>
      </c>
      <c r="MK17">
        <f t="shared" si="74"/>
        <v>12</v>
      </c>
      <c r="ML17" s="2">
        <v>1</v>
      </c>
      <c r="MM17">
        <v>5</v>
      </c>
      <c r="MN17">
        <v>5</v>
      </c>
      <c r="MO17">
        <v>3</v>
      </c>
      <c r="MP17" s="37">
        <f>LOOKUP(MO17,{1,2,3,4,5},{5,4,3,2,1})</f>
        <v>3</v>
      </c>
      <c r="MQ17">
        <v>3</v>
      </c>
      <c r="MR17">
        <v>5</v>
      </c>
      <c r="MS17" s="37">
        <f>LOOKUP(MR17,{1,2,3,4,5},{5,4,3,2,1})</f>
        <v>1</v>
      </c>
      <c r="MT17">
        <v>4</v>
      </c>
      <c r="MU17" s="37">
        <f>LOOKUP(MT17,{1,2,3,4,5},{5,4,3,2,1})</f>
        <v>2</v>
      </c>
      <c r="MV17">
        <v>1</v>
      </c>
      <c r="MW17">
        <v>1</v>
      </c>
      <c r="MX17">
        <v>5</v>
      </c>
      <c r="MY17">
        <v>1</v>
      </c>
      <c r="MZ17" s="37">
        <f>LOOKUP(MY17,{1,2,3,4,5},{5,4,3,2,1})</f>
        <v>5</v>
      </c>
      <c r="NA17">
        <v>2</v>
      </c>
      <c r="NB17">
        <v>3</v>
      </c>
      <c r="NC17">
        <v>4</v>
      </c>
      <c r="ND17" s="37">
        <f>LOOKUP(NC17,{1,2,3,4,5},{5,4,3,2,1})</f>
        <v>2</v>
      </c>
      <c r="NE17">
        <v>5</v>
      </c>
      <c r="NF17">
        <v>4</v>
      </c>
      <c r="NG17" s="37">
        <f>LOOKUP(NF17,{1,2,3,4,5},{5,4,3,2,1})</f>
        <v>2</v>
      </c>
      <c r="NH17">
        <v>3</v>
      </c>
      <c r="NI17" s="37">
        <f>LOOKUP(NH17,{1,2,3,4,5},{5,4,3,2,1})</f>
        <v>3</v>
      </c>
      <c r="NJ17">
        <v>2</v>
      </c>
      <c r="NK17">
        <v>1</v>
      </c>
      <c r="NL17" s="37">
        <f>LOOKUP(NK17,{1,2,3,4,5},{5,4,3,2,1})</f>
        <v>5</v>
      </c>
      <c r="NM17">
        <v>2</v>
      </c>
      <c r="NN17" s="37">
        <f>LOOKUP(NM17,{1,2,3,4,5},{5,4,3,2,1})</f>
        <v>4</v>
      </c>
      <c r="NO17">
        <v>3</v>
      </c>
      <c r="NP17" s="37">
        <f>LOOKUP(NO17,{1,2,3,4,5},{5,4,3,2,1})</f>
        <v>3</v>
      </c>
      <c r="NQ17">
        <v>4</v>
      </c>
      <c r="NR17">
        <v>5</v>
      </c>
      <c r="NS17">
        <v>4</v>
      </c>
      <c r="NT17">
        <v>3</v>
      </c>
      <c r="NU17" s="37">
        <f>LOOKUP(NT17,{1,2,3,4,5},{5,4,3,2,1})</f>
        <v>3</v>
      </c>
      <c r="NV17">
        <v>2</v>
      </c>
      <c r="NW17" s="37">
        <f>LOOKUP(NV17,{1,2,3,4,5},{5,4,3,2,1})</f>
        <v>4</v>
      </c>
      <c r="NX17">
        <v>3</v>
      </c>
      <c r="NY17" s="37">
        <f>LOOKUP(NX17,{1,2,3,4,5},{5,4,3,2,1})</f>
        <v>3</v>
      </c>
      <c r="NZ17">
        <f t="shared" si="75"/>
        <v>85</v>
      </c>
      <c r="OA17">
        <f t="shared" si="76"/>
        <v>3.27</v>
      </c>
      <c r="OB17" s="13" t="s">
        <v>440</v>
      </c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</row>
    <row r="18" spans="1:461" x14ac:dyDescent="0.3">
      <c r="A18" s="30">
        <v>21</v>
      </c>
      <c r="B18" s="2" t="s">
        <v>702</v>
      </c>
      <c r="C18" s="3">
        <v>1</v>
      </c>
      <c r="D18" s="2">
        <v>21</v>
      </c>
      <c r="E18">
        <v>2</v>
      </c>
      <c r="F18" s="2">
        <v>1</v>
      </c>
      <c r="G18">
        <v>1</v>
      </c>
      <c r="H18" s="3">
        <v>1</v>
      </c>
      <c r="I18" s="2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f t="shared" si="77"/>
        <v>1</v>
      </c>
      <c r="Q18" t="s">
        <v>703</v>
      </c>
      <c r="R18">
        <v>6</v>
      </c>
      <c r="S18">
        <v>2</v>
      </c>
      <c r="T18">
        <f>LOOKUP(R18,{1,2,3,4,5,6,11,15},{1,2,1,2,2,2,1,2})</f>
        <v>2</v>
      </c>
      <c r="U18">
        <v>2</v>
      </c>
      <c r="V18" s="3"/>
      <c r="W18" s="32" t="s">
        <v>440</v>
      </c>
      <c r="X18" s="32" t="s">
        <v>440</v>
      </c>
      <c r="Y18" s="32" t="s">
        <v>440</v>
      </c>
      <c r="Z18" s="32" t="s">
        <v>440</v>
      </c>
      <c r="AA18" s="32" t="s">
        <v>440</v>
      </c>
      <c r="AB18" s="49" t="s">
        <v>440</v>
      </c>
      <c r="AC18" s="32" t="s">
        <v>440</v>
      </c>
      <c r="AD18" s="49" t="s">
        <v>440</v>
      </c>
      <c r="AE18" s="2">
        <v>1</v>
      </c>
      <c r="AF18">
        <v>1</v>
      </c>
      <c r="AG18">
        <f t="shared" si="0"/>
        <v>1</v>
      </c>
      <c r="AH18">
        <v>1</v>
      </c>
      <c r="AI18">
        <f t="shared" si="1"/>
        <v>1</v>
      </c>
      <c r="AJ18">
        <v>1</v>
      </c>
      <c r="AK18">
        <f t="shared" si="2"/>
        <v>1</v>
      </c>
      <c r="AL18">
        <v>1</v>
      </c>
      <c r="AM18">
        <f t="shared" si="3"/>
        <v>-1</v>
      </c>
      <c r="AN18">
        <v>2</v>
      </c>
      <c r="AO18">
        <f t="shared" si="4"/>
        <v>1</v>
      </c>
      <c r="AP18">
        <v>1</v>
      </c>
      <c r="AQ18">
        <f t="shared" si="5"/>
        <v>1</v>
      </c>
      <c r="AR18">
        <v>1</v>
      </c>
      <c r="AS18">
        <f t="shared" si="6"/>
        <v>-1</v>
      </c>
      <c r="AT18">
        <v>1</v>
      </c>
      <c r="AU18">
        <f t="shared" si="7"/>
        <v>-1</v>
      </c>
      <c r="AV18">
        <v>1</v>
      </c>
      <c r="AW18">
        <f t="shared" si="8"/>
        <v>1</v>
      </c>
      <c r="AX18">
        <v>1</v>
      </c>
      <c r="AY18">
        <f t="shared" si="9"/>
        <v>-1</v>
      </c>
      <c r="AZ18">
        <v>1</v>
      </c>
      <c r="BA18">
        <f t="shared" si="10"/>
        <v>-1</v>
      </c>
      <c r="BB18">
        <v>1</v>
      </c>
      <c r="BC18">
        <f t="shared" si="11"/>
        <v>1</v>
      </c>
      <c r="BD18">
        <v>1</v>
      </c>
      <c r="BE18">
        <f t="shared" si="12"/>
        <v>1</v>
      </c>
      <c r="BF18">
        <v>2</v>
      </c>
      <c r="BG18">
        <f t="shared" si="13"/>
        <v>1</v>
      </c>
      <c r="BH18">
        <v>1</v>
      </c>
      <c r="BI18">
        <f t="shared" si="14"/>
        <v>1</v>
      </c>
      <c r="BJ18">
        <v>1</v>
      </c>
      <c r="BK18">
        <f t="shared" si="15"/>
        <v>-1</v>
      </c>
      <c r="BL18">
        <v>1</v>
      </c>
      <c r="BM18">
        <f t="shared" si="16"/>
        <v>-1</v>
      </c>
      <c r="BN18">
        <v>1</v>
      </c>
      <c r="BO18">
        <f t="shared" si="17"/>
        <v>1</v>
      </c>
      <c r="BP18">
        <v>1</v>
      </c>
      <c r="BQ18">
        <f t="shared" si="18"/>
        <v>1</v>
      </c>
      <c r="BR18">
        <v>2</v>
      </c>
      <c r="BS18">
        <f t="shared" si="19"/>
        <v>1</v>
      </c>
      <c r="BT18">
        <v>1</v>
      </c>
      <c r="BU18">
        <f t="shared" si="20"/>
        <v>-1</v>
      </c>
      <c r="BV18" s="13">
        <f t="shared" si="21"/>
        <v>5</v>
      </c>
      <c r="BW18" s="2">
        <v>1</v>
      </c>
      <c r="BX18">
        <v>1</v>
      </c>
      <c r="BY18">
        <v>3</v>
      </c>
      <c r="BZ18">
        <v>1</v>
      </c>
      <c r="CA18">
        <v>3</v>
      </c>
      <c r="CB18">
        <v>1</v>
      </c>
      <c r="CC18">
        <v>5</v>
      </c>
      <c r="CD18">
        <v>1</v>
      </c>
      <c r="CE18" s="37">
        <v>5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2</v>
      </c>
      <c r="CL18">
        <v>5</v>
      </c>
      <c r="CM18">
        <v>3</v>
      </c>
      <c r="CN18">
        <v>4</v>
      </c>
      <c r="CO18">
        <v>1</v>
      </c>
      <c r="CP18">
        <v>5</v>
      </c>
      <c r="CQ18">
        <v>3</v>
      </c>
      <c r="CR18">
        <v>1</v>
      </c>
      <c r="CS18">
        <f>LOOKUP(CR18,{1,2,3,4,5},{5,4,3,2,1})</f>
        <v>5</v>
      </c>
      <c r="CT18">
        <v>2</v>
      </c>
      <c r="CU18">
        <v>2</v>
      </c>
      <c r="CV18">
        <v>2</v>
      </c>
      <c r="CW18">
        <v>1</v>
      </c>
      <c r="CX18">
        <f>LOOKUP(CW18,{1,2,3,4,5},{5,4,3,2,1})</f>
        <v>5</v>
      </c>
      <c r="CY18">
        <v>1</v>
      </c>
      <c r="CZ18">
        <f>LOOKUP(CY18,{1,2,3,4,5},{5,4,3,2,1})</f>
        <v>5</v>
      </c>
      <c r="DA18">
        <v>1</v>
      </c>
      <c r="DB18">
        <f>LOOKUP(DA18,{1,2,3,4,5},{5,4,3,2,1})</f>
        <v>5</v>
      </c>
      <c r="DC18">
        <v>4</v>
      </c>
      <c r="DD18">
        <v>5</v>
      </c>
      <c r="DE18">
        <v>5</v>
      </c>
      <c r="DF18">
        <v>5</v>
      </c>
      <c r="DG18">
        <v>5</v>
      </c>
      <c r="DH18">
        <v>5</v>
      </c>
      <c r="DI18">
        <v>2</v>
      </c>
      <c r="DJ18">
        <v>3</v>
      </c>
      <c r="DK18">
        <v>3</v>
      </c>
      <c r="DL18" s="2">
        <f t="shared" si="22"/>
        <v>5</v>
      </c>
      <c r="DM18">
        <f t="shared" si="23"/>
        <v>1.6667000000000001</v>
      </c>
      <c r="DN18">
        <f t="shared" si="24"/>
        <v>15</v>
      </c>
      <c r="DO18">
        <f t="shared" si="25"/>
        <v>5</v>
      </c>
      <c r="DP18">
        <f t="shared" si="26"/>
        <v>20</v>
      </c>
      <c r="DQ18" s="3">
        <f t="shared" si="27"/>
        <v>3.3334000000000001</v>
      </c>
      <c r="DR18" s="2">
        <f t="shared" si="28"/>
        <v>20</v>
      </c>
      <c r="DS18">
        <f t="shared" si="29"/>
        <v>3.3332999999999999</v>
      </c>
      <c r="DT18">
        <f t="shared" si="30"/>
        <v>10</v>
      </c>
      <c r="DU18">
        <f t="shared" si="31"/>
        <v>1.25</v>
      </c>
      <c r="DV18">
        <f t="shared" si="32"/>
        <v>30</v>
      </c>
      <c r="DW18" s="3">
        <f t="shared" si="33"/>
        <v>2.14</v>
      </c>
      <c r="DX18" s="2">
        <f t="shared" si="34"/>
        <v>13</v>
      </c>
      <c r="DY18">
        <f t="shared" si="35"/>
        <v>4.3333000000000004</v>
      </c>
      <c r="DZ18">
        <f t="shared" si="36"/>
        <v>6</v>
      </c>
      <c r="EA18">
        <f t="shared" si="37"/>
        <v>2</v>
      </c>
      <c r="EB18">
        <f t="shared" si="38"/>
        <v>19</v>
      </c>
      <c r="EC18" s="3">
        <f t="shared" si="39"/>
        <v>3.17</v>
      </c>
      <c r="ED18" s="2">
        <f t="shared" si="78"/>
        <v>29</v>
      </c>
      <c r="EE18" s="3">
        <f t="shared" si="40"/>
        <v>4.83</v>
      </c>
      <c r="EF18" s="2">
        <f t="shared" si="41"/>
        <v>8</v>
      </c>
      <c r="EG18" s="3">
        <f t="shared" si="42"/>
        <v>2.67</v>
      </c>
      <c r="EH18" s="2">
        <f t="shared" si="43"/>
        <v>106</v>
      </c>
      <c r="EI18" s="3">
        <f t="shared" si="44"/>
        <v>3.03</v>
      </c>
      <c r="EJ18" s="2">
        <v>1</v>
      </c>
      <c r="EK18">
        <v>1</v>
      </c>
      <c r="EL18">
        <v>1</v>
      </c>
      <c r="EM18">
        <v>5</v>
      </c>
      <c r="EN18">
        <v>4</v>
      </c>
      <c r="EO18">
        <v>1</v>
      </c>
      <c r="EP18">
        <v>1</v>
      </c>
      <c r="EQ18">
        <v>5</v>
      </c>
      <c r="ER18">
        <v>1</v>
      </c>
      <c r="ES18">
        <v>3</v>
      </c>
      <c r="ET18">
        <v>5</v>
      </c>
      <c r="EU18" s="37">
        <v>2</v>
      </c>
      <c r="EV18">
        <v>1</v>
      </c>
      <c r="EW18">
        <v>1</v>
      </c>
      <c r="EX18">
        <v>1</v>
      </c>
      <c r="EY18">
        <v>1</v>
      </c>
      <c r="EZ18">
        <v>5</v>
      </c>
      <c r="FA18">
        <v>2</v>
      </c>
      <c r="FB18">
        <v>1</v>
      </c>
      <c r="FC18">
        <v>1</v>
      </c>
      <c r="FD18">
        <v>1</v>
      </c>
      <c r="FE18">
        <v>4</v>
      </c>
      <c r="FF18" s="2">
        <f t="shared" si="45"/>
        <v>45</v>
      </c>
      <c r="FG18" s="3">
        <f t="shared" si="46"/>
        <v>2.25</v>
      </c>
      <c r="FH18" t="s">
        <v>507</v>
      </c>
      <c r="FI18">
        <v>3</v>
      </c>
      <c r="FJ18" t="s">
        <v>514</v>
      </c>
      <c r="FK18">
        <v>10</v>
      </c>
      <c r="FL18" t="s">
        <v>520</v>
      </c>
      <c r="FM18" s="3">
        <v>15</v>
      </c>
      <c r="FN18" s="2">
        <v>1</v>
      </c>
      <c r="FO18">
        <v>1</v>
      </c>
      <c r="FP18">
        <v>1</v>
      </c>
      <c r="FQ18">
        <v>1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1</v>
      </c>
      <c r="FX18">
        <v>1</v>
      </c>
      <c r="FY18" s="37">
        <v>2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2</v>
      </c>
      <c r="GG18">
        <v>2</v>
      </c>
      <c r="GH18">
        <v>1</v>
      </c>
      <c r="GI18">
        <v>1</v>
      </c>
      <c r="GJ18" s="2">
        <f t="shared" si="47"/>
        <v>27</v>
      </c>
      <c r="GK18" s="3">
        <f t="shared" si="48"/>
        <v>1.35</v>
      </c>
      <c r="GL18" s="2" t="s">
        <v>505</v>
      </c>
      <c r="GM18">
        <v>1</v>
      </c>
      <c r="GN18" t="s">
        <v>513</v>
      </c>
      <c r="GO18">
        <v>9</v>
      </c>
      <c r="GP18" t="s">
        <v>516</v>
      </c>
      <c r="GQ18" s="3">
        <v>11</v>
      </c>
      <c r="GR18" s="2">
        <v>1</v>
      </c>
      <c r="GS18">
        <v>5</v>
      </c>
      <c r="GT18">
        <v>5</v>
      </c>
      <c r="GU18">
        <v>2</v>
      </c>
      <c r="GV18">
        <v>2</v>
      </c>
      <c r="GW18">
        <v>1</v>
      </c>
      <c r="GX18" s="37">
        <f>LOOKUP(GW18,{1,2,3,4,5},{5,4,3,2,1})</f>
        <v>5</v>
      </c>
      <c r="GY18">
        <v>1</v>
      </c>
      <c r="GZ18" s="37">
        <f>LOOKUP(GY18,{1,2,3,4,5},{5,4,3,2,1})</f>
        <v>5</v>
      </c>
      <c r="HA18">
        <v>5</v>
      </c>
      <c r="HB18">
        <v>1</v>
      </c>
      <c r="HC18" s="37">
        <f>LOOKUP(HB18,{1,2,3,4,5},{5,4,3,2,1})</f>
        <v>5</v>
      </c>
      <c r="HD18">
        <v>4</v>
      </c>
      <c r="HE18">
        <v>4</v>
      </c>
      <c r="HF18">
        <v>5</v>
      </c>
      <c r="HG18">
        <v>1</v>
      </c>
      <c r="HH18">
        <v>3</v>
      </c>
      <c r="HI18">
        <v>2</v>
      </c>
      <c r="HJ18">
        <v>5</v>
      </c>
      <c r="HK18">
        <v>2</v>
      </c>
      <c r="HL18" s="37">
        <f>LOOKUP(HK18,{1,2,3,4,5},{5,4,3,2,1})</f>
        <v>4</v>
      </c>
      <c r="HM18">
        <v>1</v>
      </c>
      <c r="HN18" s="37">
        <f>LOOKUP(HM18,{1,2,3,4,5},{5,4,3,2,1})</f>
        <v>5</v>
      </c>
      <c r="HO18">
        <f t="shared" si="49"/>
        <v>67</v>
      </c>
      <c r="HP18">
        <f t="shared" si="50"/>
        <v>3.94</v>
      </c>
      <c r="HQ18">
        <v>1</v>
      </c>
      <c r="HR18">
        <v>3</v>
      </c>
      <c r="HS18">
        <v>3</v>
      </c>
      <c r="HT18">
        <v>1</v>
      </c>
      <c r="HU18">
        <v>1</v>
      </c>
      <c r="HV18">
        <v>1</v>
      </c>
      <c r="HW18">
        <v>2</v>
      </c>
      <c r="HX18" s="37">
        <v>3</v>
      </c>
      <c r="HY18">
        <v>3</v>
      </c>
      <c r="HZ18">
        <v>3</v>
      </c>
      <c r="IA18">
        <v>2</v>
      </c>
      <c r="IB18">
        <v>1</v>
      </c>
      <c r="IC18">
        <v>2</v>
      </c>
      <c r="ID18">
        <v>3</v>
      </c>
      <c r="IE18">
        <v>2</v>
      </c>
      <c r="IF18">
        <v>3</v>
      </c>
      <c r="IG18">
        <v>3</v>
      </c>
      <c r="IH18">
        <v>2</v>
      </c>
      <c r="II18">
        <v>1</v>
      </c>
      <c r="IJ18" s="37">
        <f>LOOKUP(II18,{1,2,3},{3,2,1})</f>
        <v>3</v>
      </c>
      <c r="IK18" s="2">
        <f t="shared" si="51"/>
        <v>38</v>
      </c>
      <c r="IL18" s="3">
        <f t="shared" si="52"/>
        <v>2.2400000000000002</v>
      </c>
      <c r="IM18" s="2">
        <v>1</v>
      </c>
      <c r="IN18">
        <v>1</v>
      </c>
      <c r="IO18">
        <v>4</v>
      </c>
      <c r="IP18">
        <v>4</v>
      </c>
      <c r="IQ18">
        <v>2</v>
      </c>
      <c r="IR18">
        <v>5</v>
      </c>
      <c r="IS18">
        <v>3</v>
      </c>
      <c r="IT18" s="2">
        <f t="shared" si="53"/>
        <v>19</v>
      </c>
      <c r="IU18" s="3">
        <f t="shared" si="54"/>
        <v>3.1669999999999998</v>
      </c>
      <c r="IV18" s="2">
        <v>1</v>
      </c>
      <c r="IW18">
        <v>1</v>
      </c>
      <c r="IX18">
        <v>5</v>
      </c>
      <c r="IY18">
        <v>4</v>
      </c>
      <c r="IZ18">
        <v>2</v>
      </c>
      <c r="JA18">
        <v>5</v>
      </c>
      <c r="JB18">
        <v>2</v>
      </c>
      <c r="JC18" s="2">
        <f t="shared" si="55"/>
        <v>19</v>
      </c>
      <c r="JD18" s="3">
        <f t="shared" si="56"/>
        <v>3.1669999999999998</v>
      </c>
      <c r="JE18" s="2">
        <v>1</v>
      </c>
      <c r="JF18">
        <v>1</v>
      </c>
      <c r="JG18">
        <v>4</v>
      </c>
      <c r="JH18">
        <v>3</v>
      </c>
      <c r="JI18">
        <v>5</v>
      </c>
      <c r="JJ18">
        <v>1</v>
      </c>
      <c r="JK18">
        <v>5</v>
      </c>
      <c r="JL18" s="2">
        <f t="shared" si="57"/>
        <v>19</v>
      </c>
      <c r="JM18" s="3">
        <f t="shared" si="58"/>
        <v>3.1669999999999998</v>
      </c>
      <c r="JN18" s="2">
        <v>1</v>
      </c>
      <c r="JO18">
        <v>4</v>
      </c>
      <c r="JP18">
        <v>5</v>
      </c>
      <c r="JQ18">
        <v>5</v>
      </c>
      <c r="JR18">
        <v>4</v>
      </c>
      <c r="JS18">
        <v>5</v>
      </c>
      <c r="JT18">
        <v>4</v>
      </c>
      <c r="JU18" s="2">
        <f t="shared" si="81"/>
        <v>27</v>
      </c>
      <c r="JV18" s="3">
        <f t="shared" si="82"/>
        <v>4.5</v>
      </c>
      <c r="JW18" s="2">
        <v>1</v>
      </c>
      <c r="JX18">
        <v>3</v>
      </c>
      <c r="JY18" s="37">
        <f>LOOKUP(JX18,{1,2,3,4,5},{5,4,3,2,1})</f>
        <v>3</v>
      </c>
      <c r="JZ18">
        <v>4</v>
      </c>
      <c r="KA18" s="37">
        <f>LOOKUP(JZ18,{1,2,3,4,5},{5,4,3,2,1})</f>
        <v>2</v>
      </c>
      <c r="KB18">
        <v>5</v>
      </c>
      <c r="KC18" s="37">
        <f>LOOKUP(KB18,{1,2,3,4,5},{5,4,3,2,1})</f>
        <v>1</v>
      </c>
      <c r="KD18">
        <v>4</v>
      </c>
      <c r="KE18" s="37">
        <f>LOOKUP(KD18,{1,2,3,4,5},{5,4,3,2,1})</f>
        <v>2</v>
      </c>
      <c r="KF18">
        <v>3</v>
      </c>
      <c r="KG18" s="37">
        <f>LOOKUP(KF18,{1,2,3,4,5},{5,4,3,2,1})</f>
        <v>3</v>
      </c>
      <c r="KH18">
        <v>4</v>
      </c>
      <c r="KI18" s="37">
        <f>LOOKUP(KH18,{1,2,3,4,5},{5,4,3,2,1})</f>
        <v>2</v>
      </c>
      <c r="KJ18" s="2">
        <f t="shared" si="79"/>
        <v>23</v>
      </c>
      <c r="KK18" s="3">
        <f t="shared" si="61"/>
        <v>3.8330000000000002</v>
      </c>
      <c r="KL18" s="2">
        <f t="shared" si="62"/>
        <v>5</v>
      </c>
      <c r="KM18">
        <f t="shared" si="63"/>
        <v>11</v>
      </c>
      <c r="KN18">
        <f t="shared" si="80"/>
        <v>9</v>
      </c>
      <c r="KO18">
        <f t="shared" si="64"/>
        <v>6</v>
      </c>
      <c r="KP18">
        <f t="shared" si="65"/>
        <v>13</v>
      </c>
      <c r="KQ18">
        <f t="shared" si="66"/>
        <v>7</v>
      </c>
      <c r="KR18" s="2">
        <f t="shared" si="83"/>
        <v>5</v>
      </c>
      <c r="KS18">
        <f t="shared" si="84"/>
        <v>9</v>
      </c>
      <c r="KT18">
        <f t="shared" si="85"/>
        <v>8</v>
      </c>
      <c r="KU18">
        <f t="shared" si="86"/>
        <v>9</v>
      </c>
      <c r="KV18">
        <f t="shared" si="87"/>
        <v>6</v>
      </c>
      <c r="KW18" s="3">
        <f t="shared" si="88"/>
        <v>9</v>
      </c>
      <c r="KX18" s="2">
        <v>1</v>
      </c>
      <c r="KY18">
        <v>2</v>
      </c>
      <c r="KZ18">
        <v>5</v>
      </c>
      <c r="LA18">
        <v>4</v>
      </c>
      <c r="LB18">
        <v>2</v>
      </c>
      <c r="LC18">
        <v>4</v>
      </c>
      <c r="LD18">
        <v>2</v>
      </c>
      <c r="LE18">
        <v>5</v>
      </c>
      <c r="LF18">
        <v>4</v>
      </c>
      <c r="LG18">
        <v>4</v>
      </c>
      <c r="LH18">
        <v>5</v>
      </c>
      <c r="LI18">
        <v>2</v>
      </c>
      <c r="LJ18">
        <v>5</v>
      </c>
      <c r="LK18">
        <v>2</v>
      </c>
      <c r="LL18">
        <v>5</v>
      </c>
      <c r="LM18">
        <v>2</v>
      </c>
      <c r="LN18">
        <v>2</v>
      </c>
      <c r="LO18">
        <v>2</v>
      </c>
      <c r="LP18">
        <v>3</v>
      </c>
      <c r="LQ18">
        <v>2</v>
      </c>
      <c r="LR18">
        <v>2</v>
      </c>
      <c r="LS18">
        <v>2</v>
      </c>
      <c r="LT18">
        <v>5</v>
      </c>
      <c r="LU18" s="2">
        <f t="shared" si="68"/>
        <v>28</v>
      </c>
      <c r="LV18" s="3">
        <f t="shared" si="69"/>
        <v>4.6669999999999998</v>
      </c>
      <c r="LW18" s="2">
        <f t="shared" si="70"/>
        <v>43</v>
      </c>
      <c r="LX18" s="3">
        <f t="shared" si="71"/>
        <v>2.6880000000000002</v>
      </c>
      <c r="LY18" s="2">
        <f t="shared" si="72"/>
        <v>71</v>
      </c>
      <c r="LZ18" s="3">
        <f t="shared" si="73"/>
        <v>3.2269999999999999</v>
      </c>
      <c r="MA18" s="2">
        <v>1</v>
      </c>
      <c r="MB18">
        <v>1</v>
      </c>
      <c r="MC18">
        <v>1</v>
      </c>
      <c r="MD18">
        <v>1</v>
      </c>
      <c r="ME18">
        <v>2</v>
      </c>
      <c r="MF18">
        <v>2</v>
      </c>
      <c r="MG18">
        <v>1</v>
      </c>
      <c r="MH18">
        <v>1</v>
      </c>
      <c r="MI18">
        <v>1</v>
      </c>
      <c r="MJ18" s="3">
        <v>2</v>
      </c>
      <c r="MK18">
        <f t="shared" si="74"/>
        <v>13</v>
      </c>
      <c r="ML18" s="2">
        <v>1</v>
      </c>
      <c r="MM18">
        <v>2</v>
      </c>
      <c r="MN18">
        <v>4</v>
      </c>
      <c r="MO18">
        <v>3</v>
      </c>
      <c r="MP18" s="37">
        <f>LOOKUP(MO18,{1,2,3,4,5},{5,4,3,2,1})</f>
        <v>3</v>
      </c>
      <c r="MQ18">
        <v>4</v>
      </c>
      <c r="MR18">
        <v>4</v>
      </c>
      <c r="MS18" s="37">
        <f>LOOKUP(MR18,{1,2,3,4,5},{5,4,3,2,1})</f>
        <v>2</v>
      </c>
      <c r="MT18">
        <v>2</v>
      </c>
      <c r="MU18" s="37">
        <f>LOOKUP(MT18,{1,2,3,4,5},{5,4,3,2,1})</f>
        <v>4</v>
      </c>
      <c r="MV18">
        <v>2</v>
      </c>
      <c r="MW18">
        <v>3</v>
      </c>
      <c r="MX18">
        <v>1</v>
      </c>
      <c r="MY18">
        <v>5</v>
      </c>
      <c r="MZ18" s="37">
        <f>LOOKUP(MY18,{1,2,3,4,5},{5,4,3,2,1})</f>
        <v>1</v>
      </c>
      <c r="NA18">
        <v>1</v>
      </c>
      <c r="NB18">
        <v>4</v>
      </c>
      <c r="NC18">
        <v>3</v>
      </c>
      <c r="ND18" s="37">
        <f>LOOKUP(NC18,{1,2,3,4,5},{5,4,3,2,1})</f>
        <v>3</v>
      </c>
      <c r="NE18">
        <v>1</v>
      </c>
      <c r="NF18">
        <v>5</v>
      </c>
      <c r="NG18" s="37">
        <f>LOOKUP(NF18,{1,2,3,4,5},{5,4,3,2,1})</f>
        <v>1</v>
      </c>
      <c r="NH18">
        <v>5</v>
      </c>
      <c r="NI18" s="37">
        <f>LOOKUP(NH18,{1,2,3,4,5},{5,4,3,2,1})</f>
        <v>1</v>
      </c>
      <c r="NJ18">
        <v>1</v>
      </c>
      <c r="NK18">
        <v>5</v>
      </c>
      <c r="NL18" s="37">
        <f>LOOKUP(NK18,{1,2,3,4,5},{5,4,3,2,1})</f>
        <v>1</v>
      </c>
      <c r="NM18">
        <v>5</v>
      </c>
      <c r="NN18" s="37">
        <f>LOOKUP(NM18,{1,2,3,4,5},{5,4,3,2,1})</f>
        <v>1</v>
      </c>
      <c r="NO18">
        <v>4</v>
      </c>
      <c r="NP18" s="37">
        <f>LOOKUP(NO18,{1,2,3,4,5},{5,4,3,2,1})</f>
        <v>2</v>
      </c>
      <c r="NQ18">
        <v>1</v>
      </c>
      <c r="NR18">
        <v>1</v>
      </c>
      <c r="NS18">
        <v>5</v>
      </c>
      <c r="NT18">
        <v>4</v>
      </c>
      <c r="NU18" s="37">
        <f>LOOKUP(NT18,{1,2,3,4,5},{5,4,3,2,1})</f>
        <v>2</v>
      </c>
      <c r="NV18">
        <v>5</v>
      </c>
      <c r="NW18" s="37">
        <f>LOOKUP(NV18,{1,2,3,4,5},{5,4,3,2,1})</f>
        <v>1</v>
      </c>
      <c r="NX18">
        <v>3</v>
      </c>
      <c r="NY18" s="37">
        <f>LOOKUP(NX18,{1,2,3,4,5},{5,4,3,2,1})</f>
        <v>3</v>
      </c>
      <c r="NZ18">
        <f t="shared" si="75"/>
        <v>55</v>
      </c>
      <c r="OA18">
        <f t="shared" si="76"/>
        <v>2.12</v>
      </c>
      <c r="OB18" s="13" t="s">
        <v>704</v>
      </c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</row>
    <row r="19" spans="1:461" x14ac:dyDescent="0.3">
      <c r="A19" s="30">
        <v>22</v>
      </c>
      <c r="B19" s="2" t="s">
        <v>705</v>
      </c>
      <c r="C19" s="3">
        <v>1</v>
      </c>
      <c r="D19" s="2">
        <v>19</v>
      </c>
      <c r="E19">
        <v>2</v>
      </c>
      <c r="F19" s="2">
        <v>1</v>
      </c>
      <c r="G19">
        <v>1</v>
      </c>
      <c r="H19" s="3">
        <v>1</v>
      </c>
      <c r="I19" s="2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f t="shared" si="77"/>
        <v>2</v>
      </c>
      <c r="R19">
        <v>6</v>
      </c>
      <c r="S19">
        <v>4</v>
      </c>
      <c r="T19">
        <f>LOOKUP(R19,{1,2,3,4,5,6,11,15},{1,2,1,2,2,2,1,2})</f>
        <v>2</v>
      </c>
      <c r="U19">
        <v>2</v>
      </c>
      <c r="V19" s="3"/>
      <c r="W19" s="32" t="s">
        <v>440</v>
      </c>
      <c r="X19" s="32" t="s">
        <v>440</v>
      </c>
      <c r="Y19" s="32" t="s">
        <v>440</v>
      </c>
      <c r="Z19" s="32" t="s">
        <v>440</v>
      </c>
      <c r="AA19" s="32" t="s">
        <v>440</v>
      </c>
      <c r="AB19" s="49" t="s">
        <v>440</v>
      </c>
      <c r="AC19" s="32" t="s">
        <v>440</v>
      </c>
      <c r="AD19" s="49" t="s">
        <v>440</v>
      </c>
      <c r="AE19" s="2">
        <v>1</v>
      </c>
      <c r="AF19">
        <v>1</v>
      </c>
      <c r="AG19">
        <f t="shared" si="0"/>
        <v>1</v>
      </c>
      <c r="AH19">
        <v>1</v>
      </c>
      <c r="AI19">
        <f t="shared" si="1"/>
        <v>1</v>
      </c>
      <c r="AJ19">
        <v>1</v>
      </c>
      <c r="AK19">
        <f t="shared" si="2"/>
        <v>1</v>
      </c>
      <c r="AL19">
        <v>1</v>
      </c>
      <c r="AM19">
        <f t="shared" si="3"/>
        <v>-1</v>
      </c>
      <c r="AN19">
        <v>2</v>
      </c>
      <c r="AO19">
        <f t="shared" si="4"/>
        <v>1</v>
      </c>
      <c r="AP19">
        <v>1</v>
      </c>
      <c r="AQ19">
        <f t="shared" si="5"/>
        <v>1</v>
      </c>
      <c r="AR19">
        <v>2</v>
      </c>
      <c r="AS19">
        <f t="shared" si="6"/>
        <v>1</v>
      </c>
      <c r="AT19">
        <v>2</v>
      </c>
      <c r="AU19">
        <f t="shared" si="7"/>
        <v>1</v>
      </c>
      <c r="AV19">
        <v>1</v>
      </c>
      <c r="AW19">
        <f t="shared" si="8"/>
        <v>1</v>
      </c>
      <c r="AX19">
        <v>1</v>
      </c>
      <c r="AY19">
        <f t="shared" si="9"/>
        <v>-1</v>
      </c>
      <c r="AZ19">
        <v>1</v>
      </c>
      <c r="BA19">
        <f t="shared" si="10"/>
        <v>-1</v>
      </c>
      <c r="BB19">
        <v>1</v>
      </c>
      <c r="BC19">
        <f t="shared" si="11"/>
        <v>1</v>
      </c>
      <c r="BD19">
        <v>1</v>
      </c>
      <c r="BE19">
        <f t="shared" si="12"/>
        <v>1</v>
      </c>
      <c r="BF19">
        <v>2</v>
      </c>
      <c r="BG19">
        <f t="shared" si="13"/>
        <v>1</v>
      </c>
      <c r="BH19">
        <v>1</v>
      </c>
      <c r="BI19">
        <f t="shared" si="14"/>
        <v>1</v>
      </c>
      <c r="BJ19">
        <v>2</v>
      </c>
      <c r="BK19">
        <f t="shared" si="15"/>
        <v>1</v>
      </c>
      <c r="BL19">
        <v>2</v>
      </c>
      <c r="BM19">
        <f t="shared" si="16"/>
        <v>1</v>
      </c>
      <c r="BN19">
        <v>1</v>
      </c>
      <c r="BO19">
        <f t="shared" si="17"/>
        <v>1</v>
      </c>
      <c r="BP19">
        <v>1</v>
      </c>
      <c r="BQ19">
        <f t="shared" si="18"/>
        <v>1</v>
      </c>
      <c r="BR19">
        <v>2</v>
      </c>
      <c r="BS19">
        <f t="shared" si="19"/>
        <v>1</v>
      </c>
      <c r="BT19">
        <v>1</v>
      </c>
      <c r="BU19">
        <f t="shared" si="20"/>
        <v>-1</v>
      </c>
      <c r="BV19" s="13">
        <f t="shared" si="21"/>
        <v>13</v>
      </c>
      <c r="BW19" s="2">
        <v>1</v>
      </c>
      <c r="BX19">
        <v>2</v>
      </c>
      <c r="BY19">
        <v>4</v>
      </c>
      <c r="BZ19">
        <v>1</v>
      </c>
      <c r="CA19">
        <v>3</v>
      </c>
      <c r="CB19">
        <v>5</v>
      </c>
      <c r="CC19">
        <v>4</v>
      </c>
      <c r="CD19">
        <v>2</v>
      </c>
      <c r="CE19" s="37">
        <v>5</v>
      </c>
      <c r="CF19">
        <v>3</v>
      </c>
      <c r="CG19">
        <v>3</v>
      </c>
      <c r="CH19">
        <v>1</v>
      </c>
      <c r="CI19">
        <v>2</v>
      </c>
      <c r="CJ19">
        <v>2</v>
      </c>
      <c r="CK19">
        <v>2</v>
      </c>
      <c r="CL19">
        <v>4</v>
      </c>
      <c r="CM19">
        <v>3</v>
      </c>
      <c r="CN19">
        <v>4</v>
      </c>
      <c r="CO19">
        <v>4</v>
      </c>
      <c r="CP19">
        <v>5</v>
      </c>
      <c r="CQ19">
        <v>2</v>
      </c>
      <c r="CR19">
        <v>2</v>
      </c>
      <c r="CS19">
        <f>LOOKUP(CR19,{1,2,3,4,5},{5,4,3,2,1})</f>
        <v>4</v>
      </c>
      <c r="CT19">
        <v>4</v>
      </c>
      <c r="CU19">
        <v>2</v>
      </c>
      <c r="CV19">
        <v>4</v>
      </c>
      <c r="CW19">
        <v>2</v>
      </c>
      <c r="CX19">
        <f>LOOKUP(CW19,{1,2,3,4,5},{5,4,3,2,1})</f>
        <v>4</v>
      </c>
      <c r="CY19">
        <v>2</v>
      </c>
      <c r="CZ19">
        <f>LOOKUP(CY19,{1,2,3,4,5},{5,4,3,2,1})</f>
        <v>4</v>
      </c>
      <c r="DA19">
        <v>2</v>
      </c>
      <c r="DB19">
        <f>LOOKUP(DA19,{1,2,3,4,5},{5,4,3,2,1})</f>
        <v>4</v>
      </c>
      <c r="DC19">
        <v>4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3</v>
      </c>
      <c r="DJ19">
        <v>3</v>
      </c>
      <c r="DK19">
        <v>3</v>
      </c>
      <c r="DL19" s="2">
        <f t="shared" si="22"/>
        <v>7</v>
      </c>
      <c r="DM19">
        <f t="shared" si="23"/>
        <v>2.3332999999999999</v>
      </c>
      <c r="DN19">
        <f t="shared" si="24"/>
        <v>12</v>
      </c>
      <c r="DO19">
        <f t="shared" si="25"/>
        <v>4</v>
      </c>
      <c r="DP19">
        <f t="shared" si="26"/>
        <v>19</v>
      </c>
      <c r="DQ19" s="3">
        <f t="shared" si="27"/>
        <v>3.1667000000000001</v>
      </c>
      <c r="DR19" s="2">
        <f t="shared" si="28"/>
        <v>19</v>
      </c>
      <c r="DS19">
        <f t="shared" si="29"/>
        <v>3.1667000000000001</v>
      </c>
      <c r="DT19">
        <f t="shared" si="30"/>
        <v>23</v>
      </c>
      <c r="DU19">
        <f t="shared" si="31"/>
        <v>2.875</v>
      </c>
      <c r="DV19">
        <f t="shared" si="32"/>
        <v>42</v>
      </c>
      <c r="DW19" s="3">
        <f t="shared" si="33"/>
        <v>3</v>
      </c>
      <c r="DX19" s="2">
        <f t="shared" si="34"/>
        <v>11</v>
      </c>
      <c r="DY19">
        <f t="shared" si="35"/>
        <v>3.6667000000000001</v>
      </c>
      <c r="DZ19">
        <f t="shared" si="36"/>
        <v>10</v>
      </c>
      <c r="EA19">
        <f t="shared" si="37"/>
        <v>3.3332999999999999</v>
      </c>
      <c r="EB19">
        <f t="shared" si="38"/>
        <v>21</v>
      </c>
      <c r="EC19" s="3">
        <f t="shared" si="39"/>
        <v>3.5</v>
      </c>
      <c r="ED19" s="2">
        <f t="shared" si="78"/>
        <v>24</v>
      </c>
      <c r="EE19" s="3">
        <f t="shared" si="40"/>
        <v>4</v>
      </c>
      <c r="EF19" s="2">
        <f t="shared" si="41"/>
        <v>9</v>
      </c>
      <c r="EG19" s="3">
        <f t="shared" si="42"/>
        <v>3</v>
      </c>
      <c r="EH19" s="2">
        <f t="shared" si="43"/>
        <v>115</v>
      </c>
      <c r="EI19" s="3">
        <f t="shared" si="44"/>
        <v>3.29</v>
      </c>
      <c r="EJ19" s="2">
        <v>1</v>
      </c>
      <c r="EK19">
        <v>1</v>
      </c>
      <c r="EL19">
        <v>2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3</v>
      </c>
      <c r="ES19">
        <v>1</v>
      </c>
      <c r="ET19">
        <v>5</v>
      </c>
      <c r="EU19" s="37">
        <v>2</v>
      </c>
      <c r="EV19">
        <v>1</v>
      </c>
      <c r="EW19">
        <v>1</v>
      </c>
      <c r="EX19">
        <v>1</v>
      </c>
      <c r="EY19">
        <v>1</v>
      </c>
      <c r="EZ19">
        <v>4</v>
      </c>
      <c r="FA19">
        <v>2</v>
      </c>
      <c r="FB19">
        <v>1</v>
      </c>
      <c r="FC19">
        <v>1</v>
      </c>
      <c r="FD19">
        <v>1</v>
      </c>
      <c r="FE19">
        <v>1</v>
      </c>
      <c r="FF19" s="2">
        <f t="shared" si="45"/>
        <v>31</v>
      </c>
      <c r="FG19" s="3">
        <f t="shared" si="46"/>
        <v>1.55</v>
      </c>
      <c r="FH19" t="s">
        <v>514</v>
      </c>
      <c r="FI19">
        <v>10</v>
      </c>
      <c r="FJ19" t="s">
        <v>521</v>
      </c>
      <c r="FK19">
        <v>16</v>
      </c>
      <c r="FL19" t="s">
        <v>511</v>
      </c>
      <c r="FM19" s="3">
        <v>7</v>
      </c>
      <c r="FN19" s="2">
        <v>1</v>
      </c>
      <c r="FO19">
        <v>1</v>
      </c>
      <c r="FP19">
        <v>1</v>
      </c>
      <c r="FQ19">
        <v>1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1</v>
      </c>
      <c r="FX19">
        <v>1</v>
      </c>
      <c r="FY19" s="37">
        <v>2</v>
      </c>
      <c r="FZ19">
        <v>1</v>
      </c>
      <c r="GA19">
        <v>1</v>
      </c>
      <c r="GB19">
        <v>1</v>
      </c>
      <c r="GC19">
        <v>2</v>
      </c>
      <c r="GD19">
        <v>1</v>
      </c>
      <c r="GE19">
        <v>1</v>
      </c>
      <c r="GF19">
        <v>2</v>
      </c>
      <c r="GG19">
        <v>1</v>
      </c>
      <c r="GH19">
        <v>2</v>
      </c>
      <c r="GI19">
        <v>2</v>
      </c>
      <c r="GJ19" s="2">
        <f t="shared" si="47"/>
        <v>29</v>
      </c>
      <c r="GK19" s="3">
        <f t="shared" si="48"/>
        <v>1.45</v>
      </c>
      <c r="GL19" s="2" t="s">
        <v>514</v>
      </c>
      <c r="GM19">
        <v>10</v>
      </c>
      <c r="GN19" t="s">
        <v>521</v>
      </c>
      <c r="GO19">
        <v>16</v>
      </c>
      <c r="GP19" t="s">
        <v>513</v>
      </c>
      <c r="GQ19" s="3">
        <v>9</v>
      </c>
      <c r="GR19" s="2">
        <v>1</v>
      </c>
      <c r="GS19">
        <v>5</v>
      </c>
      <c r="GT19">
        <v>4</v>
      </c>
      <c r="GU19">
        <v>3</v>
      </c>
      <c r="GV19">
        <v>2</v>
      </c>
      <c r="GW19">
        <v>2</v>
      </c>
      <c r="GX19" s="37">
        <f>LOOKUP(GW19,{1,2,3,4,5},{5,4,3,2,1})</f>
        <v>4</v>
      </c>
      <c r="GY19">
        <v>1</v>
      </c>
      <c r="GZ19" s="37">
        <f>LOOKUP(GY19,{1,2,3,4,5},{5,4,3,2,1})</f>
        <v>5</v>
      </c>
      <c r="HA19">
        <v>4</v>
      </c>
      <c r="HB19">
        <v>1</v>
      </c>
      <c r="HC19" s="37">
        <f>LOOKUP(HB19,{1,2,3,4,5},{5,4,3,2,1})</f>
        <v>5</v>
      </c>
      <c r="HD19">
        <v>2</v>
      </c>
      <c r="HE19">
        <v>4</v>
      </c>
      <c r="HF19">
        <v>5</v>
      </c>
      <c r="HG19">
        <v>2</v>
      </c>
      <c r="HH19">
        <v>4</v>
      </c>
      <c r="HI19">
        <v>4</v>
      </c>
      <c r="HJ19">
        <v>4</v>
      </c>
      <c r="HK19">
        <v>2</v>
      </c>
      <c r="HL19" s="37">
        <f>LOOKUP(HK19,{1,2,3,4,5},{5,4,3,2,1})</f>
        <v>4</v>
      </c>
      <c r="HM19">
        <v>3</v>
      </c>
      <c r="HN19" s="37">
        <f>LOOKUP(HM19,{1,2,3,4,5},{5,4,3,2,1})</f>
        <v>3</v>
      </c>
      <c r="HO19">
        <f t="shared" si="49"/>
        <v>64</v>
      </c>
      <c r="HP19">
        <f t="shared" si="50"/>
        <v>3.76</v>
      </c>
      <c r="HQ19">
        <v>1</v>
      </c>
      <c r="HR19">
        <v>3</v>
      </c>
      <c r="HS19">
        <v>3</v>
      </c>
      <c r="HT19">
        <v>3</v>
      </c>
      <c r="HU19">
        <v>1</v>
      </c>
      <c r="HV19">
        <v>1</v>
      </c>
      <c r="HW19">
        <v>1</v>
      </c>
      <c r="HX19" s="37">
        <v>3</v>
      </c>
      <c r="HY19">
        <v>3</v>
      </c>
      <c r="HZ19">
        <v>2</v>
      </c>
      <c r="IA19">
        <v>3</v>
      </c>
      <c r="IB19">
        <v>1</v>
      </c>
      <c r="IC19">
        <v>3</v>
      </c>
      <c r="ID19">
        <v>3</v>
      </c>
      <c r="IE19">
        <v>2</v>
      </c>
      <c r="IF19">
        <v>3</v>
      </c>
      <c r="IG19">
        <v>3</v>
      </c>
      <c r="IH19">
        <v>2</v>
      </c>
      <c r="II19">
        <v>1</v>
      </c>
      <c r="IJ19" s="37">
        <f>LOOKUP(II19,{1,2,3},{3,2,1})</f>
        <v>3</v>
      </c>
      <c r="IK19" s="2">
        <f t="shared" si="51"/>
        <v>40</v>
      </c>
      <c r="IL19" s="3">
        <f t="shared" si="52"/>
        <v>2.35</v>
      </c>
      <c r="IM19" s="2">
        <v>1</v>
      </c>
      <c r="IN19">
        <v>2</v>
      </c>
      <c r="IO19">
        <v>3</v>
      </c>
      <c r="IP19">
        <v>5</v>
      </c>
      <c r="IQ19">
        <v>1</v>
      </c>
      <c r="IR19">
        <v>5</v>
      </c>
      <c r="IS19">
        <v>3</v>
      </c>
      <c r="IT19" s="2">
        <f t="shared" si="53"/>
        <v>19</v>
      </c>
      <c r="IU19" s="3">
        <f t="shared" si="54"/>
        <v>3.1669999999999998</v>
      </c>
      <c r="IV19" s="2">
        <v>1</v>
      </c>
      <c r="IW19">
        <v>3</v>
      </c>
      <c r="IX19">
        <v>5</v>
      </c>
      <c r="IY19">
        <v>5</v>
      </c>
      <c r="IZ19">
        <v>3</v>
      </c>
      <c r="JA19">
        <v>5</v>
      </c>
      <c r="JB19">
        <v>4</v>
      </c>
      <c r="JC19" s="2">
        <f t="shared" si="55"/>
        <v>25</v>
      </c>
      <c r="JD19" s="3">
        <f t="shared" si="56"/>
        <v>4.1669999999999998</v>
      </c>
      <c r="JE19" s="2">
        <v>1</v>
      </c>
      <c r="JF19">
        <v>3</v>
      </c>
      <c r="JG19">
        <v>3</v>
      </c>
      <c r="JH19">
        <v>2</v>
      </c>
      <c r="JI19">
        <v>3</v>
      </c>
      <c r="JJ19">
        <v>1</v>
      </c>
      <c r="JK19">
        <v>4</v>
      </c>
      <c r="JL19" s="2">
        <f t="shared" si="57"/>
        <v>16</v>
      </c>
      <c r="JM19" s="3">
        <f t="shared" si="58"/>
        <v>2.6669999999999998</v>
      </c>
      <c r="JN19" s="2">
        <v>1</v>
      </c>
      <c r="JO19">
        <v>3</v>
      </c>
      <c r="JP19">
        <v>5</v>
      </c>
      <c r="JQ19">
        <v>5</v>
      </c>
      <c r="JR19">
        <v>4</v>
      </c>
      <c r="JS19">
        <v>5</v>
      </c>
      <c r="JT19">
        <v>5</v>
      </c>
      <c r="JU19" s="2">
        <f t="shared" si="81"/>
        <v>27</v>
      </c>
      <c r="JV19" s="3">
        <f t="shared" si="82"/>
        <v>4.5</v>
      </c>
      <c r="JW19" s="2">
        <v>1</v>
      </c>
      <c r="JX19">
        <v>4</v>
      </c>
      <c r="JY19" s="37">
        <f>LOOKUP(JX19,{1,2,3,4,5},{5,4,3,2,1})</f>
        <v>2</v>
      </c>
      <c r="JZ19">
        <v>3</v>
      </c>
      <c r="KA19" s="37">
        <f>LOOKUP(JZ19,{1,2,3,4,5},{5,4,3,2,1})</f>
        <v>3</v>
      </c>
      <c r="KB19">
        <v>3</v>
      </c>
      <c r="KC19" s="37">
        <f>LOOKUP(KB19,{1,2,3,4,5},{5,4,3,2,1})</f>
        <v>3</v>
      </c>
      <c r="KD19">
        <v>2</v>
      </c>
      <c r="KE19" s="37">
        <f>LOOKUP(KD19,{1,2,3,4,5},{5,4,3,2,1})</f>
        <v>4</v>
      </c>
      <c r="KF19">
        <v>1</v>
      </c>
      <c r="KG19" s="37">
        <f>LOOKUP(KF19,{1,2,3,4,5},{5,4,3,2,1})</f>
        <v>5</v>
      </c>
      <c r="KH19">
        <v>3</v>
      </c>
      <c r="KI19" s="37">
        <f>LOOKUP(KH19,{1,2,3,4,5},{5,4,3,2,1})</f>
        <v>3</v>
      </c>
      <c r="KJ19" s="2">
        <f t="shared" si="79"/>
        <v>16</v>
      </c>
      <c r="KK19" s="3">
        <f t="shared" si="61"/>
        <v>2.6669999999999998</v>
      </c>
      <c r="KL19" s="2">
        <f t="shared" si="62"/>
        <v>7</v>
      </c>
      <c r="KM19">
        <f t="shared" si="63"/>
        <v>11</v>
      </c>
      <c r="KN19">
        <f t="shared" si="80"/>
        <v>13</v>
      </c>
      <c r="KO19">
        <f t="shared" si="64"/>
        <v>8</v>
      </c>
      <c r="KP19">
        <f t="shared" si="65"/>
        <v>15</v>
      </c>
      <c r="KQ19">
        <f t="shared" si="66"/>
        <v>10</v>
      </c>
      <c r="KR19" s="2">
        <f t="shared" si="83"/>
        <v>6</v>
      </c>
      <c r="KS19">
        <f t="shared" si="84"/>
        <v>8</v>
      </c>
      <c r="KT19">
        <f t="shared" si="85"/>
        <v>7</v>
      </c>
      <c r="KU19">
        <f t="shared" si="86"/>
        <v>7</v>
      </c>
      <c r="KV19">
        <f t="shared" si="87"/>
        <v>6</v>
      </c>
      <c r="KW19" s="3">
        <f t="shared" si="88"/>
        <v>9</v>
      </c>
      <c r="KX19" s="2">
        <v>1</v>
      </c>
      <c r="KY19">
        <v>3</v>
      </c>
      <c r="KZ19">
        <v>5</v>
      </c>
      <c r="LA19">
        <v>3</v>
      </c>
      <c r="LB19">
        <v>3</v>
      </c>
      <c r="LC19">
        <v>4</v>
      </c>
      <c r="LD19">
        <v>1</v>
      </c>
      <c r="LE19">
        <v>5</v>
      </c>
      <c r="LF19">
        <v>4</v>
      </c>
      <c r="LG19">
        <v>4</v>
      </c>
      <c r="LH19">
        <v>5</v>
      </c>
      <c r="LI19">
        <v>4</v>
      </c>
      <c r="LJ19">
        <v>4</v>
      </c>
      <c r="LK19">
        <v>5</v>
      </c>
      <c r="LL19">
        <v>4</v>
      </c>
      <c r="LM19">
        <v>3</v>
      </c>
      <c r="LN19">
        <v>3</v>
      </c>
      <c r="LO19">
        <v>1</v>
      </c>
      <c r="LP19">
        <v>1</v>
      </c>
      <c r="LQ19">
        <v>1</v>
      </c>
      <c r="LR19">
        <v>3</v>
      </c>
      <c r="LS19">
        <v>1</v>
      </c>
      <c r="LT19">
        <v>4</v>
      </c>
      <c r="LU19" s="2">
        <f t="shared" si="68"/>
        <v>27</v>
      </c>
      <c r="LV19" s="3">
        <f t="shared" si="69"/>
        <v>4.5</v>
      </c>
      <c r="LW19" s="2">
        <f t="shared" si="70"/>
        <v>44</v>
      </c>
      <c r="LX19" s="3">
        <f t="shared" si="71"/>
        <v>2.75</v>
      </c>
      <c r="LY19" s="2">
        <f t="shared" si="72"/>
        <v>71</v>
      </c>
      <c r="LZ19" s="3">
        <f t="shared" si="73"/>
        <v>3.2269999999999999</v>
      </c>
      <c r="MA19" s="2">
        <v>1</v>
      </c>
      <c r="MB19">
        <v>1</v>
      </c>
      <c r="MC19">
        <v>2</v>
      </c>
      <c r="MD19">
        <v>1</v>
      </c>
      <c r="ME19">
        <v>1</v>
      </c>
      <c r="MF19">
        <v>2</v>
      </c>
      <c r="MG19">
        <v>1</v>
      </c>
      <c r="MH19">
        <v>2</v>
      </c>
      <c r="MI19">
        <v>1</v>
      </c>
      <c r="MJ19" s="3">
        <v>2</v>
      </c>
      <c r="MK19">
        <f t="shared" si="74"/>
        <v>14</v>
      </c>
      <c r="ML19" s="2">
        <v>1</v>
      </c>
      <c r="MM19">
        <v>4</v>
      </c>
      <c r="MN19">
        <v>4</v>
      </c>
      <c r="MO19">
        <v>4</v>
      </c>
      <c r="MP19" s="37">
        <f>LOOKUP(MO19,{1,2,3,4,5},{5,4,3,2,1})</f>
        <v>2</v>
      </c>
      <c r="MQ19">
        <v>2</v>
      </c>
      <c r="MR19">
        <v>3</v>
      </c>
      <c r="MS19" s="37">
        <f>LOOKUP(MR19,{1,2,3,4,5},{5,4,3,2,1})</f>
        <v>3</v>
      </c>
      <c r="MT19">
        <v>3</v>
      </c>
      <c r="MU19" s="37">
        <f>LOOKUP(MT19,{1,2,3,4,5},{5,4,3,2,1})</f>
        <v>3</v>
      </c>
      <c r="MV19">
        <v>2</v>
      </c>
      <c r="MW19">
        <v>2</v>
      </c>
      <c r="MX19">
        <v>1</v>
      </c>
      <c r="MY19">
        <v>4</v>
      </c>
      <c r="MZ19" s="37">
        <f>LOOKUP(MY19,{1,2,3,4,5},{5,4,3,2,1})</f>
        <v>2</v>
      </c>
      <c r="NA19">
        <v>4</v>
      </c>
      <c r="NB19">
        <v>4</v>
      </c>
      <c r="NC19">
        <v>4</v>
      </c>
      <c r="ND19" s="37">
        <f>LOOKUP(NC19,{1,2,3,4,5},{5,4,3,2,1})</f>
        <v>2</v>
      </c>
      <c r="NE19">
        <v>2</v>
      </c>
      <c r="NF19">
        <v>4</v>
      </c>
      <c r="NG19" s="37">
        <f>LOOKUP(NF19,{1,2,3,4,5},{5,4,3,2,1})</f>
        <v>2</v>
      </c>
      <c r="NH19">
        <v>4</v>
      </c>
      <c r="NI19" s="37">
        <f>LOOKUP(NH19,{1,2,3,4,5},{5,4,3,2,1})</f>
        <v>2</v>
      </c>
      <c r="NJ19">
        <v>3</v>
      </c>
      <c r="NK19">
        <v>3</v>
      </c>
      <c r="NL19" s="37">
        <f>LOOKUP(NK19,{1,2,3,4,5},{5,4,3,2,1})</f>
        <v>3</v>
      </c>
      <c r="NM19">
        <v>2</v>
      </c>
      <c r="NN19" s="37">
        <f>LOOKUP(NM19,{1,2,3,4,5},{5,4,3,2,1})</f>
        <v>4</v>
      </c>
      <c r="NO19">
        <v>2</v>
      </c>
      <c r="NP19" s="37">
        <f>LOOKUP(NO19,{1,2,3,4,5},{5,4,3,2,1})</f>
        <v>4</v>
      </c>
      <c r="NQ19">
        <v>3</v>
      </c>
      <c r="NR19">
        <v>3</v>
      </c>
      <c r="NS19">
        <v>5</v>
      </c>
      <c r="NT19">
        <v>3</v>
      </c>
      <c r="NU19" s="37">
        <f>LOOKUP(NT19,{1,2,3,4,5},{5,4,3,2,1})</f>
        <v>3</v>
      </c>
      <c r="NV19">
        <v>5</v>
      </c>
      <c r="NW19" s="37">
        <f>LOOKUP(NV19,{1,2,3,4,5},{5,4,3,2,1})</f>
        <v>1</v>
      </c>
      <c r="NX19">
        <v>3</v>
      </c>
      <c r="NY19" s="37">
        <f>LOOKUP(NX19,{1,2,3,4,5},{5,4,3,2,1})</f>
        <v>3</v>
      </c>
      <c r="NZ19">
        <f t="shared" si="75"/>
        <v>73</v>
      </c>
      <c r="OA19">
        <f t="shared" si="76"/>
        <v>2.81</v>
      </c>
      <c r="OB19" s="13" t="s">
        <v>440</v>
      </c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</row>
    <row r="20" spans="1:461" x14ac:dyDescent="0.3">
      <c r="A20" s="30">
        <v>23</v>
      </c>
      <c r="B20" s="2" t="s">
        <v>706</v>
      </c>
      <c r="C20" s="3">
        <v>1</v>
      </c>
      <c r="D20" s="2">
        <v>21</v>
      </c>
      <c r="E20">
        <v>1</v>
      </c>
      <c r="F20" s="2">
        <v>2</v>
      </c>
      <c r="G20">
        <v>2</v>
      </c>
      <c r="H20" s="3">
        <v>1</v>
      </c>
      <c r="I20" s="2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f t="shared" si="77"/>
        <v>1</v>
      </c>
      <c r="R20">
        <v>6</v>
      </c>
      <c r="S20">
        <v>3</v>
      </c>
      <c r="T20">
        <f>LOOKUP(R20,{1,2,3,4,5,6,11,15},{1,2,1,2,2,2,1,2})</f>
        <v>2</v>
      </c>
      <c r="U20">
        <v>2</v>
      </c>
      <c r="V20" s="3"/>
      <c r="W20" s="32" t="s">
        <v>440</v>
      </c>
      <c r="X20" s="32" t="s">
        <v>440</v>
      </c>
      <c r="Y20" s="32" t="s">
        <v>440</v>
      </c>
      <c r="Z20" s="32" t="s">
        <v>440</v>
      </c>
      <c r="AA20" s="32" t="s">
        <v>440</v>
      </c>
      <c r="AB20" s="49" t="s">
        <v>440</v>
      </c>
      <c r="AC20" s="32" t="s">
        <v>440</v>
      </c>
      <c r="AD20" s="49" t="s">
        <v>440</v>
      </c>
      <c r="AE20" s="2">
        <v>1</v>
      </c>
      <c r="AF20">
        <v>1</v>
      </c>
      <c r="AG20">
        <f t="shared" si="0"/>
        <v>1</v>
      </c>
      <c r="AH20">
        <v>1</v>
      </c>
      <c r="AI20">
        <f t="shared" si="1"/>
        <v>1</v>
      </c>
      <c r="AJ20">
        <v>1</v>
      </c>
      <c r="AK20">
        <f t="shared" si="2"/>
        <v>1</v>
      </c>
      <c r="AL20">
        <v>1</v>
      </c>
      <c r="AM20">
        <f t="shared" si="3"/>
        <v>-1</v>
      </c>
      <c r="AN20">
        <v>1</v>
      </c>
      <c r="AO20">
        <f t="shared" si="4"/>
        <v>-1</v>
      </c>
      <c r="AP20">
        <v>1</v>
      </c>
      <c r="AQ20">
        <f t="shared" si="5"/>
        <v>1</v>
      </c>
      <c r="AR20">
        <v>1</v>
      </c>
      <c r="AS20">
        <f t="shared" si="6"/>
        <v>-1</v>
      </c>
      <c r="AT20">
        <v>2</v>
      </c>
      <c r="AU20">
        <f t="shared" si="7"/>
        <v>1</v>
      </c>
      <c r="AV20">
        <v>1</v>
      </c>
      <c r="AW20">
        <f t="shared" si="8"/>
        <v>1</v>
      </c>
      <c r="AX20">
        <v>1</v>
      </c>
      <c r="AY20">
        <f t="shared" si="9"/>
        <v>-1</v>
      </c>
      <c r="AZ20">
        <v>1</v>
      </c>
      <c r="BA20">
        <f t="shared" si="10"/>
        <v>-1</v>
      </c>
      <c r="BB20">
        <v>1</v>
      </c>
      <c r="BC20">
        <f t="shared" si="11"/>
        <v>1</v>
      </c>
      <c r="BD20">
        <v>1</v>
      </c>
      <c r="BE20">
        <f t="shared" si="12"/>
        <v>1</v>
      </c>
      <c r="BF20">
        <v>2</v>
      </c>
      <c r="BG20">
        <f t="shared" si="13"/>
        <v>1</v>
      </c>
      <c r="BH20">
        <v>1</v>
      </c>
      <c r="BI20">
        <f t="shared" si="14"/>
        <v>1</v>
      </c>
      <c r="BJ20">
        <v>2</v>
      </c>
      <c r="BK20">
        <f t="shared" si="15"/>
        <v>1</v>
      </c>
      <c r="BL20">
        <v>2</v>
      </c>
      <c r="BM20">
        <f t="shared" si="16"/>
        <v>1</v>
      </c>
      <c r="BN20">
        <v>1</v>
      </c>
      <c r="BO20">
        <f t="shared" si="17"/>
        <v>1</v>
      </c>
      <c r="BP20">
        <v>1</v>
      </c>
      <c r="BQ20">
        <f t="shared" si="18"/>
        <v>1</v>
      </c>
      <c r="BR20">
        <v>2</v>
      </c>
      <c r="BS20">
        <f t="shared" si="19"/>
        <v>1</v>
      </c>
      <c r="BT20">
        <v>2</v>
      </c>
      <c r="BU20">
        <f t="shared" si="20"/>
        <v>1</v>
      </c>
      <c r="BV20" s="13">
        <f t="shared" si="21"/>
        <v>11</v>
      </c>
      <c r="BW20" s="32">
        <v>1</v>
      </c>
      <c r="BX20" s="31">
        <v>5</v>
      </c>
      <c r="BY20" s="31">
        <v>4</v>
      </c>
      <c r="BZ20" s="31">
        <v>4</v>
      </c>
      <c r="CA20" s="31">
        <v>5</v>
      </c>
      <c r="CB20" s="31">
        <v>1</v>
      </c>
      <c r="CC20" s="31">
        <v>5</v>
      </c>
      <c r="CD20" s="31">
        <v>1</v>
      </c>
      <c r="CE20" s="31">
        <v>5</v>
      </c>
      <c r="CF20" s="31">
        <v>2</v>
      </c>
      <c r="CG20" s="31">
        <v>2</v>
      </c>
      <c r="CH20" s="31">
        <v>2</v>
      </c>
      <c r="CI20" s="31">
        <v>1</v>
      </c>
      <c r="CJ20" s="31">
        <v>1</v>
      </c>
      <c r="CK20" s="31">
        <v>4</v>
      </c>
      <c r="CL20" s="31">
        <v>4</v>
      </c>
      <c r="CM20" s="31">
        <v>4</v>
      </c>
      <c r="CN20" s="31">
        <v>4</v>
      </c>
      <c r="CO20" s="31">
        <v>2</v>
      </c>
      <c r="CP20" s="31" t="s">
        <v>440</v>
      </c>
      <c r="CQ20" s="31">
        <v>4</v>
      </c>
      <c r="CR20" s="31">
        <v>4</v>
      </c>
      <c r="CS20" s="31">
        <f>LOOKUP(CR20,{1,2,3,4,5},{5,4,3,2,1})</f>
        <v>2</v>
      </c>
      <c r="CT20" s="31">
        <v>4</v>
      </c>
      <c r="CU20" s="31">
        <v>4</v>
      </c>
      <c r="CV20" s="31">
        <v>2</v>
      </c>
      <c r="CW20" s="31">
        <v>2</v>
      </c>
      <c r="CX20" s="31">
        <f>LOOKUP(CW20,{1,2,3,4,5},{5,4,3,2,1})</f>
        <v>4</v>
      </c>
      <c r="CY20" s="31">
        <v>2</v>
      </c>
      <c r="CZ20" s="31">
        <f>LOOKUP(CY20,{1,2,3,4,5},{5,4,3,2,1})</f>
        <v>4</v>
      </c>
      <c r="DA20" s="31">
        <v>2</v>
      </c>
      <c r="DB20" s="31">
        <f>LOOKUP(DA20,{1,2,3,4,5},{5,4,3,2,1})</f>
        <v>4</v>
      </c>
      <c r="DC20" s="31">
        <v>4</v>
      </c>
      <c r="DD20" s="31">
        <v>4</v>
      </c>
      <c r="DE20" s="31">
        <v>4</v>
      </c>
      <c r="DF20" s="31">
        <v>4</v>
      </c>
      <c r="DG20" s="31">
        <v>4</v>
      </c>
      <c r="DH20" s="31">
        <v>4</v>
      </c>
      <c r="DI20" s="31">
        <v>2</v>
      </c>
      <c r="DJ20" s="31">
        <v>2</v>
      </c>
      <c r="DK20" s="31">
        <v>4</v>
      </c>
      <c r="DL20" s="32">
        <f t="shared" si="22"/>
        <v>13</v>
      </c>
      <c r="DM20" s="31">
        <f t="shared" si="23"/>
        <v>4.3333000000000004</v>
      </c>
      <c r="DN20" s="31">
        <f t="shared" si="24"/>
        <v>12</v>
      </c>
      <c r="DO20" s="31">
        <f t="shared" si="25"/>
        <v>4</v>
      </c>
      <c r="DP20" s="31">
        <f t="shared" si="26"/>
        <v>25</v>
      </c>
      <c r="DQ20" s="33">
        <f t="shared" si="27"/>
        <v>4.1666999999999996</v>
      </c>
      <c r="DR20" s="32">
        <f t="shared" si="28"/>
        <v>23</v>
      </c>
      <c r="DS20" s="31">
        <f t="shared" si="29"/>
        <v>3.8332999999999999</v>
      </c>
      <c r="DT20" s="31">
        <f t="shared" si="30"/>
        <v>15</v>
      </c>
      <c r="DU20" s="31">
        <f t="shared" si="31"/>
        <v>1.875</v>
      </c>
      <c r="DV20" s="31">
        <f t="shared" si="32"/>
        <v>38</v>
      </c>
      <c r="DW20" s="33">
        <f t="shared" si="33"/>
        <v>2.71</v>
      </c>
      <c r="DX20" s="32">
        <f t="shared" si="34"/>
        <v>6</v>
      </c>
      <c r="DY20" s="31">
        <f t="shared" si="35"/>
        <v>3</v>
      </c>
      <c r="DZ20" s="31">
        <f t="shared" si="36"/>
        <v>10</v>
      </c>
      <c r="EA20" s="31">
        <f t="shared" si="37"/>
        <v>3.3332999999999999</v>
      </c>
      <c r="EB20" s="31">
        <f t="shared" si="38"/>
        <v>16</v>
      </c>
      <c r="EC20" s="33">
        <f t="shared" si="39"/>
        <v>2.67</v>
      </c>
      <c r="ED20" s="32">
        <f t="shared" si="78"/>
        <v>24</v>
      </c>
      <c r="EE20" s="33">
        <f t="shared" si="40"/>
        <v>4</v>
      </c>
      <c r="EF20" s="32">
        <f t="shared" si="41"/>
        <v>8</v>
      </c>
      <c r="EG20" s="33">
        <f t="shared" si="42"/>
        <v>2.67</v>
      </c>
      <c r="EH20" s="32">
        <f t="shared" si="43"/>
        <v>111</v>
      </c>
      <c r="EI20" s="33">
        <f t="shared" si="44"/>
        <v>3.17</v>
      </c>
      <c r="EJ20" s="2">
        <v>1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4</v>
      </c>
      <c r="EU20" s="37">
        <v>2</v>
      </c>
      <c r="EV20">
        <v>2</v>
      </c>
      <c r="EW20">
        <v>2</v>
      </c>
      <c r="EX20">
        <v>2</v>
      </c>
      <c r="EY20">
        <v>2</v>
      </c>
      <c r="EZ20">
        <v>4</v>
      </c>
      <c r="FA20">
        <v>2</v>
      </c>
      <c r="FB20">
        <v>2</v>
      </c>
      <c r="FC20">
        <v>2</v>
      </c>
      <c r="FD20">
        <v>2</v>
      </c>
      <c r="FE20">
        <v>2</v>
      </c>
      <c r="FF20" s="2">
        <f t="shared" si="45"/>
        <v>44</v>
      </c>
      <c r="FG20" s="3">
        <f t="shared" si="46"/>
        <v>2.2000000000000002</v>
      </c>
      <c r="FH20" t="s">
        <v>514</v>
      </c>
      <c r="FI20">
        <v>10</v>
      </c>
      <c r="FJ20" t="s">
        <v>520</v>
      </c>
      <c r="FK20">
        <v>15</v>
      </c>
      <c r="FL20" t="s">
        <v>521</v>
      </c>
      <c r="FM20" s="3">
        <v>16</v>
      </c>
      <c r="FN20" s="2">
        <v>1</v>
      </c>
      <c r="FO20">
        <v>1</v>
      </c>
      <c r="FP20">
        <v>1</v>
      </c>
      <c r="FQ20">
        <v>1</v>
      </c>
      <c r="FR20">
        <v>2</v>
      </c>
      <c r="FS20">
        <v>2</v>
      </c>
      <c r="FT20">
        <v>2</v>
      </c>
      <c r="FU20">
        <v>1</v>
      </c>
      <c r="FV20">
        <v>2</v>
      </c>
      <c r="FW20">
        <v>2</v>
      </c>
      <c r="FX20">
        <v>1</v>
      </c>
      <c r="FY20" s="37">
        <v>2</v>
      </c>
      <c r="FZ20">
        <v>1</v>
      </c>
      <c r="GA20">
        <v>1</v>
      </c>
      <c r="GB20">
        <v>1</v>
      </c>
      <c r="GC20">
        <v>2</v>
      </c>
      <c r="GD20">
        <v>1</v>
      </c>
      <c r="GE20">
        <v>2</v>
      </c>
      <c r="GF20">
        <v>1</v>
      </c>
      <c r="GG20">
        <v>2</v>
      </c>
      <c r="GH20">
        <v>1</v>
      </c>
      <c r="GI20">
        <v>1</v>
      </c>
      <c r="GJ20" s="2">
        <f t="shared" si="47"/>
        <v>28</v>
      </c>
      <c r="GK20" s="3">
        <f t="shared" si="48"/>
        <v>1.4</v>
      </c>
      <c r="GL20" s="2" t="s">
        <v>505</v>
      </c>
      <c r="GM20">
        <v>1</v>
      </c>
      <c r="GN20" t="s">
        <v>524</v>
      </c>
      <c r="GO20">
        <v>19</v>
      </c>
      <c r="GP20" t="s">
        <v>516</v>
      </c>
      <c r="GQ20" s="3">
        <v>11</v>
      </c>
      <c r="GR20" s="2">
        <v>1</v>
      </c>
      <c r="GS20">
        <v>5</v>
      </c>
      <c r="GT20">
        <v>5</v>
      </c>
      <c r="GU20">
        <v>4</v>
      </c>
      <c r="GV20">
        <v>4</v>
      </c>
      <c r="GW20">
        <v>5</v>
      </c>
      <c r="GX20" s="37">
        <f>LOOKUP(GW20,{1,2,3,4,5},{5,4,3,2,1})</f>
        <v>1</v>
      </c>
      <c r="GY20">
        <v>2</v>
      </c>
      <c r="GZ20" s="37">
        <f>LOOKUP(GY20,{1,2,3,4,5},{5,4,3,2,1})</f>
        <v>4</v>
      </c>
      <c r="HA20">
        <v>2</v>
      </c>
      <c r="HB20">
        <v>5</v>
      </c>
      <c r="HC20" s="37">
        <f>LOOKUP(HB20,{1,2,3,4,5},{5,4,3,2,1})</f>
        <v>1</v>
      </c>
      <c r="HD20">
        <v>5</v>
      </c>
      <c r="HE20">
        <v>4</v>
      </c>
      <c r="HF20">
        <v>4</v>
      </c>
      <c r="HG20">
        <v>2</v>
      </c>
      <c r="HH20">
        <v>4</v>
      </c>
      <c r="HI20">
        <v>4</v>
      </c>
      <c r="HJ20">
        <v>5</v>
      </c>
      <c r="HK20">
        <v>2</v>
      </c>
      <c r="HL20" s="37">
        <f>LOOKUP(HK20,{1,2,3,4,5},{5,4,3,2,1})</f>
        <v>4</v>
      </c>
      <c r="HM20">
        <v>2</v>
      </c>
      <c r="HN20" s="37">
        <f>LOOKUP(HM20,{1,2,3,4,5},{5,4,3,2,1})</f>
        <v>4</v>
      </c>
      <c r="HO20">
        <f t="shared" si="49"/>
        <v>62</v>
      </c>
      <c r="HP20">
        <f t="shared" si="50"/>
        <v>3.65</v>
      </c>
      <c r="HQ20">
        <v>1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3</v>
      </c>
      <c r="HX20" s="37">
        <v>3</v>
      </c>
      <c r="HY20">
        <v>2</v>
      </c>
      <c r="HZ20">
        <v>1</v>
      </c>
      <c r="IA20">
        <v>3</v>
      </c>
      <c r="IB20">
        <v>1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2</v>
      </c>
      <c r="IJ20" s="37">
        <f>LOOKUP(II20,{1,2,3},{3,2,1})</f>
        <v>2</v>
      </c>
      <c r="IK20" s="2">
        <f t="shared" si="51"/>
        <v>34</v>
      </c>
      <c r="IL20" s="3">
        <f t="shared" si="52"/>
        <v>2</v>
      </c>
      <c r="IM20" s="2">
        <v>1</v>
      </c>
      <c r="IN20">
        <v>1</v>
      </c>
      <c r="IO20">
        <v>3</v>
      </c>
      <c r="IP20">
        <v>3</v>
      </c>
      <c r="IQ20">
        <v>1</v>
      </c>
      <c r="IR20">
        <v>4</v>
      </c>
      <c r="IS20">
        <v>1</v>
      </c>
      <c r="IT20" s="2">
        <f t="shared" si="53"/>
        <v>13</v>
      </c>
      <c r="IU20" s="3">
        <f t="shared" si="54"/>
        <v>2.1669999999999998</v>
      </c>
      <c r="IV20" s="2">
        <v>1</v>
      </c>
      <c r="IW20">
        <v>1</v>
      </c>
      <c r="IX20">
        <v>4</v>
      </c>
      <c r="IY20">
        <v>3</v>
      </c>
      <c r="IZ20">
        <v>1</v>
      </c>
      <c r="JA20">
        <v>5</v>
      </c>
      <c r="JB20">
        <v>1</v>
      </c>
      <c r="JC20" s="2">
        <f t="shared" si="55"/>
        <v>15</v>
      </c>
      <c r="JD20" s="3">
        <f t="shared" si="56"/>
        <v>2.5</v>
      </c>
      <c r="JE20" s="2">
        <v>1</v>
      </c>
      <c r="JF20">
        <v>5</v>
      </c>
      <c r="JG20">
        <v>4</v>
      </c>
      <c r="JH20">
        <v>2</v>
      </c>
      <c r="JI20">
        <v>5</v>
      </c>
      <c r="JJ20">
        <v>1</v>
      </c>
      <c r="JK20">
        <v>5</v>
      </c>
      <c r="JL20" s="2">
        <f t="shared" si="57"/>
        <v>22</v>
      </c>
      <c r="JM20" s="3">
        <f t="shared" si="58"/>
        <v>3.6669999999999998</v>
      </c>
      <c r="JN20" s="2">
        <v>1</v>
      </c>
      <c r="JO20">
        <v>5</v>
      </c>
      <c r="JP20">
        <v>4</v>
      </c>
      <c r="JQ20">
        <v>3</v>
      </c>
      <c r="JR20">
        <v>5</v>
      </c>
      <c r="JS20">
        <v>3</v>
      </c>
      <c r="JT20">
        <v>5</v>
      </c>
      <c r="JU20" s="2">
        <f t="shared" si="81"/>
        <v>25</v>
      </c>
      <c r="JV20" s="3">
        <f t="shared" si="82"/>
        <v>4.1669999999999998</v>
      </c>
      <c r="JW20" s="2">
        <v>1</v>
      </c>
      <c r="JX20">
        <v>2</v>
      </c>
      <c r="JY20" s="37">
        <f>LOOKUP(JX20,{1,2,3,4,5},{5,4,3,2,1})</f>
        <v>4</v>
      </c>
      <c r="JZ20">
        <v>2</v>
      </c>
      <c r="KA20" s="37">
        <f>LOOKUP(JZ20,{1,2,3,4,5},{5,4,3,2,1})</f>
        <v>4</v>
      </c>
      <c r="KB20">
        <v>2</v>
      </c>
      <c r="KC20" s="37">
        <f>LOOKUP(KB20,{1,2,3,4,5},{5,4,3,2,1})</f>
        <v>4</v>
      </c>
      <c r="KD20">
        <v>4</v>
      </c>
      <c r="KE20" s="37">
        <f>LOOKUP(KD20,{1,2,3,4,5},{5,4,3,2,1})</f>
        <v>2</v>
      </c>
      <c r="KF20">
        <v>1</v>
      </c>
      <c r="KG20" s="37">
        <f>LOOKUP(KF20,{1,2,3,4,5},{5,4,3,2,1})</f>
        <v>5</v>
      </c>
      <c r="KH20">
        <v>2</v>
      </c>
      <c r="KI20" s="37">
        <f>LOOKUP(KH20,{1,2,3,4,5},{5,4,3,2,1})</f>
        <v>4</v>
      </c>
      <c r="KJ20" s="2">
        <f t="shared" si="79"/>
        <v>13</v>
      </c>
      <c r="KK20" s="3">
        <f t="shared" si="61"/>
        <v>2.1669999999999998</v>
      </c>
      <c r="KL20" s="2">
        <f t="shared" si="62"/>
        <v>6</v>
      </c>
      <c r="KM20">
        <f t="shared" si="63"/>
        <v>11</v>
      </c>
      <c r="KN20">
        <f t="shared" si="80"/>
        <v>10</v>
      </c>
      <c r="KO20">
        <f t="shared" si="64"/>
        <v>4</v>
      </c>
      <c r="KP20">
        <f t="shared" si="65"/>
        <v>14</v>
      </c>
      <c r="KQ20">
        <f t="shared" si="66"/>
        <v>6</v>
      </c>
      <c r="KR20" s="2">
        <f t="shared" si="83"/>
        <v>10</v>
      </c>
      <c r="KS20">
        <f t="shared" si="84"/>
        <v>8</v>
      </c>
      <c r="KT20">
        <f t="shared" si="85"/>
        <v>5</v>
      </c>
      <c r="KU20">
        <f t="shared" si="86"/>
        <v>10</v>
      </c>
      <c r="KV20">
        <f t="shared" si="87"/>
        <v>4</v>
      </c>
      <c r="KW20" s="3">
        <f t="shared" si="88"/>
        <v>10</v>
      </c>
      <c r="KX20" s="2">
        <v>1</v>
      </c>
      <c r="KY20">
        <v>3</v>
      </c>
      <c r="KZ20">
        <v>4</v>
      </c>
      <c r="LA20">
        <v>3</v>
      </c>
      <c r="LB20">
        <v>2</v>
      </c>
      <c r="LC20">
        <v>4</v>
      </c>
      <c r="LD20">
        <v>2</v>
      </c>
      <c r="LE20">
        <v>5</v>
      </c>
      <c r="LF20">
        <v>3</v>
      </c>
      <c r="LG20">
        <v>4</v>
      </c>
      <c r="LH20">
        <v>5</v>
      </c>
      <c r="LI20">
        <v>3</v>
      </c>
      <c r="LJ20">
        <v>5</v>
      </c>
      <c r="LK20">
        <v>4</v>
      </c>
      <c r="LL20">
        <v>4</v>
      </c>
      <c r="LM20">
        <v>2</v>
      </c>
      <c r="LN20">
        <v>2</v>
      </c>
      <c r="LO20">
        <v>2</v>
      </c>
      <c r="LP20">
        <v>2</v>
      </c>
      <c r="LQ20">
        <v>2</v>
      </c>
      <c r="LR20">
        <v>4</v>
      </c>
      <c r="LS20">
        <v>2</v>
      </c>
      <c r="LT20">
        <v>4</v>
      </c>
      <c r="LU20" s="2">
        <f t="shared" si="68"/>
        <v>27</v>
      </c>
      <c r="LV20" s="3">
        <f t="shared" si="69"/>
        <v>4.5</v>
      </c>
      <c r="LW20" s="2">
        <f t="shared" si="70"/>
        <v>44</v>
      </c>
      <c r="LX20" s="3">
        <f t="shared" si="71"/>
        <v>2.75</v>
      </c>
      <c r="LY20" s="2">
        <f t="shared" si="72"/>
        <v>71</v>
      </c>
      <c r="LZ20" s="3">
        <f t="shared" si="73"/>
        <v>3.2269999999999999</v>
      </c>
      <c r="MA20" s="2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2</v>
      </c>
      <c r="MJ20" s="3">
        <v>1</v>
      </c>
      <c r="MK20">
        <f t="shared" si="74"/>
        <v>11</v>
      </c>
      <c r="ML20" s="2">
        <v>1</v>
      </c>
      <c r="MM20">
        <v>4</v>
      </c>
      <c r="MN20">
        <v>4</v>
      </c>
      <c r="MO20">
        <v>3</v>
      </c>
      <c r="MP20" s="37">
        <f>LOOKUP(MO20,{1,2,3,4,5},{5,4,3,2,1})</f>
        <v>3</v>
      </c>
      <c r="MQ20">
        <v>3</v>
      </c>
      <c r="MR20">
        <v>3</v>
      </c>
      <c r="MS20" s="37">
        <f>LOOKUP(MR20,{1,2,3,4,5},{5,4,3,2,1})</f>
        <v>3</v>
      </c>
      <c r="MT20">
        <v>2</v>
      </c>
      <c r="MU20" s="37">
        <f>LOOKUP(MT20,{1,2,3,4,5},{5,4,3,2,1})</f>
        <v>4</v>
      </c>
      <c r="MV20">
        <v>3</v>
      </c>
      <c r="MW20">
        <v>3</v>
      </c>
      <c r="MX20">
        <v>3</v>
      </c>
      <c r="MY20">
        <v>4</v>
      </c>
      <c r="MZ20" s="37">
        <f>LOOKUP(MY20,{1,2,3,4,5},{5,4,3,2,1})</f>
        <v>2</v>
      </c>
      <c r="NA20">
        <v>3</v>
      </c>
      <c r="NB20">
        <v>4</v>
      </c>
      <c r="NC20">
        <v>4</v>
      </c>
      <c r="ND20" s="37">
        <f>LOOKUP(NC20,{1,2,3,4,5},{5,4,3,2,1})</f>
        <v>2</v>
      </c>
      <c r="NE20">
        <v>4</v>
      </c>
      <c r="NF20">
        <v>3</v>
      </c>
      <c r="NG20" s="37">
        <f>LOOKUP(NF20,{1,2,3,4,5},{5,4,3,2,1})</f>
        <v>3</v>
      </c>
      <c r="NH20">
        <v>2</v>
      </c>
      <c r="NI20" s="37">
        <f>LOOKUP(NH20,{1,2,3,4,5},{5,4,3,2,1})</f>
        <v>4</v>
      </c>
      <c r="NJ20">
        <v>2</v>
      </c>
      <c r="NK20">
        <v>3</v>
      </c>
      <c r="NL20" s="37">
        <f>LOOKUP(NK20,{1,2,3,4,5},{5,4,3,2,1})</f>
        <v>3</v>
      </c>
      <c r="NM20">
        <v>3</v>
      </c>
      <c r="NN20" s="37">
        <f>LOOKUP(NM20,{1,2,3,4,5},{5,4,3,2,1})</f>
        <v>3</v>
      </c>
      <c r="NO20">
        <v>3</v>
      </c>
      <c r="NP20" s="37">
        <f>LOOKUP(NO20,{1,2,3,4,5},{5,4,3,2,1})</f>
        <v>3</v>
      </c>
      <c r="NQ20">
        <v>3</v>
      </c>
      <c r="NR20">
        <v>2</v>
      </c>
      <c r="NS20">
        <v>4</v>
      </c>
      <c r="NT20">
        <v>3</v>
      </c>
      <c r="NU20" s="37">
        <f>LOOKUP(NT20,{1,2,3,4,5},{5,4,3,2,1})</f>
        <v>3</v>
      </c>
      <c r="NV20">
        <v>4</v>
      </c>
      <c r="NW20" s="37">
        <f>LOOKUP(NV20,{1,2,3,4,5},{5,4,3,2,1})</f>
        <v>2</v>
      </c>
      <c r="NX20">
        <v>3</v>
      </c>
      <c r="NY20" s="37">
        <f>LOOKUP(NX20,{1,2,3,4,5},{5,4,3,2,1})</f>
        <v>3</v>
      </c>
      <c r="NZ20">
        <f t="shared" si="75"/>
        <v>80</v>
      </c>
      <c r="OA20">
        <f t="shared" si="76"/>
        <v>3.08</v>
      </c>
      <c r="OB20" s="13" t="s">
        <v>440</v>
      </c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</row>
    <row r="21" spans="1:461" x14ac:dyDescent="0.3">
      <c r="A21" s="30">
        <v>24</v>
      </c>
      <c r="B21" s="2" t="s">
        <v>707</v>
      </c>
      <c r="C21" s="3">
        <v>1</v>
      </c>
      <c r="D21" s="2">
        <v>18</v>
      </c>
      <c r="E21">
        <v>2</v>
      </c>
      <c r="F21" s="2">
        <v>1</v>
      </c>
      <c r="G21">
        <v>1</v>
      </c>
      <c r="H21" s="3">
        <v>1</v>
      </c>
      <c r="I21" s="2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f t="shared" si="77"/>
        <v>2</v>
      </c>
      <c r="Q21" t="s">
        <v>708</v>
      </c>
      <c r="R21">
        <v>1</v>
      </c>
      <c r="S21">
        <v>4</v>
      </c>
      <c r="T21">
        <f>LOOKUP(R21,{1,2,3,4,5,6,11,15},{1,2,1,2,2,2,1,2})</f>
        <v>1</v>
      </c>
      <c r="U21">
        <v>1</v>
      </c>
      <c r="V21" s="3"/>
      <c r="W21" s="32" t="s">
        <v>440</v>
      </c>
      <c r="X21" s="32" t="s">
        <v>440</v>
      </c>
      <c r="Y21" s="32" t="s">
        <v>440</v>
      </c>
      <c r="Z21" s="32" t="s">
        <v>440</v>
      </c>
      <c r="AA21" s="32" t="s">
        <v>440</v>
      </c>
      <c r="AB21" s="49" t="s">
        <v>440</v>
      </c>
      <c r="AC21" s="32" t="s">
        <v>440</v>
      </c>
      <c r="AD21" s="49" t="s">
        <v>440</v>
      </c>
      <c r="AE21" s="32">
        <v>1</v>
      </c>
      <c r="AF21" s="31">
        <v>1</v>
      </c>
      <c r="AG21" s="31">
        <f t="shared" si="0"/>
        <v>1</v>
      </c>
      <c r="AH21" s="31">
        <v>1</v>
      </c>
      <c r="AI21" s="31">
        <f t="shared" si="1"/>
        <v>1</v>
      </c>
      <c r="AJ21" s="31">
        <v>1</v>
      </c>
      <c r="AK21" s="31">
        <f t="shared" si="2"/>
        <v>1</v>
      </c>
      <c r="AL21" s="31" t="s">
        <v>440</v>
      </c>
      <c r="AM21" s="31">
        <f t="shared" si="3"/>
        <v>-1</v>
      </c>
      <c r="AN21" s="31">
        <v>2</v>
      </c>
      <c r="AO21" s="31">
        <f t="shared" si="4"/>
        <v>1</v>
      </c>
      <c r="AP21" s="31">
        <v>1</v>
      </c>
      <c r="AQ21" s="31">
        <f t="shared" si="5"/>
        <v>1</v>
      </c>
      <c r="AR21" s="31">
        <v>2</v>
      </c>
      <c r="AS21" s="31">
        <f t="shared" si="6"/>
        <v>1</v>
      </c>
      <c r="AT21" s="31">
        <v>2</v>
      </c>
      <c r="AU21" s="31">
        <f t="shared" si="7"/>
        <v>1</v>
      </c>
      <c r="AV21" s="31">
        <v>2</v>
      </c>
      <c r="AW21" s="31">
        <f t="shared" si="8"/>
        <v>-1</v>
      </c>
      <c r="AX21" s="31">
        <v>2</v>
      </c>
      <c r="AY21" s="31">
        <f t="shared" si="9"/>
        <v>1</v>
      </c>
      <c r="AZ21" s="31">
        <v>1</v>
      </c>
      <c r="BA21" s="31">
        <f t="shared" si="10"/>
        <v>-1</v>
      </c>
      <c r="BB21" s="31">
        <v>1</v>
      </c>
      <c r="BC21" s="31">
        <f t="shared" si="11"/>
        <v>1</v>
      </c>
      <c r="BD21" s="31">
        <v>1</v>
      </c>
      <c r="BE21" s="31">
        <f t="shared" si="12"/>
        <v>1</v>
      </c>
      <c r="BF21" s="31">
        <v>2</v>
      </c>
      <c r="BG21" s="31">
        <f t="shared" si="13"/>
        <v>1</v>
      </c>
      <c r="BH21" s="31">
        <v>1</v>
      </c>
      <c r="BI21" s="31">
        <f t="shared" si="14"/>
        <v>1</v>
      </c>
      <c r="BJ21" s="31">
        <v>2</v>
      </c>
      <c r="BK21" s="31">
        <f t="shared" si="15"/>
        <v>1</v>
      </c>
      <c r="BL21" s="31">
        <v>2</v>
      </c>
      <c r="BM21" s="31">
        <f t="shared" si="16"/>
        <v>1</v>
      </c>
      <c r="BN21" s="31">
        <v>2</v>
      </c>
      <c r="BO21" s="31">
        <f t="shared" si="17"/>
        <v>-1</v>
      </c>
      <c r="BP21" s="31">
        <v>1</v>
      </c>
      <c r="BQ21" s="31">
        <f t="shared" si="18"/>
        <v>1</v>
      </c>
      <c r="BR21" s="31">
        <v>2</v>
      </c>
      <c r="BS21" s="31">
        <f t="shared" si="19"/>
        <v>1</v>
      </c>
      <c r="BT21" s="31">
        <v>1</v>
      </c>
      <c r="BU21" s="31">
        <f t="shared" si="20"/>
        <v>-1</v>
      </c>
      <c r="BV21" s="49"/>
      <c r="BW21" s="2">
        <v>1</v>
      </c>
      <c r="BX21">
        <v>3</v>
      </c>
      <c r="BY21">
        <v>2</v>
      </c>
      <c r="BZ21">
        <v>4</v>
      </c>
      <c r="CA21">
        <v>4</v>
      </c>
      <c r="CB21">
        <v>1</v>
      </c>
      <c r="CC21">
        <v>5</v>
      </c>
      <c r="CD21">
        <v>1</v>
      </c>
      <c r="CE21" s="37">
        <v>5</v>
      </c>
      <c r="CF21">
        <v>3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3</v>
      </c>
      <c r="CM21">
        <v>1</v>
      </c>
      <c r="CN21">
        <v>1</v>
      </c>
      <c r="CO21">
        <v>1</v>
      </c>
      <c r="CP21">
        <v>5</v>
      </c>
      <c r="CQ21">
        <v>1</v>
      </c>
      <c r="CR21">
        <v>3</v>
      </c>
      <c r="CS21">
        <f>LOOKUP(CR21,{1,2,3,4,5},{5,4,3,2,1})</f>
        <v>3</v>
      </c>
      <c r="CT21">
        <v>1</v>
      </c>
      <c r="CU21">
        <v>1</v>
      </c>
      <c r="CV21">
        <v>1</v>
      </c>
      <c r="CW21">
        <v>1</v>
      </c>
      <c r="CX21">
        <f>LOOKUP(CW21,{1,2,3,4,5},{5,4,3,2,1})</f>
        <v>5</v>
      </c>
      <c r="CY21">
        <v>1</v>
      </c>
      <c r="CZ21">
        <f>LOOKUP(CY21,{1,2,3,4,5},{5,4,3,2,1})</f>
        <v>5</v>
      </c>
      <c r="DA21">
        <v>1</v>
      </c>
      <c r="DB21">
        <f>LOOKUP(DA21,{1,2,3,4,5},{5,4,3,2,1})</f>
        <v>5</v>
      </c>
      <c r="DC21">
        <v>5</v>
      </c>
      <c r="DD21">
        <v>5</v>
      </c>
      <c r="DE21">
        <v>5</v>
      </c>
      <c r="DF21">
        <v>5</v>
      </c>
      <c r="DG21">
        <v>4</v>
      </c>
      <c r="DH21">
        <v>4</v>
      </c>
      <c r="DI21">
        <v>1</v>
      </c>
      <c r="DJ21">
        <v>3</v>
      </c>
      <c r="DK21">
        <v>1</v>
      </c>
      <c r="DL21" s="2">
        <f t="shared" si="22"/>
        <v>9</v>
      </c>
      <c r="DM21">
        <f t="shared" si="23"/>
        <v>3</v>
      </c>
      <c r="DN21">
        <f t="shared" si="24"/>
        <v>13</v>
      </c>
      <c r="DO21">
        <f t="shared" si="25"/>
        <v>4.3333000000000004</v>
      </c>
      <c r="DP21">
        <f t="shared" si="26"/>
        <v>22</v>
      </c>
      <c r="DQ21" s="3">
        <f t="shared" si="27"/>
        <v>3.6667000000000001</v>
      </c>
      <c r="DR21" s="2">
        <f t="shared" si="28"/>
        <v>15</v>
      </c>
      <c r="DS21">
        <f t="shared" si="29"/>
        <v>2.5</v>
      </c>
      <c r="DT21">
        <f t="shared" si="30"/>
        <v>10</v>
      </c>
      <c r="DU21">
        <f t="shared" si="31"/>
        <v>1.25</v>
      </c>
      <c r="DV21">
        <f t="shared" si="32"/>
        <v>25</v>
      </c>
      <c r="DW21" s="3">
        <f t="shared" si="33"/>
        <v>1.79</v>
      </c>
      <c r="DX21" s="2">
        <f t="shared" si="34"/>
        <v>9</v>
      </c>
      <c r="DY21">
        <f t="shared" si="35"/>
        <v>3</v>
      </c>
      <c r="DZ21">
        <f t="shared" si="36"/>
        <v>3</v>
      </c>
      <c r="EA21">
        <f t="shared" si="37"/>
        <v>1</v>
      </c>
      <c r="EB21">
        <f t="shared" si="38"/>
        <v>12</v>
      </c>
      <c r="EC21" s="3">
        <f t="shared" si="39"/>
        <v>2</v>
      </c>
      <c r="ED21" s="2">
        <f t="shared" si="78"/>
        <v>30</v>
      </c>
      <c r="EE21" s="3">
        <f t="shared" si="40"/>
        <v>5</v>
      </c>
      <c r="EF21" s="2">
        <f t="shared" si="41"/>
        <v>5</v>
      </c>
      <c r="EG21" s="3">
        <f t="shared" si="42"/>
        <v>1.67</v>
      </c>
      <c r="EH21" s="2">
        <f t="shared" si="43"/>
        <v>94</v>
      </c>
      <c r="EI21" s="3">
        <f t="shared" si="44"/>
        <v>2.69</v>
      </c>
      <c r="EJ21" s="2">
        <v>1</v>
      </c>
      <c r="EK21">
        <v>1</v>
      </c>
      <c r="EL21">
        <v>1</v>
      </c>
      <c r="EM21">
        <v>1</v>
      </c>
      <c r="EN21">
        <v>1</v>
      </c>
      <c r="EO21">
        <v>3</v>
      </c>
      <c r="EP21">
        <v>3</v>
      </c>
      <c r="EQ21">
        <v>3</v>
      </c>
      <c r="ER21">
        <v>4</v>
      </c>
      <c r="ES21">
        <v>3</v>
      </c>
      <c r="ET21">
        <v>5</v>
      </c>
      <c r="EU21" s="37">
        <v>2</v>
      </c>
      <c r="EV21">
        <v>1</v>
      </c>
      <c r="EW21">
        <v>1</v>
      </c>
      <c r="EX21">
        <v>1</v>
      </c>
      <c r="EY21">
        <v>1</v>
      </c>
      <c r="EZ21">
        <v>4</v>
      </c>
      <c r="FA21">
        <v>2</v>
      </c>
      <c r="FB21">
        <v>1</v>
      </c>
      <c r="FC21">
        <v>1</v>
      </c>
      <c r="FD21">
        <v>1</v>
      </c>
      <c r="FE21">
        <v>1</v>
      </c>
      <c r="FF21" s="2">
        <f t="shared" si="45"/>
        <v>39</v>
      </c>
      <c r="FG21" s="3">
        <f t="shared" si="46"/>
        <v>1.95</v>
      </c>
      <c r="FH21" t="s">
        <v>521</v>
      </c>
      <c r="FI21">
        <v>16</v>
      </c>
      <c r="FJ21" t="s">
        <v>520</v>
      </c>
      <c r="FK21">
        <v>15</v>
      </c>
      <c r="FL21" t="s">
        <v>514</v>
      </c>
      <c r="FM21" s="3">
        <v>10</v>
      </c>
      <c r="FN21" s="2">
        <v>1</v>
      </c>
      <c r="FO21">
        <v>1</v>
      </c>
      <c r="FP21">
        <v>1</v>
      </c>
      <c r="FQ21">
        <v>1</v>
      </c>
      <c r="FR21">
        <v>2</v>
      </c>
      <c r="FS21">
        <v>2</v>
      </c>
      <c r="FT21">
        <v>1</v>
      </c>
      <c r="FU21">
        <v>1</v>
      </c>
      <c r="FV21">
        <v>2</v>
      </c>
      <c r="FW21">
        <v>1</v>
      </c>
      <c r="FX21">
        <v>1</v>
      </c>
      <c r="FY21" s="37">
        <v>2</v>
      </c>
      <c r="FZ21">
        <v>2</v>
      </c>
      <c r="GA21">
        <v>1</v>
      </c>
      <c r="GB21">
        <v>2</v>
      </c>
      <c r="GC21">
        <v>2</v>
      </c>
      <c r="GD21">
        <v>1</v>
      </c>
      <c r="GE21">
        <v>1</v>
      </c>
      <c r="GF21">
        <v>2</v>
      </c>
      <c r="GG21">
        <v>2</v>
      </c>
      <c r="GH21">
        <v>2</v>
      </c>
      <c r="GI21">
        <v>2</v>
      </c>
      <c r="GJ21" s="2">
        <f t="shared" si="47"/>
        <v>30</v>
      </c>
      <c r="GK21" s="3">
        <f t="shared" si="48"/>
        <v>1.5</v>
      </c>
      <c r="GL21" s="2" t="s">
        <v>520</v>
      </c>
      <c r="GM21">
        <v>15</v>
      </c>
      <c r="GN21" t="s">
        <v>513</v>
      </c>
      <c r="GO21">
        <v>9</v>
      </c>
      <c r="GP21" t="s">
        <v>506</v>
      </c>
      <c r="GQ21" s="3">
        <v>2</v>
      </c>
      <c r="GR21" s="2">
        <v>1</v>
      </c>
      <c r="GS21">
        <v>5</v>
      </c>
      <c r="GT21">
        <v>5</v>
      </c>
      <c r="GU21">
        <v>3</v>
      </c>
      <c r="GV21">
        <v>1</v>
      </c>
      <c r="GW21">
        <v>4</v>
      </c>
      <c r="GX21" s="37">
        <f>LOOKUP(GW21,{1,2,3,4,5},{5,4,3,2,1})</f>
        <v>2</v>
      </c>
      <c r="GY21">
        <v>1</v>
      </c>
      <c r="GZ21" s="37">
        <f>LOOKUP(GY21,{1,2,3,4,5},{5,4,3,2,1})</f>
        <v>5</v>
      </c>
      <c r="HA21">
        <v>1</v>
      </c>
      <c r="HB21">
        <v>1</v>
      </c>
      <c r="HC21" s="37">
        <f>LOOKUP(HB21,{1,2,3,4,5},{5,4,3,2,1})</f>
        <v>5</v>
      </c>
      <c r="HD21">
        <v>1</v>
      </c>
      <c r="HE21">
        <v>4</v>
      </c>
      <c r="HF21">
        <v>5</v>
      </c>
      <c r="HG21">
        <v>1</v>
      </c>
      <c r="HH21">
        <v>5</v>
      </c>
      <c r="HI21">
        <v>5</v>
      </c>
      <c r="HJ21">
        <v>5</v>
      </c>
      <c r="HK21">
        <v>3</v>
      </c>
      <c r="HL21" s="37">
        <f>LOOKUP(HK21,{1,2,3,4,5},{5,4,3,2,1})</f>
        <v>3</v>
      </c>
      <c r="HM21">
        <v>3</v>
      </c>
      <c r="HN21" s="37">
        <f>LOOKUP(HM21,{1,2,3,4,5},{5,4,3,2,1})</f>
        <v>3</v>
      </c>
      <c r="HO21">
        <f t="shared" si="49"/>
        <v>59</v>
      </c>
      <c r="HP21">
        <f t="shared" si="50"/>
        <v>3.47</v>
      </c>
      <c r="HQ21">
        <v>1</v>
      </c>
      <c r="HR21">
        <v>1</v>
      </c>
      <c r="HS21">
        <v>3</v>
      </c>
      <c r="HT21">
        <v>1</v>
      </c>
      <c r="HU21">
        <v>1</v>
      </c>
      <c r="HV21">
        <v>1</v>
      </c>
      <c r="HW21">
        <v>1</v>
      </c>
      <c r="HX21" s="37">
        <v>3</v>
      </c>
      <c r="HY21">
        <v>2</v>
      </c>
      <c r="HZ21">
        <v>2</v>
      </c>
      <c r="IA21">
        <v>1</v>
      </c>
      <c r="IB21">
        <v>1</v>
      </c>
      <c r="IC21">
        <v>1</v>
      </c>
      <c r="ID21">
        <v>1</v>
      </c>
      <c r="IE21">
        <v>2</v>
      </c>
      <c r="IF21">
        <v>3</v>
      </c>
      <c r="IG21">
        <v>3</v>
      </c>
      <c r="IH21">
        <v>1</v>
      </c>
      <c r="II21">
        <v>2</v>
      </c>
      <c r="IJ21" s="37">
        <f>LOOKUP(II21,{1,2,3},{3,2,1})</f>
        <v>2</v>
      </c>
      <c r="IK21" s="2">
        <f t="shared" si="51"/>
        <v>27</v>
      </c>
      <c r="IL21" s="3">
        <f t="shared" si="52"/>
        <v>1.59</v>
      </c>
      <c r="IM21" s="2">
        <v>1</v>
      </c>
      <c r="IN21">
        <v>3</v>
      </c>
      <c r="IO21">
        <v>4</v>
      </c>
      <c r="IP21">
        <v>3</v>
      </c>
      <c r="IQ21">
        <v>1</v>
      </c>
      <c r="IR21">
        <v>5</v>
      </c>
      <c r="IS21">
        <v>3</v>
      </c>
      <c r="IT21" s="2">
        <f t="shared" si="53"/>
        <v>19</v>
      </c>
      <c r="IU21" s="3">
        <f t="shared" si="54"/>
        <v>3.1669999999999998</v>
      </c>
      <c r="IV21" s="2">
        <v>1</v>
      </c>
      <c r="IW21">
        <v>4</v>
      </c>
      <c r="IX21">
        <v>5</v>
      </c>
      <c r="IY21">
        <v>3</v>
      </c>
      <c r="IZ21">
        <v>1</v>
      </c>
      <c r="JA21">
        <v>5</v>
      </c>
      <c r="JB21">
        <v>5</v>
      </c>
      <c r="JC21" s="2">
        <f t="shared" si="55"/>
        <v>23</v>
      </c>
      <c r="JD21" s="3">
        <f t="shared" si="56"/>
        <v>3.8330000000000002</v>
      </c>
      <c r="JE21" s="2">
        <v>1</v>
      </c>
      <c r="JF21">
        <v>4</v>
      </c>
      <c r="JG21">
        <v>1</v>
      </c>
      <c r="JH21">
        <v>3</v>
      </c>
      <c r="JI21">
        <v>5</v>
      </c>
      <c r="JJ21">
        <v>1</v>
      </c>
      <c r="JK21">
        <v>3</v>
      </c>
      <c r="JL21" s="2">
        <f t="shared" si="57"/>
        <v>17</v>
      </c>
      <c r="JM21" s="3">
        <f t="shared" si="58"/>
        <v>2.8330000000000002</v>
      </c>
      <c r="JN21" s="2">
        <v>1</v>
      </c>
      <c r="JO21">
        <v>5</v>
      </c>
      <c r="JP21">
        <v>5</v>
      </c>
      <c r="JQ21">
        <v>3</v>
      </c>
      <c r="JR21">
        <v>4</v>
      </c>
      <c r="JS21">
        <v>5</v>
      </c>
      <c r="JT21">
        <v>4</v>
      </c>
      <c r="JU21" s="2">
        <f t="shared" si="81"/>
        <v>26</v>
      </c>
      <c r="JV21" s="3">
        <f t="shared" si="82"/>
        <v>4.3330000000000002</v>
      </c>
      <c r="JW21" s="2">
        <v>1</v>
      </c>
      <c r="JX21">
        <v>4</v>
      </c>
      <c r="JY21" s="37">
        <f>LOOKUP(JX21,{1,2,3,4,5},{5,4,3,2,1})</f>
        <v>2</v>
      </c>
      <c r="JZ21">
        <v>3</v>
      </c>
      <c r="KA21" s="37">
        <f>LOOKUP(JZ21,{1,2,3,4,5},{5,4,3,2,1})</f>
        <v>3</v>
      </c>
      <c r="KB21">
        <v>4</v>
      </c>
      <c r="KC21" s="37">
        <f>LOOKUP(KB21,{1,2,3,4,5},{5,4,3,2,1})</f>
        <v>2</v>
      </c>
      <c r="KD21">
        <v>5</v>
      </c>
      <c r="KE21" s="37">
        <f>LOOKUP(KD21,{1,2,3,4,5},{5,4,3,2,1})</f>
        <v>1</v>
      </c>
      <c r="KF21">
        <v>3</v>
      </c>
      <c r="KG21" s="37">
        <f>LOOKUP(KF21,{1,2,3,4,5},{5,4,3,2,1})</f>
        <v>3</v>
      </c>
      <c r="KH21">
        <v>4</v>
      </c>
      <c r="KI21" s="37">
        <f>LOOKUP(KH21,{1,2,3,4,5},{5,4,3,2,1})</f>
        <v>2</v>
      </c>
      <c r="KJ21" s="2">
        <f t="shared" si="79"/>
        <v>23</v>
      </c>
      <c r="KK21" s="3">
        <f t="shared" si="61"/>
        <v>3.8330000000000002</v>
      </c>
      <c r="KL21" s="2">
        <f t="shared" si="62"/>
        <v>9</v>
      </c>
      <c r="KM21">
        <f t="shared" si="63"/>
        <v>12</v>
      </c>
      <c r="KN21">
        <f t="shared" si="80"/>
        <v>8</v>
      </c>
      <c r="KO21">
        <f t="shared" si="64"/>
        <v>3</v>
      </c>
      <c r="KP21">
        <f t="shared" si="65"/>
        <v>13</v>
      </c>
      <c r="KQ21">
        <f t="shared" si="66"/>
        <v>10</v>
      </c>
      <c r="KR21" s="2">
        <f t="shared" si="83"/>
        <v>9</v>
      </c>
      <c r="KS21">
        <f t="shared" si="84"/>
        <v>6</v>
      </c>
      <c r="KT21">
        <f t="shared" si="85"/>
        <v>6</v>
      </c>
      <c r="KU21">
        <f t="shared" si="86"/>
        <v>9</v>
      </c>
      <c r="KV21">
        <f t="shared" si="87"/>
        <v>6</v>
      </c>
      <c r="KW21" s="3">
        <f t="shared" si="88"/>
        <v>7</v>
      </c>
      <c r="KX21" s="2">
        <v>1</v>
      </c>
      <c r="KY21">
        <v>4</v>
      </c>
      <c r="KZ21">
        <v>4</v>
      </c>
      <c r="LA21">
        <v>3</v>
      </c>
      <c r="LB21">
        <v>3</v>
      </c>
      <c r="LC21">
        <v>4</v>
      </c>
      <c r="LD21">
        <v>2</v>
      </c>
      <c r="LE21">
        <v>3</v>
      </c>
      <c r="LF21">
        <v>3</v>
      </c>
      <c r="LG21">
        <v>3</v>
      </c>
      <c r="LH21">
        <v>4</v>
      </c>
      <c r="LI21">
        <v>2</v>
      </c>
      <c r="LJ21">
        <v>4</v>
      </c>
      <c r="LK21">
        <v>1</v>
      </c>
      <c r="LL21">
        <v>1</v>
      </c>
      <c r="LM21">
        <v>1</v>
      </c>
      <c r="LN21">
        <v>3</v>
      </c>
      <c r="LO21">
        <v>1</v>
      </c>
      <c r="LP21">
        <v>2</v>
      </c>
      <c r="LQ21">
        <v>1</v>
      </c>
      <c r="LR21">
        <v>1</v>
      </c>
      <c r="LS21">
        <v>1</v>
      </c>
      <c r="LT21">
        <v>2</v>
      </c>
      <c r="LU21" s="2">
        <f t="shared" si="68"/>
        <v>22</v>
      </c>
      <c r="LV21" s="3">
        <f t="shared" si="69"/>
        <v>3.6669999999999998</v>
      </c>
      <c r="LW21" s="2">
        <f t="shared" si="70"/>
        <v>31</v>
      </c>
      <c r="LX21" s="3">
        <f t="shared" si="71"/>
        <v>1.9379999999999999</v>
      </c>
      <c r="LY21" s="2">
        <f t="shared" si="72"/>
        <v>53</v>
      </c>
      <c r="LZ21" s="3">
        <f t="shared" si="73"/>
        <v>2.4089999999999998</v>
      </c>
      <c r="MA21" s="2">
        <v>1</v>
      </c>
      <c r="MB21">
        <v>2</v>
      </c>
      <c r="MC21">
        <v>1</v>
      </c>
      <c r="MD21">
        <v>2</v>
      </c>
      <c r="ME21">
        <v>1</v>
      </c>
      <c r="MF21">
        <v>1</v>
      </c>
      <c r="MG21">
        <v>2</v>
      </c>
      <c r="MH21">
        <v>2</v>
      </c>
      <c r="MI21">
        <v>1</v>
      </c>
      <c r="MJ21" s="3">
        <v>1</v>
      </c>
      <c r="MK21">
        <f t="shared" si="74"/>
        <v>14</v>
      </c>
      <c r="ML21" s="2">
        <v>1</v>
      </c>
      <c r="MM21">
        <v>4</v>
      </c>
      <c r="MN21">
        <v>5</v>
      </c>
      <c r="MO21">
        <v>4</v>
      </c>
      <c r="MP21" s="37">
        <f>LOOKUP(MO21,{1,2,3,4,5},{5,4,3,2,1})</f>
        <v>2</v>
      </c>
      <c r="MQ21">
        <v>5</v>
      </c>
      <c r="MR21">
        <v>3</v>
      </c>
      <c r="MS21" s="37">
        <f>LOOKUP(MR21,{1,2,3,4,5},{5,4,3,2,1})</f>
        <v>3</v>
      </c>
      <c r="MT21">
        <v>4</v>
      </c>
      <c r="MU21" s="37">
        <f>LOOKUP(MT21,{1,2,3,4,5},{5,4,3,2,1})</f>
        <v>2</v>
      </c>
      <c r="MV21">
        <v>2</v>
      </c>
      <c r="MW21">
        <v>3</v>
      </c>
      <c r="MX21">
        <v>1</v>
      </c>
      <c r="MY21">
        <v>4</v>
      </c>
      <c r="MZ21" s="37">
        <f>LOOKUP(MY21,{1,2,3,4,5},{5,4,3,2,1})</f>
        <v>2</v>
      </c>
      <c r="NA21">
        <v>3</v>
      </c>
      <c r="NB21">
        <v>3</v>
      </c>
      <c r="NC21">
        <v>3</v>
      </c>
      <c r="ND21" s="37">
        <f>LOOKUP(NC21,{1,2,3,4,5},{5,4,3,2,1})</f>
        <v>3</v>
      </c>
      <c r="NE21">
        <v>2</v>
      </c>
      <c r="NF21">
        <v>1</v>
      </c>
      <c r="NG21" s="37">
        <f>LOOKUP(NF21,{1,2,3,4,5},{5,4,3,2,1})</f>
        <v>5</v>
      </c>
      <c r="NH21">
        <v>2</v>
      </c>
      <c r="NI21" s="37">
        <f>LOOKUP(NH21,{1,2,3,4,5},{5,4,3,2,1})</f>
        <v>4</v>
      </c>
      <c r="NJ21">
        <v>3</v>
      </c>
      <c r="NK21">
        <v>2</v>
      </c>
      <c r="NL21" s="37">
        <f>LOOKUP(NK21,{1,2,3,4,5},{5,4,3,2,1})</f>
        <v>4</v>
      </c>
      <c r="NM21">
        <v>3</v>
      </c>
      <c r="NN21" s="37">
        <f>LOOKUP(NM21,{1,2,3,4,5},{5,4,3,2,1})</f>
        <v>3</v>
      </c>
      <c r="NO21">
        <v>3</v>
      </c>
      <c r="NP21" s="37">
        <f>LOOKUP(NO21,{1,2,3,4,5},{5,4,3,2,1})</f>
        <v>3</v>
      </c>
      <c r="NQ21">
        <v>1</v>
      </c>
      <c r="NR21">
        <v>1</v>
      </c>
      <c r="NS21">
        <v>5</v>
      </c>
      <c r="NT21">
        <v>1</v>
      </c>
      <c r="NU21" s="37">
        <f>LOOKUP(NT21,{1,2,3,4,5},{5,4,3,2,1})</f>
        <v>5</v>
      </c>
      <c r="NV21">
        <v>5</v>
      </c>
      <c r="NW21" s="37">
        <f>LOOKUP(NV21,{1,2,3,4,5},{5,4,3,2,1})</f>
        <v>1</v>
      </c>
      <c r="NX21">
        <v>3</v>
      </c>
      <c r="NY21" s="37">
        <f>LOOKUP(NX21,{1,2,3,4,5},{5,4,3,2,1})</f>
        <v>3</v>
      </c>
      <c r="NZ21">
        <f t="shared" si="75"/>
        <v>78</v>
      </c>
      <c r="OA21">
        <f t="shared" si="76"/>
        <v>3</v>
      </c>
      <c r="OB21" s="13" t="s">
        <v>709</v>
      </c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</row>
    <row r="22" spans="1:461" x14ac:dyDescent="0.3">
      <c r="A22" s="30">
        <v>25</v>
      </c>
      <c r="B22" s="2" t="s">
        <v>710</v>
      </c>
      <c r="C22" s="3">
        <v>1</v>
      </c>
      <c r="D22" s="2">
        <v>19</v>
      </c>
      <c r="E22">
        <v>2</v>
      </c>
      <c r="F22" s="2">
        <v>1</v>
      </c>
      <c r="G22">
        <v>1</v>
      </c>
      <c r="H22" s="3">
        <v>1</v>
      </c>
      <c r="I22" s="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1</v>
      </c>
      <c r="P22">
        <f t="shared" si="77"/>
        <v>3</v>
      </c>
      <c r="R22">
        <v>1</v>
      </c>
      <c r="S22">
        <v>5</v>
      </c>
      <c r="T22">
        <f>LOOKUP(R22,{1,2,3,4,5,6,11,15},{1,2,1,2,2,2,1,2})</f>
        <v>1</v>
      </c>
      <c r="U22">
        <v>1</v>
      </c>
      <c r="V22" s="3"/>
      <c r="W22" s="32" t="s">
        <v>440</v>
      </c>
      <c r="X22" s="32" t="s">
        <v>440</v>
      </c>
      <c r="Y22" s="32" t="s">
        <v>440</v>
      </c>
      <c r="Z22" s="32" t="s">
        <v>440</v>
      </c>
      <c r="AA22" s="32" t="s">
        <v>440</v>
      </c>
      <c r="AB22" s="49" t="s">
        <v>440</v>
      </c>
      <c r="AC22" s="32" t="s">
        <v>440</v>
      </c>
      <c r="AD22" s="49" t="s">
        <v>440</v>
      </c>
      <c r="AE22" s="2">
        <v>1</v>
      </c>
      <c r="AF22">
        <v>1</v>
      </c>
      <c r="AG22">
        <f t="shared" si="0"/>
        <v>1</v>
      </c>
      <c r="AH22">
        <v>1</v>
      </c>
      <c r="AI22">
        <f t="shared" si="1"/>
        <v>1</v>
      </c>
      <c r="AJ22">
        <v>1</v>
      </c>
      <c r="AK22">
        <f t="shared" si="2"/>
        <v>1</v>
      </c>
      <c r="AL22">
        <v>2</v>
      </c>
      <c r="AM22">
        <f t="shared" si="3"/>
        <v>1</v>
      </c>
      <c r="AN22">
        <v>2</v>
      </c>
      <c r="AO22">
        <f t="shared" si="4"/>
        <v>1</v>
      </c>
      <c r="AP22">
        <v>1</v>
      </c>
      <c r="AQ22">
        <f t="shared" si="5"/>
        <v>1</v>
      </c>
      <c r="AR22">
        <v>2</v>
      </c>
      <c r="AS22">
        <f t="shared" si="6"/>
        <v>1</v>
      </c>
      <c r="AT22">
        <v>2</v>
      </c>
      <c r="AU22">
        <f t="shared" si="7"/>
        <v>1</v>
      </c>
      <c r="AV22">
        <v>1</v>
      </c>
      <c r="AW22">
        <f t="shared" si="8"/>
        <v>1</v>
      </c>
      <c r="AX22">
        <v>2</v>
      </c>
      <c r="AY22">
        <f t="shared" si="9"/>
        <v>1</v>
      </c>
      <c r="AZ22">
        <v>1</v>
      </c>
      <c r="BA22">
        <f t="shared" si="10"/>
        <v>-1</v>
      </c>
      <c r="BB22">
        <v>1</v>
      </c>
      <c r="BC22">
        <f t="shared" si="11"/>
        <v>1</v>
      </c>
      <c r="BD22">
        <v>1</v>
      </c>
      <c r="BE22">
        <f t="shared" si="12"/>
        <v>1</v>
      </c>
      <c r="BF22">
        <v>2</v>
      </c>
      <c r="BG22">
        <f t="shared" si="13"/>
        <v>1</v>
      </c>
      <c r="BH22">
        <v>1</v>
      </c>
      <c r="BI22">
        <f t="shared" si="14"/>
        <v>1</v>
      </c>
      <c r="BJ22">
        <v>2</v>
      </c>
      <c r="BK22">
        <f t="shared" si="15"/>
        <v>1</v>
      </c>
      <c r="BL22">
        <v>2</v>
      </c>
      <c r="BM22">
        <f t="shared" si="16"/>
        <v>1</v>
      </c>
      <c r="BN22">
        <v>1</v>
      </c>
      <c r="BO22">
        <f t="shared" si="17"/>
        <v>1</v>
      </c>
      <c r="BP22">
        <v>1</v>
      </c>
      <c r="BQ22">
        <f t="shared" si="18"/>
        <v>1</v>
      </c>
      <c r="BR22">
        <v>2</v>
      </c>
      <c r="BS22">
        <f t="shared" si="19"/>
        <v>1</v>
      </c>
      <c r="BT22">
        <v>1</v>
      </c>
      <c r="BU22">
        <f t="shared" si="20"/>
        <v>-1</v>
      </c>
      <c r="BV22" s="13">
        <f t="shared" si="21"/>
        <v>17</v>
      </c>
      <c r="BW22" s="2">
        <v>1</v>
      </c>
      <c r="BX22">
        <v>4</v>
      </c>
      <c r="BY22">
        <v>4</v>
      </c>
      <c r="BZ22">
        <v>2</v>
      </c>
      <c r="CA22">
        <v>4</v>
      </c>
      <c r="CB22">
        <v>1</v>
      </c>
      <c r="CC22">
        <v>5</v>
      </c>
      <c r="CD22">
        <v>1</v>
      </c>
      <c r="CE22" s="37">
        <v>5</v>
      </c>
      <c r="CF22">
        <v>3</v>
      </c>
      <c r="CG22">
        <v>2</v>
      </c>
      <c r="CH22">
        <v>1</v>
      </c>
      <c r="CI22">
        <v>2</v>
      </c>
      <c r="CJ22">
        <v>3</v>
      </c>
      <c r="CK22">
        <v>3</v>
      </c>
      <c r="CL22">
        <v>4</v>
      </c>
      <c r="CM22">
        <v>3</v>
      </c>
      <c r="CN22">
        <v>4</v>
      </c>
      <c r="CO22">
        <v>2</v>
      </c>
      <c r="CP22">
        <v>4</v>
      </c>
      <c r="CQ22">
        <v>2</v>
      </c>
      <c r="CR22">
        <v>2</v>
      </c>
      <c r="CS22">
        <f>LOOKUP(CR22,{1,2,3,4,5},{5,4,3,2,1})</f>
        <v>4</v>
      </c>
      <c r="CT22">
        <v>4</v>
      </c>
      <c r="CU22">
        <v>1</v>
      </c>
      <c r="CV22">
        <v>4</v>
      </c>
      <c r="CW22">
        <v>1</v>
      </c>
      <c r="CX22">
        <f>LOOKUP(CW22,{1,2,3,4,5},{5,4,3,2,1})</f>
        <v>5</v>
      </c>
      <c r="CY22">
        <v>1</v>
      </c>
      <c r="CZ22">
        <f>LOOKUP(CY22,{1,2,3,4,5},{5,4,3,2,1})</f>
        <v>5</v>
      </c>
      <c r="DA22">
        <v>1</v>
      </c>
      <c r="DB22">
        <f>LOOKUP(DA22,{1,2,3,4,5},{5,4,3,2,1})</f>
        <v>5</v>
      </c>
      <c r="DC22">
        <v>5</v>
      </c>
      <c r="DD22">
        <v>5</v>
      </c>
      <c r="DE22">
        <v>5</v>
      </c>
      <c r="DF22">
        <v>4</v>
      </c>
      <c r="DG22">
        <v>4</v>
      </c>
      <c r="DH22">
        <v>3</v>
      </c>
      <c r="DI22">
        <v>2</v>
      </c>
      <c r="DJ22">
        <v>4</v>
      </c>
      <c r="DK22">
        <v>2</v>
      </c>
      <c r="DL22" s="2">
        <f t="shared" si="22"/>
        <v>10</v>
      </c>
      <c r="DM22">
        <f t="shared" si="23"/>
        <v>3.3332999999999999</v>
      </c>
      <c r="DN22">
        <f t="shared" si="24"/>
        <v>11</v>
      </c>
      <c r="DO22">
        <f t="shared" si="25"/>
        <v>3.6667000000000001</v>
      </c>
      <c r="DP22">
        <f t="shared" si="26"/>
        <v>21</v>
      </c>
      <c r="DQ22" s="3">
        <f t="shared" si="27"/>
        <v>3.5</v>
      </c>
      <c r="DR22" s="2">
        <f t="shared" si="28"/>
        <v>23</v>
      </c>
      <c r="DS22">
        <f t="shared" si="29"/>
        <v>3.8332999999999999</v>
      </c>
      <c r="DT22">
        <f t="shared" si="30"/>
        <v>15</v>
      </c>
      <c r="DU22">
        <f t="shared" si="31"/>
        <v>1.875</v>
      </c>
      <c r="DV22">
        <f t="shared" si="32"/>
        <v>38</v>
      </c>
      <c r="DW22" s="3">
        <f t="shared" si="33"/>
        <v>2.71</v>
      </c>
      <c r="DX22" s="2">
        <f t="shared" si="34"/>
        <v>10</v>
      </c>
      <c r="DY22">
        <f t="shared" si="35"/>
        <v>3.3332999999999999</v>
      </c>
      <c r="DZ22">
        <f t="shared" si="36"/>
        <v>9</v>
      </c>
      <c r="EA22">
        <f t="shared" si="37"/>
        <v>3</v>
      </c>
      <c r="EB22">
        <f t="shared" si="38"/>
        <v>19</v>
      </c>
      <c r="EC22" s="3">
        <f t="shared" si="39"/>
        <v>3.17</v>
      </c>
      <c r="ED22" s="2">
        <f t="shared" si="78"/>
        <v>30</v>
      </c>
      <c r="EE22" s="3">
        <f t="shared" si="40"/>
        <v>5</v>
      </c>
      <c r="EF22" s="2">
        <f t="shared" si="41"/>
        <v>8</v>
      </c>
      <c r="EG22" s="3">
        <f t="shared" si="42"/>
        <v>2.67</v>
      </c>
      <c r="EH22" s="2">
        <f t="shared" si="43"/>
        <v>116</v>
      </c>
      <c r="EI22" s="3">
        <f t="shared" si="44"/>
        <v>3.31</v>
      </c>
      <c r="EJ22" s="2">
        <v>1</v>
      </c>
      <c r="EK22">
        <v>4</v>
      </c>
      <c r="EL22">
        <v>2</v>
      </c>
      <c r="EM22">
        <v>3</v>
      </c>
      <c r="EN22">
        <v>2</v>
      </c>
      <c r="EO22">
        <v>4</v>
      </c>
      <c r="EP22">
        <v>1</v>
      </c>
      <c r="EQ22">
        <v>1</v>
      </c>
      <c r="ER22">
        <v>1</v>
      </c>
      <c r="ES22">
        <v>1</v>
      </c>
      <c r="ET22">
        <v>4</v>
      </c>
      <c r="EU22" s="37">
        <v>2</v>
      </c>
      <c r="EV22">
        <v>2</v>
      </c>
      <c r="EW22">
        <v>2</v>
      </c>
      <c r="EX22">
        <v>2</v>
      </c>
      <c r="EY22">
        <v>2</v>
      </c>
      <c r="EZ22">
        <v>4</v>
      </c>
      <c r="FA22">
        <v>3</v>
      </c>
      <c r="FB22">
        <v>1</v>
      </c>
      <c r="FC22">
        <v>4</v>
      </c>
      <c r="FD22">
        <v>1</v>
      </c>
      <c r="FE22">
        <v>1</v>
      </c>
      <c r="FF22" s="2">
        <f t="shared" si="45"/>
        <v>45</v>
      </c>
      <c r="FG22" s="3">
        <f t="shared" si="46"/>
        <v>2.25</v>
      </c>
      <c r="FH22" t="s">
        <v>521</v>
      </c>
      <c r="FI22">
        <v>16</v>
      </c>
      <c r="FJ22" t="s">
        <v>520</v>
      </c>
      <c r="FK22">
        <v>15</v>
      </c>
      <c r="FL22" t="s">
        <v>514</v>
      </c>
      <c r="FM22" s="3">
        <v>10</v>
      </c>
      <c r="FN22" s="2">
        <v>1</v>
      </c>
      <c r="FO22">
        <v>1</v>
      </c>
      <c r="FP22">
        <v>2</v>
      </c>
      <c r="FQ22">
        <v>1</v>
      </c>
      <c r="FR22">
        <v>2</v>
      </c>
      <c r="FS22">
        <v>1</v>
      </c>
      <c r="FT22">
        <v>2</v>
      </c>
      <c r="FU22">
        <v>2</v>
      </c>
      <c r="FV22">
        <v>1</v>
      </c>
      <c r="FW22">
        <v>1</v>
      </c>
      <c r="FX22">
        <v>1</v>
      </c>
      <c r="FY22" s="37">
        <v>2</v>
      </c>
      <c r="FZ22">
        <v>1</v>
      </c>
      <c r="GA22">
        <v>1</v>
      </c>
      <c r="GB22">
        <v>2</v>
      </c>
      <c r="GC22">
        <v>2</v>
      </c>
      <c r="GD22">
        <v>1</v>
      </c>
      <c r="GE22">
        <v>1</v>
      </c>
      <c r="GF22">
        <v>2</v>
      </c>
      <c r="GG22">
        <v>2</v>
      </c>
      <c r="GH22">
        <v>1</v>
      </c>
      <c r="GI22">
        <v>2</v>
      </c>
      <c r="GJ22" s="2">
        <f t="shared" si="47"/>
        <v>29</v>
      </c>
      <c r="GK22" s="3">
        <f t="shared" si="48"/>
        <v>1.45</v>
      </c>
      <c r="GL22" s="2" t="s">
        <v>520</v>
      </c>
      <c r="GM22">
        <v>15</v>
      </c>
      <c r="GN22" t="s">
        <v>505</v>
      </c>
      <c r="GO22">
        <v>1</v>
      </c>
      <c r="GP22" t="s">
        <v>512</v>
      </c>
      <c r="GQ22" s="3">
        <v>8</v>
      </c>
      <c r="GR22" s="2">
        <v>1</v>
      </c>
      <c r="GS22">
        <v>4</v>
      </c>
      <c r="GT22">
        <v>4</v>
      </c>
      <c r="GU22">
        <v>4</v>
      </c>
      <c r="GV22">
        <v>3</v>
      </c>
      <c r="GW22">
        <v>3</v>
      </c>
      <c r="GX22" s="37">
        <f>LOOKUP(GW22,{1,2,3,4,5},{5,4,3,2,1})</f>
        <v>3</v>
      </c>
      <c r="GY22">
        <v>1</v>
      </c>
      <c r="GZ22" s="37">
        <f>LOOKUP(GY22,{1,2,3,4,5},{5,4,3,2,1})</f>
        <v>5</v>
      </c>
      <c r="HA22">
        <v>4</v>
      </c>
      <c r="HB22">
        <v>1</v>
      </c>
      <c r="HC22" s="37">
        <f>LOOKUP(HB22,{1,2,3,4,5},{5,4,3,2,1})</f>
        <v>5</v>
      </c>
      <c r="HD22">
        <v>4</v>
      </c>
      <c r="HE22">
        <v>3</v>
      </c>
      <c r="HF22">
        <v>4</v>
      </c>
      <c r="HG22">
        <v>4</v>
      </c>
      <c r="HH22">
        <v>2</v>
      </c>
      <c r="HI22">
        <v>3</v>
      </c>
      <c r="HJ22">
        <v>4</v>
      </c>
      <c r="HK22">
        <v>2</v>
      </c>
      <c r="HL22" s="37">
        <f>LOOKUP(HK22,{1,2,3,4,5},{5,4,3,2,1})</f>
        <v>4</v>
      </c>
      <c r="HM22">
        <v>2</v>
      </c>
      <c r="HN22" s="37">
        <f>LOOKUP(HM22,{1,2,3,4,5},{5,4,3,2,1})</f>
        <v>4</v>
      </c>
      <c r="HO22">
        <f t="shared" si="49"/>
        <v>64</v>
      </c>
      <c r="HP22">
        <f t="shared" si="50"/>
        <v>3.76</v>
      </c>
      <c r="HQ22">
        <v>1</v>
      </c>
      <c r="HR22">
        <v>2</v>
      </c>
      <c r="HS22">
        <v>3</v>
      </c>
      <c r="HT22">
        <v>2</v>
      </c>
      <c r="HU22">
        <v>2</v>
      </c>
      <c r="HV22">
        <v>1</v>
      </c>
      <c r="HW22">
        <v>2</v>
      </c>
      <c r="HX22" s="37">
        <v>3</v>
      </c>
      <c r="HY22">
        <v>2</v>
      </c>
      <c r="HZ22">
        <v>3</v>
      </c>
      <c r="IA22">
        <v>3</v>
      </c>
      <c r="IB22">
        <v>1</v>
      </c>
      <c r="IC22">
        <v>2</v>
      </c>
      <c r="ID22">
        <v>2</v>
      </c>
      <c r="IE22">
        <v>1</v>
      </c>
      <c r="IF22">
        <v>3</v>
      </c>
      <c r="IG22">
        <v>3</v>
      </c>
      <c r="IH22">
        <v>1</v>
      </c>
      <c r="II22">
        <v>1</v>
      </c>
      <c r="IJ22" s="37">
        <f>LOOKUP(II22,{1,2,3},{3,2,1})</f>
        <v>3</v>
      </c>
      <c r="IK22" s="2">
        <f t="shared" si="51"/>
        <v>36</v>
      </c>
      <c r="IL22" s="3">
        <f t="shared" si="52"/>
        <v>2.12</v>
      </c>
      <c r="IM22" s="2">
        <v>1</v>
      </c>
      <c r="IN22">
        <v>2</v>
      </c>
      <c r="IO22">
        <v>4</v>
      </c>
      <c r="IP22">
        <v>5</v>
      </c>
      <c r="IQ22">
        <v>2</v>
      </c>
      <c r="IR22">
        <v>5</v>
      </c>
      <c r="IS22">
        <v>3</v>
      </c>
      <c r="IT22" s="2">
        <f t="shared" si="53"/>
        <v>21</v>
      </c>
      <c r="IU22" s="3">
        <f t="shared" si="54"/>
        <v>3.5</v>
      </c>
      <c r="IV22" s="2">
        <v>1</v>
      </c>
      <c r="IW22">
        <v>3</v>
      </c>
      <c r="IX22">
        <v>5</v>
      </c>
      <c r="IY22">
        <v>5</v>
      </c>
      <c r="IZ22">
        <v>3</v>
      </c>
      <c r="JA22">
        <v>5</v>
      </c>
      <c r="JB22">
        <v>4</v>
      </c>
      <c r="JC22" s="2">
        <f t="shared" si="55"/>
        <v>25</v>
      </c>
      <c r="JD22" s="3">
        <f t="shared" si="56"/>
        <v>4.1669999999999998</v>
      </c>
      <c r="JE22" s="2">
        <v>1</v>
      </c>
      <c r="JF22">
        <v>4</v>
      </c>
      <c r="JG22">
        <v>3</v>
      </c>
      <c r="JH22">
        <v>3</v>
      </c>
      <c r="JI22">
        <v>4</v>
      </c>
      <c r="JJ22">
        <v>3</v>
      </c>
      <c r="JK22">
        <v>3</v>
      </c>
      <c r="JL22" s="2">
        <f t="shared" si="57"/>
        <v>20</v>
      </c>
      <c r="JM22" s="3">
        <f t="shared" si="58"/>
        <v>3.3330000000000002</v>
      </c>
      <c r="JN22" s="2">
        <v>1</v>
      </c>
      <c r="JO22">
        <v>5</v>
      </c>
      <c r="JP22">
        <v>4</v>
      </c>
      <c r="JQ22">
        <v>3</v>
      </c>
      <c r="JR22">
        <v>5</v>
      </c>
      <c r="JS22">
        <v>2</v>
      </c>
      <c r="JT22">
        <v>4</v>
      </c>
      <c r="JU22" s="2">
        <f t="shared" si="81"/>
        <v>23</v>
      </c>
      <c r="JV22" s="3">
        <f t="shared" si="82"/>
        <v>3.8330000000000002</v>
      </c>
      <c r="JW22" s="2">
        <v>1</v>
      </c>
      <c r="JX22">
        <v>5</v>
      </c>
      <c r="JY22" s="37">
        <f>LOOKUP(JX22,{1,2,3,4,5},{5,4,3,2,1})</f>
        <v>1</v>
      </c>
      <c r="JZ22">
        <v>4</v>
      </c>
      <c r="KA22" s="37">
        <f>LOOKUP(JZ22,{1,2,3,4,5},{5,4,3,2,1})</f>
        <v>2</v>
      </c>
      <c r="KB22">
        <v>2</v>
      </c>
      <c r="KC22" s="37">
        <f>LOOKUP(KB22,{1,2,3,4,5},{5,4,3,2,1})</f>
        <v>4</v>
      </c>
      <c r="KD22">
        <v>5</v>
      </c>
      <c r="KE22" s="37">
        <f>LOOKUP(KD22,{1,2,3,4,5},{5,4,3,2,1})</f>
        <v>1</v>
      </c>
      <c r="KF22">
        <v>2</v>
      </c>
      <c r="KG22" s="37">
        <f>LOOKUP(KF22,{1,2,3,4,5},{5,4,3,2,1})</f>
        <v>4</v>
      </c>
      <c r="KH22">
        <v>4</v>
      </c>
      <c r="KI22" s="37">
        <f>LOOKUP(KH22,{1,2,3,4,5},{5,4,3,2,1})</f>
        <v>2</v>
      </c>
      <c r="KJ22" s="2">
        <f t="shared" si="79"/>
        <v>22</v>
      </c>
      <c r="KK22" s="3">
        <f t="shared" si="61"/>
        <v>3.6669999999999998</v>
      </c>
      <c r="KL22" s="2">
        <f t="shared" si="62"/>
        <v>6</v>
      </c>
      <c r="KM22">
        <f t="shared" si="63"/>
        <v>11</v>
      </c>
      <c r="KN22">
        <f t="shared" si="80"/>
        <v>14</v>
      </c>
      <c r="KO22">
        <f t="shared" si="64"/>
        <v>6</v>
      </c>
      <c r="KP22">
        <f t="shared" si="65"/>
        <v>14</v>
      </c>
      <c r="KQ22">
        <f t="shared" si="66"/>
        <v>9</v>
      </c>
      <c r="KR22" s="2">
        <f t="shared" si="83"/>
        <v>9</v>
      </c>
      <c r="KS22">
        <f t="shared" si="84"/>
        <v>7</v>
      </c>
      <c r="KT22">
        <f t="shared" si="85"/>
        <v>6</v>
      </c>
      <c r="KU22">
        <f t="shared" si="86"/>
        <v>9</v>
      </c>
      <c r="KV22">
        <f t="shared" si="87"/>
        <v>5</v>
      </c>
      <c r="KW22" s="3">
        <f t="shared" si="88"/>
        <v>7</v>
      </c>
      <c r="KX22" s="2">
        <v>1</v>
      </c>
      <c r="KY22">
        <v>4</v>
      </c>
      <c r="KZ22">
        <v>5</v>
      </c>
      <c r="LA22">
        <v>3</v>
      </c>
      <c r="LB22">
        <v>2</v>
      </c>
      <c r="LC22">
        <v>2</v>
      </c>
      <c r="LD22">
        <v>2</v>
      </c>
      <c r="LE22">
        <v>5</v>
      </c>
      <c r="LF22">
        <v>3</v>
      </c>
      <c r="LG22">
        <v>5</v>
      </c>
      <c r="LH22">
        <v>5</v>
      </c>
      <c r="LI22">
        <v>2</v>
      </c>
      <c r="LJ22">
        <v>5</v>
      </c>
      <c r="LK22">
        <v>3</v>
      </c>
      <c r="LL22">
        <v>4</v>
      </c>
      <c r="LM22">
        <v>4</v>
      </c>
      <c r="LN22">
        <v>2</v>
      </c>
      <c r="LO22">
        <v>2</v>
      </c>
      <c r="LP22">
        <v>2</v>
      </c>
      <c r="LQ22">
        <v>2</v>
      </c>
      <c r="LR22">
        <v>3</v>
      </c>
      <c r="LS22">
        <v>2</v>
      </c>
      <c r="LT22">
        <v>5</v>
      </c>
      <c r="LU22" s="2">
        <f t="shared" si="68"/>
        <v>27</v>
      </c>
      <c r="LV22" s="3">
        <f t="shared" si="69"/>
        <v>4.5</v>
      </c>
      <c r="LW22" s="2">
        <f t="shared" si="70"/>
        <v>45</v>
      </c>
      <c r="LX22" s="3">
        <f t="shared" si="71"/>
        <v>2.8130000000000002</v>
      </c>
      <c r="LY22" s="2">
        <f t="shared" si="72"/>
        <v>72</v>
      </c>
      <c r="LZ22" s="3">
        <f t="shared" si="73"/>
        <v>3.2730000000000001</v>
      </c>
      <c r="MA22" s="2">
        <v>1</v>
      </c>
      <c r="MB22">
        <v>1</v>
      </c>
      <c r="MC22">
        <v>1</v>
      </c>
      <c r="MD22">
        <v>1</v>
      </c>
      <c r="ME22">
        <v>2</v>
      </c>
      <c r="MF22">
        <v>1</v>
      </c>
      <c r="MG22">
        <v>1</v>
      </c>
      <c r="MH22">
        <v>2</v>
      </c>
      <c r="MI22">
        <v>1</v>
      </c>
      <c r="MJ22" s="3">
        <v>2</v>
      </c>
      <c r="MK22">
        <f t="shared" si="74"/>
        <v>13</v>
      </c>
      <c r="ML22" s="2">
        <v>1</v>
      </c>
      <c r="MM22">
        <v>2</v>
      </c>
      <c r="MN22">
        <v>4</v>
      </c>
      <c r="MO22">
        <v>5</v>
      </c>
      <c r="MP22" s="37">
        <f>LOOKUP(MO22,{1,2,3,4,5},{5,4,3,2,1})</f>
        <v>1</v>
      </c>
      <c r="MQ22">
        <v>3</v>
      </c>
      <c r="MR22">
        <v>3</v>
      </c>
      <c r="MS22" s="37">
        <f>LOOKUP(MR22,{1,2,3,4,5},{5,4,3,2,1})</f>
        <v>3</v>
      </c>
      <c r="MT22">
        <v>3</v>
      </c>
      <c r="MU22" s="37">
        <f>LOOKUP(MT22,{1,2,3,4,5},{5,4,3,2,1})</f>
        <v>3</v>
      </c>
      <c r="MV22">
        <v>2</v>
      </c>
      <c r="MW22">
        <v>3</v>
      </c>
      <c r="MX22">
        <v>1</v>
      </c>
      <c r="MY22">
        <v>4</v>
      </c>
      <c r="MZ22" s="37">
        <f>LOOKUP(MY22,{1,2,3,4,5},{5,4,3,2,1})</f>
        <v>2</v>
      </c>
      <c r="NA22">
        <v>1</v>
      </c>
      <c r="NB22">
        <v>4</v>
      </c>
      <c r="NC22">
        <v>3</v>
      </c>
      <c r="ND22" s="37">
        <f>LOOKUP(NC22,{1,2,3,4,5},{5,4,3,2,1})</f>
        <v>3</v>
      </c>
      <c r="NE22">
        <v>1</v>
      </c>
      <c r="NF22">
        <v>4</v>
      </c>
      <c r="NG22" s="37">
        <f>LOOKUP(NF22,{1,2,3,4,5},{5,4,3,2,1})</f>
        <v>2</v>
      </c>
      <c r="NH22">
        <v>5</v>
      </c>
      <c r="NI22" s="37">
        <f>LOOKUP(NH22,{1,2,3,4,5},{5,4,3,2,1})</f>
        <v>1</v>
      </c>
      <c r="NJ22">
        <v>2</v>
      </c>
      <c r="NK22">
        <v>2</v>
      </c>
      <c r="NL22" s="37">
        <f>LOOKUP(NK22,{1,2,3,4,5},{5,4,3,2,1})</f>
        <v>4</v>
      </c>
      <c r="NM22">
        <v>4</v>
      </c>
      <c r="NN22" s="37">
        <f>LOOKUP(NM22,{1,2,3,4,5},{5,4,3,2,1})</f>
        <v>2</v>
      </c>
      <c r="NO22">
        <v>2</v>
      </c>
      <c r="NP22" s="37">
        <f>LOOKUP(NO22,{1,2,3,4,5},{5,4,3,2,1})</f>
        <v>4</v>
      </c>
      <c r="NQ22">
        <v>2</v>
      </c>
      <c r="NR22">
        <v>2</v>
      </c>
      <c r="NS22">
        <v>4</v>
      </c>
      <c r="NT22">
        <v>2</v>
      </c>
      <c r="NU22" s="37">
        <f>LOOKUP(NT22,{1,2,3,4,5},{5,4,3,2,1})</f>
        <v>4</v>
      </c>
      <c r="NV22">
        <v>5</v>
      </c>
      <c r="NW22" s="37">
        <f>LOOKUP(NV22,{1,2,3,4,5},{5,4,3,2,1})</f>
        <v>1</v>
      </c>
      <c r="NX22">
        <v>4</v>
      </c>
      <c r="NY22" s="37">
        <f>LOOKUP(NX22,{1,2,3,4,5},{5,4,3,2,1})</f>
        <v>2</v>
      </c>
      <c r="NZ22">
        <f t="shared" si="75"/>
        <v>63</v>
      </c>
      <c r="OA22">
        <f t="shared" si="76"/>
        <v>2.42</v>
      </c>
      <c r="OB22" s="13" t="s">
        <v>440</v>
      </c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</row>
    <row r="23" spans="1:461" x14ac:dyDescent="0.3">
      <c r="A23" s="30">
        <v>26</v>
      </c>
      <c r="B23" s="2" t="s">
        <v>711</v>
      </c>
      <c r="C23" s="3">
        <v>1</v>
      </c>
      <c r="D23" s="2">
        <v>19</v>
      </c>
      <c r="E23">
        <v>2</v>
      </c>
      <c r="F23" s="2">
        <v>1</v>
      </c>
      <c r="G23">
        <v>1</v>
      </c>
      <c r="H23" s="3">
        <v>1</v>
      </c>
      <c r="I23" s="2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f t="shared" si="77"/>
        <v>1</v>
      </c>
      <c r="R23">
        <v>1</v>
      </c>
      <c r="S23">
        <v>4</v>
      </c>
      <c r="T23">
        <f>LOOKUP(R23,{1,2,3,4,5,6,11,15},{1,2,1,2,2,2,1,2})</f>
        <v>1</v>
      </c>
      <c r="U23">
        <v>1</v>
      </c>
      <c r="V23" s="3"/>
      <c r="W23" s="32" t="s">
        <v>440</v>
      </c>
      <c r="X23" s="32" t="s">
        <v>440</v>
      </c>
      <c r="Y23" s="32" t="s">
        <v>440</v>
      </c>
      <c r="Z23" s="32" t="s">
        <v>440</v>
      </c>
      <c r="AA23" s="32" t="s">
        <v>440</v>
      </c>
      <c r="AB23" s="49" t="s">
        <v>440</v>
      </c>
      <c r="AC23" s="32" t="s">
        <v>440</v>
      </c>
      <c r="AD23" s="49" t="s">
        <v>440</v>
      </c>
      <c r="AE23" s="2">
        <v>1</v>
      </c>
      <c r="AF23">
        <v>1</v>
      </c>
      <c r="AG23">
        <f t="shared" si="0"/>
        <v>1</v>
      </c>
      <c r="AH23">
        <v>1</v>
      </c>
      <c r="AI23">
        <f t="shared" si="1"/>
        <v>1</v>
      </c>
      <c r="AJ23">
        <v>1</v>
      </c>
      <c r="AK23">
        <f t="shared" si="2"/>
        <v>1</v>
      </c>
      <c r="AL23">
        <v>2</v>
      </c>
      <c r="AM23">
        <f t="shared" si="3"/>
        <v>1</v>
      </c>
      <c r="AN23">
        <v>2</v>
      </c>
      <c r="AO23">
        <f t="shared" si="4"/>
        <v>1</v>
      </c>
      <c r="AP23">
        <v>1</v>
      </c>
      <c r="AQ23">
        <f t="shared" si="5"/>
        <v>1</v>
      </c>
      <c r="AR23">
        <v>2</v>
      </c>
      <c r="AS23">
        <f t="shared" si="6"/>
        <v>1</v>
      </c>
      <c r="AT23">
        <v>2</v>
      </c>
      <c r="AU23">
        <f t="shared" si="7"/>
        <v>1</v>
      </c>
      <c r="AV23">
        <v>2</v>
      </c>
      <c r="AW23">
        <f t="shared" si="8"/>
        <v>-1</v>
      </c>
      <c r="AX23">
        <v>2</v>
      </c>
      <c r="AY23">
        <f t="shared" si="9"/>
        <v>1</v>
      </c>
      <c r="AZ23">
        <v>1</v>
      </c>
      <c r="BA23">
        <f t="shared" si="10"/>
        <v>-1</v>
      </c>
      <c r="BB23">
        <v>2</v>
      </c>
      <c r="BC23">
        <f t="shared" si="11"/>
        <v>-1</v>
      </c>
      <c r="BD23">
        <v>1</v>
      </c>
      <c r="BE23">
        <f t="shared" si="12"/>
        <v>1</v>
      </c>
      <c r="BF23">
        <v>2</v>
      </c>
      <c r="BG23">
        <f t="shared" si="13"/>
        <v>1</v>
      </c>
      <c r="BH23">
        <v>2</v>
      </c>
      <c r="BI23">
        <f t="shared" si="14"/>
        <v>-1</v>
      </c>
      <c r="BJ23">
        <v>2</v>
      </c>
      <c r="BK23">
        <f t="shared" si="15"/>
        <v>1</v>
      </c>
      <c r="BL23">
        <v>2</v>
      </c>
      <c r="BM23">
        <f t="shared" si="16"/>
        <v>1</v>
      </c>
      <c r="BN23">
        <v>2</v>
      </c>
      <c r="BO23">
        <f t="shared" si="17"/>
        <v>-1</v>
      </c>
      <c r="BP23">
        <v>1</v>
      </c>
      <c r="BQ23">
        <f t="shared" si="18"/>
        <v>1</v>
      </c>
      <c r="BR23">
        <v>2</v>
      </c>
      <c r="BS23">
        <f t="shared" si="19"/>
        <v>1</v>
      </c>
      <c r="BT23">
        <v>2</v>
      </c>
      <c r="BU23">
        <f t="shared" si="20"/>
        <v>1</v>
      </c>
      <c r="BV23" s="13">
        <f t="shared" si="21"/>
        <v>11</v>
      </c>
      <c r="BW23" s="2">
        <v>1</v>
      </c>
      <c r="BX23">
        <v>5</v>
      </c>
      <c r="BY23">
        <v>4</v>
      </c>
      <c r="BZ23">
        <v>2</v>
      </c>
      <c r="CA23">
        <v>5</v>
      </c>
      <c r="CB23">
        <v>3</v>
      </c>
      <c r="CC23">
        <v>4</v>
      </c>
      <c r="CD23">
        <v>2</v>
      </c>
      <c r="CE23" s="37">
        <v>5</v>
      </c>
      <c r="CF23">
        <v>2</v>
      </c>
      <c r="CG23">
        <v>4</v>
      </c>
      <c r="CH23">
        <v>2</v>
      </c>
      <c r="CI23">
        <v>2</v>
      </c>
      <c r="CJ23">
        <v>2</v>
      </c>
      <c r="CK23">
        <v>4</v>
      </c>
      <c r="CL23">
        <v>4</v>
      </c>
      <c r="CM23">
        <v>4</v>
      </c>
      <c r="CN23">
        <v>4</v>
      </c>
      <c r="CO23">
        <v>4</v>
      </c>
      <c r="CP23">
        <v>5</v>
      </c>
      <c r="CQ23">
        <v>5</v>
      </c>
      <c r="CR23">
        <v>1</v>
      </c>
      <c r="CS23">
        <f>LOOKUP(CR23,{1,2,3,4,5},{5,4,3,2,1})</f>
        <v>5</v>
      </c>
      <c r="CT23">
        <v>4</v>
      </c>
      <c r="CU23">
        <v>2</v>
      </c>
      <c r="CV23">
        <v>2</v>
      </c>
      <c r="CW23">
        <v>3</v>
      </c>
      <c r="CX23">
        <f>LOOKUP(CW23,{1,2,3,4,5},{5,4,3,2,1})</f>
        <v>3</v>
      </c>
      <c r="CY23">
        <v>3</v>
      </c>
      <c r="CZ23">
        <f>LOOKUP(CY23,{1,2,3,4,5},{5,4,3,2,1})</f>
        <v>3</v>
      </c>
      <c r="DA23">
        <v>3</v>
      </c>
      <c r="DB23">
        <f>LOOKUP(DA23,{1,2,3,4,5},{5,4,3,2,1})</f>
        <v>3</v>
      </c>
      <c r="DC23">
        <v>3</v>
      </c>
      <c r="DD23">
        <v>3</v>
      </c>
      <c r="DE23">
        <v>3</v>
      </c>
      <c r="DF23">
        <v>4</v>
      </c>
      <c r="DG23">
        <v>4</v>
      </c>
      <c r="DH23">
        <v>4</v>
      </c>
      <c r="DI23">
        <v>5</v>
      </c>
      <c r="DJ23">
        <v>5</v>
      </c>
      <c r="DK23">
        <v>5</v>
      </c>
      <c r="DL23" s="2">
        <f t="shared" si="22"/>
        <v>11</v>
      </c>
      <c r="DM23">
        <f t="shared" si="23"/>
        <v>3.6667000000000001</v>
      </c>
      <c r="DN23">
        <f t="shared" si="24"/>
        <v>12</v>
      </c>
      <c r="DO23">
        <f t="shared" si="25"/>
        <v>4</v>
      </c>
      <c r="DP23">
        <f t="shared" si="26"/>
        <v>23</v>
      </c>
      <c r="DQ23" s="3">
        <f t="shared" si="27"/>
        <v>3.8334000000000001</v>
      </c>
      <c r="DR23" s="2">
        <f t="shared" si="28"/>
        <v>23</v>
      </c>
      <c r="DS23">
        <f t="shared" si="29"/>
        <v>3.8332999999999999</v>
      </c>
      <c r="DT23">
        <f t="shared" si="30"/>
        <v>23</v>
      </c>
      <c r="DU23">
        <f t="shared" si="31"/>
        <v>2.875</v>
      </c>
      <c r="DV23">
        <f t="shared" si="32"/>
        <v>46</v>
      </c>
      <c r="DW23" s="3">
        <f t="shared" si="33"/>
        <v>3.29</v>
      </c>
      <c r="DX23" s="2">
        <f t="shared" si="34"/>
        <v>15</v>
      </c>
      <c r="DY23">
        <f t="shared" si="35"/>
        <v>5</v>
      </c>
      <c r="DZ23">
        <f t="shared" si="36"/>
        <v>8</v>
      </c>
      <c r="EA23">
        <f t="shared" si="37"/>
        <v>2.6667000000000001</v>
      </c>
      <c r="EB23">
        <f t="shared" si="38"/>
        <v>23</v>
      </c>
      <c r="EC23" s="3">
        <f t="shared" si="39"/>
        <v>3.83</v>
      </c>
      <c r="ED23" s="2">
        <f t="shared" si="78"/>
        <v>18</v>
      </c>
      <c r="EE23" s="3">
        <f t="shared" si="40"/>
        <v>3</v>
      </c>
      <c r="EF23" s="2">
        <f t="shared" si="41"/>
        <v>15</v>
      </c>
      <c r="EG23" s="3">
        <f t="shared" si="42"/>
        <v>5</v>
      </c>
      <c r="EH23" s="2">
        <f t="shared" si="43"/>
        <v>125</v>
      </c>
      <c r="EI23" s="3">
        <f t="shared" si="44"/>
        <v>3.57</v>
      </c>
      <c r="EJ23" s="2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4</v>
      </c>
      <c r="ER23">
        <v>1</v>
      </c>
      <c r="ES23">
        <v>1</v>
      </c>
      <c r="ET23">
        <v>4</v>
      </c>
      <c r="EU23" s="37">
        <v>2</v>
      </c>
      <c r="EV23">
        <v>1</v>
      </c>
      <c r="EW23">
        <v>1</v>
      </c>
      <c r="EX23">
        <v>1</v>
      </c>
      <c r="EY23">
        <v>1</v>
      </c>
      <c r="EZ23">
        <v>5</v>
      </c>
      <c r="FA23">
        <v>4</v>
      </c>
      <c r="FB23">
        <v>1</v>
      </c>
      <c r="FC23">
        <v>1</v>
      </c>
      <c r="FD23">
        <v>1</v>
      </c>
      <c r="FE23">
        <v>4</v>
      </c>
      <c r="FF23" s="2">
        <f t="shared" si="45"/>
        <v>36</v>
      </c>
      <c r="FG23" s="3">
        <f t="shared" si="46"/>
        <v>1.8</v>
      </c>
      <c r="FH23" s="2" t="s">
        <v>712</v>
      </c>
      <c r="FI23">
        <v>0</v>
      </c>
      <c r="FJ23" t="s">
        <v>525</v>
      </c>
      <c r="FK23">
        <v>20</v>
      </c>
      <c r="FL23" t="s">
        <v>521</v>
      </c>
      <c r="FM23" s="3">
        <v>16</v>
      </c>
      <c r="FN23" s="2">
        <v>1</v>
      </c>
      <c r="FO23">
        <v>1</v>
      </c>
      <c r="FP23">
        <v>1</v>
      </c>
      <c r="FQ23">
        <v>1</v>
      </c>
      <c r="FR23">
        <v>1</v>
      </c>
      <c r="FS23">
        <v>2</v>
      </c>
      <c r="FT23">
        <v>1</v>
      </c>
      <c r="FU23">
        <v>1</v>
      </c>
      <c r="FV23">
        <v>1</v>
      </c>
      <c r="FW23">
        <v>1</v>
      </c>
      <c r="FX23">
        <v>1</v>
      </c>
      <c r="FY23" s="37">
        <v>2</v>
      </c>
      <c r="FZ23">
        <v>1</v>
      </c>
      <c r="GA23">
        <v>1</v>
      </c>
      <c r="GB23">
        <v>1</v>
      </c>
      <c r="GC23">
        <v>2</v>
      </c>
      <c r="GD23">
        <v>1</v>
      </c>
      <c r="GE23">
        <v>2</v>
      </c>
      <c r="GF23">
        <v>2</v>
      </c>
      <c r="GG23">
        <v>1</v>
      </c>
      <c r="GH23">
        <v>1</v>
      </c>
      <c r="GI23">
        <v>1</v>
      </c>
      <c r="GJ23" s="2">
        <f t="shared" si="47"/>
        <v>24</v>
      </c>
      <c r="GK23" s="3">
        <f t="shared" si="48"/>
        <v>1.2</v>
      </c>
      <c r="GL23" s="2" t="s">
        <v>520</v>
      </c>
      <c r="GM23">
        <v>15</v>
      </c>
      <c r="GN23" t="s">
        <v>513</v>
      </c>
      <c r="GO23">
        <v>9</v>
      </c>
      <c r="GP23" t="s">
        <v>507</v>
      </c>
      <c r="GQ23" s="3">
        <v>3</v>
      </c>
      <c r="GR23" s="2">
        <v>1</v>
      </c>
      <c r="GS23">
        <v>2</v>
      </c>
      <c r="GT23">
        <v>2</v>
      </c>
      <c r="GU23">
        <v>2</v>
      </c>
      <c r="GV23">
        <v>2</v>
      </c>
      <c r="GW23">
        <v>5</v>
      </c>
      <c r="GX23" s="37">
        <f>LOOKUP(GW23,{1,2,3,4,5},{5,4,3,2,1})</f>
        <v>1</v>
      </c>
      <c r="GY23">
        <v>2</v>
      </c>
      <c r="GZ23" s="37">
        <f>LOOKUP(GY23,{1,2,3,4,5},{5,4,3,2,1})</f>
        <v>4</v>
      </c>
      <c r="HA23">
        <v>2</v>
      </c>
      <c r="HB23">
        <v>3</v>
      </c>
      <c r="HC23" s="37">
        <f>LOOKUP(HB23,{1,2,3,4,5},{5,4,3,2,1})</f>
        <v>3</v>
      </c>
      <c r="HD23">
        <v>2</v>
      </c>
      <c r="HE23">
        <v>2</v>
      </c>
      <c r="HF23">
        <v>5</v>
      </c>
      <c r="HG23">
        <v>4</v>
      </c>
      <c r="HH23">
        <v>4</v>
      </c>
      <c r="HI23">
        <v>5</v>
      </c>
      <c r="HJ23">
        <v>5</v>
      </c>
      <c r="HK23">
        <v>5</v>
      </c>
      <c r="HL23" s="37">
        <f>LOOKUP(HK23,{1,2,3,4,5},{5,4,3,2,1})</f>
        <v>1</v>
      </c>
      <c r="HM23">
        <v>5</v>
      </c>
      <c r="HN23" s="37">
        <f>LOOKUP(HM23,{1,2,3,4,5},{5,4,3,2,1})</f>
        <v>1</v>
      </c>
      <c r="HO23">
        <f t="shared" si="49"/>
        <v>47</v>
      </c>
      <c r="HP23">
        <f t="shared" si="50"/>
        <v>2.76</v>
      </c>
      <c r="HQ23">
        <v>1</v>
      </c>
      <c r="HR23">
        <v>2</v>
      </c>
      <c r="HS23">
        <v>3</v>
      </c>
      <c r="HT23">
        <v>1</v>
      </c>
      <c r="HU23">
        <v>1</v>
      </c>
      <c r="HV23">
        <v>1</v>
      </c>
      <c r="HW23">
        <v>1</v>
      </c>
      <c r="HX23" s="37">
        <v>3</v>
      </c>
      <c r="HY23">
        <v>3</v>
      </c>
      <c r="HZ23">
        <v>3</v>
      </c>
      <c r="IA23">
        <v>3</v>
      </c>
      <c r="IB23">
        <v>1</v>
      </c>
      <c r="IC23">
        <v>3</v>
      </c>
      <c r="ID23">
        <v>1</v>
      </c>
      <c r="IE23">
        <v>2</v>
      </c>
      <c r="IF23">
        <v>1</v>
      </c>
      <c r="IG23">
        <v>3</v>
      </c>
      <c r="IH23">
        <v>1</v>
      </c>
      <c r="II23">
        <v>2</v>
      </c>
      <c r="IJ23" s="37">
        <f>LOOKUP(II23,{1,2,3},{3,2,1})</f>
        <v>2</v>
      </c>
      <c r="IK23" s="2">
        <f t="shared" si="51"/>
        <v>32</v>
      </c>
      <c r="IL23" s="3">
        <f t="shared" si="52"/>
        <v>1.88</v>
      </c>
      <c r="IM23" s="2">
        <v>1</v>
      </c>
      <c r="IN23">
        <v>1</v>
      </c>
      <c r="IO23">
        <v>4</v>
      </c>
      <c r="IP23">
        <v>4</v>
      </c>
      <c r="IQ23">
        <v>2</v>
      </c>
      <c r="IR23">
        <v>5</v>
      </c>
      <c r="IS23">
        <v>3</v>
      </c>
      <c r="IT23" s="2">
        <f t="shared" si="53"/>
        <v>19</v>
      </c>
      <c r="IU23" s="3">
        <f t="shared" si="54"/>
        <v>3.1669999999999998</v>
      </c>
      <c r="IV23" s="2">
        <v>1</v>
      </c>
      <c r="IW23">
        <v>1</v>
      </c>
      <c r="IX23">
        <v>4</v>
      </c>
      <c r="IY23">
        <v>4</v>
      </c>
      <c r="IZ23">
        <v>3</v>
      </c>
      <c r="JA23">
        <v>5</v>
      </c>
      <c r="JB23">
        <v>3</v>
      </c>
      <c r="JC23" s="2">
        <f t="shared" si="55"/>
        <v>20</v>
      </c>
      <c r="JD23" s="3">
        <f t="shared" si="56"/>
        <v>3.3330000000000002</v>
      </c>
      <c r="JE23" s="2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 s="2">
        <f t="shared" si="57"/>
        <v>6</v>
      </c>
      <c r="JM23" s="3">
        <f t="shared" si="58"/>
        <v>1</v>
      </c>
      <c r="JN23" s="2">
        <v>1</v>
      </c>
      <c r="JO23">
        <v>1</v>
      </c>
      <c r="JP23">
        <v>5</v>
      </c>
      <c r="JQ23">
        <v>4</v>
      </c>
      <c r="JR23">
        <v>4</v>
      </c>
      <c r="JS23">
        <v>5</v>
      </c>
      <c r="JT23">
        <v>4</v>
      </c>
      <c r="JU23" s="2">
        <f t="shared" si="81"/>
        <v>23</v>
      </c>
      <c r="JV23" s="3">
        <f t="shared" si="82"/>
        <v>3.8330000000000002</v>
      </c>
      <c r="JW23" s="2">
        <v>1</v>
      </c>
      <c r="JX23">
        <v>5</v>
      </c>
      <c r="JY23" s="37">
        <f>LOOKUP(JX23,{1,2,3,4,5},{5,4,3,2,1})</f>
        <v>1</v>
      </c>
      <c r="JZ23">
        <v>2</v>
      </c>
      <c r="KA23" s="37">
        <f>LOOKUP(JZ23,{1,2,3,4,5},{5,4,3,2,1})</f>
        <v>4</v>
      </c>
      <c r="KB23">
        <v>2</v>
      </c>
      <c r="KC23" s="37">
        <f>LOOKUP(KB23,{1,2,3,4,5},{5,4,3,2,1})</f>
        <v>4</v>
      </c>
      <c r="KD23">
        <v>5</v>
      </c>
      <c r="KE23" s="37">
        <f>LOOKUP(KD23,{1,2,3,4,5},{5,4,3,2,1})</f>
        <v>1</v>
      </c>
      <c r="KF23">
        <v>2</v>
      </c>
      <c r="KG23" s="37">
        <f>LOOKUP(KF23,{1,2,3,4,5},{5,4,3,2,1})</f>
        <v>4</v>
      </c>
      <c r="KH23">
        <v>4</v>
      </c>
      <c r="KI23" s="37">
        <f>LOOKUP(KH23,{1,2,3,4,5},{5,4,3,2,1})</f>
        <v>2</v>
      </c>
      <c r="KJ23" s="2">
        <f t="shared" si="79"/>
        <v>20</v>
      </c>
      <c r="KK23" s="3">
        <f t="shared" si="61"/>
        <v>3.3330000000000002</v>
      </c>
      <c r="KL23" s="2">
        <f t="shared" si="62"/>
        <v>3</v>
      </c>
      <c r="KM23">
        <f t="shared" si="63"/>
        <v>12</v>
      </c>
      <c r="KN23">
        <f t="shared" si="80"/>
        <v>12</v>
      </c>
      <c r="KO23">
        <f t="shared" si="64"/>
        <v>6</v>
      </c>
      <c r="KP23">
        <f t="shared" si="65"/>
        <v>14</v>
      </c>
      <c r="KQ23">
        <f t="shared" si="66"/>
        <v>8</v>
      </c>
      <c r="KR23" s="2">
        <f t="shared" si="83"/>
        <v>2</v>
      </c>
      <c r="KS23">
        <f t="shared" si="84"/>
        <v>6</v>
      </c>
      <c r="KT23">
        <f t="shared" si="85"/>
        <v>5</v>
      </c>
      <c r="KU23">
        <f t="shared" si="86"/>
        <v>5</v>
      </c>
      <c r="KV23">
        <f t="shared" si="87"/>
        <v>6</v>
      </c>
      <c r="KW23" s="3">
        <f t="shared" si="88"/>
        <v>5</v>
      </c>
      <c r="KX23" s="2">
        <v>1</v>
      </c>
      <c r="KY23">
        <v>3</v>
      </c>
      <c r="KZ23">
        <v>4</v>
      </c>
      <c r="LA23">
        <v>3</v>
      </c>
      <c r="LB23">
        <v>2</v>
      </c>
      <c r="LC23">
        <v>4</v>
      </c>
      <c r="LD23">
        <v>2</v>
      </c>
      <c r="LE23">
        <v>4</v>
      </c>
      <c r="LF23">
        <v>3</v>
      </c>
      <c r="LG23">
        <v>4</v>
      </c>
      <c r="LH23">
        <v>4</v>
      </c>
      <c r="LI23">
        <v>2</v>
      </c>
      <c r="LJ23">
        <v>5</v>
      </c>
      <c r="LK23">
        <v>2</v>
      </c>
      <c r="LL23">
        <v>3</v>
      </c>
      <c r="LM23">
        <v>2</v>
      </c>
      <c r="LN23">
        <v>2</v>
      </c>
      <c r="LO23">
        <v>2</v>
      </c>
      <c r="LP23">
        <v>2</v>
      </c>
      <c r="LQ23">
        <v>2</v>
      </c>
      <c r="LR23">
        <v>2</v>
      </c>
      <c r="LS23">
        <v>2</v>
      </c>
      <c r="LT23">
        <v>2</v>
      </c>
      <c r="LU23" s="2">
        <f t="shared" si="68"/>
        <v>25</v>
      </c>
      <c r="LV23" s="3">
        <f t="shared" si="69"/>
        <v>4.1669999999999998</v>
      </c>
      <c r="LW23" s="2">
        <f t="shared" si="70"/>
        <v>36</v>
      </c>
      <c r="LX23" s="3">
        <f t="shared" si="71"/>
        <v>2.25</v>
      </c>
      <c r="LY23" s="2">
        <f t="shared" si="72"/>
        <v>61</v>
      </c>
      <c r="LZ23" s="3">
        <f t="shared" si="73"/>
        <v>2.7730000000000001</v>
      </c>
      <c r="MA23" s="2">
        <v>1</v>
      </c>
      <c r="MB23">
        <v>2</v>
      </c>
      <c r="MC23">
        <v>1</v>
      </c>
      <c r="MD23">
        <v>2</v>
      </c>
      <c r="ME23">
        <v>1</v>
      </c>
      <c r="MF23">
        <v>2</v>
      </c>
      <c r="MG23">
        <v>2</v>
      </c>
      <c r="MH23">
        <v>2</v>
      </c>
      <c r="MI23">
        <v>1</v>
      </c>
      <c r="MJ23" s="3">
        <v>1</v>
      </c>
      <c r="MK23">
        <f t="shared" si="74"/>
        <v>15</v>
      </c>
      <c r="ML23" s="32">
        <v>1</v>
      </c>
      <c r="MM23" s="31">
        <v>4</v>
      </c>
      <c r="MN23" s="31">
        <v>4</v>
      </c>
      <c r="MO23" s="31">
        <v>2</v>
      </c>
      <c r="MP23" s="31">
        <f>LOOKUP(MO23,{1,2,3,4,5},{5,4,3,2,1})</f>
        <v>4</v>
      </c>
      <c r="MQ23" s="31">
        <v>4</v>
      </c>
      <c r="MR23" s="31">
        <v>2</v>
      </c>
      <c r="MS23" s="31">
        <f>LOOKUP(MR23,{1,2,3,4,5},{5,4,3,2,1})</f>
        <v>4</v>
      </c>
      <c r="MT23" s="31">
        <v>2</v>
      </c>
      <c r="MU23" s="31">
        <f>LOOKUP(MT23,{1,2,3,4,5},{5,4,3,2,1})</f>
        <v>4</v>
      </c>
      <c r="MV23" s="31">
        <v>3</v>
      </c>
      <c r="MW23" s="31" t="s">
        <v>440</v>
      </c>
      <c r="MX23" s="31">
        <v>3</v>
      </c>
      <c r="MY23" s="31">
        <v>4</v>
      </c>
      <c r="MZ23" s="31">
        <f>LOOKUP(MY23,{1,2,3,4,5},{5,4,3,2,1})</f>
        <v>2</v>
      </c>
      <c r="NA23" s="31">
        <v>4</v>
      </c>
      <c r="NB23" s="31">
        <v>4</v>
      </c>
      <c r="NC23" s="31">
        <v>2</v>
      </c>
      <c r="ND23" s="31">
        <f>LOOKUP(NC23,{1,2,3,4,5},{5,4,3,2,1})</f>
        <v>4</v>
      </c>
      <c r="NE23" s="31">
        <v>2</v>
      </c>
      <c r="NF23" s="31">
        <v>2</v>
      </c>
      <c r="NG23" s="31">
        <f>LOOKUP(NF23,{1,2,3,4,5},{5,4,3,2,1})</f>
        <v>4</v>
      </c>
      <c r="NH23" s="31">
        <v>1</v>
      </c>
      <c r="NI23" s="31">
        <f>LOOKUP(NH23,{1,2,3,4,5},{5,4,3,2,1})</f>
        <v>5</v>
      </c>
      <c r="NJ23" s="31">
        <v>4</v>
      </c>
      <c r="NK23" s="31">
        <v>2</v>
      </c>
      <c r="NL23" s="31">
        <f>LOOKUP(NK23,{1,2,3,4,5},{5,4,3,2,1})</f>
        <v>4</v>
      </c>
      <c r="NM23" s="31">
        <v>3</v>
      </c>
      <c r="NN23" s="31">
        <f>LOOKUP(NM23,{1,2,3,4,5},{5,4,3,2,1})</f>
        <v>3</v>
      </c>
      <c r="NO23" s="31">
        <v>2</v>
      </c>
      <c r="NP23" s="31">
        <f>LOOKUP(NO23,{1,2,3,4,5},{5,4,3,2,1})</f>
        <v>4</v>
      </c>
      <c r="NQ23" s="31">
        <v>4</v>
      </c>
      <c r="NR23" s="31">
        <v>4</v>
      </c>
      <c r="NS23" s="31">
        <v>4</v>
      </c>
      <c r="NT23" s="31">
        <v>2</v>
      </c>
      <c r="NU23" s="31">
        <f>LOOKUP(NT23,{1,2,3,4,5},{5,4,3,2,1})</f>
        <v>4</v>
      </c>
      <c r="NV23" s="31">
        <v>3</v>
      </c>
      <c r="NW23" s="31">
        <f>LOOKUP(NV23,{1,2,3,4,5},{5,4,3,2,1})</f>
        <v>3</v>
      </c>
      <c r="NX23" s="31">
        <v>2</v>
      </c>
      <c r="NY23" s="31">
        <f>LOOKUP(NX23,{1,2,3,4,5},{5,4,3,2,1})</f>
        <v>4</v>
      </c>
      <c r="NZ23" s="31">
        <f t="shared" si="75"/>
        <v>93</v>
      </c>
      <c r="OA23" s="31">
        <f t="shared" si="76"/>
        <v>3.58</v>
      </c>
      <c r="OB23" s="13" t="s">
        <v>440</v>
      </c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</row>
    <row r="24" spans="1:461" x14ac:dyDescent="0.3">
      <c r="A24" s="30">
        <v>27</v>
      </c>
      <c r="B24" s="2" t="s">
        <v>713</v>
      </c>
      <c r="C24" s="3">
        <v>1</v>
      </c>
      <c r="D24" s="2">
        <v>20</v>
      </c>
      <c r="E24">
        <v>2</v>
      </c>
      <c r="F24" s="2">
        <v>2</v>
      </c>
      <c r="G24">
        <v>2</v>
      </c>
      <c r="H24" s="3">
        <v>1</v>
      </c>
      <c r="I24" s="2">
        <v>1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f t="shared" si="77"/>
        <v>3</v>
      </c>
      <c r="R24">
        <v>1</v>
      </c>
      <c r="S24">
        <v>5</v>
      </c>
      <c r="T24">
        <f>LOOKUP(R24,{1,2,3,4,5,6,11,15},{1,2,1,2,2,2,1,2})</f>
        <v>1</v>
      </c>
      <c r="U24">
        <v>1</v>
      </c>
      <c r="V24" s="3"/>
      <c r="W24" s="32" t="s">
        <v>440</v>
      </c>
      <c r="X24" s="32" t="s">
        <v>440</v>
      </c>
      <c r="Y24" s="32" t="s">
        <v>440</v>
      </c>
      <c r="Z24" s="32" t="s">
        <v>440</v>
      </c>
      <c r="AA24" s="32" t="s">
        <v>440</v>
      </c>
      <c r="AB24" s="49" t="s">
        <v>440</v>
      </c>
      <c r="AC24" s="32" t="s">
        <v>440</v>
      </c>
      <c r="AD24" s="49" t="s">
        <v>440</v>
      </c>
      <c r="AE24" s="2">
        <v>1</v>
      </c>
      <c r="AF24">
        <v>1</v>
      </c>
      <c r="AG24">
        <f t="shared" si="0"/>
        <v>1</v>
      </c>
      <c r="AH24">
        <v>2</v>
      </c>
      <c r="AI24">
        <f t="shared" si="1"/>
        <v>-1</v>
      </c>
      <c r="AJ24">
        <v>1</v>
      </c>
      <c r="AK24">
        <f t="shared" si="2"/>
        <v>1</v>
      </c>
      <c r="AL24">
        <v>1</v>
      </c>
      <c r="AM24">
        <f t="shared" si="3"/>
        <v>-1</v>
      </c>
      <c r="AN24">
        <v>2</v>
      </c>
      <c r="AO24">
        <f t="shared" si="4"/>
        <v>1</v>
      </c>
      <c r="AP24">
        <v>1</v>
      </c>
      <c r="AQ24">
        <f t="shared" si="5"/>
        <v>1</v>
      </c>
      <c r="AR24">
        <v>2</v>
      </c>
      <c r="AS24">
        <f t="shared" si="6"/>
        <v>1</v>
      </c>
      <c r="AT24">
        <v>2</v>
      </c>
      <c r="AU24">
        <f t="shared" si="7"/>
        <v>1</v>
      </c>
      <c r="AV24">
        <v>2</v>
      </c>
      <c r="AW24">
        <f t="shared" si="8"/>
        <v>-1</v>
      </c>
      <c r="AX24">
        <v>1</v>
      </c>
      <c r="AY24">
        <f t="shared" si="9"/>
        <v>-1</v>
      </c>
      <c r="AZ24">
        <v>1</v>
      </c>
      <c r="BA24">
        <f t="shared" si="10"/>
        <v>-1</v>
      </c>
      <c r="BB24">
        <v>1</v>
      </c>
      <c r="BC24">
        <f t="shared" si="11"/>
        <v>1</v>
      </c>
      <c r="BD24">
        <v>1</v>
      </c>
      <c r="BE24">
        <f t="shared" si="12"/>
        <v>1</v>
      </c>
      <c r="BF24">
        <v>2</v>
      </c>
      <c r="BG24">
        <f t="shared" si="13"/>
        <v>1</v>
      </c>
      <c r="BH24">
        <v>1</v>
      </c>
      <c r="BI24">
        <f t="shared" si="14"/>
        <v>1</v>
      </c>
      <c r="BJ24">
        <v>2</v>
      </c>
      <c r="BK24">
        <f t="shared" si="15"/>
        <v>1</v>
      </c>
      <c r="BL24">
        <v>2</v>
      </c>
      <c r="BM24">
        <f t="shared" si="16"/>
        <v>1</v>
      </c>
      <c r="BN24">
        <v>1</v>
      </c>
      <c r="BO24">
        <f t="shared" si="17"/>
        <v>1</v>
      </c>
      <c r="BP24">
        <v>1</v>
      </c>
      <c r="BQ24">
        <f t="shared" si="18"/>
        <v>1</v>
      </c>
      <c r="BR24">
        <v>2</v>
      </c>
      <c r="BS24">
        <f t="shared" si="19"/>
        <v>1</v>
      </c>
      <c r="BT24">
        <v>2</v>
      </c>
      <c r="BU24">
        <f t="shared" si="20"/>
        <v>1</v>
      </c>
      <c r="BV24" s="13">
        <f t="shared" si="21"/>
        <v>11</v>
      </c>
      <c r="BW24" s="32">
        <v>1</v>
      </c>
      <c r="BX24" s="31">
        <v>4</v>
      </c>
      <c r="BY24" s="31">
        <v>3</v>
      </c>
      <c r="BZ24" s="31">
        <v>2</v>
      </c>
      <c r="CA24" s="31">
        <v>5</v>
      </c>
      <c r="CB24" s="31">
        <v>5</v>
      </c>
      <c r="CC24" s="31">
        <v>5</v>
      </c>
      <c r="CD24" s="31">
        <v>3</v>
      </c>
      <c r="CE24" s="31">
        <v>5</v>
      </c>
      <c r="CF24" s="31" t="s">
        <v>440</v>
      </c>
      <c r="CG24" s="31">
        <v>5</v>
      </c>
      <c r="CH24" s="31">
        <v>4</v>
      </c>
      <c r="CI24" s="31">
        <v>4</v>
      </c>
      <c r="CJ24" s="31">
        <v>5</v>
      </c>
      <c r="CK24" s="31">
        <v>2</v>
      </c>
      <c r="CL24" s="31">
        <v>2</v>
      </c>
      <c r="CM24" s="31">
        <v>4</v>
      </c>
      <c r="CN24" s="31">
        <v>2</v>
      </c>
      <c r="CO24" s="31">
        <v>3</v>
      </c>
      <c r="CP24" s="31">
        <v>4</v>
      </c>
      <c r="CQ24" s="31">
        <v>2</v>
      </c>
      <c r="CR24" s="31">
        <v>2</v>
      </c>
      <c r="CS24" s="31">
        <f>LOOKUP(CR24,{1,2,3,4,5},{5,4,3,2,1})</f>
        <v>4</v>
      </c>
      <c r="CT24" s="31">
        <v>2</v>
      </c>
      <c r="CU24" s="31">
        <v>5</v>
      </c>
      <c r="CV24" s="31">
        <v>5</v>
      </c>
      <c r="CW24" s="31">
        <v>5</v>
      </c>
      <c r="CX24" s="31">
        <f>LOOKUP(CW24,{1,2,3,4,5},{5,4,3,2,1})</f>
        <v>1</v>
      </c>
      <c r="CY24" s="31">
        <v>3</v>
      </c>
      <c r="CZ24" s="31">
        <f>LOOKUP(CY24,{1,2,3,4,5},{5,4,3,2,1})</f>
        <v>3</v>
      </c>
      <c r="DA24" s="31">
        <v>3</v>
      </c>
      <c r="DB24" s="31">
        <f>LOOKUP(DA24,{1,2,3,4,5},{5,4,3,2,1})</f>
        <v>3</v>
      </c>
      <c r="DC24" s="31">
        <v>4</v>
      </c>
      <c r="DD24" s="31" t="s">
        <v>440</v>
      </c>
      <c r="DE24" s="31">
        <v>5</v>
      </c>
      <c r="DF24" s="31">
        <v>5</v>
      </c>
      <c r="DG24" s="31">
        <v>4</v>
      </c>
      <c r="DH24" s="31">
        <v>5</v>
      </c>
      <c r="DI24" s="31">
        <v>5</v>
      </c>
      <c r="DJ24" s="31">
        <v>4</v>
      </c>
      <c r="DK24" s="31">
        <v>5</v>
      </c>
      <c r="DL24" s="32">
        <f t="shared" si="22"/>
        <v>9</v>
      </c>
      <c r="DM24" s="31">
        <f t="shared" si="23"/>
        <v>3</v>
      </c>
      <c r="DN24" s="31">
        <f t="shared" si="24"/>
        <v>14</v>
      </c>
      <c r="DO24" s="31">
        <f t="shared" si="25"/>
        <v>4.6666999999999996</v>
      </c>
      <c r="DP24" s="31">
        <f t="shared" si="26"/>
        <v>23</v>
      </c>
      <c r="DQ24" s="33">
        <f t="shared" si="27"/>
        <v>3.8334000000000001</v>
      </c>
      <c r="DR24" s="32">
        <f t="shared" si="28"/>
        <v>21</v>
      </c>
      <c r="DS24" s="31">
        <f t="shared" si="29"/>
        <v>3.5</v>
      </c>
      <c r="DT24" s="31">
        <f t="shared" si="30"/>
        <v>28</v>
      </c>
      <c r="DU24" s="31">
        <f t="shared" si="31"/>
        <v>4</v>
      </c>
      <c r="DV24" s="31">
        <f t="shared" si="32"/>
        <v>49</v>
      </c>
      <c r="DW24" s="33">
        <f t="shared" si="33"/>
        <v>3.5</v>
      </c>
      <c r="DX24" s="32">
        <f t="shared" si="34"/>
        <v>10</v>
      </c>
      <c r="DY24" s="31">
        <f t="shared" si="35"/>
        <v>3.3332999999999999</v>
      </c>
      <c r="DZ24" s="31">
        <f t="shared" si="36"/>
        <v>12</v>
      </c>
      <c r="EA24" s="31">
        <f t="shared" si="37"/>
        <v>4</v>
      </c>
      <c r="EB24" s="31">
        <f t="shared" si="38"/>
        <v>22</v>
      </c>
      <c r="EC24" s="33">
        <f t="shared" si="39"/>
        <v>3.67</v>
      </c>
      <c r="ED24" s="32">
        <f t="shared" si="78"/>
        <v>16</v>
      </c>
      <c r="EE24" s="33">
        <f t="shared" si="40"/>
        <v>2.67</v>
      </c>
      <c r="EF24" s="32">
        <f t="shared" si="41"/>
        <v>14</v>
      </c>
      <c r="EG24" s="33">
        <f t="shared" si="42"/>
        <v>4.67</v>
      </c>
      <c r="EH24" s="32">
        <f t="shared" si="43"/>
        <v>124</v>
      </c>
      <c r="EI24" s="33">
        <f t="shared" si="44"/>
        <v>3.54</v>
      </c>
      <c r="EJ24" s="32">
        <v>1</v>
      </c>
      <c r="EK24" s="31">
        <v>5</v>
      </c>
      <c r="EL24" s="31">
        <v>5</v>
      </c>
      <c r="EM24" s="31" t="s">
        <v>440</v>
      </c>
      <c r="EN24" s="31">
        <v>4</v>
      </c>
      <c r="EO24" s="31">
        <v>5</v>
      </c>
      <c r="EP24" s="31">
        <v>5</v>
      </c>
      <c r="EQ24" s="31">
        <v>5</v>
      </c>
      <c r="ER24" s="31">
        <v>5</v>
      </c>
      <c r="ES24" s="31">
        <v>5</v>
      </c>
      <c r="ET24" s="31">
        <v>4</v>
      </c>
      <c r="EU24" s="31">
        <v>2</v>
      </c>
      <c r="EV24" s="31">
        <v>4</v>
      </c>
      <c r="EW24" s="31">
        <v>4</v>
      </c>
      <c r="EX24" s="31">
        <v>4</v>
      </c>
      <c r="EY24" s="31">
        <v>2</v>
      </c>
      <c r="EZ24" s="31">
        <v>4</v>
      </c>
      <c r="FA24" s="31">
        <v>4</v>
      </c>
      <c r="FB24" s="31">
        <v>4</v>
      </c>
      <c r="FC24" s="31">
        <v>4</v>
      </c>
      <c r="FD24" s="31">
        <v>1</v>
      </c>
      <c r="FE24" s="31">
        <v>1</v>
      </c>
      <c r="FF24" s="32">
        <f t="shared" si="45"/>
        <v>75</v>
      </c>
      <c r="FG24" s="33">
        <f t="shared" si="46"/>
        <v>3.75</v>
      </c>
      <c r="FH24" t="s">
        <v>514</v>
      </c>
      <c r="FI24">
        <v>10</v>
      </c>
      <c r="FJ24" t="s">
        <v>525</v>
      </c>
      <c r="FK24">
        <v>20</v>
      </c>
      <c r="FL24" t="s">
        <v>520</v>
      </c>
      <c r="FM24" s="3">
        <v>15</v>
      </c>
      <c r="FN24" s="2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2</v>
      </c>
      <c r="FV24">
        <v>1</v>
      </c>
      <c r="FW24">
        <v>1</v>
      </c>
      <c r="FX24">
        <v>1</v>
      </c>
      <c r="FY24" s="37">
        <v>2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 s="2">
        <f t="shared" si="47"/>
        <v>21</v>
      </c>
      <c r="GK24" s="3">
        <f t="shared" si="48"/>
        <v>1.05</v>
      </c>
      <c r="GL24" s="2" t="s">
        <v>524</v>
      </c>
      <c r="GM24">
        <v>19</v>
      </c>
      <c r="GN24" t="s">
        <v>505</v>
      </c>
      <c r="GO24">
        <v>1</v>
      </c>
      <c r="GP24" t="s">
        <v>514</v>
      </c>
      <c r="GQ24" s="3">
        <v>10</v>
      </c>
      <c r="GR24" s="2">
        <v>1</v>
      </c>
      <c r="GS24">
        <v>5</v>
      </c>
      <c r="GT24">
        <v>5</v>
      </c>
      <c r="GU24">
        <v>2</v>
      </c>
      <c r="GV24">
        <v>2</v>
      </c>
      <c r="GW24">
        <v>4</v>
      </c>
      <c r="GX24" s="37">
        <f>LOOKUP(GW24,{1,2,3,4,5},{5,4,3,2,1})</f>
        <v>2</v>
      </c>
      <c r="GY24">
        <v>1</v>
      </c>
      <c r="GZ24" s="37">
        <f>LOOKUP(GY24,{1,2,3,4,5},{5,4,3,2,1})</f>
        <v>5</v>
      </c>
      <c r="HA24">
        <v>5</v>
      </c>
      <c r="HB24">
        <v>3</v>
      </c>
      <c r="HC24" s="37">
        <f>LOOKUP(HB24,{1,2,3,4,5},{5,4,3,2,1})</f>
        <v>3</v>
      </c>
      <c r="HD24">
        <v>2</v>
      </c>
      <c r="HE24">
        <v>4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 s="37">
        <f>LOOKUP(HK24,{1,2,3,4,5},{5,4,3,2,1})</f>
        <v>1</v>
      </c>
      <c r="HM24">
        <v>5</v>
      </c>
      <c r="HN24" s="37">
        <f>LOOKUP(HM24,{1,2,3,4,5},{5,4,3,2,1})</f>
        <v>1</v>
      </c>
      <c r="HO24">
        <f t="shared" si="49"/>
        <v>62</v>
      </c>
      <c r="HP24">
        <f t="shared" si="50"/>
        <v>3.65</v>
      </c>
      <c r="HQ24">
        <v>1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 s="37">
        <v>3</v>
      </c>
      <c r="HY24">
        <v>3</v>
      </c>
      <c r="HZ24">
        <v>1</v>
      </c>
      <c r="IA24">
        <v>1</v>
      </c>
      <c r="IB24">
        <v>1</v>
      </c>
      <c r="IC24">
        <v>3</v>
      </c>
      <c r="ID24">
        <v>2</v>
      </c>
      <c r="IE24">
        <v>1</v>
      </c>
      <c r="IF24">
        <v>2</v>
      </c>
      <c r="IG24">
        <v>1</v>
      </c>
      <c r="IH24">
        <v>2</v>
      </c>
      <c r="II24">
        <v>2</v>
      </c>
      <c r="IJ24" s="37">
        <f>LOOKUP(II24,{1,2,3},{3,2,1})</f>
        <v>2</v>
      </c>
      <c r="IK24" s="2">
        <f t="shared" si="51"/>
        <v>31</v>
      </c>
      <c r="IL24" s="3">
        <f t="shared" si="52"/>
        <v>1.82</v>
      </c>
      <c r="IM24" s="2">
        <v>1</v>
      </c>
      <c r="IN24">
        <v>2</v>
      </c>
      <c r="IO24">
        <v>5</v>
      </c>
      <c r="IP24">
        <v>5</v>
      </c>
      <c r="IQ24">
        <v>3</v>
      </c>
      <c r="IR24">
        <v>5</v>
      </c>
      <c r="IS24">
        <v>4</v>
      </c>
      <c r="IT24" s="2">
        <f t="shared" si="53"/>
        <v>24</v>
      </c>
      <c r="IU24" s="3">
        <f t="shared" si="54"/>
        <v>4</v>
      </c>
      <c r="IV24" s="2">
        <v>1</v>
      </c>
      <c r="IW24">
        <v>2</v>
      </c>
      <c r="IX24">
        <v>4</v>
      </c>
      <c r="IY24">
        <v>5</v>
      </c>
      <c r="IZ24">
        <v>5</v>
      </c>
      <c r="JA24">
        <v>5</v>
      </c>
      <c r="JB24">
        <v>5</v>
      </c>
      <c r="JC24" s="2">
        <f t="shared" si="55"/>
        <v>26</v>
      </c>
      <c r="JD24" s="3">
        <f t="shared" si="56"/>
        <v>4.3330000000000002</v>
      </c>
      <c r="JE24" s="2">
        <v>1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 s="2">
        <f t="shared" si="57"/>
        <v>18</v>
      </c>
      <c r="JM24" s="3">
        <f t="shared" si="58"/>
        <v>3</v>
      </c>
      <c r="JN24" s="2">
        <v>1</v>
      </c>
      <c r="JO24">
        <v>4</v>
      </c>
      <c r="JP24">
        <v>5</v>
      </c>
      <c r="JQ24">
        <v>5</v>
      </c>
      <c r="JR24">
        <v>5</v>
      </c>
      <c r="JS24">
        <v>5</v>
      </c>
      <c r="JT24">
        <v>5</v>
      </c>
      <c r="JU24" s="2">
        <f t="shared" si="81"/>
        <v>29</v>
      </c>
      <c r="JV24" s="3">
        <f t="shared" si="82"/>
        <v>4.8330000000000002</v>
      </c>
      <c r="JW24" s="2">
        <v>1</v>
      </c>
      <c r="JX24">
        <v>5</v>
      </c>
      <c r="JY24" s="37">
        <f>LOOKUP(JX24,{1,2,3,4,5},{5,4,3,2,1})</f>
        <v>1</v>
      </c>
      <c r="JZ24">
        <v>5</v>
      </c>
      <c r="KA24" s="37">
        <f>LOOKUP(JZ24,{1,2,3,4,5},{5,4,3,2,1})</f>
        <v>1</v>
      </c>
      <c r="KB24">
        <v>5</v>
      </c>
      <c r="KC24" s="37">
        <f>LOOKUP(KB24,{1,2,3,4,5},{5,4,3,2,1})</f>
        <v>1</v>
      </c>
      <c r="KD24">
        <v>5</v>
      </c>
      <c r="KE24" s="37">
        <f>LOOKUP(KD24,{1,2,3,4,5},{5,4,3,2,1})</f>
        <v>1</v>
      </c>
      <c r="KF24">
        <v>5</v>
      </c>
      <c r="KG24" s="37">
        <f>LOOKUP(KF24,{1,2,3,4,5},{5,4,3,2,1})</f>
        <v>1</v>
      </c>
      <c r="KH24">
        <v>5</v>
      </c>
      <c r="KI24" s="37">
        <f>LOOKUP(KH24,{1,2,3,4,5},{5,4,3,2,1})</f>
        <v>1</v>
      </c>
      <c r="KJ24" s="2">
        <f t="shared" si="79"/>
        <v>30</v>
      </c>
      <c r="KK24" s="3">
        <f t="shared" si="61"/>
        <v>5</v>
      </c>
      <c r="KL24" s="2">
        <f t="shared" si="62"/>
        <v>5</v>
      </c>
      <c r="KM24">
        <f t="shared" si="63"/>
        <v>10</v>
      </c>
      <c r="KN24">
        <f t="shared" si="80"/>
        <v>11</v>
      </c>
      <c r="KO24">
        <f t="shared" si="64"/>
        <v>9</v>
      </c>
      <c r="KP24">
        <f t="shared" si="65"/>
        <v>11</v>
      </c>
      <c r="KQ24">
        <f t="shared" si="66"/>
        <v>10</v>
      </c>
      <c r="KR24" s="2">
        <f t="shared" si="83"/>
        <v>7</v>
      </c>
      <c r="KS24">
        <f t="shared" si="84"/>
        <v>8</v>
      </c>
      <c r="KT24">
        <f t="shared" si="85"/>
        <v>8</v>
      </c>
      <c r="KU24">
        <f t="shared" si="86"/>
        <v>8</v>
      </c>
      <c r="KV24">
        <f t="shared" si="87"/>
        <v>8</v>
      </c>
      <c r="KW24" s="3">
        <f t="shared" si="88"/>
        <v>8</v>
      </c>
      <c r="KX24" s="2">
        <v>1</v>
      </c>
      <c r="KY24">
        <v>3</v>
      </c>
      <c r="KZ24">
        <v>5</v>
      </c>
      <c r="LA24">
        <v>3</v>
      </c>
      <c r="LB24">
        <v>1</v>
      </c>
      <c r="LC24">
        <v>5</v>
      </c>
      <c r="LD24">
        <v>3</v>
      </c>
      <c r="LE24">
        <v>5</v>
      </c>
      <c r="LF24">
        <v>1</v>
      </c>
      <c r="LG24">
        <v>5</v>
      </c>
      <c r="LH24">
        <v>5</v>
      </c>
      <c r="LI24">
        <v>3</v>
      </c>
      <c r="LJ24">
        <v>5</v>
      </c>
      <c r="LK24">
        <v>1</v>
      </c>
      <c r="LL24">
        <v>5</v>
      </c>
      <c r="LM24">
        <v>5</v>
      </c>
      <c r="LN24">
        <v>3</v>
      </c>
      <c r="LO24">
        <v>1</v>
      </c>
      <c r="LP24">
        <v>5</v>
      </c>
      <c r="LQ24">
        <v>1</v>
      </c>
      <c r="LR24">
        <v>4</v>
      </c>
      <c r="LS24">
        <v>1</v>
      </c>
      <c r="LT24">
        <v>5</v>
      </c>
      <c r="LU24" s="2">
        <f t="shared" si="68"/>
        <v>30</v>
      </c>
      <c r="LV24" s="3">
        <f t="shared" si="69"/>
        <v>5</v>
      </c>
      <c r="LW24" s="2">
        <f t="shared" si="70"/>
        <v>45</v>
      </c>
      <c r="LX24" s="3">
        <f t="shared" si="71"/>
        <v>2.8130000000000002</v>
      </c>
      <c r="LY24" s="2">
        <f t="shared" si="72"/>
        <v>75</v>
      </c>
      <c r="LZ24" s="3">
        <f t="shared" si="73"/>
        <v>3.4089999999999998</v>
      </c>
      <c r="MA24" s="2">
        <v>1</v>
      </c>
      <c r="MB24">
        <v>1</v>
      </c>
      <c r="MC24">
        <v>1</v>
      </c>
      <c r="MD24">
        <v>1</v>
      </c>
      <c r="ME24">
        <v>2</v>
      </c>
      <c r="MF24">
        <v>1</v>
      </c>
      <c r="MG24">
        <v>1</v>
      </c>
      <c r="MH24">
        <v>1</v>
      </c>
      <c r="MI24">
        <v>1</v>
      </c>
      <c r="MJ24" s="3">
        <v>2</v>
      </c>
      <c r="MK24">
        <f t="shared" si="74"/>
        <v>12</v>
      </c>
      <c r="ML24" s="2">
        <v>1</v>
      </c>
      <c r="MM24">
        <v>5</v>
      </c>
      <c r="MN24">
        <v>5</v>
      </c>
      <c r="MO24">
        <v>5</v>
      </c>
      <c r="MP24" s="37">
        <f>LOOKUP(MO24,{1,2,3,4,5},{5,4,3,2,1})</f>
        <v>1</v>
      </c>
      <c r="MQ24">
        <v>5</v>
      </c>
      <c r="MR24">
        <v>4</v>
      </c>
      <c r="MS24" s="37">
        <f>LOOKUP(MR24,{1,2,3,4,5},{5,4,3,2,1})</f>
        <v>2</v>
      </c>
      <c r="MT24">
        <v>4</v>
      </c>
      <c r="MU24" s="37">
        <f>LOOKUP(MT24,{1,2,3,4,5},{5,4,3,2,1})</f>
        <v>2</v>
      </c>
      <c r="MV24">
        <v>4</v>
      </c>
      <c r="MW24">
        <v>4</v>
      </c>
      <c r="MX24">
        <v>4</v>
      </c>
      <c r="MY24">
        <v>4</v>
      </c>
      <c r="MZ24" s="37">
        <f>LOOKUP(MY24,{1,2,3,4,5},{5,4,3,2,1})</f>
        <v>2</v>
      </c>
      <c r="NA24">
        <v>4</v>
      </c>
      <c r="NB24">
        <v>4</v>
      </c>
      <c r="NC24">
        <v>2</v>
      </c>
      <c r="ND24" s="37">
        <f>LOOKUP(NC24,{1,2,3,4,5},{5,4,3,2,1})</f>
        <v>4</v>
      </c>
      <c r="NE24">
        <v>4</v>
      </c>
      <c r="NF24">
        <v>4</v>
      </c>
      <c r="NG24" s="37">
        <f>LOOKUP(NF24,{1,2,3,4,5},{5,4,3,2,1})</f>
        <v>2</v>
      </c>
      <c r="NH24">
        <v>5</v>
      </c>
      <c r="NI24" s="37">
        <f>LOOKUP(NH24,{1,2,3,4,5},{5,4,3,2,1})</f>
        <v>1</v>
      </c>
      <c r="NJ24">
        <v>5</v>
      </c>
      <c r="NK24">
        <v>4</v>
      </c>
      <c r="NL24" s="37">
        <f>LOOKUP(NK24,{1,2,3,4,5},{5,4,3,2,1})</f>
        <v>2</v>
      </c>
      <c r="NM24">
        <v>4</v>
      </c>
      <c r="NN24" s="37">
        <f>LOOKUP(NM24,{1,2,3,4,5},{5,4,3,2,1})</f>
        <v>2</v>
      </c>
      <c r="NO24">
        <v>2</v>
      </c>
      <c r="NP24" s="37">
        <f>LOOKUP(NO24,{1,2,3,4,5},{5,4,3,2,1})</f>
        <v>4</v>
      </c>
      <c r="NQ24">
        <v>4</v>
      </c>
      <c r="NR24">
        <v>3</v>
      </c>
      <c r="NS24">
        <v>5</v>
      </c>
      <c r="NT24">
        <v>2</v>
      </c>
      <c r="NU24" s="37">
        <f>LOOKUP(NT24,{1,2,3,4,5},{5,4,3,2,1})</f>
        <v>4</v>
      </c>
      <c r="NV24">
        <v>2</v>
      </c>
      <c r="NW24" s="37">
        <f>LOOKUP(NV24,{1,2,3,4,5},{5,4,3,2,1})</f>
        <v>4</v>
      </c>
      <c r="NX24">
        <v>4</v>
      </c>
      <c r="NY24" s="37">
        <f>LOOKUP(NX24,{1,2,3,4,5},{5,4,3,2,1})</f>
        <v>2</v>
      </c>
      <c r="NZ24">
        <f t="shared" si="75"/>
        <v>88</v>
      </c>
      <c r="OA24">
        <f t="shared" si="76"/>
        <v>3.38</v>
      </c>
      <c r="OB24" s="13" t="s">
        <v>714</v>
      </c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</row>
    <row r="25" spans="1:461" x14ac:dyDescent="0.3">
      <c r="A25" s="30">
        <v>28</v>
      </c>
      <c r="B25" s="2" t="s">
        <v>715</v>
      </c>
      <c r="C25" s="3">
        <v>1</v>
      </c>
      <c r="D25" s="2">
        <v>21</v>
      </c>
      <c r="E25">
        <v>2</v>
      </c>
      <c r="F25" s="2">
        <v>2</v>
      </c>
      <c r="G25">
        <v>2</v>
      </c>
      <c r="H25" s="3">
        <v>1</v>
      </c>
      <c r="I25" s="2">
        <v>1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f t="shared" si="77"/>
        <v>2</v>
      </c>
      <c r="R25">
        <v>6</v>
      </c>
      <c r="S25">
        <v>3</v>
      </c>
      <c r="T25">
        <f>LOOKUP(R25,{1,2,3,4,5,6,11,15},{1,2,1,2,2,2,1,2})</f>
        <v>2</v>
      </c>
      <c r="U25">
        <v>2</v>
      </c>
      <c r="V25" s="3"/>
      <c r="W25" s="32" t="s">
        <v>440</v>
      </c>
      <c r="X25" s="32" t="s">
        <v>440</v>
      </c>
      <c r="Y25" s="32" t="s">
        <v>440</v>
      </c>
      <c r="Z25" s="32" t="s">
        <v>440</v>
      </c>
      <c r="AA25" s="32" t="s">
        <v>440</v>
      </c>
      <c r="AB25" s="49" t="s">
        <v>440</v>
      </c>
      <c r="AC25" s="32" t="s">
        <v>440</v>
      </c>
      <c r="AD25" s="49" t="s">
        <v>440</v>
      </c>
      <c r="AE25" s="2">
        <v>1</v>
      </c>
      <c r="AF25">
        <v>1</v>
      </c>
      <c r="AG25">
        <f t="shared" si="0"/>
        <v>1</v>
      </c>
      <c r="AH25">
        <v>1</v>
      </c>
      <c r="AI25">
        <f t="shared" si="1"/>
        <v>1</v>
      </c>
      <c r="AJ25">
        <v>1</v>
      </c>
      <c r="AK25">
        <f t="shared" si="2"/>
        <v>1</v>
      </c>
      <c r="AL25">
        <v>2</v>
      </c>
      <c r="AM25">
        <f t="shared" si="3"/>
        <v>1</v>
      </c>
      <c r="AN25">
        <v>1</v>
      </c>
      <c r="AO25">
        <f t="shared" si="4"/>
        <v>-1</v>
      </c>
      <c r="AP25">
        <v>1</v>
      </c>
      <c r="AQ25">
        <f t="shared" si="5"/>
        <v>1</v>
      </c>
      <c r="AR25">
        <v>2</v>
      </c>
      <c r="AS25">
        <f t="shared" si="6"/>
        <v>1</v>
      </c>
      <c r="AT25">
        <v>2</v>
      </c>
      <c r="AU25">
        <f t="shared" si="7"/>
        <v>1</v>
      </c>
      <c r="AV25">
        <v>2</v>
      </c>
      <c r="AW25">
        <f t="shared" si="8"/>
        <v>-1</v>
      </c>
      <c r="AX25">
        <v>1</v>
      </c>
      <c r="AY25">
        <f t="shared" si="9"/>
        <v>-1</v>
      </c>
      <c r="AZ25">
        <v>1</v>
      </c>
      <c r="BA25">
        <f t="shared" si="10"/>
        <v>-1</v>
      </c>
      <c r="BB25">
        <v>1</v>
      </c>
      <c r="BC25">
        <f t="shared" si="11"/>
        <v>1</v>
      </c>
      <c r="BD25">
        <v>1</v>
      </c>
      <c r="BE25">
        <f t="shared" si="12"/>
        <v>1</v>
      </c>
      <c r="BF25">
        <v>2</v>
      </c>
      <c r="BG25">
        <f t="shared" si="13"/>
        <v>1</v>
      </c>
      <c r="BH25">
        <v>1</v>
      </c>
      <c r="BI25">
        <f t="shared" si="14"/>
        <v>1</v>
      </c>
      <c r="BJ25">
        <v>2</v>
      </c>
      <c r="BK25">
        <f t="shared" si="15"/>
        <v>1</v>
      </c>
      <c r="BL25">
        <v>2</v>
      </c>
      <c r="BM25">
        <f t="shared" si="16"/>
        <v>1</v>
      </c>
      <c r="BN25">
        <v>1</v>
      </c>
      <c r="BO25">
        <f t="shared" si="17"/>
        <v>1</v>
      </c>
      <c r="BP25">
        <v>1</v>
      </c>
      <c r="BQ25">
        <f t="shared" si="18"/>
        <v>1</v>
      </c>
      <c r="BR25">
        <v>2</v>
      </c>
      <c r="BS25">
        <f t="shared" si="19"/>
        <v>1</v>
      </c>
      <c r="BT25">
        <v>1</v>
      </c>
      <c r="BU25">
        <f t="shared" si="20"/>
        <v>-1</v>
      </c>
      <c r="BV25" s="13">
        <f t="shared" si="21"/>
        <v>11</v>
      </c>
      <c r="BW25" s="2">
        <v>1</v>
      </c>
      <c r="BX25">
        <v>2</v>
      </c>
      <c r="BY25">
        <v>4</v>
      </c>
      <c r="BZ25">
        <v>3</v>
      </c>
      <c r="CA25">
        <v>4</v>
      </c>
      <c r="CB25">
        <v>4</v>
      </c>
      <c r="CC25">
        <v>4</v>
      </c>
      <c r="CD25">
        <v>3</v>
      </c>
      <c r="CE25" s="37">
        <v>5</v>
      </c>
      <c r="CF25">
        <v>2</v>
      </c>
      <c r="CG25">
        <v>2</v>
      </c>
      <c r="CH25">
        <v>2</v>
      </c>
      <c r="CI25">
        <v>2</v>
      </c>
      <c r="CJ25">
        <v>3</v>
      </c>
      <c r="CK25">
        <v>1</v>
      </c>
      <c r="CL25">
        <v>4</v>
      </c>
      <c r="CM25">
        <v>4</v>
      </c>
      <c r="CN25">
        <v>5</v>
      </c>
      <c r="CO25">
        <v>4</v>
      </c>
      <c r="CP25">
        <v>5</v>
      </c>
      <c r="CQ25">
        <v>5</v>
      </c>
      <c r="CR25">
        <v>1</v>
      </c>
      <c r="CS25">
        <f>LOOKUP(CR25,{1,2,3,4,5},{5,4,3,2,1})</f>
        <v>5</v>
      </c>
      <c r="CT25">
        <v>5</v>
      </c>
      <c r="CU25">
        <v>4</v>
      </c>
      <c r="CV25">
        <v>4</v>
      </c>
      <c r="CW25">
        <v>2</v>
      </c>
      <c r="CX25">
        <f>LOOKUP(CW25,{1,2,3,4,5},{5,4,3,2,1})</f>
        <v>4</v>
      </c>
      <c r="CY25">
        <v>2</v>
      </c>
      <c r="CZ25">
        <f>LOOKUP(CY25,{1,2,3,4,5},{5,4,3,2,1})</f>
        <v>4</v>
      </c>
      <c r="DA25">
        <v>2</v>
      </c>
      <c r="DB25">
        <f>LOOKUP(DA25,{1,2,3,4,5},{5,4,3,2,1})</f>
        <v>4</v>
      </c>
      <c r="DC25">
        <v>4</v>
      </c>
      <c r="DD25">
        <v>4</v>
      </c>
      <c r="DE25">
        <v>4</v>
      </c>
      <c r="DF25">
        <v>3</v>
      </c>
      <c r="DG25">
        <v>4</v>
      </c>
      <c r="DH25">
        <v>4</v>
      </c>
      <c r="DI25">
        <v>1</v>
      </c>
      <c r="DJ25">
        <v>4</v>
      </c>
      <c r="DK25">
        <v>3</v>
      </c>
      <c r="DL25" s="2">
        <f t="shared" si="22"/>
        <v>9</v>
      </c>
      <c r="DM25">
        <f t="shared" si="23"/>
        <v>3</v>
      </c>
      <c r="DN25">
        <f t="shared" si="24"/>
        <v>11</v>
      </c>
      <c r="DO25">
        <f t="shared" si="25"/>
        <v>3.6667000000000001</v>
      </c>
      <c r="DP25">
        <f t="shared" si="26"/>
        <v>20</v>
      </c>
      <c r="DQ25" s="3">
        <f t="shared" si="27"/>
        <v>3.3334000000000001</v>
      </c>
      <c r="DR25" s="2">
        <f t="shared" si="28"/>
        <v>21</v>
      </c>
      <c r="DS25">
        <f t="shared" si="29"/>
        <v>3.5</v>
      </c>
      <c r="DT25">
        <f t="shared" si="30"/>
        <v>23</v>
      </c>
      <c r="DU25">
        <f t="shared" si="31"/>
        <v>2.875</v>
      </c>
      <c r="DV25">
        <f t="shared" si="32"/>
        <v>44</v>
      </c>
      <c r="DW25" s="3">
        <f t="shared" si="33"/>
        <v>3.14</v>
      </c>
      <c r="DX25" s="2">
        <f t="shared" si="34"/>
        <v>15</v>
      </c>
      <c r="DY25">
        <f t="shared" si="35"/>
        <v>5</v>
      </c>
      <c r="DZ25">
        <f t="shared" si="36"/>
        <v>13</v>
      </c>
      <c r="EA25">
        <f t="shared" si="37"/>
        <v>4.3333000000000004</v>
      </c>
      <c r="EB25">
        <f t="shared" si="38"/>
        <v>28</v>
      </c>
      <c r="EC25" s="3">
        <f t="shared" si="39"/>
        <v>4.67</v>
      </c>
      <c r="ED25" s="2">
        <f t="shared" si="78"/>
        <v>24</v>
      </c>
      <c r="EE25" s="3">
        <f t="shared" si="40"/>
        <v>4</v>
      </c>
      <c r="EF25" s="2">
        <f t="shared" si="41"/>
        <v>8</v>
      </c>
      <c r="EG25" s="3">
        <f t="shared" si="42"/>
        <v>2.67</v>
      </c>
      <c r="EH25" s="2">
        <f t="shared" si="43"/>
        <v>124</v>
      </c>
      <c r="EI25" s="3">
        <f t="shared" si="44"/>
        <v>3.54</v>
      </c>
      <c r="EJ25" s="2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3</v>
      </c>
      <c r="ER25">
        <v>2</v>
      </c>
      <c r="ES25">
        <v>2</v>
      </c>
      <c r="ET25">
        <v>4</v>
      </c>
      <c r="EU25" s="37">
        <v>2</v>
      </c>
      <c r="EV25">
        <v>2</v>
      </c>
      <c r="EW25">
        <v>1</v>
      </c>
      <c r="EX25">
        <v>1</v>
      </c>
      <c r="EY25">
        <v>1</v>
      </c>
      <c r="EZ25">
        <v>5</v>
      </c>
      <c r="FA25">
        <v>1</v>
      </c>
      <c r="FB25">
        <v>3</v>
      </c>
      <c r="FC25">
        <v>1</v>
      </c>
      <c r="FD25">
        <v>1</v>
      </c>
      <c r="FE25">
        <v>4</v>
      </c>
      <c r="FF25" s="2">
        <f t="shared" si="45"/>
        <v>37</v>
      </c>
      <c r="FG25" s="3">
        <f t="shared" si="46"/>
        <v>1.85</v>
      </c>
      <c r="FH25" t="s">
        <v>514</v>
      </c>
      <c r="FI25">
        <v>10</v>
      </c>
      <c r="FJ25" t="s">
        <v>520</v>
      </c>
      <c r="FK25">
        <v>15</v>
      </c>
      <c r="FL25" t="s">
        <v>511</v>
      </c>
      <c r="FM25" s="3">
        <v>7</v>
      </c>
      <c r="FN25" s="2">
        <v>1</v>
      </c>
      <c r="FO25">
        <v>1</v>
      </c>
      <c r="FP25">
        <v>1</v>
      </c>
      <c r="FQ25">
        <v>1</v>
      </c>
      <c r="FR25">
        <v>1</v>
      </c>
      <c r="FS25">
        <v>2</v>
      </c>
      <c r="FT25">
        <v>2</v>
      </c>
      <c r="FU25">
        <v>1</v>
      </c>
      <c r="FV25">
        <v>2</v>
      </c>
      <c r="FW25">
        <v>1</v>
      </c>
      <c r="FX25">
        <v>1</v>
      </c>
      <c r="FY25" s="37">
        <v>2</v>
      </c>
      <c r="FZ25">
        <v>1</v>
      </c>
      <c r="GA25">
        <v>1</v>
      </c>
      <c r="GB25">
        <v>2</v>
      </c>
      <c r="GC25">
        <v>2</v>
      </c>
      <c r="GD25">
        <v>1</v>
      </c>
      <c r="GE25">
        <v>1</v>
      </c>
      <c r="GF25">
        <v>2</v>
      </c>
      <c r="GG25">
        <v>2</v>
      </c>
      <c r="GH25">
        <v>1</v>
      </c>
      <c r="GI25">
        <v>1</v>
      </c>
      <c r="GJ25" s="2">
        <f t="shared" si="47"/>
        <v>27</v>
      </c>
      <c r="GK25" s="3">
        <f t="shared" si="48"/>
        <v>1.35</v>
      </c>
      <c r="GL25" s="2" t="s">
        <v>520</v>
      </c>
      <c r="GM25">
        <v>15</v>
      </c>
      <c r="GN25" t="s">
        <v>513</v>
      </c>
      <c r="GO25">
        <v>9</v>
      </c>
      <c r="GP25" t="s">
        <v>514</v>
      </c>
      <c r="GQ25" s="3">
        <v>10</v>
      </c>
      <c r="GR25" s="2">
        <v>1</v>
      </c>
      <c r="GS25">
        <v>4</v>
      </c>
      <c r="GT25">
        <v>2</v>
      </c>
      <c r="GU25">
        <v>2</v>
      </c>
      <c r="GV25">
        <v>3</v>
      </c>
      <c r="GW25">
        <v>4</v>
      </c>
      <c r="GX25" s="37">
        <f>LOOKUP(GW25,{1,2,3,4,5},{5,4,3,2,1})</f>
        <v>2</v>
      </c>
      <c r="GY25">
        <v>1</v>
      </c>
      <c r="GZ25" s="37">
        <f>LOOKUP(GY25,{1,2,3,4,5},{5,4,3,2,1})</f>
        <v>5</v>
      </c>
      <c r="HA25">
        <v>2</v>
      </c>
      <c r="HB25">
        <v>1</v>
      </c>
      <c r="HC25" s="37">
        <f>LOOKUP(HB25,{1,2,3,4,5},{5,4,3,2,1})</f>
        <v>5</v>
      </c>
      <c r="HD25">
        <v>2</v>
      </c>
      <c r="HE25">
        <v>4</v>
      </c>
      <c r="HF25">
        <v>5</v>
      </c>
      <c r="HG25">
        <v>3</v>
      </c>
      <c r="HH25">
        <v>4</v>
      </c>
      <c r="HI25">
        <v>4</v>
      </c>
      <c r="HJ25">
        <v>5</v>
      </c>
      <c r="HK25">
        <v>3</v>
      </c>
      <c r="HL25" s="37">
        <f>LOOKUP(HK25,{1,2,3,4,5},{5,4,3,2,1})</f>
        <v>3</v>
      </c>
      <c r="HM25">
        <v>3</v>
      </c>
      <c r="HN25" s="37">
        <f>LOOKUP(HM25,{1,2,3,4,5},{5,4,3,2,1})</f>
        <v>3</v>
      </c>
      <c r="HO25">
        <f t="shared" si="49"/>
        <v>58</v>
      </c>
      <c r="HP25">
        <f t="shared" si="50"/>
        <v>3.41</v>
      </c>
      <c r="HQ25">
        <v>1</v>
      </c>
      <c r="HR25">
        <v>2</v>
      </c>
      <c r="HS25">
        <v>3</v>
      </c>
      <c r="HT25">
        <v>1</v>
      </c>
      <c r="HU25">
        <v>1</v>
      </c>
      <c r="HV25">
        <v>1</v>
      </c>
      <c r="HW25">
        <v>1</v>
      </c>
      <c r="HX25" s="37">
        <v>3</v>
      </c>
      <c r="HY25">
        <v>2</v>
      </c>
      <c r="HZ25">
        <v>2</v>
      </c>
      <c r="IA25">
        <v>2</v>
      </c>
      <c r="IB25">
        <v>1</v>
      </c>
      <c r="IC25">
        <v>2</v>
      </c>
      <c r="ID25">
        <v>2</v>
      </c>
      <c r="IE25">
        <v>2</v>
      </c>
      <c r="IF25">
        <v>3</v>
      </c>
      <c r="IG25">
        <v>2</v>
      </c>
      <c r="IH25">
        <v>1</v>
      </c>
      <c r="II25">
        <v>2</v>
      </c>
      <c r="IJ25" s="37">
        <f>LOOKUP(II25,{1,2,3},{3,2,1})</f>
        <v>2</v>
      </c>
      <c r="IK25" s="2">
        <f t="shared" si="51"/>
        <v>30</v>
      </c>
      <c r="IL25" s="3">
        <f t="shared" si="52"/>
        <v>1.76</v>
      </c>
      <c r="IM25" s="2">
        <v>1</v>
      </c>
      <c r="IN25">
        <v>3</v>
      </c>
      <c r="IO25">
        <v>4</v>
      </c>
      <c r="IP25">
        <v>4</v>
      </c>
      <c r="IQ25">
        <v>3</v>
      </c>
      <c r="IR25">
        <v>5</v>
      </c>
      <c r="IS25">
        <v>4</v>
      </c>
      <c r="IT25" s="2">
        <f t="shared" si="53"/>
        <v>23</v>
      </c>
      <c r="IU25" s="3">
        <f t="shared" si="54"/>
        <v>3.8330000000000002</v>
      </c>
      <c r="IV25" s="2">
        <v>1</v>
      </c>
      <c r="IW25">
        <v>4</v>
      </c>
      <c r="IX25">
        <v>5</v>
      </c>
      <c r="IY25">
        <v>5</v>
      </c>
      <c r="IZ25">
        <v>3</v>
      </c>
      <c r="JA25">
        <v>5</v>
      </c>
      <c r="JB25">
        <v>4</v>
      </c>
      <c r="JC25" s="2">
        <f t="shared" si="55"/>
        <v>26</v>
      </c>
      <c r="JD25" s="3">
        <f t="shared" si="56"/>
        <v>4.3330000000000002</v>
      </c>
      <c r="JE25" s="2">
        <v>1</v>
      </c>
      <c r="JF25">
        <v>3</v>
      </c>
      <c r="JG25">
        <v>4</v>
      </c>
      <c r="JH25">
        <v>4</v>
      </c>
      <c r="JI25">
        <v>4</v>
      </c>
      <c r="JJ25">
        <v>2</v>
      </c>
      <c r="JK25">
        <v>4</v>
      </c>
      <c r="JL25" s="2">
        <f t="shared" si="57"/>
        <v>21</v>
      </c>
      <c r="JM25" s="3">
        <f t="shared" si="58"/>
        <v>3.5</v>
      </c>
      <c r="JN25" s="2">
        <v>1</v>
      </c>
      <c r="JO25">
        <v>4</v>
      </c>
      <c r="JP25">
        <v>5</v>
      </c>
      <c r="JQ25">
        <v>5</v>
      </c>
      <c r="JR25">
        <v>4</v>
      </c>
      <c r="JS25">
        <v>5</v>
      </c>
      <c r="JT25">
        <v>4</v>
      </c>
      <c r="JU25" s="2">
        <f t="shared" si="81"/>
        <v>27</v>
      </c>
      <c r="JV25" s="3">
        <f t="shared" si="82"/>
        <v>4.5</v>
      </c>
      <c r="JW25" s="2">
        <v>1</v>
      </c>
      <c r="JX25">
        <v>5</v>
      </c>
      <c r="JY25" s="37">
        <f>LOOKUP(JX25,{1,2,3,4,5},{5,4,3,2,1})</f>
        <v>1</v>
      </c>
      <c r="JZ25">
        <v>4</v>
      </c>
      <c r="KA25" s="37">
        <f>LOOKUP(JZ25,{1,2,3,4,5},{5,4,3,2,1})</f>
        <v>2</v>
      </c>
      <c r="KB25">
        <v>5</v>
      </c>
      <c r="KC25" s="37">
        <f>LOOKUP(KB25,{1,2,3,4,5},{5,4,3,2,1})</f>
        <v>1</v>
      </c>
      <c r="KD25">
        <v>4</v>
      </c>
      <c r="KE25" s="37">
        <f>LOOKUP(KD25,{1,2,3,4,5},{5,4,3,2,1})</f>
        <v>2</v>
      </c>
      <c r="KF25">
        <v>4</v>
      </c>
      <c r="KG25" s="37">
        <f>LOOKUP(KF25,{1,2,3,4,5},{5,4,3,2,1})</f>
        <v>2</v>
      </c>
      <c r="KH25">
        <v>4</v>
      </c>
      <c r="KI25" s="37">
        <f>LOOKUP(KH25,{1,2,3,4,5},{5,4,3,2,1})</f>
        <v>2</v>
      </c>
      <c r="KJ25" s="2">
        <f t="shared" si="79"/>
        <v>26</v>
      </c>
      <c r="KK25" s="3">
        <f t="shared" si="61"/>
        <v>4.3330000000000002</v>
      </c>
      <c r="KL25" s="2">
        <f t="shared" si="62"/>
        <v>8</v>
      </c>
      <c r="KM25">
        <f t="shared" si="63"/>
        <v>11</v>
      </c>
      <c r="KN25">
        <f t="shared" si="80"/>
        <v>10</v>
      </c>
      <c r="KO25">
        <f t="shared" si="64"/>
        <v>8</v>
      </c>
      <c r="KP25">
        <f t="shared" si="65"/>
        <v>12</v>
      </c>
      <c r="KQ25">
        <f t="shared" si="66"/>
        <v>10</v>
      </c>
      <c r="KR25" s="2">
        <f t="shared" si="83"/>
        <v>7</v>
      </c>
      <c r="KS25">
        <f t="shared" si="84"/>
        <v>9</v>
      </c>
      <c r="KT25">
        <f t="shared" si="85"/>
        <v>9</v>
      </c>
      <c r="KU25">
        <f t="shared" si="86"/>
        <v>8</v>
      </c>
      <c r="KV25">
        <f t="shared" si="87"/>
        <v>7</v>
      </c>
      <c r="KW25" s="3">
        <f t="shared" si="88"/>
        <v>8</v>
      </c>
      <c r="KX25" s="2">
        <v>1</v>
      </c>
      <c r="KY25">
        <v>3</v>
      </c>
      <c r="KZ25">
        <v>5</v>
      </c>
      <c r="LA25">
        <v>3</v>
      </c>
      <c r="LB25">
        <v>2</v>
      </c>
      <c r="LC25">
        <v>3</v>
      </c>
      <c r="LD25">
        <v>2</v>
      </c>
      <c r="LE25">
        <v>5</v>
      </c>
      <c r="LF25">
        <v>3</v>
      </c>
      <c r="LG25">
        <v>4</v>
      </c>
      <c r="LH25">
        <v>5</v>
      </c>
      <c r="LI25">
        <v>3</v>
      </c>
      <c r="LJ25">
        <v>5</v>
      </c>
      <c r="LK25">
        <v>3</v>
      </c>
      <c r="LL25">
        <v>4</v>
      </c>
      <c r="LM25">
        <v>3</v>
      </c>
      <c r="LN25">
        <v>3</v>
      </c>
      <c r="LO25">
        <v>3</v>
      </c>
      <c r="LP25">
        <v>3</v>
      </c>
      <c r="LQ25">
        <v>2</v>
      </c>
      <c r="LR25">
        <v>3</v>
      </c>
      <c r="LS25">
        <v>2</v>
      </c>
      <c r="LT25">
        <v>3</v>
      </c>
      <c r="LU25" s="2">
        <f t="shared" si="68"/>
        <v>27</v>
      </c>
      <c r="LV25" s="3">
        <f t="shared" si="69"/>
        <v>4.5</v>
      </c>
      <c r="LW25" s="2">
        <f t="shared" si="70"/>
        <v>45</v>
      </c>
      <c r="LX25" s="3">
        <f t="shared" si="71"/>
        <v>2.8130000000000002</v>
      </c>
      <c r="LY25" s="2">
        <f t="shared" si="72"/>
        <v>72</v>
      </c>
      <c r="LZ25" s="3">
        <f t="shared" si="73"/>
        <v>3.2730000000000001</v>
      </c>
      <c r="MA25" s="2">
        <v>1</v>
      </c>
      <c r="MB25">
        <v>1</v>
      </c>
      <c r="MC25">
        <v>2</v>
      </c>
      <c r="MD25">
        <v>1</v>
      </c>
      <c r="ME25">
        <v>2</v>
      </c>
      <c r="MF25">
        <v>2</v>
      </c>
      <c r="MG25">
        <v>1</v>
      </c>
      <c r="MH25">
        <v>1</v>
      </c>
      <c r="MI25">
        <v>1</v>
      </c>
      <c r="MJ25" s="3">
        <v>2</v>
      </c>
      <c r="MK25">
        <f t="shared" si="74"/>
        <v>14</v>
      </c>
      <c r="ML25" s="2">
        <v>1</v>
      </c>
      <c r="MM25">
        <v>4</v>
      </c>
      <c r="MN25">
        <v>4</v>
      </c>
      <c r="MO25">
        <v>2</v>
      </c>
      <c r="MP25" s="37">
        <f>LOOKUP(MO25,{1,2,3,4,5},{5,4,3,2,1})</f>
        <v>4</v>
      </c>
      <c r="MQ25">
        <v>4</v>
      </c>
      <c r="MR25">
        <v>3</v>
      </c>
      <c r="MS25" s="37">
        <f>LOOKUP(MR25,{1,2,3,4,5},{5,4,3,2,1})</f>
        <v>3</v>
      </c>
      <c r="MT25">
        <v>3</v>
      </c>
      <c r="MU25" s="37">
        <f>LOOKUP(MT25,{1,2,3,4,5},{5,4,3,2,1})</f>
        <v>3</v>
      </c>
      <c r="MV25">
        <v>3</v>
      </c>
      <c r="MW25">
        <v>3</v>
      </c>
      <c r="MX25">
        <v>2</v>
      </c>
      <c r="MY25">
        <v>3</v>
      </c>
      <c r="MZ25" s="37">
        <f>LOOKUP(MY25,{1,2,3,4,5},{5,4,3,2,1})</f>
        <v>3</v>
      </c>
      <c r="NA25">
        <v>5</v>
      </c>
      <c r="NB25">
        <v>5</v>
      </c>
      <c r="NC25">
        <v>3</v>
      </c>
      <c r="ND25" s="37">
        <f>LOOKUP(NC25,{1,2,3,4,5},{5,4,3,2,1})</f>
        <v>3</v>
      </c>
      <c r="NE25">
        <v>3</v>
      </c>
      <c r="NF25">
        <v>2</v>
      </c>
      <c r="NG25" s="37">
        <f>LOOKUP(NF25,{1,2,3,4,5},{5,4,3,2,1})</f>
        <v>4</v>
      </c>
      <c r="NH25">
        <v>4</v>
      </c>
      <c r="NI25" s="37">
        <f>LOOKUP(NH25,{1,2,3,4,5},{5,4,3,2,1})</f>
        <v>2</v>
      </c>
      <c r="NJ25">
        <v>2</v>
      </c>
      <c r="NK25">
        <v>3</v>
      </c>
      <c r="NL25" s="37">
        <f>LOOKUP(NK25,{1,2,3,4,5},{5,4,3,2,1})</f>
        <v>3</v>
      </c>
      <c r="NM25">
        <v>3</v>
      </c>
      <c r="NN25" s="37">
        <f>LOOKUP(NM25,{1,2,3,4,5},{5,4,3,2,1})</f>
        <v>3</v>
      </c>
      <c r="NO25">
        <v>2</v>
      </c>
      <c r="NP25" s="37">
        <f>LOOKUP(NO25,{1,2,3,4,5},{5,4,3,2,1})</f>
        <v>4</v>
      </c>
      <c r="NQ25">
        <v>4</v>
      </c>
      <c r="NR25">
        <v>4</v>
      </c>
      <c r="NS25">
        <v>4</v>
      </c>
      <c r="NT25">
        <v>2</v>
      </c>
      <c r="NU25" s="37">
        <f>LOOKUP(NT25,{1,2,3,4,5},{5,4,3,2,1})</f>
        <v>4</v>
      </c>
      <c r="NV25">
        <v>5</v>
      </c>
      <c r="NW25" s="37">
        <f>LOOKUP(NV25,{1,2,3,4,5},{5,4,3,2,1})</f>
        <v>1</v>
      </c>
      <c r="NX25">
        <v>4</v>
      </c>
      <c r="NY25" s="37">
        <f>LOOKUP(NX25,{1,2,3,4,5},{5,4,3,2,1})</f>
        <v>2</v>
      </c>
      <c r="NZ25">
        <f t="shared" si="75"/>
        <v>86</v>
      </c>
      <c r="OA25">
        <f t="shared" si="76"/>
        <v>3.31</v>
      </c>
      <c r="OB25" s="13" t="s">
        <v>440</v>
      </c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</row>
    <row r="26" spans="1:461" x14ac:dyDescent="0.3">
      <c r="A26" s="30">
        <v>29</v>
      </c>
      <c r="B26" s="2" t="s">
        <v>716</v>
      </c>
      <c r="C26" s="3">
        <v>1</v>
      </c>
      <c r="D26" s="2">
        <v>19</v>
      </c>
      <c r="E26">
        <v>1</v>
      </c>
      <c r="F26" s="2">
        <v>2</v>
      </c>
      <c r="G26">
        <v>2</v>
      </c>
      <c r="H26" s="3">
        <v>1</v>
      </c>
      <c r="I26" s="32">
        <v>2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 t="s">
        <v>440</v>
      </c>
      <c r="R26">
        <v>6</v>
      </c>
      <c r="S26">
        <v>3</v>
      </c>
      <c r="T26">
        <f>LOOKUP(R26,{1,2,3,4,5,6,11,15},{1,2,1,2,2,2,1,2})</f>
        <v>2</v>
      </c>
      <c r="U26">
        <v>2</v>
      </c>
      <c r="V26" s="3"/>
      <c r="W26" s="32" t="s">
        <v>440</v>
      </c>
      <c r="X26" s="32" t="s">
        <v>440</v>
      </c>
      <c r="Y26" s="32" t="s">
        <v>440</v>
      </c>
      <c r="Z26" s="32" t="s">
        <v>440</v>
      </c>
      <c r="AA26" s="32" t="s">
        <v>440</v>
      </c>
      <c r="AB26" s="49" t="s">
        <v>440</v>
      </c>
      <c r="AC26" s="32" t="s">
        <v>440</v>
      </c>
      <c r="AD26" s="49" t="s">
        <v>440</v>
      </c>
      <c r="AE26" s="31" t="s">
        <v>440</v>
      </c>
      <c r="AF26" s="31" t="s">
        <v>440</v>
      </c>
      <c r="AG26" s="31" t="s">
        <v>440</v>
      </c>
      <c r="AH26" s="31" t="s">
        <v>440</v>
      </c>
      <c r="AI26" s="31" t="s">
        <v>440</v>
      </c>
      <c r="AJ26" s="31" t="s">
        <v>440</v>
      </c>
      <c r="AK26" s="31" t="s">
        <v>440</v>
      </c>
      <c r="AL26" s="31" t="s">
        <v>440</v>
      </c>
      <c r="AM26" s="31" t="s">
        <v>440</v>
      </c>
      <c r="AN26" s="31" t="s">
        <v>440</v>
      </c>
      <c r="AO26" s="31" t="s">
        <v>440</v>
      </c>
      <c r="AP26" s="31" t="s">
        <v>440</v>
      </c>
      <c r="AQ26" s="31" t="s">
        <v>440</v>
      </c>
      <c r="AR26" s="31" t="s">
        <v>440</v>
      </c>
      <c r="AS26" s="31" t="s">
        <v>440</v>
      </c>
      <c r="AT26" s="31" t="s">
        <v>440</v>
      </c>
      <c r="AU26" s="31" t="s">
        <v>440</v>
      </c>
      <c r="AV26" s="31" t="s">
        <v>440</v>
      </c>
      <c r="AW26" s="31" t="s">
        <v>440</v>
      </c>
      <c r="AX26" s="31" t="s">
        <v>440</v>
      </c>
      <c r="AY26" s="31" t="s">
        <v>440</v>
      </c>
      <c r="AZ26" s="31" t="s">
        <v>440</v>
      </c>
      <c r="BA26" s="31" t="s">
        <v>440</v>
      </c>
      <c r="BB26" s="31" t="s">
        <v>440</v>
      </c>
      <c r="BC26" s="31" t="s">
        <v>440</v>
      </c>
      <c r="BD26" s="31" t="s">
        <v>440</v>
      </c>
      <c r="BE26" s="31" t="s">
        <v>440</v>
      </c>
      <c r="BF26" s="31" t="s">
        <v>440</v>
      </c>
      <c r="BG26" s="31" t="s">
        <v>440</v>
      </c>
      <c r="BH26" s="31" t="s">
        <v>440</v>
      </c>
      <c r="BI26" s="31" t="s">
        <v>440</v>
      </c>
      <c r="BJ26" s="31" t="s">
        <v>440</v>
      </c>
      <c r="BK26" s="31" t="s">
        <v>440</v>
      </c>
      <c r="BL26" s="31" t="s">
        <v>440</v>
      </c>
      <c r="BM26" s="31" t="s">
        <v>440</v>
      </c>
      <c r="BN26" s="31" t="s">
        <v>440</v>
      </c>
      <c r="BO26" s="31" t="s">
        <v>440</v>
      </c>
      <c r="BP26" s="31" t="s">
        <v>440</v>
      </c>
      <c r="BQ26" s="31" t="s">
        <v>440</v>
      </c>
      <c r="BR26" s="31" t="s">
        <v>440</v>
      </c>
      <c r="BS26" s="31" t="s">
        <v>440</v>
      </c>
      <c r="BT26" s="31" t="s">
        <v>440</v>
      </c>
      <c r="BU26" s="31" t="s">
        <v>440</v>
      </c>
      <c r="BV26" s="31"/>
      <c r="BW26" s="2">
        <v>1</v>
      </c>
      <c r="BX26">
        <v>2</v>
      </c>
      <c r="BY26">
        <v>4</v>
      </c>
      <c r="BZ26">
        <v>1</v>
      </c>
      <c r="CA26">
        <v>4</v>
      </c>
      <c r="CB26">
        <v>4</v>
      </c>
      <c r="CC26">
        <v>2</v>
      </c>
      <c r="CD26">
        <v>2</v>
      </c>
      <c r="CE26" s="37">
        <v>5</v>
      </c>
      <c r="CF26">
        <v>2</v>
      </c>
      <c r="CG26">
        <v>2</v>
      </c>
      <c r="CH26">
        <v>2</v>
      </c>
      <c r="CI26">
        <v>2</v>
      </c>
      <c r="CJ26">
        <v>1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4</v>
      </c>
      <c r="CQ26">
        <v>4</v>
      </c>
      <c r="CR26">
        <v>1</v>
      </c>
      <c r="CS26">
        <f>LOOKUP(CR26,{1,2,3,4,5},{5,4,3,2,1})</f>
        <v>5</v>
      </c>
      <c r="CT26">
        <v>4</v>
      </c>
      <c r="CU26">
        <v>4</v>
      </c>
      <c r="CV26">
        <v>5</v>
      </c>
      <c r="CW26">
        <v>4</v>
      </c>
      <c r="CX26">
        <f>LOOKUP(CW26,{1,2,3,4,5},{5,4,3,2,1})</f>
        <v>2</v>
      </c>
      <c r="CY26">
        <v>4</v>
      </c>
      <c r="CZ26">
        <f>LOOKUP(CY26,{1,2,3,4,5},{5,4,3,2,1})</f>
        <v>2</v>
      </c>
      <c r="DA26">
        <v>4</v>
      </c>
      <c r="DB26">
        <f>LOOKUP(DA26,{1,2,3,4,5},{5,4,3,2,1})</f>
        <v>2</v>
      </c>
      <c r="DC26">
        <v>2</v>
      </c>
      <c r="DD26">
        <v>2</v>
      </c>
      <c r="DE26">
        <v>2</v>
      </c>
      <c r="DF26">
        <v>4</v>
      </c>
      <c r="DG26">
        <v>4</v>
      </c>
      <c r="DH26">
        <v>5</v>
      </c>
      <c r="DI26">
        <v>2</v>
      </c>
      <c r="DJ26">
        <v>4</v>
      </c>
      <c r="DK26">
        <v>2</v>
      </c>
      <c r="DL26" s="2">
        <f t="shared" si="22"/>
        <v>7</v>
      </c>
      <c r="DM26">
        <f t="shared" si="23"/>
        <v>2.3332999999999999</v>
      </c>
      <c r="DN26">
        <f t="shared" si="24"/>
        <v>13</v>
      </c>
      <c r="DO26">
        <f t="shared" si="25"/>
        <v>4.3333000000000004</v>
      </c>
      <c r="DP26">
        <f t="shared" si="26"/>
        <v>20</v>
      </c>
      <c r="DQ26" s="3">
        <f t="shared" si="27"/>
        <v>3.3332999999999999</v>
      </c>
      <c r="DR26" s="2">
        <f t="shared" si="28"/>
        <v>13</v>
      </c>
      <c r="DS26">
        <f t="shared" si="29"/>
        <v>2.1667000000000001</v>
      </c>
      <c r="DT26">
        <f t="shared" si="30"/>
        <v>18</v>
      </c>
      <c r="DU26">
        <f t="shared" si="31"/>
        <v>2.25</v>
      </c>
      <c r="DV26">
        <f t="shared" si="32"/>
        <v>31</v>
      </c>
      <c r="DW26" s="3">
        <f t="shared" si="33"/>
        <v>2.21</v>
      </c>
      <c r="DX26" s="2">
        <f t="shared" si="34"/>
        <v>13</v>
      </c>
      <c r="DY26">
        <f t="shared" si="35"/>
        <v>4.3333000000000004</v>
      </c>
      <c r="DZ26">
        <f t="shared" si="36"/>
        <v>13</v>
      </c>
      <c r="EA26">
        <f t="shared" si="37"/>
        <v>4.3333000000000004</v>
      </c>
      <c r="EB26">
        <f t="shared" si="38"/>
        <v>26</v>
      </c>
      <c r="EC26" s="3">
        <f t="shared" si="39"/>
        <v>4.33</v>
      </c>
      <c r="ED26" s="2">
        <f t="shared" si="78"/>
        <v>12</v>
      </c>
      <c r="EE26" s="3">
        <f t="shared" si="40"/>
        <v>2</v>
      </c>
      <c r="EF26" s="2">
        <f t="shared" si="41"/>
        <v>8</v>
      </c>
      <c r="EG26" s="3">
        <f t="shared" si="42"/>
        <v>2.67</v>
      </c>
      <c r="EH26" s="2">
        <f t="shared" si="43"/>
        <v>97</v>
      </c>
      <c r="EI26" s="3">
        <f t="shared" si="44"/>
        <v>2.77</v>
      </c>
      <c r="EJ26" s="2">
        <v>1</v>
      </c>
      <c r="EK26">
        <v>1</v>
      </c>
      <c r="EL26">
        <v>1</v>
      </c>
      <c r="EM26">
        <v>1</v>
      </c>
      <c r="EN26">
        <v>2</v>
      </c>
      <c r="EO26">
        <v>4</v>
      </c>
      <c r="EP26">
        <v>2</v>
      </c>
      <c r="EQ26">
        <v>4</v>
      </c>
      <c r="ER26">
        <v>2</v>
      </c>
      <c r="ES26">
        <v>2</v>
      </c>
      <c r="ET26">
        <v>5</v>
      </c>
      <c r="EU26" s="37">
        <v>2</v>
      </c>
      <c r="EV26">
        <v>1</v>
      </c>
      <c r="EW26">
        <v>1</v>
      </c>
      <c r="EX26">
        <v>1</v>
      </c>
      <c r="EY26">
        <v>1</v>
      </c>
      <c r="EZ26">
        <v>5</v>
      </c>
      <c r="FA26">
        <v>5</v>
      </c>
      <c r="FB26">
        <v>1</v>
      </c>
      <c r="FC26">
        <v>1</v>
      </c>
      <c r="FD26">
        <v>1</v>
      </c>
      <c r="FE26">
        <v>1</v>
      </c>
      <c r="FF26" s="2">
        <f t="shared" si="45"/>
        <v>42</v>
      </c>
      <c r="FG26" s="3">
        <f t="shared" si="46"/>
        <v>2.1</v>
      </c>
      <c r="FH26" t="s">
        <v>521</v>
      </c>
      <c r="FI26">
        <v>16</v>
      </c>
      <c r="FJ26" t="s">
        <v>520</v>
      </c>
      <c r="FK26">
        <v>15</v>
      </c>
      <c r="FL26" t="s">
        <v>514</v>
      </c>
      <c r="FM26" s="3">
        <v>10</v>
      </c>
      <c r="FN26" s="2">
        <v>1</v>
      </c>
      <c r="FO26">
        <v>2</v>
      </c>
      <c r="FP26">
        <v>1</v>
      </c>
      <c r="FQ26">
        <v>1</v>
      </c>
      <c r="FR26">
        <v>1</v>
      </c>
      <c r="FS26">
        <v>2</v>
      </c>
      <c r="FT26">
        <v>1</v>
      </c>
      <c r="FU26">
        <v>1</v>
      </c>
      <c r="FV26">
        <v>1</v>
      </c>
      <c r="FW26">
        <v>2</v>
      </c>
      <c r="FX26">
        <v>1</v>
      </c>
      <c r="FY26" s="37">
        <v>2</v>
      </c>
      <c r="FZ26">
        <v>2</v>
      </c>
      <c r="GA26">
        <v>2</v>
      </c>
      <c r="GB26">
        <v>1</v>
      </c>
      <c r="GC26">
        <v>2</v>
      </c>
      <c r="GD26">
        <v>1</v>
      </c>
      <c r="GE26">
        <v>1</v>
      </c>
      <c r="GF26">
        <v>2</v>
      </c>
      <c r="GG26">
        <v>1</v>
      </c>
      <c r="GH26">
        <v>2</v>
      </c>
      <c r="GI26">
        <v>2</v>
      </c>
      <c r="GJ26" s="2">
        <f t="shared" si="47"/>
        <v>29</v>
      </c>
      <c r="GK26" s="3">
        <f t="shared" si="48"/>
        <v>1.45</v>
      </c>
      <c r="GL26" s="2" t="s">
        <v>512</v>
      </c>
      <c r="GM26">
        <v>8</v>
      </c>
      <c r="GN26" t="s">
        <v>511</v>
      </c>
      <c r="GO26">
        <v>7</v>
      </c>
      <c r="GP26" t="s">
        <v>521</v>
      </c>
      <c r="GQ26" s="3">
        <v>16</v>
      </c>
      <c r="GR26" s="2">
        <v>1</v>
      </c>
      <c r="GS26">
        <v>5</v>
      </c>
      <c r="GT26">
        <v>4</v>
      </c>
      <c r="GU26">
        <v>2</v>
      </c>
      <c r="GV26">
        <v>2</v>
      </c>
      <c r="GW26">
        <v>1</v>
      </c>
      <c r="GX26" s="37">
        <f>LOOKUP(GW26,{1,2,3,4,5},{5,4,3,2,1})</f>
        <v>5</v>
      </c>
      <c r="GY26">
        <v>2</v>
      </c>
      <c r="GZ26" s="37">
        <f>LOOKUP(GY26,{1,2,3,4,5},{5,4,3,2,1})</f>
        <v>4</v>
      </c>
      <c r="HA26">
        <v>2</v>
      </c>
      <c r="HB26">
        <v>2</v>
      </c>
      <c r="HC26" s="37">
        <f>LOOKUP(HB26,{1,2,3,4,5},{5,4,3,2,1})</f>
        <v>4</v>
      </c>
      <c r="HD26">
        <v>1</v>
      </c>
      <c r="HE26">
        <v>4</v>
      </c>
      <c r="HF26">
        <v>5</v>
      </c>
      <c r="HG26">
        <v>1</v>
      </c>
      <c r="HH26">
        <v>2</v>
      </c>
      <c r="HI26">
        <v>4</v>
      </c>
      <c r="HJ26">
        <v>5</v>
      </c>
      <c r="HK26">
        <v>2</v>
      </c>
      <c r="HL26" s="37">
        <f>LOOKUP(HK26,{1,2,3,4,5},{5,4,3,2,1})</f>
        <v>4</v>
      </c>
      <c r="HM26">
        <v>2</v>
      </c>
      <c r="HN26" s="37">
        <f>LOOKUP(HM26,{1,2,3,4,5},{5,4,3,2,1})</f>
        <v>4</v>
      </c>
      <c r="HO26">
        <f t="shared" si="49"/>
        <v>58</v>
      </c>
      <c r="HP26">
        <f t="shared" si="50"/>
        <v>3.41</v>
      </c>
      <c r="HQ26">
        <v>1</v>
      </c>
      <c r="HR26">
        <v>2</v>
      </c>
      <c r="HS26">
        <v>3</v>
      </c>
      <c r="HT26">
        <v>1</v>
      </c>
      <c r="HU26">
        <v>1</v>
      </c>
      <c r="HV26">
        <v>1</v>
      </c>
      <c r="HW26">
        <v>1</v>
      </c>
      <c r="HX26" s="37">
        <v>3</v>
      </c>
      <c r="HY26">
        <v>2</v>
      </c>
      <c r="HZ26">
        <v>1</v>
      </c>
      <c r="IA26">
        <v>2</v>
      </c>
      <c r="IB26">
        <v>1</v>
      </c>
      <c r="IC26">
        <v>2</v>
      </c>
      <c r="ID26">
        <v>1</v>
      </c>
      <c r="IE26">
        <v>2</v>
      </c>
      <c r="IF26">
        <v>3</v>
      </c>
      <c r="IG26">
        <v>2</v>
      </c>
      <c r="IH26">
        <v>1</v>
      </c>
      <c r="II26">
        <v>1</v>
      </c>
      <c r="IJ26" s="37">
        <f>LOOKUP(II26,{1,2,3},{3,2,1})</f>
        <v>3</v>
      </c>
      <c r="IK26" s="2">
        <f t="shared" si="51"/>
        <v>29</v>
      </c>
      <c r="IL26" s="3">
        <f t="shared" si="52"/>
        <v>1.71</v>
      </c>
      <c r="IM26" s="2">
        <v>1</v>
      </c>
      <c r="IN26">
        <v>1</v>
      </c>
      <c r="IO26">
        <v>4</v>
      </c>
      <c r="IP26">
        <v>3</v>
      </c>
      <c r="IQ26">
        <v>3</v>
      </c>
      <c r="IR26">
        <v>3</v>
      </c>
      <c r="IS26">
        <v>4</v>
      </c>
      <c r="IT26" s="2">
        <f t="shared" si="53"/>
        <v>18</v>
      </c>
      <c r="IU26" s="3">
        <f t="shared" si="54"/>
        <v>3</v>
      </c>
      <c r="IV26" s="2">
        <v>1</v>
      </c>
      <c r="IW26">
        <v>1</v>
      </c>
      <c r="IX26">
        <v>4</v>
      </c>
      <c r="IY26">
        <v>4</v>
      </c>
      <c r="IZ26">
        <v>3</v>
      </c>
      <c r="JA26">
        <v>4</v>
      </c>
      <c r="JB26">
        <v>3</v>
      </c>
      <c r="JC26" s="2">
        <f t="shared" si="55"/>
        <v>19</v>
      </c>
      <c r="JD26" s="3">
        <f t="shared" si="56"/>
        <v>3.1669999999999998</v>
      </c>
      <c r="JE26" s="2">
        <v>1</v>
      </c>
      <c r="JF26">
        <v>2</v>
      </c>
      <c r="JG26">
        <v>4</v>
      </c>
      <c r="JH26">
        <v>2</v>
      </c>
      <c r="JI26">
        <v>4</v>
      </c>
      <c r="JJ26">
        <v>2</v>
      </c>
      <c r="JK26">
        <v>3</v>
      </c>
      <c r="JL26" s="2">
        <f t="shared" si="57"/>
        <v>17</v>
      </c>
      <c r="JM26" s="3">
        <f t="shared" si="58"/>
        <v>2.8330000000000002</v>
      </c>
      <c r="JN26" s="2">
        <v>1</v>
      </c>
      <c r="JO26">
        <v>2</v>
      </c>
      <c r="JP26">
        <v>5</v>
      </c>
      <c r="JQ26">
        <v>5</v>
      </c>
      <c r="JR26">
        <v>4</v>
      </c>
      <c r="JS26">
        <v>5</v>
      </c>
      <c r="JT26">
        <v>4</v>
      </c>
      <c r="JU26" s="2">
        <f t="shared" si="81"/>
        <v>25</v>
      </c>
      <c r="JV26" s="3">
        <f t="shared" si="82"/>
        <v>4.1669999999999998</v>
      </c>
      <c r="JW26" s="2">
        <v>1</v>
      </c>
      <c r="JX26">
        <v>3</v>
      </c>
      <c r="JY26" s="37">
        <f>LOOKUP(JX26,{1,2,3,4,5},{5,4,3,2,1})</f>
        <v>3</v>
      </c>
      <c r="JZ26">
        <v>4</v>
      </c>
      <c r="KA26" s="37">
        <f>LOOKUP(JZ26,{1,2,3,4,5},{5,4,3,2,1})</f>
        <v>2</v>
      </c>
      <c r="KB26">
        <v>4</v>
      </c>
      <c r="KC26" s="37">
        <f>LOOKUP(KB26,{1,2,3,4,5},{5,4,3,2,1})</f>
        <v>2</v>
      </c>
      <c r="KD26">
        <v>4</v>
      </c>
      <c r="KE26" s="37">
        <f>LOOKUP(KD26,{1,2,3,4,5},{5,4,3,2,1})</f>
        <v>2</v>
      </c>
      <c r="KF26">
        <v>4</v>
      </c>
      <c r="KG26" s="37">
        <f>LOOKUP(KF26,{1,2,3,4,5},{5,4,3,2,1})</f>
        <v>2</v>
      </c>
      <c r="KH26">
        <v>4</v>
      </c>
      <c r="KI26" s="37">
        <f>LOOKUP(KH26,{1,2,3,4,5},{5,4,3,2,1})</f>
        <v>2</v>
      </c>
      <c r="KJ26" s="2">
        <f t="shared" si="79"/>
        <v>23</v>
      </c>
      <c r="KK26" s="3">
        <f t="shared" si="61"/>
        <v>3.8330000000000002</v>
      </c>
      <c r="KL26" s="2">
        <f t="shared" si="62"/>
        <v>5</v>
      </c>
      <c r="KM26">
        <f t="shared" si="63"/>
        <v>10</v>
      </c>
      <c r="KN26">
        <f t="shared" si="80"/>
        <v>9</v>
      </c>
      <c r="KO26">
        <f t="shared" si="64"/>
        <v>8</v>
      </c>
      <c r="KP26">
        <f t="shared" si="65"/>
        <v>9</v>
      </c>
      <c r="KQ26">
        <f t="shared" si="66"/>
        <v>9</v>
      </c>
      <c r="KR26" s="2">
        <f t="shared" si="83"/>
        <v>4</v>
      </c>
      <c r="KS26">
        <f t="shared" si="84"/>
        <v>9</v>
      </c>
      <c r="KT26">
        <f t="shared" si="85"/>
        <v>7</v>
      </c>
      <c r="KU26">
        <f t="shared" si="86"/>
        <v>8</v>
      </c>
      <c r="KV26">
        <f t="shared" si="87"/>
        <v>7</v>
      </c>
      <c r="KW26" s="3">
        <f t="shared" si="88"/>
        <v>7</v>
      </c>
      <c r="KX26" s="2">
        <v>1</v>
      </c>
      <c r="KY26">
        <v>3</v>
      </c>
      <c r="KZ26">
        <v>5</v>
      </c>
      <c r="LA26">
        <v>3</v>
      </c>
      <c r="LB26">
        <v>2</v>
      </c>
      <c r="LC26">
        <v>2</v>
      </c>
      <c r="LD26">
        <v>1</v>
      </c>
      <c r="LE26">
        <v>5</v>
      </c>
      <c r="LF26">
        <v>3</v>
      </c>
      <c r="LG26">
        <v>4</v>
      </c>
      <c r="LH26">
        <v>5</v>
      </c>
      <c r="LI26">
        <v>3</v>
      </c>
      <c r="LJ26">
        <v>4</v>
      </c>
      <c r="LK26">
        <v>1</v>
      </c>
      <c r="LL26">
        <v>3</v>
      </c>
      <c r="LM26">
        <v>2</v>
      </c>
      <c r="LN26">
        <v>3</v>
      </c>
      <c r="LO26">
        <v>3</v>
      </c>
      <c r="LP26">
        <v>4</v>
      </c>
      <c r="LQ26">
        <v>1</v>
      </c>
      <c r="LR26">
        <v>1</v>
      </c>
      <c r="LS26">
        <v>1</v>
      </c>
      <c r="LT26">
        <v>3</v>
      </c>
      <c r="LU26" s="2">
        <f t="shared" si="68"/>
        <v>25</v>
      </c>
      <c r="LV26" s="3">
        <f t="shared" si="69"/>
        <v>4.1669999999999998</v>
      </c>
      <c r="LW26" s="2">
        <f t="shared" si="70"/>
        <v>37</v>
      </c>
      <c r="LX26" s="3">
        <f t="shared" si="71"/>
        <v>2.3130000000000002</v>
      </c>
      <c r="LY26" s="2">
        <f t="shared" si="72"/>
        <v>62</v>
      </c>
      <c r="LZ26" s="3">
        <f t="shared" si="73"/>
        <v>2.8180000000000001</v>
      </c>
      <c r="MA26" s="2">
        <v>2</v>
      </c>
      <c r="MB26">
        <v>2</v>
      </c>
      <c r="MC26">
        <v>1</v>
      </c>
      <c r="MD26">
        <v>2</v>
      </c>
      <c r="ME26">
        <v>1</v>
      </c>
      <c r="MF26">
        <v>2</v>
      </c>
      <c r="MG26">
        <v>2</v>
      </c>
      <c r="MH26">
        <v>2</v>
      </c>
      <c r="MI26">
        <v>2</v>
      </c>
      <c r="MJ26" s="3">
        <v>1</v>
      </c>
      <c r="MK26">
        <f t="shared" si="74"/>
        <v>17</v>
      </c>
      <c r="ML26" s="2">
        <v>1</v>
      </c>
      <c r="MM26">
        <v>4</v>
      </c>
      <c r="MN26">
        <v>4</v>
      </c>
      <c r="MO26">
        <v>2</v>
      </c>
      <c r="MP26" s="37">
        <f>LOOKUP(MO26,{1,2,3,4,5},{5,4,3,2,1})</f>
        <v>4</v>
      </c>
      <c r="MQ26">
        <v>2</v>
      </c>
      <c r="MR26">
        <v>4</v>
      </c>
      <c r="MS26" s="37">
        <f>LOOKUP(MR26,{1,2,3,4,5},{5,4,3,2,1})</f>
        <v>2</v>
      </c>
      <c r="MT26">
        <v>1</v>
      </c>
      <c r="MU26" s="37">
        <f>LOOKUP(MT26,{1,2,3,4,5},{5,4,3,2,1})</f>
        <v>5</v>
      </c>
      <c r="MV26">
        <v>2</v>
      </c>
      <c r="MW26">
        <v>3</v>
      </c>
      <c r="MX26">
        <v>1</v>
      </c>
      <c r="MY26">
        <v>3</v>
      </c>
      <c r="MZ26" s="37">
        <f>LOOKUP(MY26,{1,2,3,4,5},{5,4,3,2,1})</f>
        <v>3</v>
      </c>
      <c r="NA26">
        <v>3</v>
      </c>
      <c r="NB26">
        <v>2</v>
      </c>
      <c r="NC26">
        <v>3</v>
      </c>
      <c r="ND26" s="37">
        <f>LOOKUP(NC26,{1,2,3,4,5},{5,4,3,2,1})</f>
        <v>3</v>
      </c>
      <c r="NE26">
        <v>3</v>
      </c>
      <c r="NF26">
        <v>3</v>
      </c>
      <c r="NG26" s="37">
        <f>LOOKUP(NF26,{1,2,3,4,5},{5,4,3,2,1})</f>
        <v>3</v>
      </c>
      <c r="NH26">
        <v>2</v>
      </c>
      <c r="NI26" s="37">
        <f>LOOKUP(NH26,{1,2,3,4,5},{5,4,3,2,1})</f>
        <v>4</v>
      </c>
      <c r="NJ26">
        <v>1</v>
      </c>
      <c r="NK26">
        <v>3</v>
      </c>
      <c r="NL26" s="37">
        <f>LOOKUP(NK26,{1,2,3,4,5},{5,4,3,2,1})</f>
        <v>3</v>
      </c>
      <c r="NM26">
        <v>2</v>
      </c>
      <c r="NN26" s="37">
        <f>LOOKUP(NM26,{1,2,3,4,5},{5,4,3,2,1})</f>
        <v>4</v>
      </c>
      <c r="NO26">
        <v>3</v>
      </c>
      <c r="NP26" s="37">
        <f>LOOKUP(NO26,{1,2,3,4,5},{5,4,3,2,1})</f>
        <v>3</v>
      </c>
      <c r="NQ26">
        <v>2</v>
      </c>
      <c r="NR26">
        <v>2</v>
      </c>
      <c r="NS26">
        <v>2</v>
      </c>
      <c r="NT26">
        <v>2</v>
      </c>
      <c r="NU26" s="37">
        <f>LOOKUP(NT26,{1,2,3,4,5},{5,4,3,2,1})</f>
        <v>4</v>
      </c>
      <c r="NV26">
        <v>4</v>
      </c>
      <c r="NW26" s="37">
        <f>LOOKUP(NV26,{1,2,3,4,5},{5,4,3,2,1})</f>
        <v>2</v>
      </c>
      <c r="NX26">
        <v>2</v>
      </c>
      <c r="NY26" s="37">
        <f>LOOKUP(NX26,{1,2,3,4,5},{5,4,3,2,1})</f>
        <v>4</v>
      </c>
      <c r="NZ26">
        <f t="shared" si="75"/>
        <v>75</v>
      </c>
      <c r="OA26">
        <f t="shared" si="76"/>
        <v>2.88</v>
      </c>
      <c r="OB26" s="13" t="s">
        <v>440</v>
      </c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</row>
    <row r="27" spans="1:461" x14ac:dyDescent="0.3">
      <c r="A27" s="30">
        <v>30</v>
      </c>
      <c r="B27" s="2" t="s">
        <v>717</v>
      </c>
      <c r="C27" s="3">
        <v>1</v>
      </c>
      <c r="D27" s="2">
        <v>18</v>
      </c>
      <c r="E27">
        <v>1</v>
      </c>
      <c r="F27" s="2">
        <v>2</v>
      </c>
      <c r="G27">
        <v>2</v>
      </c>
      <c r="H27" s="3">
        <v>1</v>
      </c>
      <c r="I27" s="2">
        <v>1</v>
      </c>
      <c r="J27">
        <v>0</v>
      </c>
      <c r="K27">
        <v>1</v>
      </c>
      <c r="L27">
        <v>1</v>
      </c>
      <c r="M27">
        <v>1</v>
      </c>
      <c r="N27">
        <v>1</v>
      </c>
      <c r="O27">
        <v>1</v>
      </c>
      <c r="P27">
        <f t="shared" si="77"/>
        <v>5</v>
      </c>
      <c r="R27">
        <v>6</v>
      </c>
      <c r="S27">
        <v>3</v>
      </c>
      <c r="T27">
        <f>LOOKUP(R27,{1,2,3,4,5,6,11,15},{1,2,1,2,2,2,1,2})</f>
        <v>2</v>
      </c>
      <c r="U27">
        <v>2</v>
      </c>
      <c r="V27" s="3"/>
      <c r="W27" s="32" t="s">
        <v>440</v>
      </c>
      <c r="X27" s="32" t="s">
        <v>440</v>
      </c>
      <c r="Y27" s="32" t="s">
        <v>440</v>
      </c>
      <c r="Z27" s="32" t="s">
        <v>440</v>
      </c>
      <c r="AA27" s="32" t="s">
        <v>440</v>
      </c>
      <c r="AB27" s="49" t="s">
        <v>440</v>
      </c>
      <c r="AC27" s="32" t="s">
        <v>440</v>
      </c>
      <c r="AD27" s="49" t="s">
        <v>440</v>
      </c>
      <c r="AE27" s="2">
        <v>1</v>
      </c>
      <c r="AF27">
        <v>1</v>
      </c>
      <c r="AG27">
        <f t="shared" ref="AG27:AG46" si="89">IF(AF27=1,1,-1)</f>
        <v>1</v>
      </c>
      <c r="AH27">
        <v>1</v>
      </c>
      <c r="AI27">
        <f t="shared" ref="AI27:AI46" si="90">IF(AH27=1,1,-1)</f>
        <v>1</v>
      </c>
      <c r="AJ27">
        <v>1</v>
      </c>
      <c r="AK27">
        <f t="shared" ref="AK27:AK46" si="91">IF(AJ27=1,1,-1)</f>
        <v>1</v>
      </c>
      <c r="AL27">
        <v>1</v>
      </c>
      <c r="AM27">
        <f t="shared" ref="AM27:AM46" si="92">IF(AL27=2,1,-1)</f>
        <v>-1</v>
      </c>
      <c r="AN27">
        <v>1</v>
      </c>
      <c r="AO27">
        <f t="shared" ref="AO27:AO46" si="93">IF(AN27=2,1,-1)</f>
        <v>-1</v>
      </c>
      <c r="AP27">
        <v>1</v>
      </c>
      <c r="AQ27">
        <f t="shared" ref="AQ27:AQ46" si="94">IF(AP27=1,1,-1)</f>
        <v>1</v>
      </c>
      <c r="AR27">
        <v>1</v>
      </c>
      <c r="AS27">
        <f t="shared" ref="AS27:AS46" si="95">IF(AR27=2,1,-1)</f>
        <v>-1</v>
      </c>
      <c r="AT27">
        <v>2</v>
      </c>
      <c r="AU27">
        <f t="shared" ref="AU27:AU46" si="96">IF(AT27=2,1,-1)</f>
        <v>1</v>
      </c>
      <c r="AV27">
        <v>1</v>
      </c>
      <c r="AW27">
        <f t="shared" ref="AW27:AW46" si="97">IF(AV27=1,1,-1)</f>
        <v>1</v>
      </c>
      <c r="AX27">
        <v>1</v>
      </c>
      <c r="AY27">
        <f t="shared" ref="AY27:AY46" si="98">IF(AX27=2,1,-1)</f>
        <v>-1</v>
      </c>
      <c r="AZ27">
        <v>1</v>
      </c>
      <c r="BA27">
        <f t="shared" ref="BA27:BA46" si="99">IF(AZ27=2,1,-1)</f>
        <v>-1</v>
      </c>
      <c r="BB27">
        <v>1</v>
      </c>
      <c r="BC27">
        <f t="shared" ref="BC27:BC46" si="100">IF(BB27=1,1,-1)</f>
        <v>1</v>
      </c>
      <c r="BD27">
        <v>1</v>
      </c>
      <c r="BE27">
        <f t="shared" ref="BE27:BE46" si="101">IF(BD27=1,1,-1)</f>
        <v>1</v>
      </c>
      <c r="BF27">
        <v>2</v>
      </c>
      <c r="BG27">
        <f t="shared" ref="BG27:BG46" si="102">IF(BF27=2,1,-1)</f>
        <v>1</v>
      </c>
      <c r="BH27">
        <v>1</v>
      </c>
      <c r="BI27">
        <f t="shared" ref="BI27:BI46" si="103">IF(BH27=1,1,-1)</f>
        <v>1</v>
      </c>
      <c r="BJ27">
        <v>1</v>
      </c>
      <c r="BK27">
        <f t="shared" ref="BK27:BK46" si="104">IF(BJ27=2,1,-1)</f>
        <v>-1</v>
      </c>
      <c r="BL27">
        <v>2</v>
      </c>
      <c r="BM27">
        <f t="shared" ref="BM27:BM46" si="105">IF(BL27=2,1,-1)</f>
        <v>1</v>
      </c>
      <c r="BN27">
        <v>1</v>
      </c>
      <c r="BO27">
        <f t="shared" ref="BO27:BO46" si="106">IF(BN27=1,1,-1)</f>
        <v>1</v>
      </c>
      <c r="BP27">
        <v>1</v>
      </c>
      <c r="BQ27">
        <f t="shared" ref="BQ27:BQ46" si="107">IF(BP27=1,1,-1)</f>
        <v>1</v>
      </c>
      <c r="BR27">
        <v>2</v>
      </c>
      <c r="BS27">
        <f t="shared" ref="BS27:BS46" si="108">IF(BR27=2,1,-1)</f>
        <v>1</v>
      </c>
      <c r="BT27">
        <v>1</v>
      </c>
      <c r="BU27">
        <f t="shared" ref="BU27:BU46" si="109">IF(BT27=2,1,-1)</f>
        <v>-1</v>
      </c>
      <c r="BV27" s="13">
        <f t="shared" ref="BV27:BV46" si="110">SUM(AG27,AI27,AK27,AM27,AO27,AQ27,AS27,AU27,AW27,AY27,BA27,BC27,BE27,BG27,BI27,BK27,BM27,BO27,BQ27,BS27,BU27)</f>
        <v>7</v>
      </c>
      <c r="BW27" s="2">
        <v>1</v>
      </c>
      <c r="BX27">
        <v>4</v>
      </c>
      <c r="BY27">
        <v>4</v>
      </c>
      <c r="BZ27">
        <v>3</v>
      </c>
      <c r="CA27">
        <v>4</v>
      </c>
      <c r="CB27">
        <v>4</v>
      </c>
      <c r="CC27">
        <v>4</v>
      </c>
      <c r="CD27">
        <v>1</v>
      </c>
      <c r="CE27" s="37">
        <v>5</v>
      </c>
      <c r="CF27">
        <v>3</v>
      </c>
      <c r="CG27">
        <v>4</v>
      </c>
      <c r="CH27">
        <v>1</v>
      </c>
      <c r="CI27">
        <v>1</v>
      </c>
      <c r="CJ27">
        <v>1</v>
      </c>
      <c r="CK27">
        <v>1</v>
      </c>
      <c r="CL27">
        <v>5</v>
      </c>
      <c r="CM27">
        <v>4</v>
      </c>
      <c r="CN27">
        <v>4</v>
      </c>
      <c r="CO27">
        <v>3</v>
      </c>
      <c r="CP27">
        <v>5</v>
      </c>
      <c r="CQ27">
        <v>5</v>
      </c>
      <c r="CR27">
        <v>1</v>
      </c>
      <c r="CS27">
        <f>LOOKUP(CR27,{1,2,3,4,5},{5,4,3,2,1})</f>
        <v>5</v>
      </c>
      <c r="CT27">
        <v>5</v>
      </c>
      <c r="CU27">
        <v>2</v>
      </c>
      <c r="CV27">
        <v>3</v>
      </c>
      <c r="CW27">
        <v>2</v>
      </c>
      <c r="CX27">
        <f>LOOKUP(CW27,{1,2,3,4,5},{5,4,3,2,1})</f>
        <v>4</v>
      </c>
      <c r="CY27">
        <v>2</v>
      </c>
      <c r="CZ27">
        <f>LOOKUP(CY27,{1,2,3,4,5},{5,4,3,2,1})</f>
        <v>4</v>
      </c>
      <c r="DA27">
        <v>2</v>
      </c>
      <c r="DB27">
        <f>LOOKUP(DA27,{1,2,3,4,5},{5,4,3,2,1})</f>
        <v>4</v>
      </c>
      <c r="DC27">
        <v>5</v>
      </c>
      <c r="DD27">
        <v>5</v>
      </c>
      <c r="DE27">
        <v>5</v>
      </c>
      <c r="DF27">
        <v>5</v>
      </c>
      <c r="DG27">
        <v>5</v>
      </c>
      <c r="DH27">
        <v>5</v>
      </c>
      <c r="DI27">
        <v>2</v>
      </c>
      <c r="DJ27">
        <v>3</v>
      </c>
      <c r="DK27">
        <v>3</v>
      </c>
      <c r="DL27" s="2">
        <f t="shared" si="22"/>
        <v>11</v>
      </c>
      <c r="DM27">
        <f t="shared" si="23"/>
        <v>3.6667000000000001</v>
      </c>
      <c r="DN27">
        <f t="shared" si="24"/>
        <v>15</v>
      </c>
      <c r="DO27">
        <f t="shared" si="25"/>
        <v>5</v>
      </c>
      <c r="DP27">
        <f t="shared" si="26"/>
        <v>26</v>
      </c>
      <c r="DQ27" s="3">
        <f t="shared" si="27"/>
        <v>4.3334000000000001</v>
      </c>
      <c r="DR27" s="2">
        <f t="shared" si="28"/>
        <v>19</v>
      </c>
      <c r="DS27">
        <f t="shared" si="29"/>
        <v>3.1667000000000001</v>
      </c>
      <c r="DT27">
        <f t="shared" si="30"/>
        <v>21</v>
      </c>
      <c r="DU27">
        <f t="shared" si="31"/>
        <v>2.625</v>
      </c>
      <c r="DV27">
        <f t="shared" si="32"/>
        <v>40</v>
      </c>
      <c r="DW27" s="3">
        <f t="shared" si="33"/>
        <v>2.86</v>
      </c>
      <c r="DX27" s="2">
        <f t="shared" si="34"/>
        <v>15</v>
      </c>
      <c r="DY27">
        <f t="shared" si="35"/>
        <v>5</v>
      </c>
      <c r="DZ27">
        <f t="shared" si="36"/>
        <v>10</v>
      </c>
      <c r="EA27">
        <f t="shared" si="37"/>
        <v>3.3332999999999999</v>
      </c>
      <c r="EB27">
        <f t="shared" si="38"/>
        <v>25</v>
      </c>
      <c r="EC27" s="3">
        <f t="shared" si="39"/>
        <v>4.17</v>
      </c>
      <c r="ED27" s="2">
        <f t="shared" si="78"/>
        <v>27</v>
      </c>
      <c r="EE27" s="3">
        <f t="shared" si="40"/>
        <v>4.5</v>
      </c>
      <c r="EF27" s="2">
        <f t="shared" si="41"/>
        <v>8</v>
      </c>
      <c r="EG27" s="3">
        <f t="shared" si="42"/>
        <v>2.67</v>
      </c>
      <c r="EH27" s="2">
        <f t="shared" si="43"/>
        <v>126</v>
      </c>
      <c r="EI27" s="3">
        <f t="shared" si="44"/>
        <v>3.6</v>
      </c>
      <c r="EJ27" s="2">
        <v>1</v>
      </c>
      <c r="EK27">
        <v>2</v>
      </c>
      <c r="EL27">
        <v>2</v>
      </c>
      <c r="EM27">
        <v>2</v>
      </c>
      <c r="EN27">
        <v>2</v>
      </c>
      <c r="EO27">
        <v>3</v>
      </c>
      <c r="EP27">
        <v>1</v>
      </c>
      <c r="EQ27">
        <v>3</v>
      </c>
      <c r="ER27">
        <v>2</v>
      </c>
      <c r="ES27">
        <v>2</v>
      </c>
      <c r="ET27">
        <v>4</v>
      </c>
      <c r="EU27" s="37">
        <v>2</v>
      </c>
      <c r="EV27">
        <v>2</v>
      </c>
      <c r="EW27">
        <v>2</v>
      </c>
      <c r="EX27">
        <v>2</v>
      </c>
      <c r="EY27">
        <v>2</v>
      </c>
      <c r="EZ27">
        <v>4</v>
      </c>
      <c r="FA27">
        <v>2</v>
      </c>
      <c r="FB27">
        <v>1</v>
      </c>
      <c r="FC27">
        <v>2</v>
      </c>
      <c r="FD27">
        <v>2</v>
      </c>
      <c r="FE27">
        <v>4</v>
      </c>
      <c r="FF27" s="2">
        <f t="shared" si="45"/>
        <v>46</v>
      </c>
      <c r="FG27" s="3">
        <f t="shared" si="46"/>
        <v>2.2999999999999998</v>
      </c>
      <c r="FH27" t="s">
        <v>521</v>
      </c>
      <c r="FI27">
        <v>16</v>
      </c>
      <c r="FJ27" t="s">
        <v>718</v>
      </c>
      <c r="FK27">
        <v>0</v>
      </c>
      <c r="FL27" t="s">
        <v>514</v>
      </c>
      <c r="FM27">
        <v>10</v>
      </c>
      <c r="FN27" s="2">
        <v>1</v>
      </c>
      <c r="FO27">
        <v>1</v>
      </c>
      <c r="FP27">
        <v>1</v>
      </c>
      <c r="FQ27">
        <v>1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1</v>
      </c>
      <c r="FX27">
        <v>1</v>
      </c>
      <c r="FY27" s="37">
        <v>2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2</v>
      </c>
      <c r="GG27">
        <v>2</v>
      </c>
      <c r="GH27">
        <v>2</v>
      </c>
      <c r="GI27">
        <v>1</v>
      </c>
      <c r="GJ27" s="2">
        <f t="shared" si="47"/>
        <v>28</v>
      </c>
      <c r="GK27" s="3">
        <f t="shared" si="48"/>
        <v>1.4</v>
      </c>
      <c r="GL27" s="2" t="s">
        <v>514</v>
      </c>
      <c r="GM27">
        <v>10</v>
      </c>
      <c r="GN27" t="s">
        <v>520</v>
      </c>
      <c r="GO27">
        <v>15</v>
      </c>
      <c r="GP27" t="s">
        <v>521</v>
      </c>
      <c r="GQ27" s="3">
        <v>16</v>
      </c>
      <c r="GR27" s="2">
        <v>1</v>
      </c>
      <c r="GS27">
        <v>4</v>
      </c>
      <c r="GT27">
        <v>4</v>
      </c>
      <c r="GU27">
        <v>3</v>
      </c>
      <c r="GV27">
        <v>3</v>
      </c>
      <c r="GW27">
        <v>3</v>
      </c>
      <c r="GX27" s="37">
        <f>LOOKUP(GW27,{1,2,3,4,5},{5,4,3,2,1})</f>
        <v>3</v>
      </c>
      <c r="GY27">
        <v>2</v>
      </c>
      <c r="GZ27" s="37">
        <f>LOOKUP(GY27,{1,2,3,4,5},{5,4,3,2,1})</f>
        <v>4</v>
      </c>
      <c r="HA27">
        <v>3</v>
      </c>
      <c r="HB27">
        <v>3</v>
      </c>
      <c r="HC27" s="37">
        <f>LOOKUP(HB27,{1,2,3,4,5},{5,4,3,2,1})</f>
        <v>3</v>
      </c>
      <c r="HD27">
        <v>3</v>
      </c>
      <c r="HE27">
        <v>3</v>
      </c>
      <c r="HF27">
        <v>4</v>
      </c>
      <c r="HG27">
        <v>3</v>
      </c>
      <c r="HH27">
        <v>3</v>
      </c>
      <c r="HI27">
        <v>4</v>
      </c>
      <c r="HJ27">
        <v>4</v>
      </c>
      <c r="HK27">
        <v>2</v>
      </c>
      <c r="HL27" s="37">
        <f>LOOKUP(HK27,{1,2,3,4,5},{5,4,3,2,1})</f>
        <v>4</v>
      </c>
      <c r="HM27">
        <v>3</v>
      </c>
      <c r="HN27" s="37">
        <f>LOOKUP(HM27,{1,2,3,4,5},{5,4,3,2,1})</f>
        <v>3</v>
      </c>
      <c r="HO27">
        <f t="shared" si="49"/>
        <v>58</v>
      </c>
      <c r="HP27">
        <f t="shared" si="50"/>
        <v>3.41</v>
      </c>
      <c r="HQ27">
        <v>1</v>
      </c>
      <c r="HR27">
        <v>2</v>
      </c>
      <c r="HS27">
        <v>3</v>
      </c>
      <c r="HT27">
        <v>1</v>
      </c>
      <c r="HU27">
        <v>2</v>
      </c>
      <c r="HV27">
        <v>2</v>
      </c>
      <c r="HW27">
        <v>1</v>
      </c>
      <c r="HX27" s="37">
        <v>3</v>
      </c>
      <c r="HY27">
        <v>2</v>
      </c>
      <c r="HZ27">
        <v>3</v>
      </c>
      <c r="IA27">
        <v>3</v>
      </c>
      <c r="IB27">
        <v>2</v>
      </c>
      <c r="IC27">
        <v>2</v>
      </c>
      <c r="ID27">
        <v>2</v>
      </c>
      <c r="IE27">
        <v>2</v>
      </c>
      <c r="IF27">
        <v>3</v>
      </c>
      <c r="IG27">
        <v>3</v>
      </c>
      <c r="IH27">
        <v>2</v>
      </c>
      <c r="II27">
        <v>2</v>
      </c>
      <c r="IJ27" s="37">
        <f>LOOKUP(II27,{1,2,3},{3,2,1})</f>
        <v>2</v>
      </c>
      <c r="IK27" s="2">
        <f t="shared" si="51"/>
        <v>37</v>
      </c>
      <c r="IL27" s="3">
        <f t="shared" si="52"/>
        <v>2.1800000000000002</v>
      </c>
      <c r="IM27" s="2">
        <v>1</v>
      </c>
      <c r="IN27">
        <v>1</v>
      </c>
      <c r="IO27">
        <v>3</v>
      </c>
      <c r="IP27">
        <v>5</v>
      </c>
      <c r="IQ27">
        <v>2</v>
      </c>
      <c r="IR27">
        <v>5</v>
      </c>
      <c r="IS27">
        <v>3</v>
      </c>
      <c r="IT27" s="2">
        <f t="shared" si="53"/>
        <v>19</v>
      </c>
      <c r="IU27" s="3">
        <f t="shared" si="54"/>
        <v>3.1669999999999998</v>
      </c>
      <c r="IV27" s="2">
        <v>1</v>
      </c>
      <c r="IW27">
        <v>1</v>
      </c>
      <c r="IX27">
        <v>4</v>
      </c>
      <c r="IY27">
        <v>5</v>
      </c>
      <c r="IZ27">
        <v>3</v>
      </c>
      <c r="JA27">
        <v>5</v>
      </c>
      <c r="JB27">
        <v>3</v>
      </c>
      <c r="JC27" s="2">
        <f t="shared" si="55"/>
        <v>21</v>
      </c>
      <c r="JD27" s="3">
        <f t="shared" si="56"/>
        <v>3.5</v>
      </c>
      <c r="JE27" s="2">
        <v>1</v>
      </c>
      <c r="JF27">
        <v>5</v>
      </c>
      <c r="JG27">
        <v>5</v>
      </c>
      <c r="JH27">
        <v>1</v>
      </c>
      <c r="JI27">
        <v>5</v>
      </c>
      <c r="JJ27">
        <v>1</v>
      </c>
      <c r="JK27">
        <v>5</v>
      </c>
      <c r="JL27" s="2">
        <f t="shared" si="57"/>
        <v>22</v>
      </c>
      <c r="JM27" s="3">
        <f t="shared" si="58"/>
        <v>3.6669999999999998</v>
      </c>
      <c r="JN27" s="2">
        <v>1</v>
      </c>
      <c r="JO27">
        <v>5</v>
      </c>
      <c r="JP27">
        <v>5</v>
      </c>
      <c r="JQ27">
        <v>2</v>
      </c>
      <c r="JR27">
        <v>5</v>
      </c>
      <c r="JS27">
        <v>3</v>
      </c>
      <c r="JT27">
        <v>5</v>
      </c>
      <c r="JU27" s="2">
        <f t="shared" si="81"/>
        <v>25</v>
      </c>
      <c r="JV27" s="3">
        <f t="shared" si="82"/>
        <v>4.1669999999999998</v>
      </c>
      <c r="JW27" s="2">
        <v>1</v>
      </c>
      <c r="JX27">
        <v>4</v>
      </c>
      <c r="JY27" s="37">
        <f>LOOKUP(JX27,{1,2,3,4,5},{5,4,3,2,1})</f>
        <v>2</v>
      </c>
      <c r="JZ27">
        <v>4</v>
      </c>
      <c r="KA27" s="37">
        <f>LOOKUP(JZ27,{1,2,3,4,5},{5,4,3,2,1})</f>
        <v>2</v>
      </c>
      <c r="KB27">
        <v>3</v>
      </c>
      <c r="KC27" s="37">
        <f>LOOKUP(KB27,{1,2,3,4,5},{5,4,3,2,1})</f>
        <v>3</v>
      </c>
      <c r="KD27">
        <v>4</v>
      </c>
      <c r="KE27" s="37">
        <f>LOOKUP(KD27,{1,2,3,4,5},{5,4,3,2,1})</f>
        <v>2</v>
      </c>
      <c r="KF27">
        <v>3</v>
      </c>
      <c r="KG27" s="37">
        <f>LOOKUP(KF27,{1,2,3,4,5},{5,4,3,2,1})</f>
        <v>3</v>
      </c>
      <c r="KH27">
        <v>4</v>
      </c>
      <c r="KI27" s="37">
        <f>LOOKUP(KH27,{1,2,3,4,5},{5,4,3,2,1})</f>
        <v>2</v>
      </c>
      <c r="KJ27" s="2">
        <f t="shared" si="79"/>
        <v>22</v>
      </c>
      <c r="KK27" s="3">
        <f t="shared" si="61"/>
        <v>3.6669999999999998</v>
      </c>
      <c r="KL27" s="2">
        <f t="shared" si="62"/>
        <v>4</v>
      </c>
      <c r="KM27">
        <f t="shared" si="63"/>
        <v>9</v>
      </c>
      <c r="KN27">
        <f t="shared" si="80"/>
        <v>13</v>
      </c>
      <c r="KO27">
        <f t="shared" si="64"/>
        <v>7</v>
      </c>
      <c r="KP27">
        <f t="shared" si="65"/>
        <v>13</v>
      </c>
      <c r="KQ27">
        <f t="shared" si="66"/>
        <v>8</v>
      </c>
      <c r="KR27" s="2">
        <f t="shared" si="83"/>
        <v>10</v>
      </c>
      <c r="KS27">
        <f t="shared" si="84"/>
        <v>10</v>
      </c>
      <c r="KT27">
        <f t="shared" si="85"/>
        <v>3</v>
      </c>
      <c r="KU27">
        <f t="shared" si="86"/>
        <v>10</v>
      </c>
      <c r="KV27">
        <f t="shared" si="87"/>
        <v>4</v>
      </c>
      <c r="KW27" s="3">
        <f t="shared" si="88"/>
        <v>10</v>
      </c>
      <c r="KX27" s="2">
        <v>1</v>
      </c>
      <c r="KY27">
        <v>3</v>
      </c>
      <c r="KZ27">
        <v>5</v>
      </c>
      <c r="LA27">
        <v>3</v>
      </c>
      <c r="LB27">
        <v>3</v>
      </c>
      <c r="LC27">
        <v>5</v>
      </c>
      <c r="LD27">
        <v>2</v>
      </c>
      <c r="LE27">
        <v>5</v>
      </c>
      <c r="LF27">
        <v>4</v>
      </c>
      <c r="LG27">
        <v>5</v>
      </c>
      <c r="LH27">
        <v>5</v>
      </c>
      <c r="LI27">
        <v>3</v>
      </c>
      <c r="LJ27">
        <v>5</v>
      </c>
      <c r="LK27">
        <v>4</v>
      </c>
      <c r="LL27">
        <v>5</v>
      </c>
      <c r="LM27">
        <v>4</v>
      </c>
      <c r="LN27">
        <v>3</v>
      </c>
      <c r="LO27">
        <v>3</v>
      </c>
      <c r="LP27">
        <v>3</v>
      </c>
      <c r="LQ27">
        <v>4</v>
      </c>
      <c r="LR27">
        <v>3</v>
      </c>
      <c r="LS27">
        <v>3</v>
      </c>
      <c r="LT27">
        <v>5</v>
      </c>
      <c r="LU27" s="2">
        <f t="shared" si="68"/>
        <v>30</v>
      </c>
      <c r="LV27" s="3">
        <f t="shared" si="69"/>
        <v>5</v>
      </c>
      <c r="LW27" s="2">
        <f t="shared" si="70"/>
        <v>55</v>
      </c>
      <c r="LX27" s="3">
        <f t="shared" si="71"/>
        <v>3.4380000000000002</v>
      </c>
      <c r="LY27" s="2">
        <f t="shared" si="72"/>
        <v>85</v>
      </c>
      <c r="LZ27" s="3">
        <f t="shared" si="73"/>
        <v>3.8639999999999999</v>
      </c>
      <c r="MA27" s="2">
        <v>1</v>
      </c>
      <c r="MB27">
        <v>1</v>
      </c>
      <c r="MC27">
        <v>2</v>
      </c>
      <c r="MD27">
        <v>1</v>
      </c>
      <c r="ME27">
        <v>2</v>
      </c>
      <c r="MF27">
        <v>2</v>
      </c>
      <c r="MG27">
        <v>1</v>
      </c>
      <c r="MH27">
        <v>1</v>
      </c>
      <c r="MI27">
        <v>2</v>
      </c>
      <c r="MJ27" s="3">
        <v>2</v>
      </c>
      <c r="MK27">
        <f t="shared" si="74"/>
        <v>15</v>
      </c>
      <c r="ML27" s="2">
        <v>1</v>
      </c>
      <c r="MM27">
        <v>3</v>
      </c>
      <c r="MN27">
        <v>4</v>
      </c>
      <c r="MO27">
        <v>2</v>
      </c>
      <c r="MP27" s="37">
        <f>LOOKUP(MO27,{1,2,3,4,5},{5,4,3,2,1})</f>
        <v>4</v>
      </c>
      <c r="MQ27">
        <v>3</v>
      </c>
      <c r="MR27">
        <v>3</v>
      </c>
      <c r="MS27" s="37">
        <f>LOOKUP(MR27,{1,2,3,4,5},{5,4,3,2,1})</f>
        <v>3</v>
      </c>
      <c r="MT27">
        <v>2</v>
      </c>
      <c r="MU27" s="37">
        <f>LOOKUP(MT27,{1,2,3,4,5},{5,4,3,2,1})</f>
        <v>4</v>
      </c>
      <c r="MV27">
        <v>3</v>
      </c>
      <c r="MW27">
        <v>1</v>
      </c>
      <c r="MX27">
        <v>1</v>
      </c>
      <c r="MY27">
        <v>2</v>
      </c>
      <c r="MZ27" s="37">
        <f>LOOKUP(MY27,{1,2,3,4,5},{5,4,3,2,1})</f>
        <v>4</v>
      </c>
      <c r="NA27">
        <v>1</v>
      </c>
      <c r="NB27">
        <v>1</v>
      </c>
      <c r="NC27">
        <v>1</v>
      </c>
      <c r="ND27" s="37">
        <f>LOOKUP(NC27,{1,2,3,4,5},{5,4,3,2,1})</f>
        <v>5</v>
      </c>
      <c r="NE27">
        <v>2</v>
      </c>
      <c r="NF27">
        <v>1</v>
      </c>
      <c r="NG27" s="37">
        <f>LOOKUP(NF27,{1,2,3,4,5},{5,4,3,2,1})</f>
        <v>5</v>
      </c>
      <c r="NH27">
        <v>1</v>
      </c>
      <c r="NI27" s="37">
        <f>LOOKUP(NH27,{1,2,3,4,5},{5,4,3,2,1})</f>
        <v>5</v>
      </c>
      <c r="NJ27">
        <v>1</v>
      </c>
      <c r="NK27">
        <v>1</v>
      </c>
      <c r="NL27" s="37">
        <f>LOOKUP(NK27,{1,2,3,4,5},{5,4,3,2,1})</f>
        <v>5</v>
      </c>
      <c r="NM27">
        <v>1</v>
      </c>
      <c r="NN27" s="37">
        <f>LOOKUP(NM27,{1,2,3,4,5},{5,4,3,2,1})</f>
        <v>5</v>
      </c>
      <c r="NO27">
        <v>5</v>
      </c>
      <c r="NP27" s="37">
        <f>LOOKUP(NO27,{1,2,3,4,5},{5,4,3,2,1})</f>
        <v>1</v>
      </c>
      <c r="NQ27">
        <v>1</v>
      </c>
      <c r="NR27">
        <v>2</v>
      </c>
      <c r="NS27">
        <v>5</v>
      </c>
      <c r="NT27">
        <v>2</v>
      </c>
      <c r="NU27" s="37">
        <f>LOOKUP(NT27,{1,2,3,4,5},{5,4,3,2,1})</f>
        <v>4</v>
      </c>
      <c r="NV27">
        <v>5</v>
      </c>
      <c r="NW27" s="37">
        <f>LOOKUP(NV27,{1,2,3,4,5},{5,4,3,2,1})</f>
        <v>1</v>
      </c>
      <c r="NX27">
        <v>5</v>
      </c>
      <c r="NY27" s="37">
        <f>LOOKUP(NX27,{1,2,3,4,5},{5,4,3,2,1})</f>
        <v>1</v>
      </c>
      <c r="NZ27">
        <f t="shared" si="75"/>
        <v>75</v>
      </c>
      <c r="OA27">
        <f t="shared" si="76"/>
        <v>2.88</v>
      </c>
      <c r="OB27" s="13" t="s">
        <v>440</v>
      </c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</row>
    <row r="28" spans="1:461" x14ac:dyDescent="0.3">
      <c r="A28" s="30">
        <v>31</v>
      </c>
      <c r="B28" s="2" t="s">
        <v>719</v>
      </c>
      <c r="C28" s="3">
        <v>1</v>
      </c>
      <c r="D28" s="2">
        <v>26</v>
      </c>
      <c r="E28">
        <v>2</v>
      </c>
      <c r="F28" s="2">
        <v>2</v>
      </c>
      <c r="G28">
        <v>2</v>
      </c>
      <c r="H28" s="3">
        <v>1</v>
      </c>
      <c r="I28" s="2">
        <v>1</v>
      </c>
      <c r="J28">
        <v>0</v>
      </c>
      <c r="K28">
        <v>0</v>
      </c>
      <c r="L28">
        <v>1</v>
      </c>
      <c r="M28">
        <v>1</v>
      </c>
      <c r="N28">
        <v>1</v>
      </c>
      <c r="O28">
        <v>0</v>
      </c>
      <c r="P28">
        <f t="shared" si="77"/>
        <v>3</v>
      </c>
      <c r="R28">
        <v>6</v>
      </c>
      <c r="S28">
        <v>4</v>
      </c>
      <c r="T28">
        <f>LOOKUP(R28,{1,2,3,4,5,6,11,15},{1,2,1,2,2,2,1,2})</f>
        <v>2</v>
      </c>
      <c r="U28">
        <v>2</v>
      </c>
      <c r="V28" s="3"/>
      <c r="W28" s="32" t="s">
        <v>440</v>
      </c>
      <c r="X28" s="32" t="s">
        <v>440</v>
      </c>
      <c r="Y28" s="32" t="s">
        <v>440</v>
      </c>
      <c r="Z28" s="32" t="s">
        <v>440</v>
      </c>
      <c r="AA28" s="32" t="s">
        <v>440</v>
      </c>
      <c r="AB28" s="49" t="s">
        <v>440</v>
      </c>
      <c r="AC28" s="32" t="s">
        <v>440</v>
      </c>
      <c r="AD28" s="49" t="s">
        <v>440</v>
      </c>
      <c r="AE28" s="2">
        <v>1</v>
      </c>
      <c r="AF28">
        <v>1</v>
      </c>
      <c r="AG28">
        <f t="shared" si="89"/>
        <v>1</v>
      </c>
      <c r="AH28">
        <v>1</v>
      </c>
      <c r="AI28">
        <f t="shared" si="90"/>
        <v>1</v>
      </c>
      <c r="AJ28">
        <v>1</v>
      </c>
      <c r="AK28">
        <f t="shared" si="91"/>
        <v>1</v>
      </c>
      <c r="AL28">
        <v>2</v>
      </c>
      <c r="AM28">
        <f t="shared" si="92"/>
        <v>1</v>
      </c>
      <c r="AN28">
        <v>2</v>
      </c>
      <c r="AO28">
        <f t="shared" si="93"/>
        <v>1</v>
      </c>
      <c r="AP28">
        <v>1</v>
      </c>
      <c r="AQ28">
        <f t="shared" si="94"/>
        <v>1</v>
      </c>
      <c r="AR28">
        <v>2</v>
      </c>
      <c r="AS28">
        <f t="shared" si="95"/>
        <v>1</v>
      </c>
      <c r="AT28">
        <v>2</v>
      </c>
      <c r="AU28">
        <f t="shared" si="96"/>
        <v>1</v>
      </c>
      <c r="AV28">
        <v>1</v>
      </c>
      <c r="AW28">
        <f t="shared" si="97"/>
        <v>1</v>
      </c>
      <c r="AX28">
        <v>1</v>
      </c>
      <c r="AY28">
        <f t="shared" si="98"/>
        <v>-1</v>
      </c>
      <c r="AZ28">
        <v>1</v>
      </c>
      <c r="BA28">
        <f t="shared" si="99"/>
        <v>-1</v>
      </c>
      <c r="BB28">
        <v>1</v>
      </c>
      <c r="BC28">
        <f t="shared" si="100"/>
        <v>1</v>
      </c>
      <c r="BD28">
        <v>1</v>
      </c>
      <c r="BE28">
        <f t="shared" si="101"/>
        <v>1</v>
      </c>
      <c r="BF28">
        <v>2</v>
      </c>
      <c r="BG28">
        <f t="shared" si="102"/>
        <v>1</v>
      </c>
      <c r="BH28">
        <v>1</v>
      </c>
      <c r="BI28">
        <f t="shared" si="103"/>
        <v>1</v>
      </c>
      <c r="BJ28">
        <v>2</v>
      </c>
      <c r="BK28">
        <f t="shared" si="104"/>
        <v>1</v>
      </c>
      <c r="BL28">
        <v>1</v>
      </c>
      <c r="BM28">
        <f t="shared" si="105"/>
        <v>-1</v>
      </c>
      <c r="BN28">
        <v>1</v>
      </c>
      <c r="BO28">
        <f t="shared" si="106"/>
        <v>1</v>
      </c>
      <c r="BP28">
        <v>1</v>
      </c>
      <c r="BQ28">
        <f t="shared" si="107"/>
        <v>1</v>
      </c>
      <c r="BR28">
        <v>2</v>
      </c>
      <c r="BS28">
        <f t="shared" si="108"/>
        <v>1</v>
      </c>
      <c r="BT28">
        <v>1</v>
      </c>
      <c r="BU28">
        <f t="shared" si="109"/>
        <v>-1</v>
      </c>
      <c r="BV28" s="13">
        <f t="shared" si="110"/>
        <v>13</v>
      </c>
      <c r="BW28" s="2">
        <v>1</v>
      </c>
      <c r="BX28">
        <v>2</v>
      </c>
      <c r="BY28">
        <v>4</v>
      </c>
      <c r="BZ28">
        <v>2</v>
      </c>
      <c r="CA28">
        <v>4</v>
      </c>
      <c r="CB28">
        <v>2</v>
      </c>
      <c r="CC28">
        <v>3</v>
      </c>
      <c r="CD28">
        <v>2</v>
      </c>
      <c r="CE28" s="37">
        <v>5</v>
      </c>
      <c r="CF28">
        <v>3</v>
      </c>
      <c r="CG28">
        <v>3</v>
      </c>
      <c r="CH28">
        <v>2</v>
      </c>
      <c r="CI28">
        <v>2</v>
      </c>
      <c r="CJ28">
        <v>4</v>
      </c>
      <c r="CK28">
        <v>3</v>
      </c>
      <c r="CL28">
        <v>5</v>
      </c>
      <c r="CM28">
        <v>4</v>
      </c>
      <c r="CN28">
        <v>3</v>
      </c>
      <c r="CO28">
        <v>4</v>
      </c>
      <c r="CP28">
        <v>5</v>
      </c>
      <c r="CQ28">
        <v>3</v>
      </c>
      <c r="CR28">
        <v>2</v>
      </c>
      <c r="CS28">
        <f>LOOKUP(CR28,{1,2,3,4,5},{5,4,3,2,1})</f>
        <v>4</v>
      </c>
      <c r="CT28">
        <v>3</v>
      </c>
      <c r="CU28">
        <v>2</v>
      </c>
      <c r="CV28">
        <v>2</v>
      </c>
      <c r="CW28">
        <v>3</v>
      </c>
      <c r="CX28">
        <f>LOOKUP(CW28,{1,2,3,4,5},{5,4,3,2,1})</f>
        <v>3</v>
      </c>
      <c r="CY28">
        <v>3</v>
      </c>
      <c r="CZ28">
        <f>LOOKUP(CY28,{1,2,3,4,5},{5,4,3,2,1})</f>
        <v>3</v>
      </c>
      <c r="DA28">
        <v>2</v>
      </c>
      <c r="DB28">
        <f>LOOKUP(DA28,{1,2,3,4,5},{5,4,3,2,1})</f>
        <v>4</v>
      </c>
      <c r="DC28">
        <v>3</v>
      </c>
      <c r="DD28">
        <v>3</v>
      </c>
      <c r="DE28">
        <v>3</v>
      </c>
      <c r="DF28">
        <v>4</v>
      </c>
      <c r="DG28">
        <v>4</v>
      </c>
      <c r="DH28">
        <v>4</v>
      </c>
      <c r="DI28">
        <v>5</v>
      </c>
      <c r="DJ28">
        <v>3</v>
      </c>
      <c r="DK28">
        <v>3</v>
      </c>
      <c r="DL28" s="2">
        <f t="shared" si="22"/>
        <v>8</v>
      </c>
      <c r="DM28">
        <f t="shared" si="23"/>
        <v>2.6667000000000001</v>
      </c>
      <c r="DN28">
        <f t="shared" si="24"/>
        <v>12</v>
      </c>
      <c r="DO28">
        <f t="shared" si="25"/>
        <v>4</v>
      </c>
      <c r="DP28">
        <f t="shared" si="26"/>
        <v>20</v>
      </c>
      <c r="DQ28" s="3">
        <f t="shared" si="27"/>
        <v>3.3334000000000001</v>
      </c>
      <c r="DR28" s="2">
        <f t="shared" si="28"/>
        <v>22</v>
      </c>
      <c r="DS28">
        <f t="shared" si="29"/>
        <v>3.6667000000000001</v>
      </c>
      <c r="DT28">
        <f t="shared" si="30"/>
        <v>22</v>
      </c>
      <c r="DU28">
        <f t="shared" si="31"/>
        <v>2.75</v>
      </c>
      <c r="DV28">
        <f t="shared" si="32"/>
        <v>44</v>
      </c>
      <c r="DW28" s="3">
        <f t="shared" si="33"/>
        <v>3.14</v>
      </c>
      <c r="DX28" s="2">
        <f t="shared" si="34"/>
        <v>12</v>
      </c>
      <c r="DY28">
        <f t="shared" si="35"/>
        <v>4</v>
      </c>
      <c r="DZ28">
        <f t="shared" si="36"/>
        <v>7</v>
      </c>
      <c r="EA28">
        <f t="shared" si="37"/>
        <v>2.3332999999999999</v>
      </c>
      <c r="EB28">
        <f t="shared" si="38"/>
        <v>19</v>
      </c>
      <c r="EC28" s="3">
        <f t="shared" si="39"/>
        <v>3.17</v>
      </c>
      <c r="ED28" s="2">
        <f t="shared" si="78"/>
        <v>19</v>
      </c>
      <c r="EE28" s="3">
        <f t="shared" si="40"/>
        <v>3.17</v>
      </c>
      <c r="EF28" s="2">
        <f t="shared" si="41"/>
        <v>11</v>
      </c>
      <c r="EG28" s="3">
        <f t="shared" si="42"/>
        <v>3.67</v>
      </c>
      <c r="EH28" s="2">
        <f t="shared" si="43"/>
        <v>113</v>
      </c>
      <c r="EI28" s="3">
        <f t="shared" si="44"/>
        <v>3.23</v>
      </c>
      <c r="EJ28" s="2">
        <v>1</v>
      </c>
      <c r="EK28">
        <v>2</v>
      </c>
      <c r="EL28">
        <v>2</v>
      </c>
      <c r="EM28">
        <v>4</v>
      </c>
      <c r="EN28">
        <v>2</v>
      </c>
      <c r="EO28">
        <v>1</v>
      </c>
      <c r="EP28">
        <v>1</v>
      </c>
      <c r="EQ28">
        <v>4</v>
      </c>
      <c r="ER28">
        <v>1</v>
      </c>
      <c r="ES28">
        <v>2</v>
      </c>
      <c r="ET28">
        <v>4</v>
      </c>
      <c r="EU28" s="37">
        <v>2</v>
      </c>
      <c r="EV28">
        <v>2</v>
      </c>
      <c r="EW28">
        <v>2</v>
      </c>
      <c r="EX28">
        <v>4</v>
      </c>
      <c r="EY28">
        <v>2</v>
      </c>
      <c r="EZ28">
        <v>5</v>
      </c>
      <c r="FA28">
        <v>3</v>
      </c>
      <c r="FB28">
        <v>2</v>
      </c>
      <c r="FC28">
        <v>3</v>
      </c>
      <c r="FD28">
        <v>2</v>
      </c>
      <c r="FE28">
        <v>3</v>
      </c>
      <c r="FF28" s="2">
        <f t="shared" si="45"/>
        <v>51</v>
      </c>
      <c r="FG28" s="3">
        <f t="shared" si="46"/>
        <v>2.5499999999999998</v>
      </c>
      <c r="FH28" s="2" t="s">
        <v>520</v>
      </c>
      <c r="FI28">
        <v>15</v>
      </c>
      <c r="FJ28" t="s">
        <v>514</v>
      </c>
      <c r="FK28">
        <v>10</v>
      </c>
      <c r="FL28" t="s">
        <v>507</v>
      </c>
      <c r="FM28">
        <v>3</v>
      </c>
      <c r="FN28" s="2">
        <v>1</v>
      </c>
      <c r="FO28">
        <v>2</v>
      </c>
      <c r="FP28">
        <v>2</v>
      </c>
      <c r="FQ28">
        <v>1</v>
      </c>
      <c r="FR28">
        <v>2</v>
      </c>
      <c r="FS28">
        <v>2</v>
      </c>
      <c r="FT28">
        <v>2</v>
      </c>
      <c r="FU28">
        <v>2</v>
      </c>
      <c r="FV28">
        <v>2</v>
      </c>
      <c r="FW28">
        <v>1</v>
      </c>
      <c r="FX28">
        <v>1</v>
      </c>
      <c r="FY28" s="37">
        <v>2</v>
      </c>
      <c r="FZ28">
        <v>2</v>
      </c>
      <c r="GA28">
        <v>2</v>
      </c>
      <c r="GB28">
        <v>2</v>
      </c>
      <c r="GC28">
        <v>2</v>
      </c>
      <c r="GD28">
        <v>1</v>
      </c>
      <c r="GE28">
        <v>1</v>
      </c>
      <c r="GF28">
        <v>2</v>
      </c>
      <c r="GG28">
        <v>2</v>
      </c>
      <c r="GH28">
        <v>2</v>
      </c>
      <c r="GI28">
        <v>2</v>
      </c>
      <c r="GJ28" s="2">
        <f t="shared" si="47"/>
        <v>35</v>
      </c>
      <c r="GK28" s="3">
        <f t="shared" si="48"/>
        <v>1.75</v>
      </c>
      <c r="GL28" s="2" t="s">
        <v>520</v>
      </c>
      <c r="GM28">
        <v>15</v>
      </c>
      <c r="GN28" t="s">
        <v>507</v>
      </c>
      <c r="GO28">
        <v>3</v>
      </c>
      <c r="GP28" t="s">
        <v>513</v>
      </c>
      <c r="GQ28" s="3">
        <v>9</v>
      </c>
      <c r="GR28" s="2">
        <v>1</v>
      </c>
      <c r="GS28">
        <v>4</v>
      </c>
      <c r="GT28">
        <v>4</v>
      </c>
      <c r="GU28">
        <v>4</v>
      </c>
      <c r="GV28">
        <v>4</v>
      </c>
      <c r="GW28">
        <v>2</v>
      </c>
      <c r="GX28" s="37">
        <f>LOOKUP(GW28,{1,2,3,4,5},{5,4,3,2,1})</f>
        <v>4</v>
      </c>
      <c r="GY28">
        <v>1</v>
      </c>
      <c r="GZ28" s="37">
        <f>LOOKUP(GY28,{1,2,3,4,5},{5,4,3,2,1})</f>
        <v>5</v>
      </c>
      <c r="HA28">
        <v>3</v>
      </c>
      <c r="HB28">
        <v>1</v>
      </c>
      <c r="HC28" s="37">
        <f>LOOKUP(HB28,{1,2,3,4,5},{5,4,3,2,1})</f>
        <v>5</v>
      </c>
      <c r="HD28">
        <v>3</v>
      </c>
      <c r="HE28">
        <v>4</v>
      </c>
      <c r="HF28">
        <v>5</v>
      </c>
      <c r="HG28">
        <v>2</v>
      </c>
      <c r="HH28">
        <v>4</v>
      </c>
      <c r="HI28">
        <v>4</v>
      </c>
      <c r="HJ28">
        <v>5</v>
      </c>
      <c r="HK28">
        <v>2</v>
      </c>
      <c r="HL28" s="37">
        <f>LOOKUP(HK28,{1,2,3,4,5},{5,4,3,2,1})</f>
        <v>4</v>
      </c>
      <c r="HM28">
        <v>2</v>
      </c>
      <c r="HN28" s="37">
        <f>LOOKUP(HM28,{1,2,3,4,5},{5,4,3,2,1})</f>
        <v>4</v>
      </c>
      <c r="HO28">
        <f t="shared" si="49"/>
        <v>68</v>
      </c>
      <c r="HP28">
        <f t="shared" si="50"/>
        <v>4</v>
      </c>
      <c r="HQ28">
        <v>1</v>
      </c>
      <c r="HR28">
        <v>3</v>
      </c>
      <c r="HS28">
        <v>3</v>
      </c>
      <c r="HT28">
        <v>2</v>
      </c>
      <c r="HU28">
        <v>1</v>
      </c>
      <c r="HV28">
        <v>1</v>
      </c>
      <c r="HW28">
        <v>1</v>
      </c>
      <c r="HX28" s="37">
        <v>3</v>
      </c>
      <c r="HY28">
        <v>3</v>
      </c>
      <c r="HZ28">
        <v>2</v>
      </c>
      <c r="IA28">
        <v>3</v>
      </c>
      <c r="IB28">
        <v>1</v>
      </c>
      <c r="IC28">
        <v>3</v>
      </c>
      <c r="ID28">
        <v>2</v>
      </c>
      <c r="IE28">
        <v>2</v>
      </c>
      <c r="IF28">
        <v>3</v>
      </c>
      <c r="IG28">
        <v>3</v>
      </c>
      <c r="IH28">
        <v>3</v>
      </c>
      <c r="II28">
        <v>1</v>
      </c>
      <c r="IJ28" s="37">
        <f>LOOKUP(II28,{1,2,3},{3,2,1})</f>
        <v>3</v>
      </c>
      <c r="IK28" s="2">
        <f t="shared" si="51"/>
        <v>39</v>
      </c>
      <c r="IL28" s="3">
        <f t="shared" si="52"/>
        <v>2.29</v>
      </c>
      <c r="IM28" s="2">
        <v>1</v>
      </c>
      <c r="IN28">
        <v>3</v>
      </c>
      <c r="IO28">
        <v>2</v>
      </c>
      <c r="IP28">
        <v>3</v>
      </c>
      <c r="IQ28">
        <v>2</v>
      </c>
      <c r="IR28">
        <v>5</v>
      </c>
      <c r="IS28">
        <v>2</v>
      </c>
      <c r="IT28" s="2">
        <f t="shared" si="53"/>
        <v>17</v>
      </c>
      <c r="IU28" s="3">
        <f t="shared" si="54"/>
        <v>2.8330000000000002</v>
      </c>
      <c r="IV28" s="2">
        <v>1</v>
      </c>
      <c r="IW28">
        <v>4</v>
      </c>
      <c r="IX28">
        <v>3</v>
      </c>
      <c r="IY28">
        <v>4</v>
      </c>
      <c r="IZ28">
        <v>4</v>
      </c>
      <c r="JA28">
        <v>5</v>
      </c>
      <c r="JB28">
        <v>4</v>
      </c>
      <c r="JC28" s="2">
        <f t="shared" si="55"/>
        <v>24</v>
      </c>
      <c r="JD28" s="3">
        <f t="shared" si="56"/>
        <v>4</v>
      </c>
      <c r="JE28" s="2">
        <v>1</v>
      </c>
      <c r="JF28">
        <v>3</v>
      </c>
      <c r="JG28">
        <v>4</v>
      </c>
      <c r="JH28">
        <v>4</v>
      </c>
      <c r="JI28">
        <v>4</v>
      </c>
      <c r="JJ28">
        <v>3</v>
      </c>
      <c r="JK28">
        <v>4</v>
      </c>
      <c r="JL28" s="2">
        <f t="shared" si="57"/>
        <v>22</v>
      </c>
      <c r="JM28" s="3">
        <f t="shared" si="58"/>
        <v>3.6669999999999998</v>
      </c>
      <c r="JN28" s="2">
        <v>1</v>
      </c>
      <c r="JO28">
        <v>4</v>
      </c>
      <c r="JP28">
        <v>5</v>
      </c>
      <c r="JQ28">
        <v>3</v>
      </c>
      <c r="JR28">
        <v>4</v>
      </c>
      <c r="JS28">
        <v>3</v>
      </c>
      <c r="JT28">
        <v>4</v>
      </c>
      <c r="JU28" s="2">
        <f t="shared" si="81"/>
        <v>23</v>
      </c>
      <c r="JV28" s="3">
        <f t="shared" si="82"/>
        <v>3.8330000000000002</v>
      </c>
      <c r="JW28" s="2">
        <v>1</v>
      </c>
      <c r="JX28">
        <v>3</v>
      </c>
      <c r="JY28" s="37">
        <f>LOOKUP(JX28,{1,2,3,4,5},{5,4,3,2,1})</f>
        <v>3</v>
      </c>
      <c r="JZ28">
        <v>4</v>
      </c>
      <c r="KA28" s="37">
        <f>LOOKUP(JZ28,{1,2,3,4,5},{5,4,3,2,1})</f>
        <v>2</v>
      </c>
      <c r="KB28">
        <v>4</v>
      </c>
      <c r="KC28" s="37">
        <f>LOOKUP(KB28,{1,2,3,4,5},{5,4,3,2,1})</f>
        <v>2</v>
      </c>
      <c r="KD28">
        <v>4</v>
      </c>
      <c r="KE28" s="37">
        <f>LOOKUP(KD28,{1,2,3,4,5},{5,4,3,2,1})</f>
        <v>2</v>
      </c>
      <c r="KF28">
        <v>4</v>
      </c>
      <c r="KG28" s="37">
        <f>LOOKUP(KF28,{1,2,3,4,5},{5,4,3,2,1})</f>
        <v>2</v>
      </c>
      <c r="KH28">
        <v>4</v>
      </c>
      <c r="KI28" s="37">
        <f>LOOKUP(KH28,{1,2,3,4,5},{5,4,3,2,1})</f>
        <v>2</v>
      </c>
      <c r="KJ28" s="2">
        <f t="shared" si="79"/>
        <v>23</v>
      </c>
      <c r="KK28" s="3">
        <f t="shared" si="61"/>
        <v>3.8330000000000002</v>
      </c>
      <c r="KL28" s="2">
        <f t="shared" si="62"/>
        <v>10</v>
      </c>
      <c r="KM28">
        <f t="shared" si="63"/>
        <v>7</v>
      </c>
      <c r="KN28">
        <f t="shared" si="80"/>
        <v>9</v>
      </c>
      <c r="KO28">
        <f t="shared" si="64"/>
        <v>8</v>
      </c>
      <c r="KP28">
        <f t="shared" si="65"/>
        <v>12</v>
      </c>
      <c r="KQ28">
        <f t="shared" si="66"/>
        <v>8</v>
      </c>
      <c r="KR28" s="2">
        <f t="shared" si="83"/>
        <v>7</v>
      </c>
      <c r="KS28">
        <f t="shared" si="84"/>
        <v>9</v>
      </c>
      <c r="KT28">
        <f t="shared" si="85"/>
        <v>7</v>
      </c>
      <c r="KU28">
        <f t="shared" si="86"/>
        <v>8</v>
      </c>
      <c r="KV28">
        <f t="shared" si="87"/>
        <v>6</v>
      </c>
      <c r="KW28" s="3">
        <f t="shared" si="88"/>
        <v>8</v>
      </c>
      <c r="KX28" s="2">
        <v>1</v>
      </c>
      <c r="KY28">
        <v>4</v>
      </c>
      <c r="KZ28">
        <v>5</v>
      </c>
      <c r="LA28">
        <v>4</v>
      </c>
      <c r="LB28">
        <v>3</v>
      </c>
      <c r="LC28">
        <v>4</v>
      </c>
      <c r="LD28">
        <v>1</v>
      </c>
      <c r="LE28">
        <v>5</v>
      </c>
      <c r="LF28">
        <v>4</v>
      </c>
      <c r="LG28">
        <v>5</v>
      </c>
      <c r="LH28">
        <v>5</v>
      </c>
      <c r="LI28">
        <v>4</v>
      </c>
      <c r="LJ28">
        <v>5</v>
      </c>
      <c r="LK28">
        <v>4</v>
      </c>
      <c r="LL28">
        <v>4</v>
      </c>
      <c r="LM28">
        <v>4</v>
      </c>
      <c r="LN28">
        <v>4</v>
      </c>
      <c r="LO28">
        <v>4</v>
      </c>
      <c r="LP28">
        <v>4</v>
      </c>
      <c r="LQ28">
        <v>3</v>
      </c>
      <c r="LR28">
        <v>4</v>
      </c>
      <c r="LS28">
        <v>1</v>
      </c>
      <c r="LT28">
        <v>4</v>
      </c>
      <c r="LU28" s="2">
        <f t="shared" si="68"/>
        <v>29</v>
      </c>
      <c r="LV28" s="3">
        <f t="shared" si="69"/>
        <v>4.8330000000000002</v>
      </c>
      <c r="LW28" s="2">
        <f t="shared" si="70"/>
        <v>56</v>
      </c>
      <c r="LX28" s="3">
        <f t="shared" si="71"/>
        <v>3.5</v>
      </c>
      <c r="LY28" s="2">
        <f t="shared" si="72"/>
        <v>85</v>
      </c>
      <c r="LZ28" s="3">
        <f t="shared" si="73"/>
        <v>3.8639999999999999</v>
      </c>
      <c r="MA28" s="2">
        <v>1</v>
      </c>
      <c r="MB28">
        <v>2</v>
      </c>
      <c r="MC28">
        <v>1</v>
      </c>
      <c r="MD28">
        <v>1</v>
      </c>
      <c r="ME28">
        <v>1</v>
      </c>
      <c r="MF28">
        <v>2</v>
      </c>
      <c r="MG28">
        <v>2</v>
      </c>
      <c r="MH28">
        <v>1</v>
      </c>
      <c r="MI28">
        <v>1</v>
      </c>
      <c r="MJ28" s="3">
        <v>1</v>
      </c>
      <c r="MK28">
        <f t="shared" si="74"/>
        <v>13</v>
      </c>
      <c r="ML28" s="2">
        <v>1</v>
      </c>
      <c r="MM28">
        <v>4</v>
      </c>
      <c r="MN28">
        <v>5</v>
      </c>
      <c r="MO28">
        <v>4</v>
      </c>
      <c r="MP28" s="37">
        <f>LOOKUP(MO28,{1,2,3,4,5},{5,4,3,2,1})</f>
        <v>2</v>
      </c>
      <c r="MQ28">
        <v>4</v>
      </c>
      <c r="MR28">
        <v>2</v>
      </c>
      <c r="MS28" s="37">
        <f>LOOKUP(MR28,{1,2,3,4,5},{5,4,3,2,1})</f>
        <v>4</v>
      </c>
      <c r="MT28">
        <v>2</v>
      </c>
      <c r="MU28" s="37">
        <f>LOOKUP(MT28,{1,2,3,4,5},{5,4,3,2,1})</f>
        <v>4</v>
      </c>
      <c r="MV28">
        <v>4</v>
      </c>
      <c r="MW28">
        <v>3</v>
      </c>
      <c r="MX28">
        <v>2</v>
      </c>
      <c r="MY28">
        <v>4</v>
      </c>
      <c r="MZ28" s="37">
        <f>LOOKUP(MY28,{1,2,3,4,5},{5,4,3,2,1})</f>
        <v>2</v>
      </c>
      <c r="NA28">
        <v>2</v>
      </c>
      <c r="NB28">
        <v>4</v>
      </c>
      <c r="NC28">
        <v>4</v>
      </c>
      <c r="ND28" s="37">
        <f>LOOKUP(NC28,{1,2,3,4,5},{5,4,3,2,1})</f>
        <v>2</v>
      </c>
      <c r="NE28">
        <v>1</v>
      </c>
      <c r="NF28">
        <v>3</v>
      </c>
      <c r="NG28" s="37">
        <f>LOOKUP(NF28,{1,2,3,4,5},{5,4,3,2,1})</f>
        <v>3</v>
      </c>
      <c r="NH28">
        <v>4</v>
      </c>
      <c r="NI28" s="37">
        <f>LOOKUP(NH28,{1,2,3,4,5},{5,4,3,2,1})</f>
        <v>2</v>
      </c>
      <c r="NJ28">
        <v>3</v>
      </c>
      <c r="NK28">
        <v>4</v>
      </c>
      <c r="NL28" s="37">
        <f>LOOKUP(NK28,{1,2,3,4,5},{5,4,3,2,1})</f>
        <v>2</v>
      </c>
      <c r="NM28">
        <v>4</v>
      </c>
      <c r="NN28" s="37">
        <f>LOOKUP(NM28,{1,2,3,4,5},{5,4,3,2,1})</f>
        <v>2</v>
      </c>
      <c r="NO28">
        <v>3</v>
      </c>
      <c r="NP28" s="37">
        <f>LOOKUP(NO28,{1,2,3,4,5},{5,4,3,2,1})</f>
        <v>3</v>
      </c>
      <c r="NQ28">
        <v>3</v>
      </c>
      <c r="NR28">
        <v>3</v>
      </c>
      <c r="NS28">
        <v>4</v>
      </c>
      <c r="NT28">
        <v>2</v>
      </c>
      <c r="NU28" s="37">
        <f>LOOKUP(NT28,{1,2,3,4,5},{5,4,3,2,1})</f>
        <v>4</v>
      </c>
      <c r="NV28">
        <v>4</v>
      </c>
      <c r="NW28" s="37">
        <f>LOOKUP(NV28,{1,2,3,4,5},{5,4,3,2,1})</f>
        <v>2</v>
      </c>
      <c r="NX28">
        <v>3</v>
      </c>
      <c r="NY28" s="37">
        <f>LOOKUP(NX28,{1,2,3,4,5},{5,4,3,2,1})</f>
        <v>3</v>
      </c>
      <c r="NZ28">
        <f t="shared" si="75"/>
        <v>77</v>
      </c>
      <c r="OA28">
        <f t="shared" si="76"/>
        <v>2.96</v>
      </c>
      <c r="OB28" s="13" t="s">
        <v>440</v>
      </c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</row>
    <row r="29" spans="1:461" x14ac:dyDescent="0.3">
      <c r="A29" s="30">
        <v>32</v>
      </c>
      <c r="B29" s="2" t="s">
        <v>720</v>
      </c>
      <c r="C29" s="3">
        <v>1</v>
      </c>
      <c r="D29" s="2">
        <v>18</v>
      </c>
      <c r="E29">
        <v>1</v>
      </c>
      <c r="F29" s="2">
        <v>1</v>
      </c>
      <c r="G29">
        <v>1</v>
      </c>
      <c r="H29" s="3">
        <v>1</v>
      </c>
      <c r="I29" s="2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f t="shared" si="77"/>
        <v>1</v>
      </c>
      <c r="R29">
        <v>6</v>
      </c>
      <c r="S29">
        <v>2</v>
      </c>
      <c r="T29">
        <f>LOOKUP(R29,{1,2,3,4,5,6,11,15},{1,2,1,2,2,2,1,2})</f>
        <v>2</v>
      </c>
      <c r="U29">
        <v>2</v>
      </c>
      <c r="V29" s="3"/>
      <c r="W29" s="32" t="s">
        <v>440</v>
      </c>
      <c r="X29" s="32" t="s">
        <v>440</v>
      </c>
      <c r="Y29" s="32" t="s">
        <v>440</v>
      </c>
      <c r="Z29" s="32" t="s">
        <v>440</v>
      </c>
      <c r="AA29" s="32" t="s">
        <v>440</v>
      </c>
      <c r="AB29" s="49" t="s">
        <v>440</v>
      </c>
      <c r="AC29" s="32" t="s">
        <v>440</v>
      </c>
      <c r="AD29" s="49" t="s">
        <v>440</v>
      </c>
      <c r="AE29" s="2">
        <v>1</v>
      </c>
      <c r="AF29">
        <v>1</v>
      </c>
      <c r="AG29">
        <f t="shared" si="89"/>
        <v>1</v>
      </c>
      <c r="AH29">
        <v>1</v>
      </c>
      <c r="AI29">
        <f t="shared" si="90"/>
        <v>1</v>
      </c>
      <c r="AJ29">
        <v>1</v>
      </c>
      <c r="AK29">
        <f t="shared" si="91"/>
        <v>1</v>
      </c>
      <c r="AL29">
        <v>1</v>
      </c>
      <c r="AM29">
        <f t="shared" si="92"/>
        <v>-1</v>
      </c>
      <c r="AN29">
        <v>2</v>
      </c>
      <c r="AO29">
        <f t="shared" si="93"/>
        <v>1</v>
      </c>
      <c r="AP29">
        <v>1</v>
      </c>
      <c r="AQ29">
        <f t="shared" si="94"/>
        <v>1</v>
      </c>
      <c r="AR29">
        <v>2</v>
      </c>
      <c r="AS29">
        <f t="shared" si="95"/>
        <v>1</v>
      </c>
      <c r="AT29">
        <v>2</v>
      </c>
      <c r="AU29">
        <f t="shared" si="96"/>
        <v>1</v>
      </c>
      <c r="AV29">
        <v>1</v>
      </c>
      <c r="AW29">
        <f t="shared" si="97"/>
        <v>1</v>
      </c>
      <c r="AX29">
        <v>1</v>
      </c>
      <c r="AY29">
        <f t="shared" si="98"/>
        <v>-1</v>
      </c>
      <c r="AZ29">
        <v>1</v>
      </c>
      <c r="BA29">
        <f t="shared" si="99"/>
        <v>-1</v>
      </c>
      <c r="BB29">
        <v>1</v>
      </c>
      <c r="BC29">
        <f t="shared" si="100"/>
        <v>1</v>
      </c>
      <c r="BD29">
        <v>1</v>
      </c>
      <c r="BE29">
        <f t="shared" si="101"/>
        <v>1</v>
      </c>
      <c r="BF29">
        <v>2</v>
      </c>
      <c r="BG29">
        <f t="shared" si="102"/>
        <v>1</v>
      </c>
      <c r="BH29">
        <v>1</v>
      </c>
      <c r="BI29">
        <f t="shared" si="103"/>
        <v>1</v>
      </c>
      <c r="BJ29">
        <v>2</v>
      </c>
      <c r="BK29">
        <f t="shared" si="104"/>
        <v>1</v>
      </c>
      <c r="BL29">
        <v>2</v>
      </c>
      <c r="BM29">
        <f t="shared" si="105"/>
        <v>1</v>
      </c>
      <c r="BN29">
        <v>1</v>
      </c>
      <c r="BO29">
        <f t="shared" si="106"/>
        <v>1</v>
      </c>
      <c r="BP29">
        <v>1</v>
      </c>
      <c r="BQ29">
        <f t="shared" si="107"/>
        <v>1</v>
      </c>
      <c r="BR29">
        <v>2</v>
      </c>
      <c r="BS29">
        <f t="shared" si="108"/>
        <v>1</v>
      </c>
      <c r="BT29">
        <v>1</v>
      </c>
      <c r="BU29">
        <f t="shared" si="109"/>
        <v>-1</v>
      </c>
      <c r="BV29" s="13">
        <f t="shared" si="110"/>
        <v>13</v>
      </c>
      <c r="BW29" s="32">
        <v>1</v>
      </c>
      <c r="BX29" s="31">
        <v>2</v>
      </c>
      <c r="BY29" s="31">
        <v>4</v>
      </c>
      <c r="BZ29" s="31">
        <v>1</v>
      </c>
      <c r="CA29" s="31">
        <v>4</v>
      </c>
      <c r="CB29" s="31">
        <v>5</v>
      </c>
      <c r="CC29" s="31">
        <v>4</v>
      </c>
      <c r="CD29" s="31">
        <v>3</v>
      </c>
      <c r="CE29" s="31">
        <v>5</v>
      </c>
      <c r="CF29" s="31">
        <v>4</v>
      </c>
      <c r="CG29" s="31">
        <v>4</v>
      </c>
      <c r="CH29" s="31">
        <v>2</v>
      </c>
      <c r="CI29" s="31">
        <v>2</v>
      </c>
      <c r="CJ29" s="31">
        <v>3</v>
      </c>
      <c r="CK29" s="31">
        <v>2</v>
      </c>
      <c r="CL29" s="31">
        <v>2</v>
      </c>
      <c r="CM29" s="31">
        <v>2</v>
      </c>
      <c r="CN29" s="31">
        <v>4</v>
      </c>
      <c r="CO29" s="31">
        <v>3</v>
      </c>
      <c r="CP29" s="31">
        <v>5</v>
      </c>
      <c r="CQ29" s="31">
        <v>5</v>
      </c>
      <c r="CR29" s="31">
        <v>1</v>
      </c>
      <c r="CS29" s="31">
        <f>LOOKUP(CR29,{1,2,3,4,5},{5,4,3,2,1})</f>
        <v>5</v>
      </c>
      <c r="CT29" s="31">
        <v>3</v>
      </c>
      <c r="CU29" s="31">
        <v>3</v>
      </c>
      <c r="CV29" s="31">
        <v>3</v>
      </c>
      <c r="CW29" s="31">
        <v>4</v>
      </c>
      <c r="CX29" s="31">
        <f>LOOKUP(CW29,{1,2,3,4,5},{5,4,3,2,1})</f>
        <v>2</v>
      </c>
      <c r="CY29" s="31" t="s">
        <v>440</v>
      </c>
      <c r="CZ29" s="31" t="s">
        <v>440</v>
      </c>
      <c r="DA29" s="31">
        <v>2</v>
      </c>
      <c r="DB29" s="31">
        <f>LOOKUP(DA29,{1,2,3,4,5},{5,4,3,2,1})</f>
        <v>4</v>
      </c>
      <c r="DC29" s="31">
        <v>3</v>
      </c>
      <c r="DD29" s="31">
        <v>4</v>
      </c>
      <c r="DE29" s="31">
        <v>4</v>
      </c>
      <c r="DF29" s="31">
        <v>4</v>
      </c>
      <c r="DG29" s="31">
        <v>4</v>
      </c>
      <c r="DH29" s="31">
        <v>5</v>
      </c>
      <c r="DI29" s="31">
        <v>3</v>
      </c>
      <c r="DJ29" s="31">
        <v>3</v>
      </c>
      <c r="DK29" s="31">
        <v>4</v>
      </c>
      <c r="DL29" s="32">
        <f t="shared" si="22"/>
        <v>7</v>
      </c>
      <c r="DM29" s="31">
        <f t="shared" si="23"/>
        <v>2.3332999999999999</v>
      </c>
      <c r="DN29" s="31">
        <f t="shared" si="24"/>
        <v>13</v>
      </c>
      <c r="DO29" s="31">
        <f t="shared" si="25"/>
        <v>4.3333000000000004</v>
      </c>
      <c r="DP29" s="31">
        <f t="shared" si="26"/>
        <v>20</v>
      </c>
      <c r="DQ29" s="33">
        <f t="shared" si="27"/>
        <v>3.3332999999999999</v>
      </c>
      <c r="DR29" s="32">
        <f t="shared" si="28"/>
        <v>19</v>
      </c>
      <c r="DS29" s="31">
        <f t="shared" si="29"/>
        <v>3.1667000000000001</v>
      </c>
      <c r="DT29" s="31">
        <f t="shared" si="30"/>
        <v>25</v>
      </c>
      <c r="DU29" s="31">
        <f t="shared" si="31"/>
        <v>3.125</v>
      </c>
      <c r="DV29" s="31">
        <f t="shared" si="32"/>
        <v>44</v>
      </c>
      <c r="DW29" s="33">
        <f t="shared" si="33"/>
        <v>3.14</v>
      </c>
      <c r="DX29" s="32">
        <f t="shared" si="34"/>
        <v>15</v>
      </c>
      <c r="DY29" s="31">
        <f t="shared" si="35"/>
        <v>5</v>
      </c>
      <c r="DZ29" s="31">
        <f t="shared" si="36"/>
        <v>9</v>
      </c>
      <c r="EA29" s="31">
        <f t="shared" si="37"/>
        <v>3</v>
      </c>
      <c r="EB29" s="31">
        <f t="shared" si="38"/>
        <v>24</v>
      </c>
      <c r="EC29" s="33">
        <f t="shared" si="39"/>
        <v>4</v>
      </c>
      <c r="ED29" s="32">
        <f t="shared" si="78"/>
        <v>17</v>
      </c>
      <c r="EE29" s="33">
        <f t="shared" si="40"/>
        <v>2.83</v>
      </c>
      <c r="EF29" s="32">
        <f t="shared" si="41"/>
        <v>10</v>
      </c>
      <c r="EG29" s="33">
        <f t="shared" si="42"/>
        <v>3.33</v>
      </c>
      <c r="EH29" s="32">
        <f t="shared" si="43"/>
        <v>115</v>
      </c>
      <c r="EI29" s="33">
        <f t="shared" si="44"/>
        <v>3.29</v>
      </c>
      <c r="EJ29" s="2">
        <v>1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4</v>
      </c>
      <c r="ER29">
        <v>2</v>
      </c>
      <c r="ES29">
        <v>2</v>
      </c>
      <c r="ET29">
        <v>4</v>
      </c>
      <c r="EU29" s="37">
        <v>2</v>
      </c>
      <c r="EV29">
        <v>2</v>
      </c>
      <c r="EW29">
        <v>2</v>
      </c>
      <c r="EX29">
        <v>2</v>
      </c>
      <c r="EY29">
        <v>2</v>
      </c>
      <c r="EZ29">
        <v>4</v>
      </c>
      <c r="FA29">
        <v>3</v>
      </c>
      <c r="FB29">
        <v>2</v>
      </c>
      <c r="FC29">
        <v>2</v>
      </c>
      <c r="FD29">
        <v>2</v>
      </c>
      <c r="FE29">
        <v>3</v>
      </c>
      <c r="FF29" s="2">
        <f t="shared" si="45"/>
        <v>48</v>
      </c>
      <c r="FG29" s="3">
        <f t="shared" si="46"/>
        <v>2.4</v>
      </c>
      <c r="FH29" t="s">
        <v>521</v>
      </c>
      <c r="FI29">
        <v>16</v>
      </c>
      <c r="FJ29" s="31" t="s">
        <v>440</v>
      </c>
      <c r="FK29" s="31" t="s">
        <v>440</v>
      </c>
      <c r="FL29" s="31" t="s">
        <v>440</v>
      </c>
      <c r="FM29" s="31" t="s">
        <v>440</v>
      </c>
      <c r="FN29" s="2">
        <v>1</v>
      </c>
      <c r="FO29">
        <v>1</v>
      </c>
      <c r="FP29">
        <v>1</v>
      </c>
      <c r="FQ29">
        <v>1</v>
      </c>
      <c r="FR29">
        <v>2</v>
      </c>
      <c r="FS29">
        <v>2</v>
      </c>
      <c r="FT29">
        <v>1</v>
      </c>
      <c r="FU29">
        <v>1</v>
      </c>
      <c r="FV29">
        <v>2</v>
      </c>
      <c r="FW29">
        <v>1</v>
      </c>
      <c r="FX29">
        <v>1</v>
      </c>
      <c r="FY29" s="37">
        <v>2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 s="2">
        <f t="shared" si="47"/>
        <v>23</v>
      </c>
      <c r="GK29" s="3">
        <f t="shared" si="48"/>
        <v>1.1499999999999999</v>
      </c>
      <c r="GL29" s="2" t="s">
        <v>507</v>
      </c>
      <c r="GM29">
        <v>3</v>
      </c>
      <c r="GN29" t="s">
        <v>520</v>
      </c>
      <c r="GO29">
        <v>15</v>
      </c>
      <c r="GP29" t="s">
        <v>513</v>
      </c>
      <c r="GQ29" s="3">
        <v>9</v>
      </c>
      <c r="GR29" s="2">
        <v>1</v>
      </c>
      <c r="GS29">
        <v>4</v>
      </c>
      <c r="GT29">
        <v>2</v>
      </c>
      <c r="GU29">
        <v>2</v>
      </c>
      <c r="GV29">
        <v>2</v>
      </c>
      <c r="GW29">
        <v>2</v>
      </c>
      <c r="GX29" s="37">
        <f>LOOKUP(GW29,{1,2,3,4,5},{5,4,3,2,1})</f>
        <v>4</v>
      </c>
      <c r="GY29">
        <v>2</v>
      </c>
      <c r="GZ29" s="37">
        <f>LOOKUP(GY29,{1,2,3,4,5},{5,4,3,2,1})</f>
        <v>4</v>
      </c>
      <c r="HA29">
        <v>4</v>
      </c>
      <c r="HB29">
        <v>2</v>
      </c>
      <c r="HC29" s="37">
        <f>LOOKUP(HB29,{1,2,3,4,5},{5,4,3,2,1})</f>
        <v>4</v>
      </c>
      <c r="HD29">
        <v>2</v>
      </c>
      <c r="HE29">
        <v>3</v>
      </c>
      <c r="HF29">
        <v>5</v>
      </c>
      <c r="HG29">
        <v>2</v>
      </c>
      <c r="HH29">
        <v>4</v>
      </c>
      <c r="HI29">
        <v>5</v>
      </c>
      <c r="HJ29">
        <v>5</v>
      </c>
      <c r="HK29">
        <v>2</v>
      </c>
      <c r="HL29" s="37">
        <f>LOOKUP(HK29,{1,2,3,4,5},{5,4,3,2,1})</f>
        <v>4</v>
      </c>
      <c r="HM29">
        <v>2</v>
      </c>
      <c r="HN29" s="37">
        <f>LOOKUP(HM29,{1,2,3,4,5},{5,4,3,2,1})</f>
        <v>4</v>
      </c>
      <c r="HO29">
        <f t="shared" si="49"/>
        <v>60</v>
      </c>
      <c r="HP29">
        <f t="shared" si="50"/>
        <v>3.53</v>
      </c>
      <c r="HQ29" s="31">
        <v>1</v>
      </c>
      <c r="HR29" s="31" t="s">
        <v>440</v>
      </c>
      <c r="HS29" s="31" t="s">
        <v>440</v>
      </c>
      <c r="HT29" s="31" t="s">
        <v>440</v>
      </c>
      <c r="HU29" s="31" t="s">
        <v>440</v>
      </c>
      <c r="HV29" s="31" t="s">
        <v>440</v>
      </c>
      <c r="HW29" s="31" t="s">
        <v>440</v>
      </c>
      <c r="HX29" s="31" t="s">
        <v>440</v>
      </c>
      <c r="HY29" s="31" t="s">
        <v>440</v>
      </c>
      <c r="HZ29" s="31" t="s">
        <v>440</v>
      </c>
      <c r="IA29" s="31" t="s">
        <v>440</v>
      </c>
      <c r="IB29" s="31" t="s">
        <v>440</v>
      </c>
      <c r="IC29" s="31" t="s">
        <v>440</v>
      </c>
      <c r="ID29" s="31" t="s">
        <v>440</v>
      </c>
      <c r="IE29" s="31" t="s">
        <v>440</v>
      </c>
      <c r="IF29" s="31" t="s">
        <v>440</v>
      </c>
      <c r="IG29" s="31" t="s">
        <v>440</v>
      </c>
      <c r="IH29" s="31" t="s">
        <v>440</v>
      </c>
      <c r="II29" s="31" t="s">
        <v>440</v>
      </c>
      <c r="IJ29" s="31" t="s">
        <v>440</v>
      </c>
      <c r="IK29" s="32" t="s">
        <v>440</v>
      </c>
      <c r="IL29" s="33" t="s">
        <v>440</v>
      </c>
      <c r="IM29" s="2">
        <v>1</v>
      </c>
      <c r="IN29">
        <v>1</v>
      </c>
      <c r="IO29">
        <v>4</v>
      </c>
      <c r="IP29">
        <v>4</v>
      </c>
      <c r="IQ29">
        <v>2</v>
      </c>
      <c r="IR29">
        <v>4</v>
      </c>
      <c r="IS29">
        <v>2</v>
      </c>
      <c r="IT29" s="2">
        <f t="shared" si="53"/>
        <v>17</v>
      </c>
      <c r="IU29" s="3">
        <f t="shared" si="54"/>
        <v>2.8330000000000002</v>
      </c>
      <c r="IV29" s="2">
        <v>1</v>
      </c>
      <c r="IW29">
        <v>2</v>
      </c>
      <c r="IX29">
        <v>5</v>
      </c>
      <c r="IY29">
        <v>4</v>
      </c>
      <c r="IZ29">
        <v>1</v>
      </c>
      <c r="JA29">
        <v>5</v>
      </c>
      <c r="JB29">
        <v>2</v>
      </c>
      <c r="JC29" s="2">
        <f t="shared" si="55"/>
        <v>19</v>
      </c>
      <c r="JD29" s="3">
        <f t="shared" si="56"/>
        <v>3.1669999999999998</v>
      </c>
      <c r="JE29" s="2">
        <v>1</v>
      </c>
      <c r="JF29">
        <v>2</v>
      </c>
      <c r="JG29">
        <v>4</v>
      </c>
      <c r="JH29">
        <v>4</v>
      </c>
      <c r="JI29">
        <v>3</v>
      </c>
      <c r="JJ29">
        <v>4</v>
      </c>
      <c r="JK29">
        <v>2</v>
      </c>
      <c r="JL29" s="2">
        <f t="shared" si="57"/>
        <v>19</v>
      </c>
      <c r="JM29" s="3">
        <f t="shared" si="58"/>
        <v>3.1669999999999998</v>
      </c>
      <c r="JN29" s="2">
        <v>1</v>
      </c>
      <c r="JO29">
        <v>4</v>
      </c>
      <c r="JP29">
        <v>5</v>
      </c>
      <c r="JQ29">
        <v>3</v>
      </c>
      <c r="JR29">
        <v>4</v>
      </c>
      <c r="JS29">
        <v>3</v>
      </c>
      <c r="JT29">
        <v>4</v>
      </c>
      <c r="JU29" s="2">
        <f t="shared" si="81"/>
        <v>23</v>
      </c>
      <c r="JV29" s="3">
        <f t="shared" si="82"/>
        <v>3.8330000000000002</v>
      </c>
      <c r="JW29" s="2">
        <v>1</v>
      </c>
      <c r="JX29">
        <v>4</v>
      </c>
      <c r="JY29" s="37">
        <f>LOOKUP(JX29,{1,2,3,4,5},{5,4,3,2,1})</f>
        <v>2</v>
      </c>
      <c r="JZ29">
        <v>2</v>
      </c>
      <c r="KA29" s="37">
        <f>LOOKUP(JZ29,{1,2,3,4,5},{5,4,3,2,1})</f>
        <v>4</v>
      </c>
      <c r="KB29">
        <v>1</v>
      </c>
      <c r="KC29" s="37">
        <f>LOOKUP(KB29,{1,2,3,4,5},{5,4,3,2,1})</f>
        <v>5</v>
      </c>
      <c r="KD29">
        <v>4</v>
      </c>
      <c r="KE29" s="37">
        <f>LOOKUP(KD29,{1,2,3,4,5},{5,4,3,2,1})</f>
        <v>2</v>
      </c>
      <c r="KF29">
        <v>1</v>
      </c>
      <c r="KG29" s="37">
        <f>LOOKUP(KF29,{1,2,3,4,5},{5,4,3,2,1})</f>
        <v>5</v>
      </c>
      <c r="KH29">
        <v>3</v>
      </c>
      <c r="KI29" s="37">
        <f>LOOKUP(KH29,{1,2,3,4,5},{5,4,3,2,1})</f>
        <v>3</v>
      </c>
      <c r="KJ29" s="2">
        <f t="shared" si="79"/>
        <v>15</v>
      </c>
      <c r="KK29" s="3">
        <f t="shared" si="61"/>
        <v>2.5</v>
      </c>
      <c r="KL29" s="2">
        <f t="shared" si="62"/>
        <v>5</v>
      </c>
      <c r="KM29">
        <f t="shared" si="63"/>
        <v>13</v>
      </c>
      <c r="KN29">
        <f t="shared" si="80"/>
        <v>13</v>
      </c>
      <c r="KO29">
        <f t="shared" si="64"/>
        <v>5</v>
      </c>
      <c r="KP29">
        <f t="shared" si="65"/>
        <v>14</v>
      </c>
      <c r="KQ29">
        <f t="shared" si="66"/>
        <v>7</v>
      </c>
      <c r="KR29" s="2">
        <f t="shared" si="83"/>
        <v>6</v>
      </c>
      <c r="KS29">
        <f t="shared" si="84"/>
        <v>9</v>
      </c>
      <c r="KT29">
        <f t="shared" si="85"/>
        <v>7</v>
      </c>
      <c r="KU29">
        <f t="shared" si="86"/>
        <v>7</v>
      </c>
      <c r="KV29">
        <f t="shared" si="87"/>
        <v>7</v>
      </c>
      <c r="KW29" s="3">
        <f t="shared" si="88"/>
        <v>6</v>
      </c>
      <c r="KX29" s="2">
        <v>1</v>
      </c>
      <c r="KY29">
        <v>2</v>
      </c>
      <c r="KZ29">
        <v>4</v>
      </c>
      <c r="LA29">
        <v>3</v>
      </c>
      <c r="LB29">
        <v>2</v>
      </c>
      <c r="LC29">
        <v>4</v>
      </c>
      <c r="LD29">
        <v>1</v>
      </c>
      <c r="LE29">
        <v>5</v>
      </c>
      <c r="LF29">
        <v>4</v>
      </c>
      <c r="LG29">
        <v>5</v>
      </c>
      <c r="LH29">
        <v>5</v>
      </c>
      <c r="LI29">
        <v>2</v>
      </c>
      <c r="LJ29">
        <v>5</v>
      </c>
      <c r="LK29">
        <v>2</v>
      </c>
      <c r="LL29">
        <v>3</v>
      </c>
      <c r="LM29">
        <v>4</v>
      </c>
      <c r="LN29">
        <v>4</v>
      </c>
      <c r="LO29">
        <v>4</v>
      </c>
      <c r="LP29">
        <v>2</v>
      </c>
      <c r="LQ29">
        <v>1</v>
      </c>
      <c r="LR29">
        <v>2</v>
      </c>
      <c r="LS29">
        <v>2</v>
      </c>
      <c r="LT29">
        <v>4</v>
      </c>
      <c r="LU29" s="2">
        <f t="shared" si="68"/>
        <v>28</v>
      </c>
      <c r="LV29" s="3">
        <f t="shared" si="69"/>
        <v>4.6669999999999998</v>
      </c>
      <c r="LW29" s="2">
        <f t="shared" si="70"/>
        <v>42</v>
      </c>
      <c r="LX29" s="3">
        <f t="shared" si="71"/>
        <v>2.625</v>
      </c>
      <c r="LY29" s="2">
        <f t="shared" si="72"/>
        <v>70</v>
      </c>
      <c r="LZ29" s="3">
        <f t="shared" si="73"/>
        <v>3.1819999999999999</v>
      </c>
      <c r="MA29" s="2">
        <v>1</v>
      </c>
      <c r="MB29">
        <v>1</v>
      </c>
      <c r="MC29">
        <v>1</v>
      </c>
      <c r="MD29">
        <v>1</v>
      </c>
      <c r="ME29">
        <v>2</v>
      </c>
      <c r="MF29">
        <v>2</v>
      </c>
      <c r="MG29">
        <v>1</v>
      </c>
      <c r="MH29">
        <v>2</v>
      </c>
      <c r="MI29">
        <v>1</v>
      </c>
      <c r="MJ29" s="3">
        <v>1</v>
      </c>
      <c r="MK29">
        <f t="shared" si="74"/>
        <v>13</v>
      </c>
      <c r="ML29" s="2">
        <v>1</v>
      </c>
      <c r="MM29">
        <v>2</v>
      </c>
      <c r="MN29">
        <v>1</v>
      </c>
      <c r="MO29">
        <v>2</v>
      </c>
      <c r="MP29" s="37">
        <f>LOOKUP(MO29,{1,2,3,4,5},{5,4,3,2,1})</f>
        <v>4</v>
      </c>
      <c r="MQ29">
        <v>2</v>
      </c>
      <c r="MR29">
        <v>3</v>
      </c>
      <c r="MS29" s="37">
        <f>LOOKUP(MR29,{1,2,3,4,5},{5,4,3,2,1})</f>
        <v>3</v>
      </c>
      <c r="MT29">
        <v>2</v>
      </c>
      <c r="MU29" s="37">
        <f>LOOKUP(MT29,{1,2,3,4,5},{5,4,3,2,1})</f>
        <v>4</v>
      </c>
      <c r="MV29">
        <v>3</v>
      </c>
      <c r="MW29">
        <v>2</v>
      </c>
      <c r="MX29">
        <v>3</v>
      </c>
      <c r="MY29">
        <v>1</v>
      </c>
      <c r="MZ29" s="37">
        <f>LOOKUP(MY29,{1,2,3,4,5},{5,4,3,2,1})</f>
        <v>5</v>
      </c>
      <c r="NA29">
        <v>1</v>
      </c>
      <c r="NB29">
        <v>4</v>
      </c>
      <c r="NC29">
        <v>1</v>
      </c>
      <c r="ND29" s="37">
        <f>LOOKUP(NC29,{1,2,3,4,5},{5,4,3,2,1})</f>
        <v>5</v>
      </c>
      <c r="NE29">
        <v>1</v>
      </c>
      <c r="NF29">
        <v>5</v>
      </c>
      <c r="NG29" s="37">
        <f>LOOKUP(NF29,{1,2,3,4,5},{5,4,3,2,1})</f>
        <v>1</v>
      </c>
      <c r="NH29">
        <v>5</v>
      </c>
      <c r="NI29" s="37">
        <f>LOOKUP(NH29,{1,2,3,4,5},{5,4,3,2,1})</f>
        <v>1</v>
      </c>
      <c r="NJ29">
        <v>2</v>
      </c>
      <c r="NK29">
        <v>5</v>
      </c>
      <c r="NL29" s="37">
        <f>LOOKUP(NK29,{1,2,3,4,5},{5,4,3,2,1})</f>
        <v>1</v>
      </c>
      <c r="NM29">
        <v>4</v>
      </c>
      <c r="NN29" s="37">
        <f>LOOKUP(NM29,{1,2,3,4,5},{5,4,3,2,1})</f>
        <v>2</v>
      </c>
      <c r="NO29">
        <v>3</v>
      </c>
      <c r="NP29" s="37">
        <f>LOOKUP(NO29,{1,2,3,4,5},{5,4,3,2,1})</f>
        <v>3</v>
      </c>
      <c r="NQ29">
        <v>3</v>
      </c>
      <c r="NR29">
        <v>1</v>
      </c>
      <c r="NS29">
        <v>5</v>
      </c>
      <c r="NT29">
        <v>2</v>
      </c>
      <c r="NU29" s="37">
        <f>LOOKUP(NT29,{1,2,3,4,5},{5,4,3,2,1})</f>
        <v>4</v>
      </c>
      <c r="NV29">
        <v>4</v>
      </c>
      <c r="NW29" s="37">
        <f>LOOKUP(NV29,{1,2,3,4,5},{5,4,3,2,1})</f>
        <v>2</v>
      </c>
      <c r="NX29">
        <v>1</v>
      </c>
      <c r="NY29" s="37">
        <f>LOOKUP(NX29,{1,2,3,4,5},{5,4,3,2,1})</f>
        <v>5</v>
      </c>
      <c r="NZ29">
        <f t="shared" si="75"/>
        <v>70</v>
      </c>
      <c r="OA29">
        <f t="shared" si="76"/>
        <v>2.69</v>
      </c>
      <c r="OB29" s="13" t="s">
        <v>440</v>
      </c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</row>
    <row r="30" spans="1:461" x14ac:dyDescent="0.3">
      <c r="A30" s="30">
        <v>33</v>
      </c>
      <c r="B30" s="2" t="s">
        <v>721</v>
      </c>
      <c r="C30" s="3">
        <v>1</v>
      </c>
      <c r="D30" s="2">
        <v>20</v>
      </c>
      <c r="E30">
        <v>2</v>
      </c>
      <c r="F30" s="2">
        <v>2</v>
      </c>
      <c r="G30">
        <v>2</v>
      </c>
      <c r="H30" s="3">
        <v>1</v>
      </c>
      <c r="I30" s="2">
        <v>1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f t="shared" si="77"/>
        <v>2</v>
      </c>
      <c r="R30">
        <v>6</v>
      </c>
      <c r="S30">
        <v>2</v>
      </c>
      <c r="T30">
        <f>LOOKUP(R30,{1,2,3,4,5,6,11,15},{1,2,1,2,2,2,1,2})</f>
        <v>2</v>
      </c>
      <c r="U30">
        <v>2</v>
      </c>
      <c r="V30" s="3"/>
      <c r="W30" s="32" t="s">
        <v>440</v>
      </c>
      <c r="X30" s="32" t="s">
        <v>440</v>
      </c>
      <c r="Y30" s="32" t="s">
        <v>440</v>
      </c>
      <c r="Z30" s="32" t="s">
        <v>440</v>
      </c>
      <c r="AA30" s="32" t="s">
        <v>440</v>
      </c>
      <c r="AB30" s="49" t="s">
        <v>440</v>
      </c>
      <c r="AC30" s="32" t="s">
        <v>440</v>
      </c>
      <c r="AD30" s="49" t="s">
        <v>440</v>
      </c>
      <c r="AE30" s="2">
        <v>1</v>
      </c>
      <c r="AF30">
        <v>2</v>
      </c>
      <c r="AG30">
        <f t="shared" si="89"/>
        <v>-1</v>
      </c>
      <c r="AH30">
        <v>1</v>
      </c>
      <c r="AI30">
        <f t="shared" si="90"/>
        <v>1</v>
      </c>
      <c r="AJ30">
        <v>1</v>
      </c>
      <c r="AK30">
        <f t="shared" si="91"/>
        <v>1</v>
      </c>
      <c r="AL30">
        <v>1</v>
      </c>
      <c r="AM30">
        <f t="shared" si="92"/>
        <v>-1</v>
      </c>
      <c r="AN30">
        <v>2</v>
      </c>
      <c r="AO30">
        <f t="shared" si="93"/>
        <v>1</v>
      </c>
      <c r="AP30">
        <v>1</v>
      </c>
      <c r="AQ30">
        <f t="shared" si="94"/>
        <v>1</v>
      </c>
      <c r="AR30">
        <v>2</v>
      </c>
      <c r="AS30">
        <f t="shared" si="95"/>
        <v>1</v>
      </c>
      <c r="AT30">
        <v>2</v>
      </c>
      <c r="AU30">
        <f t="shared" si="96"/>
        <v>1</v>
      </c>
      <c r="AV30">
        <v>1</v>
      </c>
      <c r="AW30">
        <f t="shared" si="97"/>
        <v>1</v>
      </c>
      <c r="AX30">
        <v>2</v>
      </c>
      <c r="AY30">
        <f t="shared" si="98"/>
        <v>1</v>
      </c>
      <c r="AZ30">
        <v>1</v>
      </c>
      <c r="BA30">
        <f t="shared" si="99"/>
        <v>-1</v>
      </c>
      <c r="BB30">
        <v>1</v>
      </c>
      <c r="BC30">
        <f t="shared" si="100"/>
        <v>1</v>
      </c>
      <c r="BD30">
        <v>1</v>
      </c>
      <c r="BE30">
        <f t="shared" si="101"/>
        <v>1</v>
      </c>
      <c r="BF30">
        <v>2</v>
      </c>
      <c r="BG30">
        <f t="shared" si="102"/>
        <v>1</v>
      </c>
      <c r="BH30">
        <v>1</v>
      </c>
      <c r="BI30">
        <f t="shared" si="103"/>
        <v>1</v>
      </c>
      <c r="BJ30">
        <v>2</v>
      </c>
      <c r="BK30">
        <f t="shared" si="104"/>
        <v>1</v>
      </c>
      <c r="BL30">
        <v>2</v>
      </c>
      <c r="BM30">
        <f t="shared" si="105"/>
        <v>1</v>
      </c>
      <c r="BN30">
        <v>1</v>
      </c>
      <c r="BO30">
        <f t="shared" si="106"/>
        <v>1</v>
      </c>
      <c r="BP30">
        <v>1</v>
      </c>
      <c r="BQ30">
        <f t="shared" si="107"/>
        <v>1</v>
      </c>
      <c r="BR30">
        <v>2</v>
      </c>
      <c r="BS30">
        <f t="shared" si="108"/>
        <v>1</v>
      </c>
      <c r="BT30">
        <v>1</v>
      </c>
      <c r="BU30">
        <f t="shared" si="109"/>
        <v>-1</v>
      </c>
      <c r="BV30" s="13">
        <f t="shared" si="110"/>
        <v>13</v>
      </c>
      <c r="BW30" s="2">
        <v>1</v>
      </c>
      <c r="BX30">
        <v>3</v>
      </c>
      <c r="BY30">
        <v>3</v>
      </c>
      <c r="BZ30">
        <v>2</v>
      </c>
      <c r="CA30">
        <v>5</v>
      </c>
      <c r="CB30">
        <v>4</v>
      </c>
      <c r="CC30">
        <v>4</v>
      </c>
      <c r="CD30">
        <v>2</v>
      </c>
      <c r="CE30" s="37">
        <v>5</v>
      </c>
      <c r="CF30">
        <v>1</v>
      </c>
      <c r="CG30">
        <v>2</v>
      </c>
      <c r="CH30">
        <v>1</v>
      </c>
      <c r="CI30">
        <v>1</v>
      </c>
      <c r="CJ30">
        <v>1</v>
      </c>
      <c r="CK30">
        <v>3</v>
      </c>
      <c r="CL30">
        <v>5</v>
      </c>
      <c r="CM30">
        <v>4</v>
      </c>
      <c r="CN30">
        <v>3</v>
      </c>
      <c r="CO30">
        <v>4</v>
      </c>
      <c r="CP30">
        <v>4</v>
      </c>
      <c r="CQ30">
        <v>1</v>
      </c>
      <c r="CR30">
        <v>1</v>
      </c>
      <c r="CS30">
        <f>LOOKUP(CR30,{1,2,3,4,5},{5,4,3,2,1})</f>
        <v>5</v>
      </c>
      <c r="CT30">
        <v>3</v>
      </c>
      <c r="CU30">
        <v>1</v>
      </c>
      <c r="CV30">
        <v>4</v>
      </c>
      <c r="CW30">
        <v>4</v>
      </c>
      <c r="CX30">
        <f>LOOKUP(CW30,{1,2,3,4,5},{5,4,3,2,1})</f>
        <v>2</v>
      </c>
      <c r="CY30">
        <v>1</v>
      </c>
      <c r="CZ30">
        <f>LOOKUP(CY30,{1,2,3,4,5},{5,4,3,2,1})</f>
        <v>5</v>
      </c>
      <c r="DA30">
        <v>2</v>
      </c>
      <c r="DB30">
        <f>LOOKUP(DA30,{1,2,3,4,5},{5,4,3,2,1})</f>
        <v>4</v>
      </c>
      <c r="DC30">
        <v>4</v>
      </c>
      <c r="DD30">
        <v>4</v>
      </c>
      <c r="DE30">
        <v>4</v>
      </c>
      <c r="DF30">
        <v>4</v>
      </c>
      <c r="DG30">
        <v>4</v>
      </c>
      <c r="DH30">
        <v>5</v>
      </c>
      <c r="DI30">
        <v>3</v>
      </c>
      <c r="DJ30">
        <v>3</v>
      </c>
      <c r="DK30">
        <v>4</v>
      </c>
      <c r="DL30" s="2">
        <f t="shared" si="22"/>
        <v>8</v>
      </c>
      <c r="DM30">
        <f t="shared" si="23"/>
        <v>2.6667000000000001</v>
      </c>
      <c r="DN30">
        <f t="shared" si="24"/>
        <v>13</v>
      </c>
      <c r="DO30">
        <f t="shared" si="25"/>
        <v>4.3333000000000004</v>
      </c>
      <c r="DP30">
        <f t="shared" si="26"/>
        <v>21</v>
      </c>
      <c r="DQ30" s="3">
        <f t="shared" si="27"/>
        <v>3.5</v>
      </c>
      <c r="DR30" s="2">
        <f t="shared" si="28"/>
        <v>21</v>
      </c>
      <c r="DS30">
        <f t="shared" si="29"/>
        <v>3.5</v>
      </c>
      <c r="DT30">
        <f t="shared" si="30"/>
        <v>19</v>
      </c>
      <c r="DU30">
        <f t="shared" si="31"/>
        <v>2.375</v>
      </c>
      <c r="DV30">
        <f t="shared" si="32"/>
        <v>40</v>
      </c>
      <c r="DW30" s="3">
        <f t="shared" si="33"/>
        <v>2.86</v>
      </c>
      <c r="DX30" s="2">
        <f t="shared" si="34"/>
        <v>10</v>
      </c>
      <c r="DY30">
        <f t="shared" si="35"/>
        <v>3.3332999999999999</v>
      </c>
      <c r="DZ30">
        <f t="shared" si="36"/>
        <v>8</v>
      </c>
      <c r="EA30">
        <f t="shared" si="37"/>
        <v>2.6667000000000001</v>
      </c>
      <c r="EB30">
        <f t="shared" si="38"/>
        <v>18</v>
      </c>
      <c r="EC30" s="3">
        <f t="shared" si="39"/>
        <v>3</v>
      </c>
      <c r="ED30" s="2">
        <f t="shared" si="78"/>
        <v>23</v>
      </c>
      <c r="EE30" s="3">
        <f t="shared" si="40"/>
        <v>3.83</v>
      </c>
      <c r="EF30" s="2">
        <f t="shared" si="41"/>
        <v>10</v>
      </c>
      <c r="EG30" s="3">
        <f t="shared" si="42"/>
        <v>3.33</v>
      </c>
      <c r="EH30" s="2">
        <f t="shared" si="43"/>
        <v>112</v>
      </c>
      <c r="EI30" s="3">
        <f t="shared" si="44"/>
        <v>3.2</v>
      </c>
      <c r="EJ30" s="2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4</v>
      </c>
      <c r="ER30">
        <v>1</v>
      </c>
      <c r="ES30">
        <v>1</v>
      </c>
      <c r="ET30">
        <v>5</v>
      </c>
      <c r="EU30" s="37">
        <v>2</v>
      </c>
      <c r="EV30">
        <v>1</v>
      </c>
      <c r="EW30">
        <v>1</v>
      </c>
      <c r="EX30">
        <v>1</v>
      </c>
      <c r="EY30">
        <v>1</v>
      </c>
      <c r="EZ30">
        <v>5</v>
      </c>
      <c r="FA30">
        <v>1</v>
      </c>
      <c r="FB30">
        <v>1</v>
      </c>
      <c r="FC30">
        <v>1</v>
      </c>
      <c r="FD30">
        <v>1</v>
      </c>
      <c r="FE30">
        <v>1</v>
      </c>
      <c r="FF30" s="2">
        <f t="shared" si="45"/>
        <v>31</v>
      </c>
      <c r="FG30" s="3">
        <f t="shared" si="46"/>
        <v>1.55</v>
      </c>
      <c r="FH30" s="2" t="s">
        <v>520</v>
      </c>
      <c r="FI30">
        <v>15</v>
      </c>
      <c r="FJ30" t="s">
        <v>514</v>
      </c>
      <c r="FK30">
        <v>10</v>
      </c>
      <c r="FL30" t="s">
        <v>511</v>
      </c>
      <c r="FM30" s="3">
        <v>7</v>
      </c>
      <c r="FN30" s="2">
        <v>1</v>
      </c>
      <c r="FO30">
        <v>1</v>
      </c>
      <c r="FP30">
        <v>1</v>
      </c>
      <c r="FQ30">
        <v>1</v>
      </c>
      <c r="FR30">
        <v>2</v>
      </c>
      <c r="FS30">
        <v>2</v>
      </c>
      <c r="FT30">
        <v>2</v>
      </c>
      <c r="FU30">
        <v>2</v>
      </c>
      <c r="FV30">
        <v>1</v>
      </c>
      <c r="FW30">
        <v>1</v>
      </c>
      <c r="FX30">
        <v>1</v>
      </c>
      <c r="FY30" s="37">
        <v>2</v>
      </c>
      <c r="FZ30">
        <v>2</v>
      </c>
      <c r="GA30">
        <v>1</v>
      </c>
      <c r="GB30">
        <v>1</v>
      </c>
      <c r="GC30">
        <v>2</v>
      </c>
      <c r="GD30">
        <v>1</v>
      </c>
      <c r="GE30">
        <v>1</v>
      </c>
      <c r="GF30">
        <v>2</v>
      </c>
      <c r="GG30">
        <v>2</v>
      </c>
      <c r="GH30">
        <v>2</v>
      </c>
      <c r="GI30">
        <v>1</v>
      </c>
      <c r="GJ30" s="2">
        <f t="shared" si="47"/>
        <v>29</v>
      </c>
      <c r="GK30" s="3">
        <f t="shared" si="48"/>
        <v>1.45</v>
      </c>
      <c r="GL30" s="2" t="s">
        <v>505</v>
      </c>
      <c r="GM30">
        <v>1</v>
      </c>
      <c r="GN30" t="s">
        <v>520</v>
      </c>
      <c r="GO30">
        <v>15</v>
      </c>
      <c r="GP30" t="s">
        <v>513</v>
      </c>
      <c r="GQ30" s="3">
        <v>9</v>
      </c>
      <c r="GR30" s="2">
        <v>1</v>
      </c>
      <c r="GS30">
        <v>4</v>
      </c>
      <c r="GT30">
        <v>4</v>
      </c>
      <c r="GU30">
        <v>1</v>
      </c>
      <c r="GV30">
        <v>1</v>
      </c>
      <c r="GW30">
        <v>4</v>
      </c>
      <c r="GX30" s="37">
        <f>LOOKUP(GW30,{1,2,3,4,5},{5,4,3,2,1})</f>
        <v>2</v>
      </c>
      <c r="GY30">
        <v>1</v>
      </c>
      <c r="GZ30" s="37">
        <f>LOOKUP(GY30,{1,2,3,4,5},{5,4,3,2,1})</f>
        <v>5</v>
      </c>
      <c r="HA30">
        <v>1</v>
      </c>
      <c r="HB30">
        <v>1</v>
      </c>
      <c r="HC30" s="37">
        <f>LOOKUP(HB30,{1,2,3,4,5},{5,4,3,2,1})</f>
        <v>5</v>
      </c>
      <c r="HD30">
        <v>3</v>
      </c>
      <c r="HE30">
        <v>5</v>
      </c>
      <c r="HF30">
        <v>5</v>
      </c>
      <c r="HG30">
        <v>1</v>
      </c>
      <c r="HH30">
        <v>5</v>
      </c>
      <c r="HI30">
        <v>4</v>
      </c>
      <c r="HJ30">
        <v>5</v>
      </c>
      <c r="HK30">
        <v>2</v>
      </c>
      <c r="HL30" s="37">
        <f>LOOKUP(HK30,{1,2,3,4,5},{5,4,3,2,1})</f>
        <v>4</v>
      </c>
      <c r="HM30">
        <v>2</v>
      </c>
      <c r="HN30" s="37">
        <f>LOOKUP(HM30,{1,2,3,4,5},{5,4,3,2,1})</f>
        <v>4</v>
      </c>
      <c r="HO30">
        <f t="shared" si="49"/>
        <v>59</v>
      </c>
      <c r="HP30">
        <f t="shared" si="50"/>
        <v>3.47</v>
      </c>
      <c r="HQ30">
        <v>1</v>
      </c>
      <c r="HR30">
        <v>3</v>
      </c>
      <c r="HS30">
        <v>3</v>
      </c>
      <c r="HT30">
        <v>1</v>
      </c>
      <c r="HU30">
        <v>1</v>
      </c>
      <c r="HV30">
        <v>1</v>
      </c>
      <c r="HW30">
        <v>1</v>
      </c>
      <c r="HX30" s="37">
        <v>3</v>
      </c>
      <c r="HY30">
        <v>1</v>
      </c>
      <c r="HZ30">
        <v>3</v>
      </c>
      <c r="IA30">
        <v>3</v>
      </c>
      <c r="IB30">
        <v>1</v>
      </c>
      <c r="IC30">
        <v>1</v>
      </c>
      <c r="ID30">
        <v>1</v>
      </c>
      <c r="IE30">
        <v>2</v>
      </c>
      <c r="IF30">
        <v>3</v>
      </c>
      <c r="IG30">
        <v>3</v>
      </c>
      <c r="IH30">
        <v>2</v>
      </c>
      <c r="II30">
        <v>1</v>
      </c>
      <c r="IJ30" s="37">
        <f>LOOKUP(II30,{1,2,3},{3,2,1})</f>
        <v>3</v>
      </c>
      <c r="IK30" s="2">
        <f t="shared" ref="IK30:IK61" si="111">SUM(HR30,HS30,HT30,HU30,HV30,HW30,HY30,HZ30,IA30,IB30,IC30,ID30,IE30,IF30,IG30,IH30,IJ30)</f>
        <v>33</v>
      </c>
      <c r="IL30" s="3">
        <f t="shared" ref="IL30:IL61" si="112">ROUND((IK30/17), 2)</f>
        <v>1.94</v>
      </c>
      <c r="IM30" s="2">
        <v>1</v>
      </c>
      <c r="IN30">
        <v>2</v>
      </c>
      <c r="IO30">
        <v>4</v>
      </c>
      <c r="IP30">
        <v>4</v>
      </c>
      <c r="IQ30">
        <v>2</v>
      </c>
      <c r="IR30">
        <v>5</v>
      </c>
      <c r="IS30">
        <v>3</v>
      </c>
      <c r="IT30" s="2">
        <f t="shared" si="53"/>
        <v>20</v>
      </c>
      <c r="IU30" s="3">
        <f t="shared" si="54"/>
        <v>3.3330000000000002</v>
      </c>
      <c r="IV30" s="2">
        <v>1</v>
      </c>
      <c r="IW30">
        <v>3</v>
      </c>
      <c r="IX30">
        <v>4</v>
      </c>
      <c r="IY30">
        <v>4</v>
      </c>
      <c r="IZ30">
        <v>3</v>
      </c>
      <c r="JA30">
        <v>5</v>
      </c>
      <c r="JB30">
        <v>2</v>
      </c>
      <c r="JC30" s="2">
        <f t="shared" si="55"/>
        <v>21</v>
      </c>
      <c r="JD30" s="3">
        <f t="shared" si="56"/>
        <v>3.5</v>
      </c>
      <c r="JE30" s="2">
        <v>1</v>
      </c>
      <c r="JF30">
        <v>2</v>
      </c>
      <c r="JG30">
        <v>3</v>
      </c>
      <c r="JH30">
        <v>3</v>
      </c>
      <c r="JI30">
        <v>3</v>
      </c>
      <c r="JJ30">
        <v>2</v>
      </c>
      <c r="JK30">
        <v>3</v>
      </c>
      <c r="JL30" s="2">
        <f t="shared" si="57"/>
        <v>16</v>
      </c>
      <c r="JM30" s="3">
        <f t="shared" si="58"/>
        <v>2.6669999999999998</v>
      </c>
      <c r="JN30" s="2">
        <v>1</v>
      </c>
      <c r="JO30">
        <v>4</v>
      </c>
      <c r="JP30">
        <v>5</v>
      </c>
      <c r="JQ30">
        <v>5</v>
      </c>
      <c r="JR30">
        <v>4</v>
      </c>
      <c r="JS30">
        <v>5</v>
      </c>
      <c r="JT30">
        <v>4</v>
      </c>
      <c r="JU30" s="2">
        <f t="shared" si="81"/>
        <v>27</v>
      </c>
      <c r="JV30" s="3">
        <f t="shared" si="82"/>
        <v>4.5</v>
      </c>
      <c r="JW30" s="2">
        <v>1</v>
      </c>
      <c r="JX30">
        <v>4</v>
      </c>
      <c r="JY30" s="37">
        <f>LOOKUP(JX30,{1,2,3,4,5},{5,4,3,2,1})</f>
        <v>2</v>
      </c>
      <c r="JZ30">
        <v>4</v>
      </c>
      <c r="KA30" s="37">
        <f>LOOKUP(JZ30,{1,2,3,4,5},{5,4,3,2,1})</f>
        <v>2</v>
      </c>
      <c r="KB30">
        <v>2</v>
      </c>
      <c r="KC30" s="37">
        <f>LOOKUP(KB30,{1,2,3,4,5},{5,4,3,2,1})</f>
        <v>4</v>
      </c>
      <c r="KD30">
        <v>4</v>
      </c>
      <c r="KE30" s="37">
        <f>LOOKUP(KD30,{1,2,3,4,5},{5,4,3,2,1})</f>
        <v>2</v>
      </c>
      <c r="KF30">
        <v>2</v>
      </c>
      <c r="KG30" s="37">
        <f>LOOKUP(KF30,{1,2,3,4,5},{5,4,3,2,1})</f>
        <v>4</v>
      </c>
      <c r="KH30">
        <v>4</v>
      </c>
      <c r="KI30" s="37">
        <f>LOOKUP(KH30,{1,2,3,4,5},{5,4,3,2,1})</f>
        <v>2</v>
      </c>
      <c r="KJ30" s="2">
        <f t="shared" si="79"/>
        <v>20</v>
      </c>
      <c r="KK30" s="3">
        <f t="shared" si="61"/>
        <v>3.3330000000000002</v>
      </c>
      <c r="KL30" s="2">
        <f t="shared" si="62"/>
        <v>7</v>
      </c>
      <c r="KM30">
        <f t="shared" si="63"/>
        <v>10</v>
      </c>
      <c r="KN30">
        <f t="shared" si="80"/>
        <v>12</v>
      </c>
      <c r="KO30">
        <f t="shared" si="64"/>
        <v>7</v>
      </c>
      <c r="KP30">
        <f t="shared" si="65"/>
        <v>14</v>
      </c>
      <c r="KQ30">
        <f t="shared" si="66"/>
        <v>7</v>
      </c>
      <c r="KR30" s="2">
        <f t="shared" si="83"/>
        <v>6</v>
      </c>
      <c r="KS30">
        <f t="shared" si="84"/>
        <v>8</v>
      </c>
      <c r="KT30">
        <f t="shared" si="85"/>
        <v>8</v>
      </c>
      <c r="KU30">
        <f t="shared" si="86"/>
        <v>7</v>
      </c>
      <c r="KV30">
        <f t="shared" si="87"/>
        <v>7</v>
      </c>
      <c r="KW30" s="3">
        <f t="shared" si="88"/>
        <v>7</v>
      </c>
      <c r="KX30" s="2">
        <v>1</v>
      </c>
      <c r="KY30">
        <v>3</v>
      </c>
      <c r="KZ30">
        <v>4</v>
      </c>
      <c r="LA30">
        <v>3</v>
      </c>
      <c r="LB30">
        <v>3</v>
      </c>
      <c r="LC30">
        <v>3</v>
      </c>
      <c r="LD30">
        <v>2</v>
      </c>
      <c r="LE30">
        <v>5</v>
      </c>
      <c r="LF30">
        <v>3</v>
      </c>
      <c r="LG30">
        <v>3</v>
      </c>
      <c r="LH30">
        <v>4</v>
      </c>
      <c r="LI30">
        <v>2</v>
      </c>
      <c r="LJ30">
        <v>5</v>
      </c>
      <c r="LK30">
        <v>2</v>
      </c>
      <c r="LL30">
        <v>4</v>
      </c>
      <c r="LM30">
        <v>2</v>
      </c>
      <c r="LN30">
        <v>2</v>
      </c>
      <c r="LO30">
        <v>2</v>
      </c>
      <c r="LP30">
        <v>3</v>
      </c>
      <c r="LQ30">
        <v>2</v>
      </c>
      <c r="LR30">
        <v>3</v>
      </c>
      <c r="LS30">
        <v>2</v>
      </c>
      <c r="LT30">
        <v>2</v>
      </c>
      <c r="LU30" s="2">
        <f t="shared" si="68"/>
        <v>24</v>
      </c>
      <c r="LV30" s="3">
        <f t="shared" si="69"/>
        <v>4</v>
      </c>
      <c r="LW30" s="2">
        <f t="shared" si="70"/>
        <v>40</v>
      </c>
      <c r="LX30" s="3">
        <f t="shared" si="71"/>
        <v>2.5</v>
      </c>
      <c r="LY30" s="2">
        <f t="shared" si="72"/>
        <v>64</v>
      </c>
      <c r="LZ30" s="3">
        <f t="shared" si="73"/>
        <v>2.9089999999999998</v>
      </c>
      <c r="MA30" s="2">
        <v>1</v>
      </c>
      <c r="MB30">
        <v>2</v>
      </c>
      <c r="MC30">
        <v>1</v>
      </c>
      <c r="MD30">
        <v>1</v>
      </c>
      <c r="ME30">
        <v>2</v>
      </c>
      <c r="MF30">
        <v>2</v>
      </c>
      <c r="MG30">
        <v>1</v>
      </c>
      <c r="MH30">
        <v>1</v>
      </c>
      <c r="MI30">
        <v>1</v>
      </c>
      <c r="MJ30" s="3">
        <v>2</v>
      </c>
      <c r="MK30">
        <f t="shared" si="74"/>
        <v>14</v>
      </c>
      <c r="ML30" s="2">
        <v>1</v>
      </c>
      <c r="MM30">
        <v>3</v>
      </c>
      <c r="MN30">
        <v>4</v>
      </c>
      <c r="MO30">
        <v>4</v>
      </c>
      <c r="MP30" s="37">
        <f>LOOKUP(MO30,{1,2,3,4,5},{5,4,3,2,1})</f>
        <v>2</v>
      </c>
      <c r="MQ30">
        <v>2</v>
      </c>
      <c r="MR30">
        <v>2</v>
      </c>
      <c r="MS30" s="37">
        <f>LOOKUP(MR30,{1,2,3,4,5},{5,4,3,2,1})</f>
        <v>4</v>
      </c>
      <c r="MT30">
        <v>4</v>
      </c>
      <c r="MU30" s="37">
        <f>LOOKUP(MT30,{1,2,3,4,5},{5,4,3,2,1})</f>
        <v>2</v>
      </c>
      <c r="MV30">
        <v>1</v>
      </c>
      <c r="MW30">
        <v>3</v>
      </c>
      <c r="MX30">
        <v>3</v>
      </c>
      <c r="MY30">
        <v>4</v>
      </c>
      <c r="MZ30" s="37">
        <f>LOOKUP(MY30,{1,2,3,4,5},{5,4,3,2,1})</f>
        <v>2</v>
      </c>
      <c r="NA30">
        <v>2</v>
      </c>
      <c r="NB30">
        <v>2</v>
      </c>
      <c r="NC30">
        <v>2</v>
      </c>
      <c r="ND30" s="37">
        <f>LOOKUP(NC30,{1,2,3,4,5},{5,4,3,2,1})</f>
        <v>4</v>
      </c>
      <c r="NE30">
        <v>1</v>
      </c>
      <c r="NF30">
        <v>4</v>
      </c>
      <c r="NG30" s="37">
        <f>LOOKUP(NF30,{1,2,3,4,5},{5,4,3,2,1})</f>
        <v>2</v>
      </c>
      <c r="NH30">
        <v>4</v>
      </c>
      <c r="NI30" s="37">
        <f>LOOKUP(NH30,{1,2,3,4,5},{5,4,3,2,1})</f>
        <v>2</v>
      </c>
      <c r="NJ30">
        <v>1</v>
      </c>
      <c r="NK30">
        <v>3</v>
      </c>
      <c r="NL30" s="37">
        <f>LOOKUP(NK30,{1,2,3,4,5},{5,4,3,2,1})</f>
        <v>3</v>
      </c>
      <c r="NM30">
        <v>5</v>
      </c>
      <c r="NN30" s="37">
        <f>LOOKUP(NM30,{1,2,3,4,5},{5,4,3,2,1})</f>
        <v>1</v>
      </c>
      <c r="NO30">
        <v>3</v>
      </c>
      <c r="NP30" s="37">
        <f>LOOKUP(NO30,{1,2,3,4,5},{5,4,3,2,1})</f>
        <v>3</v>
      </c>
      <c r="NQ30">
        <v>1</v>
      </c>
      <c r="NR30">
        <v>1</v>
      </c>
      <c r="NS30">
        <v>3</v>
      </c>
      <c r="NT30">
        <v>5</v>
      </c>
      <c r="NU30" s="37">
        <f>LOOKUP(NT30,{1,2,3,4,5},{5,4,3,2,1})</f>
        <v>1</v>
      </c>
      <c r="NV30">
        <v>5</v>
      </c>
      <c r="NW30" s="37">
        <f>LOOKUP(NV30,{1,2,3,4,5},{5,4,3,2,1})</f>
        <v>1</v>
      </c>
      <c r="NX30">
        <v>3</v>
      </c>
      <c r="NY30" s="37">
        <f>LOOKUP(NX30,{1,2,3,4,5},{5,4,3,2,1})</f>
        <v>3</v>
      </c>
      <c r="NZ30">
        <f t="shared" si="75"/>
        <v>57</v>
      </c>
      <c r="OA30">
        <f t="shared" si="76"/>
        <v>2.19</v>
      </c>
      <c r="OB30" s="13" t="s">
        <v>440</v>
      </c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</row>
    <row r="31" spans="1:461" x14ac:dyDescent="0.3">
      <c r="A31" s="30">
        <v>34</v>
      </c>
      <c r="B31" s="2" t="s">
        <v>722</v>
      </c>
      <c r="C31" s="3">
        <v>1</v>
      </c>
      <c r="D31" s="2">
        <v>18</v>
      </c>
      <c r="E31">
        <v>2</v>
      </c>
      <c r="F31" s="2">
        <v>2</v>
      </c>
      <c r="G31">
        <v>2</v>
      </c>
      <c r="H31" s="3">
        <v>1</v>
      </c>
      <c r="I31" s="2">
        <v>1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f t="shared" si="77"/>
        <v>1</v>
      </c>
      <c r="R31">
        <v>6</v>
      </c>
      <c r="S31">
        <v>2</v>
      </c>
      <c r="T31">
        <f>LOOKUP(R31,{1,2,3,4,5,6,11,15},{1,2,1,2,2,2,1,2})</f>
        <v>2</v>
      </c>
      <c r="U31">
        <v>2</v>
      </c>
      <c r="V31" s="3"/>
      <c r="W31" s="32" t="s">
        <v>440</v>
      </c>
      <c r="X31" s="32" t="s">
        <v>440</v>
      </c>
      <c r="Y31" s="32" t="s">
        <v>440</v>
      </c>
      <c r="Z31" s="32" t="s">
        <v>440</v>
      </c>
      <c r="AA31" s="32" t="s">
        <v>440</v>
      </c>
      <c r="AB31" s="49" t="s">
        <v>440</v>
      </c>
      <c r="AC31" s="32" t="s">
        <v>440</v>
      </c>
      <c r="AD31" s="49" t="s">
        <v>440</v>
      </c>
      <c r="AE31" s="2">
        <v>1</v>
      </c>
      <c r="AF31">
        <v>1</v>
      </c>
      <c r="AG31">
        <f t="shared" si="89"/>
        <v>1</v>
      </c>
      <c r="AH31">
        <v>1</v>
      </c>
      <c r="AI31">
        <f t="shared" si="90"/>
        <v>1</v>
      </c>
      <c r="AJ31">
        <v>1</v>
      </c>
      <c r="AK31">
        <f t="shared" si="91"/>
        <v>1</v>
      </c>
      <c r="AL31">
        <v>1</v>
      </c>
      <c r="AM31">
        <f t="shared" si="92"/>
        <v>-1</v>
      </c>
      <c r="AN31">
        <v>2</v>
      </c>
      <c r="AO31">
        <f t="shared" si="93"/>
        <v>1</v>
      </c>
      <c r="AP31">
        <v>1</v>
      </c>
      <c r="AQ31">
        <f t="shared" si="94"/>
        <v>1</v>
      </c>
      <c r="AR31">
        <v>2</v>
      </c>
      <c r="AS31">
        <f t="shared" si="95"/>
        <v>1</v>
      </c>
      <c r="AT31">
        <v>2</v>
      </c>
      <c r="AU31">
        <f t="shared" si="96"/>
        <v>1</v>
      </c>
      <c r="AV31">
        <v>1</v>
      </c>
      <c r="AW31">
        <f t="shared" si="97"/>
        <v>1</v>
      </c>
      <c r="AX31">
        <v>1</v>
      </c>
      <c r="AY31">
        <f t="shared" si="98"/>
        <v>-1</v>
      </c>
      <c r="AZ31">
        <v>1</v>
      </c>
      <c r="BA31">
        <f t="shared" si="99"/>
        <v>-1</v>
      </c>
      <c r="BB31">
        <v>1</v>
      </c>
      <c r="BC31">
        <f t="shared" si="100"/>
        <v>1</v>
      </c>
      <c r="BD31">
        <v>1</v>
      </c>
      <c r="BE31">
        <f t="shared" si="101"/>
        <v>1</v>
      </c>
      <c r="BF31">
        <v>2</v>
      </c>
      <c r="BG31">
        <f t="shared" si="102"/>
        <v>1</v>
      </c>
      <c r="BH31">
        <v>1</v>
      </c>
      <c r="BI31">
        <f t="shared" si="103"/>
        <v>1</v>
      </c>
      <c r="BJ31">
        <v>2</v>
      </c>
      <c r="BK31">
        <f t="shared" si="104"/>
        <v>1</v>
      </c>
      <c r="BL31">
        <v>2</v>
      </c>
      <c r="BM31">
        <f t="shared" si="105"/>
        <v>1</v>
      </c>
      <c r="BN31">
        <v>1</v>
      </c>
      <c r="BO31">
        <f t="shared" si="106"/>
        <v>1</v>
      </c>
      <c r="BP31">
        <v>1</v>
      </c>
      <c r="BQ31">
        <f t="shared" si="107"/>
        <v>1</v>
      </c>
      <c r="BR31">
        <v>2</v>
      </c>
      <c r="BS31">
        <f t="shared" si="108"/>
        <v>1</v>
      </c>
      <c r="BT31">
        <v>2</v>
      </c>
      <c r="BU31">
        <f t="shared" si="109"/>
        <v>1</v>
      </c>
      <c r="BV31" s="13">
        <f t="shared" si="110"/>
        <v>15</v>
      </c>
      <c r="BW31" s="2">
        <v>1</v>
      </c>
      <c r="BX31">
        <v>4</v>
      </c>
      <c r="BY31">
        <v>4</v>
      </c>
      <c r="BZ31">
        <v>2</v>
      </c>
      <c r="CA31">
        <v>4</v>
      </c>
      <c r="CB31">
        <v>4</v>
      </c>
      <c r="CC31">
        <v>2</v>
      </c>
      <c r="CD31">
        <v>2</v>
      </c>
      <c r="CE31" s="37">
        <v>5</v>
      </c>
      <c r="CF31">
        <v>4</v>
      </c>
      <c r="CG31">
        <v>3</v>
      </c>
      <c r="CH31">
        <v>2</v>
      </c>
      <c r="CI31">
        <v>3</v>
      </c>
      <c r="CJ31">
        <v>2</v>
      </c>
      <c r="CK31">
        <v>2</v>
      </c>
      <c r="CL31">
        <v>5</v>
      </c>
      <c r="CM31">
        <v>3</v>
      </c>
      <c r="CN31">
        <v>4</v>
      </c>
      <c r="CO31">
        <v>4</v>
      </c>
      <c r="CP31">
        <v>4</v>
      </c>
      <c r="CQ31">
        <v>4</v>
      </c>
      <c r="CR31">
        <v>2</v>
      </c>
      <c r="CS31">
        <f>LOOKUP(CR31,{1,2,3,4,5},{5,4,3,2,1})</f>
        <v>4</v>
      </c>
      <c r="CT31">
        <v>4</v>
      </c>
      <c r="CU31">
        <v>4</v>
      </c>
      <c r="CV31">
        <v>4</v>
      </c>
      <c r="CW31">
        <v>2</v>
      </c>
      <c r="CX31">
        <f>LOOKUP(CW31,{1,2,3,4,5},{5,4,3,2,1})</f>
        <v>4</v>
      </c>
      <c r="CY31">
        <v>1</v>
      </c>
      <c r="CZ31">
        <f>LOOKUP(CY31,{1,2,3,4,5},{5,4,3,2,1})</f>
        <v>5</v>
      </c>
      <c r="DA31">
        <v>1</v>
      </c>
      <c r="DB31">
        <f>LOOKUP(DA31,{1,2,3,4,5},{5,4,3,2,1})</f>
        <v>5</v>
      </c>
      <c r="DC31">
        <v>4</v>
      </c>
      <c r="DD31">
        <v>4</v>
      </c>
      <c r="DE31">
        <v>4</v>
      </c>
      <c r="DF31">
        <v>4</v>
      </c>
      <c r="DG31">
        <v>4</v>
      </c>
      <c r="DH31">
        <v>4</v>
      </c>
      <c r="DI31">
        <v>2</v>
      </c>
      <c r="DJ31">
        <v>2</v>
      </c>
      <c r="DK31">
        <v>2</v>
      </c>
      <c r="DL31" s="2">
        <f t="shared" si="22"/>
        <v>10</v>
      </c>
      <c r="DM31">
        <f t="shared" si="23"/>
        <v>3.3332999999999999</v>
      </c>
      <c r="DN31">
        <f t="shared" si="24"/>
        <v>12</v>
      </c>
      <c r="DO31">
        <f t="shared" si="25"/>
        <v>4</v>
      </c>
      <c r="DP31">
        <f t="shared" si="26"/>
        <v>22</v>
      </c>
      <c r="DQ31" s="3">
        <f t="shared" si="27"/>
        <v>3.6667000000000001</v>
      </c>
      <c r="DR31" s="2">
        <f t="shared" si="28"/>
        <v>19</v>
      </c>
      <c r="DS31">
        <f t="shared" si="29"/>
        <v>3.1667000000000001</v>
      </c>
      <c r="DT31">
        <f t="shared" si="30"/>
        <v>25</v>
      </c>
      <c r="DU31">
        <f t="shared" si="31"/>
        <v>3.125</v>
      </c>
      <c r="DV31">
        <f t="shared" si="32"/>
        <v>44</v>
      </c>
      <c r="DW31" s="3">
        <f t="shared" si="33"/>
        <v>3.14</v>
      </c>
      <c r="DX31" s="2">
        <f t="shared" si="34"/>
        <v>12</v>
      </c>
      <c r="DY31">
        <f t="shared" si="35"/>
        <v>4</v>
      </c>
      <c r="DZ31">
        <f t="shared" si="36"/>
        <v>12</v>
      </c>
      <c r="EA31">
        <f t="shared" si="37"/>
        <v>4</v>
      </c>
      <c r="EB31">
        <f t="shared" si="38"/>
        <v>24</v>
      </c>
      <c r="EC31" s="3">
        <f t="shared" si="39"/>
        <v>4</v>
      </c>
      <c r="ED31" s="2">
        <f t="shared" si="78"/>
        <v>26</v>
      </c>
      <c r="EE31" s="3">
        <f t="shared" si="40"/>
        <v>4.33</v>
      </c>
      <c r="EF31" s="2">
        <f t="shared" si="41"/>
        <v>6</v>
      </c>
      <c r="EG31" s="3">
        <f t="shared" si="42"/>
        <v>2</v>
      </c>
      <c r="EH31" s="2">
        <f t="shared" si="43"/>
        <v>122</v>
      </c>
      <c r="EI31" s="3">
        <f t="shared" si="44"/>
        <v>3.49</v>
      </c>
      <c r="EJ31" s="2">
        <v>1</v>
      </c>
      <c r="EK31">
        <v>2</v>
      </c>
      <c r="EL31">
        <v>2</v>
      </c>
      <c r="EM31">
        <v>3</v>
      </c>
      <c r="EN31">
        <v>3</v>
      </c>
      <c r="EO31">
        <v>1</v>
      </c>
      <c r="EP31">
        <v>2</v>
      </c>
      <c r="EQ31">
        <v>5</v>
      </c>
      <c r="ER31">
        <v>2</v>
      </c>
      <c r="ES31">
        <v>5</v>
      </c>
      <c r="ET31">
        <v>5</v>
      </c>
      <c r="EU31" s="37">
        <v>2</v>
      </c>
      <c r="EV31">
        <v>2</v>
      </c>
      <c r="EW31">
        <v>2</v>
      </c>
      <c r="EX31">
        <v>3</v>
      </c>
      <c r="EY31">
        <v>1</v>
      </c>
      <c r="EZ31">
        <v>5</v>
      </c>
      <c r="FA31">
        <v>1</v>
      </c>
      <c r="FB31">
        <v>2</v>
      </c>
      <c r="FC31">
        <v>2</v>
      </c>
      <c r="FD31">
        <v>2</v>
      </c>
      <c r="FE31">
        <v>3</v>
      </c>
      <c r="FF31" s="2">
        <f t="shared" si="45"/>
        <v>53</v>
      </c>
      <c r="FG31" s="3">
        <f t="shared" si="46"/>
        <v>2.65</v>
      </c>
      <c r="FH31" s="2" t="s">
        <v>520</v>
      </c>
      <c r="FI31">
        <v>15</v>
      </c>
      <c r="FJ31" t="s">
        <v>513</v>
      </c>
      <c r="FK31">
        <v>9</v>
      </c>
      <c r="FL31" t="s">
        <v>514</v>
      </c>
      <c r="FM31" s="3">
        <v>10</v>
      </c>
      <c r="FN31" s="2">
        <v>1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1</v>
      </c>
      <c r="FV31">
        <v>1</v>
      </c>
      <c r="FW31">
        <v>1</v>
      </c>
      <c r="FX31">
        <v>1</v>
      </c>
      <c r="FY31" s="37">
        <v>2</v>
      </c>
      <c r="FZ31">
        <v>1</v>
      </c>
      <c r="GA31">
        <v>1</v>
      </c>
      <c r="GB31">
        <v>1</v>
      </c>
      <c r="GC31">
        <v>2</v>
      </c>
      <c r="GD31">
        <v>1</v>
      </c>
      <c r="GE31">
        <v>1</v>
      </c>
      <c r="GF31">
        <v>2</v>
      </c>
      <c r="GG31">
        <v>2</v>
      </c>
      <c r="GH31">
        <v>1</v>
      </c>
      <c r="GI31">
        <v>1</v>
      </c>
      <c r="GJ31" s="2">
        <f t="shared" si="47"/>
        <v>25</v>
      </c>
      <c r="GK31" s="3">
        <f t="shared" si="48"/>
        <v>1.25</v>
      </c>
      <c r="GL31" s="2" t="s">
        <v>520</v>
      </c>
      <c r="GM31">
        <v>15</v>
      </c>
      <c r="GN31" t="s">
        <v>513</v>
      </c>
      <c r="GO31">
        <v>9</v>
      </c>
      <c r="GP31" t="s">
        <v>514</v>
      </c>
      <c r="GQ31" s="3">
        <v>10</v>
      </c>
      <c r="GR31" s="2">
        <v>1</v>
      </c>
      <c r="GS31">
        <v>4</v>
      </c>
      <c r="GT31">
        <v>4</v>
      </c>
      <c r="GU31">
        <v>4</v>
      </c>
      <c r="GV31">
        <v>4</v>
      </c>
      <c r="GW31">
        <v>4</v>
      </c>
      <c r="GX31" s="37">
        <f>LOOKUP(GW31,{1,2,3,4,5},{5,4,3,2,1})</f>
        <v>2</v>
      </c>
      <c r="GY31">
        <v>1</v>
      </c>
      <c r="GZ31" s="37">
        <f>LOOKUP(GY31,{1,2,3,4,5},{5,4,3,2,1})</f>
        <v>5</v>
      </c>
      <c r="HA31">
        <v>4</v>
      </c>
      <c r="HB31">
        <v>4</v>
      </c>
      <c r="HC31" s="37">
        <f>LOOKUP(HB31,{1,2,3,4,5},{5,4,3,2,1})</f>
        <v>2</v>
      </c>
      <c r="HD31">
        <v>2</v>
      </c>
      <c r="HE31">
        <v>5</v>
      </c>
      <c r="HF31">
        <v>5</v>
      </c>
      <c r="HG31">
        <v>4</v>
      </c>
      <c r="HH31">
        <v>4</v>
      </c>
      <c r="HI31">
        <v>2</v>
      </c>
      <c r="HJ31">
        <v>4</v>
      </c>
      <c r="HK31">
        <v>3</v>
      </c>
      <c r="HL31" s="37">
        <f>LOOKUP(HK31,{1,2,3,4,5},{5,4,3,2,1})</f>
        <v>3</v>
      </c>
      <c r="HM31">
        <v>3</v>
      </c>
      <c r="HN31" s="37">
        <f>LOOKUP(HM31,{1,2,3,4,5},{5,4,3,2,1})</f>
        <v>3</v>
      </c>
      <c r="HO31">
        <f t="shared" si="49"/>
        <v>61</v>
      </c>
      <c r="HP31">
        <f t="shared" si="50"/>
        <v>3.59</v>
      </c>
      <c r="HQ31">
        <v>1</v>
      </c>
      <c r="HR31">
        <v>2</v>
      </c>
      <c r="HS31">
        <v>2</v>
      </c>
      <c r="HT31">
        <v>1</v>
      </c>
      <c r="HU31">
        <v>1</v>
      </c>
      <c r="HV31">
        <v>1</v>
      </c>
      <c r="HW31">
        <v>1</v>
      </c>
      <c r="HX31" s="37">
        <v>3</v>
      </c>
      <c r="HY31">
        <v>1</v>
      </c>
      <c r="HZ31">
        <v>2</v>
      </c>
      <c r="IA31">
        <v>1</v>
      </c>
      <c r="IB31">
        <v>1</v>
      </c>
      <c r="IC31">
        <v>1</v>
      </c>
      <c r="ID31">
        <v>1</v>
      </c>
      <c r="IE31">
        <v>2</v>
      </c>
      <c r="IF31">
        <v>3</v>
      </c>
      <c r="IG31">
        <v>3</v>
      </c>
      <c r="IH31">
        <v>1</v>
      </c>
      <c r="II31">
        <v>1</v>
      </c>
      <c r="IJ31" s="37">
        <f>LOOKUP(II31,{1,2,3},{3,2,1})</f>
        <v>3</v>
      </c>
      <c r="IK31" s="2">
        <f t="shared" si="111"/>
        <v>27</v>
      </c>
      <c r="IL31" s="3">
        <f t="shared" si="112"/>
        <v>1.59</v>
      </c>
      <c r="IM31" s="2">
        <v>1</v>
      </c>
      <c r="IN31">
        <v>2</v>
      </c>
      <c r="IO31">
        <v>4</v>
      </c>
      <c r="IP31">
        <v>3</v>
      </c>
      <c r="IQ31">
        <v>2</v>
      </c>
      <c r="IR31">
        <v>5</v>
      </c>
      <c r="IS31">
        <v>2</v>
      </c>
      <c r="IT31" s="2">
        <f t="shared" si="53"/>
        <v>18</v>
      </c>
      <c r="IU31" s="3">
        <f t="shared" si="54"/>
        <v>3</v>
      </c>
      <c r="IV31" s="2">
        <v>1</v>
      </c>
      <c r="IW31">
        <v>2</v>
      </c>
      <c r="IX31">
        <v>4</v>
      </c>
      <c r="IY31">
        <v>4</v>
      </c>
      <c r="IZ31">
        <v>3</v>
      </c>
      <c r="JA31">
        <v>5</v>
      </c>
      <c r="JB31">
        <v>3</v>
      </c>
      <c r="JC31" s="2">
        <f t="shared" si="55"/>
        <v>21</v>
      </c>
      <c r="JD31" s="3">
        <f t="shared" si="56"/>
        <v>3.5</v>
      </c>
      <c r="JE31" s="2">
        <v>1</v>
      </c>
      <c r="JF31">
        <v>1</v>
      </c>
      <c r="JG31">
        <v>3</v>
      </c>
      <c r="JH31">
        <v>3</v>
      </c>
      <c r="JI31">
        <v>4</v>
      </c>
      <c r="JJ31">
        <v>2</v>
      </c>
      <c r="JK31">
        <v>4</v>
      </c>
      <c r="JL31" s="2">
        <f t="shared" si="57"/>
        <v>17</v>
      </c>
      <c r="JM31" s="3">
        <f t="shared" si="58"/>
        <v>2.8330000000000002</v>
      </c>
      <c r="JN31" s="2">
        <v>1</v>
      </c>
      <c r="JO31">
        <v>4</v>
      </c>
      <c r="JP31">
        <v>4</v>
      </c>
      <c r="JQ31">
        <v>3</v>
      </c>
      <c r="JR31">
        <v>4</v>
      </c>
      <c r="JS31">
        <v>4</v>
      </c>
      <c r="JT31">
        <v>4</v>
      </c>
      <c r="JU31" s="2">
        <f t="shared" si="81"/>
        <v>23</v>
      </c>
      <c r="JV31" s="3">
        <f t="shared" si="82"/>
        <v>3.8330000000000002</v>
      </c>
      <c r="JW31" s="2">
        <v>1</v>
      </c>
      <c r="JX31">
        <v>4</v>
      </c>
      <c r="JY31" s="37">
        <f>LOOKUP(JX31,{1,2,3,4,5},{5,4,3,2,1})</f>
        <v>2</v>
      </c>
      <c r="JZ31">
        <v>4</v>
      </c>
      <c r="KA31" s="37">
        <f>LOOKUP(JZ31,{1,2,3,4,5},{5,4,3,2,1})</f>
        <v>2</v>
      </c>
      <c r="KB31">
        <v>2</v>
      </c>
      <c r="KC31" s="37">
        <f>LOOKUP(KB31,{1,2,3,4,5},{5,4,3,2,1})</f>
        <v>4</v>
      </c>
      <c r="KD31">
        <v>5</v>
      </c>
      <c r="KE31" s="37">
        <f>LOOKUP(KD31,{1,2,3,4,5},{5,4,3,2,1})</f>
        <v>1</v>
      </c>
      <c r="KF31">
        <v>2</v>
      </c>
      <c r="KG31" s="37">
        <f>LOOKUP(KF31,{1,2,3,4,5},{5,4,3,2,1})</f>
        <v>4</v>
      </c>
      <c r="KH31">
        <v>4</v>
      </c>
      <c r="KI31" s="37">
        <f>LOOKUP(KH31,{1,2,3,4,5},{5,4,3,2,1})</f>
        <v>2</v>
      </c>
      <c r="KJ31" s="2">
        <f t="shared" si="79"/>
        <v>21</v>
      </c>
      <c r="KK31" s="3">
        <f t="shared" si="61"/>
        <v>3.5</v>
      </c>
      <c r="KL31" s="2">
        <f t="shared" si="62"/>
        <v>6</v>
      </c>
      <c r="KM31">
        <f t="shared" si="63"/>
        <v>10</v>
      </c>
      <c r="KN31">
        <f t="shared" si="80"/>
        <v>11</v>
      </c>
      <c r="KO31">
        <f t="shared" si="64"/>
        <v>6</v>
      </c>
      <c r="KP31">
        <f t="shared" si="65"/>
        <v>14</v>
      </c>
      <c r="KQ31">
        <f t="shared" si="66"/>
        <v>7</v>
      </c>
      <c r="KR31" s="2">
        <f t="shared" si="83"/>
        <v>5</v>
      </c>
      <c r="KS31">
        <f t="shared" si="84"/>
        <v>7</v>
      </c>
      <c r="KT31">
        <f t="shared" si="85"/>
        <v>6</v>
      </c>
      <c r="KU31">
        <f t="shared" si="86"/>
        <v>8</v>
      </c>
      <c r="KV31">
        <f t="shared" si="87"/>
        <v>6</v>
      </c>
      <c r="KW31" s="3">
        <f t="shared" si="88"/>
        <v>8</v>
      </c>
      <c r="KX31" s="2">
        <v>1</v>
      </c>
      <c r="KY31">
        <v>4</v>
      </c>
      <c r="KZ31">
        <v>4</v>
      </c>
      <c r="LA31">
        <v>3</v>
      </c>
      <c r="LB31">
        <v>3</v>
      </c>
      <c r="LC31">
        <v>3</v>
      </c>
      <c r="LD31">
        <v>2</v>
      </c>
      <c r="LE31">
        <v>4</v>
      </c>
      <c r="LF31">
        <v>3</v>
      </c>
      <c r="LG31">
        <v>4</v>
      </c>
      <c r="LH31">
        <v>4</v>
      </c>
      <c r="LI31">
        <v>2</v>
      </c>
      <c r="LJ31">
        <v>4</v>
      </c>
      <c r="LK31">
        <v>2</v>
      </c>
      <c r="LL31">
        <v>2</v>
      </c>
      <c r="LM31">
        <v>2</v>
      </c>
      <c r="LN31">
        <v>2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2</v>
      </c>
      <c r="LU31" s="2">
        <f t="shared" si="68"/>
        <v>23</v>
      </c>
      <c r="LV31" s="3">
        <f t="shared" si="69"/>
        <v>3.8330000000000002</v>
      </c>
      <c r="LW31" s="2">
        <f t="shared" si="70"/>
        <v>37</v>
      </c>
      <c r="LX31" s="3">
        <f t="shared" si="71"/>
        <v>2.3130000000000002</v>
      </c>
      <c r="LY31" s="2">
        <f t="shared" si="72"/>
        <v>60</v>
      </c>
      <c r="LZ31" s="3">
        <f t="shared" si="73"/>
        <v>2.7269999999999999</v>
      </c>
      <c r="MA31" s="2">
        <v>2</v>
      </c>
      <c r="MB31">
        <v>2</v>
      </c>
      <c r="MC31">
        <v>1</v>
      </c>
      <c r="MD31">
        <v>2</v>
      </c>
      <c r="ME31">
        <v>1</v>
      </c>
      <c r="MF31">
        <v>2</v>
      </c>
      <c r="MG31">
        <v>1</v>
      </c>
      <c r="MH31">
        <v>1</v>
      </c>
      <c r="MI31">
        <v>1</v>
      </c>
      <c r="MJ31" s="3">
        <v>1</v>
      </c>
      <c r="MK31">
        <f t="shared" si="74"/>
        <v>14</v>
      </c>
      <c r="ML31" s="2">
        <v>1</v>
      </c>
      <c r="MM31">
        <v>5</v>
      </c>
      <c r="MN31">
        <v>5</v>
      </c>
      <c r="MO31">
        <v>2</v>
      </c>
      <c r="MP31" s="37">
        <f>LOOKUP(MO31,{1,2,3,4,5},{5,4,3,2,1})</f>
        <v>4</v>
      </c>
      <c r="MQ31">
        <v>3</v>
      </c>
      <c r="MR31">
        <v>2</v>
      </c>
      <c r="MS31" s="37">
        <f>LOOKUP(MR31,{1,2,3,4,5},{5,4,3,2,1})</f>
        <v>4</v>
      </c>
      <c r="MT31">
        <v>2</v>
      </c>
      <c r="MU31" s="37">
        <f>LOOKUP(MT31,{1,2,3,4,5},{5,4,3,2,1})</f>
        <v>4</v>
      </c>
      <c r="MV31">
        <v>4</v>
      </c>
      <c r="MW31">
        <v>4</v>
      </c>
      <c r="MX31">
        <v>3</v>
      </c>
      <c r="MY31">
        <v>3</v>
      </c>
      <c r="MZ31" s="37">
        <f>LOOKUP(MY31,{1,2,3,4,5},{5,4,3,2,1})</f>
        <v>3</v>
      </c>
      <c r="NA31">
        <v>4</v>
      </c>
      <c r="NB31">
        <v>4</v>
      </c>
      <c r="NC31">
        <v>2</v>
      </c>
      <c r="ND31" s="37">
        <f>LOOKUP(NC31,{1,2,3,4,5},{5,4,3,2,1})</f>
        <v>4</v>
      </c>
      <c r="NE31">
        <v>3</v>
      </c>
      <c r="NF31">
        <v>4</v>
      </c>
      <c r="NG31" s="37">
        <f>LOOKUP(NF31,{1,2,3,4,5},{5,4,3,2,1})</f>
        <v>2</v>
      </c>
      <c r="NH31">
        <v>4</v>
      </c>
      <c r="NI31" s="37">
        <f>LOOKUP(NH31,{1,2,3,4,5},{5,4,3,2,1})</f>
        <v>2</v>
      </c>
      <c r="NJ31">
        <v>4</v>
      </c>
      <c r="NK31">
        <v>2</v>
      </c>
      <c r="NL31" s="37">
        <f>LOOKUP(NK31,{1,2,3,4,5},{5,4,3,2,1})</f>
        <v>4</v>
      </c>
      <c r="NM31">
        <v>2</v>
      </c>
      <c r="NN31" s="37">
        <f>LOOKUP(NM31,{1,2,3,4,5},{5,4,3,2,1})</f>
        <v>4</v>
      </c>
      <c r="NO31">
        <v>1</v>
      </c>
      <c r="NP31" s="37">
        <f>LOOKUP(NO31,{1,2,3,4,5},{5,4,3,2,1})</f>
        <v>5</v>
      </c>
      <c r="NQ31">
        <v>2</v>
      </c>
      <c r="NR31">
        <v>4</v>
      </c>
      <c r="NS31">
        <v>5</v>
      </c>
      <c r="NT31">
        <v>3</v>
      </c>
      <c r="NU31" s="37">
        <f>LOOKUP(NT31,{1,2,3,4,5},{5,4,3,2,1})</f>
        <v>3</v>
      </c>
      <c r="NV31">
        <v>5</v>
      </c>
      <c r="NW31" s="37">
        <f>LOOKUP(NV31,{1,2,3,4,5},{5,4,3,2,1})</f>
        <v>1</v>
      </c>
      <c r="NX31">
        <v>4</v>
      </c>
      <c r="NY31" s="37">
        <f>LOOKUP(NX31,{1,2,3,4,5},{5,4,3,2,1})</f>
        <v>2</v>
      </c>
      <c r="NZ31">
        <f t="shared" si="75"/>
        <v>92</v>
      </c>
      <c r="OA31">
        <f t="shared" si="76"/>
        <v>3.54</v>
      </c>
      <c r="OB31" s="13" t="s">
        <v>440</v>
      </c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</row>
    <row r="32" spans="1:461" x14ac:dyDescent="0.3">
      <c r="A32" s="30">
        <v>35</v>
      </c>
      <c r="B32" s="2" t="s">
        <v>723</v>
      </c>
      <c r="C32" s="3">
        <v>1</v>
      </c>
      <c r="D32" s="2">
        <v>22</v>
      </c>
      <c r="E32">
        <v>2</v>
      </c>
      <c r="F32" s="2">
        <v>1</v>
      </c>
      <c r="G32">
        <v>1</v>
      </c>
      <c r="H32" s="3">
        <v>1</v>
      </c>
      <c r="I32" s="2">
        <v>1</v>
      </c>
      <c r="J32">
        <v>1</v>
      </c>
      <c r="K32">
        <v>1</v>
      </c>
      <c r="L32">
        <v>0</v>
      </c>
      <c r="M32">
        <v>1</v>
      </c>
      <c r="N32">
        <v>0</v>
      </c>
      <c r="O32">
        <v>0</v>
      </c>
      <c r="P32">
        <f t="shared" si="77"/>
        <v>3</v>
      </c>
      <c r="R32">
        <v>6</v>
      </c>
      <c r="S32">
        <v>3</v>
      </c>
      <c r="T32">
        <f>LOOKUP(R32,{1,2,3,4,5,6,11,15},{1,2,1,2,2,2,1,2})</f>
        <v>2</v>
      </c>
      <c r="U32">
        <v>2</v>
      </c>
      <c r="V32" s="3"/>
      <c r="W32" s="32" t="s">
        <v>440</v>
      </c>
      <c r="X32" s="32" t="s">
        <v>440</v>
      </c>
      <c r="Y32" s="32" t="s">
        <v>440</v>
      </c>
      <c r="Z32" s="32" t="s">
        <v>440</v>
      </c>
      <c r="AA32" s="32" t="s">
        <v>440</v>
      </c>
      <c r="AB32" s="49" t="s">
        <v>440</v>
      </c>
      <c r="AC32" s="32" t="s">
        <v>440</v>
      </c>
      <c r="AD32" s="49" t="s">
        <v>440</v>
      </c>
      <c r="AE32" s="2">
        <v>1</v>
      </c>
      <c r="AF32">
        <v>2</v>
      </c>
      <c r="AG32">
        <f t="shared" si="89"/>
        <v>-1</v>
      </c>
      <c r="AH32">
        <v>1</v>
      </c>
      <c r="AI32">
        <f t="shared" si="90"/>
        <v>1</v>
      </c>
      <c r="AJ32">
        <v>1</v>
      </c>
      <c r="AK32">
        <f t="shared" si="91"/>
        <v>1</v>
      </c>
      <c r="AL32">
        <v>1</v>
      </c>
      <c r="AM32">
        <f t="shared" si="92"/>
        <v>-1</v>
      </c>
      <c r="AN32">
        <v>2</v>
      </c>
      <c r="AO32">
        <f t="shared" si="93"/>
        <v>1</v>
      </c>
      <c r="AP32">
        <v>1</v>
      </c>
      <c r="AQ32">
        <f t="shared" si="94"/>
        <v>1</v>
      </c>
      <c r="AR32">
        <v>2</v>
      </c>
      <c r="AS32">
        <f t="shared" si="95"/>
        <v>1</v>
      </c>
      <c r="AT32">
        <v>2</v>
      </c>
      <c r="AU32">
        <f t="shared" si="96"/>
        <v>1</v>
      </c>
      <c r="AV32">
        <v>1</v>
      </c>
      <c r="AW32">
        <f t="shared" si="97"/>
        <v>1</v>
      </c>
      <c r="AX32">
        <v>1</v>
      </c>
      <c r="AY32">
        <f t="shared" si="98"/>
        <v>-1</v>
      </c>
      <c r="AZ32">
        <v>1</v>
      </c>
      <c r="BA32">
        <f t="shared" si="99"/>
        <v>-1</v>
      </c>
      <c r="BB32">
        <v>1</v>
      </c>
      <c r="BC32">
        <f t="shared" si="100"/>
        <v>1</v>
      </c>
      <c r="BD32">
        <v>1</v>
      </c>
      <c r="BE32">
        <f t="shared" si="101"/>
        <v>1</v>
      </c>
      <c r="BF32">
        <v>2</v>
      </c>
      <c r="BG32">
        <f t="shared" si="102"/>
        <v>1</v>
      </c>
      <c r="BH32">
        <v>1</v>
      </c>
      <c r="BI32">
        <f t="shared" si="103"/>
        <v>1</v>
      </c>
      <c r="BJ32">
        <v>1</v>
      </c>
      <c r="BK32">
        <f t="shared" si="104"/>
        <v>-1</v>
      </c>
      <c r="BL32">
        <v>2</v>
      </c>
      <c r="BM32">
        <f t="shared" si="105"/>
        <v>1</v>
      </c>
      <c r="BN32">
        <v>1</v>
      </c>
      <c r="BO32">
        <f t="shared" si="106"/>
        <v>1</v>
      </c>
      <c r="BP32">
        <v>1</v>
      </c>
      <c r="BQ32">
        <f t="shared" si="107"/>
        <v>1</v>
      </c>
      <c r="BR32">
        <v>2</v>
      </c>
      <c r="BS32">
        <f t="shared" si="108"/>
        <v>1</v>
      </c>
      <c r="BT32">
        <v>2</v>
      </c>
      <c r="BU32">
        <f t="shared" si="109"/>
        <v>1</v>
      </c>
      <c r="BV32" s="13">
        <f t="shared" si="110"/>
        <v>11</v>
      </c>
      <c r="BW32" s="2">
        <v>1</v>
      </c>
      <c r="BX32">
        <v>1</v>
      </c>
      <c r="BY32">
        <v>5</v>
      </c>
      <c r="BZ32">
        <v>2</v>
      </c>
      <c r="CA32">
        <v>4</v>
      </c>
      <c r="CB32">
        <v>3</v>
      </c>
      <c r="CC32">
        <v>5</v>
      </c>
      <c r="CD32">
        <v>2</v>
      </c>
      <c r="CE32" s="37">
        <v>5</v>
      </c>
      <c r="CF32">
        <v>4</v>
      </c>
      <c r="CG32">
        <v>2</v>
      </c>
      <c r="CH32">
        <v>2</v>
      </c>
      <c r="CI32">
        <v>4</v>
      </c>
      <c r="CJ32">
        <v>4</v>
      </c>
      <c r="CK32">
        <v>1</v>
      </c>
      <c r="CL32">
        <v>4</v>
      </c>
      <c r="CM32">
        <v>4</v>
      </c>
      <c r="CN32">
        <v>4</v>
      </c>
      <c r="CO32">
        <v>3</v>
      </c>
      <c r="CP32">
        <v>4</v>
      </c>
      <c r="CQ32">
        <v>2</v>
      </c>
      <c r="CR32">
        <v>2</v>
      </c>
      <c r="CS32">
        <f>LOOKUP(CR32,{1,2,3,4,5},{5,4,3,2,1})</f>
        <v>4</v>
      </c>
      <c r="CT32">
        <v>4</v>
      </c>
      <c r="CU32">
        <v>3</v>
      </c>
      <c r="CV32">
        <v>3</v>
      </c>
      <c r="CW32">
        <v>2</v>
      </c>
      <c r="CX32">
        <f>LOOKUP(CW32,{1,2,3,4,5},{5,4,3,2,1})</f>
        <v>4</v>
      </c>
      <c r="CY32">
        <v>2</v>
      </c>
      <c r="CZ32">
        <f>LOOKUP(CY32,{1,2,3,4,5},{5,4,3,2,1})</f>
        <v>4</v>
      </c>
      <c r="DA32">
        <v>2</v>
      </c>
      <c r="DB32">
        <f>LOOKUP(DA32,{1,2,3,4,5},{5,4,3,2,1})</f>
        <v>4</v>
      </c>
      <c r="DC32">
        <v>4</v>
      </c>
      <c r="DD32">
        <v>4</v>
      </c>
      <c r="DE32">
        <v>4</v>
      </c>
      <c r="DF32">
        <v>4</v>
      </c>
      <c r="DG32">
        <v>4</v>
      </c>
      <c r="DH32">
        <v>4</v>
      </c>
      <c r="DI32">
        <v>2</v>
      </c>
      <c r="DJ32">
        <v>2</v>
      </c>
      <c r="DK32">
        <v>2</v>
      </c>
      <c r="DL32" s="2">
        <f t="shared" si="22"/>
        <v>8</v>
      </c>
      <c r="DM32">
        <f t="shared" si="23"/>
        <v>2.6667000000000001</v>
      </c>
      <c r="DN32">
        <f t="shared" si="24"/>
        <v>12</v>
      </c>
      <c r="DO32">
        <f t="shared" si="25"/>
        <v>4</v>
      </c>
      <c r="DP32">
        <f t="shared" si="26"/>
        <v>20</v>
      </c>
      <c r="DQ32" s="3">
        <f t="shared" si="27"/>
        <v>3.3334000000000001</v>
      </c>
      <c r="DR32" s="2">
        <f t="shared" si="28"/>
        <v>22</v>
      </c>
      <c r="DS32">
        <f t="shared" si="29"/>
        <v>3.6667000000000001</v>
      </c>
      <c r="DT32">
        <f t="shared" si="30"/>
        <v>24</v>
      </c>
      <c r="DU32">
        <f t="shared" si="31"/>
        <v>3</v>
      </c>
      <c r="DV32">
        <f t="shared" si="32"/>
        <v>46</v>
      </c>
      <c r="DW32" s="3">
        <f t="shared" si="33"/>
        <v>3.29</v>
      </c>
      <c r="DX32" s="2">
        <f t="shared" si="34"/>
        <v>10</v>
      </c>
      <c r="DY32">
        <f t="shared" si="35"/>
        <v>3.3332999999999999</v>
      </c>
      <c r="DZ32">
        <f t="shared" si="36"/>
        <v>10</v>
      </c>
      <c r="EA32">
        <f t="shared" si="37"/>
        <v>3.3332999999999999</v>
      </c>
      <c r="EB32">
        <f t="shared" si="38"/>
        <v>20</v>
      </c>
      <c r="EC32" s="3">
        <f t="shared" si="39"/>
        <v>3.33</v>
      </c>
      <c r="ED32" s="2">
        <f t="shared" si="78"/>
        <v>24</v>
      </c>
      <c r="EE32" s="3">
        <f t="shared" si="40"/>
        <v>4</v>
      </c>
      <c r="EF32" s="2">
        <f t="shared" si="41"/>
        <v>6</v>
      </c>
      <c r="EG32" s="3">
        <f t="shared" si="42"/>
        <v>2</v>
      </c>
      <c r="EH32" s="2">
        <f t="shared" si="43"/>
        <v>116</v>
      </c>
      <c r="EI32" s="3">
        <f t="shared" si="44"/>
        <v>3.31</v>
      </c>
      <c r="EJ32" s="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3</v>
      </c>
      <c r="ER32">
        <v>1</v>
      </c>
      <c r="ES32">
        <v>1</v>
      </c>
      <c r="ET32">
        <v>4</v>
      </c>
      <c r="EU32" s="37">
        <v>2</v>
      </c>
      <c r="EV32">
        <v>1</v>
      </c>
      <c r="EW32">
        <v>1</v>
      </c>
      <c r="EX32">
        <v>1</v>
      </c>
      <c r="EY32">
        <v>1</v>
      </c>
      <c r="EZ32">
        <v>4</v>
      </c>
      <c r="FA32">
        <v>1</v>
      </c>
      <c r="FB32">
        <v>1</v>
      </c>
      <c r="FC32">
        <v>1</v>
      </c>
      <c r="FD32">
        <v>1</v>
      </c>
      <c r="FE32">
        <v>1</v>
      </c>
      <c r="FF32" s="2">
        <f t="shared" si="45"/>
        <v>28</v>
      </c>
      <c r="FG32" s="3">
        <f t="shared" si="46"/>
        <v>1.4</v>
      </c>
      <c r="FH32" s="2" t="s">
        <v>520</v>
      </c>
      <c r="FI32">
        <v>15</v>
      </c>
      <c r="FJ32" s="62" t="s">
        <v>514</v>
      </c>
      <c r="FK32" s="62">
        <v>10</v>
      </c>
      <c r="FL32" s="62" t="s">
        <v>514</v>
      </c>
      <c r="FM32" s="61">
        <v>10</v>
      </c>
      <c r="FN32" s="2">
        <v>1</v>
      </c>
      <c r="FO32">
        <v>1</v>
      </c>
      <c r="FP32">
        <v>2</v>
      </c>
      <c r="FQ32">
        <v>1</v>
      </c>
      <c r="FR32">
        <v>2</v>
      </c>
      <c r="FS32">
        <v>2</v>
      </c>
      <c r="FT32">
        <v>1</v>
      </c>
      <c r="FU32">
        <v>1</v>
      </c>
      <c r="FV32">
        <v>2</v>
      </c>
      <c r="FW32">
        <v>1</v>
      </c>
      <c r="FX32">
        <v>1</v>
      </c>
      <c r="FY32" s="37">
        <v>2</v>
      </c>
      <c r="FZ32">
        <v>1</v>
      </c>
      <c r="GA32">
        <v>1</v>
      </c>
      <c r="GB32">
        <v>2</v>
      </c>
      <c r="GC32">
        <v>2</v>
      </c>
      <c r="GD32">
        <v>1</v>
      </c>
      <c r="GE32">
        <v>2</v>
      </c>
      <c r="GF32">
        <v>2</v>
      </c>
      <c r="GG32">
        <v>2</v>
      </c>
      <c r="GH32">
        <v>1</v>
      </c>
      <c r="GI32">
        <v>1</v>
      </c>
      <c r="GJ32" s="2">
        <f t="shared" si="47"/>
        <v>29</v>
      </c>
      <c r="GK32" s="3">
        <f t="shared" si="48"/>
        <v>1.45</v>
      </c>
      <c r="GL32" s="2" t="s">
        <v>505</v>
      </c>
      <c r="GM32">
        <v>1</v>
      </c>
      <c r="GN32" t="s">
        <v>518</v>
      </c>
      <c r="GO32">
        <v>13</v>
      </c>
      <c r="GP32" t="s">
        <v>724</v>
      </c>
      <c r="GQ32" s="3">
        <v>0</v>
      </c>
      <c r="GR32" s="2">
        <v>1</v>
      </c>
      <c r="GS32">
        <v>3</v>
      </c>
      <c r="GT32">
        <v>2</v>
      </c>
      <c r="GU32">
        <v>1</v>
      </c>
      <c r="GV32">
        <v>3</v>
      </c>
      <c r="GW32">
        <v>4</v>
      </c>
      <c r="GX32" s="37">
        <f>LOOKUP(GW32,{1,2,3,4,5},{5,4,3,2,1})</f>
        <v>2</v>
      </c>
      <c r="GY32">
        <v>4</v>
      </c>
      <c r="GZ32" s="37">
        <f>LOOKUP(GY32,{1,2,3,4,5},{5,4,3,2,1})</f>
        <v>2</v>
      </c>
      <c r="HA32">
        <v>3</v>
      </c>
      <c r="HB32">
        <v>1</v>
      </c>
      <c r="HC32" s="37">
        <f>LOOKUP(HB32,{1,2,3,4,5},{5,4,3,2,1})</f>
        <v>5</v>
      </c>
      <c r="HD32">
        <v>3</v>
      </c>
      <c r="HE32">
        <v>3</v>
      </c>
      <c r="HF32">
        <v>5</v>
      </c>
      <c r="HG32">
        <v>3</v>
      </c>
      <c r="HH32">
        <v>2</v>
      </c>
      <c r="HI32">
        <v>5</v>
      </c>
      <c r="HJ32">
        <v>5</v>
      </c>
      <c r="HK32">
        <v>3</v>
      </c>
      <c r="HL32" s="37">
        <f>LOOKUP(HK32,{1,2,3,4,5},{5,4,3,2,1})</f>
        <v>3</v>
      </c>
      <c r="HM32">
        <v>3</v>
      </c>
      <c r="HN32" s="37">
        <f>LOOKUP(HM32,{1,2,3,4,5},{5,4,3,2,1})</f>
        <v>3</v>
      </c>
      <c r="HO32">
        <f t="shared" si="49"/>
        <v>53</v>
      </c>
      <c r="HP32">
        <f t="shared" si="50"/>
        <v>3.12</v>
      </c>
      <c r="HQ32">
        <v>1</v>
      </c>
      <c r="HR32">
        <v>2</v>
      </c>
      <c r="HS32">
        <v>1</v>
      </c>
      <c r="HT32">
        <v>1</v>
      </c>
      <c r="HU32">
        <v>1</v>
      </c>
      <c r="HV32">
        <v>1</v>
      </c>
      <c r="HW32">
        <v>1</v>
      </c>
      <c r="HX32" s="37">
        <v>3</v>
      </c>
      <c r="HY32">
        <v>2</v>
      </c>
      <c r="HZ32">
        <v>3</v>
      </c>
      <c r="IA32">
        <v>2</v>
      </c>
      <c r="IB32">
        <v>1</v>
      </c>
      <c r="IC32">
        <v>1</v>
      </c>
      <c r="ID32">
        <v>2</v>
      </c>
      <c r="IE32">
        <v>2</v>
      </c>
      <c r="IF32">
        <v>2</v>
      </c>
      <c r="IG32">
        <v>3</v>
      </c>
      <c r="IH32">
        <v>2</v>
      </c>
      <c r="II32">
        <v>2</v>
      </c>
      <c r="IJ32" s="37">
        <f>LOOKUP(II32,{1,2,3},{3,2,1})</f>
        <v>2</v>
      </c>
      <c r="IK32" s="2">
        <f t="shared" si="111"/>
        <v>29</v>
      </c>
      <c r="IL32" s="3">
        <f t="shared" si="112"/>
        <v>1.71</v>
      </c>
      <c r="IM32" s="2">
        <v>1</v>
      </c>
      <c r="IN32">
        <v>1</v>
      </c>
      <c r="IO32">
        <v>3</v>
      </c>
      <c r="IP32">
        <v>3</v>
      </c>
      <c r="IQ32">
        <v>2</v>
      </c>
      <c r="IR32">
        <v>4</v>
      </c>
      <c r="IS32">
        <v>2</v>
      </c>
      <c r="IT32" s="2">
        <f t="shared" si="53"/>
        <v>15</v>
      </c>
      <c r="IU32" s="3">
        <f t="shared" si="54"/>
        <v>2.5</v>
      </c>
      <c r="IV32" s="2">
        <v>1</v>
      </c>
      <c r="IW32">
        <v>2</v>
      </c>
      <c r="IX32">
        <v>4</v>
      </c>
      <c r="IY32">
        <v>4</v>
      </c>
      <c r="IZ32">
        <v>3</v>
      </c>
      <c r="JA32">
        <v>5</v>
      </c>
      <c r="JB32">
        <v>3</v>
      </c>
      <c r="JC32" s="2">
        <f t="shared" si="55"/>
        <v>21</v>
      </c>
      <c r="JD32" s="3">
        <f t="shared" si="56"/>
        <v>3.5</v>
      </c>
      <c r="JE32" s="2">
        <v>1</v>
      </c>
      <c r="JF32">
        <v>5</v>
      </c>
      <c r="JG32">
        <v>5</v>
      </c>
      <c r="JH32">
        <v>3</v>
      </c>
      <c r="JI32">
        <v>4</v>
      </c>
      <c r="JJ32">
        <v>1</v>
      </c>
      <c r="JK32">
        <v>4</v>
      </c>
      <c r="JL32" s="2">
        <f t="shared" si="57"/>
        <v>22</v>
      </c>
      <c r="JM32" s="3">
        <f t="shared" si="58"/>
        <v>3.6669999999999998</v>
      </c>
      <c r="JN32" s="2">
        <v>1</v>
      </c>
      <c r="JO32">
        <v>5</v>
      </c>
      <c r="JP32">
        <v>4</v>
      </c>
      <c r="JQ32">
        <v>4</v>
      </c>
      <c r="JR32">
        <v>5</v>
      </c>
      <c r="JS32">
        <v>3</v>
      </c>
      <c r="JT32">
        <v>5</v>
      </c>
      <c r="JU32" s="2">
        <f t="shared" si="81"/>
        <v>26</v>
      </c>
      <c r="JV32" s="3">
        <f t="shared" si="82"/>
        <v>4.3330000000000002</v>
      </c>
      <c r="JW32" s="2">
        <v>1</v>
      </c>
      <c r="JX32">
        <v>5</v>
      </c>
      <c r="JY32" s="37">
        <f>LOOKUP(JX32,{1,2,3,4,5},{5,4,3,2,1})</f>
        <v>1</v>
      </c>
      <c r="JZ32">
        <v>4</v>
      </c>
      <c r="KA32" s="37">
        <f>LOOKUP(JZ32,{1,2,3,4,5},{5,4,3,2,1})</f>
        <v>2</v>
      </c>
      <c r="KB32">
        <v>3</v>
      </c>
      <c r="KC32" s="37">
        <f>LOOKUP(KB32,{1,2,3,4,5},{5,4,3,2,1})</f>
        <v>3</v>
      </c>
      <c r="KD32">
        <v>5</v>
      </c>
      <c r="KE32" s="37">
        <f>LOOKUP(KD32,{1,2,3,4,5},{5,4,3,2,1})</f>
        <v>1</v>
      </c>
      <c r="KF32">
        <v>3</v>
      </c>
      <c r="KG32" s="37">
        <f>LOOKUP(KF32,{1,2,3,4,5},{5,4,3,2,1})</f>
        <v>3</v>
      </c>
      <c r="KH32">
        <v>4</v>
      </c>
      <c r="KI32" s="37">
        <f>LOOKUP(KH32,{1,2,3,4,5},{5,4,3,2,1})</f>
        <v>2</v>
      </c>
      <c r="KJ32" s="2">
        <f t="shared" si="79"/>
        <v>24</v>
      </c>
      <c r="KK32" s="3">
        <f t="shared" si="61"/>
        <v>4</v>
      </c>
      <c r="KL32" s="2">
        <f t="shared" si="62"/>
        <v>4</v>
      </c>
      <c r="KM32">
        <f t="shared" si="63"/>
        <v>9</v>
      </c>
      <c r="KN32">
        <f t="shared" si="80"/>
        <v>10</v>
      </c>
      <c r="KO32">
        <f t="shared" si="64"/>
        <v>6</v>
      </c>
      <c r="KP32">
        <f t="shared" si="65"/>
        <v>12</v>
      </c>
      <c r="KQ32">
        <f t="shared" si="66"/>
        <v>7</v>
      </c>
      <c r="KR32" s="2">
        <f t="shared" si="83"/>
        <v>10</v>
      </c>
      <c r="KS32">
        <f t="shared" si="84"/>
        <v>9</v>
      </c>
      <c r="KT32">
        <f t="shared" si="85"/>
        <v>7</v>
      </c>
      <c r="KU32">
        <f t="shared" si="86"/>
        <v>9</v>
      </c>
      <c r="KV32">
        <f t="shared" si="87"/>
        <v>4</v>
      </c>
      <c r="KW32" s="3">
        <f t="shared" si="88"/>
        <v>9</v>
      </c>
      <c r="KX32" s="2">
        <v>1</v>
      </c>
      <c r="KY32">
        <v>4</v>
      </c>
      <c r="KZ32">
        <v>4</v>
      </c>
      <c r="LA32">
        <v>2</v>
      </c>
      <c r="LB32">
        <v>1</v>
      </c>
      <c r="LC32">
        <v>2</v>
      </c>
      <c r="LD32">
        <v>1</v>
      </c>
      <c r="LE32">
        <v>3</v>
      </c>
      <c r="LF32">
        <v>3</v>
      </c>
      <c r="LG32">
        <v>3</v>
      </c>
      <c r="LH32">
        <v>4</v>
      </c>
      <c r="LI32">
        <v>3</v>
      </c>
      <c r="LJ32">
        <v>4</v>
      </c>
      <c r="LK32">
        <v>2</v>
      </c>
      <c r="LL32">
        <v>3</v>
      </c>
      <c r="LM32">
        <v>3</v>
      </c>
      <c r="LN32">
        <v>3</v>
      </c>
      <c r="LO32">
        <v>3</v>
      </c>
      <c r="LP32">
        <v>2</v>
      </c>
      <c r="LQ32">
        <v>2</v>
      </c>
      <c r="LR32">
        <v>3</v>
      </c>
      <c r="LS32">
        <v>1</v>
      </c>
      <c r="LT32">
        <v>3</v>
      </c>
      <c r="LU32" s="2">
        <f t="shared" si="68"/>
        <v>20</v>
      </c>
      <c r="LV32" s="3">
        <f t="shared" si="69"/>
        <v>3.3330000000000002</v>
      </c>
      <c r="LW32" s="2">
        <f t="shared" si="70"/>
        <v>39</v>
      </c>
      <c r="LX32" s="3">
        <f t="shared" si="71"/>
        <v>2.4380000000000002</v>
      </c>
      <c r="LY32" s="2">
        <f t="shared" si="72"/>
        <v>59</v>
      </c>
      <c r="LZ32" s="3">
        <f t="shared" si="73"/>
        <v>2.6819999999999999</v>
      </c>
      <c r="MA32" s="2">
        <v>1</v>
      </c>
      <c r="MB32">
        <v>2</v>
      </c>
      <c r="MC32">
        <v>1</v>
      </c>
      <c r="MD32">
        <v>1</v>
      </c>
      <c r="ME32">
        <v>2</v>
      </c>
      <c r="MF32">
        <v>2</v>
      </c>
      <c r="MG32">
        <v>1</v>
      </c>
      <c r="MH32">
        <v>1</v>
      </c>
      <c r="MI32">
        <v>1</v>
      </c>
      <c r="MJ32" s="3">
        <v>2</v>
      </c>
      <c r="MK32">
        <f t="shared" si="74"/>
        <v>14</v>
      </c>
      <c r="ML32" s="2">
        <v>1</v>
      </c>
      <c r="MM32">
        <v>3</v>
      </c>
      <c r="MN32">
        <v>4</v>
      </c>
      <c r="MO32">
        <v>4</v>
      </c>
      <c r="MP32" s="37">
        <f>LOOKUP(MO32,{1,2,3,4,5},{5,4,3,2,1})</f>
        <v>2</v>
      </c>
      <c r="MQ32">
        <v>3</v>
      </c>
      <c r="MR32">
        <v>3</v>
      </c>
      <c r="MS32" s="37">
        <f>LOOKUP(MR32,{1,2,3,4,5},{5,4,3,2,1})</f>
        <v>3</v>
      </c>
      <c r="MT32">
        <v>2</v>
      </c>
      <c r="MU32" s="37">
        <f>LOOKUP(MT32,{1,2,3,4,5},{5,4,3,2,1})</f>
        <v>4</v>
      </c>
      <c r="MV32">
        <v>2</v>
      </c>
      <c r="MW32">
        <v>3</v>
      </c>
      <c r="MX32">
        <v>2</v>
      </c>
      <c r="MY32">
        <v>4</v>
      </c>
      <c r="MZ32" s="37">
        <f>LOOKUP(MY32,{1,2,3,4,5},{5,4,3,2,1})</f>
        <v>2</v>
      </c>
      <c r="NA32">
        <v>4</v>
      </c>
      <c r="NB32">
        <v>3</v>
      </c>
      <c r="NC32">
        <v>4</v>
      </c>
      <c r="ND32" s="37">
        <f>LOOKUP(NC32,{1,2,3,4,5},{5,4,3,2,1})</f>
        <v>2</v>
      </c>
      <c r="NE32">
        <v>1</v>
      </c>
      <c r="NF32">
        <v>4</v>
      </c>
      <c r="NG32" s="37">
        <f>LOOKUP(NF32,{1,2,3,4,5},{5,4,3,2,1})</f>
        <v>2</v>
      </c>
      <c r="NH32">
        <v>4</v>
      </c>
      <c r="NI32" s="37">
        <f>LOOKUP(NH32,{1,2,3,4,5},{5,4,3,2,1})</f>
        <v>2</v>
      </c>
      <c r="NJ32">
        <v>3</v>
      </c>
      <c r="NK32">
        <v>4</v>
      </c>
      <c r="NL32" s="37">
        <f>LOOKUP(NK32,{1,2,3,4,5},{5,4,3,2,1})</f>
        <v>2</v>
      </c>
      <c r="NM32">
        <v>4</v>
      </c>
      <c r="NN32" s="37">
        <f>LOOKUP(NM32,{1,2,3,4,5},{5,4,3,2,1})</f>
        <v>2</v>
      </c>
      <c r="NO32">
        <v>2</v>
      </c>
      <c r="NP32" s="37">
        <f>LOOKUP(NO32,{1,2,3,4,5},{5,4,3,2,1})</f>
        <v>4</v>
      </c>
      <c r="NQ32">
        <v>4</v>
      </c>
      <c r="NR32">
        <v>4</v>
      </c>
      <c r="NS32">
        <v>4</v>
      </c>
      <c r="NT32">
        <v>2</v>
      </c>
      <c r="NU32" s="37">
        <f>LOOKUP(NT32,{1,2,3,4,5},{5,4,3,2,1})</f>
        <v>4</v>
      </c>
      <c r="NV32">
        <v>5</v>
      </c>
      <c r="NW32" s="37">
        <f>LOOKUP(NV32,{1,2,3,4,5},{5,4,3,2,1})</f>
        <v>1</v>
      </c>
      <c r="NX32">
        <v>4</v>
      </c>
      <c r="NY32" s="37">
        <f>LOOKUP(NX32,{1,2,3,4,5},{5,4,3,2,1})</f>
        <v>2</v>
      </c>
      <c r="NZ32">
        <f t="shared" si="75"/>
        <v>72</v>
      </c>
      <c r="OA32">
        <f t="shared" si="76"/>
        <v>2.77</v>
      </c>
      <c r="OB32" s="13" t="s">
        <v>725</v>
      </c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</row>
    <row r="33" spans="1:461" x14ac:dyDescent="0.3">
      <c r="A33" s="30">
        <v>36</v>
      </c>
      <c r="B33" s="2" t="s">
        <v>726</v>
      </c>
      <c r="C33" s="3">
        <v>1</v>
      </c>
      <c r="D33" s="2">
        <v>18</v>
      </c>
      <c r="E33">
        <v>2</v>
      </c>
      <c r="F33" s="2">
        <v>2</v>
      </c>
      <c r="G33">
        <v>2</v>
      </c>
      <c r="H33" s="3">
        <v>1</v>
      </c>
      <c r="I33" s="2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f t="shared" si="77"/>
        <v>1</v>
      </c>
      <c r="R33">
        <v>6</v>
      </c>
      <c r="S33">
        <v>2</v>
      </c>
      <c r="T33">
        <f>LOOKUP(R33,{1,2,3,4,5,6,11,15},{1,2,1,2,2,2,1,2})</f>
        <v>2</v>
      </c>
      <c r="U33">
        <v>2</v>
      </c>
      <c r="V33" s="3"/>
      <c r="W33" s="32" t="s">
        <v>440</v>
      </c>
      <c r="X33" s="32" t="s">
        <v>440</v>
      </c>
      <c r="Y33" s="32" t="s">
        <v>440</v>
      </c>
      <c r="Z33" s="32" t="s">
        <v>440</v>
      </c>
      <c r="AA33" s="32" t="s">
        <v>440</v>
      </c>
      <c r="AB33" s="49" t="s">
        <v>440</v>
      </c>
      <c r="AC33" s="32" t="s">
        <v>440</v>
      </c>
      <c r="AD33" s="49" t="s">
        <v>440</v>
      </c>
      <c r="AE33" s="2">
        <v>1</v>
      </c>
      <c r="AF33">
        <v>1</v>
      </c>
      <c r="AG33">
        <f t="shared" si="89"/>
        <v>1</v>
      </c>
      <c r="AH33">
        <v>1</v>
      </c>
      <c r="AI33">
        <f t="shared" si="90"/>
        <v>1</v>
      </c>
      <c r="AJ33">
        <v>1</v>
      </c>
      <c r="AK33">
        <f t="shared" si="91"/>
        <v>1</v>
      </c>
      <c r="AL33">
        <v>1</v>
      </c>
      <c r="AM33">
        <f t="shared" si="92"/>
        <v>-1</v>
      </c>
      <c r="AN33">
        <v>2</v>
      </c>
      <c r="AO33">
        <f t="shared" si="93"/>
        <v>1</v>
      </c>
      <c r="AP33">
        <v>1</v>
      </c>
      <c r="AQ33">
        <f t="shared" si="94"/>
        <v>1</v>
      </c>
      <c r="AR33">
        <v>2</v>
      </c>
      <c r="AS33">
        <f t="shared" si="95"/>
        <v>1</v>
      </c>
      <c r="AT33">
        <v>2</v>
      </c>
      <c r="AU33">
        <f t="shared" si="96"/>
        <v>1</v>
      </c>
      <c r="AV33">
        <v>1</v>
      </c>
      <c r="AW33">
        <f t="shared" si="97"/>
        <v>1</v>
      </c>
      <c r="AX33">
        <v>1</v>
      </c>
      <c r="AY33">
        <f t="shared" si="98"/>
        <v>-1</v>
      </c>
      <c r="AZ33">
        <v>1</v>
      </c>
      <c r="BA33">
        <f t="shared" si="99"/>
        <v>-1</v>
      </c>
      <c r="BB33">
        <v>1</v>
      </c>
      <c r="BC33">
        <f t="shared" si="100"/>
        <v>1</v>
      </c>
      <c r="BD33">
        <v>1</v>
      </c>
      <c r="BE33">
        <f t="shared" si="101"/>
        <v>1</v>
      </c>
      <c r="BF33">
        <v>2</v>
      </c>
      <c r="BG33">
        <f t="shared" si="102"/>
        <v>1</v>
      </c>
      <c r="BH33">
        <v>1</v>
      </c>
      <c r="BI33">
        <f t="shared" si="103"/>
        <v>1</v>
      </c>
      <c r="BJ33">
        <v>2</v>
      </c>
      <c r="BK33">
        <f t="shared" si="104"/>
        <v>1</v>
      </c>
      <c r="BL33">
        <v>2</v>
      </c>
      <c r="BM33">
        <f t="shared" si="105"/>
        <v>1</v>
      </c>
      <c r="BN33">
        <v>1</v>
      </c>
      <c r="BO33">
        <f t="shared" si="106"/>
        <v>1</v>
      </c>
      <c r="BP33">
        <v>1</v>
      </c>
      <c r="BQ33">
        <f t="shared" si="107"/>
        <v>1</v>
      </c>
      <c r="BR33">
        <v>2</v>
      </c>
      <c r="BS33">
        <f t="shared" si="108"/>
        <v>1</v>
      </c>
      <c r="BT33">
        <v>1</v>
      </c>
      <c r="BU33">
        <f t="shared" si="109"/>
        <v>-1</v>
      </c>
      <c r="BV33" s="13">
        <f t="shared" si="110"/>
        <v>13</v>
      </c>
      <c r="BW33" s="2">
        <v>1</v>
      </c>
      <c r="BX33">
        <v>5</v>
      </c>
      <c r="BY33">
        <v>5</v>
      </c>
      <c r="BZ33">
        <v>5</v>
      </c>
      <c r="CA33">
        <v>5</v>
      </c>
      <c r="CB33">
        <v>2</v>
      </c>
      <c r="CC33">
        <v>5</v>
      </c>
      <c r="CD33">
        <v>2</v>
      </c>
      <c r="CE33" s="37">
        <v>5</v>
      </c>
      <c r="CF33">
        <v>1</v>
      </c>
      <c r="CG33">
        <v>3</v>
      </c>
      <c r="CH33">
        <v>2</v>
      </c>
      <c r="CI33">
        <v>4</v>
      </c>
      <c r="CJ33">
        <v>2</v>
      </c>
      <c r="CK33">
        <v>2</v>
      </c>
      <c r="CL33">
        <v>5</v>
      </c>
      <c r="CM33">
        <v>4</v>
      </c>
      <c r="CN33">
        <v>5</v>
      </c>
      <c r="CO33">
        <v>4</v>
      </c>
      <c r="CP33">
        <v>5</v>
      </c>
      <c r="CQ33">
        <v>5</v>
      </c>
      <c r="CR33">
        <v>2</v>
      </c>
      <c r="CS33">
        <f>LOOKUP(CR33,{1,2,3,4,5},{5,4,3,2,1})</f>
        <v>4</v>
      </c>
      <c r="CT33">
        <v>1</v>
      </c>
      <c r="CU33">
        <v>1</v>
      </c>
      <c r="CV33">
        <v>4</v>
      </c>
      <c r="CW33">
        <v>2</v>
      </c>
      <c r="CX33">
        <f>LOOKUP(CW33,{1,2,3,4,5},{5,4,3,2,1})</f>
        <v>4</v>
      </c>
      <c r="CY33">
        <v>2</v>
      </c>
      <c r="CZ33">
        <f>LOOKUP(CY33,{1,2,3,4,5},{5,4,3,2,1})</f>
        <v>4</v>
      </c>
      <c r="DA33">
        <v>2</v>
      </c>
      <c r="DB33">
        <f>LOOKUP(DA33,{1,2,3,4,5},{5,4,3,2,1})</f>
        <v>4</v>
      </c>
      <c r="DC33">
        <v>3</v>
      </c>
      <c r="DD33">
        <v>3</v>
      </c>
      <c r="DE33">
        <v>5</v>
      </c>
      <c r="DF33">
        <v>5</v>
      </c>
      <c r="DG33">
        <v>5</v>
      </c>
      <c r="DH33">
        <v>5</v>
      </c>
      <c r="DI33">
        <v>1</v>
      </c>
      <c r="DJ33">
        <v>4</v>
      </c>
      <c r="DK33">
        <v>2</v>
      </c>
      <c r="DL33" s="2">
        <f t="shared" si="22"/>
        <v>15</v>
      </c>
      <c r="DM33">
        <f t="shared" si="23"/>
        <v>5</v>
      </c>
      <c r="DN33">
        <f t="shared" si="24"/>
        <v>15</v>
      </c>
      <c r="DO33">
        <f t="shared" si="25"/>
        <v>5</v>
      </c>
      <c r="DP33">
        <f t="shared" si="26"/>
        <v>30</v>
      </c>
      <c r="DQ33" s="3">
        <f t="shared" si="27"/>
        <v>5</v>
      </c>
      <c r="DR33" s="2">
        <f t="shared" si="28"/>
        <v>24</v>
      </c>
      <c r="DS33">
        <f t="shared" si="29"/>
        <v>4</v>
      </c>
      <c r="DT33">
        <f t="shared" si="30"/>
        <v>22</v>
      </c>
      <c r="DU33">
        <f t="shared" si="31"/>
        <v>2.75</v>
      </c>
      <c r="DV33">
        <f t="shared" si="32"/>
        <v>46</v>
      </c>
      <c r="DW33" s="3">
        <f t="shared" si="33"/>
        <v>3.29</v>
      </c>
      <c r="DX33" s="2">
        <f t="shared" si="34"/>
        <v>14</v>
      </c>
      <c r="DY33">
        <f t="shared" si="35"/>
        <v>4.6666999999999996</v>
      </c>
      <c r="DZ33">
        <f t="shared" si="36"/>
        <v>6</v>
      </c>
      <c r="EA33">
        <f t="shared" si="37"/>
        <v>2</v>
      </c>
      <c r="EB33">
        <f t="shared" si="38"/>
        <v>20</v>
      </c>
      <c r="EC33" s="3">
        <f t="shared" si="39"/>
        <v>3.33</v>
      </c>
      <c r="ED33" s="2">
        <f t="shared" si="78"/>
        <v>23</v>
      </c>
      <c r="EE33" s="3">
        <f t="shared" si="40"/>
        <v>3.83</v>
      </c>
      <c r="EF33" s="2">
        <f t="shared" si="41"/>
        <v>7</v>
      </c>
      <c r="EG33" s="3">
        <f t="shared" si="42"/>
        <v>2.33</v>
      </c>
      <c r="EH33" s="2">
        <f t="shared" si="43"/>
        <v>126</v>
      </c>
      <c r="EI33" s="3">
        <f t="shared" si="44"/>
        <v>3.6</v>
      </c>
      <c r="EJ33" s="2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5</v>
      </c>
      <c r="EU33" s="37">
        <v>2</v>
      </c>
      <c r="EV33">
        <v>1</v>
      </c>
      <c r="EW33">
        <v>1</v>
      </c>
      <c r="EX33">
        <v>1</v>
      </c>
      <c r="EY33">
        <v>1</v>
      </c>
      <c r="EZ33">
        <v>5</v>
      </c>
      <c r="FA33">
        <v>1</v>
      </c>
      <c r="FB33">
        <v>4</v>
      </c>
      <c r="FC33">
        <v>1</v>
      </c>
      <c r="FD33">
        <v>1</v>
      </c>
      <c r="FE33">
        <v>5</v>
      </c>
      <c r="FF33" s="2">
        <f t="shared" si="45"/>
        <v>35</v>
      </c>
      <c r="FG33" s="3">
        <f t="shared" si="46"/>
        <v>1.75</v>
      </c>
      <c r="FH33" s="2" t="s">
        <v>727</v>
      </c>
      <c r="FI33">
        <v>0</v>
      </c>
      <c r="FJ33" t="s">
        <v>728</v>
      </c>
      <c r="FK33">
        <v>0</v>
      </c>
      <c r="FL33" t="s">
        <v>520</v>
      </c>
      <c r="FM33" s="3">
        <v>15</v>
      </c>
      <c r="FN33" s="2">
        <v>1</v>
      </c>
      <c r="FO33">
        <v>1</v>
      </c>
      <c r="FP33">
        <v>1</v>
      </c>
      <c r="FQ33">
        <v>1</v>
      </c>
      <c r="FR33">
        <v>2</v>
      </c>
      <c r="FS33">
        <v>2</v>
      </c>
      <c r="FT33">
        <v>2</v>
      </c>
      <c r="FU33">
        <v>2</v>
      </c>
      <c r="FV33">
        <v>1</v>
      </c>
      <c r="FW33">
        <v>1</v>
      </c>
      <c r="FX33">
        <v>1</v>
      </c>
      <c r="FY33" s="37">
        <v>2</v>
      </c>
      <c r="FZ33">
        <v>2</v>
      </c>
      <c r="GA33">
        <v>2</v>
      </c>
      <c r="GB33">
        <v>2</v>
      </c>
      <c r="GC33">
        <v>2</v>
      </c>
      <c r="GD33">
        <v>1</v>
      </c>
      <c r="GE33">
        <v>2</v>
      </c>
      <c r="GF33">
        <v>2</v>
      </c>
      <c r="GG33">
        <v>2</v>
      </c>
      <c r="GH33">
        <v>2</v>
      </c>
      <c r="GI33">
        <v>1</v>
      </c>
      <c r="GJ33" s="2">
        <f t="shared" si="47"/>
        <v>32</v>
      </c>
      <c r="GK33" s="3">
        <f t="shared" si="48"/>
        <v>1.6</v>
      </c>
      <c r="GL33" s="2" t="s">
        <v>513</v>
      </c>
      <c r="GM33">
        <v>9</v>
      </c>
      <c r="GN33" t="s">
        <v>729</v>
      </c>
      <c r="GO33">
        <v>0</v>
      </c>
      <c r="GP33" s="31" t="s">
        <v>440</v>
      </c>
      <c r="GQ33" s="33" t="s">
        <v>440</v>
      </c>
      <c r="GR33" s="2">
        <v>1</v>
      </c>
      <c r="GS33">
        <v>5</v>
      </c>
      <c r="GT33">
        <v>5</v>
      </c>
      <c r="GU33">
        <v>3</v>
      </c>
      <c r="GV33">
        <v>1</v>
      </c>
      <c r="GW33">
        <v>1</v>
      </c>
      <c r="GX33" s="37">
        <f>LOOKUP(GW33,{1,2,3,4,5},{5,4,3,2,1})</f>
        <v>5</v>
      </c>
      <c r="GY33">
        <v>1</v>
      </c>
      <c r="GZ33" s="37">
        <f>LOOKUP(GY33,{1,2,3,4,5},{5,4,3,2,1})</f>
        <v>5</v>
      </c>
      <c r="HA33">
        <v>4</v>
      </c>
      <c r="HB33">
        <v>1</v>
      </c>
      <c r="HC33" s="37">
        <f>LOOKUP(HB33,{1,2,3,4,5},{5,4,3,2,1})</f>
        <v>5</v>
      </c>
      <c r="HD33">
        <v>1</v>
      </c>
      <c r="HE33">
        <v>5</v>
      </c>
      <c r="HF33">
        <v>5</v>
      </c>
      <c r="HG33">
        <v>5</v>
      </c>
      <c r="HH33">
        <v>5</v>
      </c>
      <c r="HI33">
        <v>4</v>
      </c>
      <c r="HJ33">
        <v>5</v>
      </c>
      <c r="HK33">
        <v>1</v>
      </c>
      <c r="HL33" s="37">
        <f>LOOKUP(HK33,{1,2,3,4,5},{5,4,3,2,1})</f>
        <v>5</v>
      </c>
      <c r="HM33">
        <v>1</v>
      </c>
      <c r="HN33" s="37">
        <f>LOOKUP(HM33,{1,2,3,4,5},{5,4,3,2,1})</f>
        <v>5</v>
      </c>
      <c r="HO33">
        <f t="shared" si="49"/>
        <v>73</v>
      </c>
      <c r="HP33">
        <f t="shared" si="50"/>
        <v>4.29</v>
      </c>
      <c r="HQ33">
        <v>1</v>
      </c>
      <c r="HR33">
        <v>1</v>
      </c>
      <c r="HS33">
        <v>1</v>
      </c>
      <c r="HT33">
        <v>3</v>
      </c>
      <c r="HU33">
        <v>1</v>
      </c>
      <c r="HV33">
        <v>1</v>
      </c>
      <c r="HW33">
        <v>1</v>
      </c>
      <c r="HX33" s="37">
        <v>3</v>
      </c>
      <c r="HY33">
        <v>3</v>
      </c>
      <c r="HZ33">
        <v>3</v>
      </c>
      <c r="IA33">
        <v>3</v>
      </c>
      <c r="IB33">
        <v>1</v>
      </c>
      <c r="IC33">
        <v>3</v>
      </c>
      <c r="ID33">
        <v>1</v>
      </c>
      <c r="IE33">
        <v>2</v>
      </c>
      <c r="IF33">
        <v>3</v>
      </c>
      <c r="IG33">
        <v>3</v>
      </c>
      <c r="IH33">
        <v>3</v>
      </c>
      <c r="II33">
        <v>1</v>
      </c>
      <c r="IJ33" s="37">
        <f>LOOKUP(II33,{1,2,3},{3,2,1})</f>
        <v>3</v>
      </c>
      <c r="IK33" s="2">
        <f t="shared" si="111"/>
        <v>36</v>
      </c>
      <c r="IL33" s="3">
        <f t="shared" si="112"/>
        <v>2.12</v>
      </c>
      <c r="IM33" s="2">
        <v>1</v>
      </c>
      <c r="IN33">
        <v>1</v>
      </c>
      <c r="IO33">
        <v>4</v>
      </c>
      <c r="IP33">
        <v>5</v>
      </c>
      <c r="IQ33">
        <v>3</v>
      </c>
      <c r="IR33">
        <v>5</v>
      </c>
      <c r="IS33">
        <v>2</v>
      </c>
      <c r="IT33" s="2">
        <f t="shared" si="53"/>
        <v>20</v>
      </c>
      <c r="IU33" s="3">
        <f t="shared" si="54"/>
        <v>3.3330000000000002</v>
      </c>
      <c r="IV33" s="2">
        <v>1</v>
      </c>
      <c r="IW33">
        <v>1</v>
      </c>
      <c r="IX33">
        <v>4</v>
      </c>
      <c r="IY33">
        <v>5</v>
      </c>
      <c r="IZ33">
        <v>3</v>
      </c>
      <c r="JA33">
        <v>5</v>
      </c>
      <c r="JB33">
        <v>2</v>
      </c>
      <c r="JC33" s="2">
        <f t="shared" si="55"/>
        <v>20</v>
      </c>
      <c r="JD33" s="3">
        <f t="shared" si="56"/>
        <v>3.3330000000000002</v>
      </c>
      <c r="JE33" s="2">
        <v>1</v>
      </c>
      <c r="JF33">
        <v>5</v>
      </c>
      <c r="JG33">
        <v>4</v>
      </c>
      <c r="JH33">
        <v>2</v>
      </c>
      <c r="JI33">
        <v>4</v>
      </c>
      <c r="JJ33">
        <v>2</v>
      </c>
      <c r="JK33">
        <v>4</v>
      </c>
      <c r="JL33" s="2">
        <f t="shared" si="57"/>
        <v>21</v>
      </c>
      <c r="JM33" s="3">
        <f t="shared" si="58"/>
        <v>3.5</v>
      </c>
      <c r="JN33" s="2">
        <v>1</v>
      </c>
      <c r="JO33">
        <v>5</v>
      </c>
      <c r="JP33">
        <v>4</v>
      </c>
      <c r="JQ33">
        <v>1</v>
      </c>
      <c r="JR33">
        <v>5</v>
      </c>
      <c r="JS33">
        <v>1</v>
      </c>
      <c r="JT33">
        <v>4</v>
      </c>
      <c r="JU33" s="2">
        <f t="shared" si="81"/>
        <v>20</v>
      </c>
      <c r="JV33" s="3">
        <f t="shared" si="82"/>
        <v>3.3330000000000002</v>
      </c>
      <c r="JW33" s="2">
        <v>1</v>
      </c>
      <c r="JX33">
        <v>5</v>
      </c>
      <c r="JY33" s="37">
        <f>LOOKUP(JX33,{1,2,3,4,5},{5,4,3,2,1})</f>
        <v>1</v>
      </c>
      <c r="JZ33">
        <v>2</v>
      </c>
      <c r="KA33" s="37">
        <f>LOOKUP(JZ33,{1,2,3,4,5},{5,4,3,2,1})</f>
        <v>4</v>
      </c>
      <c r="KB33">
        <v>1</v>
      </c>
      <c r="KC33" s="37">
        <f>LOOKUP(KB33,{1,2,3,4,5},{5,4,3,2,1})</f>
        <v>5</v>
      </c>
      <c r="KD33">
        <v>2</v>
      </c>
      <c r="KE33" s="37">
        <f>LOOKUP(KD33,{1,2,3,4,5},{5,4,3,2,1})</f>
        <v>4</v>
      </c>
      <c r="KF33">
        <v>1</v>
      </c>
      <c r="KG33" s="37">
        <f>LOOKUP(KF33,{1,2,3,4,5},{5,4,3,2,1})</f>
        <v>5</v>
      </c>
      <c r="KH33">
        <v>4</v>
      </c>
      <c r="KI33" s="37">
        <f>LOOKUP(KH33,{1,2,3,4,5},{5,4,3,2,1})</f>
        <v>2</v>
      </c>
      <c r="KJ33" s="2">
        <f t="shared" si="79"/>
        <v>15</v>
      </c>
      <c r="KK33" s="3">
        <f t="shared" si="61"/>
        <v>2.5</v>
      </c>
      <c r="KL33" s="2">
        <f t="shared" si="62"/>
        <v>3</v>
      </c>
      <c r="KM33">
        <f t="shared" si="63"/>
        <v>12</v>
      </c>
      <c r="KN33">
        <f t="shared" si="80"/>
        <v>15</v>
      </c>
      <c r="KO33">
        <f t="shared" si="64"/>
        <v>10</v>
      </c>
      <c r="KP33">
        <f t="shared" si="65"/>
        <v>15</v>
      </c>
      <c r="KQ33">
        <f t="shared" si="66"/>
        <v>6</v>
      </c>
      <c r="KR33" s="2">
        <f t="shared" si="83"/>
        <v>10</v>
      </c>
      <c r="KS33">
        <f t="shared" si="84"/>
        <v>8</v>
      </c>
      <c r="KT33">
        <f t="shared" si="85"/>
        <v>3</v>
      </c>
      <c r="KU33">
        <f t="shared" si="86"/>
        <v>9</v>
      </c>
      <c r="KV33">
        <f t="shared" si="87"/>
        <v>3</v>
      </c>
      <c r="KW33" s="3">
        <f t="shared" si="88"/>
        <v>8</v>
      </c>
      <c r="KX33" s="2">
        <v>1</v>
      </c>
      <c r="KY33">
        <v>2</v>
      </c>
      <c r="KZ33">
        <v>5</v>
      </c>
      <c r="LA33">
        <v>3</v>
      </c>
      <c r="LB33">
        <v>2</v>
      </c>
      <c r="LC33">
        <v>4</v>
      </c>
      <c r="LD33">
        <v>1</v>
      </c>
      <c r="LE33">
        <v>5</v>
      </c>
      <c r="LF33">
        <v>2</v>
      </c>
      <c r="LG33">
        <v>2</v>
      </c>
      <c r="LH33">
        <v>4</v>
      </c>
      <c r="LI33">
        <v>2</v>
      </c>
      <c r="LJ33">
        <v>5</v>
      </c>
      <c r="LK33">
        <v>2</v>
      </c>
      <c r="LL33">
        <v>3</v>
      </c>
      <c r="LM33">
        <v>3</v>
      </c>
      <c r="LN33">
        <v>2</v>
      </c>
      <c r="LO33">
        <v>2</v>
      </c>
      <c r="LP33">
        <v>2</v>
      </c>
      <c r="LQ33">
        <v>1</v>
      </c>
      <c r="LR33">
        <v>1</v>
      </c>
      <c r="LS33">
        <v>1</v>
      </c>
      <c r="LT33">
        <v>3</v>
      </c>
      <c r="LU33" s="2">
        <f t="shared" si="68"/>
        <v>25</v>
      </c>
      <c r="LV33" s="3">
        <f t="shared" si="69"/>
        <v>4.1669999999999998</v>
      </c>
      <c r="LW33" s="2">
        <f t="shared" si="70"/>
        <v>32</v>
      </c>
      <c r="LX33" s="3">
        <f t="shared" si="71"/>
        <v>2</v>
      </c>
      <c r="LY33" s="2">
        <f t="shared" si="72"/>
        <v>57</v>
      </c>
      <c r="LZ33" s="3">
        <f t="shared" si="73"/>
        <v>2.5910000000000002</v>
      </c>
      <c r="MA33" s="2">
        <v>1</v>
      </c>
      <c r="MB33">
        <v>1</v>
      </c>
      <c r="MC33">
        <v>2</v>
      </c>
      <c r="MD33">
        <v>2</v>
      </c>
      <c r="ME33">
        <v>1</v>
      </c>
      <c r="MF33">
        <v>2</v>
      </c>
      <c r="MG33">
        <v>1</v>
      </c>
      <c r="MH33">
        <v>1</v>
      </c>
      <c r="MI33">
        <v>1</v>
      </c>
      <c r="MJ33" s="3">
        <v>2</v>
      </c>
      <c r="MK33">
        <f t="shared" si="74"/>
        <v>14</v>
      </c>
      <c r="ML33" s="2">
        <v>1</v>
      </c>
      <c r="MM33">
        <v>3</v>
      </c>
      <c r="MN33">
        <v>3</v>
      </c>
      <c r="MO33">
        <v>4</v>
      </c>
      <c r="MP33" s="37">
        <f>LOOKUP(MO33,{1,2,3,4,5},{5,4,3,2,1})</f>
        <v>2</v>
      </c>
      <c r="MQ33">
        <v>1</v>
      </c>
      <c r="MR33">
        <v>2</v>
      </c>
      <c r="MS33" s="37">
        <f>LOOKUP(MR33,{1,2,3,4,5},{5,4,3,2,1})</f>
        <v>4</v>
      </c>
      <c r="MT33">
        <v>2</v>
      </c>
      <c r="MU33" s="37">
        <f>LOOKUP(MT33,{1,2,3,4,5},{5,4,3,2,1})</f>
        <v>4</v>
      </c>
      <c r="MV33">
        <v>4</v>
      </c>
      <c r="MW33">
        <v>1</v>
      </c>
      <c r="MX33">
        <v>1</v>
      </c>
      <c r="MY33">
        <v>2</v>
      </c>
      <c r="MZ33" s="37">
        <f>LOOKUP(MY33,{1,2,3,4,5},{5,4,3,2,1})</f>
        <v>4</v>
      </c>
      <c r="NA33">
        <v>3</v>
      </c>
      <c r="NB33">
        <v>4</v>
      </c>
      <c r="NC33">
        <v>5</v>
      </c>
      <c r="ND33" s="37">
        <f>LOOKUP(NC33,{1,2,3,4,5},{5,4,3,2,1})</f>
        <v>1</v>
      </c>
      <c r="NE33">
        <v>1</v>
      </c>
      <c r="NF33">
        <v>5</v>
      </c>
      <c r="NG33" s="37">
        <f>LOOKUP(NF33,{1,2,3,4,5},{5,4,3,2,1})</f>
        <v>1</v>
      </c>
      <c r="NH33">
        <v>5</v>
      </c>
      <c r="NI33" s="37">
        <f>LOOKUP(NH33,{1,2,3,4,5},{5,4,3,2,1})</f>
        <v>1</v>
      </c>
      <c r="NJ33">
        <v>4</v>
      </c>
      <c r="NK33">
        <v>1</v>
      </c>
      <c r="NL33" s="37">
        <f>LOOKUP(NK33,{1,2,3,4,5},{5,4,3,2,1})</f>
        <v>5</v>
      </c>
      <c r="NM33">
        <v>4</v>
      </c>
      <c r="NN33" s="37">
        <f>LOOKUP(NM33,{1,2,3,4,5},{5,4,3,2,1})</f>
        <v>2</v>
      </c>
      <c r="NO33">
        <v>3</v>
      </c>
      <c r="NP33" s="37">
        <f>LOOKUP(NO33,{1,2,3,4,5},{5,4,3,2,1})</f>
        <v>3</v>
      </c>
      <c r="NQ33">
        <v>3</v>
      </c>
      <c r="NR33">
        <v>1</v>
      </c>
      <c r="NS33">
        <v>3</v>
      </c>
      <c r="NT33">
        <v>2</v>
      </c>
      <c r="NU33" s="37">
        <f>LOOKUP(NT33,{1,2,3,4,5},{5,4,3,2,1})</f>
        <v>4</v>
      </c>
      <c r="NV33">
        <v>5</v>
      </c>
      <c r="NW33" s="37">
        <f>LOOKUP(NV33,{1,2,3,4,5},{5,4,3,2,1})</f>
        <v>1</v>
      </c>
      <c r="NX33">
        <v>1</v>
      </c>
      <c r="NY33" s="37">
        <f>LOOKUP(NX33,{1,2,3,4,5},{5,4,3,2,1})</f>
        <v>5</v>
      </c>
      <c r="NZ33">
        <f t="shared" si="75"/>
        <v>69</v>
      </c>
      <c r="OA33">
        <f t="shared" si="76"/>
        <v>2.65</v>
      </c>
      <c r="OB33" s="34" t="s">
        <v>440</v>
      </c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</row>
    <row r="34" spans="1:461" x14ac:dyDescent="0.3">
      <c r="A34" s="30">
        <v>37</v>
      </c>
      <c r="B34" s="2" t="s">
        <v>730</v>
      </c>
      <c r="C34" s="3">
        <v>1</v>
      </c>
      <c r="D34" s="2">
        <v>20</v>
      </c>
      <c r="E34">
        <v>1</v>
      </c>
      <c r="F34" s="2">
        <v>1</v>
      </c>
      <c r="G34">
        <v>1</v>
      </c>
      <c r="H34" s="3">
        <v>1</v>
      </c>
      <c r="I34" s="2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f t="shared" si="77"/>
        <v>2</v>
      </c>
      <c r="Q34" t="s">
        <v>731</v>
      </c>
      <c r="R34">
        <v>1</v>
      </c>
      <c r="S34">
        <v>5</v>
      </c>
      <c r="T34">
        <f>LOOKUP(R34,{1,2,3,4,5,6,11,15},{1,2,1,2,2,2,1,2})</f>
        <v>1</v>
      </c>
      <c r="U34">
        <v>2</v>
      </c>
      <c r="V34" s="3"/>
      <c r="W34" s="32" t="s">
        <v>440</v>
      </c>
      <c r="X34" s="32" t="s">
        <v>440</v>
      </c>
      <c r="Y34" s="32" t="s">
        <v>440</v>
      </c>
      <c r="Z34" s="32" t="s">
        <v>440</v>
      </c>
      <c r="AA34" s="32" t="s">
        <v>440</v>
      </c>
      <c r="AB34" s="49" t="s">
        <v>440</v>
      </c>
      <c r="AC34" s="32" t="s">
        <v>440</v>
      </c>
      <c r="AD34" s="49" t="s">
        <v>440</v>
      </c>
      <c r="AE34" s="2">
        <v>1</v>
      </c>
      <c r="AF34">
        <v>1</v>
      </c>
      <c r="AG34">
        <f t="shared" si="89"/>
        <v>1</v>
      </c>
      <c r="AH34">
        <v>1</v>
      </c>
      <c r="AI34">
        <f t="shared" si="90"/>
        <v>1</v>
      </c>
      <c r="AJ34">
        <v>1</v>
      </c>
      <c r="AK34">
        <f t="shared" si="91"/>
        <v>1</v>
      </c>
      <c r="AL34">
        <v>1</v>
      </c>
      <c r="AM34">
        <f t="shared" si="92"/>
        <v>-1</v>
      </c>
      <c r="AN34">
        <v>1</v>
      </c>
      <c r="AO34">
        <f t="shared" si="93"/>
        <v>-1</v>
      </c>
      <c r="AP34">
        <v>1</v>
      </c>
      <c r="AQ34">
        <f t="shared" si="94"/>
        <v>1</v>
      </c>
      <c r="AR34">
        <v>1</v>
      </c>
      <c r="AS34">
        <f t="shared" si="95"/>
        <v>-1</v>
      </c>
      <c r="AT34">
        <v>1</v>
      </c>
      <c r="AU34">
        <f t="shared" si="96"/>
        <v>-1</v>
      </c>
      <c r="AV34">
        <v>1</v>
      </c>
      <c r="AW34">
        <f t="shared" si="97"/>
        <v>1</v>
      </c>
      <c r="AX34">
        <v>1</v>
      </c>
      <c r="AY34">
        <f t="shared" si="98"/>
        <v>-1</v>
      </c>
      <c r="AZ34">
        <v>1</v>
      </c>
      <c r="BA34">
        <f t="shared" si="99"/>
        <v>-1</v>
      </c>
      <c r="BB34">
        <v>1</v>
      </c>
      <c r="BC34">
        <f t="shared" si="100"/>
        <v>1</v>
      </c>
      <c r="BD34">
        <v>1</v>
      </c>
      <c r="BE34">
        <f t="shared" si="101"/>
        <v>1</v>
      </c>
      <c r="BF34">
        <v>1</v>
      </c>
      <c r="BG34">
        <f t="shared" si="102"/>
        <v>-1</v>
      </c>
      <c r="BH34">
        <v>1</v>
      </c>
      <c r="BI34">
        <f t="shared" si="103"/>
        <v>1</v>
      </c>
      <c r="BJ34">
        <v>1</v>
      </c>
      <c r="BK34">
        <f t="shared" si="104"/>
        <v>-1</v>
      </c>
      <c r="BL34">
        <v>1</v>
      </c>
      <c r="BM34">
        <f t="shared" si="105"/>
        <v>-1</v>
      </c>
      <c r="BN34">
        <v>1</v>
      </c>
      <c r="BO34">
        <f t="shared" si="106"/>
        <v>1</v>
      </c>
      <c r="BP34">
        <v>1</v>
      </c>
      <c r="BQ34">
        <f t="shared" si="107"/>
        <v>1</v>
      </c>
      <c r="BR34">
        <v>1</v>
      </c>
      <c r="BS34">
        <f t="shared" si="108"/>
        <v>-1</v>
      </c>
      <c r="BT34">
        <v>1</v>
      </c>
      <c r="BU34">
        <f t="shared" si="109"/>
        <v>-1</v>
      </c>
      <c r="BV34" s="13">
        <f t="shared" si="110"/>
        <v>-1</v>
      </c>
      <c r="BW34" s="2">
        <v>1</v>
      </c>
      <c r="BX34">
        <v>3</v>
      </c>
      <c r="BY34">
        <v>4</v>
      </c>
      <c r="BZ34">
        <v>2</v>
      </c>
      <c r="CA34">
        <v>3</v>
      </c>
      <c r="CB34">
        <v>4</v>
      </c>
      <c r="CC34">
        <v>5</v>
      </c>
      <c r="CD34">
        <v>3</v>
      </c>
      <c r="CE34" s="37">
        <v>5</v>
      </c>
      <c r="CF34">
        <v>4</v>
      </c>
      <c r="CG34">
        <v>3</v>
      </c>
      <c r="CH34">
        <v>3</v>
      </c>
      <c r="CI34">
        <v>3</v>
      </c>
      <c r="CJ34">
        <v>2</v>
      </c>
      <c r="CK34">
        <v>4</v>
      </c>
      <c r="CL34">
        <v>4</v>
      </c>
      <c r="CM34">
        <v>4</v>
      </c>
      <c r="CN34">
        <v>3</v>
      </c>
      <c r="CO34">
        <v>2</v>
      </c>
      <c r="CP34">
        <v>5</v>
      </c>
      <c r="CQ34">
        <v>4</v>
      </c>
      <c r="CR34">
        <v>2</v>
      </c>
      <c r="CS34">
        <f>LOOKUP(CR34,{1,2,3,4,5},{5,4,3,2,1})</f>
        <v>4</v>
      </c>
      <c r="CT34">
        <v>4</v>
      </c>
      <c r="CU34">
        <v>4</v>
      </c>
      <c r="CV34">
        <v>4</v>
      </c>
      <c r="CW34">
        <v>5</v>
      </c>
      <c r="CX34">
        <f>LOOKUP(CW34,{1,2,3,4,5},{5,4,3,2,1})</f>
        <v>1</v>
      </c>
      <c r="CY34">
        <v>4</v>
      </c>
      <c r="CZ34">
        <f>LOOKUP(CY34,{1,2,3,4,5},{5,4,3,2,1})</f>
        <v>2</v>
      </c>
      <c r="DA34">
        <v>4</v>
      </c>
      <c r="DB34">
        <f>LOOKUP(DA34,{1,2,3,4,5},{5,4,3,2,1})</f>
        <v>2</v>
      </c>
      <c r="DC34">
        <v>2</v>
      </c>
      <c r="DD34">
        <v>4</v>
      </c>
      <c r="DE34">
        <v>5</v>
      </c>
      <c r="DF34">
        <v>5</v>
      </c>
      <c r="DG34">
        <v>5</v>
      </c>
      <c r="DH34">
        <v>5</v>
      </c>
      <c r="DI34">
        <v>3</v>
      </c>
      <c r="DJ34">
        <v>4</v>
      </c>
      <c r="DK34">
        <v>4</v>
      </c>
      <c r="DL34" s="2">
        <f t="shared" ref="DL34:DL65" si="113">SUM(BX34,BY34,BZ34)</f>
        <v>9</v>
      </c>
      <c r="DM34">
        <f t="shared" ref="DM34:DM65" si="114">ROUND(AVERAGE(BX34,BY34,BZ34),4)</f>
        <v>3</v>
      </c>
      <c r="DN34">
        <f t="shared" ref="DN34:DN65" si="115">SUM(DF34,DG34,DH34)</f>
        <v>15</v>
      </c>
      <c r="DO34">
        <f t="shared" ref="DO34:DO65" si="116">ROUND(AVERAGE(DF34,DG34,DH34),4)</f>
        <v>5</v>
      </c>
      <c r="DP34">
        <f t="shared" ref="DP34:DP65" si="117">SUM(DL34,DN34)</f>
        <v>24</v>
      </c>
      <c r="DQ34" s="3">
        <f t="shared" ref="DQ34:DQ65" si="118">ROUND(AVERAGE(DM34,DO34),4)</f>
        <v>4</v>
      </c>
      <c r="DR34" s="2">
        <f t="shared" ref="DR34:DR65" si="119">SUM(CA34,CC34,CJ34,CK34,CL34,CN34)</f>
        <v>21</v>
      </c>
      <c r="DS34">
        <f t="shared" ref="DS34:DS65" si="120">ROUND(AVERAGE(CA34,CC34,CJ34,CK34,CL34,CN34),4)</f>
        <v>3.5</v>
      </c>
      <c r="DT34">
        <f t="shared" ref="DT34:DT65" si="121">SUM(CB34,CD34,CF34,CG34,CH34,CI34,CM34,CO34)</f>
        <v>26</v>
      </c>
      <c r="DU34">
        <f t="shared" ref="DU34:DU65" si="122">ROUND(AVERAGE(CB34,CD34,CF34,CG34,CH34,CI34,CM34,CO34),4)</f>
        <v>3.25</v>
      </c>
      <c r="DV34">
        <f t="shared" ref="DV34:DV65" si="123">SUM(DR34,DT34)</f>
        <v>47</v>
      </c>
      <c r="DW34" s="3">
        <f t="shared" ref="DW34:DW65" si="124">ROUND((DV34/14), 2)</f>
        <v>3.36</v>
      </c>
      <c r="DX34" s="2">
        <f t="shared" ref="DX34:DX65" si="125">SUM(CP34,CQ34,CS34)</f>
        <v>13</v>
      </c>
      <c r="DY34">
        <f t="shared" ref="DY34:DY65" si="126">ROUND(AVERAGE(CP34,CQ34,CS34),4)</f>
        <v>4.3333000000000004</v>
      </c>
      <c r="DZ34">
        <f t="shared" ref="DZ34:DZ65" si="127">SUM(CT34,CU34,CV34)</f>
        <v>12</v>
      </c>
      <c r="EA34">
        <f t="shared" ref="EA34:EA65" si="128">ROUND(AVERAGE(CT34,CU34,CV34),4)</f>
        <v>4</v>
      </c>
      <c r="EB34">
        <f t="shared" ref="EB34:EB65" si="129">SUM(DX34,DZ34)</f>
        <v>25</v>
      </c>
      <c r="EC34" s="3">
        <f t="shared" ref="EC34:EC65" si="130">ROUND((EB34/6), 2)</f>
        <v>4.17</v>
      </c>
      <c r="ED34" s="2">
        <f t="shared" si="78"/>
        <v>16</v>
      </c>
      <c r="EE34" s="3">
        <f t="shared" ref="EE34:EE65" si="131">ROUND((ED34/6), 2)</f>
        <v>2.67</v>
      </c>
      <c r="EF34" s="2">
        <f t="shared" ref="EF34:EF65" si="132">SUM(DI34,DJ34,DK34)</f>
        <v>11</v>
      </c>
      <c r="EG34" s="3">
        <f t="shared" ref="EG34:EG65" si="133">ROUND((EF34/3), 2)</f>
        <v>3.67</v>
      </c>
      <c r="EH34" s="2">
        <f t="shared" ref="EH34:EH65" si="134">SUM(DL34,DN34,DR34,DT34,DX34,DZ34,ED34,EF34)</f>
        <v>123</v>
      </c>
      <c r="EI34" s="3">
        <f t="shared" ref="EI34:EI65" si="135">ROUND((EH34/35), 2)</f>
        <v>3.51</v>
      </c>
      <c r="EJ34" s="2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5</v>
      </c>
      <c r="ER34">
        <v>1</v>
      </c>
      <c r="ES34">
        <v>4</v>
      </c>
      <c r="ET34">
        <v>5</v>
      </c>
      <c r="EU34" s="37">
        <v>2</v>
      </c>
      <c r="EV34">
        <v>1</v>
      </c>
      <c r="EW34">
        <v>1</v>
      </c>
      <c r="EX34">
        <v>1</v>
      </c>
      <c r="EY34">
        <v>1</v>
      </c>
      <c r="EZ34">
        <v>5</v>
      </c>
      <c r="FA34">
        <v>5</v>
      </c>
      <c r="FB34">
        <v>1</v>
      </c>
      <c r="FC34">
        <v>1</v>
      </c>
      <c r="FD34">
        <v>1</v>
      </c>
      <c r="FE34">
        <v>5</v>
      </c>
      <c r="FF34" s="2">
        <f t="shared" ref="FF34:FF65" si="136">SUM(EK34,EL34,EM34,EN34,EO34,EP34,EQ34,ER34,ES34,ET34,EV34,EW34,EX34,EY34,EZ34,FA34,FB34,FC34,FD34,FE34)</f>
        <v>43</v>
      </c>
      <c r="FG34" s="3">
        <f t="shared" ref="FG34:FG65" si="137">ROUND((FF34/20), 4)</f>
        <v>2.15</v>
      </c>
      <c r="FH34" t="s">
        <v>521</v>
      </c>
      <c r="FI34">
        <v>16</v>
      </c>
      <c r="FJ34" t="s">
        <v>520</v>
      </c>
      <c r="FK34">
        <v>15</v>
      </c>
      <c r="FL34" t="s">
        <v>514</v>
      </c>
      <c r="FM34" s="3">
        <v>10</v>
      </c>
      <c r="FN34" s="2">
        <v>1</v>
      </c>
      <c r="FO34">
        <v>1</v>
      </c>
      <c r="FP34">
        <v>2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 s="37">
        <v>2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2</v>
      </c>
      <c r="GG34">
        <v>1</v>
      </c>
      <c r="GH34">
        <v>1</v>
      </c>
      <c r="GI34">
        <v>1</v>
      </c>
      <c r="GJ34" s="2">
        <f t="shared" ref="GJ34:GJ65" si="138">SUM(FO34,FP34,FQ34,FR34,FS34,FT34,FU34,FV34,FW34,FX34,FZ34,GA34,GB34,GC34,GD34,GE34,GF34,GG34,GH34,GI34)</f>
        <v>22</v>
      </c>
      <c r="GK34" s="3">
        <f t="shared" ref="GK34:GK65" si="139">ROUND((GJ34/20), 2)</f>
        <v>1.1000000000000001</v>
      </c>
      <c r="GL34" s="2" t="s">
        <v>513</v>
      </c>
      <c r="GM34">
        <v>9</v>
      </c>
      <c r="GN34" t="s">
        <v>508</v>
      </c>
      <c r="GO34">
        <v>4</v>
      </c>
      <c r="GP34" t="s">
        <v>507</v>
      </c>
      <c r="GQ34" s="3">
        <v>3</v>
      </c>
      <c r="GR34" s="2">
        <v>1</v>
      </c>
      <c r="GS34">
        <v>5</v>
      </c>
      <c r="GT34">
        <v>4</v>
      </c>
      <c r="GU34">
        <v>4</v>
      </c>
      <c r="GV34">
        <v>1</v>
      </c>
      <c r="GW34">
        <v>2</v>
      </c>
      <c r="GX34" s="37">
        <f>LOOKUP(GW34,{1,2,3,4,5},{5,4,3,2,1})</f>
        <v>4</v>
      </c>
      <c r="GY34">
        <v>1</v>
      </c>
      <c r="GZ34" s="37">
        <f>LOOKUP(GY34,{1,2,3,4,5},{5,4,3,2,1})</f>
        <v>5</v>
      </c>
      <c r="HA34">
        <v>2</v>
      </c>
      <c r="HB34">
        <v>2</v>
      </c>
      <c r="HC34" s="37">
        <f>LOOKUP(HB34,{1,2,3,4,5},{5,4,3,2,1})</f>
        <v>4</v>
      </c>
      <c r="HD34">
        <v>1</v>
      </c>
      <c r="HE34">
        <v>5</v>
      </c>
      <c r="HF34">
        <v>5</v>
      </c>
      <c r="HG34">
        <v>5</v>
      </c>
      <c r="HH34">
        <v>5</v>
      </c>
      <c r="HI34">
        <v>5</v>
      </c>
      <c r="HJ34">
        <v>5</v>
      </c>
      <c r="HK34">
        <v>2</v>
      </c>
      <c r="HL34" s="37">
        <f>LOOKUP(HK34,{1,2,3,4,5},{5,4,3,2,1})</f>
        <v>4</v>
      </c>
      <c r="HM34">
        <v>2</v>
      </c>
      <c r="HN34" s="37">
        <f>LOOKUP(HM34,{1,2,3,4,5},{5,4,3,2,1})</f>
        <v>4</v>
      </c>
      <c r="HO34">
        <f t="shared" ref="HO34:HO65" si="140">SUM(GS34,GT34,GU34,GV34,GX34,GZ34,HA34,HC34,HD34,HE34,HF34,HG34,HH34,HI34,HJ34,HL34,HN34)</f>
        <v>68</v>
      </c>
      <c r="HP34">
        <f t="shared" ref="HP34:HP65" si="141">ROUND((HO34/17), 2)</f>
        <v>4</v>
      </c>
      <c r="HQ34">
        <v>1</v>
      </c>
      <c r="HR34">
        <v>1</v>
      </c>
      <c r="HS34">
        <v>3</v>
      </c>
      <c r="HT34">
        <v>1</v>
      </c>
      <c r="HU34">
        <v>1</v>
      </c>
      <c r="HV34">
        <v>1</v>
      </c>
      <c r="HW34">
        <v>1</v>
      </c>
      <c r="HX34" s="37">
        <v>3</v>
      </c>
      <c r="HY34">
        <v>3</v>
      </c>
      <c r="HZ34">
        <v>3</v>
      </c>
      <c r="IA34">
        <v>3</v>
      </c>
      <c r="IB34">
        <v>1</v>
      </c>
      <c r="IC34">
        <v>2</v>
      </c>
      <c r="ID34">
        <v>2</v>
      </c>
      <c r="IE34">
        <v>2</v>
      </c>
      <c r="IF34">
        <v>3</v>
      </c>
      <c r="IG34">
        <v>3</v>
      </c>
      <c r="IH34">
        <v>1</v>
      </c>
      <c r="II34">
        <v>3</v>
      </c>
      <c r="IJ34" s="37">
        <f>LOOKUP(II34,{1,2,3},{3,2,1})</f>
        <v>1</v>
      </c>
      <c r="IK34" s="2">
        <f t="shared" si="111"/>
        <v>32</v>
      </c>
      <c r="IL34" s="3">
        <f t="shared" si="112"/>
        <v>1.88</v>
      </c>
      <c r="IM34" s="2">
        <v>1</v>
      </c>
      <c r="IN34">
        <v>1</v>
      </c>
      <c r="IO34">
        <v>4</v>
      </c>
      <c r="IP34">
        <v>3</v>
      </c>
      <c r="IQ34">
        <v>1</v>
      </c>
      <c r="IR34">
        <v>5</v>
      </c>
      <c r="IS34">
        <v>2</v>
      </c>
      <c r="IT34" s="2">
        <f t="shared" ref="IT34:IT65" si="142">SUM(IN34:IS34)</f>
        <v>16</v>
      </c>
      <c r="IU34" s="3">
        <f t="shared" ref="IU34:IU65" si="143">ROUND((IT34/6),3)</f>
        <v>2.6669999999999998</v>
      </c>
      <c r="IV34" s="2">
        <v>1</v>
      </c>
      <c r="IW34">
        <v>1</v>
      </c>
      <c r="IX34">
        <v>4</v>
      </c>
      <c r="IY34">
        <v>3</v>
      </c>
      <c r="IZ34">
        <v>1</v>
      </c>
      <c r="JA34">
        <v>5</v>
      </c>
      <c r="JB34">
        <v>3</v>
      </c>
      <c r="JC34" s="2">
        <f t="shared" ref="JC34:JC65" si="144">SUM(IW34:JB34)</f>
        <v>17</v>
      </c>
      <c r="JD34" s="3">
        <f t="shared" ref="JD34:JD65" si="145">ROUND((JC34/6),3)</f>
        <v>2.8330000000000002</v>
      </c>
      <c r="JE34" s="2">
        <v>1</v>
      </c>
      <c r="JF34">
        <v>4</v>
      </c>
      <c r="JG34">
        <v>4</v>
      </c>
      <c r="JH34">
        <v>3</v>
      </c>
      <c r="JI34">
        <v>4</v>
      </c>
      <c r="JJ34">
        <v>2</v>
      </c>
      <c r="JK34">
        <v>4</v>
      </c>
      <c r="JL34" s="2">
        <f t="shared" ref="JL34:JL65" si="146">SUM(JF34:JK34)</f>
        <v>21</v>
      </c>
      <c r="JM34" s="3">
        <f t="shared" ref="JM34:JM65" si="147">ROUND((JL34/6),3)</f>
        <v>3.5</v>
      </c>
      <c r="JN34" s="2">
        <v>1</v>
      </c>
      <c r="JO34">
        <v>5</v>
      </c>
      <c r="JP34">
        <v>5</v>
      </c>
      <c r="JQ34">
        <v>4</v>
      </c>
      <c r="JR34">
        <v>5</v>
      </c>
      <c r="JS34">
        <v>4</v>
      </c>
      <c r="JT34">
        <v>5</v>
      </c>
      <c r="JU34" s="2">
        <f t="shared" si="81"/>
        <v>28</v>
      </c>
      <c r="JV34" s="3">
        <f t="shared" si="82"/>
        <v>4.6669999999999998</v>
      </c>
      <c r="JW34" s="2">
        <v>1</v>
      </c>
      <c r="JX34">
        <v>5</v>
      </c>
      <c r="JY34" s="37">
        <f>LOOKUP(JX34,{1,2,3,4,5},{5,4,3,2,1})</f>
        <v>1</v>
      </c>
      <c r="JZ34">
        <v>4</v>
      </c>
      <c r="KA34" s="37">
        <f>LOOKUP(JZ34,{1,2,3,4,5},{5,4,3,2,1})</f>
        <v>2</v>
      </c>
      <c r="KB34">
        <v>4</v>
      </c>
      <c r="KC34" s="37">
        <f>LOOKUP(KB34,{1,2,3,4,5},{5,4,3,2,1})</f>
        <v>2</v>
      </c>
      <c r="KD34">
        <v>5</v>
      </c>
      <c r="KE34" s="37">
        <f>LOOKUP(KD34,{1,2,3,4,5},{5,4,3,2,1})</f>
        <v>1</v>
      </c>
      <c r="KF34">
        <v>2</v>
      </c>
      <c r="KG34" s="37">
        <f>LOOKUP(KF34,{1,2,3,4,5},{5,4,3,2,1})</f>
        <v>4</v>
      </c>
      <c r="KH34">
        <v>5</v>
      </c>
      <c r="KI34" s="37">
        <f>LOOKUP(KH34,{1,2,3,4,5},{5,4,3,2,1})</f>
        <v>1</v>
      </c>
      <c r="KJ34" s="2">
        <f t="shared" si="79"/>
        <v>25</v>
      </c>
      <c r="KK34" s="3">
        <f t="shared" ref="KK34:KK65" si="148">ROUND((KJ34/6),3)</f>
        <v>4.1669999999999998</v>
      </c>
      <c r="KL34" s="2">
        <f t="shared" ref="KL34:KL65" si="149">(IN34+IW34+JY34)</f>
        <v>3</v>
      </c>
      <c r="KM34">
        <f t="shared" ref="KM34:KM65" si="150">(IO34+IX34+KA34)</f>
        <v>10</v>
      </c>
      <c r="KN34">
        <f t="shared" si="80"/>
        <v>8</v>
      </c>
      <c r="KO34">
        <f t="shared" ref="KO34:KO65" si="151">(IQ34+IZ34+KE34)</f>
        <v>3</v>
      </c>
      <c r="KP34">
        <f t="shared" ref="KP34:KP65" si="152">(IR34+JA34+KG34)</f>
        <v>14</v>
      </c>
      <c r="KQ34">
        <f t="shared" ref="KQ34:KQ65" si="153">(IS34+JB34+KI34)</f>
        <v>6</v>
      </c>
      <c r="KR34" s="2">
        <f t="shared" si="83"/>
        <v>9</v>
      </c>
      <c r="KS34">
        <f t="shared" si="84"/>
        <v>9</v>
      </c>
      <c r="KT34">
        <f t="shared" si="85"/>
        <v>7</v>
      </c>
      <c r="KU34">
        <f t="shared" si="86"/>
        <v>9</v>
      </c>
      <c r="KV34">
        <f t="shared" si="87"/>
        <v>6</v>
      </c>
      <c r="KW34" s="3">
        <f t="shared" si="88"/>
        <v>9</v>
      </c>
      <c r="KX34" s="2">
        <v>1</v>
      </c>
      <c r="KY34">
        <v>3</v>
      </c>
      <c r="KZ34">
        <v>5</v>
      </c>
      <c r="LA34">
        <v>3</v>
      </c>
      <c r="LB34">
        <v>2</v>
      </c>
      <c r="LC34">
        <v>3</v>
      </c>
      <c r="LD34">
        <v>1</v>
      </c>
      <c r="LE34">
        <v>5</v>
      </c>
      <c r="LF34">
        <v>4</v>
      </c>
      <c r="LG34">
        <v>5</v>
      </c>
      <c r="LH34">
        <v>5</v>
      </c>
      <c r="LI34">
        <v>3</v>
      </c>
      <c r="LJ34">
        <v>5</v>
      </c>
      <c r="LK34">
        <v>3</v>
      </c>
      <c r="LL34">
        <v>5</v>
      </c>
      <c r="LM34">
        <v>4</v>
      </c>
      <c r="LN34">
        <v>2</v>
      </c>
      <c r="LO34">
        <v>2</v>
      </c>
      <c r="LP34">
        <v>4</v>
      </c>
      <c r="LQ34">
        <v>3</v>
      </c>
      <c r="LR34">
        <v>4</v>
      </c>
      <c r="LS34">
        <v>2</v>
      </c>
      <c r="LT34">
        <v>5</v>
      </c>
      <c r="LU34" s="2">
        <f t="shared" ref="LU34:LU65" si="154">SUM(KZ34,LC34,LE34,LG34,LH34,LJ34)</f>
        <v>28</v>
      </c>
      <c r="LV34" s="3">
        <f t="shared" ref="LV34:LV65" si="155">ROUND((LU34/6),3)</f>
        <v>4.6669999999999998</v>
      </c>
      <c r="LW34" s="2">
        <f t="shared" ref="LW34:LW65" si="156">SUM(KY34,LA34,LB34,LD34,LF34,LI34,LK34,LL34,LM34,LN34,LO34,LP34,LQ34,LR34,LS34,LT34)</f>
        <v>50</v>
      </c>
      <c r="LX34" s="3">
        <f t="shared" ref="LX34:LX65" si="157">ROUND((LW34/16),3)</f>
        <v>3.125</v>
      </c>
      <c r="LY34" s="2">
        <f t="shared" ref="LY34:LY65" si="158">SUM(KY34,KZ34,LA34,LB34,LC34,LD34,LE34,LF34,LG34,LH34,LI34,LJ34,LK34,LL34,LM34,LN34,LO34,LP34,LQ34,LR34,LS34,LT34)</f>
        <v>78</v>
      </c>
      <c r="LZ34" s="3">
        <f t="shared" ref="LZ34:LZ65" si="159">ROUND((LY34/22),3)</f>
        <v>3.5449999999999999</v>
      </c>
      <c r="MA34" s="2">
        <v>2</v>
      </c>
      <c r="MB34">
        <v>1</v>
      </c>
      <c r="MC34">
        <v>1</v>
      </c>
      <c r="MD34">
        <v>1</v>
      </c>
      <c r="ME34">
        <v>2</v>
      </c>
      <c r="MF34">
        <v>2</v>
      </c>
      <c r="MG34">
        <v>1</v>
      </c>
      <c r="MH34">
        <v>1</v>
      </c>
      <c r="MI34">
        <v>1</v>
      </c>
      <c r="MJ34" s="3">
        <v>1</v>
      </c>
      <c r="MK34">
        <f t="shared" ref="MK34:MK65" si="160">SUM(MA34,MB34,MC34,MD34,ME34,MF34,MG34,MH34,MI34,MJ34)</f>
        <v>13</v>
      </c>
      <c r="ML34" s="2">
        <v>1</v>
      </c>
      <c r="MM34">
        <v>4</v>
      </c>
      <c r="MN34">
        <v>2</v>
      </c>
      <c r="MO34">
        <v>4</v>
      </c>
      <c r="MP34" s="37">
        <f>LOOKUP(MO34,{1,2,3,4,5},{5,4,3,2,1})</f>
        <v>2</v>
      </c>
      <c r="MQ34">
        <v>2</v>
      </c>
      <c r="MR34">
        <v>4</v>
      </c>
      <c r="MS34" s="37">
        <f>LOOKUP(MR34,{1,2,3,4,5},{5,4,3,2,1})</f>
        <v>2</v>
      </c>
      <c r="MT34">
        <v>2</v>
      </c>
      <c r="MU34" s="37">
        <f>LOOKUP(MT34,{1,2,3,4,5},{5,4,3,2,1})</f>
        <v>4</v>
      </c>
      <c r="MV34">
        <v>3</v>
      </c>
      <c r="MW34">
        <v>2</v>
      </c>
      <c r="MX34">
        <v>2</v>
      </c>
      <c r="MY34">
        <v>5</v>
      </c>
      <c r="MZ34" s="37">
        <f>LOOKUP(MY34,{1,2,3,4,5},{5,4,3,2,1})</f>
        <v>1</v>
      </c>
      <c r="NA34">
        <v>2</v>
      </c>
      <c r="NB34">
        <v>4</v>
      </c>
      <c r="NC34">
        <v>3</v>
      </c>
      <c r="ND34" s="37">
        <f>LOOKUP(NC34,{1,2,3,4,5},{5,4,3,2,1})</f>
        <v>3</v>
      </c>
      <c r="NE34">
        <v>4</v>
      </c>
      <c r="NF34">
        <v>5</v>
      </c>
      <c r="NG34" s="37">
        <f>LOOKUP(NF34,{1,2,3,4,5},{5,4,3,2,1})</f>
        <v>1</v>
      </c>
      <c r="NH34">
        <v>4</v>
      </c>
      <c r="NI34" s="37">
        <f>LOOKUP(NH34,{1,2,3,4,5},{5,4,3,2,1})</f>
        <v>2</v>
      </c>
      <c r="NJ34">
        <v>3</v>
      </c>
      <c r="NK34">
        <v>3</v>
      </c>
      <c r="NL34" s="37">
        <f>LOOKUP(NK34,{1,2,3,4,5},{5,4,3,2,1})</f>
        <v>3</v>
      </c>
      <c r="NM34">
        <v>3</v>
      </c>
      <c r="NN34" s="37">
        <f>LOOKUP(NM34,{1,2,3,4,5},{5,4,3,2,1})</f>
        <v>3</v>
      </c>
      <c r="NO34">
        <v>2</v>
      </c>
      <c r="NP34" s="37">
        <f>LOOKUP(NO34,{1,2,3,4,5},{5,4,3,2,1})</f>
        <v>4</v>
      </c>
      <c r="NQ34">
        <v>4</v>
      </c>
      <c r="NR34">
        <v>5</v>
      </c>
      <c r="NS34">
        <v>5</v>
      </c>
      <c r="NT34">
        <v>4</v>
      </c>
      <c r="NU34" s="37">
        <f>LOOKUP(NT34,{1,2,3,4,5},{5,4,3,2,1})</f>
        <v>2</v>
      </c>
      <c r="NV34">
        <v>5</v>
      </c>
      <c r="NW34" s="37">
        <f>LOOKUP(NV34,{1,2,3,4,5},{5,4,3,2,1})</f>
        <v>1</v>
      </c>
      <c r="NX34">
        <v>5</v>
      </c>
      <c r="NY34" s="37">
        <f>LOOKUP(NX34,{1,2,3,4,5},{5,4,3,2,1})</f>
        <v>1</v>
      </c>
      <c r="NZ34">
        <f t="shared" ref="NZ34:NZ65" si="161">SUM(MM34,MN34,MP34,MQ34,MS34,MU34,MV34,MW34,MX34,MZ34,NA34,NB34,ND34,NE34,NG34,NI34,NJ34,NL34,NN34,NP34,NQ34,NR34,NS34,NU34,NW34,NY34)</f>
        <v>71</v>
      </c>
      <c r="OA34">
        <f t="shared" ref="OA34:OA65" si="162">ROUND((NZ34/26), 2)</f>
        <v>2.73</v>
      </c>
      <c r="OB34" s="13" t="s">
        <v>732</v>
      </c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</row>
    <row r="35" spans="1:461" x14ac:dyDescent="0.3">
      <c r="A35" s="30">
        <v>38</v>
      </c>
      <c r="B35" s="2" t="s">
        <v>733</v>
      </c>
      <c r="C35" s="3">
        <v>1</v>
      </c>
      <c r="D35" s="2">
        <v>19</v>
      </c>
      <c r="E35">
        <v>1</v>
      </c>
      <c r="F35" s="2">
        <v>1</v>
      </c>
      <c r="G35">
        <v>1</v>
      </c>
      <c r="H35" s="3">
        <v>1</v>
      </c>
      <c r="I35" s="2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f t="shared" si="77"/>
        <v>4</v>
      </c>
      <c r="R35">
        <v>1</v>
      </c>
      <c r="S35">
        <v>5</v>
      </c>
      <c r="T35">
        <f>LOOKUP(R35,{1,2,3,4,5,6,11,15},{1,2,1,2,2,2,1,2})</f>
        <v>1</v>
      </c>
      <c r="U35">
        <v>2</v>
      </c>
      <c r="V35" s="3"/>
      <c r="W35" s="32" t="s">
        <v>440</v>
      </c>
      <c r="X35" s="32" t="s">
        <v>440</v>
      </c>
      <c r="Y35" s="32" t="s">
        <v>440</v>
      </c>
      <c r="Z35" s="32" t="s">
        <v>440</v>
      </c>
      <c r="AA35" s="32" t="s">
        <v>440</v>
      </c>
      <c r="AB35" s="49" t="s">
        <v>440</v>
      </c>
      <c r="AC35" s="32" t="s">
        <v>440</v>
      </c>
      <c r="AD35" s="49" t="s">
        <v>440</v>
      </c>
      <c r="AE35" s="2">
        <v>1</v>
      </c>
      <c r="AF35">
        <v>1</v>
      </c>
      <c r="AG35">
        <f t="shared" si="89"/>
        <v>1</v>
      </c>
      <c r="AH35">
        <v>1</v>
      </c>
      <c r="AI35">
        <f t="shared" si="90"/>
        <v>1</v>
      </c>
      <c r="AJ35">
        <v>1</v>
      </c>
      <c r="AK35">
        <f t="shared" si="91"/>
        <v>1</v>
      </c>
      <c r="AL35">
        <v>2</v>
      </c>
      <c r="AM35">
        <f t="shared" si="92"/>
        <v>1</v>
      </c>
      <c r="AN35">
        <v>2</v>
      </c>
      <c r="AO35">
        <f t="shared" si="93"/>
        <v>1</v>
      </c>
      <c r="AP35">
        <v>2</v>
      </c>
      <c r="AQ35">
        <f t="shared" si="94"/>
        <v>-1</v>
      </c>
      <c r="AR35">
        <v>2</v>
      </c>
      <c r="AS35">
        <f t="shared" si="95"/>
        <v>1</v>
      </c>
      <c r="AT35">
        <v>1</v>
      </c>
      <c r="AU35">
        <f t="shared" si="96"/>
        <v>-1</v>
      </c>
      <c r="AV35">
        <v>1</v>
      </c>
      <c r="AW35">
        <f t="shared" si="97"/>
        <v>1</v>
      </c>
      <c r="AX35">
        <v>1</v>
      </c>
      <c r="AY35">
        <f t="shared" si="98"/>
        <v>-1</v>
      </c>
      <c r="AZ35">
        <v>1</v>
      </c>
      <c r="BA35">
        <f t="shared" si="99"/>
        <v>-1</v>
      </c>
      <c r="BB35">
        <v>1</v>
      </c>
      <c r="BC35">
        <f t="shared" si="100"/>
        <v>1</v>
      </c>
      <c r="BD35">
        <v>1</v>
      </c>
      <c r="BE35">
        <f t="shared" si="101"/>
        <v>1</v>
      </c>
      <c r="BF35">
        <v>1</v>
      </c>
      <c r="BG35">
        <f t="shared" si="102"/>
        <v>-1</v>
      </c>
      <c r="BH35">
        <v>1</v>
      </c>
      <c r="BI35">
        <f t="shared" si="103"/>
        <v>1</v>
      </c>
      <c r="BJ35">
        <v>2</v>
      </c>
      <c r="BK35">
        <f t="shared" si="104"/>
        <v>1</v>
      </c>
      <c r="BL35">
        <v>2</v>
      </c>
      <c r="BM35">
        <f t="shared" si="105"/>
        <v>1</v>
      </c>
      <c r="BN35">
        <v>2</v>
      </c>
      <c r="BO35">
        <f t="shared" si="106"/>
        <v>-1</v>
      </c>
      <c r="BP35">
        <v>1</v>
      </c>
      <c r="BQ35">
        <f t="shared" si="107"/>
        <v>1</v>
      </c>
      <c r="BR35">
        <v>2</v>
      </c>
      <c r="BS35">
        <f t="shared" si="108"/>
        <v>1</v>
      </c>
      <c r="BT35">
        <v>2</v>
      </c>
      <c r="BU35">
        <f t="shared" si="109"/>
        <v>1</v>
      </c>
      <c r="BV35" s="13">
        <f t="shared" si="110"/>
        <v>9</v>
      </c>
      <c r="BW35" s="2">
        <v>1</v>
      </c>
      <c r="BX35">
        <v>4</v>
      </c>
      <c r="BY35">
        <v>4</v>
      </c>
      <c r="BZ35">
        <v>3</v>
      </c>
      <c r="CA35">
        <v>5</v>
      </c>
      <c r="CB35">
        <v>4</v>
      </c>
      <c r="CC35">
        <v>4</v>
      </c>
      <c r="CD35">
        <v>4</v>
      </c>
      <c r="CE35" s="37">
        <v>5</v>
      </c>
      <c r="CF35">
        <v>4</v>
      </c>
      <c r="CG35">
        <v>4</v>
      </c>
      <c r="CH35">
        <v>5</v>
      </c>
      <c r="CI35">
        <v>5</v>
      </c>
      <c r="CJ35">
        <v>4</v>
      </c>
      <c r="CK35">
        <v>4</v>
      </c>
      <c r="CL35">
        <v>5</v>
      </c>
      <c r="CM35">
        <v>4</v>
      </c>
      <c r="CN35">
        <v>5</v>
      </c>
      <c r="CO35">
        <v>4</v>
      </c>
      <c r="CP35">
        <v>5</v>
      </c>
      <c r="CQ35">
        <v>4</v>
      </c>
      <c r="CR35">
        <v>2</v>
      </c>
      <c r="CS35">
        <f>LOOKUP(CR35,{1,2,3,4,5},{5,4,3,2,1})</f>
        <v>4</v>
      </c>
      <c r="CT35">
        <v>2</v>
      </c>
      <c r="CU35">
        <v>3</v>
      </c>
      <c r="CV35">
        <v>5</v>
      </c>
      <c r="CW35">
        <v>3</v>
      </c>
      <c r="CX35">
        <f>LOOKUP(CW35,{1,2,3,4,5},{5,4,3,2,1})</f>
        <v>3</v>
      </c>
      <c r="CY35">
        <v>2</v>
      </c>
      <c r="CZ35">
        <f>LOOKUP(CY35,{1,2,3,4,5},{5,4,3,2,1})</f>
        <v>4</v>
      </c>
      <c r="DA35">
        <v>1</v>
      </c>
      <c r="DB35">
        <f>LOOKUP(DA35,{1,2,3,4,5},{5,4,3,2,1})</f>
        <v>5</v>
      </c>
      <c r="DC35">
        <v>5</v>
      </c>
      <c r="DD35">
        <v>5</v>
      </c>
      <c r="DE35">
        <v>5</v>
      </c>
      <c r="DF35">
        <v>5</v>
      </c>
      <c r="DG35">
        <v>5</v>
      </c>
      <c r="DH35">
        <v>5</v>
      </c>
      <c r="DI35">
        <v>4</v>
      </c>
      <c r="DJ35">
        <v>4</v>
      </c>
      <c r="DK35">
        <v>4</v>
      </c>
      <c r="DL35" s="2">
        <f t="shared" si="113"/>
        <v>11</v>
      </c>
      <c r="DM35">
        <f t="shared" si="114"/>
        <v>3.6667000000000001</v>
      </c>
      <c r="DN35">
        <f t="shared" si="115"/>
        <v>15</v>
      </c>
      <c r="DO35">
        <f t="shared" si="116"/>
        <v>5</v>
      </c>
      <c r="DP35">
        <f t="shared" si="117"/>
        <v>26</v>
      </c>
      <c r="DQ35" s="3">
        <f t="shared" si="118"/>
        <v>4.3334000000000001</v>
      </c>
      <c r="DR35" s="2">
        <f t="shared" si="119"/>
        <v>27</v>
      </c>
      <c r="DS35">
        <f t="shared" si="120"/>
        <v>4.5</v>
      </c>
      <c r="DT35">
        <f t="shared" si="121"/>
        <v>34</v>
      </c>
      <c r="DU35">
        <f t="shared" si="122"/>
        <v>4.25</v>
      </c>
      <c r="DV35">
        <f t="shared" si="123"/>
        <v>61</v>
      </c>
      <c r="DW35" s="3">
        <f t="shared" si="124"/>
        <v>4.3600000000000003</v>
      </c>
      <c r="DX35" s="2">
        <f t="shared" si="125"/>
        <v>13</v>
      </c>
      <c r="DY35">
        <f t="shared" si="126"/>
        <v>4.3333000000000004</v>
      </c>
      <c r="DZ35">
        <f t="shared" si="127"/>
        <v>10</v>
      </c>
      <c r="EA35">
        <f t="shared" si="128"/>
        <v>3.3332999999999999</v>
      </c>
      <c r="EB35">
        <f t="shared" si="129"/>
        <v>23</v>
      </c>
      <c r="EC35" s="3">
        <f t="shared" si="130"/>
        <v>3.83</v>
      </c>
      <c r="ED35" s="2">
        <f t="shared" si="78"/>
        <v>27</v>
      </c>
      <c r="EE35" s="3">
        <f t="shared" si="131"/>
        <v>4.5</v>
      </c>
      <c r="EF35" s="2">
        <f t="shared" si="132"/>
        <v>12</v>
      </c>
      <c r="EG35" s="3">
        <f t="shared" si="133"/>
        <v>4</v>
      </c>
      <c r="EH35" s="2">
        <f t="shared" si="134"/>
        <v>149</v>
      </c>
      <c r="EI35" s="3">
        <f t="shared" si="135"/>
        <v>4.26</v>
      </c>
      <c r="EJ35" s="2">
        <v>1</v>
      </c>
      <c r="EK35">
        <v>4</v>
      </c>
      <c r="EL35">
        <v>3</v>
      </c>
      <c r="EM35">
        <v>4</v>
      </c>
      <c r="EN35">
        <v>5</v>
      </c>
      <c r="EO35">
        <v>3</v>
      </c>
      <c r="EP35">
        <v>3</v>
      </c>
      <c r="EQ35">
        <v>4</v>
      </c>
      <c r="ER35">
        <v>5</v>
      </c>
      <c r="ES35">
        <v>1</v>
      </c>
      <c r="ET35">
        <v>5</v>
      </c>
      <c r="EU35" s="37">
        <v>2</v>
      </c>
      <c r="EV35">
        <v>4</v>
      </c>
      <c r="EW35">
        <v>4</v>
      </c>
      <c r="EX35">
        <v>1</v>
      </c>
      <c r="EY35">
        <v>1</v>
      </c>
      <c r="EZ35">
        <v>5</v>
      </c>
      <c r="FA35">
        <v>2</v>
      </c>
      <c r="FB35">
        <v>1</v>
      </c>
      <c r="FC35">
        <v>1</v>
      </c>
      <c r="FD35">
        <v>1</v>
      </c>
      <c r="FE35">
        <v>4</v>
      </c>
      <c r="FF35" s="2">
        <f t="shared" si="136"/>
        <v>61</v>
      </c>
      <c r="FG35" s="3">
        <f t="shared" si="137"/>
        <v>3.05</v>
      </c>
      <c r="FH35" s="2" t="s">
        <v>520</v>
      </c>
      <c r="FI35">
        <v>15</v>
      </c>
      <c r="FJ35" t="s">
        <v>521</v>
      </c>
      <c r="FK35">
        <v>16</v>
      </c>
      <c r="FL35" t="s">
        <v>507</v>
      </c>
      <c r="FM35">
        <v>3</v>
      </c>
      <c r="FN35" s="2">
        <v>1</v>
      </c>
      <c r="FO35">
        <v>1</v>
      </c>
      <c r="FP35">
        <v>2</v>
      </c>
      <c r="FQ35">
        <v>1</v>
      </c>
      <c r="FR35">
        <v>1</v>
      </c>
      <c r="FS35">
        <v>1</v>
      </c>
      <c r="FT35">
        <v>2</v>
      </c>
      <c r="FU35">
        <v>1</v>
      </c>
      <c r="FV35">
        <v>1</v>
      </c>
      <c r="FW35">
        <v>1</v>
      </c>
      <c r="FX35">
        <v>1</v>
      </c>
      <c r="FY35" s="37">
        <v>2</v>
      </c>
      <c r="FZ35">
        <v>1</v>
      </c>
      <c r="GA35">
        <v>1</v>
      </c>
      <c r="GB35">
        <v>2</v>
      </c>
      <c r="GC35">
        <v>2</v>
      </c>
      <c r="GD35">
        <v>1</v>
      </c>
      <c r="GE35">
        <v>1</v>
      </c>
      <c r="GF35">
        <v>2</v>
      </c>
      <c r="GG35">
        <v>2</v>
      </c>
      <c r="GH35">
        <v>1</v>
      </c>
      <c r="GI35">
        <v>1</v>
      </c>
      <c r="GJ35" s="2">
        <f t="shared" si="138"/>
        <v>26</v>
      </c>
      <c r="GK35" s="3">
        <f t="shared" si="139"/>
        <v>1.3</v>
      </c>
      <c r="GL35" s="2" t="s">
        <v>520</v>
      </c>
      <c r="GM35">
        <v>15</v>
      </c>
      <c r="GN35" t="s">
        <v>507</v>
      </c>
      <c r="GO35">
        <v>3</v>
      </c>
      <c r="GP35" t="s">
        <v>525</v>
      </c>
      <c r="GQ35" s="3">
        <v>20</v>
      </c>
      <c r="GR35" s="2">
        <v>1</v>
      </c>
      <c r="GS35">
        <v>5</v>
      </c>
      <c r="GT35">
        <v>5</v>
      </c>
      <c r="GU35">
        <v>4</v>
      </c>
      <c r="GV35">
        <v>5</v>
      </c>
      <c r="GW35">
        <v>4</v>
      </c>
      <c r="GX35" s="37">
        <f>LOOKUP(GW35,{1,2,3,4,5},{5,4,3,2,1})</f>
        <v>2</v>
      </c>
      <c r="GY35">
        <v>4</v>
      </c>
      <c r="GZ35" s="37">
        <f>LOOKUP(GY35,{1,2,3,4,5},{5,4,3,2,1})</f>
        <v>2</v>
      </c>
      <c r="HA35">
        <v>2</v>
      </c>
      <c r="HB35">
        <v>4</v>
      </c>
      <c r="HC35" s="37">
        <f>LOOKUP(HB35,{1,2,3,4,5},{5,4,3,2,1})</f>
        <v>2</v>
      </c>
      <c r="HD35">
        <v>3</v>
      </c>
      <c r="HE35">
        <v>5</v>
      </c>
      <c r="HF35">
        <v>5</v>
      </c>
      <c r="HG35">
        <v>5</v>
      </c>
      <c r="HH35">
        <v>5</v>
      </c>
      <c r="HI35">
        <v>3</v>
      </c>
      <c r="HJ35">
        <v>5</v>
      </c>
      <c r="HK35">
        <v>1</v>
      </c>
      <c r="HL35" s="37">
        <f>LOOKUP(HK35,{1,2,3,4,5},{5,4,3,2,1})</f>
        <v>5</v>
      </c>
      <c r="HM35">
        <v>2</v>
      </c>
      <c r="HN35" s="37">
        <f>LOOKUP(HM35,{1,2,3,4,5},{5,4,3,2,1})</f>
        <v>4</v>
      </c>
      <c r="HO35">
        <f t="shared" si="140"/>
        <v>67</v>
      </c>
      <c r="HP35">
        <f t="shared" si="141"/>
        <v>3.94</v>
      </c>
      <c r="HQ35">
        <v>1</v>
      </c>
      <c r="HR35">
        <v>3</v>
      </c>
      <c r="HS35">
        <v>2</v>
      </c>
      <c r="HT35">
        <v>1</v>
      </c>
      <c r="HU35">
        <v>2</v>
      </c>
      <c r="HV35">
        <v>1</v>
      </c>
      <c r="HW35">
        <v>1</v>
      </c>
      <c r="HX35" s="37">
        <v>3</v>
      </c>
      <c r="HY35">
        <v>3</v>
      </c>
      <c r="HZ35">
        <v>2</v>
      </c>
      <c r="IA35">
        <v>3</v>
      </c>
      <c r="IB35">
        <v>1</v>
      </c>
      <c r="IC35">
        <v>1</v>
      </c>
      <c r="ID35">
        <v>2</v>
      </c>
      <c r="IE35">
        <v>2</v>
      </c>
      <c r="IF35">
        <v>3</v>
      </c>
      <c r="IG35">
        <v>3</v>
      </c>
      <c r="IH35">
        <v>2</v>
      </c>
      <c r="II35">
        <v>1</v>
      </c>
      <c r="IJ35" s="37">
        <f>LOOKUP(II35,{1,2,3},{3,2,1})</f>
        <v>3</v>
      </c>
      <c r="IK35" s="2">
        <f t="shared" si="111"/>
        <v>35</v>
      </c>
      <c r="IL35" s="3">
        <f t="shared" si="112"/>
        <v>2.06</v>
      </c>
      <c r="IM35" s="2">
        <v>1</v>
      </c>
      <c r="IN35">
        <v>2</v>
      </c>
      <c r="IO35">
        <v>3</v>
      </c>
      <c r="IP35">
        <v>4</v>
      </c>
      <c r="IQ35">
        <v>1</v>
      </c>
      <c r="IR35">
        <v>5</v>
      </c>
      <c r="IS35">
        <v>2</v>
      </c>
      <c r="IT35" s="2">
        <f t="shared" si="142"/>
        <v>17</v>
      </c>
      <c r="IU35" s="3">
        <f t="shared" si="143"/>
        <v>2.8330000000000002</v>
      </c>
      <c r="IV35" s="2">
        <v>1</v>
      </c>
      <c r="IW35">
        <v>2</v>
      </c>
      <c r="IX35">
        <v>5</v>
      </c>
      <c r="IY35">
        <v>4</v>
      </c>
      <c r="IZ35">
        <v>2</v>
      </c>
      <c r="JA35">
        <v>5</v>
      </c>
      <c r="JB35">
        <v>4</v>
      </c>
      <c r="JC35" s="2">
        <f t="shared" si="144"/>
        <v>22</v>
      </c>
      <c r="JD35" s="3">
        <f t="shared" si="145"/>
        <v>3.6669999999999998</v>
      </c>
      <c r="JE35" s="2">
        <v>1</v>
      </c>
      <c r="JF35">
        <v>2</v>
      </c>
      <c r="JG35">
        <v>5</v>
      </c>
      <c r="JH35">
        <v>1</v>
      </c>
      <c r="JI35">
        <v>4</v>
      </c>
      <c r="JJ35">
        <v>1</v>
      </c>
      <c r="JK35">
        <v>4</v>
      </c>
      <c r="JL35" s="2">
        <f t="shared" si="146"/>
        <v>17</v>
      </c>
      <c r="JM35" s="3">
        <f t="shared" si="147"/>
        <v>2.8330000000000002</v>
      </c>
      <c r="JN35" s="2">
        <v>1</v>
      </c>
      <c r="JO35">
        <v>4</v>
      </c>
      <c r="JP35">
        <v>5</v>
      </c>
      <c r="JQ35">
        <v>1</v>
      </c>
      <c r="JR35">
        <v>4</v>
      </c>
      <c r="JS35">
        <v>1</v>
      </c>
      <c r="JT35">
        <v>5</v>
      </c>
      <c r="JU35" s="2">
        <f t="shared" si="81"/>
        <v>20</v>
      </c>
      <c r="JV35" s="3">
        <f t="shared" si="82"/>
        <v>3.3330000000000002</v>
      </c>
      <c r="JW35" s="2">
        <v>1</v>
      </c>
      <c r="JX35">
        <v>5</v>
      </c>
      <c r="JY35" s="37">
        <f>LOOKUP(JX35,{1,2,3,4,5},{5,4,3,2,1})</f>
        <v>1</v>
      </c>
      <c r="JZ35">
        <v>5</v>
      </c>
      <c r="KA35" s="37">
        <f>LOOKUP(JZ35,{1,2,3,4,5},{5,4,3,2,1})</f>
        <v>1</v>
      </c>
      <c r="KB35">
        <v>4</v>
      </c>
      <c r="KC35" s="37">
        <f>LOOKUP(KB35,{1,2,3,4,5},{5,4,3,2,1})</f>
        <v>2</v>
      </c>
      <c r="KD35">
        <v>4</v>
      </c>
      <c r="KE35" s="37">
        <f>LOOKUP(KD35,{1,2,3,4,5},{5,4,3,2,1})</f>
        <v>2</v>
      </c>
      <c r="KF35">
        <v>2</v>
      </c>
      <c r="KG35" s="37">
        <f>LOOKUP(KF35,{1,2,3,4,5},{5,4,3,2,1})</f>
        <v>4</v>
      </c>
      <c r="KH35">
        <v>4</v>
      </c>
      <c r="KI35" s="37">
        <f>LOOKUP(KH35,{1,2,3,4,5},{5,4,3,2,1})</f>
        <v>2</v>
      </c>
      <c r="KJ35" s="2">
        <f t="shared" si="79"/>
        <v>24</v>
      </c>
      <c r="KK35" s="3">
        <f t="shared" si="148"/>
        <v>4</v>
      </c>
      <c r="KL35" s="2">
        <f t="shared" si="149"/>
        <v>5</v>
      </c>
      <c r="KM35">
        <f t="shared" si="150"/>
        <v>9</v>
      </c>
      <c r="KN35">
        <f t="shared" si="80"/>
        <v>10</v>
      </c>
      <c r="KO35">
        <f t="shared" si="151"/>
        <v>5</v>
      </c>
      <c r="KP35">
        <f t="shared" si="152"/>
        <v>14</v>
      </c>
      <c r="KQ35">
        <f t="shared" si="153"/>
        <v>8</v>
      </c>
      <c r="KR35" s="2">
        <f t="shared" si="83"/>
        <v>6</v>
      </c>
      <c r="KS35">
        <f t="shared" si="84"/>
        <v>10</v>
      </c>
      <c r="KT35">
        <f t="shared" si="85"/>
        <v>2</v>
      </c>
      <c r="KU35">
        <f t="shared" si="86"/>
        <v>8</v>
      </c>
      <c r="KV35">
        <f t="shared" si="87"/>
        <v>2</v>
      </c>
      <c r="KW35" s="3">
        <f t="shared" si="88"/>
        <v>9</v>
      </c>
      <c r="KX35" s="2">
        <v>1</v>
      </c>
      <c r="KY35">
        <v>4</v>
      </c>
      <c r="KZ35">
        <v>5</v>
      </c>
      <c r="LA35">
        <v>3</v>
      </c>
      <c r="LB35">
        <v>2</v>
      </c>
      <c r="LC35">
        <v>4</v>
      </c>
      <c r="LD35">
        <v>1</v>
      </c>
      <c r="LE35">
        <v>5</v>
      </c>
      <c r="LF35">
        <v>3</v>
      </c>
      <c r="LG35">
        <v>4</v>
      </c>
      <c r="LH35">
        <v>5</v>
      </c>
      <c r="LI35">
        <v>3</v>
      </c>
      <c r="LJ35">
        <v>5</v>
      </c>
      <c r="LK35">
        <v>3</v>
      </c>
      <c r="LL35">
        <v>4</v>
      </c>
      <c r="LM35">
        <v>3</v>
      </c>
      <c r="LN35">
        <v>2</v>
      </c>
      <c r="LO35">
        <v>2</v>
      </c>
      <c r="LP35">
        <v>3</v>
      </c>
      <c r="LQ35">
        <v>3</v>
      </c>
      <c r="LR35">
        <v>2</v>
      </c>
      <c r="LS35">
        <v>2</v>
      </c>
      <c r="LT35">
        <v>4</v>
      </c>
      <c r="LU35" s="2">
        <f t="shared" si="154"/>
        <v>28</v>
      </c>
      <c r="LV35" s="3">
        <f t="shared" si="155"/>
        <v>4.6669999999999998</v>
      </c>
      <c r="LW35" s="2">
        <f t="shared" si="156"/>
        <v>44</v>
      </c>
      <c r="LX35" s="3">
        <f t="shared" si="157"/>
        <v>2.75</v>
      </c>
      <c r="LY35" s="2">
        <f t="shared" si="158"/>
        <v>72</v>
      </c>
      <c r="LZ35" s="3">
        <f t="shared" si="159"/>
        <v>3.2730000000000001</v>
      </c>
      <c r="MA35" s="2">
        <v>1</v>
      </c>
      <c r="MB35">
        <v>1</v>
      </c>
      <c r="MC35">
        <v>1</v>
      </c>
      <c r="MD35">
        <v>1</v>
      </c>
      <c r="ME35">
        <v>2</v>
      </c>
      <c r="MF35">
        <v>1</v>
      </c>
      <c r="MG35">
        <v>1</v>
      </c>
      <c r="MH35">
        <v>1</v>
      </c>
      <c r="MI35">
        <v>2</v>
      </c>
      <c r="MJ35" s="3">
        <v>2</v>
      </c>
      <c r="MK35">
        <f t="shared" si="160"/>
        <v>13</v>
      </c>
      <c r="ML35" s="2">
        <v>1</v>
      </c>
      <c r="MM35">
        <v>4</v>
      </c>
      <c r="MN35">
        <v>4</v>
      </c>
      <c r="MO35">
        <v>3</v>
      </c>
      <c r="MP35" s="37">
        <f>LOOKUP(MO35,{1,2,3,4,5},{5,4,3,2,1})</f>
        <v>3</v>
      </c>
      <c r="MQ35">
        <v>3</v>
      </c>
      <c r="MR35">
        <v>3</v>
      </c>
      <c r="MS35" s="37">
        <f>LOOKUP(MR35,{1,2,3,4,5},{5,4,3,2,1})</f>
        <v>3</v>
      </c>
      <c r="MT35">
        <v>2</v>
      </c>
      <c r="MU35" s="37">
        <f>LOOKUP(MT35,{1,2,3,4,5},{5,4,3,2,1})</f>
        <v>4</v>
      </c>
      <c r="MV35">
        <v>1</v>
      </c>
      <c r="MW35">
        <v>2</v>
      </c>
      <c r="MX35">
        <v>3</v>
      </c>
      <c r="MY35">
        <v>5</v>
      </c>
      <c r="MZ35" s="37">
        <f>LOOKUP(MY35,{1,2,3,4,5},{5,4,3,2,1})</f>
        <v>1</v>
      </c>
      <c r="NA35">
        <v>3</v>
      </c>
      <c r="NB35">
        <v>3</v>
      </c>
      <c r="NC35">
        <v>3</v>
      </c>
      <c r="ND35" s="37">
        <f>LOOKUP(NC35,{1,2,3,4,5},{5,4,3,2,1})</f>
        <v>3</v>
      </c>
      <c r="NE35">
        <v>2</v>
      </c>
      <c r="NF35">
        <v>1</v>
      </c>
      <c r="NG35" s="37">
        <f>LOOKUP(NF35,{1,2,3,4,5},{5,4,3,2,1})</f>
        <v>5</v>
      </c>
      <c r="NH35">
        <v>2</v>
      </c>
      <c r="NI35" s="37">
        <f>LOOKUP(NH35,{1,2,3,4,5},{5,4,3,2,1})</f>
        <v>4</v>
      </c>
      <c r="NJ35">
        <v>2</v>
      </c>
      <c r="NK35">
        <v>2</v>
      </c>
      <c r="NL35" s="37">
        <f>LOOKUP(NK35,{1,2,3,4,5},{5,4,3,2,1})</f>
        <v>4</v>
      </c>
      <c r="NM35">
        <v>5</v>
      </c>
      <c r="NN35" s="37">
        <f>LOOKUP(NM35,{1,2,3,4,5},{5,4,3,2,1})</f>
        <v>1</v>
      </c>
      <c r="NO35">
        <v>4</v>
      </c>
      <c r="NP35" s="37">
        <f>LOOKUP(NO35,{1,2,3,4,5},{5,4,3,2,1})</f>
        <v>2</v>
      </c>
      <c r="NQ35">
        <v>2</v>
      </c>
      <c r="NR35">
        <v>4</v>
      </c>
      <c r="NS35">
        <v>5</v>
      </c>
      <c r="NT35">
        <v>3</v>
      </c>
      <c r="NU35" s="37">
        <f>LOOKUP(NT35,{1,2,3,4,5},{5,4,3,2,1})</f>
        <v>3</v>
      </c>
      <c r="NV35">
        <v>5</v>
      </c>
      <c r="NW35" s="37">
        <f>LOOKUP(NV35,{1,2,3,4,5},{5,4,3,2,1})</f>
        <v>1</v>
      </c>
      <c r="NX35">
        <v>4</v>
      </c>
      <c r="NY35" s="37">
        <f>LOOKUP(NX35,{1,2,3,4,5},{5,4,3,2,1})</f>
        <v>2</v>
      </c>
      <c r="NZ35">
        <f t="shared" si="161"/>
        <v>74</v>
      </c>
      <c r="OA35">
        <f t="shared" si="162"/>
        <v>2.85</v>
      </c>
      <c r="OB35" s="13" t="s">
        <v>734</v>
      </c>
      <c r="OC35" s="1" t="s">
        <v>440</v>
      </c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</row>
    <row r="36" spans="1:461" x14ac:dyDescent="0.3">
      <c r="A36" s="30">
        <v>39</v>
      </c>
      <c r="B36" s="2" t="s">
        <v>735</v>
      </c>
      <c r="C36" s="3">
        <v>1</v>
      </c>
      <c r="D36" s="2">
        <v>20</v>
      </c>
      <c r="E36">
        <v>1</v>
      </c>
      <c r="F36" s="2">
        <v>2</v>
      </c>
      <c r="G36">
        <v>2</v>
      </c>
      <c r="H36" s="3">
        <v>1</v>
      </c>
      <c r="I36" s="2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f t="shared" si="77"/>
        <v>1</v>
      </c>
      <c r="R36">
        <v>1</v>
      </c>
      <c r="S36">
        <v>4</v>
      </c>
      <c r="T36">
        <f>LOOKUP(R36,{1,2,3,4,5,6,11,15},{1,2,1,2,2,2,1,2})</f>
        <v>1</v>
      </c>
      <c r="U36">
        <v>2</v>
      </c>
      <c r="V36" s="3"/>
      <c r="W36" s="32" t="s">
        <v>440</v>
      </c>
      <c r="X36" s="32" t="s">
        <v>440</v>
      </c>
      <c r="Y36" s="32" t="s">
        <v>440</v>
      </c>
      <c r="Z36" s="32" t="s">
        <v>440</v>
      </c>
      <c r="AA36" s="32" t="s">
        <v>440</v>
      </c>
      <c r="AB36" s="49" t="s">
        <v>440</v>
      </c>
      <c r="AC36" s="32" t="s">
        <v>440</v>
      </c>
      <c r="AD36" s="49" t="s">
        <v>440</v>
      </c>
      <c r="AE36" s="2">
        <v>1</v>
      </c>
      <c r="AF36">
        <v>1</v>
      </c>
      <c r="AG36">
        <f t="shared" si="89"/>
        <v>1</v>
      </c>
      <c r="AH36">
        <v>1</v>
      </c>
      <c r="AI36">
        <f t="shared" si="90"/>
        <v>1</v>
      </c>
      <c r="AJ36">
        <v>1</v>
      </c>
      <c r="AK36">
        <f t="shared" si="91"/>
        <v>1</v>
      </c>
      <c r="AL36">
        <v>2</v>
      </c>
      <c r="AM36">
        <f t="shared" si="92"/>
        <v>1</v>
      </c>
      <c r="AN36">
        <v>1</v>
      </c>
      <c r="AO36">
        <f t="shared" si="93"/>
        <v>-1</v>
      </c>
      <c r="AP36">
        <v>1</v>
      </c>
      <c r="AQ36">
        <f t="shared" si="94"/>
        <v>1</v>
      </c>
      <c r="AR36">
        <v>2</v>
      </c>
      <c r="AS36">
        <f t="shared" si="95"/>
        <v>1</v>
      </c>
      <c r="AT36">
        <v>2</v>
      </c>
      <c r="AU36">
        <f t="shared" si="96"/>
        <v>1</v>
      </c>
      <c r="AV36">
        <v>1</v>
      </c>
      <c r="AW36">
        <f t="shared" si="97"/>
        <v>1</v>
      </c>
      <c r="AX36">
        <v>1</v>
      </c>
      <c r="AY36">
        <f t="shared" si="98"/>
        <v>-1</v>
      </c>
      <c r="AZ36">
        <v>1</v>
      </c>
      <c r="BA36">
        <f t="shared" si="99"/>
        <v>-1</v>
      </c>
      <c r="BB36">
        <v>1</v>
      </c>
      <c r="BC36">
        <f t="shared" si="100"/>
        <v>1</v>
      </c>
      <c r="BD36">
        <v>1</v>
      </c>
      <c r="BE36">
        <f t="shared" si="101"/>
        <v>1</v>
      </c>
      <c r="BF36">
        <v>2</v>
      </c>
      <c r="BG36">
        <f t="shared" si="102"/>
        <v>1</v>
      </c>
      <c r="BH36">
        <v>1</v>
      </c>
      <c r="BI36">
        <f t="shared" si="103"/>
        <v>1</v>
      </c>
      <c r="BJ36">
        <v>2</v>
      </c>
      <c r="BK36">
        <f t="shared" si="104"/>
        <v>1</v>
      </c>
      <c r="BL36">
        <v>2</v>
      </c>
      <c r="BM36">
        <f t="shared" si="105"/>
        <v>1</v>
      </c>
      <c r="BN36">
        <v>1</v>
      </c>
      <c r="BO36">
        <f t="shared" si="106"/>
        <v>1</v>
      </c>
      <c r="BP36">
        <v>1</v>
      </c>
      <c r="BQ36">
        <f t="shared" si="107"/>
        <v>1</v>
      </c>
      <c r="BR36">
        <v>2</v>
      </c>
      <c r="BS36">
        <f t="shared" si="108"/>
        <v>1</v>
      </c>
      <c r="BT36">
        <v>1</v>
      </c>
      <c r="BU36">
        <f t="shared" si="109"/>
        <v>-1</v>
      </c>
      <c r="BV36" s="13">
        <f t="shared" si="110"/>
        <v>13</v>
      </c>
      <c r="BW36" s="2">
        <v>1</v>
      </c>
      <c r="BX36">
        <v>3</v>
      </c>
      <c r="BY36">
        <v>4</v>
      </c>
      <c r="BZ36">
        <v>3</v>
      </c>
      <c r="CA36">
        <v>4</v>
      </c>
      <c r="CB36">
        <v>2</v>
      </c>
      <c r="CC36">
        <v>4</v>
      </c>
      <c r="CD36">
        <v>2</v>
      </c>
      <c r="CE36" s="37">
        <v>5</v>
      </c>
      <c r="CF36">
        <v>2</v>
      </c>
      <c r="CG36">
        <v>2</v>
      </c>
      <c r="CH36">
        <v>2</v>
      </c>
      <c r="CI36">
        <v>2</v>
      </c>
      <c r="CJ36">
        <v>3</v>
      </c>
      <c r="CK36">
        <v>2</v>
      </c>
      <c r="CL36">
        <v>3</v>
      </c>
      <c r="CM36">
        <v>4</v>
      </c>
      <c r="CN36">
        <v>4</v>
      </c>
      <c r="CO36">
        <v>3</v>
      </c>
      <c r="CP36">
        <v>4</v>
      </c>
      <c r="CQ36">
        <v>4</v>
      </c>
      <c r="CR36">
        <v>2</v>
      </c>
      <c r="CS36">
        <f>LOOKUP(CR36,{1,2,3,4,5},{5,4,3,2,1})</f>
        <v>4</v>
      </c>
      <c r="CT36">
        <v>4</v>
      </c>
      <c r="CU36">
        <v>4</v>
      </c>
      <c r="CV36">
        <v>4</v>
      </c>
      <c r="CW36">
        <v>3</v>
      </c>
      <c r="CX36">
        <f>LOOKUP(CW36,{1,2,3,4,5},{5,4,3,2,1})</f>
        <v>3</v>
      </c>
      <c r="CY36">
        <v>3</v>
      </c>
      <c r="CZ36">
        <f>LOOKUP(CY36,{1,2,3,4,5},{5,4,3,2,1})</f>
        <v>3</v>
      </c>
      <c r="DA36">
        <v>1</v>
      </c>
      <c r="DB36">
        <f>LOOKUP(DA36,{1,2,3,4,5},{5,4,3,2,1})</f>
        <v>5</v>
      </c>
      <c r="DC36">
        <v>3</v>
      </c>
      <c r="DD36">
        <v>3</v>
      </c>
      <c r="DE36">
        <v>3</v>
      </c>
      <c r="DF36">
        <v>4</v>
      </c>
      <c r="DG36">
        <v>3</v>
      </c>
      <c r="DH36">
        <v>3</v>
      </c>
      <c r="DI36">
        <v>2</v>
      </c>
      <c r="DJ36">
        <v>2</v>
      </c>
      <c r="DK36">
        <v>2</v>
      </c>
      <c r="DL36" s="2">
        <f t="shared" si="113"/>
        <v>10</v>
      </c>
      <c r="DM36">
        <f t="shared" si="114"/>
        <v>3.3332999999999999</v>
      </c>
      <c r="DN36">
        <f t="shared" si="115"/>
        <v>10</v>
      </c>
      <c r="DO36">
        <f t="shared" si="116"/>
        <v>3.3332999999999999</v>
      </c>
      <c r="DP36">
        <f t="shared" si="117"/>
        <v>20</v>
      </c>
      <c r="DQ36" s="3">
        <f t="shared" si="118"/>
        <v>3.3332999999999999</v>
      </c>
      <c r="DR36" s="2">
        <f t="shared" si="119"/>
        <v>20</v>
      </c>
      <c r="DS36">
        <f t="shared" si="120"/>
        <v>3.3332999999999999</v>
      </c>
      <c r="DT36">
        <f t="shared" si="121"/>
        <v>19</v>
      </c>
      <c r="DU36">
        <f t="shared" si="122"/>
        <v>2.375</v>
      </c>
      <c r="DV36">
        <f t="shared" si="123"/>
        <v>39</v>
      </c>
      <c r="DW36" s="3">
        <f t="shared" si="124"/>
        <v>2.79</v>
      </c>
      <c r="DX36" s="2">
        <f t="shared" si="125"/>
        <v>12</v>
      </c>
      <c r="DY36">
        <f t="shared" si="126"/>
        <v>4</v>
      </c>
      <c r="DZ36">
        <f t="shared" si="127"/>
        <v>12</v>
      </c>
      <c r="EA36">
        <f t="shared" si="128"/>
        <v>4</v>
      </c>
      <c r="EB36">
        <f t="shared" si="129"/>
        <v>24</v>
      </c>
      <c r="EC36" s="3">
        <f t="shared" si="130"/>
        <v>4</v>
      </c>
      <c r="ED36" s="2">
        <f t="shared" si="78"/>
        <v>20</v>
      </c>
      <c r="EE36" s="3">
        <f t="shared" si="131"/>
        <v>3.33</v>
      </c>
      <c r="EF36" s="2">
        <f t="shared" si="132"/>
        <v>6</v>
      </c>
      <c r="EG36" s="3">
        <f t="shared" si="133"/>
        <v>2</v>
      </c>
      <c r="EH36" s="2">
        <f t="shared" si="134"/>
        <v>109</v>
      </c>
      <c r="EI36" s="3">
        <f t="shared" si="135"/>
        <v>3.11</v>
      </c>
      <c r="EJ36" s="2">
        <v>1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4</v>
      </c>
      <c r="ER36">
        <v>2</v>
      </c>
      <c r="ES36">
        <v>2</v>
      </c>
      <c r="ET36">
        <v>4</v>
      </c>
      <c r="EU36" s="37">
        <v>2</v>
      </c>
      <c r="EV36">
        <v>2</v>
      </c>
      <c r="EW36">
        <v>2</v>
      </c>
      <c r="EX36">
        <v>2</v>
      </c>
      <c r="EY36">
        <v>2</v>
      </c>
      <c r="EZ36">
        <v>4</v>
      </c>
      <c r="FA36">
        <v>2</v>
      </c>
      <c r="FB36">
        <v>2</v>
      </c>
      <c r="FC36">
        <v>2</v>
      </c>
      <c r="FD36">
        <v>2</v>
      </c>
      <c r="FE36">
        <v>2</v>
      </c>
      <c r="FF36" s="2">
        <f t="shared" si="136"/>
        <v>46</v>
      </c>
      <c r="FG36" s="3">
        <f t="shared" si="137"/>
        <v>2.2999999999999998</v>
      </c>
      <c r="FH36" s="2" t="s">
        <v>511</v>
      </c>
      <c r="FI36">
        <v>7</v>
      </c>
      <c r="FJ36" t="s">
        <v>514</v>
      </c>
      <c r="FK36">
        <v>10</v>
      </c>
      <c r="FL36" t="s">
        <v>520</v>
      </c>
      <c r="FM36" s="3">
        <v>15</v>
      </c>
      <c r="FN36" s="2">
        <v>1</v>
      </c>
      <c r="FO36">
        <v>1</v>
      </c>
      <c r="FP36">
        <v>1</v>
      </c>
      <c r="FQ36">
        <v>1</v>
      </c>
      <c r="FR36">
        <v>1</v>
      </c>
      <c r="FS36">
        <v>2</v>
      </c>
      <c r="FT36">
        <v>1</v>
      </c>
      <c r="FU36">
        <v>1</v>
      </c>
      <c r="FV36">
        <v>1</v>
      </c>
      <c r="FW36">
        <v>1</v>
      </c>
      <c r="FX36">
        <v>1</v>
      </c>
      <c r="FY36" s="37">
        <v>2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2</v>
      </c>
      <c r="GF36">
        <v>2</v>
      </c>
      <c r="GG36">
        <v>1</v>
      </c>
      <c r="GH36">
        <v>1</v>
      </c>
      <c r="GI36">
        <v>1</v>
      </c>
      <c r="GJ36" s="2">
        <f t="shared" si="138"/>
        <v>23</v>
      </c>
      <c r="GK36" s="3">
        <f t="shared" si="139"/>
        <v>1.1499999999999999</v>
      </c>
      <c r="GL36" s="2" t="s">
        <v>511</v>
      </c>
      <c r="GM36">
        <v>7</v>
      </c>
      <c r="GN36" t="s">
        <v>514</v>
      </c>
      <c r="GO36">
        <v>10</v>
      </c>
      <c r="GP36" t="s">
        <v>512</v>
      </c>
      <c r="GQ36" s="3">
        <v>8</v>
      </c>
      <c r="GR36" s="2">
        <v>1</v>
      </c>
      <c r="GS36">
        <v>4</v>
      </c>
      <c r="GT36">
        <v>4</v>
      </c>
      <c r="GU36">
        <v>4</v>
      </c>
      <c r="GV36">
        <v>4</v>
      </c>
      <c r="GW36">
        <v>3</v>
      </c>
      <c r="GX36" s="37">
        <f>LOOKUP(GW36,{1,2,3,4,5},{5,4,3,2,1})</f>
        <v>3</v>
      </c>
      <c r="GY36">
        <v>2</v>
      </c>
      <c r="GZ36" s="37">
        <f>LOOKUP(GY36,{1,2,3,4,5},{5,4,3,2,1})</f>
        <v>4</v>
      </c>
      <c r="HA36">
        <v>4</v>
      </c>
      <c r="HB36">
        <v>3</v>
      </c>
      <c r="HC36" s="37">
        <f>LOOKUP(HB36,{1,2,3,4,5},{5,4,3,2,1})</f>
        <v>3</v>
      </c>
      <c r="HD36">
        <v>2</v>
      </c>
      <c r="HE36">
        <v>3</v>
      </c>
      <c r="HF36">
        <v>4</v>
      </c>
      <c r="HG36">
        <v>2</v>
      </c>
      <c r="HH36">
        <v>4</v>
      </c>
      <c r="HI36">
        <v>4</v>
      </c>
      <c r="HJ36">
        <v>4</v>
      </c>
      <c r="HK36">
        <v>3</v>
      </c>
      <c r="HL36" s="37">
        <f>LOOKUP(HK36,{1,2,3,4,5},{5,4,3,2,1})</f>
        <v>3</v>
      </c>
      <c r="HM36">
        <v>3</v>
      </c>
      <c r="HN36" s="37">
        <f>LOOKUP(HM36,{1,2,3,4,5},{5,4,3,2,1})</f>
        <v>3</v>
      </c>
      <c r="HO36">
        <f t="shared" si="140"/>
        <v>59</v>
      </c>
      <c r="HP36">
        <f t="shared" si="141"/>
        <v>3.47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 s="37">
        <v>3</v>
      </c>
      <c r="HY36">
        <v>1</v>
      </c>
      <c r="HZ36">
        <v>3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3</v>
      </c>
      <c r="IG36">
        <v>2</v>
      </c>
      <c r="IH36">
        <v>1</v>
      </c>
      <c r="II36">
        <v>1</v>
      </c>
      <c r="IJ36" s="37">
        <f>LOOKUP(II36,{1,2,3},{3,2,1})</f>
        <v>3</v>
      </c>
      <c r="IK36" s="2">
        <f t="shared" si="111"/>
        <v>24</v>
      </c>
      <c r="IL36" s="3">
        <f t="shared" si="112"/>
        <v>1.41</v>
      </c>
      <c r="IM36" s="2">
        <v>1</v>
      </c>
      <c r="IN36">
        <v>2</v>
      </c>
      <c r="IO36">
        <v>4</v>
      </c>
      <c r="IP36">
        <v>4</v>
      </c>
      <c r="IQ36">
        <v>2</v>
      </c>
      <c r="IR36">
        <v>5</v>
      </c>
      <c r="IS36">
        <v>3</v>
      </c>
      <c r="IT36" s="2">
        <f t="shared" si="142"/>
        <v>20</v>
      </c>
      <c r="IU36" s="3">
        <f t="shared" si="143"/>
        <v>3.3330000000000002</v>
      </c>
      <c r="IV36" s="2">
        <v>1</v>
      </c>
      <c r="IW36">
        <v>1</v>
      </c>
      <c r="IX36">
        <v>4</v>
      </c>
      <c r="IY36">
        <v>5</v>
      </c>
      <c r="IZ36">
        <v>2</v>
      </c>
      <c r="JA36">
        <v>5</v>
      </c>
      <c r="JB36">
        <v>4</v>
      </c>
      <c r="JC36" s="2">
        <f t="shared" si="144"/>
        <v>21</v>
      </c>
      <c r="JD36" s="3">
        <f t="shared" si="145"/>
        <v>3.5</v>
      </c>
      <c r="JE36" s="2">
        <v>1</v>
      </c>
      <c r="JF36">
        <v>4</v>
      </c>
      <c r="JG36">
        <v>2</v>
      </c>
      <c r="JH36">
        <v>2</v>
      </c>
      <c r="JI36">
        <v>4</v>
      </c>
      <c r="JJ36">
        <v>1</v>
      </c>
      <c r="JK36">
        <v>3</v>
      </c>
      <c r="JL36" s="2">
        <f t="shared" si="146"/>
        <v>16</v>
      </c>
      <c r="JM36" s="3">
        <f t="shared" si="147"/>
        <v>2.6669999999999998</v>
      </c>
      <c r="JN36" s="2">
        <v>1</v>
      </c>
      <c r="JO36">
        <v>5</v>
      </c>
      <c r="JP36">
        <v>5</v>
      </c>
      <c r="JQ36">
        <v>4</v>
      </c>
      <c r="JR36">
        <v>5</v>
      </c>
      <c r="JS36">
        <v>4</v>
      </c>
      <c r="JT36">
        <v>4</v>
      </c>
      <c r="JU36" s="2">
        <f t="shared" si="81"/>
        <v>27</v>
      </c>
      <c r="JV36" s="3">
        <f t="shared" si="82"/>
        <v>4.5</v>
      </c>
      <c r="JW36" s="2">
        <v>1</v>
      </c>
      <c r="JX36">
        <v>5</v>
      </c>
      <c r="JY36" s="37">
        <f>LOOKUP(JX36,{1,2,3,4,5},{5,4,3,2,1})</f>
        <v>1</v>
      </c>
      <c r="JZ36">
        <v>4</v>
      </c>
      <c r="KA36" s="37">
        <f>LOOKUP(JZ36,{1,2,3,4,5},{5,4,3,2,1})</f>
        <v>2</v>
      </c>
      <c r="KB36">
        <v>4</v>
      </c>
      <c r="KC36" s="37">
        <f>LOOKUP(KB36,{1,2,3,4,5},{5,4,3,2,1})</f>
        <v>2</v>
      </c>
      <c r="KD36">
        <v>5</v>
      </c>
      <c r="KE36" s="37">
        <f>LOOKUP(KD36,{1,2,3,4,5},{5,4,3,2,1})</f>
        <v>1</v>
      </c>
      <c r="KF36">
        <v>3</v>
      </c>
      <c r="KG36" s="37">
        <f>LOOKUP(KF36,{1,2,3,4,5},{5,4,3,2,1})</f>
        <v>3</v>
      </c>
      <c r="KH36">
        <v>4</v>
      </c>
      <c r="KI36" s="37">
        <f>LOOKUP(KH36,{1,2,3,4,5},{5,4,3,2,1})</f>
        <v>2</v>
      </c>
      <c r="KJ36" s="2">
        <f t="shared" si="79"/>
        <v>25</v>
      </c>
      <c r="KK36" s="3">
        <f t="shared" si="148"/>
        <v>4.1669999999999998</v>
      </c>
      <c r="KL36" s="2">
        <f t="shared" si="149"/>
        <v>4</v>
      </c>
      <c r="KM36">
        <f t="shared" si="150"/>
        <v>10</v>
      </c>
      <c r="KN36">
        <f t="shared" si="80"/>
        <v>11</v>
      </c>
      <c r="KO36">
        <f t="shared" si="151"/>
        <v>5</v>
      </c>
      <c r="KP36">
        <f t="shared" si="152"/>
        <v>13</v>
      </c>
      <c r="KQ36">
        <f t="shared" si="153"/>
        <v>9</v>
      </c>
      <c r="KR36" s="2">
        <f t="shared" si="83"/>
        <v>9</v>
      </c>
      <c r="KS36">
        <f t="shared" si="84"/>
        <v>7</v>
      </c>
      <c r="KT36">
        <f t="shared" si="85"/>
        <v>6</v>
      </c>
      <c r="KU36">
        <f t="shared" si="86"/>
        <v>9</v>
      </c>
      <c r="KV36">
        <f t="shared" si="87"/>
        <v>5</v>
      </c>
      <c r="KW36" s="3">
        <f t="shared" si="88"/>
        <v>7</v>
      </c>
      <c r="KX36" s="2">
        <v>1</v>
      </c>
      <c r="KY36">
        <v>2</v>
      </c>
      <c r="KZ36">
        <v>4</v>
      </c>
      <c r="LA36">
        <v>3</v>
      </c>
      <c r="LB36">
        <v>2</v>
      </c>
      <c r="LC36">
        <v>4</v>
      </c>
      <c r="LD36">
        <v>1</v>
      </c>
      <c r="LE36">
        <v>4</v>
      </c>
      <c r="LF36">
        <v>5</v>
      </c>
      <c r="LG36">
        <v>4</v>
      </c>
      <c r="LH36">
        <v>4</v>
      </c>
      <c r="LI36">
        <v>2</v>
      </c>
      <c r="LJ36">
        <v>5</v>
      </c>
      <c r="LK36">
        <v>2</v>
      </c>
      <c r="LL36">
        <v>3</v>
      </c>
      <c r="LM36">
        <v>3</v>
      </c>
      <c r="LN36">
        <v>3</v>
      </c>
      <c r="LO36">
        <v>3</v>
      </c>
      <c r="LP36">
        <v>3</v>
      </c>
      <c r="LQ36">
        <v>2</v>
      </c>
      <c r="LR36">
        <v>3</v>
      </c>
      <c r="LS36">
        <v>1</v>
      </c>
      <c r="LT36">
        <v>3</v>
      </c>
      <c r="LU36" s="2">
        <f t="shared" si="154"/>
        <v>25</v>
      </c>
      <c r="LV36" s="3">
        <f t="shared" si="155"/>
        <v>4.1669999999999998</v>
      </c>
      <c r="LW36" s="2">
        <f t="shared" si="156"/>
        <v>41</v>
      </c>
      <c r="LX36" s="3">
        <f t="shared" si="157"/>
        <v>2.5630000000000002</v>
      </c>
      <c r="LY36" s="2">
        <f t="shared" si="158"/>
        <v>66</v>
      </c>
      <c r="LZ36" s="3">
        <f t="shared" si="159"/>
        <v>3</v>
      </c>
      <c r="MA36" s="2">
        <v>2</v>
      </c>
      <c r="MB36">
        <v>1</v>
      </c>
      <c r="MC36">
        <v>2</v>
      </c>
      <c r="MD36">
        <v>1</v>
      </c>
      <c r="ME36">
        <v>2</v>
      </c>
      <c r="MF36">
        <v>1</v>
      </c>
      <c r="MG36">
        <v>1</v>
      </c>
      <c r="MH36">
        <v>2</v>
      </c>
      <c r="MI36">
        <v>2</v>
      </c>
      <c r="MJ36" s="3">
        <v>2</v>
      </c>
      <c r="MK36">
        <f t="shared" si="160"/>
        <v>16</v>
      </c>
      <c r="ML36" s="2">
        <v>1</v>
      </c>
      <c r="MM36">
        <v>3</v>
      </c>
      <c r="MN36">
        <v>3</v>
      </c>
      <c r="MO36">
        <v>2</v>
      </c>
      <c r="MP36" s="37">
        <f>LOOKUP(MO36,{1,2,3,4,5},{5,4,3,2,1})</f>
        <v>4</v>
      </c>
      <c r="MQ36">
        <v>3</v>
      </c>
      <c r="MR36">
        <v>2</v>
      </c>
      <c r="MS36" s="37">
        <f>LOOKUP(MR36,{1,2,3,4,5},{5,4,3,2,1})</f>
        <v>4</v>
      </c>
      <c r="MT36">
        <v>2</v>
      </c>
      <c r="MU36" s="37">
        <f>LOOKUP(MT36,{1,2,3,4,5},{5,4,3,2,1})</f>
        <v>4</v>
      </c>
      <c r="MV36">
        <v>3</v>
      </c>
      <c r="MW36">
        <v>3</v>
      </c>
      <c r="MX36">
        <v>4</v>
      </c>
      <c r="MY36">
        <v>4</v>
      </c>
      <c r="MZ36" s="37">
        <f>LOOKUP(MY36,{1,2,3,4,5},{5,4,3,2,1})</f>
        <v>2</v>
      </c>
      <c r="NA36">
        <v>3</v>
      </c>
      <c r="NB36">
        <v>3</v>
      </c>
      <c r="NC36">
        <v>4</v>
      </c>
      <c r="ND36" s="37">
        <f>LOOKUP(NC36,{1,2,3,4,5},{5,4,3,2,1})</f>
        <v>2</v>
      </c>
      <c r="NE36">
        <v>2</v>
      </c>
      <c r="NF36">
        <v>4</v>
      </c>
      <c r="NG36" s="37">
        <f>LOOKUP(NF36,{1,2,3,4,5},{5,4,3,2,1})</f>
        <v>2</v>
      </c>
      <c r="NH36">
        <v>1</v>
      </c>
      <c r="NI36" s="37">
        <f>LOOKUP(NH36,{1,2,3,4,5},{5,4,3,2,1})</f>
        <v>5</v>
      </c>
      <c r="NJ36">
        <v>4</v>
      </c>
      <c r="NK36">
        <v>1</v>
      </c>
      <c r="NL36" s="37">
        <f>LOOKUP(NK36,{1,2,3,4,5},{5,4,3,2,1})</f>
        <v>5</v>
      </c>
      <c r="NM36">
        <v>4</v>
      </c>
      <c r="NN36" s="37">
        <f>LOOKUP(NM36,{1,2,3,4,5},{5,4,3,2,1})</f>
        <v>2</v>
      </c>
      <c r="NO36">
        <v>2</v>
      </c>
      <c r="NP36" s="37">
        <f>LOOKUP(NO36,{1,2,3,4,5},{5,4,3,2,1})</f>
        <v>4</v>
      </c>
      <c r="NQ36">
        <v>2</v>
      </c>
      <c r="NR36">
        <v>4</v>
      </c>
      <c r="NS36">
        <v>4</v>
      </c>
      <c r="NT36">
        <v>2</v>
      </c>
      <c r="NU36" s="37">
        <f>LOOKUP(NT36,{1,2,3,4,5},{5,4,3,2,1})</f>
        <v>4</v>
      </c>
      <c r="NV36">
        <v>4</v>
      </c>
      <c r="NW36" s="37">
        <f>LOOKUP(NV36,{1,2,3,4,5},{5,4,3,2,1})</f>
        <v>2</v>
      </c>
      <c r="NX36">
        <v>2</v>
      </c>
      <c r="NY36" s="37">
        <f>LOOKUP(NX36,{1,2,3,4,5},{5,4,3,2,1})</f>
        <v>4</v>
      </c>
      <c r="NZ36">
        <f t="shared" si="161"/>
        <v>85</v>
      </c>
      <c r="OA36">
        <f t="shared" si="162"/>
        <v>3.27</v>
      </c>
      <c r="OB36" s="13" t="s">
        <v>440</v>
      </c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</row>
    <row r="37" spans="1:461" x14ac:dyDescent="0.3">
      <c r="A37" s="30">
        <v>40</v>
      </c>
      <c r="B37" s="2" t="s">
        <v>736</v>
      </c>
      <c r="C37" s="3">
        <v>1</v>
      </c>
      <c r="D37" s="2">
        <v>19</v>
      </c>
      <c r="E37">
        <v>1</v>
      </c>
      <c r="F37" s="2">
        <v>1</v>
      </c>
      <c r="G37">
        <v>1</v>
      </c>
      <c r="H37" s="3">
        <v>1</v>
      </c>
      <c r="I37" s="2">
        <v>1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f t="shared" si="77"/>
        <v>3</v>
      </c>
      <c r="R37">
        <v>1</v>
      </c>
      <c r="S37">
        <v>4</v>
      </c>
      <c r="T37">
        <f>LOOKUP(R37,{1,2,3,4,5,6,11,15},{1,2,1,2,2,2,1,2})</f>
        <v>1</v>
      </c>
      <c r="U37">
        <v>2</v>
      </c>
      <c r="V37" s="3"/>
      <c r="W37" s="32" t="s">
        <v>440</v>
      </c>
      <c r="X37" s="32" t="s">
        <v>440</v>
      </c>
      <c r="Y37" s="32" t="s">
        <v>440</v>
      </c>
      <c r="Z37" s="32" t="s">
        <v>440</v>
      </c>
      <c r="AA37" s="32" t="s">
        <v>440</v>
      </c>
      <c r="AB37" s="49" t="s">
        <v>440</v>
      </c>
      <c r="AC37" s="32" t="s">
        <v>440</v>
      </c>
      <c r="AD37" s="49" t="s">
        <v>440</v>
      </c>
      <c r="AE37" s="2">
        <v>1</v>
      </c>
      <c r="AF37">
        <v>1</v>
      </c>
      <c r="AG37">
        <f t="shared" si="89"/>
        <v>1</v>
      </c>
      <c r="AH37">
        <v>1</v>
      </c>
      <c r="AI37">
        <f t="shared" si="90"/>
        <v>1</v>
      </c>
      <c r="AJ37">
        <v>1</v>
      </c>
      <c r="AK37">
        <f t="shared" si="91"/>
        <v>1</v>
      </c>
      <c r="AL37">
        <v>1</v>
      </c>
      <c r="AM37">
        <f t="shared" si="92"/>
        <v>-1</v>
      </c>
      <c r="AN37">
        <v>2</v>
      </c>
      <c r="AO37">
        <f t="shared" si="93"/>
        <v>1</v>
      </c>
      <c r="AP37">
        <v>1</v>
      </c>
      <c r="AQ37">
        <f t="shared" si="94"/>
        <v>1</v>
      </c>
      <c r="AR37">
        <v>2</v>
      </c>
      <c r="AS37">
        <f t="shared" si="95"/>
        <v>1</v>
      </c>
      <c r="AT37">
        <v>2</v>
      </c>
      <c r="AU37">
        <f t="shared" si="96"/>
        <v>1</v>
      </c>
      <c r="AV37">
        <v>2</v>
      </c>
      <c r="AW37">
        <f t="shared" si="97"/>
        <v>-1</v>
      </c>
      <c r="AX37">
        <v>2</v>
      </c>
      <c r="AY37">
        <f t="shared" si="98"/>
        <v>1</v>
      </c>
      <c r="AZ37">
        <v>1</v>
      </c>
      <c r="BA37">
        <f t="shared" si="99"/>
        <v>-1</v>
      </c>
      <c r="BB37">
        <v>1</v>
      </c>
      <c r="BC37">
        <f t="shared" si="100"/>
        <v>1</v>
      </c>
      <c r="BD37">
        <v>1</v>
      </c>
      <c r="BE37">
        <f t="shared" si="101"/>
        <v>1</v>
      </c>
      <c r="BF37">
        <v>2</v>
      </c>
      <c r="BG37">
        <f t="shared" si="102"/>
        <v>1</v>
      </c>
      <c r="BH37">
        <v>1</v>
      </c>
      <c r="BI37">
        <f t="shared" si="103"/>
        <v>1</v>
      </c>
      <c r="BJ37">
        <v>2</v>
      </c>
      <c r="BK37">
        <f t="shared" si="104"/>
        <v>1</v>
      </c>
      <c r="BL37">
        <v>2</v>
      </c>
      <c r="BM37">
        <f t="shared" si="105"/>
        <v>1</v>
      </c>
      <c r="BN37">
        <v>1</v>
      </c>
      <c r="BO37">
        <f t="shared" si="106"/>
        <v>1</v>
      </c>
      <c r="BP37">
        <v>1</v>
      </c>
      <c r="BQ37">
        <f t="shared" si="107"/>
        <v>1</v>
      </c>
      <c r="BR37">
        <v>2</v>
      </c>
      <c r="BS37">
        <f t="shared" si="108"/>
        <v>1</v>
      </c>
      <c r="BT37">
        <v>2</v>
      </c>
      <c r="BU37">
        <f t="shared" si="109"/>
        <v>1</v>
      </c>
      <c r="BV37" s="13">
        <f t="shared" si="110"/>
        <v>15</v>
      </c>
      <c r="BW37" s="2">
        <v>1</v>
      </c>
      <c r="BX37">
        <v>3</v>
      </c>
      <c r="BY37">
        <v>4</v>
      </c>
      <c r="BZ37">
        <v>2</v>
      </c>
      <c r="CA37">
        <v>4</v>
      </c>
      <c r="CB37">
        <v>2</v>
      </c>
      <c r="CC37">
        <v>3</v>
      </c>
      <c r="CD37">
        <v>3</v>
      </c>
      <c r="CE37" s="37">
        <v>5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3</v>
      </c>
      <c r="CM37">
        <v>3</v>
      </c>
      <c r="CN37">
        <v>2</v>
      </c>
      <c r="CO37">
        <v>2</v>
      </c>
      <c r="CP37">
        <v>3</v>
      </c>
      <c r="CQ37">
        <v>4</v>
      </c>
      <c r="CR37">
        <v>2</v>
      </c>
      <c r="CS37">
        <f>LOOKUP(CR37,{1,2,3,4,5},{5,4,3,2,1})</f>
        <v>4</v>
      </c>
      <c r="CT37">
        <v>4</v>
      </c>
      <c r="CU37">
        <v>2</v>
      </c>
      <c r="CV37">
        <v>3</v>
      </c>
      <c r="CW37">
        <v>2</v>
      </c>
      <c r="CX37">
        <f>LOOKUP(CW37,{1,2,3,4,5},{5,4,3,2,1})</f>
        <v>4</v>
      </c>
      <c r="CY37">
        <v>2</v>
      </c>
      <c r="CZ37">
        <f>LOOKUP(CY37,{1,2,3,4,5},{5,4,3,2,1})</f>
        <v>4</v>
      </c>
      <c r="DA37">
        <v>2</v>
      </c>
      <c r="DB37">
        <f>LOOKUP(DA37,{1,2,3,4,5},{5,4,3,2,1})</f>
        <v>4</v>
      </c>
      <c r="DC37">
        <v>4</v>
      </c>
      <c r="DD37">
        <v>4</v>
      </c>
      <c r="DE37">
        <v>4</v>
      </c>
      <c r="DF37">
        <v>3</v>
      </c>
      <c r="DG37">
        <v>4</v>
      </c>
      <c r="DH37">
        <v>4</v>
      </c>
      <c r="DI37">
        <v>3</v>
      </c>
      <c r="DJ37">
        <v>3</v>
      </c>
      <c r="DK37">
        <v>2</v>
      </c>
      <c r="DL37" s="2">
        <f t="shared" si="113"/>
        <v>9</v>
      </c>
      <c r="DM37">
        <f t="shared" si="114"/>
        <v>3</v>
      </c>
      <c r="DN37">
        <f t="shared" si="115"/>
        <v>11</v>
      </c>
      <c r="DO37">
        <f t="shared" si="116"/>
        <v>3.6667000000000001</v>
      </c>
      <c r="DP37">
        <f t="shared" si="117"/>
        <v>20</v>
      </c>
      <c r="DQ37" s="3">
        <f t="shared" si="118"/>
        <v>3.3334000000000001</v>
      </c>
      <c r="DR37" s="2">
        <f t="shared" si="119"/>
        <v>16</v>
      </c>
      <c r="DS37">
        <f t="shared" si="120"/>
        <v>2.6667000000000001</v>
      </c>
      <c r="DT37">
        <f t="shared" si="121"/>
        <v>18</v>
      </c>
      <c r="DU37">
        <f t="shared" si="122"/>
        <v>2.25</v>
      </c>
      <c r="DV37">
        <f t="shared" si="123"/>
        <v>34</v>
      </c>
      <c r="DW37" s="3">
        <f t="shared" si="124"/>
        <v>2.4300000000000002</v>
      </c>
      <c r="DX37" s="2">
        <f t="shared" si="125"/>
        <v>11</v>
      </c>
      <c r="DY37">
        <f t="shared" si="126"/>
        <v>3.6667000000000001</v>
      </c>
      <c r="DZ37">
        <f t="shared" si="127"/>
        <v>9</v>
      </c>
      <c r="EA37">
        <f t="shared" si="128"/>
        <v>3</v>
      </c>
      <c r="EB37">
        <f t="shared" si="129"/>
        <v>20</v>
      </c>
      <c r="EC37" s="3">
        <f t="shared" si="130"/>
        <v>3.33</v>
      </c>
      <c r="ED37" s="2">
        <f t="shared" si="78"/>
        <v>24</v>
      </c>
      <c r="EE37" s="3">
        <f t="shared" si="131"/>
        <v>4</v>
      </c>
      <c r="EF37" s="2">
        <f t="shared" si="132"/>
        <v>8</v>
      </c>
      <c r="EG37" s="3">
        <f t="shared" si="133"/>
        <v>2.67</v>
      </c>
      <c r="EH37" s="2">
        <f t="shared" si="134"/>
        <v>106</v>
      </c>
      <c r="EI37" s="3">
        <f t="shared" si="135"/>
        <v>3.03</v>
      </c>
      <c r="EJ37" s="2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4</v>
      </c>
      <c r="ER37">
        <v>4</v>
      </c>
      <c r="ES37">
        <v>1</v>
      </c>
      <c r="ET37">
        <v>4</v>
      </c>
      <c r="EU37" s="37">
        <v>2</v>
      </c>
      <c r="EV37">
        <v>1</v>
      </c>
      <c r="EW37">
        <v>1</v>
      </c>
      <c r="EX37">
        <v>1</v>
      </c>
      <c r="EY37">
        <v>1</v>
      </c>
      <c r="EZ37">
        <v>4</v>
      </c>
      <c r="FA37">
        <v>3</v>
      </c>
      <c r="FB37">
        <v>1</v>
      </c>
      <c r="FC37">
        <v>1</v>
      </c>
      <c r="FD37">
        <v>1</v>
      </c>
      <c r="FE37">
        <v>4</v>
      </c>
      <c r="FF37" s="2">
        <f t="shared" si="136"/>
        <v>37</v>
      </c>
      <c r="FG37" s="3">
        <f t="shared" si="137"/>
        <v>1.85</v>
      </c>
      <c r="FH37" t="s">
        <v>521</v>
      </c>
      <c r="FI37">
        <v>16</v>
      </c>
      <c r="FJ37" t="s">
        <v>514</v>
      </c>
      <c r="FK37">
        <v>10</v>
      </c>
      <c r="FL37" t="s">
        <v>512</v>
      </c>
      <c r="FM37">
        <v>8</v>
      </c>
      <c r="FN37" s="2">
        <v>1</v>
      </c>
      <c r="FO37">
        <v>1</v>
      </c>
      <c r="FP37">
        <v>1</v>
      </c>
      <c r="FQ37">
        <v>1</v>
      </c>
      <c r="FR37">
        <v>2</v>
      </c>
      <c r="FS37">
        <v>2</v>
      </c>
      <c r="FT37">
        <v>2</v>
      </c>
      <c r="FU37">
        <v>1</v>
      </c>
      <c r="FV37">
        <v>1</v>
      </c>
      <c r="FW37">
        <v>1</v>
      </c>
      <c r="FX37">
        <v>1</v>
      </c>
      <c r="FY37" s="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1</v>
      </c>
      <c r="GF37">
        <v>2</v>
      </c>
      <c r="GG37">
        <v>2</v>
      </c>
      <c r="GH37">
        <v>2</v>
      </c>
      <c r="GI37">
        <v>1</v>
      </c>
      <c r="GJ37" s="2">
        <f t="shared" si="138"/>
        <v>31</v>
      </c>
      <c r="GK37" s="3">
        <f t="shared" si="139"/>
        <v>1.55</v>
      </c>
      <c r="GL37" s="2" t="s">
        <v>520</v>
      </c>
      <c r="GM37">
        <v>15</v>
      </c>
      <c r="GN37" t="s">
        <v>737</v>
      </c>
      <c r="GO37">
        <v>0</v>
      </c>
      <c r="GP37" t="s">
        <v>507</v>
      </c>
      <c r="GQ37" s="3">
        <v>3</v>
      </c>
      <c r="GR37" s="2">
        <v>1</v>
      </c>
      <c r="GS37">
        <v>4</v>
      </c>
      <c r="GT37">
        <v>4</v>
      </c>
      <c r="GU37">
        <v>2</v>
      </c>
      <c r="GV37">
        <v>2</v>
      </c>
      <c r="GW37">
        <v>3</v>
      </c>
      <c r="GX37" s="37">
        <f>LOOKUP(GW37,{1,2,3,4,5},{5,4,3,2,1})</f>
        <v>3</v>
      </c>
      <c r="GY37">
        <v>2</v>
      </c>
      <c r="GZ37" s="37">
        <f>LOOKUP(GY37,{1,2,3,4,5},{5,4,3,2,1})</f>
        <v>4</v>
      </c>
      <c r="HA37">
        <v>4</v>
      </c>
      <c r="HB37">
        <v>2</v>
      </c>
      <c r="HC37" s="37">
        <f>LOOKUP(HB37,{1,2,3,4,5},{5,4,3,2,1})</f>
        <v>4</v>
      </c>
      <c r="HD37">
        <v>3</v>
      </c>
      <c r="HE37">
        <v>3</v>
      </c>
      <c r="HF37">
        <v>4</v>
      </c>
      <c r="HG37">
        <v>4</v>
      </c>
      <c r="HH37">
        <v>4</v>
      </c>
      <c r="HI37">
        <v>4</v>
      </c>
      <c r="HJ37">
        <v>4</v>
      </c>
      <c r="HK37">
        <v>3</v>
      </c>
      <c r="HL37" s="37">
        <f>LOOKUP(HK37,{1,2,3,4,5},{5,4,3,2,1})</f>
        <v>3</v>
      </c>
      <c r="HM37">
        <v>3</v>
      </c>
      <c r="HN37" s="37">
        <f>LOOKUP(HM37,{1,2,3,4,5},{5,4,3,2,1})</f>
        <v>3</v>
      </c>
      <c r="HO37">
        <f t="shared" si="140"/>
        <v>59</v>
      </c>
      <c r="HP37">
        <f t="shared" si="141"/>
        <v>3.47</v>
      </c>
      <c r="HQ37" s="31">
        <v>1</v>
      </c>
      <c r="HR37" s="31">
        <v>3</v>
      </c>
      <c r="HS37" s="31">
        <v>3</v>
      </c>
      <c r="HT37" s="31">
        <v>2</v>
      </c>
      <c r="HU37" s="31">
        <v>2</v>
      </c>
      <c r="HV37" s="31">
        <v>2</v>
      </c>
      <c r="HW37" s="31" t="s">
        <v>440</v>
      </c>
      <c r="HX37" s="31">
        <v>3</v>
      </c>
      <c r="HY37" s="31">
        <v>3</v>
      </c>
      <c r="HZ37" s="31">
        <v>3</v>
      </c>
      <c r="IA37" s="31">
        <v>2</v>
      </c>
      <c r="IB37" s="31">
        <v>1</v>
      </c>
      <c r="IC37" s="31">
        <v>3</v>
      </c>
      <c r="ID37" s="31">
        <v>3</v>
      </c>
      <c r="IE37" s="31">
        <v>3</v>
      </c>
      <c r="IF37" s="31">
        <v>3</v>
      </c>
      <c r="IG37" s="31">
        <v>3</v>
      </c>
      <c r="IH37" s="31">
        <v>2</v>
      </c>
      <c r="II37" s="31">
        <v>1</v>
      </c>
      <c r="IJ37" s="31">
        <f>LOOKUP(II37,{1,2,3},{3,2,1})</f>
        <v>3</v>
      </c>
      <c r="IK37" s="32">
        <f t="shared" si="111"/>
        <v>41</v>
      </c>
      <c r="IL37" s="33">
        <f t="shared" si="112"/>
        <v>2.41</v>
      </c>
      <c r="IM37" s="2">
        <v>1</v>
      </c>
      <c r="IN37">
        <v>1</v>
      </c>
      <c r="IO37">
        <v>3</v>
      </c>
      <c r="IP37">
        <v>3</v>
      </c>
      <c r="IQ37">
        <v>2</v>
      </c>
      <c r="IR37">
        <v>4</v>
      </c>
      <c r="IS37">
        <v>2</v>
      </c>
      <c r="IT37" s="2">
        <f t="shared" si="142"/>
        <v>15</v>
      </c>
      <c r="IU37" s="3">
        <f t="shared" si="143"/>
        <v>2.5</v>
      </c>
      <c r="IV37" s="2">
        <v>1</v>
      </c>
      <c r="IW37">
        <v>1</v>
      </c>
      <c r="IX37">
        <v>4</v>
      </c>
      <c r="IY37">
        <v>4</v>
      </c>
      <c r="IZ37">
        <v>3</v>
      </c>
      <c r="JA37">
        <v>5</v>
      </c>
      <c r="JB37">
        <v>4</v>
      </c>
      <c r="JC37" s="2">
        <f t="shared" si="144"/>
        <v>21</v>
      </c>
      <c r="JD37" s="3">
        <f t="shared" si="145"/>
        <v>3.5</v>
      </c>
      <c r="JE37" s="2">
        <v>1</v>
      </c>
      <c r="JF37">
        <v>3</v>
      </c>
      <c r="JG37">
        <v>3</v>
      </c>
      <c r="JH37">
        <v>3</v>
      </c>
      <c r="JI37">
        <v>3</v>
      </c>
      <c r="JJ37">
        <v>2</v>
      </c>
      <c r="JK37">
        <v>3</v>
      </c>
      <c r="JL37" s="2">
        <f t="shared" si="146"/>
        <v>17</v>
      </c>
      <c r="JM37" s="3">
        <f t="shared" si="147"/>
        <v>2.8330000000000002</v>
      </c>
      <c r="JN37" s="2">
        <v>1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 s="2">
        <f t="shared" si="81"/>
        <v>24</v>
      </c>
      <c r="JV37" s="3">
        <f t="shared" si="82"/>
        <v>4</v>
      </c>
      <c r="JW37" s="2">
        <v>1</v>
      </c>
      <c r="JX37">
        <v>2</v>
      </c>
      <c r="JY37" s="37">
        <f>LOOKUP(JX37,{1,2,3,4,5},{5,4,3,2,1})</f>
        <v>4</v>
      </c>
      <c r="JZ37">
        <v>3</v>
      </c>
      <c r="KA37" s="37">
        <f>LOOKUP(JZ37,{1,2,3,4,5},{5,4,3,2,1})</f>
        <v>3</v>
      </c>
      <c r="KB37">
        <v>3</v>
      </c>
      <c r="KC37" s="37">
        <f>LOOKUP(KB37,{1,2,3,4,5},{5,4,3,2,1})</f>
        <v>3</v>
      </c>
      <c r="KD37">
        <v>4</v>
      </c>
      <c r="KE37" s="37">
        <f>LOOKUP(KD37,{1,2,3,4,5},{5,4,3,2,1})</f>
        <v>2</v>
      </c>
      <c r="KF37">
        <v>3</v>
      </c>
      <c r="KG37" s="37">
        <f>LOOKUP(KF37,{1,2,3,4,5},{5,4,3,2,1})</f>
        <v>3</v>
      </c>
      <c r="KH37">
        <v>3</v>
      </c>
      <c r="KI37" s="37">
        <f>LOOKUP(KH37,{1,2,3,4,5},{5,4,3,2,1})</f>
        <v>3</v>
      </c>
      <c r="KJ37" s="2">
        <f t="shared" si="79"/>
        <v>18</v>
      </c>
      <c r="KK37" s="3">
        <f t="shared" si="148"/>
        <v>3</v>
      </c>
      <c r="KL37" s="2">
        <f t="shared" si="149"/>
        <v>6</v>
      </c>
      <c r="KM37">
        <f t="shared" si="150"/>
        <v>10</v>
      </c>
      <c r="KN37">
        <f t="shared" si="80"/>
        <v>10</v>
      </c>
      <c r="KO37">
        <f t="shared" si="151"/>
        <v>7</v>
      </c>
      <c r="KP37">
        <f t="shared" si="152"/>
        <v>12</v>
      </c>
      <c r="KQ37">
        <f t="shared" si="153"/>
        <v>9</v>
      </c>
      <c r="KR37" s="2">
        <f t="shared" si="83"/>
        <v>7</v>
      </c>
      <c r="KS37">
        <f t="shared" si="84"/>
        <v>7</v>
      </c>
      <c r="KT37">
        <f t="shared" si="85"/>
        <v>7</v>
      </c>
      <c r="KU37">
        <f t="shared" si="86"/>
        <v>7</v>
      </c>
      <c r="KV37">
        <f t="shared" si="87"/>
        <v>6</v>
      </c>
      <c r="KW37" s="3">
        <f t="shared" si="88"/>
        <v>7</v>
      </c>
      <c r="KX37" s="2">
        <v>1</v>
      </c>
      <c r="KY37">
        <v>3</v>
      </c>
      <c r="KZ37">
        <v>4</v>
      </c>
      <c r="LA37">
        <v>3</v>
      </c>
      <c r="LB37">
        <v>3</v>
      </c>
      <c r="LC37">
        <v>4</v>
      </c>
      <c r="LD37">
        <v>3</v>
      </c>
      <c r="LE37">
        <v>4</v>
      </c>
      <c r="LF37">
        <v>3</v>
      </c>
      <c r="LG37">
        <v>4</v>
      </c>
      <c r="LH37">
        <v>4</v>
      </c>
      <c r="LI37">
        <v>3</v>
      </c>
      <c r="LJ37">
        <v>4</v>
      </c>
      <c r="LK37">
        <v>3</v>
      </c>
      <c r="LL37">
        <v>3</v>
      </c>
      <c r="LM37">
        <v>3</v>
      </c>
      <c r="LN37">
        <v>3</v>
      </c>
      <c r="LO37">
        <v>3</v>
      </c>
      <c r="LP37">
        <v>3</v>
      </c>
      <c r="LQ37">
        <v>3</v>
      </c>
      <c r="LR37">
        <v>3</v>
      </c>
      <c r="LS37">
        <v>3</v>
      </c>
      <c r="LT37">
        <v>4</v>
      </c>
      <c r="LU37" s="2">
        <f t="shared" si="154"/>
        <v>24</v>
      </c>
      <c r="LV37" s="3">
        <f t="shared" si="155"/>
        <v>4</v>
      </c>
      <c r="LW37" s="2">
        <f t="shared" si="156"/>
        <v>49</v>
      </c>
      <c r="LX37" s="3">
        <f t="shared" si="157"/>
        <v>3.0630000000000002</v>
      </c>
      <c r="LY37" s="2">
        <f t="shared" si="158"/>
        <v>73</v>
      </c>
      <c r="LZ37" s="3">
        <f t="shared" si="159"/>
        <v>3.3180000000000001</v>
      </c>
      <c r="MA37" s="2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 s="3">
        <v>1</v>
      </c>
      <c r="MK37">
        <f t="shared" si="160"/>
        <v>10</v>
      </c>
      <c r="ML37" s="2">
        <v>1</v>
      </c>
      <c r="MM37">
        <v>4</v>
      </c>
      <c r="MN37">
        <v>3</v>
      </c>
      <c r="MO37">
        <v>4</v>
      </c>
      <c r="MP37" s="37">
        <f>LOOKUP(MO37,{1,2,3,4,5},{5,4,3,2,1})</f>
        <v>2</v>
      </c>
      <c r="MQ37">
        <v>3</v>
      </c>
      <c r="MR37">
        <v>4</v>
      </c>
      <c r="MS37" s="37">
        <f>LOOKUP(MR37,{1,2,3,4,5},{5,4,3,2,1})</f>
        <v>2</v>
      </c>
      <c r="MT37">
        <v>3</v>
      </c>
      <c r="MU37" s="37">
        <f>LOOKUP(MT37,{1,2,3,4,5},{5,4,3,2,1})</f>
        <v>3</v>
      </c>
      <c r="MV37">
        <v>3</v>
      </c>
      <c r="MW37">
        <v>4</v>
      </c>
      <c r="MX37">
        <v>3</v>
      </c>
      <c r="MY37">
        <v>4</v>
      </c>
      <c r="MZ37" s="37">
        <f>LOOKUP(MY37,{1,2,3,4,5},{5,4,3,2,1})</f>
        <v>2</v>
      </c>
      <c r="NA37">
        <v>4</v>
      </c>
      <c r="NB37">
        <v>4</v>
      </c>
      <c r="NC37">
        <v>4</v>
      </c>
      <c r="ND37" s="37">
        <f>LOOKUP(NC37,{1,2,3,4,5},{5,4,3,2,1})</f>
        <v>2</v>
      </c>
      <c r="NE37">
        <v>4</v>
      </c>
      <c r="NF37">
        <v>3</v>
      </c>
      <c r="NG37" s="37">
        <f>LOOKUP(NF37,{1,2,3,4,5},{5,4,3,2,1})</f>
        <v>3</v>
      </c>
      <c r="NH37">
        <v>5</v>
      </c>
      <c r="NI37" s="37">
        <f>LOOKUP(NH37,{1,2,3,4,5},{5,4,3,2,1})</f>
        <v>1</v>
      </c>
      <c r="NJ37">
        <v>4</v>
      </c>
      <c r="NK37">
        <v>2</v>
      </c>
      <c r="NL37" s="37">
        <f>LOOKUP(NK37,{1,2,3,4,5},{5,4,3,2,1})</f>
        <v>4</v>
      </c>
      <c r="NM37">
        <v>2</v>
      </c>
      <c r="NN37" s="37">
        <f>LOOKUP(NM37,{1,2,3,4,5},{5,4,3,2,1})</f>
        <v>4</v>
      </c>
      <c r="NO37">
        <v>2</v>
      </c>
      <c r="NP37" s="37">
        <f>LOOKUP(NO37,{1,2,3,4,5},{5,4,3,2,1})</f>
        <v>4</v>
      </c>
      <c r="NQ37">
        <v>2</v>
      </c>
      <c r="NR37">
        <v>3</v>
      </c>
      <c r="NS37">
        <v>3</v>
      </c>
      <c r="NT37">
        <v>2</v>
      </c>
      <c r="NU37" s="37">
        <f>LOOKUP(NT37,{1,2,3,4,5},{5,4,3,2,1})</f>
        <v>4</v>
      </c>
      <c r="NV37">
        <v>3</v>
      </c>
      <c r="NW37" s="37">
        <f>LOOKUP(NV37,{1,2,3,4,5},{5,4,3,2,1})</f>
        <v>3</v>
      </c>
      <c r="NX37">
        <v>4</v>
      </c>
      <c r="NY37" s="37">
        <f>LOOKUP(NX37,{1,2,3,4,5},{5,4,3,2,1})</f>
        <v>2</v>
      </c>
      <c r="NZ37">
        <f t="shared" si="161"/>
        <v>80</v>
      </c>
      <c r="OA37">
        <f t="shared" si="162"/>
        <v>3.08</v>
      </c>
      <c r="OB37" s="13" t="s">
        <v>440</v>
      </c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</row>
    <row r="38" spans="1:461" x14ac:dyDescent="0.3">
      <c r="A38" s="30">
        <v>41</v>
      </c>
      <c r="B38" s="2" t="s">
        <v>738</v>
      </c>
      <c r="C38" s="3">
        <v>1</v>
      </c>
      <c r="D38" s="2">
        <v>19</v>
      </c>
      <c r="E38">
        <v>1</v>
      </c>
      <c r="F38" s="2">
        <v>2</v>
      </c>
      <c r="G38">
        <v>2</v>
      </c>
      <c r="H38" s="3">
        <v>1</v>
      </c>
      <c r="I38" s="2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f t="shared" si="77"/>
        <v>1</v>
      </c>
      <c r="R38">
        <v>1</v>
      </c>
      <c r="S38">
        <v>5</v>
      </c>
      <c r="T38">
        <f>LOOKUP(R38,{1,2,3,4,5,6,11,15},{1,2,1,2,2,2,1,2})</f>
        <v>1</v>
      </c>
      <c r="U38">
        <v>2</v>
      </c>
      <c r="V38" s="3"/>
      <c r="W38" s="32" t="s">
        <v>440</v>
      </c>
      <c r="X38" s="32" t="s">
        <v>440</v>
      </c>
      <c r="Y38" s="32" t="s">
        <v>440</v>
      </c>
      <c r="Z38" s="32" t="s">
        <v>440</v>
      </c>
      <c r="AA38" s="32" t="s">
        <v>440</v>
      </c>
      <c r="AB38" s="49" t="s">
        <v>440</v>
      </c>
      <c r="AC38" s="32" t="s">
        <v>440</v>
      </c>
      <c r="AD38" s="49" t="s">
        <v>440</v>
      </c>
      <c r="AE38" s="2">
        <v>1</v>
      </c>
      <c r="AF38">
        <v>1</v>
      </c>
      <c r="AG38">
        <f t="shared" si="89"/>
        <v>1</v>
      </c>
      <c r="AH38">
        <v>1</v>
      </c>
      <c r="AI38">
        <f t="shared" si="90"/>
        <v>1</v>
      </c>
      <c r="AJ38">
        <v>1</v>
      </c>
      <c r="AK38">
        <f t="shared" si="91"/>
        <v>1</v>
      </c>
      <c r="AL38">
        <v>2</v>
      </c>
      <c r="AM38">
        <f t="shared" si="92"/>
        <v>1</v>
      </c>
      <c r="AN38">
        <v>1</v>
      </c>
      <c r="AO38">
        <f t="shared" si="93"/>
        <v>-1</v>
      </c>
      <c r="AP38">
        <v>1</v>
      </c>
      <c r="AQ38">
        <f t="shared" si="94"/>
        <v>1</v>
      </c>
      <c r="AR38">
        <v>2</v>
      </c>
      <c r="AS38">
        <f t="shared" si="95"/>
        <v>1</v>
      </c>
      <c r="AT38">
        <v>2</v>
      </c>
      <c r="AU38">
        <f t="shared" si="96"/>
        <v>1</v>
      </c>
      <c r="AV38">
        <v>1</v>
      </c>
      <c r="AW38">
        <f t="shared" si="97"/>
        <v>1</v>
      </c>
      <c r="AX38">
        <v>1</v>
      </c>
      <c r="AY38">
        <f t="shared" si="98"/>
        <v>-1</v>
      </c>
      <c r="AZ38">
        <v>1</v>
      </c>
      <c r="BA38">
        <f t="shared" si="99"/>
        <v>-1</v>
      </c>
      <c r="BB38">
        <v>1</v>
      </c>
      <c r="BC38">
        <f t="shared" si="100"/>
        <v>1</v>
      </c>
      <c r="BD38">
        <v>1</v>
      </c>
      <c r="BE38">
        <f t="shared" si="101"/>
        <v>1</v>
      </c>
      <c r="BF38">
        <v>2</v>
      </c>
      <c r="BG38">
        <f t="shared" si="102"/>
        <v>1</v>
      </c>
      <c r="BH38">
        <v>1</v>
      </c>
      <c r="BI38">
        <f t="shared" si="103"/>
        <v>1</v>
      </c>
      <c r="BJ38">
        <v>2</v>
      </c>
      <c r="BK38">
        <f t="shared" si="104"/>
        <v>1</v>
      </c>
      <c r="BL38">
        <v>1</v>
      </c>
      <c r="BM38">
        <f t="shared" si="105"/>
        <v>-1</v>
      </c>
      <c r="BN38">
        <v>1</v>
      </c>
      <c r="BO38">
        <f t="shared" si="106"/>
        <v>1</v>
      </c>
      <c r="BP38">
        <v>1</v>
      </c>
      <c r="BQ38">
        <f t="shared" si="107"/>
        <v>1</v>
      </c>
      <c r="BR38">
        <v>2</v>
      </c>
      <c r="BS38">
        <f t="shared" si="108"/>
        <v>1</v>
      </c>
      <c r="BT38">
        <v>2</v>
      </c>
      <c r="BU38">
        <f t="shared" si="109"/>
        <v>1</v>
      </c>
      <c r="BV38" s="13">
        <f t="shared" si="110"/>
        <v>13</v>
      </c>
      <c r="BW38" s="2">
        <v>1</v>
      </c>
      <c r="BX38">
        <v>3</v>
      </c>
      <c r="BY38">
        <v>3</v>
      </c>
      <c r="BZ38">
        <v>2</v>
      </c>
      <c r="CA38">
        <v>4</v>
      </c>
      <c r="CB38">
        <v>2</v>
      </c>
      <c r="CC38">
        <v>4</v>
      </c>
      <c r="CD38">
        <v>2</v>
      </c>
      <c r="CE38" s="37">
        <v>5</v>
      </c>
      <c r="CF38">
        <v>2</v>
      </c>
      <c r="CG38">
        <v>2</v>
      </c>
      <c r="CH38">
        <v>2</v>
      </c>
      <c r="CI38">
        <v>2</v>
      </c>
      <c r="CJ38">
        <v>4</v>
      </c>
      <c r="CK38">
        <v>3</v>
      </c>
      <c r="CL38">
        <v>3</v>
      </c>
      <c r="CM38">
        <v>2</v>
      </c>
      <c r="CN38">
        <v>4</v>
      </c>
      <c r="CO38">
        <v>2</v>
      </c>
      <c r="CP38">
        <v>4</v>
      </c>
      <c r="CQ38">
        <v>3</v>
      </c>
      <c r="CR38">
        <v>2</v>
      </c>
      <c r="CS38">
        <f>LOOKUP(CR38,{1,2,3,4,5},{5,4,3,2,1})</f>
        <v>4</v>
      </c>
      <c r="CT38">
        <v>4</v>
      </c>
      <c r="CU38">
        <v>4</v>
      </c>
      <c r="CV38">
        <v>4</v>
      </c>
      <c r="CW38">
        <v>2</v>
      </c>
      <c r="CX38">
        <f>LOOKUP(CW38,{1,2,3,4,5},{5,4,3,2,1})</f>
        <v>4</v>
      </c>
      <c r="CY38">
        <v>2</v>
      </c>
      <c r="CZ38">
        <f>LOOKUP(CY38,{1,2,3,4,5},{5,4,3,2,1})</f>
        <v>4</v>
      </c>
      <c r="DA38">
        <v>2</v>
      </c>
      <c r="DB38">
        <f>LOOKUP(DA38,{1,2,3,4,5},{5,4,3,2,1})</f>
        <v>4</v>
      </c>
      <c r="DC38">
        <v>4</v>
      </c>
      <c r="DD38">
        <v>4</v>
      </c>
      <c r="DE38">
        <v>4</v>
      </c>
      <c r="DF38">
        <v>4</v>
      </c>
      <c r="DG38">
        <v>3</v>
      </c>
      <c r="DH38">
        <v>3</v>
      </c>
      <c r="DI38">
        <v>2</v>
      </c>
      <c r="DJ38">
        <v>2</v>
      </c>
      <c r="DK38">
        <v>2</v>
      </c>
      <c r="DL38" s="2">
        <f t="shared" si="113"/>
        <v>8</v>
      </c>
      <c r="DM38">
        <f t="shared" si="114"/>
        <v>2.6667000000000001</v>
      </c>
      <c r="DN38">
        <f t="shared" si="115"/>
        <v>10</v>
      </c>
      <c r="DO38">
        <f t="shared" si="116"/>
        <v>3.3332999999999999</v>
      </c>
      <c r="DP38">
        <f t="shared" si="117"/>
        <v>18</v>
      </c>
      <c r="DQ38" s="3">
        <f t="shared" si="118"/>
        <v>3</v>
      </c>
      <c r="DR38" s="2">
        <f t="shared" si="119"/>
        <v>22</v>
      </c>
      <c r="DS38">
        <f t="shared" si="120"/>
        <v>3.6667000000000001</v>
      </c>
      <c r="DT38">
        <f t="shared" si="121"/>
        <v>16</v>
      </c>
      <c r="DU38">
        <f t="shared" si="122"/>
        <v>2</v>
      </c>
      <c r="DV38">
        <f t="shared" si="123"/>
        <v>38</v>
      </c>
      <c r="DW38" s="3">
        <f t="shared" si="124"/>
        <v>2.71</v>
      </c>
      <c r="DX38" s="2">
        <f t="shared" si="125"/>
        <v>11</v>
      </c>
      <c r="DY38">
        <f t="shared" si="126"/>
        <v>3.6667000000000001</v>
      </c>
      <c r="DZ38">
        <f t="shared" si="127"/>
        <v>12</v>
      </c>
      <c r="EA38">
        <f t="shared" si="128"/>
        <v>4</v>
      </c>
      <c r="EB38">
        <f t="shared" si="129"/>
        <v>23</v>
      </c>
      <c r="EC38" s="3">
        <f t="shared" si="130"/>
        <v>3.83</v>
      </c>
      <c r="ED38" s="2">
        <f t="shared" si="78"/>
        <v>24</v>
      </c>
      <c r="EE38" s="3">
        <f t="shared" si="131"/>
        <v>4</v>
      </c>
      <c r="EF38" s="2">
        <f t="shared" si="132"/>
        <v>6</v>
      </c>
      <c r="EG38" s="3">
        <f t="shared" si="133"/>
        <v>2</v>
      </c>
      <c r="EH38" s="2">
        <f t="shared" si="134"/>
        <v>109</v>
      </c>
      <c r="EI38" s="3">
        <f t="shared" si="135"/>
        <v>3.11</v>
      </c>
      <c r="EJ38" s="2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2</v>
      </c>
      <c r="ER38">
        <v>1</v>
      </c>
      <c r="ES38">
        <v>1</v>
      </c>
      <c r="ET38">
        <v>1</v>
      </c>
      <c r="EU38" s="37">
        <v>2</v>
      </c>
      <c r="EV38">
        <v>1</v>
      </c>
      <c r="EW38">
        <v>1</v>
      </c>
      <c r="EX38">
        <v>1</v>
      </c>
      <c r="EY38">
        <v>1</v>
      </c>
      <c r="EZ38">
        <v>4</v>
      </c>
      <c r="FA38">
        <v>3</v>
      </c>
      <c r="FB38">
        <v>1</v>
      </c>
      <c r="FC38">
        <v>1</v>
      </c>
      <c r="FD38">
        <v>1</v>
      </c>
      <c r="FE38">
        <v>1</v>
      </c>
      <c r="FF38" s="2">
        <f t="shared" si="136"/>
        <v>26</v>
      </c>
      <c r="FG38" s="3">
        <f t="shared" si="137"/>
        <v>1.3</v>
      </c>
      <c r="FH38" s="2" t="s">
        <v>739</v>
      </c>
      <c r="FI38">
        <v>0</v>
      </c>
      <c r="FJ38" t="s">
        <v>740</v>
      </c>
      <c r="FK38">
        <v>0</v>
      </c>
      <c r="FL38" s="31" t="s">
        <v>440</v>
      </c>
      <c r="FM38" s="31" t="s">
        <v>440</v>
      </c>
      <c r="FN38" s="2">
        <v>1</v>
      </c>
      <c r="FO38">
        <v>2</v>
      </c>
      <c r="FP38">
        <v>1</v>
      </c>
      <c r="FQ38">
        <v>1</v>
      </c>
      <c r="FR38">
        <v>2</v>
      </c>
      <c r="FS38">
        <v>2</v>
      </c>
      <c r="FT38">
        <v>2</v>
      </c>
      <c r="FU38">
        <v>1</v>
      </c>
      <c r="FV38">
        <v>2</v>
      </c>
      <c r="FW38">
        <v>2</v>
      </c>
      <c r="FX38">
        <v>1</v>
      </c>
      <c r="FY38" s="37">
        <v>2</v>
      </c>
      <c r="FZ38">
        <v>2</v>
      </c>
      <c r="GA38">
        <v>2</v>
      </c>
      <c r="GB38">
        <v>2</v>
      </c>
      <c r="GC38">
        <v>2</v>
      </c>
      <c r="GD38">
        <v>1</v>
      </c>
      <c r="GE38">
        <v>1</v>
      </c>
      <c r="GF38">
        <v>2</v>
      </c>
      <c r="GG38">
        <v>2</v>
      </c>
      <c r="GH38">
        <v>2</v>
      </c>
      <c r="GI38">
        <v>2</v>
      </c>
      <c r="GJ38" s="2">
        <f t="shared" si="138"/>
        <v>34</v>
      </c>
      <c r="GK38" s="3">
        <f t="shared" si="139"/>
        <v>1.7</v>
      </c>
      <c r="GL38" s="2" t="s">
        <v>514</v>
      </c>
      <c r="GM38">
        <v>10</v>
      </c>
      <c r="GN38" t="s">
        <v>521</v>
      </c>
      <c r="GO38">
        <v>16</v>
      </c>
      <c r="GP38" t="s">
        <v>507</v>
      </c>
      <c r="GQ38" s="3">
        <v>3</v>
      </c>
      <c r="GR38" s="2">
        <v>1</v>
      </c>
      <c r="GS38">
        <v>2</v>
      </c>
      <c r="GT38">
        <v>4</v>
      </c>
      <c r="GU38">
        <v>2</v>
      </c>
      <c r="GV38">
        <v>3</v>
      </c>
      <c r="GW38">
        <v>4</v>
      </c>
      <c r="GX38" s="37">
        <f>LOOKUP(GW38,{1,2,3,4,5},{5,4,3,2,1})</f>
        <v>2</v>
      </c>
      <c r="GY38">
        <v>3</v>
      </c>
      <c r="GZ38" s="37">
        <f>LOOKUP(GY38,{1,2,3,4,5},{5,4,3,2,1})</f>
        <v>3</v>
      </c>
      <c r="HA38">
        <v>2</v>
      </c>
      <c r="HB38">
        <v>4</v>
      </c>
      <c r="HC38" s="37">
        <f>LOOKUP(HB38,{1,2,3,4,5},{5,4,3,2,1})</f>
        <v>2</v>
      </c>
      <c r="HD38">
        <v>1</v>
      </c>
      <c r="HE38">
        <v>4</v>
      </c>
      <c r="HF38">
        <v>4</v>
      </c>
      <c r="HG38">
        <v>4</v>
      </c>
      <c r="HH38">
        <v>4</v>
      </c>
      <c r="HI38">
        <v>4</v>
      </c>
      <c r="HJ38">
        <v>4</v>
      </c>
      <c r="HK38">
        <v>3</v>
      </c>
      <c r="HL38" s="37">
        <f>LOOKUP(HK38,{1,2,3,4,5},{5,4,3,2,1})</f>
        <v>3</v>
      </c>
      <c r="HM38">
        <v>3</v>
      </c>
      <c r="HN38" s="37">
        <f>LOOKUP(HM38,{1,2,3,4,5},{5,4,3,2,1})</f>
        <v>3</v>
      </c>
      <c r="HO38">
        <f t="shared" si="140"/>
        <v>51</v>
      </c>
      <c r="HP38">
        <f t="shared" si="141"/>
        <v>3</v>
      </c>
      <c r="HQ38">
        <v>1</v>
      </c>
      <c r="HR38">
        <v>2</v>
      </c>
      <c r="HS38">
        <v>3</v>
      </c>
      <c r="HT38">
        <v>1</v>
      </c>
      <c r="HU38">
        <v>1</v>
      </c>
      <c r="HV38">
        <v>1</v>
      </c>
      <c r="HW38">
        <v>1</v>
      </c>
      <c r="HX38" s="37">
        <v>3</v>
      </c>
      <c r="HY38">
        <v>1</v>
      </c>
      <c r="HZ38">
        <v>2</v>
      </c>
      <c r="IA38">
        <v>2</v>
      </c>
      <c r="IB38">
        <v>1</v>
      </c>
      <c r="IC38">
        <v>1</v>
      </c>
      <c r="ID38">
        <v>1</v>
      </c>
      <c r="IE38">
        <v>1</v>
      </c>
      <c r="IF38">
        <v>3</v>
      </c>
      <c r="IG38">
        <v>3</v>
      </c>
      <c r="IH38">
        <v>2</v>
      </c>
      <c r="II38">
        <v>2</v>
      </c>
      <c r="IJ38" s="37">
        <f>LOOKUP(II38,{1,2,3},{3,2,1})</f>
        <v>2</v>
      </c>
      <c r="IK38" s="2">
        <f t="shared" si="111"/>
        <v>28</v>
      </c>
      <c r="IL38" s="3">
        <f t="shared" si="112"/>
        <v>1.65</v>
      </c>
      <c r="IM38" s="2">
        <v>1</v>
      </c>
      <c r="IN38">
        <v>1</v>
      </c>
      <c r="IO38">
        <v>3</v>
      </c>
      <c r="IP38">
        <v>3</v>
      </c>
      <c r="IQ38">
        <v>1</v>
      </c>
      <c r="IR38">
        <v>4</v>
      </c>
      <c r="IS38">
        <v>2</v>
      </c>
      <c r="IT38" s="2">
        <f t="shared" si="142"/>
        <v>14</v>
      </c>
      <c r="IU38" s="3">
        <f t="shared" si="143"/>
        <v>2.3330000000000002</v>
      </c>
      <c r="IV38" s="2">
        <v>1</v>
      </c>
      <c r="IW38">
        <v>1</v>
      </c>
      <c r="IX38">
        <v>5</v>
      </c>
      <c r="IY38">
        <v>4</v>
      </c>
      <c r="IZ38">
        <v>1</v>
      </c>
      <c r="JA38">
        <v>5</v>
      </c>
      <c r="JB38">
        <v>1</v>
      </c>
      <c r="JC38" s="2">
        <f t="shared" si="144"/>
        <v>17</v>
      </c>
      <c r="JD38" s="3">
        <f t="shared" si="145"/>
        <v>2.8330000000000002</v>
      </c>
      <c r="JE38" s="2">
        <v>1</v>
      </c>
      <c r="JF38">
        <v>4</v>
      </c>
      <c r="JG38">
        <v>3</v>
      </c>
      <c r="JH38">
        <v>2</v>
      </c>
      <c r="JI38">
        <v>4</v>
      </c>
      <c r="JJ38">
        <v>1</v>
      </c>
      <c r="JK38">
        <v>4</v>
      </c>
      <c r="JL38" s="2">
        <f t="shared" si="146"/>
        <v>18</v>
      </c>
      <c r="JM38" s="3">
        <f t="shared" si="147"/>
        <v>3</v>
      </c>
      <c r="JN38" s="2">
        <v>1</v>
      </c>
      <c r="JO38">
        <v>4</v>
      </c>
      <c r="JP38">
        <v>3</v>
      </c>
      <c r="JQ38">
        <v>3</v>
      </c>
      <c r="JR38">
        <v>4</v>
      </c>
      <c r="JS38">
        <v>3</v>
      </c>
      <c r="JT38">
        <v>4</v>
      </c>
      <c r="JU38" s="2">
        <f t="shared" si="81"/>
        <v>21</v>
      </c>
      <c r="JV38" s="3">
        <f t="shared" si="82"/>
        <v>3.5</v>
      </c>
      <c r="JW38" s="2">
        <v>1</v>
      </c>
      <c r="JX38">
        <v>4</v>
      </c>
      <c r="JY38" s="37">
        <f>LOOKUP(JX38,{1,2,3,4,5},{5,4,3,2,1})</f>
        <v>2</v>
      </c>
      <c r="JZ38">
        <v>2</v>
      </c>
      <c r="KA38" s="37">
        <f>LOOKUP(JZ38,{1,2,3,4,5},{5,4,3,2,1})</f>
        <v>4</v>
      </c>
      <c r="KB38">
        <v>2</v>
      </c>
      <c r="KC38" s="37">
        <f>LOOKUP(KB38,{1,2,3,4,5},{5,4,3,2,1})</f>
        <v>4</v>
      </c>
      <c r="KD38">
        <v>4</v>
      </c>
      <c r="KE38" s="37">
        <f>LOOKUP(KD38,{1,2,3,4,5},{5,4,3,2,1})</f>
        <v>2</v>
      </c>
      <c r="KF38">
        <v>2</v>
      </c>
      <c r="KG38" s="37">
        <f>LOOKUP(KF38,{1,2,3,4,5},{5,4,3,2,1})</f>
        <v>4</v>
      </c>
      <c r="KH38">
        <v>4</v>
      </c>
      <c r="KI38" s="37">
        <f>LOOKUP(KH38,{1,2,3,4,5},{5,4,3,2,1})</f>
        <v>2</v>
      </c>
      <c r="KJ38" s="2">
        <f t="shared" si="79"/>
        <v>18</v>
      </c>
      <c r="KK38" s="3">
        <f t="shared" si="148"/>
        <v>3</v>
      </c>
      <c r="KL38" s="2">
        <f t="shared" si="149"/>
        <v>4</v>
      </c>
      <c r="KM38">
        <f t="shared" si="150"/>
        <v>12</v>
      </c>
      <c r="KN38">
        <f t="shared" si="80"/>
        <v>11</v>
      </c>
      <c r="KO38">
        <f t="shared" si="151"/>
        <v>4</v>
      </c>
      <c r="KP38">
        <f t="shared" si="152"/>
        <v>13</v>
      </c>
      <c r="KQ38">
        <f t="shared" si="153"/>
        <v>5</v>
      </c>
      <c r="KR38" s="2">
        <f t="shared" si="83"/>
        <v>8</v>
      </c>
      <c r="KS38">
        <f t="shared" si="84"/>
        <v>6</v>
      </c>
      <c r="KT38">
        <f t="shared" si="85"/>
        <v>5</v>
      </c>
      <c r="KU38">
        <f t="shared" si="86"/>
        <v>8</v>
      </c>
      <c r="KV38">
        <f t="shared" si="87"/>
        <v>4</v>
      </c>
      <c r="KW38" s="3">
        <f t="shared" si="88"/>
        <v>8</v>
      </c>
      <c r="KX38" s="2">
        <v>1</v>
      </c>
      <c r="KY38">
        <v>2</v>
      </c>
      <c r="KZ38">
        <v>5</v>
      </c>
      <c r="LA38">
        <v>2</v>
      </c>
      <c r="LB38">
        <v>2</v>
      </c>
      <c r="LC38">
        <v>3</v>
      </c>
      <c r="LD38">
        <v>2</v>
      </c>
      <c r="LE38">
        <v>5</v>
      </c>
      <c r="LF38">
        <v>2</v>
      </c>
      <c r="LG38">
        <v>4</v>
      </c>
      <c r="LH38">
        <v>4</v>
      </c>
      <c r="LI38">
        <v>2</v>
      </c>
      <c r="LJ38">
        <v>5</v>
      </c>
      <c r="LK38">
        <v>2</v>
      </c>
      <c r="LL38">
        <v>4</v>
      </c>
      <c r="LM38">
        <v>2</v>
      </c>
      <c r="LN38">
        <v>2</v>
      </c>
      <c r="LO38">
        <v>2</v>
      </c>
      <c r="LP38">
        <v>2</v>
      </c>
      <c r="LQ38">
        <v>2</v>
      </c>
      <c r="LR38">
        <v>3</v>
      </c>
      <c r="LS38">
        <v>2</v>
      </c>
      <c r="LT38">
        <v>3</v>
      </c>
      <c r="LU38" s="2">
        <f t="shared" si="154"/>
        <v>26</v>
      </c>
      <c r="LV38" s="3">
        <f t="shared" si="155"/>
        <v>4.3330000000000002</v>
      </c>
      <c r="LW38" s="2">
        <f t="shared" si="156"/>
        <v>36</v>
      </c>
      <c r="LX38" s="3">
        <f t="shared" si="157"/>
        <v>2.25</v>
      </c>
      <c r="LY38" s="2">
        <f t="shared" si="158"/>
        <v>62</v>
      </c>
      <c r="LZ38" s="3">
        <f t="shared" si="159"/>
        <v>2.8180000000000001</v>
      </c>
      <c r="MA38" s="2">
        <v>1</v>
      </c>
      <c r="MB38">
        <v>2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2</v>
      </c>
      <c r="MI38">
        <v>1</v>
      </c>
      <c r="MJ38" s="3">
        <v>1</v>
      </c>
      <c r="MK38">
        <f t="shared" si="160"/>
        <v>12</v>
      </c>
      <c r="ML38" s="2">
        <v>1</v>
      </c>
      <c r="MM38">
        <v>4</v>
      </c>
      <c r="MN38">
        <v>4</v>
      </c>
      <c r="MO38">
        <v>3</v>
      </c>
      <c r="MP38" s="37">
        <f>LOOKUP(MO38,{1,2,3,4,5},{5,4,3,2,1})</f>
        <v>3</v>
      </c>
      <c r="MQ38">
        <v>4</v>
      </c>
      <c r="MR38">
        <v>3</v>
      </c>
      <c r="MS38" s="37">
        <f>LOOKUP(MR38,{1,2,3,4,5},{5,4,3,2,1})</f>
        <v>3</v>
      </c>
      <c r="MT38">
        <v>2</v>
      </c>
      <c r="MU38" s="37">
        <f>LOOKUP(MT38,{1,2,3,4,5},{5,4,3,2,1})</f>
        <v>4</v>
      </c>
      <c r="MV38">
        <v>2</v>
      </c>
      <c r="MW38">
        <v>3</v>
      </c>
      <c r="MX38">
        <v>2</v>
      </c>
      <c r="MY38">
        <v>3</v>
      </c>
      <c r="MZ38" s="37">
        <f>LOOKUP(MY38,{1,2,3,4,5},{5,4,3,2,1})</f>
        <v>3</v>
      </c>
      <c r="NA38">
        <v>3</v>
      </c>
      <c r="NB38">
        <v>4</v>
      </c>
      <c r="NC38">
        <v>3</v>
      </c>
      <c r="ND38" s="37">
        <f>LOOKUP(NC38,{1,2,3,4,5},{5,4,3,2,1})</f>
        <v>3</v>
      </c>
      <c r="NE38">
        <v>2</v>
      </c>
      <c r="NF38">
        <v>2</v>
      </c>
      <c r="NG38" s="37">
        <f>LOOKUP(NF38,{1,2,3,4,5},{5,4,3,2,1})</f>
        <v>4</v>
      </c>
      <c r="NH38">
        <v>4</v>
      </c>
      <c r="NI38" s="37">
        <f>LOOKUP(NH38,{1,2,3,4,5},{5,4,3,2,1})</f>
        <v>2</v>
      </c>
      <c r="NJ38">
        <v>4</v>
      </c>
      <c r="NK38">
        <v>2</v>
      </c>
      <c r="NL38" s="37">
        <f>LOOKUP(NK38,{1,2,3,4,5},{5,4,3,2,1})</f>
        <v>4</v>
      </c>
      <c r="NM38">
        <v>3</v>
      </c>
      <c r="NN38" s="37">
        <f>LOOKUP(NM38,{1,2,3,4,5},{5,4,3,2,1})</f>
        <v>3</v>
      </c>
      <c r="NO38">
        <v>2</v>
      </c>
      <c r="NP38" s="37">
        <f>LOOKUP(NO38,{1,2,3,4,5},{5,4,3,2,1})</f>
        <v>4</v>
      </c>
      <c r="NQ38">
        <v>4</v>
      </c>
      <c r="NR38">
        <v>4</v>
      </c>
      <c r="NS38">
        <v>4</v>
      </c>
      <c r="NT38">
        <v>3</v>
      </c>
      <c r="NU38" s="37">
        <f>LOOKUP(NT38,{1,2,3,4,5},{5,4,3,2,1})</f>
        <v>3</v>
      </c>
      <c r="NV38">
        <v>4</v>
      </c>
      <c r="NW38" s="37">
        <f>LOOKUP(NV38,{1,2,3,4,5},{5,4,3,2,1})</f>
        <v>2</v>
      </c>
      <c r="NX38">
        <v>2</v>
      </c>
      <c r="NY38" s="37">
        <f>LOOKUP(NX38,{1,2,3,4,5},{5,4,3,2,1})</f>
        <v>4</v>
      </c>
      <c r="NZ38">
        <f t="shared" si="161"/>
        <v>86</v>
      </c>
      <c r="OA38">
        <f t="shared" si="162"/>
        <v>3.31</v>
      </c>
      <c r="OB38" s="13" t="s">
        <v>440</v>
      </c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</row>
    <row r="39" spans="1:461" x14ac:dyDescent="0.3">
      <c r="A39" s="30">
        <v>42</v>
      </c>
      <c r="B39" s="2" t="s">
        <v>741</v>
      </c>
      <c r="C39" s="3">
        <v>1</v>
      </c>
      <c r="D39" s="2">
        <v>21</v>
      </c>
      <c r="E39">
        <v>1</v>
      </c>
      <c r="F39" s="2">
        <v>2</v>
      </c>
      <c r="G39">
        <v>2</v>
      </c>
      <c r="H39" s="3">
        <v>1</v>
      </c>
      <c r="I39" s="2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f t="shared" si="77"/>
        <v>0</v>
      </c>
      <c r="R39">
        <v>1</v>
      </c>
      <c r="S39">
        <v>4</v>
      </c>
      <c r="T39">
        <f>LOOKUP(R39,{1,2,3,4,5,6,11,15},{1,2,1,2,2,2,1,2})</f>
        <v>1</v>
      </c>
      <c r="U39">
        <v>2</v>
      </c>
      <c r="V39" s="3"/>
      <c r="W39" s="32" t="s">
        <v>440</v>
      </c>
      <c r="X39" s="32" t="s">
        <v>440</v>
      </c>
      <c r="Y39" s="32" t="s">
        <v>440</v>
      </c>
      <c r="Z39" s="32" t="s">
        <v>440</v>
      </c>
      <c r="AA39" s="32" t="s">
        <v>440</v>
      </c>
      <c r="AB39" s="49" t="s">
        <v>440</v>
      </c>
      <c r="AC39" s="32" t="s">
        <v>440</v>
      </c>
      <c r="AD39" s="49" t="s">
        <v>440</v>
      </c>
      <c r="AE39" s="2">
        <v>1</v>
      </c>
      <c r="AF39">
        <v>2</v>
      </c>
      <c r="AG39">
        <f t="shared" si="89"/>
        <v>-1</v>
      </c>
      <c r="AH39">
        <v>1</v>
      </c>
      <c r="AI39">
        <f t="shared" si="90"/>
        <v>1</v>
      </c>
      <c r="AJ39">
        <v>1</v>
      </c>
      <c r="AK39">
        <f t="shared" si="91"/>
        <v>1</v>
      </c>
      <c r="AL39">
        <v>1</v>
      </c>
      <c r="AM39">
        <f t="shared" si="92"/>
        <v>-1</v>
      </c>
      <c r="AN39">
        <v>2</v>
      </c>
      <c r="AO39">
        <f t="shared" si="93"/>
        <v>1</v>
      </c>
      <c r="AP39">
        <v>2</v>
      </c>
      <c r="AQ39">
        <f t="shared" si="94"/>
        <v>-1</v>
      </c>
      <c r="AR39">
        <v>2</v>
      </c>
      <c r="AS39">
        <f t="shared" si="95"/>
        <v>1</v>
      </c>
      <c r="AT39">
        <v>2</v>
      </c>
      <c r="AU39">
        <f t="shared" si="96"/>
        <v>1</v>
      </c>
      <c r="AV39">
        <v>1</v>
      </c>
      <c r="AW39">
        <f t="shared" si="97"/>
        <v>1</v>
      </c>
      <c r="AX39">
        <v>1</v>
      </c>
      <c r="AY39">
        <f t="shared" si="98"/>
        <v>-1</v>
      </c>
      <c r="AZ39">
        <v>1</v>
      </c>
      <c r="BA39">
        <f t="shared" si="99"/>
        <v>-1</v>
      </c>
      <c r="BB39">
        <v>1</v>
      </c>
      <c r="BC39">
        <f t="shared" si="100"/>
        <v>1</v>
      </c>
      <c r="BD39">
        <v>1</v>
      </c>
      <c r="BE39">
        <f t="shared" si="101"/>
        <v>1</v>
      </c>
      <c r="BF39">
        <v>2</v>
      </c>
      <c r="BG39">
        <f t="shared" si="102"/>
        <v>1</v>
      </c>
      <c r="BH39">
        <v>2</v>
      </c>
      <c r="BI39">
        <f t="shared" si="103"/>
        <v>-1</v>
      </c>
      <c r="BJ39">
        <v>1</v>
      </c>
      <c r="BK39">
        <f t="shared" si="104"/>
        <v>-1</v>
      </c>
      <c r="BL39">
        <v>1</v>
      </c>
      <c r="BM39">
        <f t="shared" si="105"/>
        <v>-1</v>
      </c>
      <c r="BN39">
        <v>1</v>
      </c>
      <c r="BO39">
        <f t="shared" si="106"/>
        <v>1</v>
      </c>
      <c r="BP39">
        <v>1</v>
      </c>
      <c r="BQ39">
        <f t="shared" si="107"/>
        <v>1</v>
      </c>
      <c r="BR39">
        <v>2</v>
      </c>
      <c r="BS39">
        <f t="shared" si="108"/>
        <v>1</v>
      </c>
      <c r="BT39">
        <v>1</v>
      </c>
      <c r="BU39">
        <f t="shared" si="109"/>
        <v>-1</v>
      </c>
      <c r="BV39" s="13">
        <f t="shared" si="110"/>
        <v>3</v>
      </c>
      <c r="BW39" s="2">
        <v>1</v>
      </c>
      <c r="BX39">
        <v>4</v>
      </c>
      <c r="BY39">
        <v>4</v>
      </c>
      <c r="BZ39">
        <v>3</v>
      </c>
      <c r="CA39">
        <v>5</v>
      </c>
      <c r="CB39">
        <v>3</v>
      </c>
      <c r="CC39">
        <v>5</v>
      </c>
      <c r="CD39">
        <v>3</v>
      </c>
      <c r="CE39" s="37">
        <v>5</v>
      </c>
      <c r="CF39">
        <v>3</v>
      </c>
      <c r="CG39">
        <v>3</v>
      </c>
      <c r="CH39">
        <v>2</v>
      </c>
      <c r="CI39">
        <v>1</v>
      </c>
      <c r="CJ39">
        <v>1</v>
      </c>
      <c r="CK39">
        <v>3</v>
      </c>
      <c r="CL39">
        <v>4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3</v>
      </c>
      <c r="CS39">
        <f>LOOKUP(CR39,{1,2,3,4,5},{5,4,3,2,1})</f>
        <v>3</v>
      </c>
      <c r="CT39">
        <v>4</v>
      </c>
      <c r="CU39">
        <v>3</v>
      </c>
      <c r="CV39">
        <v>4</v>
      </c>
      <c r="CW39">
        <v>4</v>
      </c>
      <c r="CX39">
        <f>LOOKUP(CW39,{1,2,3,4,5},{5,4,3,2,1})</f>
        <v>2</v>
      </c>
      <c r="CY39">
        <v>4</v>
      </c>
      <c r="CZ39">
        <f>LOOKUP(CY39,{1,2,3,4,5},{5,4,3,2,1})</f>
        <v>2</v>
      </c>
      <c r="DA39">
        <v>4</v>
      </c>
      <c r="DB39">
        <f>LOOKUP(DA39,{1,2,3,4,5},{5,4,3,2,1})</f>
        <v>2</v>
      </c>
      <c r="DC39">
        <v>3</v>
      </c>
      <c r="DD39">
        <v>3</v>
      </c>
      <c r="DE39">
        <v>4</v>
      </c>
      <c r="DF39">
        <v>3</v>
      </c>
      <c r="DG39">
        <v>4</v>
      </c>
      <c r="DH39">
        <v>3</v>
      </c>
      <c r="DI39">
        <v>3</v>
      </c>
      <c r="DJ39">
        <v>3</v>
      </c>
      <c r="DK39">
        <v>3</v>
      </c>
      <c r="DL39" s="2">
        <f t="shared" si="113"/>
        <v>11</v>
      </c>
      <c r="DM39">
        <f t="shared" si="114"/>
        <v>3.6667000000000001</v>
      </c>
      <c r="DN39">
        <f t="shared" si="115"/>
        <v>10</v>
      </c>
      <c r="DO39">
        <f t="shared" si="116"/>
        <v>3.3332999999999999</v>
      </c>
      <c r="DP39">
        <f t="shared" si="117"/>
        <v>21</v>
      </c>
      <c r="DQ39" s="3">
        <f t="shared" si="118"/>
        <v>3.5</v>
      </c>
      <c r="DR39" s="2">
        <f t="shared" si="119"/>
        <v>21</v>
      </c>
      <c r="DS39">
        <f t="shared" si="120"/>
        <v>3.5</v>
      </c>
      <c r="DT39">
        <f t="shared" si="121"/>
        <v>21</v>
      </c>
      <c r="DU39">
        <f t="shared" si="122"/>
        <v>2.625</v>
      </c>
      <c r="DV39">
        <f t="shared" si="123"/>
        <v>42</v>
      </c>
      <c r="DW39" s="3">
        <f t="shared" si="124"/>
        <v>3</v>
      </c>
      <c r="DX39" s="2">
        <f t="shared" si="125"/>
        <v>9</v>
      </c>
      <c r="DY39">
        <f t="shared" si="126"/>
        <v>3</v>
      </c>
      <c r="DZ39">
        <f t="shared" si="127"/>
        <v>11</v>
      </c>
      <c r="EA39">
        <f t="shared" si="128"/>
        <v>3.6667000000000001</v>
      </c>
      <c r="EB39">
        <f t="shared" si="129"/>
        <v>20</v>
      </c>
      <c r="EC39" s="3">
        <f t="shared" si="130"/>
        <v>3.33</v>
      </c>
      <c r="ED39" s="2">
        <f t="shared" si="78"/>
        <v>16</v>
      </c>
      <c r="EE39" s="3">
        <f t="shared" si="131"/>
        <v>2.67</v>
      </c>
      <c r="EF39" s="2">
        <f t="shared" si="132"/>
        <v>9</v>
      </c>
      <c r="EG39" s="3">
        <f t="shared" si="133"/>
        <v>3</v>
      </c>
      <c r="EH39" s="2">
        <f t="shared" si="134"/>
        <v>108</v>
      </c>
      <c r="EI39" s="3">
        <f t="shared" si="135"/>
        <v>3.09</v>
      </c>
      <c r="EJ39" s="2">
        <v>1</v>
      </c>
      <c r="EK39">
        <v>4</v>
      </c>
      <c r="EL39">
        <v>3</v>
      </c>
      <c r="EM39">
        <v>3</v>
      </c>
      <c r="EN39">
        <v>3</v>
      </c>
      <c r="EO39">
        <v>4</v>
      </c>
      <c r="EP39">
        <v>2</v>
      </c>
      <c r="EQ39">
        <v>5</v>
      </c>
      <c r="ER39">
        <v>3</v>
      </c>
      <c r="ES39">
        <v>3</v>
      </c>
      <c r="ET39">
        <v>5</v>
      </c>
      <c r="EU39" s="37">
        <v>2</v>
      </c>
      <c r="EV39">
        <v>3</v>
      </c>
      <c r="EW39">
        <v>4</v>
      </c>
      <c r="EX39">
        <v>3</v>
      </c>
      <c r="EY39">
        <v>3</v>
      </c>
      <c r="EZ39">
        <v>4</v>
      </c>
      <c r="FA39">
        <v>4</v>
      </c>
      <c r="FB39">
        <v>3</v>
      </c>
      <c r="FC39">
        <v>3</v>
      </c>
      <c r="FD39">
        <v>3</v>
      </c>
      <c r="FE39">
        <v>3</v>
      </c>
      <c r="FF39" s="2">
        <f t="shared" si="136"/>
        <v>68</v>
      </c>
      <c r="FG39" s="3">
        <f t="shared" si="137"/>
        <v>3.4</v>
      </c>
      <c r="FH39" s="2" t="s">
        <v>511</v>
      </c>
      <c r="FI39">
        <v>7</v>
      </c>
      <c r="FJ39" t="s">
        <v>521</v>
      </c>
      <c r="FK39">
        <v>16</v>
      </c>
      <c r="FL39" t="s">
        <v>514</v>
      </c>
      <c r="FM39" s="3">
        <v>10</v>
      </c>
      <c r="FN39" s="2">
        <v>1</v>
      </c>
      <c r="FO39">
        <v>1</v>
      </c>
      <c r="FP39">
        <v>2</v>
      </c>
      <c r="FQ39">
        <v>2</v>
      </c>
      <c r="FR39">
        <v>1</v>
      </c>
      <c r="FS39">
        <v>1</v>
      </c>
      <c r="FT39">
        <v>2</v>
      </c>
      <c r="FU39">
        <v>1</v>
      </c>
      <c r="FV39">
        <v>1</v>
      </c>
      <c r="FW39">
        <v>1</v>
      </c>
      <c r="FX39">
        <v>1</v>
      </c>
      <c r="FY39" s="37">
        <v>2</v>
      </c>
      <c r="FZ39">
        <v>2</v>
      </c>
      <c r="GA39">
        <v>2</v>
      </c>
      <c r="GB39">
        <v>2</v>
      </c>
      <c r="GC39">
        <v>2</v>
      </c>
      <c r="GD39">
        <v>1</v>
      </c>
      <c r="GE39">
        <v>1</v>
      </c>
      <c r="GF39">
        <v>2</v>
      </c>
      <c r="GG39">
        <v>1</v>
      </c>
      <c r="GH39">
        <v>2</v>
      </c>
      <c r="GI39">
        <v>2</v>
      </c>
      <c r="GJ39" s="2">
        <f t="shared" si="138"/>
        <v>30</v>
      </c>
      <c r="GK39" s="3">
        <f t="shared" si="139"/>
        <v>1.5</v>
      </c>
      <c r="GL39" s="2" t="s">
        <v>505</v>
      </c>
      <c r="GM39">
        <v>1</v>
      </c>
      <c r="GN39" t="s">
        <v>513</v>
      </c>
      <c r="GO39">
        <v>9</v>
      </c>
      <c r="GP39" t="s">
        <v>742</v>
      </c>
      <c r="GQ39" s="3">
        <v>0</v>
      </c>
      <c r="GR39" s="2">
        <v>1</v>
      </c>
      <c r="GS39">
        <v>4</v>
      </c>
      <c r="GT39">
        <v>2</v>
      </c>
      <c r="GU39">
        <v>2</v>
      </c>
      <c r="GV39">
        <v>3</v>
      </c>
      <c r="GW39">
        <v>5</v>
      </c>
      <c r="GX39" s="37">
        <f>LOOKUP(GW39,{1,2,3,4,5},{5,4,3,2,1})</f>
        <v>1</v>
      </c>
      <c r="GY39">
        <v>1</v>
      </c>
      <c r="GZ39" s="37">
        <f>LOOKUP(GY39,{1,2,3,4,5},{5,4,3,2,1})</f>
        <v>5</v>
      </c>
      <c r="HA39">
        <v>3</v>
      </c>
      <c r="HB39">
        <v>3</v>
      </c>
      <c r="HC39" s="37">
        <f>LOOKUP(HB39,{1,2,3,4,5},{5,4,3,2,1})</f>
        <v>3</v>
      </c>
      <c r="HD39">
        <v>2</v>
      </c>
      <c r="HE39">
        <v>3</v>
      </c>
      <c r="HF39">
        <v>3</v>
      </c>
      <c r="HG39">
        <v>2</v>
      </c>
      <c r="HH39">
        <v>4</v>
      </c>
      <c r="HI39">
        <v>4</v>
      </c>
      <c r="HJ39">
        <v>4</v>
      </c>
      <c r="HK39">
        <v>3</v>
      </c>
      <c r="HL39" s="37">
        <f>LOOKUP(HK39,{1,2,3,4,5},{5,4,3,2,1})</f>
        <v>3</v>
      </c>
      <c r="HM39">
        <v>3</v>
      </c>
      <c r="HN39" s="37">
        <f>LOOKUP(HM39,{1,2,3,4,5},{5,4,3,2,1})</f>
        <v>3</v>
      </c>
      <c r="HO39">
        <f t="shared" si="140"/>
        <v>51</v>
      </c>
      <c r="HP39">
        <f t="shared" si="141"/>
        <v>3</v>
      </c>
      <c r="HQ39">
        <v>1</v>
      </c>
      <c r="HR39">
        <v>2</v>
      </c>
      <c r="HS39">
        <v>3</v>
      </c>
      <c r="HT39">
        <v>1</v>
      </c>
      <c r="HU39">
        <v>1</v>
      </c>
      <c r="HV39">
        <v>1</v>
      </c>
      <c r="HW39">
        <v>1</v>
      </c>
      <c r="HX39" s="37">
        <v>3</v>
      </c>
      <c r="HY39">
        <v>3</v>
      </c>
      <c r="HZ39">
        <v>3</v>
      </c>
      <c r="IA39">
        <v>3</v>
      </c>
      <c r="IB39">
        <v>1</v>
      </c>
      <c r="IC39">
        <v>3</v>
      </c>
      <c r="ID39">
        <v>2</v>
      </c>
      <c r="IE39">
        <v>2</v>
      </c>
      <c r="IF39">
        <v>2</v>
      </c>
      <c r="IG39">
        <v>3</v>
      </c>
      <c r="IH39">
        <v>1</v>
      </c>
      <c r="II39">
        <v>2</v>
      </c>
      <c r="IJ39" s="37">
        <f>LOOKUP(II39,{1,2,3},{3,2,1})</f>
        <v>2</v>
      </c>
      <c r="IK39" s="2">
        <f t="shared" si="111"/>
        <v>34</v>
      </c>
      <c r="IL39" s="3">
        <f t="shared" si="112"/>
        <v>2</v>
      </c>
      <c r="IM39" s="2">
        <v>1</v>
      </c>
      <c r="IN39">
        <v>2</v>
      </c>
      <c r="IO39">
        <v>4</v>
      </c>
      <c r="IP39">
        <v>3</v>
      </c>
      <c r="IQ39">
        <v>1</v>
      </c>
      <c r="IR39">
        <v>5</v>
      </c>
      <c r="IS39">
        <v>3</v>
      </c>
      <c r="IT39" s="2">
        <f t="shared" si="142"/>
        <v>18</v>
      </c>
      <c r="IU39" s="3">
        <f t="shared" si="143"/>
        <v>3</v>
      </c>
      <c r="IV39" s="2">
        <v>1</v>
      </c>
      <c r="IW39">
        <v>3</v>
      </c>
      <c r="IX39">
        <v>4</v>
      </c>
      <c r="IY39">
        <v>4</v>
      </c>
      <c r="IZ39">
        <v>1</v>
      </c>
      <c r="JA39">
        <v>5</v>
      </c>
      <c r="JB39">
        <v>4</v>
      </c>
      <c r="JC39" s="2">
        <f t="shared" si="144"/>
        <v>21</v>
      </c>
      <c r="JD39" s="3">
        <f t="shared" si="145"/>
        <v>3.5</v>
      </c>
      <c r="JE39" s="2">
        <v>1</v>
      </c>
      <c r="JF39">
        <v>3</v>
      </c>
      <c r="JG39">
        <v>4</v>
      </c>
      <c r="JH39">
        <v>1</v>
      </c>
      <c r="JI39">
        <v>5</v>
      </c>
      <c r="JJ39">
        <v>1</v>
      </c>
      <c r="JK39">
        <v>3</v>
      </c>
      <c r="JL39" s="2">
        <f t="shared" si="146"/>
        <v>17</v>
      </c>
      <c r="JM39" s="3">
        <f t="shared" si="147"/>
        <v>2.8330000000000002</v>
      </c>
      <c r="JN39" s="2">
        <v>1</v>
      </c>
      <c r="JO39">
        <v>4</v>
      </c>
      <c r="JP39">
        <v>4</v>
      </c>
      <c r="JQ39">
        <v>2</v>
      </c>
      <c r="JR39">
        <v>1</v>
      </c>
      <c r="JS39">
        <v>4</v>
      </c>
      <c r="JT39">
        <v>3</v>
      </c>
      <c r="JU39" s="2">
        <f t="shared" si="81"/>
        <v>18</v>
      </c>
      <c r="JV39" s="3">
        <f t="shared" si="82"/>
        <v>3</v>
      </c>
      <c r="JW39" s="2">
        <v>1</v>
      </c>
      <c r="JX39">
        <v>2</v>
      </c>
      <c r="JY39" s="37">
        <f>LOOKUP(JX39,{1,2,3,4,5},{5,4,3,2,1})</f>
        <v>4</v>
      </c>
      <c r="JZ39">
        <v>1</v>
      </c>
      <c r="KA39" s="37">
        <f>LOOKUP(JZ39,{1,2,3,4,5},{5,4,3,2,1})</f>
        <v>5</v>
      </c>
      <c r="KB39">
        <v>3</v>
      </c>
      <c r="KC39" s="37">
        <f>LOOKUP(KB39,{1,2,3,4,5},{5,4,3,2,1})</f>
        <v>3</v>
      </c>
      <c r="KD39">
        <v>5</v>
      </c>
      <c r="KE39" s="37">
        <f>LOOKUP(KD39,{1,2,3,4,5},{5,4,3,2,1})</f>
        <v>1</v>
      </c>
      <c r="KF39">
        <v>1</v>
      </c>
      <c r="KG39" s="37">
        <f>LOOKUP(KF39,{1,2,3,4,5},{5,4,3,2,1})</f>
        <v>5</v>
      </c>
      <c r="KH39">
        <v>1</v>
      </c>
      <c r="KI39" s="37">
        <f>LOOKUP(KH39,{1,2,3,4,5},{5,4,3,2,1})</f>
        <v>5</v>
      </c>
      <c r="KJ39" s="2">
        <f t="shared" si="79"/>
        <v>13</v>
      </c>
      <c r="KK39" s="3">
        <f t="shared" si="148"/>
        <v>2.1669999999999998</v>
      </c>
      <c r="KL39" s="2">
        <f t="shared" si="149"/>
        <v>9</v>
      </c>
      <c r="KM39">
        <f t="shared" si="150"/>
        <v>13</v>
      </c>
      <c r="KN39">
        <f t="shared" si="80"/>
        <v>10</v>
      </c>
      <c r="KO39">
        <f t="shared" si="151"/>
        <v>3</v>
      </c>
      <c r="KP39">
        <f t="shared" si="152"/>
        <v>15</v>
      </c>
      <c r="KQ39">
        <f t="shared" si="153"/>
        <v>12</v>
      </c>
      <c r="KR39" s="2">
        <f t="shared" si="83"/>
        <v>7</v>
      </c>
      <c r="KS39">
        <f t="shared" si="84"/>
        <v>8</v>
      </c>
      <c r="KT39">
        <f t="shared" si="85"/>
        <v>3</v>
      </c>
      <c r="KU39">
        <f t="shared" si="86"/>
        <v>6</v>
      </c>
      <c r="KV39">
        <f t="shared" si="87"/>
        <v>5</v>
      </c>
      <c r="KW39" s="3">
        <f t="shared" si="88"/>
        <v>6</v>
      </c>
      <c r="KX39" s="2">
        <v>1</v>
      </c>
      <c r="KY39">
        <v>4</v>
      </c>
      <c r="KZ39">
        <v>4</v>
      </c>
      <c r="LA39">
        <v>2</v>
      </c>
      <c r="LB39">
        <v>2</v>
      </c>
      <c r="LC39">
        <v>4</v>
      </c>
      <c r="LD39">
        <v>1</v>
      </c>
      <c r="LE39">
        <v>5</v>
      </c>
      <c r="LF39">
        <v>3</v>
      </c>
      <c r="LG39">
        <v>5</v>
      </c>
      <c r="LH39">
        <v>4</v>
      </c>
      <c r="LI39">
        <v>1</v>
      </c>
      <c r="LJ39">
        <v>5</v>
      </c>
      <c r="LK39">
        <v>1</v>
      </c>
      <c r="LL39">
        <v>4</v>
      </c>
      <c r="LM39">
        <v>1</v>
      </c>
      <c r="LN39">
        <v>1</v>
      </c>
      <c r="LO39">
        <v>2</v>
      </c>
      <c r="LP39">
        <v>2</v>
      </c>
      <c r="LQ39">
        <v>1</v>
      </c>
      <c r="LR39">
        <v>1</v>
      </c>
      <c r="LS39">
        <v>1</v>
      </c>
      <c r="LT39">
        <v>3</v>
      </c>
      <c r="LU39" s="2">
        <f t="shared" si="154"/>
        <v>27</v>
      </c>
      <c r="LV39" s="3">
        <f t="shared" si="155"/>
        <v>4.5</v>
      </c>
      <c r="LW39" s="2">
        <f t="shared" si="156"/>
        <v>30</v>
      </c>
      <c r="LX39" s="3">
        <f t="shared" si="157"/>
        <v>1.875</v>
      </c>
      <c r="LY39" s="2">
        <f t="shared" si="158"/>
        <v>57</v>
      </c>
      <c r="LZ39" s="3">
        <f t="shared" si="159"/>
        <v>2.5910000000000002</v>
      </c>
      <c r="MA39" s="2">
        <v>1</v>
      </c>
      <c r="MB39">
        <v>1</v>
      </c>
      <c r="MC39">
        <v>1</v>
      </c>
      <c r="MD39">
        <v>1</v>
      </c>
      <c r="ME39">
        <v>2</v>
      </c>
      <c r="MF39">
        <v>2</v>
      </c>
      <c r="MG39">
        <v>1</v>
      </c>
      <c r="MH39">
        <v>1</v>
      </c>
      <c r="MI39">
        <v>2</v>
      </c>
      <c r="MJ39" s="3">
        <v>2</v>
      </c>
      <c r="MK39">
        <f t="shared" si="160"/>
        <v>14</v>
      </c>
      <c r="ML39" s="2">
        <v>1</v>
      </c>
      <c r="MM39">
        <v>4</v>
      </c>
      <c r="MN39">
        <v>5</v>
      </c>
      <c r="MO39">
        <v>2</v>
      </c>
      <c r="MP39" s="37">
        <f>LOOKUP(MO39,{1,2,3,4,5},{5,4,3,2,1})</f>
        <v>4</v>
      </c>
      <c r="MQ39">
        <v>5</v>
      </c>
      <c r="MR39">
        <v>1</v>
      </c>
      <c r="MS39" s="37">
        <f>LOOKUP(MR39,{1,2,3,4,5},{5,4,3,2,1})</f>
        <v>5</v>
      </c>
      <c r="MT39">
        <v>2</v>
      </c>
      <c r="MU39" s="37">
        <f>LOOKUP(MT39,{1,2,3,4,5},{5,4,3,2,1})</f>
        <v>4</v>
      </c>
      <c r="MV39">
        <v>2</v>
      </c>
      <c r="MW39">
        <v>4</v>
      </c>
      <c r="MX39">
        <v>4</v>
      </c>
      <c r="MY39">
        <v>1</v>
      </c>
      <c r="MZ39" s="37">
        <f>LOOKUP(MY39,{1,2,3,4,5},{5,4,3,2,1})</f>
        <v>5</v>
      </c>
      <c r="NA39">
        <v>1</v>
      </c>
      <c r="NB39">
        <v>4</v>
      </c>
      <c r="NC39">
        <v>3</v>
      </c>
      <c r="ND39" s="37">
        <f>LOOKUP(NC39,{1,2,3,4,5},{5,4,3,2,1})</f>
        <v>3</v>
      </c>
      <c r="NE39">
        <v>3</v>
      </c>
      <c r="NF39">
        <v>2</v>
      </c>
      <c r="NG39" s="37">
        <f>LOOKUP(NF39,{1,2,3,4,5},{5,4,3,2,1})</f>
        <v>4</v>
      </c>
      <c r="NH39">
        <v>1</v>
      </c>
      <c r="NI39" s="37">
        <f>LOOKUP(NH39,{1,2,3,4,5},{5,4,3,2,1})</f>
        <v>5</v>
      </c>
      <c r="NJ39">
        <v>3</v>
      </c>
      <c r="NK39">
        <v>2</v>
      </c>
      <c r="NL39" s="37">
        <f>LOOKUP(NK39,{1,2,3,4,5},{5,4,3,2,1})</f>
        <v>4</v>
      </c>
      <c r="NM39">
        <v>4</v>
      </c>
      <c r="NN39" s="37">
        <f>LOOKUP(NM39,{1,2,3,4,5},{5,4,3,2,1})</f>
        <v>2</v>
      </c>
      <c r="NO39">
        <v>2</v>
      </c>
      <c r="NP39" s="37">
        <f>LOOKUP(NO39,{1,2,3,4,5},{5,4,3,2,1})</f>
        <v>4</v>
      </c>
      <c r="NQ39">
        <v>4</v>
      </c>
      <c r="NR39">
        <v>5</v>
      </c>
      <c r="NS39">
        <v>5</v>
      </c>
      <c r="NT39">
        <v>1</v>
      </c>
      <c r="NU39" s="37">
        <f>LOOKUP(NT39,{1,2,3,4,5},{5,4,3,2,1})</f>
        <v>5</v>
      </c>
      <c r="NV39">
        <v>5</v>
      </c>
      <c r="NW39" s="37">
        <f>LOOKUP(NV39,{1,2,3,4,5},{5,4,3,2,1})</f>
        <v>1</v>
      </c>
      <c r="NX39">
        <v>3</v>
      </c>
      <c r="NY39" s="37">
        <f>LOOKUP(NX39,{1,2,3,4,5},{5,4,3,2,1})</f>
        <v>3</v>
      </c>
      <c r="NZ39">
        <f t="shared" si="161"/>
        <v>98</v>
      </c>
      <c r="OA39">
        <f t="shared" si="162"/>
        <v>3.77</v>
      </c>
      <c r="OB39" s="13" t="s">
        <v>440</v>
      </c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</row>
    <row r="40" spans="1:461" x14ac:dyDescent="0.3">
      <c r="A40" s="30">
        <v>43</v>
      </c>
      <c r="B40" s="2" t="s">
        <v>743</v>
      </c>
      <c r="C40" s="3">
        <v>1</v>
      </c>
      <c r="D40" s="2">
        <v>21</v>
      </c>
      <c r="E40">
        <v>1</v>
      </c>
      <c r="F40" s="2">
        <v>1</v>
      </c>
      <c r="G40">
        <v>2</v>
      </c>
      <c r="H40" s="3">
        <v>1</v>
      </c>
      <c r="I40" s="2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f t="shared" si="77"/>
        <v>2</v>
      </c>
      <c r="Q40" t="s">
        <v>744</v>
      </c>
      <c r="R40">
        <v>1</v>
      </c>
      <c r="S40">
        <v>4</v>
      </c>
      <c r="T40">
        <f>LOOKUP(R40,{1,2,3,4,5,6,11,15},{1,2,1,2,2,2,1,2})</f>
        <v>1</v>
      </c>
      <c r="U40">
        <v>2</v>
      </c>
      <c r="V40" s="3"/>
      <c r="W40" s="32" t="s">
        <v>440</v>
      </c>
      <c r="X40" s="32" t="s">
        <v>440</v>
      </c>
      <c r="Y40" s="32" t="s">
        <v>440</v>
      </c>
      <c r="Z40" s="32" t="s">
        <v>440</v>
      </c>
      <c r="AA40" s="32" t="s">
        <v>440</v>
      </c>
      <c r="AB40" s="49" t="s">
        <v>440</v>
      </c>
      <c r="AC40" s="32" t="s">
        <v>440</v>
      </c>
      <c r="AD40" s="49" t="s">
        <v>440</v>
      </c>
      <c r="AE40" s="2">
        <v>1</v>
      </c>
      <c r="AF40">
        <v>2</v>
      </c>
      <c r="AG40">
        <f t="shared" si="89"/>
        <v>-1</v>
      </c>
      <c r="AH40">
        <v>1</v>
      </c>
      <c r="AI40">
        <f t="shared" si="90"/>
        <v>1</v>
      </c>
      <c r="AJ40">
        <v>1</v>
      </c>
      <c r="AK40">
        <f t="shared" si="91"/>
        <v>1</v>
      </c>
      <c r="AL40">
        <v>1</v>
      </c>
      <c r="AM40">
        <f t="shared" si="92"/>
        <v>-1</v>
      </c>
      <c r="AN40">
        <v>2</v>
      </c>
      <c r="AO40">
        <f t="shared" si="93"/>
        <v>1</v>
      </c>
      <c r="AP40">
        <v>2</v>
      </c>
      <c r="AQ40">
        <f t="shared" si="94"/>
        <v>-1</v>
      </c>
      <c r="AR40">
        <v>2</v>
      </c>
      <c r="AS40">
        <f t="shared" si="95"/>
        <v>1</v>
      </c>
      <c r="AT40">
        <v>2</v>
      </c>
      <c r="AU40">
        <f t="shared" si="96"/>
        <v>1</v>
      </c>
      <c r="AV40">
        <v>2</v>
      </c>
      <c r="AW40">
        <f t="shared" si="97"/>
        <v>-1</v>
      </c>
      <c r="AX40">
        <v>2</v>
      </c>
      <c r="AY40">
        <f t="shared" si="98"/>
        <v>1</v>
      </c>
      <c r="AZ40">
        <v>1</v>
      </c>
      <c r="BA40">
        <f t="shared" si="99"/>
        <v>-1</v>
      </c>
      <c r="BB40">
        <v>1</v>
      </c>
      <c r="BC40">
        <f t="shared" si="100"/>
        <v>1</v>
      </c>
      <c r="BD40">
        <v>2</v>
      </c>
      <c r="BE40">
        <f t="shared" si="101"/>
        <v>-1</v>
      </c>
      <c r="BF40">
        <v>2</v>
      </c>
      <c r="BG40">
        <f t="shared" si="102"/>
        <v>1</v>
      </c>
      <c r="BH40">
        <v>2</v>
      </c>
      <c r="BI40">
        <f t="shared" si="103"/>
        <v>-1</v>
      </c>
      <c r="BJ40">
        <v>2</v>
      </c>
      <c r="BK40">
        <f t="shared" si="104"/>
        <v>1</v>
      </c>
      <c r="BL40">
        <v>2</v>
      </c>
      <c r="BM40">
        <f t="shared" si="105"/>
        <v>1</v>
      </c>
      <c r="BN40">
        <v>2</v>
      </c>
      <c r="BO40">
        <f t="shared" si="106"/>
        <v>-1</v>
      </c>
      <c r="BP40">
        <v>1</v>
      </c>
      <c r="BQ40">
        <f t="shared" si="107"/>
        <v>1</v>
      </c>
      <c r="BR40">
        <v>2</v>
      </c>
      <c r="BS40">
        <f t="shared" si="108"/>
        <v>1</v>
      </c>
      <c r="BT40">
        <v>2</v>
      </c>
      <c r="BU40">
        <f t="shared" si="109"/>
        <v>1</v>
      </c>
      <c r="BV40" s="13">
        <f t="shared" si="110"/>
        <v>5</v>
      </c>
      <c r="BW40" s="2">
        <v>1</v>
      </c>
      <c r="BX40">
        <v>3</v>
      </c>
      <c r="BY40">
        <v>3</v>
      </c>
      <c r="BZ40">
        <v>1</v>
      </c>
      <c r="CA40">
        <v>4</v>
      </c>
      <c r="CB40">
        <v>2</v>
      </c>
      <c r="CC40">
        <v>4</v>
      </c>
      <c r="CD40">
        <v>2</v>
      </c>
      <c r="CE40" s="37">
        <v>5</v>
      </c>
      <c r="CF40">
        <v>4</v>
      </c>
      <c r="CG40">
        <v>4</v>
      </c>
      <c r="CH40">
        <v>2</v>
      </c>
      <c r="CI40">
        <v>4</v>
      </c>
      <c r="CJ40">
        <v>3</v>
      </c>
      <c r="CK40">
        <v>4</v>
      </c>
      <c r="CL40">
        <v>4</v>
      </c>
      <c r="CM40">
        <v>4</v>
      </c>
      <c r="CN40">
        <v>4</v>
      </c>
      <c r="CO40">
        <v>3</v>
      </c>
      <c r="CP40">
        <v>5</v>
      </c>
      <c r="CQ40">
        <v>4</v>
      </c>
      <c r="CR40">
        <v>1</v>
      </c>
      <c r="CS40">
        <f>LOOKUP(CR40,{1,2,3,4,5},{5,4,3,2,1})</f>
        <v>5</v>
      </c>
      <c r="CT40">
        <v>3</v>
      </c>
      <c r="CU40">
        <v>3</v>
      </c>
      <c r="CV40">
        <v>4</v>
      </c>
      <c r="CW40">
        <v>5</v>
      </c>
      <c r="CX40">
        <f>LOOKUP(CW40,{1,2,3,4,5},{5,4,3,2,1})</f>
        <v>1</v>
      </c>
      <c r="CY40">
        <v>4</v>
      </c>
      <c r="CZ40">
        <f>LOOKUP(CY40,{1,2,3,4,5},{5,4,3,2,1})</f>
        <v>2</v>
      </c>
      <c r="DA40">
        <v>2</v>
      </c>
      <c r="DB40">
        <f>LOOKUP(DA40,{1,2,3,4,5},{5,4,3,2,1})</f>
        <v>4</v>
      </c>
      <c r="DC40">
        <v>2</v>
      </c>
      <c r="DD40">
        <v>3</v>
      </c>
      <c r="DE40">
        <v>4</v>
      </c>
      <c r="DF40">
        <v>4</v>
      </c>
      <c r="DG40">
        <v>4</v>
      </c>
      <c r="DH40">
        <v>4</v>
      </c>
      <c r="DI40">
        <v>1</v>
      </c>
      <c r="DJ40">
        <v>1</v>
      </c>
      <c r="DK40">
        <v>1</v>
      </c>
      <c r="DL40" s="2">
        <f t="shared" si="113"/>
        <v>7</v>
      </c>
      <c r="DM40">
        <f t="shared" si="114"/>
        <v>2.3332999999999999</v>
      </c>
      <c r="DN40">
        <f t="shared" si="115"/>
        <v>12</v>
      </c>
      <c r="DO40">
        <f t="shared" si="116"/>
        <v>4</v>
      </c>
      <c r="DP40">
        <f t="shared" si="117"/>
        <v>19</v>
      </c>
      <c r="DQ40" s="3">
        <f t="shared" si="118"/>
        <v>3.1667000000000001</v>
      </c>
      <c r="DR40" s="2">
        <f t="shared" si="119"/>
        <v>23</v>
      </c>
      <c r="DS40">
        <f t="shared" si="120"/>
        <v>3.8332999999999999</v>
      </c>
      <c r="DT40">
        <f t="shared" si="121"/>
        <v>25</v>
      </c>
      <c r="DU40">
        <f t="shared" si="122"/>
        <v>3.125</v>
      </c>
      <c r="DV40">
        <f t="shared" si="123"/>
        <v>48</v>
      </c>
      <c r="DW40" s="3">
        <f t="shared" si="124"/>
        <v>3.43</v>
      </c>
      <c r="DX40" s="2">
        <f t="shared" si="125"/>
        <v>14</v>
      </c>
      <c r="DY40">
        <f t="shared" si="126"/>
        <v>4.6666999999999996</v>
      </c>
      <c r="DZ40">
        <f t="shared" si="127"/>
        <v>10</v>
      </c>
      <c r="EA40">
        <f t="shared" si="128"/>
        <v>3.3332999999999999</v>
      </c>
      <c r="EB40">
        <f t="shared" si="129"/>
        <v>24</v>
      </c>
      <c r="EC40" s="3">
        <f t="shared" si="130"/>
        <v>4</v>
      </c>
      <c r="ED40" s="2">
        <f t="shared" si="78"/>
        <v>16</v>
      </c>
      <c r="EE40" s="3">
        <f t="shared" si="131"/>
        <v>2.67</v>
      </c>
      <c r="EF40" s="2">
        <f t="shared" si="132"/>
        <v>3</v>
      </c>
      <c r="EG40" s="3">
        <f t="shared" si="133"/>
        <v>1</v>
      </c>
      <c r="EH40" s="2">
        <f t="shared" si="134"/>
        <v>110</v>
      </c>
      <c r="EI40" s="3">
        <f t="shared" si="135"/>
        <v>3.14</v>
      </c>
      <c r="EJ40" s="2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3</v>
      </c>
      <c r="ET40">
        <v>5</v>
      </c>
      <c r="EU40" s="37">
        <v>2</v>
      </c>
      <c r="EV40">
        <v>1</v>
      </c>
      <c r="EW40">
        <v>1</v>
      </c>
      <c r="EX40">
        <v>1</v>
      </c>
      <c r="EY40">
        <v>1</v>
      </c>
      <c r="EZ40">
        <v>4</v>
      </c>
      <c r="FA40">
        <v>5</v>
      </c>
      <c r="FB40">
        <v>1</v>
      </c>
      <c r="FC40">
        <v>1</v>
      </c>
      <c r="FD40">
        <v>1</v>
      </c>
      <c r="FE40">
        <v>3</v>
      </c>
      <c r="FF40" s="2">
        <f t="shared" si="136"/>
        <v>35</v>
      </c>
      <c r="FG40" s="3">
        <f t="shared" si="137"/>
        <v>1.75</v>
      </c>
      <c r="FH40" s="2" t="s">
        <v>745</v>
      </c>
      <c r="FI40">
        <v>0</v>
      </c>
      <c r="FJ40" t="s">
        <v>746</v>
      </c>
      <c r="FK40">
        <v>0</v>
      </c>
      <c r="FL40" t="s">
        <v>747</v>
      </c>
      <c r="FM40">
        <v>0</v>
      </c>
      <c r="FN40" s="2">
        <v>1</v>
      </c>
      <c r="FO40">
        <v>1</v>
      </c>
      <c r="FP40">
        <v>1</v>
      </c>
      <c r="FQ40">
        <v>1</v>
      </c>
      <c r="FR40">
        <v>1</v>
      </c>
      <c r="FS40">
        <v>2</v>
      </c>
      <c r="FT40">
        <v>1</v>
      </c>
      <c r="FU40">
        <v>1</v>
      </c>
      <c r="FV40">
        <v>1</v>
      </c>
      <c r="FW40">
        <v>1</v>
      </c>
      <c r="FX40">
        <v>1</v>
      </c>
      <c r="FY40" s="37">
        <v>2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2</v>
      </c>
      <c r="GG40">
        <v>1</v>
      </c>
      <c r="GH40">
        <v>1</v>
      </c>
      <c r="GI40">
        <v>1</v>
      </c>
      <c r="GJ40" s="2">
        <f t="shared" si="138"/>
        <v>22</v>
      </c>
      <c r="GK40" s="3">
        <f t="shared" si="139"/>
        <v>1.1000000000000001</v>
      </c>
      <c r="GL40" s="2" t="s">
        <v>521</v>
      </c>
      <c r="GM40">
        <v>16</v>
      </c>
      <c r="GN40" t="s">
        <v>516</v>
      </c>
      <c r="GO40">
        <v>11</v>
      </c>
      <c r="GP40" t="s">
        <v>505</v>
      </c>
      <c r="GQ40" s="3">
        <v>1</v>
      </c>
      <c r="GR40" s="2">
        <v>1</v>
      </c>
      <c r="GS40">
        <v>5</v>
      </c>
      <c r="GT40">
        <v>5</v>
      </c>
      <c r="GU40">
        <v>3</v>
      </c>
      <c r="GV40">
        <v>4</v>
      </c>
      <c r="GW40">
        <v>4</v>
      </c>
      <c r="GX40" s="37">
        <f>LOOKUP(GW40,{1,2,3,4,5},{5,4,3,2,1})</f>
        <v>2</v>
      </c>
      <c r="GY40">
        <v>1</v>
      </c>
      <c r="GZ40" s="37">
        <f>LOOKUP(GY40,{1,2,3,4,5},{5,4,3,2,1})</f>
        <v>5</v>
      </c>
      <c r="HA40">
        <v>4</v>
      </c>
      <c r="HB40">
        <v>1</v>
      </c>
      <c r="HC40" s="37">
        <f>LOOKUP(HB40,{1,2,3,4,5},{5,4,3,2,1})</f>
        <v>5</v>
      </c>
      <c r="HD40">
        <v>3</v>
      </c>
      <c r="HE40">
        <v>2</v>
      </c>
      <c r="HF40">
        <v>4</v>
      </c>
      <c r="HG40">
        <v>4</v>
      </c>
      <c r="HH40">
        <v>5</v>
      </c>
      <c r="HI40">
        <v>5</v>
      </c>
      <c r="HJ40">
        <v>5</v>
      </c>
      <c r="HK40">
        <v>3</v>
      </c>
      <c r="HL40" s="37">
        <f>LOOKUP(HK40,{1,2,3,4,5},{5,4,3,2,1})</f>
        <v>3</v>
      </c>
      <c r="HM40">
        <v>3</v>
      </c>
      <c r="HN40" s="37">
        <f>LOOKUP(HM40,{1,2,3,4,5},{5,4,3,2,1})</f>
        <v>3</v>
      </c>
      <c r="HO40">
        <f t="shared" si="140"/>
        <v>67</v>
      </c>
      <c r="HP40">
        <f t="shared" si="141"/>
        <v>3.94</v>
      </c>
      <c r="HQ40">
        <v>1</v>
      </c>
      <c r="HR40">
        <v>1</v>
      </c>
      <c r="HS40">
        <v>1</v>
      </c>
      <c r="HT40">
        <v>1</v>
      </c>
      <c r="HU40">
        <v>2</v>
      </c>
      <c r="HV40">
        <v>2</v>
      </c>
      <c r="HW40">
        <v>1</v>
      </c>
      <c r="HX40" s="37">
        <v>3</v>
      </c>
      <c r="HY40">
        <v>1</v>
      </c>
      <c r="HZ40">
        <v>2</v>
      </c>
      <c r="IA40">
        <v>2</v>
      </c>
      <c r="IB40">
        <v>1</v>
      </c>
      <c r="IC40">
        <v>1</v>
      </c>
      <c r="ID40">
        <v>1</v>
      </c>
      <c r="IE40">
        <v>2</v>
      </c>
      <c r="IF40">
        <v>1</v>
      </c>
      <c r="IG40">
        <v>3</v>
      </c>
      <c r="IH40">
        <v>2</v>
      </c>
      <c r="II40">
        <v>2</v>
      </c>
      <c r="IJ40" s="37">
        <f>LOOKUP(II40,{1,2,3},{3,2,1})</f>
        <v>2</v>
      </c>
      <c r="IK40" s="2">
        <f t="shared" si="111"/>
        <v>26</v>
      </c>
      <c r="IL40" s="3">
        <f t="shared" si="112"/>
        <v>1.53</v>
      </c>
      <c r="IM40" s="2">
        <v>1</v>
      </c>
      <c r="IN40">
        <v>1</v>
      </c>
      <c r="IO40">
        <v>4</v>
      </c>
      <c r="IP40">
        <v>5</v>
      </c>
      <c r="IQ40">
        <v>2</v>
      </c>
      <c r="IR40">
        <v>5</v>
      </c>
      <c r="IS40">
        <v>3</v>
      </c>
      <c r="IT40" s="2">
        <f t="shared" si="142"/>
        <v>20</v>
      </c>
      <c r="IU40" s="3">
        <f t="shared" si="143"/>
        <v>3.3330000000000002</v>
      </c>
      <c r="IV40" s="2">
        <v>1</v>
      </c>
      <c r="IW40">
        <v>1</v>
      </c>
      <c r="IX40">
        <v>5</v>
      </c>
      <c r="IY40">
        <v>3</v>
      </c>
      <c r="IZ40">
        <v>3</v>
      </c>
      <c r="JA40">
        <v>5</v>
      </c>
      <c r="JB40">
        <v>4</v>
      </c>
      <c r="JC40" s="2">
        <f t="shared" si="144"/>
        <v>21</v>
      </c>
      <c r="JD40" s="3">
        <f t="shared" si="145"/>
        <v>3.5</v>
      </c>
      <c r="JE40" s="2">
        <v>1</v>
      </c>
      <c r="JF40">
        <v>2</v>
      </c>
      <c r="JG40">
        <v>3</v>
      </c>
      <c r="JH40">
        <v>3</v>
      </c>
      <c r="JI40">
        <v>5</v>
      </c>
      <c r="JJ40">
        <v>1</v>
      </c>
      <c r="JK40">
        <v>3</v>
      </c>
      <c r="JL40" s="2">
        <f t="shared" si="146"/>
        <v>17</v>
      </c>
      <c r="JM40" s="3">
        <f t="shared" si="147"/>
        <v>2.8330000000000002</v>
      </c>
      <c r="JN40" s="2">
        <v>1</v>
      </c>
      <c r="JO40">
        <v>3</v>
      </c>
      <c r="JP40">
        <v>4</v>
      </c>
      <c r="JQ40">
        <v>4</v>
      </c>
      <c r="JR40">
        <v>4</v>
      </c>
      <c r="JS40">
        <v>2</v>
      </c>
      <c r="JT40">
        <v>3</v>
      </c>
      <c r="JU40" s="2">
        <f t="shared" si="81"/>
        <v>20</v>
      </c>
      <c r="JV40" s="3">
        <f t="shared" si="82"/>
        <v>3.3330000000000002</v>
      </c>
      <c r="JW40" s="2">
        <v>1</v>
      </c>
      <c r="JX40">
        <v>5</v>
      </c>
      <c r="JY40" s="37">
        <f>LOOKUP(JX40,{1,2,3,4,5},{5,4,3,2,1})</f>
        <v>1</v>
      </c>
      <c r="JZ40">
        <v>2</v>
      </c>
      <c r="KA40" s="37">
        <f>LOOKUP(JZ40,{1,2,3,4,5},{5,4,3,2,1})</f>
        <v>4</v>
      </c>
      <c r="KB40">
        <v>4</v>
      </c>
      <c r="KC40" s="37">
        <f>LOOKUP(KB40,{1,2,3,4,5},{5,4,3,2,1})</f>
        <v>2</v>
      </c>
      <c r="KD40">
        <v>3</v>
      </c>
      <c r="KE40" s="37">
        <f>LOOKUP(KD40,{1,2,3,4,5},{5,4,3,2,1})</f>
        <v>3</v>
      </c>
      <c r="KF40">
        <v>2</v>
      </c>
      <c r="KG40" s="37">
        <f>LOOKUP(KF40,{1,2,3,4,5},{5,4,3,2,1})</f>
        <v>4</v>
      </c>
      <c r="KH40">
        <v>2</v>
      </c>
      <c r="KI40" s="37">
        <f>LOOKUP(KH40,{1,2,3,4,5},{5,4,3,2,1})</f>
        <v>4</v>
      </c>
      <c r="KJ40" s="2">
        <f t="shared" si="79"/>
        <v>18</v>
      </c>
      <c r="KK40" s="3">
        <f t="shared" si="148"/>
        <v>3</v>
      </c>
      <c r="KL40" s="2">
        <f t="shared" si="149"/>
        <v>3</v>
      </c>
      <c r="KM40">
        <f t="shared" si="150"/>
        <v>13</v>
      </c>
      <c r="KN40">
        <f t="shared" ref="KN40:KN71" si="163">(IP40+IY40+KC40)</f>
        <v>10</v>
      </c>
      <c r="KO40">
        <f t="shared" si="151"/>
        <v>8</v>
      </c>
      <c r="KP40">
        <f t="shared" si="152"/>
        <v>14</v>
      </c>
      <c r="KQ40">
        <f t="shared" si="153"/>
        <v>11</v>
      </c>
      <c r="KR40" s="2">
        <f t="shared" si="83"/>
        <v>5</v>
      </c>
      <c r="KS40">
        <f t="shared" si="84"/>
        <v>7</v>
      </c>
      <c r="KT40">
        <f t="shared" si="85"/>
        <v>7</v>
      </c>
      <c r="KU40">
        <f t="shared" si="86"/>
        <v>9</v>
      </c>
      <c r="KV40">
        <f t="shared" si="87"/>
        <v>3</v>
      </c>
      <c r="KW40" s="3">
        <f t="shared" si="88"/>
        <v>6</v>
      </c>
      <c r="KX40" s="2">
        <v>1</v>
      </c>
      <c r="KY40">
        <v>2</v>
      </c>
      <c r="KZ40">
        <v>4</v>
      </c>
      <c r="LA40">
        <v>2</v>
      </c>
      <c r="LB40">
        <v>1</v>
      </c>
      <c r="LC40">
        <v>4</v>
      </c>
      <c r="LD40">
        <v>1</v>
      </c>
      <c r="LE40">
        <v>4</v>
      </c>
      <c r="LF40">
        <v>2</v>
      </c>
      <c r="LG40">
        <v>3</v>
      </c>
      <c r="LH40">
        <v>4</v>
      </c>
      <c r="LI40">
        <v>2</v>
      </c>
      <c r="LJ40">
        <v>5</v>
      </c>
      <c r="LK40">
        <v>2</v>
      </c>
      <c r="LL40">
        <v>4</v>
      </c>
      <c r="LM40">
        <v>3</v>
      </c>
      <c r="LN40">
        <v>2</v>
      </c>
      <c r="LO40">
        <v>2</v>
      </c>
      <c r="LP40">
        <v>2</v>
      </c>
      <c r="LQ40">
        <v>2</v>
      </c>
      <c r="LR40">
        <v>3</v>
      </c>
      <c r="LS40">
        <v>1</v>
      </c>
      <c r="LT40">
        <v>4</v>
      </c>
      <c r="LU40" s="2">
        <f t="shared" si="154"/>
        <v>24</v>
      </c>
      <c r="LV40" s="3">
        <f t="shared" si="155"/>
        <v>4</v>
      </c>
      <c r="LW40" s="2">
        <f t="shared" si="156"/>
        <v>35</v>
      </c>
      <c r="LX40" s="3">
        <f t="shared" si="157"/>
        <v>2.1880000000000002</v>
      </c>
      <c r="LY40" s="2">
        <f t="shared" si="158"/>
        <v>59</v>
      </c>
      <c r="LZ40" s="3">
        <f t="shared" si="159"/>
        <v>2.6819999999999999</v>
      </c>
      <c r="MA40" s="2">
        <v>1</v>
      </c>
      <c r="MB40">
        <v>2</v>
      </c>
      <c r="MC40">
        <v>1</v>
      </c>
      <c r="MD40">
        <v>2</v>
      </c>
      <c r="ME40">
        <v>2</v>
      </c>
      <c r="MF40">
        <v>1</v>
      </c>
      <c r="MG40">
        <v>1</v>
      </c>
      <c r="MH40">
        <v>1</v>
      </c>
      <c r="MI40">
        <v>2</v>
      </c>
      <c r="MJ40" s="3">
        <v>2</v>
      </c>
      <c r="MK40">
        <f t="shared" si="160"/>
        <v>15</v>
      </c>
      <c r="ML40" s="2">
        <v>1</v>
      </c>
      <c r="MM40">
        <v>3</v>
      </c>
      <c r="MN40">
        <v>3</v>
      </c>
      <c r="MO40">
        <v>5</v>
      </c>
      <c r="MP40" s="37">
        <f>LOOKUP(MO40,{1,2,3,4,5},{5,4,3,2,1})</f>
        <v>1</v>
      </c>
      <c r="MQ40">
        <v>2</v>
      </c>
      <c r="MR40">
        <v>4</v>
      </c>
      <c r="MS40" s="37">
        <f>LOOKUP(MR40,{1,2,3,4,5},{5,4,3,2,1})</f>
        <v>2</v>
      </c>
      <c r="MT40">
        <v>2</v>
      </c>
      <c r="MU40" s="37">
        <f>LOOKUP(MT40,{1,2,3,4,5},{5,4,3,2,1})</f>
        <v>4</v>
      </c>
      <c r="MV40">
        <v>3</v>
      </c>
      <c r="MW40">
        <v>3</v>
      </c>
      <c r="MX40">
        <v>1</v>
      </c>
      <c r="MY40">
        <v>4</v>
      </c>
      <c r="MZ40" s="37">
        <f>LOOKUP(MY40,{1,2,3,4,5},{5,4,3,2,1})</f>
        <v>2</v>
      </c>
      <c r="NA40">
        <v>3</v>
      </c>
      <c r="NB40">
        <v>2</v>
      </c>
      <c r="NC40">
        <v>4</v>
      </c>
      <c r="ND40" s="37">
        <f>LOOKUP(NC40,{1,2,3,4,5},{5,4,3,2,1})</f>
        <v>2</v>
      </c>
      <c r="NE40">
        <v>2</v>
      </c>
      <c r="NF40">
        <v>5</v>
      </c>
      <c r="NG40" s="37">
        <f>LOOKUP(NF40,{1,2,3,4,5},{5,4,3,2,1})</f>
        <v>1</v>
      </c>
      <c r="NH40">
        <v>4</v>
      </c>
      <c r="NI40" s="37">
        <f>LOOKUP(NH40,{1,2,3,4,5},{5,4,3,2,1})</f>
        <v>2</v>
      </c>
      <c r="NJ40">
        <v>4</v>
      </c>
      <c r="NK40">
        <v>4</v>
      </c>
      <c r="NL40" s="37">
        <f>LOOKUP(NK40,{1,2,3,4,5},{5,4,3,2,1})</f>
        <v>2</v>
      </c>
      <c r="NM40">
        <v>4</v>
      </c>
      <c r="NN40" s="37">
        <f>LOOKUP(NM40,{1,2,3,4,5},{5,4,3,2,1})</f>
        <v>2</v>
      </c>
      <c r="NO40">
        <v>3</v>
      </c>
      <c r="NP40" s="37">
        <f>LOOKUP(NO40,{1,2,3,4,5},{5,4,3,2,1})</f>
        <v>3</v>
      </c>
      <c r="NQ40">
        <v>1</v>
      </c>
      <c r="NR40">
        <v>4</v>
      </c>
      <c r="NS40">
        <v>5</v>
      </c>
      <c r="NT40">
        <v>3</v>
      </c>
      <c r="NU40" s="37">
        <f>LOOKUP(NT40,{1,2,3,4,5},{5,4,3,2,1})</f>
        <v>3</v>
      </c>
      <c r="NV40">
        <v>5</v>
      </c>
      <c r="NW40" s="37">
        <f>LOOKUP(NV40,{1,2,3,4,5},{5,4,3,2,1})</f>
        <v>1</v>
      </c>
      <c r="NX40">
        <v>2</v>
      </c>
      <c r="NY40" s="37">
        <f>LOOKUP(NX40,{1,2,3,4,5},{5,4,3,2,1})</f>
        <v>4</v>
      </c>
      <c r="NZ40">
        <f t="shared" si="161"/>
        <v>65</v>
      </c>
      <c r="OA40">
        <f t="shared" si="162"/>
        <v>2.5</v>
      </c>
      <c r="OB40" s="13" t="s">
        <v>440</v>
      </c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</row>
    <row r="41" spans="1:461" x14ac:dyDescent="0.3">
      <c r="A41" s="30">
        <v>44</v>
      </c>
      <c r="B41" s="2" t="s">
        <v>748</v>
      </c>
      <c r="C41" s="3">
        <v>1</v>
      </c>
      <c r="D41" s="2">
        <v>21</v>
      </c>
      <c r="E41">
        <v>1</v>
      </c>
      <c r="F41" s="2">
        <v>1</v>
      </c>
      <c r="G41">
        <v>2</v>
      </c>
      <c r="H41" s="3">
        <v>1</v>
      </c>
      <c r="I41" s="2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  <c r="P41">
        <f t="shared" si="77"/>
        <v>2</v>
      </c>
      <c r="R41">
        <v>1</v>
      </c>
      <c r="S41">
        <v>5</v>
      </c>
      <c r="T41">
        <f>LOOKUP(R41,{1,2,3,4,5,6,11,15},{1,2,1,2,2,2,1,2})</f>
        <v>1</v>
      </c>
      <c r="U41">
        <v>2</v>
      </c>
      <c r="V41" s="3"/>
      <c r="W41" s="32" t="s">
        <v>440</v>
      </c>
      <c r="X41" s="32" t="s">
        <v>440</v>
      </c>
      <c r="Y41" s="32" t="s">
        <v>440</v>
      </c>
      <c r="Z41" s="32" t="s">
        <v>440</v>
      </c>
      <c r="AA41" s="32" t="s">
        <v>440</v>
      </c>
      <c r="AB41" s="49" t="s">
        <v>440</v>
      </c>
      <c r="AC41" s="32" t="s">
        <v>440</v>
      </c>
      <c r="AD41" s="49" t="s">
        <v>440</v>
      </c>
      <c r="AE41" s="32">
        <v>1</v>
      </c>
      <c r="AF41" s="31">
        <v>1</v>
      </c>
      <c r="AG41" s="31">
        <f t="shared" si="89"/>
        <v>1</v>
      </c>
      <c r="AH41" s="31">
        <v>1</v>
      </c>
      <c r="AI41" s="31">
        <f t="shared" si="90"/>
        <v>1</v>
      </c>
      <c r="AJ41" s="31">
        <v>1</v>
      </c>
      <c r="AK41" s="31">
        <f t="shared" si="91"/>
        <v>1</v>
      </c>
      <c r="AL41" s="31">
        <v>1</v>
      </c>
      <c r="AM41" s="31">
        <f t="shared" si="92"/>
        <v>-1</v>
      </c>
      <c r="AN41" s="31">
        <v>1</v>
      </c>
      <c r="AO41" s="31">
        <f t="shared" si="93"/>
        <v>-1</v>
      </c>
      <c r="AP41" s="31">
        <v>1</v>
      </c>
      <c r="AQ41" s="31">
        <f t="shared" si="94"/>
        <v>1</v>
      </c>
      <c r="AR41" s="31" t="s">
        <v>440</v>
      </c>
      <c r="AS41" s="31">
        <f t="shared" si="95"/>
        <v>-1</v>
      </c>
      <c r="AT41" s="31" t="s">
        <v>440</v>
      </c>
      <c r="AU41" s="31">
        <f t="shared" si="96"/>
        <v>-1</v>
      </c>
      <c r="AV41" s="31" t="s">
        <v>440</v>
      </c>
      <c r="AW41" s="31">
        <f t="shared" si="97"/>
        <v>-1</v>
      </c>
      <c r="AX41" s="31">
        <v>1</v>
      </c>
      <c r="AY41" s="31">
        <f t="shared" si="98"/>
        <v>-1</v>
      </c>
      <c r="AZ41" s="31">
        <v>1</v>
      </c>
      <c r="BA41" s="31">
        <f t="shared" si="99"/>
        <v>-1</v>
      </c>
      <c r="BB41" s="31">
        <v>1</v>
      </c>
      <c r="BC41" s="31">
        <f t="shared" si="100"/>
        <v>1</v>
      </c>
      <c r="BD41" s="31">
        <v>1</v>
      </c>
      <c r="BE41" s="31">
        <f t="shared" si="101"/>
        <v>1</v>
      </c>
      <c r="BF41" s="31" t="s">
        <v>440</v>
      </c>
      <c r="BG41" s="31">
        <f t="shared" si="102"/>
        <v>-1</v>
      </c>
      <c r="BH41" s="31">
        <v>1</v>
      </c>
      <c r="BI41" s="31">
        <f t="shared" si="103"/>
        <v>1</v>
      </c>
      <c r="BJ41" s="31" t="s">
        <v>440</v>
      </c>
      <c r="BK41" s="31">
        <f t="shared" si="104"/>
        <v>-1</v>
      </c>
      <c r="BL41" s="31">
        <v>1</v>
      </c>
      <c r="BM41" s="31">
        <f t="shared" si="105"/>
        <v>-1</v>
      </c>
      <c r="BN41" s="31">
        <v>1</v>
      </c>
      <c r="BO41" s="31">
        <f t="shared" si="106"/>
        <v>1</v>
      </c>
      <c r="BP41" s="31">
        <v>1</v>
      </c>
      <c r="BQ41" s="31">
        <f t="shared" si="107"/>
        <v>1</v>
      </c>
      <c r="BR41" s="31" t="s">
        <v>440</v>
      </c>
      <c r="BS41" s="31">
        <f t="shared" si="108"/>
        <v>-1</v>
      </c>
      <c r="BT41" s="31">
        <v>1</v>
      </c>
      <c r="BU41" s="31">
        <f t="shared" si="109"/>
        <v>-1</v>
      </c>
      <c r="BV41" s="49"/>
      <c r="BW41" s="32">
        <v>1</v>
      </c>
      <c r="BX41" s="31">
        <v>4</v>
      </c>
      <c r="BY41" s="31">
        <v>4</v>
      </c>
      <c r="BZ41" s="31">
        <v>4</v>
      </c>
      <c r="CA41" s="31">
        <v>4</v>
      </c>
      <c r="CB41" s="31">
        <v>4</v>
      </c>
      <c r="CC41" s="31">
        <v>4</v>
      </c>
      <c r="CD41" s="31">
        <v>4</v>
      </c>
      <c r="CE41" s="31">
        <v>5</v>
      </c>
      <c r="CF41" s="31">
        <v>4</v>
      </c>
      <c r="CG41" s="31" t="s">
        <v>440</v>
      </c>
      <c r="CH41" s="31">
        <v>4</v>
      </c>
      <c r="CI41" s="31">
        <v>4</v>
      </c>
      <c r="CJ41" s="31">
        <v>4</v>
      </c>
      <c r="CK41" s="31">
        <v>3</v>
      </c>
      <c r="CL41" s="31">
        <v>4</v>
      </c>
      <c r="CM41" s="31">
        <v>3</v>
      </c>
      <c r="CN41" s="31">
        <v>3</v>
      </c>
      <c r="CO41" s="31">
        <v>3</v>
      </c>
      <c r="CP41" s="31">
        <v>3</v>
      </c>
      <c r="CQ41" s="31">
        <v>3</v>
      </c>
      <c r="CR41" s="31">
        <v>3</v>
      </c>
      <c r="CS41" s="31">
        <f>LOOKUP(CR41,{1,2,3,4,5},{5,4,3,2,1})</f>
        <v>3</v>
      </c>
      <c r="CT41" s="31">
        <v>3</v>
      </c>
      <c r="CU41" s="31">
        <v>3</v>
      </c>
      <c r="CV41" s="31">
        <v>3</v>
      </c>
      <c r="CW41" s="31">
        <v>3</v>
      </c>
      <c r="CX41" s="31">
        <f>LOOKUP(CW41,{1,2,3,4,5},{5,4,3,2,1})</f>
        <v>3</v>
      </c>
      <c r="CY41" s="31">
        <v>3</v>
      </c>
      <c r="CZ41" s="31">
        <f>LOOKUP(CY41,{1,2,3,4,5},{5,4,3,2,1})</f>
        <v>3</v>
      </c>
      <c r="DA41" s="31">
        <v>3</v>
      </c>
      <c r="DB41" s="31">
        <f>LOOKUP(DA41,{1,2,3,4,5},{5,4,3,2,1})</f>
        <v>3</v>
      </c>
      <c r="DC41" s="31">
        <v>3</v>
      </c>
      <c r="DD41" s="31">
        <v>3</v>
      </c>
      <c r="DE41" s="31">
        <v>3</v>
      </c>
      <c r="DF41" s="31">
        <v>3</v>
      </c>
      <c r="DG41" s="31">
        <v>4</v>
      </c>
      <c r="DH41" s="31">
        <v>4</v>
      </c>
      <c r="DI41" s="31">
        <v>3</v>
      </c>
      <c r="DJ41" s="31">
        <v>3</v>
      </c>
      <c r="DK41" s="31">
        <v>3</v>
      </c>
      <c r="DL41" s="32">
        <f t="shared" si="113"/>
        <v>12</v>
      </c>
      <c r="DM41" s="31">
        <f t="shared" si="114"/>
        <v>4</v>
      </c>
      <c r="DN41" s="31">
        <f t="shared" si="115"/>
        <v>11</v>
      </c>
      <c r="DO41" s="31">
        <f t="shared" si="116"/>
        <v>3.6667000000000001</v>
      </c>
      <c r="DP41" s="31">
        <f t="shared" si="117"/>
        <v>23</v>
      </c>
      <c r="DQ41" s="33">
        <f t="shared" si="118"/>
        <v>3.8334000000000001</v>
      </c>
      <c r="DR41" s="32">
        <f t="shared" si="119"/>
        <v>22</v>
      </c>
      <c r="DS41" s="31">
        <f t="shared" si="120"/>
        <v>3.6667000000000001</v>
      </c>
      <c r="DT41" s="31">
        <f t="shared" si="121"/>
        <v>26</v>
      </c>
      <c r="DU41" s="31">
        <f t="shared" si="122"/>
        <v>3.7143000000000002</v>
      </c>
      <c r="DV41" s="31">
        <f t="shared" si="123"/>
        <v>48</v>
      </c>
      <c r="DW41" s="33">
        <f t="shared" si="124"/>
        <v>3.43</v>
      </c>
      <c r="DX41" s="32">
        <f t="shared" si="125"/>
        <v>9</v>
      </c>
      <c r="DY41" s="31">
        <f t="shared" si="126"/>
        <v>3</v>
      </c>
      <c r="DZ41" s="31">
        <f t="shared" si="127"/>
        <v>9</v>
      </c>
      <c r="EA41" s="31">
        <f t="shared" si="128"/>
        <v>3</v>
      </c>
      <c r="EB41" s="31">
        <f t="shared" si="129"/>
        <v>18</v>
      </c>
      <c r="EC41" s="33">
        <f t="shared" si="130"/>
        <v>3</v>
      </c>
      <c r="ED41" s="32">
        <f t="shared" si="78"/>
        <v>18</v>
      </c>
      <c r="EE41" s="33">
        <f t="shared" si="131"/>
        <v>3</v>
      </c>
      <c r="EF41" s="32">
        <f t="shared" si="132"/>
        <v>9</v>
      </c>
      <c r="EG41" s="33">
        <f t="shared" si="133"/>
        <v>3</v>
      </c>
      <c r="EH41" s="32">
        <f t="shared" si="134"/>
        <v>116</v>
      </c>
      <c r="EI41" s="33">
        <f t="shared" si="135"/>
        <v>3.31</v>
      </c>
      <c r="EJ41" s="2">
        <v>1</v>
      </c>
      <c r="EK41">
        <v>4</v>
      </c>
      <c r="EL41">
        <v>4</v>
      </c>
      <c r="EM41">
        <v>4</v>
      </c>
      <c r="EN41">
        <v>4</v>
      </c>
      <c r="EO41">
        <v>2</v>
      </c>
      <c r="EP41">
        <v>2</v>
      </c>
      <c r="EQ41">
        <v>2</v>
      </c>
      <c r="ER41">
        <v>3</v>
      </c>
      <c r="ES41">
        <v>2</v>
      </c>
      <c r="ET41">
        <v>4</v>
      </c>
      <c r="EU41" s="37">
        <v>2</v>
      </c>
      <c r="EV41">
        <v>2</v>
      </c>
      <c r="EW41">
        <v>2</v>
      </c>
      <c r="EX41">
        <v>2</v>
      </c>
      <c r="EY41">
        <v>2</v>
      </c>
      <c r="EZ41">
        <v>4</v>
      </c>
      <c r="FA41">
        <v>3</v>
      </c>
      <c r="FB41">
        <v>2</v>
      </c>
      <c r="FC41">
        <v>2</v>
      </c>
      <c r="FD41">
        <v>2</v>
      </c>
      <c r="FE41">
        <v>3</v>
      </c>
      <c r="FF41" s="2">
        <f t="shared" si="136"/>
        <v>55</v>
      </c>
      <c r="FG41" s="3">
        <f t="shared" si="137"/>
        <v>2.75</v>
      </c>
      <c r="FH41" s="2" t="s">
        <v>520</v>
      </c>
      <c r="FI41">
        <v>15</v>
      </c>
      <c r="FJ41" t="s">
        <v>511</v>
      </c>
      <c r="FK41">
        <v>7</v>
      </c>
      <c r="FL41" t="s">
        <v>514</v>
      </c>
      <c r="FM41" s="3">
        <v>10</v>
      </c>
      <c r="FN41" s="2">
        <v>1</v>
      </c>
      <c r="FO41">
        <v>1</v>
      </c>
      <c r="FP41">
        <v>1</v>
      </c>
      <c r="FQ41">
        <v>1</v>
      </c>
      <c r="FR41">
        <v>1</v>
      </c>
      <c r="FS41">
        <v>2</v>
      </c>
      <c r="FT41">
        <v>2</v>
      </c>
      <c r="FU41">
        <v>2</v>
      </c>
      <c r="FV41">
        <v>1</v>
      </c>
      <c r="FW41">
        <v>1</v>
      </c>
      <c r="FX41">
        <v>1</v>
      </c>
      <c r="FY41" s="37">
        <v>2</v>
      </c>
      <c r="FZ41">
        <v>2</v>
      </c>
      <c r="GA41">
        <v>2</v>
      </c>
      <c r="GB41">
        <v>1</v>
      </c>
      <c r="GC41">
        <v>2</v>
      </c>
      <c r="GD41">
        <v>1</v>
      </c>
      <c r="GE41">
        <v>2</v>
      </c>
      <c r="GF41">
        <v>2</v>
      </c>
      <c r="GG41">
        <v>2</v>
      </c>
      <c r="GH41">
        <v>1</v>
      </c>
      <c r="GI41">
        <v>1</v>
      </c>
      <c r="GJ41" s="2">
        <f t="shared" si="138"/>
        <v>29</v>
      </c>
      <c r="GK41" s="3">
        <f t="shared" si="139"/>
        <v>1.45</v>
      </c>
      <c r="GL41" s="2" t="s">
        <v>507</v>
      </c>
      <c r="GM41">
        <v>3</v>
      </c>
      <c r="GN41" t="s">
        <v>506</v>
      </c>
      <c r="GO41">
        <v>2</v>
      </c>
      <c r="GP41" t="s">
        <v>512</v>
      </c>
      <c r="GQ41" s="3">
        <v>8</v>
      </c>
      <c r="GR41" s="2">
        <v>1</v>
      </c>
      <c r="GS41">
        <v>4</v>
      </c>
      <c r="GT41">
        <v>3</v>
      </c>
      <c r="GU41">
        <v>4</v>
      </c>
      <c r="GV41">
        <v>4</v>
      </c>
      <c r="GW41">
        <v>4</v>
      </c>
      <c r="GX41" s="37">
        <f>LOOKUP(GW41,{1,2,3,4,5},{5,4,3,2,1})</f>
        <v>2</v>
      </c>
      <c r="GY41">
        <v>2</v>
      </c>
      <c r="GZ41" s="37">
        <f>LOOKUP(GY41,{1,2,3,4,5},{5,4,3,2,1})</f>
        <v>4</v>
      </c>
      <c r="HA41">
        <v>3</v>
      </c>
      <c r="HB41">
        <v>3</v>
      </c>
      <c r="HC41" s="37">
        <f>LOOKUP(HB41,{1,2,3,4,5},{5,4,3,2,1})</f>
        <v>3</v>
      </c>
      <c r="HD41">
        <v>4</v>
      </c>
      <c r="HE41">
        <v>3</v>
      </c>
      <c r="HF41">
        <v>4</v>
      </c>
      <c r="HG41">
        <v>4</v>
      </c>
      <c r="HH41">
        <v>4</v>
      </c>
      <c r="HI41">
        <v>4</v>
      </c>
      <c r="HJ41">
        <v>4</v>
      </c>
      <c r="HK41">
        <v>3</v>
      </c>
      <c r="HL41" s="37">
        <f>LOOKUP(HK41,{1,2,3,4,5},{5,4,3,2,1})</f>
        <v>3</v>
      </c>
      <c r="HM41">
        <v>3</v>
      </c>
      <c r="HN41" s="37">
        <f>LOOKUP(HM41,{1,2,3,4,5},{5,4,3,2,1})</f>
        <v>3</v>
      </c>
      <c r="HO41">
        <f t="shared" si="140"/>
        <v>60</v>
      </c>
      <c r="HP41">
        <f t="shared" si="141"/>
        <v>3.53</v>
      </c>
      <c r="HQ41">
        <v>1</v>
      </c>
      <c r="HR41">
        <v>2</v>
      </c>
      <c r="HS41">
        <v>3</v>
      </c>
      <c r="HT41">
        <v>2</v>
      </c>
      <c r="HU41">
        <v>1</v>
      </c>
      <c r="HV41">
        <v>1</v>
      </c>
      <c r="HW41">
        <v>2</v>
      </c>
      <c r="HX41" s="37">
        <v>3</v>
      </c>
      <c r="HY41">
        <v>2</v>
      </c>
      <c r="HZ41">
        <v>2</v>
      </c>
      <c r="IA41">
        <v>3</v>
      </c>
      <c r="IB41">
        <v>1</v>
      </c>
      <c r="IC41">
        <v>2</v>
      </c>
      <c r="ID41">
        <v>1</v>
      </c>
      <c r="IE41">
        <v>1</v>
      </c>
      <c r="IF41">
        <v>2</v>
      </c>
      <c r="IG41">
        <v>3</v>
      </c>
      <c r="IH41">
        <v>1</v>
      </c>
      <c r="II41">
        <v>2</v>
      </c>
      <c r="IJ41" s="37">
        <f>LOOKUP(II41,{1,2,3},{3,2,1})</f>
        <v>2</v>
      </c>
      <c r="IK41" s="2">
        <f t="shared" si="111"/>
        <v>31</v>
      </c>
      <c r="IL41" s="3">
        <f t="shared" si="112"/>
        <v>1.82</v>
      </c>
      <c r="IM41" s="2">
        <v>1</v>
      </c>
      <c r="IN41">
        <v>2</v>
      </c>
      <c r="IO41">
        <v>4</v>
      </c>
      <c r="IP41">
        <v>4</v>
      </c>
      <c r="IQ41">
        <v>2</v>
      </c>
      <c r="IR41">
        <v>5</v>
      </c>
      <c r="IS41">
        <v>3</v>
      </c>
      <c r="IT41" s="2">
        <f t="shared" si="142"/>
        <v>20</v>
      </c>
      <c r="IU41" s="3">
        <f t="shared" si="143"/>
        <v>3.3330000000000002</v>
      </c>
      <c r="IV41" s="2">
        <v>1</v>
      </c>
      <c r="IW41">
        <v>2</v>
      </c>
      <c r="IX41">
        <v>5</v>
      </c>
      <c r="IY41">
        <v>4</v>
      </c>
      <c r="IZ41">
        <v>3</v>
      </c>
      <c r="JA41">
        <v>5</v>
      </c>
      <c r="JB41">
        <v>4</v>
      </c>
      <c r="JC41" s="2">
        <f t="shared" si="144"/>
        <v>23</v>
      </c>
      <c r="JD41" s="3">
        <f t="shared" si="145"/>
        <v>3.8330000000000002</v>
      </c>
      <c r="JE41" s="2">
        <v>1</v>
      </c>
      <c r="JF41">
        <v>4</v>
      </c>
      <c r="JG41">
        <v>3</v>
      </c>
      <c r="JH41">
        <v>2</v>
      </c>
      <c r="JI41">
        <v>4</v>
      </c>
      <c r="JJ41">
        <v>1</v>
      </c>
      <c r="JK41">
        <v>3</v>
      </c>
      <c r="JL41" s="2">
        <f t="shared" si="146"/>
        <v>17</v>
      </c>
      <c r="JM41" s="3">
        <f t="shared" si="147"/>
        <v>2.8330000000000002</v>
      </c>
      <c r="JN41" s="2">
        <v>1</v>
      </c>
      <c r="JO41">
        <v>4</v>
      </c>
      <c r="JP41">
        <v>5</v>
      </c>
      <c r="JQ41">
        <v>4</v>
      </c>
      <c r="JR41">
        <v>3</v>
      </c>
      <c r="JS41">
        <v>5</v>
      </c>
      <c r="JT41">
        <v>4</v>
      </c>
      <c r="JU41" s="2">
        <f t="shared" si="81"/>
        <v>25</v>
      </c>
      <c r="JV41" s="3">
        <f t="shared" si="82"/>
        <v>4.1669999999999998</v>
      </c>
      <c r="JW41" s="2">
        <v>1</v>
      </c>
      <c r="JX41">
        <v>4</v>
      </c>
      <c r="JY41" s="37">
        <f>LOOKUP(JX41,{1,2,3,4,5},{5,4,3,2,1})</f>
        <v>2</v>
      </c>
      <c r="JZ41">
        <v>3</v>
      </c>
      <c r="KA41" s="37">
        <f>LOOKUP(JZ41,{1,2,3,4,5},{5,4,3,2,1})</f>
        <v>3</v>
      </c>
      <c r="KB41">
        <v>3</v>
      </c>
      <c r="KC41" s="37">
        <f>LOOKUP(KB41,{1,2,3,4,5},{5,4,3,2,1})</f>
        <v>3</v>
      </c>
      <c r="KD41">
        <v>4</v>
      </c>
      <c r="KE41" s="37">
        <f>LOOKUP(KD41,{1,2,3,4,5},{5,4,3,2,1})</f>
        <v>2</v>
      </c>
      <c r="KF41">
        <v>2</v>
      </c>
      <c r="KG41" s="37">
        <f>LOOKUP(KF41,{1,2,3,4,5},{5,4,3,2,1})</f>
        <v>4</v>
      </c>
      <c r="KH41">
        <v>4</v>
      </c>
      <c r="KI41" s="37">
        <f>LOOKUP(KH41,{1,2,3,4,5},{5,4,3,2,1})</f>
        <v>2</v>
      </c>
      <c r="KJ41" s="2">
        <f t="shared" si="79"/>
        <v>20</v>
      </c>
      <c r="KK41" s="3">
        <f t="shared" si="148"/>
        <v>3.3330000000000002</v>
      </c>
      <c r="KL41" s="2">
        <f t="shared" si="149"/>
        <v>6</v>
      </c>
      <c r="KM41">
        <f t="shared" si="150"/>
        <v>12</v>
      </c>
      <c r="KN41">
        <f t="shared" si="163"/>
        <v>11</v>
      </c>
      <c r="KO41">
        <f t="shared" si="151"/>
        <v>7</v>
      </c>
      <c r="KP41">
        <f t="shared" si="152"/>
        <v>14</v>
      </c>
      <c r="KQ41">
        <f t="shared" si="153"/>
        <v>9</v>
      </c>
      <c r="KR41" s="2">
        <f t="shared" si="83"/>
        <v>8</v>
      </c>
      <c r="KS41">
        <f t="shared" si="84"/>
        <v>8</v>
      </c>
      <c r="KT41">
        <f t="shared" si="85"/>
        <v>6</v>
      </c>
      <c r="KU41">
        <f t="shared" si="86"/>
        <v>7</v>
      </c>
      <c r="KV41">
        <f t="shared" si="87"/>
        <v>6</v>
      </c>
      <c r="KW41" s="3">
        <f t="shared" si="88"/>
        <v>7</v>
      </c>
      <c r="KX41" s="2">
        <v>1</v>
      </c>
      <c r="KY41">
        <v>2</v>
      </c>
      <c r="KZ41">
        <v>5</v>
      </c>
      <c r="LA41">
        <v>3</v>
      </c>
      <c r="LB41">
        <v>1</v>
      </c>
      <c r="LC41">
        <v>2</v>
      </c>
      <c r="LD41">
        <v>1</v>
      </c>
      <c r="LE41">
        <v>5</v>
      </c>
      <c r="LF41">
        <v>2</v>
      </c>
      <c r="LG41">
        <v>4</v>
      </c>
      <c r="LH41">
        <v>5</v>
      </c>
      <c r="LI41">
        <v>3</v>
      </c>
      <c r="LJ41">
        <v>5</v>
      </c>
      <c r="LK41">
        <v>2</v>
      </c>
      <c r="LL41">
        <v>4</v>
      </c>
      <c r="LM41">
        <v>3</v>
      </c>
      <c r="LN41">
        <v>4</v>
      </c>
      <c r="LO41">
        <v>4</v>
      </c>
      <c r="LP41">
        <v>1</v>
      </c>
      <c r="LQ41">
        <v>1</v>
      </c>
      <c r="LR41">
        <v>2</v>
      </c>
      <c r="LS41">
        <v>1</v>
      </c>
      <c r="LT41">
        <v>4</v>
      </c>
      <c r="LU41" s="2">
        <f t="shared" si="154"/>
        <v>26</v>
      </c>
      <c r="LV41" s="3">
        <f t="shared" si="155"/>
        <v>4.3330000000000002</v>
      </c>
      <c r="LW41" s="2">
        <f t="shared" si="156"/>
        <v>38</v>
      </c>
      <c r="LX41" s="3">
        <f t="shared" si="157"/>
        <v>2.375</v>
      </c>
      <c r="LY41" s="2">
        <f t="shared" si="158"/>
        <v>64</v>
      </c>
      <c r="LZ41" s="3">
        <f t="shared" si="159"/>
        <v>2.9089999999999998</v>
      </c>
      <c r="MA41" s="2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2</v>
      </c>
      <c r="MJ41" s="3">
        <v>2</v>
      </c>
      <c r="MK41">
        <f t="shared" si="160"/>
        <v>12</v>
      </c>
      <c r="ML41" s="2">
        <v>1</v>
      </c>
      <c r="MM41">
        <v>4</v>
      </c>
      <c r="MN41">
        <v>3</v>
      </c>
      <c r="MO41">
        <v>3</v>
      </c>
      <c r="MP41" s="37">
        <f>LOOKUP(MO41,{1,2,3,4,5},{5,4,3,2,1})</f>
        <v>3</v>
      </c>
      <c r="MQ41">
        <v>3</v>
      </c>
      <c r="MR41">
        <v>3</v>
      </c>
      <c r="MS41" s="37">
        <f>LOOKUP(MR41,{1,2,3,4,5},{5,4,3,2,1})</f>
        <v>3</v>
      </c>
      <c r="MT41">
        <v>4</v>
      </c>
      <c r="MU41" s="37">
        <f>LOOKUP(MT41,{1,2,3,4,5},{5,4,3,2,1})</f>
        <v>2</v>
      </c>
      <c r="MV41">
        <v>4</v>
      </c>
      <c r="MW41">
        <v>3</v>
      </c>
      <c r="MX41">
        <v>3</v>
      </c>
      <c r="MY41">
        <v>4</v>
      </c>
      <c r="MZ41" s="37">
        <f>LOOKUP(MY41,{1,2,3,4,5},{5,4,3,2,1})</f>
        <v>2</v>
      </c>
      <c r="NA41">
        <v>4</v>
      </c>
      <c r="NB41">
        <v>4</v>
      </c>
      <c r="NC41">
        <v>3</v>
      </c>
      <c r="ND41" s="37">
        <f>LOOKUP(NC41,{1,2,3,4,5},{5,4,3,2,1})</f>
        <v>3</v>
      </c>
      <c r="NE41">
        <v>3</v>
      </c>
      <c r="NF41">
        <v>2</v>
      </c>
      <c r="NG41" s="37">
        <f>LOOKUP(NF41,{1,2,3,4,5},{5,4,3,2,1})</f>
        <v>4</v>
      </c>
      <c r="NH41">
        <v>2</v>
      </c>
      <c r="NI41" s="37">
        <f>LOOKUP(NH41,{1,2,3,4,5},{5,4,3,2,1})</f>
        <v>4</v>
      </c>
      <c r="NJ41">
        <v>2</v>
      </c>
      <c r="NK41">
        <v>3</v>
      </c>
      <c r="NL41" s="37">
        <f>LOOKUP(NK41,{1,2,3,4,5},{5,4,3,2,1})</f>
        <v>3</v>
      </c>
      <c r="NM41">
        <v>2</v>
      </c>
      <c r="NN41" s="37">
        <f>LOOKUP(NM41,{1,2,3,4,5},{5,4,3,2,1})</f>
        <v>4</v>
      </c>
      <c r="NO41">
        <v>3</v>
      </c>
      <c r="NP41" s="37">
        <f>LOOKUP(NO41,{1,2,3,4,5},{5,4,3,2,1})</f>
        <v>3</v>
      </c>
      <c r="NQ41">
        <v>3</v>
      </c>
      <c r="NR41">
        <v>4</v>
      </c>
      <c r="NS41">
        <v>4</v>
      </c>
      <c r="NT41">
        <v>2</v>
      </c>
      <c r="NU41" s="37">
        <f>LOOKUP(NT41,{1,2,3,4,5},{5,4,3,2,1})</f>
        <v>4</v>
      </c>
      <c r="NV41">
        <v>4</v>
      </c>
      <c r="NW41" s="37">
        <f>LOOKUP(NV41,{1,2,3,4,5},{5,4,3,2,1})</f>
        <v>2</v>
      </c>
      <c r="NX41">
        <v>4</v>
      </c>
      <c r="NY41" s="37">
        <f>LOOKUP(NX41,{1,2,3,4,5},{5,4,3,2,1})</f>
        <v>2</v>
      </c>
      <c r="NZ41">
        <f t="shared" si="161"/>
        <v>83</v>
      </c>
      <c r="OA41">
        <f t="shared" si="162"/>
        <v>3.19</v>
      </c>
      <c r="OB41" s="13" t="s">
        <v>440</v>
      </c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</row>
    <row r="42" spans="1:461" x14ac:dyDescent="0.3">
      <c r="A42" s="30">
        <v>45</v>
      </c>
      <c r="B42" s="2" t="s">
        <v>749</v>
      </c>
      <c r="C42" s="3">
        <v>1</v>
      </c>
      <c r="D42" s="2">
        <v>20</v>
      </c>
      <c r="E42">
        <v>1</v>
      </c>
      <c r="F42" s="2">
        <v>1</v>
      </c>
      <c r="G42">
        <v>2</v>
      </c>
      <c r="H42" s="3">
        <v>1</v>
      </c>
      <c r="I42" s="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f t="shared" si="77"/>
        <v>5</v>
      </c>
      <c r="R42">
        <v>1</v>
      </c>
      <c r="S42">
        <v>5</v>
      </c>
      <c r="T42">
        <f>LOOKUP(R42,{1,2,3,4,5,6,11,15},{1,2,1,2,2,2,1,2})</f>
        <v>1</v>
      </c>
      <c r="U42">
        <v>2</v>
      </c>
      <c r="V42" s="3"/>
      <c r="W42" s="32" t="s">
        <v>440</v>
      </c>
      <c r="X42" s="32" t="s">
        <v>440</v>
      </c>
      <c r="Y42" s="32" t="s">
        <v>440</v>
      </c>
      <c r="Z42" s="32" t="s">
        <v>440</v>
      </c>
      <c r="AA42" s="32" t="s">
        <v>440</v>
      </c>
      <c r="AB42" s="49" t="s">
        <v>440</v>
      </c>
      <c r="AC42" s="32" t="s">
        <v>440</v>
      </c>
      <c r="AD42" s="49" t="s">
        <v>440</v>
      </c>
      <c r="AE42" s="2">
        <v>1</v>
      </c>
      <c r="AF42">
        <v>1</v>
      </c>
      <c r="AG42">
        <f t="shared" si="89"/>
        <v>1</v>
      </c>
      <c r="AH42">
        <v>2</v>
      </c>
      <c r="AI42">
        <f t="shared" si="90"/>
        <v>-1</v>
      </c>
      <c r="AJ42">
        <v>1</v>
      </c>
      <c r="AK42">
        <f t="shared" si="91"/>
        <v>1</v>
      </c>
      <c r="AL42">
        <v>2</v>
      </c>
      <c r="AM42">
        <f t="shared" si="92"/>
        <v>1</v>
      </c>
      <c r="AN42">
        <v>1</v>
      </c>
      <c r="AO42">
        <f t="shared" si="93"/>
        <v>-1</v>
      </c>
      <c r="AP42">
        <v>1</v>
      </c>
      <c r="AQ42">
        <f t="shared" si="94"/>
        <v>1</v>
      </c>
      <c r="AR42">
        <v>1</v>
      </c>
      <c r="AS42">
        <f t="shared" si="95"/>
        <v>-1</v>
      </c>
      <c r="AT42">
        <v>2</v>
      </c>
      <c r="AU42">
        <f t="shared" si="96"/>
        <v>1</v>
      </c>
      <c r="AV42">
        <v>1</v>
      </c>
      <c r="AW42">
        <f t="shared" si="97"/>
        <v>1</v>
      </c>
      <c r="AX42">
        <v>1</v>
      </c>
      <c r="AY42">
        <f t="shared" si="98"/>
        <v>-1</v>
      </c>
      <c r="AZ42">
        <v>1</v>
      </c>
      <c r="BA42">
        <f t="shared" si="99"/>
        <v>-1</v>
      </c>
      <c r="BB42">
        <v>1</v>
      </c>
      <c r="BC42">
        <f t="shared" si="100"/>
        <v>1</v>
      </c>
      <c r="BD42">
        <v>1</v>
      </c>
      <c r="BE42">
        <f t="shared" si="101"/>
        <v>1</v>
      </c>
      <c r="BF42">
        <v>2</v>
      </c>
      <c r="BG42">
        <f t="shared" si="102"/>
        <v>1</v>
      </c>
      <c r="BH42">
        <v>1</v>
      </c>
      <c r="BI42">
        <f t="shared" si="103"/>
        <v>1</v>
      </c>
      <c r="BJ42">
        <v>2</v>
      </c>
      <c r="BK42">
        <f t="shared" si="104"/>
        <v>1</v>
      </c>
      <c r="BL42">
        <v>1</v>
      </c>
      <c r="BM42">
        <f t="shared" si="105"/>
        <v>-1</v>
      </c>
      <c r="BN42">
        <v>1</v>
      </c>
      <c r="BO42">
        <f t="shared" si="106"/>
        <v>1</v>
      </c>
      <c r="BP42">
        <v>1</v>
      </c>
      <c r="BQ42">
        <f t="shared" si="107"/>
        <v>1</v>
      </c>
      <c r="BR42">
        <v>2</v>
      </c>
      <c r="BS42">
        <f t="shared" si="108"/>
        <v>1</v>
      </c>
      <c r="BT42">
        <v>1</v>
      </c>
      <c r="BU42">
        <f t="shared" si="109"/>
        <v>-1</v>
      </c>
      <c r="BV42" s="13">
        <f t="shared" si="110"/>
        <v>7</v>
      </c>
      <c r="BW42" s="2">
        <v>1</v>
      </c>
      <c r="BX42">
        <v>2</v>
      </c>
      <c r="BY42">
        <v>3</v>
      </c>
      <c r="BZ42">
        <v>2</v>
      </c>
      <c r="CA42">
        <v>5</v>
      </c>
      <c r="CB42">
        <v>2</v>
      </c>
      <c r="CC42">
        <v>2</v>
      </c>
      <c r="CD42">
        <v>2</v>
      </c>
      <c r="CE42" s="37">
        <v>5</v>
      </c>
      <c r="CF42">
        <v>3</v>
      </c>
      <c r="CG42">
        <v>2</v>
      </c>
      <c r="CH42">
        <v>2</v>
      </c>
      <c r="CI42">
        <v>2</v>
      </c>
      <c r="CJ42">
        <v>2</v>
      </c>
      <c r="CK42">
        <v>3</v>
      </c>
      <c r="CL42">
        <v>4</v>
      </c>
      <c r="CM42">
        <v>3</v>
      </c>
      <c r="CN42">
        <v>4</v>
      </c>
      <c r="CO42">
        <v>3</v>
      </c>
      <c r="CP42">
        <v>5</v>
      </c>
      <c r="CQ42">
        <v>5</v>
      </c>
      <c r="CR42">
        <v>2</v>
      </c>
      <c r="CS42">
        <f>LOOKUP(CR42,{1,2,3,4,5},{5,4,3,2,1})</f>
        <v>4</v>
      </c>
      <c r="CT42">
        <v>4</v>
      </c>
      <c r="CU42">
        <v>3</v>
      </c>
      <c r="CV42">
        <v>3</v>
      </c>
      <c r="CW42">
        <v>3</v>
      </c>
      <c r="CX42">
        <f>LOOKUP(CW42,{1,2,3,4,5},{5,4,3,2,1})</f>
        <v>3</v>
      </c>
      <c r="CY42">
        <v>2</v>
      </c>
      <c r="CZ42">
        <f>LOOKUP(CY42,{1,2,3,4,5},{5,4,3,2,1})</f>
        <v>4</v>
      </c>
      <c r="DA42">
        <v>2</v>
      </c>
      <c r="DB42">
        <f>LOOKUP(DA42,{1,2,3,4,5},{5,4,3,2,1})</f>
        <v>4</v>
      </c>
      <c r="DC42">
        <v>4</v>
      </c>
      <c r="DD42">
        <v>4</v>
      </c>
      <c r="DE42">
        <v>4</v>
      </c>
      <c r="DF42">
        <v>3</v>
      </c>
      <c r="DG42">
        <v>4</v>
      </c>
      <c r="DH42">
        <v>4</v>
      </c>
      <c r="DI42">
        <v>3</v>
      </c>
      <c r="DJ42">
        <v>4</v>
      </c>
      <c r="DK42">
        <v>3</v>
      </c>
      <c r="DL42" s="2">
        <f t="shared" si="113"/>
        <v>7</v>
      </c>
      <c r="DM42">
        <f t="shared" si="114"/>
        <v>2.3332999999999999</v>
      </c>
      <c r="DN42">
        <f t="shared" si="115"/>
        <v>11</v>
      </c>
      <c r="DO42">
        <f t="shared" si="116"/>
        <v>3.6667000000000001</v>
      </c>
      <c r="DP42">
        <f t="shared" si="117"/>
        <v>18</v>
      </c>
      <c r="DQ42" s="3">
        <f t="shared" si="118"/>
        <v>3</v>
      </c>
      <c r="DR42" s="2">
        <f t="shared" si="119"/>
        <v>20</v>
      </c>
      <c r="DS42">
        <f t="shared" si="120"/>
        <v>3.3332999999999999</v>
      </c>
      <c r="DT42">
        <f t="shared" si="121"/>
        <v>19</v>
      </c>
      <c r="DU42">
        <f t="shared" si="122"/>
        <v>2.375</v>
      </c>
      <c r="DV42">
        <f t="shared" si="123"/>
        <v>39</v>
      </c>
      <c r="DW42" s="3">
        <f t="shared" si="124"/>
        <v>2.79</v>
      </c>
      <c r="DX42" s="2">
        <f t="shared" si="125"/>
        <v>14</v>
      </c>
      <c r="DY42">
        <f t="shared" si="126"/>
        <v>4.6666999999999996</v>
      </c>
      <c r="DZ42">
        <f t="shared" si="127"/>
        <v>10</v>
      </c>
      <c r="EA42">
        <f t="shared" si="128"/>
        <v>3.3332999999999999</v>
      </c>
      <c r="EB42">
        <f t="shared" si="129"/>
        <v>24</v>
      </c>
      <c r="EC42" s="3">
        <f t="shared" si="130"/>
        <v>4</v>
      </c>
      <c r="ED42" s="2">
        <f t="shared" si="78"/>
        <v>23</v>
      </c>
      <c r="EE42" s="3">
        <f t="shared" si="131"/>
        <v>3.83</v>
      </c>
      <c r="EF42" s="2">
        <f t="shared" si="132"/>
        <v>10</v>
      </c>
      <c r="EG42" s="3">
        <f t="shared" si="133"/>
        <v>3.33</v>
      </c>
      <c r="EH42" s="2">
        <f t="shared" si="134"/>
        <v>114</v>
      </c>
      <c r="EI42" s="3">
        <f t="shared" si="135"/>
        <v>3.26</v>
      </c>
      <c r="EJ42" s="2">
        <v>1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4</v>
      </c>
      <c r="EU42" s="37">
        <v>2</v>
      </c>
      <c r="EV42">
        <v>2</v>
      </c>
      <c r="EW42">
        <v>2</v>
      </c>
      <c r="EX42">
        <v>2</v>
      </c>
      <c r="EY42">
        <v>2</v>
      </c>
      <c r="EZ42">
        <v>4</v>
      </c>
      <c r="FA42">
        <v>3</v>
      </c>
      <c r="FB42">
        <v>2</v>
      </c>
      <c r="FC42">
        <v>2</v>
      </c>
      <c r="FD42">
        <v>2</v>
      </c>
      <c r="FE42">
        <v>2</v>
      </c>
      <c r="FF42" s="2">
        <f t="shared" si="136"/>
        <v>45</v>
      </c>
      <c r="FG42" s="3">
        <f t="shared" si="137"/>
        <v>2.25</v>
      </c>
      <c r="FH42" t="s">
        <v>514</v>
      </c>
      <c r="FI42">
        <v>10</v>
      </c>
      <c r="FJ42" t="s">
        <v>520</v>
      </c>
      <c r="FK42">
        <v>15</v>
      </c>
      <c r="FL42" t="s">
        <v>521</v>
      </c>
      <c r="FM42" s="3">
        <v>16</v>
      </c>
      <c r="FN42" s="2">
        <v>1</v>
      </c>
      <c r="FO42">
        <v>1</v>
      </c>
      <c r="FP42">
        <v>1</v>
      </c>
      <c r="FQ42">
        <v>1</v>
      </c>
      <c r="FR42">
        <v>1</v>
      </c>
      <c r="FS42">
        <v>2</v>
      </c>
      <c r="FT42">
        <v>1</v>
      </c>
      <c r="FU42">
        <v>2</v>
      </c>
      <c r="FV42">
        <v>1</v>
      </c>
      <c r="FW42">
        <v>1</v>
      </c>
      <c r="FX42">
        <v>1</v>
      </c>
      <c r="FY42" s="37">
        <v>2</v>
      </c>
      <c r="FZ42">
        <v>2</v>
      </c>
      <c r="GA42">
        <v>2</v>
      </c>
      <c r="GB42">
        <v>1</v>
      </c>
      <c r="GC42">
        <v>2</v>
      </c>
      <c r="GD42">
        <v>1</v>
      </c>
      <c r="GE42">
        <v>2</v>
      </c>
      <c r="GF42">
        <v>2</v>
      </c>
      <c r="GG42">
        <v>2</v>
      </c>
      <c r="GH42">
        <v>2</v>
      </c>
      <c r="GI42">
        <v>1</v>
      </c>
      <c r="GJ42" s="2">
        <f t="shared" si="138"/>
        <v>29</v>
      </c>
      <c r="GK42" s="3">
        <f t="shared" si="139"/>
        <v>1.45</v>
      </c>
      <c r="GL42" s="2" t="s">
        <v>507</v>
      </c>
      <c r="GM42">
        <v>3</v>
      </c>
      <c r="GN42" t="s">
        <v>518</v>
      </c>
      <c r="GO42">
        <v>13</v>
      </c>
      <c r="GP42" t="s">
        <v>520</v>
      </c>
      <c r="GQ42" s="3">
        <v>15</v>
      </c>
      <c r="GR42" s="2">
        <v>1</v>
      </c>
      <c r="GS42">
        <v>4</v>
      </c>
      <c r="GT42">
        <v>4</v>
      </c>
      <c r="GU42">
        <v>4</v>
      </c>
      <c r="GV42">
        <v>4</v>
      </c>
      <c r="GW42">
        <v>4</v>
      </c>
      <c r="GX42" s="37">
        <f>LOOKUP(GW42,{1,2,3,4,5},{5,4,3,2,1})</f>
        <v>2</v>
      </c>
      <c r="GY42">
        <v>2</v>
      </c>
      <c r="GZ42" s="37">
        <f>LOOKUP(GY42,{1,2,3,4,5},{5,4,3,2,1})</f>
        <v>4</v>
      </c>
      <c r="HA42">
        <v>3</v>
      </c>
      <c r="HB42">
        <v>3</v>
      </c>
      <c r="HC42" s="37">
        <f>LOOKUP(HB42,{1,2,3,4,5},{5,4,3,2,1})</f>
        <v>3</v>
      </c>
      <c r="HD42">
        <v>3</v>
      </c>
      <c r="HE42">
        <v>3</v>
      </c>
      <c r="HF42">
        <v>3</v>
      </c>
      <c r="HG42">
        <v>2</v>
      </c>
      <c r="HH42">
        <v>3</v>
      </c>
      <c r="HI42">
        <v>4</v>
      </c>
      <c r="HJ42">
        <v>4</v>
      </c>
      <c r="HK42">
        <v>2</v>
      </c>
      <c r="HL42" s="37">
        <f>LOOKUP(HK42,{1,2,3,4,5},{5,4,3,2,1})</f>
        <v>4</v>
      </c>
      <c r="HM42">
        <v>2</v>
      </c>
      <c r="HN42" s="37">
        <f>LOOKUP(HM42,{1,2,3,4,5},{5,4,3,2,1})</f>
        <v>4</v>
      </c>
      <c r="HO42">
        <f t="shared" si="140"/>
        <v>58</v>
      </c>
      <c r="HP42">
        <f t="shared" si="141"/>
        <v>3.41</v>
      </c>
      <c r="HQ42">
        <v>1</v>
      </c>
      <c r="HR42">
        <v>1</v>
      </c>
      <c r="HS42">
        <v>3</v>
      </c>
      <c r="HT42">
        <v>1</v>
      </c>
      <c r="HU42">
        <v>2</v>
      </c>
      <c r="HV42">
        <v>1</v>
      </c>
      <c r="HW42">
        <v>1</v>
      </c>
      <c r="HX42" s="37">
        <v>3</v>
      </c>
      <c r="HY42">
        <v>1</v>
      </c>
      <c r="HZ42">
        <v>3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3</v>
      </c>
      <c r="IG42">
        <v>3</v>
      </c>
      <c r="IH42">
        <v>1</v>
      </c>
      <c r="II42">
        <v>3</v>
      </c>
      <c r="IJ42" s="37">
        <f>LOOKUP(II42,{1,2,3},{3,2,1})</f>
        <v>1</v>
      </c>
      <c r="IK42" s="2">
        <f t="shared" si="111"/>
        <v>26</v>
      </c>
      <c r="IL42" s="3">
        <f t="shared" si="112"/>
        <v>1.53</v>
      </c>
      <c r="IM42" s="2">
        <v>1</v>
      </c>
      <c r="IN42">
        <v>1</v>
      </c>
      <c r="IO42">
        <v>4</v>
      </c>
      <c r="IP42">
        <v>3</v>
      </c>
      <c r="IQ42">
        <v>2</v>
      </c>
      <c r="IR42">
        <v>5</v>
      </c>
      <c r="IS42">
        <v>2</v>
      </c>
      <c r="IT42" s="2">
        <f t="shared" si="142"/>
        <v>17</v>
      </c>
      <c r="IU42" s="3">
        <f t="shared" si="143"/>
        <v>2.8330000000000002</v>
      </c>
      <c r="IV42" s="2">
        <v>1</v>
      </c>
      <c r="IW42">
        <v>2</v>
      </c>
      <c r="IX42">
        <v>5</v>
      </c>
      <c r="IY42">
        <v>4</v>
      </c>
      <c r="IZ42">
        <v>2</v>
      </c>
      <c r="JA42">
        <v>5</v>
      </c>
      <c r="JB42">
        <v>4</v>
      </c>
      <c r="JC42" s="2">
        <f t="shared" si="144"/>
        <v>22</v>
      </c>
      <c r="JD42" s="3">
        <f t="shared" si="145"/>
        <v>3.6669999999999998</v>
      </c>
      <c r="JE42" s="2">
        <v>1</v>
      </c>
      <c r="JF42">
        <v>5</v>
      </c>
      <c r="JG42">
        <v>3</v>
      </c>
      <c r="JH42">
        <v>3</v>
      </c>
      <c r="JI42">
        <v>5</v>
      </c>
      <c r="JJ42">
        <v>1</v>
      </c>
      <c r="JK42">
        <v>4</v>
      </c>
      <c r="JL42" s="2">
        <f t="shared" si="146"/>
        <v>21</v>
      </c>
      <c r="JM42" s="3">
        <f t="shared" si="147"/>
        <v>3.5</v>
      </c>
      <c r="JN42" s="2">
        <v>1</v>
      </c>
      <c r="JO42">
        <v>5</v>
      </c>
      <c r="JP42">
        <v>4</v>
      </c>
      <c r="JQ42">
        <v>3</v>
      </c>
      <c r="JR42">
        <v>5</v>
      </c>
      <c r="JS42">
        <v>3</v>
      </c>
      <c r="JT42">
        <v>5</v>
      </c>
      <c r="JU42" s="2">
        <f t="shared" ref="JU42:JU73" si="164">SUM(JO42:JT42)</f>
        <v>25</v>
      </c>
      <c r="JV42" s="3">
        <f t="shared" ref="JV42:JV73" si="165">ROUND((JU42/6),3)</f>
        <v>4.1669999999999998</v>
      </c>
      <c r="JW42" s="2">
        <v>1</v>
      </c>
      <c r="JX42">
        <v>5</v>
      </c>
      <c r="JY42" s="37">
        <f>LOOKUP(JX42,{1,2,3,4,5},{5,4,3,2,1})</f>
        <v>1</v>
      </c>
      <c r="JZ42">
        <v>3</v>
      </c>
      <c r="KA42" s="37">
        <f>LOOKUP(JZ42,{1,2,3,4,5},{5,4,3,2,1})</f>
        <v>3</v>
      </c>
      <c r="KB42">
        <v>3</v>
      </c>
      <c r="KC42" s="37">
        <f>LOOKUP(KB42,{1,2,3,4,5},{5,4,3,2,1})</f>
        <v>3</v>
      </c>
      <c r="KD42">
        <v>5</v>
      </c>
      <c r="KE42" s="37">
        <f>LOOKUP(KD42,{1,2,3,4,5},{5,4,3,2,1})</f>
        <v>1</v>
      </c>
      <c r="KF42">
        <v>3</v>
      </c>
      <c r="KG42" s="37">
        <f>LOOKUP(KF42,{1,2,3,4,5},{5,4,3,2,1})</f>
        <v>3</v>
      </c>
      <c r="KH42">
        <v>4</v>
      </c>
      <c r="KI42" s="37">
        <f>LOOKUP(KH42,{1,2,3,4,5},{5,4,3,2,1})</f>
        <v>2</v>
      </c>
      <c r="KJ42" s="2">
        <f t="shared" si="79"/>
        <v>23</v>
      </c>
      <c r="KK42" s="3">
        <f t="shared" si="148"/>
        <v>3.8330000000000002</v>
      </c>
      <c r="KL42" s="2">
        <f t="shared" si="149"/>
        <v>4</v>
      </c>
      <c r="KM42">
        <f t="shared" si="150"/>
        <v>12</v>
      </c>
      <c r="KN42">
        <f t="shared" si="163"/>
        <v>10</v>
      </c>
      <c r="KO42">
        <f t="shared" si="151"/>
        <v>5</v>
      </c>
      <c r="KP42">
        <f t="shared" si="152"/>
        <v>13</v>
      </c>
      <c r="KQ42">
        <f t="shared" si="153"/>
        <v>8</v>
      </c>
      <c r="KR42" s="2">
        <f t="shared" ref="KR42:KR61" si="166">(JF42+JO42)</f>
        <v>10</v>
      </c>
      <c r="KS42">
        <f t="shared" ref="KS42:KS61" si="167">(JG42+JP42)</f>
        <v>7</v>
      </c>
      <c r="KT42">
        <f t="shared" ref="KT42:KT61" si="168">(JH42+JQ42)</f>
        <v>6</v>
      </c>
      <c r="KU42">
        <f t="shared" ref="KU42:KU61" si="169">(JI42+JR42)</f>
        <v>10</v>
      </c>
      <c r="KV42">
        <f t="shared" ref="KV42:KV61" si="170">(JJ42+JS42)</f>
        <v>4</v>
      </c>
      <c r="KW42" s="3">
        <f t="shared" ref="KW42:KW61" si="171">(JK42+JT42)</f>
        <v>9</v>
      </c>
      <c r="KX42" s="2">
        <v>1</v>
      </c>
      <c r="KY42">
        <v>4</v>
      </c>
      <c r="KZ42">
        <v>5</v>
      </c>
      <c r="LA42">
        <v>3</v>
      </c>
      <c r="LB42">
        <v>2</v>
      </c>
      <c r="LC42">
        <v>3</v>
      </c>
      <c r="LD42">
        <v>1</v>
      </c>
      <c r="LE42">
        <v>5</v>
      </c>
      <c r="LF42">
        <v>3</v>
      </c>
      <c r="LG42">
        <v>5</v>
      </c>
      <c r="LH42">
        <v>5</v>
      </c>
      <c r="LI42">
        <v>2</v>
      </c>
      <c r="LJ42">
        <v>5</v>
      </c>
      <c r="LK42">
        <v>3</v>
      </c>
      <c r="LL42">
        <v>3</v>
      </c>
      <c r="LM42">
        <v>4</v>
      </c>
      <c r="LN42">
        <v>2</v>
      </c>
      <c r="LO42">
        <v>2</v>
      </c>
      <c r="LP42">
        <v>2</v>
      </c>
      <c r="LQ42">
        <v>2</v>
      </c>
      <c r="LR42">
        <v>2</v>
      </c>
      <c r="LS42">
        <v>2</v>
      </c>
      <c r="LT42">
        <v>3</v>
      </c>
      <c r="LU42" s="2">
        <f t="shared" si="154"/>
        <v>28</v>
      </c>
      <c r="LV42" s="3">
        <f t="shared" si="155"/>
        <v>4.6669999999999998</v>
      </c>
      <c r="LW42" s="2">
        <f t="shared" si="156"/>
        <v>40</v>
      </c>
      <c r="LX42" s="3">
        <f t="shared" si="157"/>
        <v>2.5</v>
      </c>
      <c r="LY42" s="2">
        <f t="shared" si="158"/>
        <v>68</v>
      </c>
      <c r="LZ42" s="3">
        <f t="shared" si="159"/>
        <v>3.0910000000000002</v>
      </c>
      <c r="MA42" s="2">
        <v>2</v>
      </c>
      <c r="MB42">
        <v>2</v>
      </c>
      <c r="MC42">
        <v>1</v>
      </c>
      <c r="MD42">
        <v>2</v>
      </c>
      <c r="ME42">
        <v>1</v>
      </c>
      <c r="MF42">
        <v>2</v>
      </c>
      <c r="MG42">
        <v>2</v>
      </c>
      <c r="MH42">
        <v>2</v>
      </c>
      <c r="MI42">
        <v>2</v>
      </c>
      <c r="MJ42" s="3">
        <v>2</v>
      </c>
      <c r="MK42">
        <f t="shared" si="160"/>
        <v>18</v>
      </c>
      <c r="ML42" s="2">
        <v>1</v>
      </c>
      <c r="MM42">
        <v>3</v>
      </c>
      <c r="MN42">
        <v>4</v>
      </c>
      <c r="MO42">
        <v>4</v>
      </c>
      <c r="MP42" s="37">
        <f>LOOKUP(MO42,{1,2,3,4,5},{5,4,3,2,1})</f>
        <v>2</v>
      </c>
      <c r="MQ42">
        <v>3</v>
      </c>
      <c r="MR42">
        <v>3</v>
      </c>
      <c r="MS42" s="37">
        <f>LOOKUP(MR42,{1,2,3,4,5},{5,4,3,2,1})</f>
        <v>3</v>
      </c>
      <c r="MT42">
        <v>3</v>
      </c>
      <c r="MU42" s="37">
        <f>LOOKUP(MT42,{1,2,3,4,5},{5,4,3,2,1})</f>
        <v>3</v>
      </c>
      <c r="MV42">
        <v>4</v>
      </c>
      <c r="MW42">
        <v>3</v>
      </c>
      <c r="MX42">
        <v>3</v>
      </c>
      <c r="MY42">
        <v>4</v>
      </c>
      <c r="MZ42" s="37">
        <f>LOOKUP(MY42,{1,2,3,4,5},{5,4,3,2,1})</f>
        <v>2</v>
      </c>
      <c r="NA42">
        <v>3</v>
      </c>
      <c r="NB42">
        <v>4</v>
      </c>
      <c r="NC42">
        <v>4</v>
      </c>
      <c r="ND42" s="37">
        <f>LOOKUP(NC42,{1,2,3,4,5},{5,4,3,2,1})</f>
        <v>2</v>
      </c>
      <c r="NE42">
        <v>3</v>
      </c>
      <c r="NF42">
        <v>3</v>
      </c>
      <c r="NG42" s="37">
        <f>LOOKUP(NF42,{1,2,3,4,5},{5,4,3,2,1})</f>
        <v>3</v>
      </c>
      <c r="NH42">
        <v>3</v>
      </c>
      <c r="NI42" s="37">
        <f>LOOKUP(NH42,{1,2,3,4,5},{5,4,3,2,1})</f>
        <v>3</v>
      </c>
      <c r="NJ42">
        <v>3</v>
      </c>
      <c r="NK42">
        <v>4</v>
      </c>
      <c r="NL42" s="37">
        <f>LOOKUP(NK42,{1,2,3,4,5},{5,4,3,2,1})</f>
        <v>2</v>
      </c>
      <c r="NM42">
        <v>3</v>
      </c>
      <c r="NN42" s="37">
        <f>LOOKUP(NM42,{1,2,3,4,5},{5,4,3,2,1})</f>
        <v>3</v>
      </c>
      <c r="NO42">
        <v>2</v>
      </c>
      <c r="NP42" s="37">
        <f>LOOKUP(NO42,{1,2,3,4,5},{5,4,3,2,1})</f>
        <v>4</v>
      </c>
      <c r="NQ42">
        <v>4</v>
      </c>
      <c r="NR42">
        <v>4</v>
      </c>
      <c r="NS42">
        <v>4</v>
      </c>
      <c r="NT42">
        <v>3</v>
      </c>
      <c r="NU42" s="37">
        <f>LOOKUP(NT42,{1,2,3,4,5},{5,4,3,2,1})</f>
        <v>3</v>
      </c>
      <c r="NV42">
        <v>3</v>
      </c>
      <c r="NW42" s="37">
        <f>LOOKUP(NV42,{1,2,3,4,5},{5,4,3,2,1})</f>
        <v>3</v>
      </c>
      <c r="NX42">
        <v>2</v>
      </c>
      <c r="NY42" s="37">
        <f>LOOKUP(NX42,{1,2,3,4,5},{5,4,3,2,1})</f>
        <v>4</v>
      </c>
      <c r="NZ42">
        <f t="shared" si="161"/>
        <v>82</v>
      </c>
      <c r="OA42">
        <f t="shared" si="162"/>
        <v>3.15</v>
      </c>
      <c r="OB42" s="13" t="s">
        <v>440</v>
      </c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</row>
    <row r="43" spans="1:461" x14ac:dyDescent="0.3">
      <c r="A43" s="30">
        <v>46</v>
      </c>
      <c r="B43" s="2" t="s">
        <v>750</v>
      </c>
      <c r="C43" s="3">
        <v>1</v>
      </c>
      <c r="D43" s="2">
        <v>23</v>
      </c>
      <c r="E43">
        <v>1</v>
      </c>
      <c r="F43" s="2">
        <v>1</v>
      </c>
      <c r="G43">
        <v>1</v>
      </c>
      <c r="H43" s="3">
        <v>1</v>
      </c>
      <c r="I43" s="2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f t="shared" si="77"/>
        <v>1</v>
      </c>
      <c r="R43">
        <v>1</v>
      </c>
      <c r="S43">
        <v>4</v>
      </c>
      <c r="T43">
        <f>LOOKUP(R43,{1,2,3,4,5,6,11,15},{1,2,1,2,2,2,1,2})</f>
        <v>1</v>
      </c>
      <c r="U43">
        <v>2</v>
      </c>
      <c r="V43" s="3"/>
      <c r="W43" s="32" t="s">
        <v>440</v>
      </c>
      <c r="X43" s="32" t="s">
        <v>440</v>
      </c>
      <c r="Y43" s="32" t="s">
        <v>440</v>
      </c>
      <c r="Z43" s="32" t="s">
        <v>440</v>
      </c>
      <c r="AA43" s="32" t="s">
        <v>440</v>
      </c>
      <c r="AB43" s="49" t="s">
        <v>440</v>
      </c>
      <c r="AC43" s="32" t="s">
        <v>440</v>
      </c>
      <c r="AD43" s="49" t="s">
        <v>440</v>
      </c>
      <c r="AE43" s="2">
        <v>1</v>
      </c>
      <c r="AF43">
        <v>1</v>
      </c>
      <c r="AG43">
        <f t="shared" si="89"/>
        <v>1</v>
      </c>
      <c r="AH43">
        <v>1</v>
      </c>
      <c r="AI43">
        <f t="shared" si="90"/>
        <v>1</v>
      </c>
      <c r="AJ43">
        <v>1</v>
      </c>
      <c r="AK43">
        <f t="shared" si="91"/>
        <v>1</v>
      </c>
      <c r="AL43">
        <v>1</v>
      </c>
      <c r="AM43">
        <f t="shared" si="92"/>
        <v>-1</v>
      </c>
      <c r="AN43">
        <v>1</v>
      </c>
      <c r="AO43">
        <f t="shared" si="93"/>
        <v>-1</v>
      </c>
      <c r="AP43">
        <v>1</v>
      </c>
      <c r="AQ43">
        <f t="shared" si="94"/>
        <v>1</v>
      </c>
      <c r="AR43">
        <v>2</v>
      </c>
      <c r="AS43">
        <f t="shared" si="95"/>
        <v>1</v>
      </c>
      <c r="AT43">
        <v>2</v>
      </c>
      <c r="AU43">
        <f t="shared" si="96"/>
        <v>1</v>
      </c>
      <c r="AV43">
        <v>1</v>
      </c>
      <c r="AW43">
        <f t="shared" si="97"/>
        <v>1</v>
      </c>
      <c r="AX43">
        <v>1</v>
      </c>
      <c r="AY43">
        <f t="shared" si="98"/>
        <v>-1</v>
      </c>
      <c r="AZ43">
        <v>1</v>
      </c>
      <c r="BA43">
        <f t="shared" si="99"/>
        <v>-1</v>
      </c>
      <c r="BB43">
        <v>1</v>
      </c>
      <c r="BC43">
        <f t="shared" si="100"/>
        <v>1</v>
      </c>
      <c r="BD43">
        <v>1</v>
      </c>
      <c r="BE43">
        <f t="shared" si="101"/>
        <v>1</v>
      </c>
      <c r="BF43">
        <v>1</v>
      </c>
      <c r="BG43">
        <f t="shared" si="102"/>
        <v>-1</v>
      </c>
      <c r="BH43">
        <v>2</v>
      </c>
      <c r="BI43">
        <f t="shared" si="103"/>
        <v>-1</v>
      </c>
      <c r="BJ43">
        <v>1</v>
      </c>
      <c r="BK43">
        <f t="shared" si="104"/>
        <v>-1</v>
      </c>
      <c r="BL43">
        <v>2</v>
      </c>
      <c r="BM43">
        <f t="shared" si="105"/>
        <v>1</v>
      </c>
      <c r="BN43">
        <v>1</v>
      </c>
      <c r="BO43">
        <f t="shared" si="106"/>
        <v>1</v>
      </c>
      <c r="BP43">
        <v>1</v>
      </c>
      <c r="BQ43">
        <f t="shared" si="107"/>
        <v>1</v>
      </c>
      <c r="BR43">
        <v>2</v>
      </c>
      <c r="BS43">
        <f t="shared" si="108"/>
        <v>1</v>
      </c>
      <c r="BT43">
        <v>2</v>
      </c>
      <c r="BU43">
        <f t="shared" si="109"/>
        <v>1</v>
      </c>
      <c r="BV43" s="13">
        <f t="shared" si="110"/>
        <v>7</v>
      </c>
      <c r="BW43" s="2">
        <v>1</v>
      </c>
      <c r="BX43">
        <v>4</v>
      </c>
      <c r="BY43">
        <v>4</v>
      </c>
      <c r="BZ43">
        <v>3</v>
      </c>
      <c r="CA43">
        <v>4</v>
      </c>
      <c r="CB43">
        <v>2</v>
      </c>
      <c r="CC43">
        <v>4</v>
      </c>
      <c r="CD43">
        <v>2</v>
      </c>
      <c r="CE43" s="37">
        <v>5</v>
      </c>
      <c r="CF43">
        <v>2</v>
      </c>
      <c r="CG43">
        <v>2</v>
      </c>
      <c r="CH43">
        <v>2</v>
      </c>
      <c r="CI43">
        <v>3</v>
      </c>
      <c r="CJ43">
        <v>2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3</v>
      </c>
      <c r="CR43">
        <v>2</v>
      </c>
      <c r="CS43">
        <f>LOOKUP(CR43,{1,2,3,4,5},{5,4,3,2,1})</f>
        <v>4</v>
      </c>
      <c r="CT43">
        <v>3</v>
      </c>
      <c r="CU43">
        <v>2</v>
      </c>
      <c r="CV43">
        <v>2</v>
      </c>
      <c r="CW43">
        <v>2</v>
      </c>
      <c r="CX43">
        <f>LOOKUP(CW43,{1,2,3,4,5},{5,4,3,2,1})</f>
        <v>4</v>
      </c>
      <c r="CY43">
        <v>2</v>
      </c>
      <c r="CZ43">
        <f>LOOKUP(CY43,{1,2,3,4,5},{5,4,3,2,1})</f>
        <v>4</v>
      </c>
      <c r="DA43">
        <v>2</v>
      </c>
      <c r="DB43">
        <f>LOOKUP(DA43,{1,2,3,4,5},{5,4,3,2,1})</f>
        <v>4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4</v>
      </c>
      <c r="DK43">
        <v>4</v>
      </c>
      <c r="DL43" s="2">
        <f t="shared" si="113"/>
        <v>11</v>
      </c>
      <c r="DM43">
        <f t="shared" si="114"/>
        <v>3.6667000000000001</v>
      </c>
      <c r="DN43">
        <f t="shared" si="115"/>
        <v>9</v>
      </c>
      <c r="DO43">
        <f t="shared" si="116"/>
        <v>3</v>
      </c>
      <c r="DP43">
        <f t="shared" si="117"/>
        <v>20</v>
      </c>
      <c r="DQ43" s="3">
        <f t="shared" si="118"/>
        <v>3.3334000000000001</v>
      </c>
      <c r="DR43" s="2">
        <f t="shared" si="119"/>
        <v>22</v>
      </c>
      <c r="DS43">
        <f t="shared" si="120"/>
        <v>3.6667000000000001</v>
      </c>
      <c r="DT43">
        <f t="shared" si="121"/>
        <v>21</v>
      </c>
      <c r="DU43">
        <f t="shared" si="122"/>
        <v>2.625</v>
      </c>
      <c r="DV43">
        <f t="shared" si="123"/>
        <v>43</v>
      </c>
      <c r="DW43" s="3">
        <f t="shared" si="124"/>
        <v>3.07</v>
      </c>
      <c r="DX43" s="2">
        <f t="shared" si="125"/>
        <v>11</v>
      </c>
      <c r="DY43">
        <f t="shared" si="126"/>
        <v>3.6667000000000001</v>
      </c>
      <c r="DZ43">
        <f t="shared" si="127"/>
        <v>7</v>
      </c>
      <c r="EA43">
        <f t="shared" si="128"/>
        <v>2.3332999999999999</v>
      </c>
      <c r="EB43">
        <f t="shared" si="129"/>
        <v>18</v>
      </c>
      <c r="EC43" s="3">
        <f t="shared" si="130"/>
        <v>3</v>
      </c>
      <c r="ED43" s="2">
        <f t="shared" si="78"/>
        <v>21</v>
      </c>
      <c r="EE43" s="3">
        <f t="shared" si="131"/>
        <v>3.5</v>
      </c>
      <c r="EF43" s="2">
        <f t="shared" si="132"/>
        <v>11</v>
      </c>
      <c r="EG43" s="3">
        <f t="shared" si="133"/>
        <v>3.67</v>
      </c>
      <c r="EH43" s="2">
        <f t="shared" si="134"/>
        <v>113</v>
      </c>
      <c r="EI43" s="3">
        <f t="shared" si="135"/>
        <v>3.23</v>
      </c>
      <c r="EJ43" s="2">
        <v>1</v>
      </c>
      <c r="EK43">
        <v>2</v>
      </c>
      <c r="EL43">
        <v>2</v>
      </c>
      <c r="EM43">
        <v>4</v>
      </c>
      <c r="EN43">
        <v>2</v>
      </c>
      <c r="EO43">
        <v>2</v>
      </c>
      <c r="EP43">
        <v>2</v>
      </c>
      <c r="EQ43">
        <v>4</v>
      </c>
      <c r="ER43">
        <v>2</v>
      </c>
      <c r="ES43">
        <v>4</v>
      </c>
      <c r="ET43">
        <v>4</v>
      </c>
      <c r="EU43" s="37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3</v>
      </c>
      <c r="FB43">
        <v>2</v>
      </c>
      <c r="FC43">
        <v>2</v>
      </c>
      <c r="FD43">
        <v>2</v>
      </c>
      <c r="FE43">
        <v>4</v>
      </c>
      <c r="FF43" s="2">
        <f t="shared" si="136"/>
        <v>51</v>
      </c>
      <c r="FG43" s="3">
        <f t="shared" si="137"/>
        <v>2.5499999999999998</v>
      </c>
      <c r="FH43" s="2" t="s">
        <v>751</v>
      </c>
      <c r="FI43">
        <v>0</v>
      </c>
      <c r="FJ43" t="s">
        <v>514</v>
      </c>
      <c r="FK43">
        <v>10</v>
      </c>
      <c r="FL43" t="s">
        <v>752</v>
      </c>
      <c r="FM43">
        <v>0</v>
      </c>
      <c r="FN43" s="2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 s="37">
        <v>2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2</v>
      </c>
      <c r="GG43">
        <v>1</v>
      </c>
      <c r="GH43">
        <v>1</v>
      </c>
      <c r="GI43">
        <v>1</v>
      </c>
      <c r="GJ43" s="2">
        <f t="shared" si="138"/>
        <v>21</v>
      </c>
      <c r="GK43" s="3">
        <f t="shared" si="139"/>
        <v>1.05</v>
      </c>
      <c r="GL43" s="2" t="s">
        <v>753</v>
      </c>
      <c r="GM43">
        <v>0</v>
      </c>
      <c r="GN43" t="s">
        <v>754</v>
      </c>
      <c r="GO43">
        <v>0</v>
      </c>
      <c r="GP43" t="s">
        <v>755</v>
      </c>
      <c r="GQ43" s="3">
        <v>0</v>
      </c>
      <c r="GR43" s="2">
        <v>1</v>
      </c>
      <c r="GS43">
        <v>3</v>
      </c>
      <c r="GT43">
        <v>3</v>
      </c>
      <c r="GU43">
        <v>3</v>
      </c>
      <c r="GV43">
        <v>3</v>
      </c>
      <c r="GW43">
        <v>3</v>
      </c>
      <c r="GX43" s="37">
        <f>LOOKUP(GW43,{1,2,3,4,5},{5,4,3,2,1})</f>
        <v>3</v>
      </c>
      <c r="GY43">
        <v>3</v>
      </c>
      <c r="GZ43" s="37">
        <f>LOOKUP(GY43,{1,2,3,4,5},{5,4,3,2,1})</f>
        <v>3</v>
      </c>
      <c r="HA43">
        <v>3</v>
      </c>
      <c r="HB43">
        <v>3</v>
      </c>
      <c r="HC43" s="37">
        <f>LOOKUP(HB43,{1,2,3,4,5},{5,4,3,2,1})</f>
        <v>3</v>
      </c>
      <c r="HD43">
        <v>3</v>
      </c>
      <c r="HE43">
        <v>3</v>
      </c>
      <c r="HF43">
        <v>3</v>
      </c>
      <c r="HG43">
        <v>4</v>
      </c>
      <c r="HH43">
        <v>3</v>
      </c>
      <c r="HI43">
        <v>4</v>
      </c>
      <c r="HJ43">
        <v>4</v>
      </c>
      <c r="HK43">
        <v>3</v>
      </c>
      <c r="HL43" s="37">
        <f>LOOKUP(HK43,{1,2,3,4,5},{5,4,3,2,1})</f>
        <v>3</v>
      </c>
      <c r="HM43">
        <v>3</v>
      </c>
      <c r="HN43" s="37">
        <f>LOOKUP(HM43,{1,2,3,4,5},{5,4,3,2,1})</f>
        <v>3</v>
      </c>
      <c r="HO43">
        <f t="shared" si="140"/>
        <v>54</v>
      </c>
      <c r="HP43">
        <f t="shared" si="141"/>
        <v>3.18</v>
      </c>
      <c r="HQ43">
        <v>1</v>
      </c>
      <c r="HR43">
        <v>2</v>
      </c>
      <c r="HS43">
        <v>3</v>
      </c>
      <c r="HT43">
        <v>1</v>
      </c>
      <c r="HU43">
        <v>1</v>
      </c>
      <c r="HV43">
        <v>1</v>
      </c>
      <c r="HW43">
        <v>1</v>
      </c>
      <c r="HX43" s="37">
        <v>3</v>
      </c>
      <c r="HY43">
        <v>3</v>
      </c>
      <c r="HZ43">
        <v>3</v>
      </c>
      <c r="IA43">
        <v>3</v>
      </c>
      <c r="IB43">
        <v>1</v>
      </c>
      <c r="IC43">
        <v>3</v>
      </c>
      <c r="ID43">
        <v>1</v>
      </c>
      <c r="IE43">
        <v>1</v>
      </c>
      <c r="IF43">
        <v>3</v>
      </c>
      <c r="IG43">
        <v>3</v>
      </c>
      <c r="IH43">
        <v>1</v>
      </c>
      <c r="II43">
        <v>1</v>
      </c>
      <c r="IJ43" s="37">
        <f>LOOKUP(II43,{1,2,3},{3,2,1})</f>
        <v>3</v>
      </c>
      <c r="IK43" s="2">
        <f t="shared" si="111"/>
        <v>34</v>
      </c>
      <c r="IL43" s="3">
        <f t="shared" si="112"/>
        <v>2</v>
      </c>
      <c r="IM43" s="2">
        <v>1</v>
      </c>
      <c r="IN43">
        <v>3</v>
      </c>
      <c r="IO43">
        <v>4</v>
      </c>
      <c r="IP43">
        <v>4</v>
      </c>
      <c r="IQ43">
        <v>1</v>
      </c>
      <c r="IR43">
        <v>5</v>
      </c>
      <c r="IS43">
        <v>3</v>
      </c>
      <c r="IT43" s="2">
        <f t="shared" si="142"/>
        <v>20</v>
      </c>
      <c r="IU43" s="3">
        <f t="shared" si="143"/>
        <v>3.3330000000000002</v>
      </c>
      <c r="IV43" s="2">
        <v>1</v>
      </c>
      <c r="IW43">
        <v>3</v>
      </c>
      <c r="IX43">
        <v>4</v>
      </c>
      <c r="IY43">
        <v>4</v>
      </c>
      <c r="IZ43">
        <v>2</v>
      </c>
      <c r="JA43">
        <v>5</v>
      </c>
      <c r="JB43">
        <v>4</v>
      </c>
      <c r="JC43" s="2">
        <f t="shared" si="144"/>
        <v>22</v>
      </c>
      <c r="JD43" s="3">
        <f t="shared" si="145"/>
        <v>3.6669999999999998</v>
      </c>
      <c r="JE43" s="2">
        <v>1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 s="2">
        <f t="shared" si="146"/>
        <v>12</v>
      </c>
      <c r="JM43" s="3">
        <f t="shared" si="147"/>
        <v>2</v>
      </c>
      <c r="JN43" s="2">
        <v>1</v>
      </c>
      <c r="JO43">
        <v>4</v>
      </c>
      <c r="JP43">
        <v>4</v>
      </c>
      <c r="JQ43">
        <v>4</v>
      </c>
      <c r="JR43">
        <v>4</v>
      </c>
      <c r="JS43">
        <v>4</v>
      </c>
      <c r="JT43">
        <v>4</v>
      </c>
      <c r="JU43" s="2">
        <f t="shared" si="164"/>
        <v>24</v>
      </c>
      <c r="JV43" s="3">
        <f t="shared" si="165"/>
        <v>4</v>
      </c>
      <c r="JW43" s="2">
        <v>1</v>
      </c>
      <c r="JX43">
        <v>4</v>
      </c>
      <c r="JY43" s="37">
        <f>LOOKUP(JX43,{1,2,3,4,5},{5,4,3,2,1})</f>
        <v>2</v>
      </c>
      <c r="JZ43">
        <v>4</v>
      </c>
      <c r="KA43" s="37">
        <f>LOOKUP(JZ43,{1,2,3,4,5},{5,4,3,2,1})</f>
        <v>2</v>
      </c>
      <c r="KB43">
        <v>4</v>
      </c>
      <c r="KC43" s="37">
        <f>LOOKUP(KB43,{1,2,3,4,5},{5,4,3,2,1})</f>
        <v>2</v>
      </c>
      <c r="KD43">
        <v>4</v>
      </c>
      <c r="KE43" s="37">
        <f>LOOKUP(KD43,{1,2,3,4,5},{5,4,3,2,1})</f>
        <v>2</v>
      </c>
      <c r="KF43">
        <v>3</v>
      </c>
      <c r="KG43" s="37">
        <f>LOOKUP(KF43,{1,2,3,4,5},{5,4,3,2,1})</f>
        <v>3</v>
      </c>
      <c r="KH43">
        <v>4</v>
      </c>
      <c r="KI43" s="37">
        <f>LOOKUP(KH43,{1,2,3,4,5},{5,4,3,2,1})</f>
        <v>2</v>
      </c>
      <c r="KJ43" s="2">
        <f t="shared" si="79"/>
        <v>23</v>
      </c>
      <c r="KK43" s="3">
        <f t="shared" si="148"/>
        <v>3.8330000000000002</v>
      </c>
      <c r="KL43" s="2">
        <f t="shared" si="149"/>
        <v>8</v>
      </c>
      <c r="KM43">
        <f t="shared" si="150"/>
        <v>10</v>
      </c>
      <c r="KN43">
        <f t="shared" si="163"/>
        <v>10</v>
      </c>
      <c r="KO43">
        <f t="shared" si="151"/>
        <v>5</v>
      </c>
      <c r="KP43">
        <f t="shared" si="152"/>
        <v>13</v>
      </c>
      <c r="KQ43">
        <f t="shared" si="153"/>
        <v>9</v>
      </c>
      <c r="KR43" s="2">
        <f t="shared" si="166"/>
        <v>6</v>
      </c>
      <c r="KS43">
        <f t="shared" si="167"/>
        <v>6</v>
      </c>
      <c r="KT43">
        <f t="shared" si="168"/>
        <v>6</v>
      </c>
      <c r="KU43">
        <f t="shared" si="169"/>
        <v>6</v>
      </c>
      <c r="KV43">
        <f t="shared" si="170"/>
        <v>6</v>
      </c>
      <c r="KW43" s="3">
        <f t="shared" si="171"/>
        <v>6</v>
      </c>
      <c r="KX43" s="2">
        <v>1</v>
      </c>
      <c r="KY43">
        <v>4</v>
      </c>
      <c r="KZ43">
        <v>4</v>
      </c>
      <c r="LA43">
        <v>3</v>
      </c>
      <c r="LB43">
        <v>1</v>
      </c>
      <c r="LC43">
        <v>5</v>
      </c>
      <c r="LD43">
        <v>1</v>
      </c>
      <c r="LE43">
        <v>5</v>
      </c>
      <c r="LF43">
        <v>3</v>
      </c>
      <c r="LG43">
        <v>4</v>
      </c>
      <c r="LH43">
        <v>4</v>
      </c>
      <c r="LI43">
        <v>2</v>
      </c>
      <c r="LJ43">
        <v>4</v>
      </c>
      <c r="LK43">
        <v>2</v>
      </c>
      <c r="LL43">
        <v>4</v>
      </c>
      <c r="LM43">
        <v>2</v>
      </c>
      <c r="LN43">
        <v>3</v>
      </c>
      <c r="LO43">
        <v>3</v>
      </c>
      <c r="LP43">
        <v>3</v>
      </c>
      <c r="LQ43">
        <v>1</v>
      </c>
      <c r="LR43">
        <v>3</v>
      </c>
      <c r="LS43">
        <v>1</v>
      </c>
      <c r="LT43">
        <v>4</v>
      </c>
      <c r="LU43" s="2">
        <f t="shared" si="154"/>
        <v>26</v>
      </c>
      <c r="LV43" s="3">
        <f t="shared" si="155"/>
        <v>4.3330000000000002</v>
      </c>
      <c r="LW43" s="2">
        <f t="shared" si="156"/>
        <v>40</v>
      </c>
      <c r="LX43" s="3">
        <f t="shared" si="157"/>
        <v>2.5</v>
      </c>
      <c r="LY43" s="2">
        <f t="shared" si="158"/>
        <v>66</v>
      </c>
      <c r="LZ43" s="3">
        <f t="shared" si="159"/>
        <v>3</v>
      </c>
      <c r="MA43" s="2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2</v>
      </c>
      <c r="MH43">
        <v>1</v>
      </c>
      <c r="MI43">
        <v>1</v>
      </c>
      <c r="MJ43" s="3">
        <v>1</v>
      </c>
      <c r="MK43">
        <f t="shared" si="160"/>
        <v>11</v>
      </c>
      <c r="ML43" s="2">
        <v>1</v>
      </c>
      <c r="MM43">
        <v>3</v>
      </c>
      <c r="MN43">
        <v>3</v>
      </c>
      <c r="MO43">
        <v>3</v>
      </c>
      <c r="MP43" s="37">
        <f>LOOKUP(MO43,{1,2,3,4,5},{5,4,3,2,1})</f>
        <v>3</v>
      </c>
      <c r="MQ43">
        <v>3</v>
      </c>
      <c r="MR43">
        <v>3</v>
      </c>
      <c r="MS43" s="37">
        <f>LOOKUP(MR43,{1,2,3,4,5},{5,4,3,2,1})</f>
        <v>3</v>
      </c>
      <c r="MT43">
        <v>3</v>
      </c>
      <c r="MU43" s="37">
        <f>LOOKUP(MT43,{1,2,3,4,5},{5,4,3,2,1})</f>
        <v>3</v>
      </c>
      <c r="MV43">
        <v>3</v>
      </c>
      <c r="MW43">
        <v>3</v>
      </c>
      <c r="MX43">
        <v>3</v>
      </c>
      <c r="MY43">
        <v>3</v>
      </c>
      <c r="MZ43" s="37">
        <f>LOOKUP(MY43,{1,2,3,4,5},{5,4,3,2,1})</f>
        <v>3</v>
      </c>
      <c r="NA43">
        <v>3</v>
      </c>
      <c r="NB43">
        <v>3</v>
      </c>
      <c r="NC43">
        <v>3</v>
      </c>
      <c r="ND43" s="37">
        <f>LOOKUP(NC43,{1,2,3,4,5},{5,4,3,2,1})</f>
        <v>3</v>
      </c>
      <c r="NE43">
        <v>3</v>
      </c>
      <c r="NF43">
        <v>3</v>
      </c>
      <c r="NG43" s="37">
        <f>LOOKUP(NF43,{1,2,3,4,5},{5,4,3,2,1})</f>
        <v>3</v>
      </c>
      <c r="NH43">
        <v>3</v>
      </c>
      <c r="NI43" s="37">
        <f>LOOKUP(NH43,{1,2,3,4,5},{5,4,3,2,1})</f>
        <v>3</v>
      </c>
      <c r="NJ43">
        <v>3</v>
      </c>
      <c r="NK43">
        <v>3</v>
      </c>
      <c r="NL43" s="37">
        <f>LOOKUP(NK43,{1,2,3,4,5},{5,4,3,2,1})</f>
        <v>3</v>
      </c>
      <c r="NM43">
        <v>3</v>
      </c>
      <c r="NN43" s="37">
        <f>LOOKUP(NM43,{1,2,3,4,5},{5,4,3,2,1})</f>
        <v>3</v>
      </c>
      <c r="NO43">
        <v>3</v>
      </c>
      <c r="NP43" s="37">
        <f>LOOKUP(NO43,{1,2,3,4,5},{5,4,3,2,1})</f>
        <v>3</v>
      </c>
      <c r="NQ43">
        <v>3</v>
      </c>
      <c r="NR43">
        <v>3</v>
      </c>
      <c r="NS43">
        <v>3</v>
      </c>
      <c r="NT43">
        <v>3</v>
      </c>
      <c r="NU43" s="37">
        <f>LOOKUP(NT43,{1,2,3,4,5},{5,4,3,2,1})</f>
        <v>3</v>
      </c>
      <c r="NV43">
        <v>3</v>
      </c>
      <c r="NW43" s="37">
        <f>LOOKUP(NV43,{1,2,3,4,5},{5,4,3,2,1})</f>
        <v>3</v>
      </c>
      <c r="NX43">
        <v>3</v>
      </c>
      <c r="NY43" s="37">
        <f>LOOKUP(NX43,{1,2,3,4,5},{5,4,3,2,1})</f>
        <v>3</v>
      </c>
      <c r="NZ43">
        <f t="shared" si="161"/>
        <v>78</v>
      </c>
      <c r="OA43">
        <f t="shared" si="162"/>
        <v>3</v>
      </c>
      <c r="OB43" s="13" t="s">
        <v>756</v>
      </c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</row>
    <row r="44" spans="1:461" x14ac:dyDescent="0.3">
      <c r="A44" s="30">
        <v>47</v>
      </c>
      <c r="B44" s="2" t="s">
        <v>757</v>
      </c>
      <c r="C44" s="3">
        <v>1</v>
      </c>
      <c r="D44" s="2">
        <v>22</v>
      </c>
      <c r="E44">
        <v>2</v>
      </c>
      <c r="F44" s="2">
        <v>2</v>
      </c>
      <c r="G44">
        <v>2</v>
      </c>
      <c r="H44" s="3">
        <v>1</v>
      </c>
      <c r="I44" s="2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f t="shared" si="77"/>
        <v>1</v>
      </c>
      <c r="R44">
        <v>1</v>
      </c>
      <c r="S44">
        <v>5</v>
      </c>
      <c r="T44">
        <f>LOOKUP(R44,{1,2,3,4,5,6,11,15},{1,2,1,2,2,2,1,2})</f>
        <v>1</v>
      </c>
      <c r="U44">
        <v>1</v>
      </c>
      <c r="V44" s="3"/>
      <c r="W44" s="32" t="s">
        <v>440</v>
      </c>
      <c r="X44" s="32" t="s">
        <v>440</v>
      </c>
      <c r="Y44" s="32" t="s">
        <v>440</v>
      </c>
      <c r="Z44" s="32" t="s">
        <v>440</v>
      </c>
      <c r="AA44" s="32" t="s">
        <v>440</v>
      </c>
      <c r="AB44" s="49" t="s">
        <v>440</v>
      </c>
      <c r="AC44" s="32" t="s">
        <v>440</v>
      </c>
      <c r="AD44" s="49" t="s">
        <v>440</v>
      </c>
      <c r="AE44" s="2">
        <v>1</v>
      </c>
      <c r="AF44">
        <v>1</v>
      </c>
      <c r="AG44">
        <f t="shared" si="89"/>
        <v>1</v>
      </c>
      <c r="AH44">
        <v>1</v>
      </c>
      <c r="AI44">
        <f t="shared" si="90"/>
        <v>1</v>
      </c>
      <c r="AJ44">
        <v>1</v>
      </c>
      <c r="AK44">
        <f t="shared" si="91"/>
        <v>1</v>
      </c>
      <c r="AL44">
        <v>1</v>
      </c>
      <c r="AM44">
        <f t="shared" si="92"/>
        <v>-1</v>
      </c>
      <c r="AN44">
        <v>1</v>
      </c>
      <c r="AO44">
        <f t="shared" si="93"/>
        <v>-1</v>
      </c>
      <c r="AP44">
        <v>1</v>
      </c>
      <c r="AQ44">
        <f t="shared" si="94"/>
        <v>1</v>
      </c>
      <c r="AR44">
        <v>2</v>
      </c>
      <c r="AS44">
        <f t="shared" si="95"/>
        <v>1</v>
      </c>
      <c r="AT44">
        <v>2</v>
      </c>
      <c r="AU44">
        <f t="shared" si="96"/>
        <v>1</v>
      </c>
      <c r="AV44">
        <v>1</v>
      </c>
      <c r="AW44">
        <f t="shared" si="97"/>
        <v>1</v>
      </c>
      <c r="AX44">
        <v>1</v>
      </c>
      <c r="AY44">
        <f t="shared" si="98"/>
        <v>-1</v>
      </c>
      <c r="AZ44">
        <v>1</v>
      </c>
      <c r="BA44">
        <f t="shared" si="99"/>
        <v>-1</v>
      </c>
      <c r="BB44">
        <v>1</v>
      </c>
      <c r="BC44">
        <f t="shared" si="100"/>
        <v>1</v>
      </c>
      <c r="BD44">
        <v>1</v>
      </c>
      <c r="BE44">
        <f t="shared" si="101"/>
        <v>1</v>
      </c>
      <c r="BF44">
        <v>2</v>
      </c>
      <c r="BG44">
        <f t="shared" si="102"/>
        <v>1</v>
      </c>
      <c r="BH44">
        <v>1</v>
      </c>
      <c r="BI44">
        <f t="shared" si="103"/>
        <v>1</v>
      </c>
      <c r="BJ44">
        <v>1</v>
      </c>
      <c r="BK44">
        <f t="shared" si="104"/>
        <v>-1</v>
      </c>
      <c r="BL44">
        <v>2</v>
      </c>
      <c r="BM44">
        <f t="shared" si="105"/>
        <v>1</v>
      </c>
      <c r="BN44">
        <v>1</v>
      </c>
      <c r="BO44">
        <f t="shared" si="106"/>
        <v>1</v>
      </c>
      <c r="BP44">
        <v>1</v>
      </c>
      <c r="BQ44">
        <f t="shared" si="107"/>
        <v>1</v>
      </c>
      <c r="BR44">
        <v>2</v>
      </c>
      <c r="BS44">
        <f t="shared" si="108"/>
        <v>1</v>
      </c>
      <c r="BT44">
        <v>1</v>
      </c>
      <c r="BU44">
        <f t="shared" si="109"/>
        <v>-1</v>
      </c>
      <c r="BV44" s="13">
        <f t="shared" si="110"/>
        <v>9</v>
      </c>
      <c r="BW44" s="32">
        <v>1</v>
      </c>
      <c r="BX44" s="31">
        <v>4</v>
      </c>
      <c r="BY44" s="31">
        <v>4</v>
      </c>
      <c r="BZ44" s="31">
        <v>2</v>
      </c>
      <c r="CA44" s="31">
        <v>5</v>
      </c>
      <c r="CB44" s="31">
        <v>2</v>
      </c>
      <c r="CC44" s="31">
        <v>5</v>
      </c>
      <c r="CD44" s="31">
        <v>1</v>
      </c>
      <c r="CE44" s="31">
        <v>5</v>
      </c>
      <c r="CF44" s="31">
        <v>2</v>
      </c>
      <c r="CG44" s="31">
        <v>4</v>
      </c>
      <c r="CH44" s="31">
        <v>2</v>
      </c>
      <c r="CI44" s="31">
        <v>2</v>
      </c>
      <c r="CJ44" s="31">
        <v>1</v>
      </c>
      <c r="CK44" s="31">
        <v>4</v>
      </c>
      <c r="CL44" s="31">
        <v>5</v>
      </c>
      <c r="CM44" s="31">
        <v>5</v>
      </c>
      <c r="CN44" s="31">
        <v>4</v>
      </c>
      <c r="CO44" s="31">
        <v>3</v>
      </c>
      <c r="CP44" s="31">
        <v>2</v>
      </c>
      <c r="CQ44" s="31">
        <v>1</v>
      </c>
      <c r="CR44" s="31">
        <v>3</v>
      </c>
      <c r="CS44" s="31">
        <f>LOOKUP(CR44,{1,2,3,4,5},{5,4,3,2,1})</f>
        <v>3</v>
      </c>
      <c r="CT44" s="31" t="s">
        <v>440</v>
      </c>
      <c r="CU44" s="31" t="s">
        <v>440</v>
      </c>
      <c r="CV44" s="31">
        <v>2</v>
      </c>
      <c r="CW44" s="31">
        <v>4</v>
      </c>
      <c r="CX44" s="31">
        <f>LOOKUP(CW44,{1,2,3,4,5},{5,4,3,2,1})</f>
        <v>2</v>
      </c>
      <c r="CY44" s="31">
        <v>5</v>
      </c>
      <c r="CZ44" s="31">
        <f>LOOKUP(CY44,{1,2,3,4,5},{5,4,3,2,1})</f>
        <v>1</v>
      </c>
      <c r="DA44" s="31">
        <v>2</v>
      </c>
      <c r="DB44" s="31">
        <f>LOOKUP(DA44,{1,2,3,4,5},{5,4,3,2,1})</f>
        <v>4</v>
      </c>
      <c r="DC44" s="31">
        <v>2</v>
      </c>
      <c r="DD44" s="31">
        <v>2</v>
      </c>
      <c r="DE44" s="31">
        <v>4</v>
      </c>
      <c r="DF44" s="31">
        <v>4</v>
      </c>
      <c r="DG44" s="31">
        <v>5</v>
      </c>
      <c r="DH44" s="31">
        <v>4</v>
      </c>
      <c r="DI44" s="31">
        <v>4</v>
      </c>
      <c r="DJ44" s="31">
        <v>5</v>
      </c>
      <c r="DK44" s="31">
        <v>5</v>
      </c>
      <c r="DL44" s="32">
        <f t="shared" si="113"/>
        <v>10</v>
      </c>
      <c r="DM44" s="31">
        <f t="shared" si="114"/>
        <v>3.3332999999999999</v>
      </c>
      <c r="DN44" s="31">
        <f t="shared" si="115"/>
        <v>13</v>
      </c>
      <c r="DO44" s="31">
        <f t="shared" si="116"/>
        <v>4.3333000000000004</v>
      </c>
      <c r="DP44" s="31">
        <f t="shared" si="117"/>
        <v>23</v>
      </c>
      <c r="DQ44" s="33">
        <f t="shared" si="118"/>
        <v>3.8332999999999999</v>
      </c>
      <c r="DR44" s="32">
        <f t="shared" si="119"/>
        <v>24</v>
      </c>
      <c r="DS44" s="31">
        <f t="shared" si="120"/>
        <v>4</v>
      </c>
      <c r="DT44" s="31">
        <f t="shared" si="121"/>
        <v>21</v>
      </c>
      <c r="DU44" s="31">
        <f t="shared" si="122"/>
        <v>2.625</v>
      </c>
      <c r="DV44" s="31">
        <f t="shared" si="123"/>
        <v>45</v>
      </c>
      <c r="DW44" s="33">
        <f t="shared" si="124"/>
        <v>3.21</v>
      </c>
      <c r="DX44" s="32">
        <f t="shared" si="125"/>
        <v>6</v>
      </c>
      <c r="DY44" s="31">
        <f t="shared" si="126"/>
        <v>2</v>
      </c>
      <c r="DZ44" s="31">
        <f t="shared" si="127"/>
        <v>2</v>
      </c>
      <c r="EA44" s="31">
        <f t="shared" si="128"/>
        <v>2</v>
      </c>
      <c r="EB44" s="31">
        <f t="shared" si="129"/>
        <v>8</v>
      </c>
      <c r="EC44" s="33">
        <f t="shared" si="130"/>
        <v>1.33</v>
      </c>
      <c r="ED44" s="32">
        <f t="shared" si="78"/>
        <v>15</v>
      </c>
      <c r="EE44" s="33">
        <f t="shared" si="131"/>
        <v>2.5</v>
      </c>
      <c r="EF44" s="32">
        <f t="shared" si="132"/>
        <v>14</v>
      </c>
      <c r="EG44" s="33">
        <f t="shared" si="133"/>
        <v>4.67</v>
      </c>
      <c r="EH44" s="32">
        <f t="shared" si="134"/>
        <v>105</v>
      </c>
      <c r="EI44" s="33">
        <f t="shared" si="135"/>
        <v>3</v>
      </c>
      <c r="EJ44" s="2">
        <v>1</v>
      </c>
      <c r="EK44">
        <v>4</v>
      </c>
      <c r="EL44">
        <v>2</v>
      </c>
      <c r="EM44">
        <v>4</v>
      </c>
      <c r="EN44">
        <v>2</v>
      </c>
      <c r="EO44">
        <v>2</v>
      </c>
      <c r="EP44">
        <v>2</v>
      </c>
      <c r="EQ44">
        <v>1</v>
      </c>
      <c r="ER44">
        <v>1</v>
      </c>
      <c r="ES44">
        <v>1</v>
      </c>
      <c r="ET44">
        <v>5</v>
      </c>
      <c r="EU44" s="37">
        <v>2</v>
      </c>
      <c r="EV44">
        <v>1</v>
      </c>
      <c r="EW44">
        <v>1</v>
      </c>
      <c r="EX44">
        <v>1</v>
      </c>
      <c r="EY44">
        <v>1</v>
      </c>
      <c r="EZ44">
        <v>4</v>
      </c>
      <c r="FA44">
        <v>1</v>
      </c>
      <c r="FB44">
        <v>1</v>
      </c>
      <c r="FC44">
        <v>1</v>
      </c>
      <c r="FD44">
        <v>1</v>
      </c>
      <c r="FE44">
        <v>4</v>
      </c>
      <c r="FF44" s="2">
        <f t="shared" si="136"/>
        <v>40</v>
      </c>
      <c r="FG44" s="3">
        <f t="shared" si="137"/>
        <v>2</v>
      </c>
      <c r="FH44" t="s">
        <v>514</v>
      </c>
      <c r="FI44">
        <v>10</v>
      </c>
      <c r="FJ44" t="s">
        <v>521</v>
      </c>
      <c r="FK44">
        <v>16</v>
      </c>
      <c r="FL44" t="s">
        <v>520</v>
      </c>
      <c r="FM44" s="3">
        <v>15</v>
      </c>
      <c r="FN44" s="2">
        <v>1</v>
      </c>
      <c r="FO44">
        <v>1</v>
      </c>
      <c r="FP44">
        <v>1</v>
      </c>
      <c r="FQ44">
        <v>1</v>
      </c>
      <c r="FR44">
        <v>2</v>
      </c>
      <c r="FS44">
        <v>2</v>
      </c>
      <c r="FT44">
        <v>2</v>
      </c>
      <c r="FU44">
        <v>2</v>
      </c>
      <c r="FV44">
        <v>1</v>
      </c>
      <c r="FW44">
        <v>1</v>
      </c>
      <c r="FX44">
        <v>1</v>
      </c>
      <c r="FY44" s="37">
        <v>2</v>
      </c>
      <c r="FZ44">
        <v>2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2</v>
      </c>
      <c r="GG44">
        <v>1</v>
      </c>
      <c r="GH44">
        <v>1</v>
      </c>
      <c r="GI44">
        <v>1</v>
      </c>
      <c r="GJ44" s="2">
        <f t="shared" si="138"/>
        <v>26</v>
      </c>
      <c r="GK44" s="3">
        <f t="shared" si="139"/>
        <v>1.3</v>
      </c>
      <c r="GL44" s="2" t="s">
        <v>514</v>
      </c>
      <c r="GM44">
        <v>10</v>
      </c>
      <c r="GN44" t="s">
        <v>505</v>
      </c>
      <c r="GO44">
        <v>1</v>
      </c>
      <c r="GP44" t="s">
        <v>507</v>
      </c>
      <c r="GQ44" s="3">
        <v>3</v>
      </c>
      <c r="GR44" s="2">
        <v>1</v>
      </c>
      <c r="GS44">
        <v>5</v>
      </c>
      <c r="GT44">
        <v>2</v>
      </c>
      <c r="GU44">
        <v>4</v>
      </c>
      <c r="GV44">
        <v>5</v>
      </c>
      <c r="GW44">
        <v>3</v>
      </c>
      <c r="GX44" s="37">
        <f>LOOKUP(GW44,{1,2,3,4,5},{5,4,3,2,1})</f>
        <v>3</v>
      </c>
      <c r="GY44">
        <v>1</v>
      </c>
      <c r="GZ44" s="37">
        <f>LOOKUP(GY44,{1,2,3,4,5},{5,4,3,2,1})</f>
        <v>5</v>
      </c>
      <c r="HA44">
        <v>1</v>
      </c>
      <c r="HB44">
        <v>1</v>
      </c>
      <c r="HC44" s="37">
        <f>LOOKUP(HB44,{1,2,3,4,5},{5,4,3,2,1})</f>
        <v>5</v>
      </c>
      <c r="HD44">
        <v>5</v>
      </c>
      <c r="HE44">
        <v>4</v>
      </c>
      <c r="HF44">
        <v>5</v>
      </c>
      <c r="HG44">
        <v>2</v>
      </c>
      <c r="HH44">
        <v>5</v>
      </c>
      <c r="HI44">
        <v>4</v>
      </c>
      <c r="HJ44">
        <v>5</v>
      </c>
      <c r="HK44">
        <v>1</v>
      </c>
      <c r="HL44" s="37">
        <f>LOOKUP(HK44,{1,2,3,4,5},{5,4,3,2,1})</f>
        <v>5</v>
      </c>
      <c r="HM44">
        <v>2</v>
      </c>
      <c r="HN44" s="37">
        <f>LOOKUP(HM44,{1,2,3,4,5},{5,4,3,2,1})</f>
        <v>4</v>
      </c>
      <c r="HO44">
        <f t="shared" si="140"/>
        <v>69</v>
      </c>
      <c r="HP44">
        <f t="shared" si="141"/>
        <v>4.0599999999999996</v>
      </c>
      <c r="HQ44">
        <v>1</v>
      </c>
      <c r="HR44">
        <v>2</v>
      </c>
      <c r="HS44">
        <v>3</v>
      </c>
      <c r="HT44">
        <v>1</v>
      </c>
      <c r="HU44">
        <v>1</v>
      </c>
      <c r="HV44">
        <v>1</v>
      </c>
      <c r="HW44">
        <v>1</v>
      </c>
      <c r="HX44" s="37">
        <v>3</v>
      </c>
      <c r="HY44">
        <v>2</v>
      </c>
      <c r="HZ44">
        <v>3</v>
      </c>
      <c r="IA44">
        <v>2</v>
      </c>
      <c r="IB44">
        <v>1</v>
      </c>
      <c r="IC44">
        <v>2</v>
      </c>
      <c r="ID44">
        <v>2</v>
      </c>
      <c r="IE44">
        <v>2</v>
      </c>
      <c r="IF44">
        <v>3</v>
      </c>
      <c r="IG44">
        <v>3</v>
      </c>
      <c r="IH44">
        <v>1</v>
      </c>
      <c r="II44">
        <v>1</v>
      </c>
      <c r="IJ44" s="37">
        <f>LOOKUP(II44,{1,2,3},{3,2,1})</f>
        <v>3</v>
      </c>
      <c r="IK44" s="2">
        <f t="shared" si="111"/>
        <v>33</v>
      </c>
      <c r="IL44" s="3">
        <f t="shared" si="112"/>
        <v>1.94</v>
      </c>
      <c r="IM44" s="2">
        <v>1</v>
      </c>
      <c r="IN44">
        <v>1</v>
      </c>
      <c r="IO44">
        <v>3</v>
      </c>
      <c r="IP44">
        <v>4</v>
      </c>
      <c r="IQ44">
        <v>1</v>
      </c>
      <c r="IR44">
        <v>5</v>
      </c>
      <c r="IS44">
        <v>3</v>
      </c>
      <c r="IT44" s="2">
        <f t="shared" si="142"/>
        <v>17</v>
      </c>
      <c r="IU44" s="3">
        <f t="shared" si="143"/>
        <v>2.8330000000000002</v>
      </c>
      <c r="IV44" s="2">
        <v>1</v>
      </c>
      <c r="IW44">
        <v>1</v>
      </c>
      <c r="IX44">
        <v>4</v>
      </c>
      <c r="IY44">
        <v>5</v>
      </c>
      <c r="IZ44">
        <v>4</v>
      </c>
      <c r="JA44">
        <v>5</v>
      </c>
      <c r="JB44">
        <v>3</v>
      </c>
      <c r="JC44" s="2">
        <f t="shared" si="144"/>
        <v>22</v>
      </c>
      <c r="JD44" s="3">
        <f t="shared" si="145"/>
        <v>3.6669999999999998</v>
      </c>
      <c r="JE44" s="2">
        <v>1</v>
      </c>
      <c r="JF44">
        <v>4</v>
      </c>
      <c r="JG44">
        <v>3</v>
      </c>
      <c r="JH44">
        <v>1</v>
      </c>
      <c r="JI44">
        <v>4</v>
      </c>
      <c r="JJ44">
        <v>1</v>
      </c>
      <c r="JK44">
        <v>2</v>
      </c>
      <c r="JL44" s="2">
        <f t="shared" si="146"/>
        <v>15</v>
      </c>
      <c r="JM44" s="3">
        <f t="shared" si="147"/>
        <v>2.5</v>
      </c>
      <c r="JN44" s="2">
        <v>1</v>
      </c>
      <c r="JO44">
        <v>5</v>
      </c>
      <c r="JP44">
        <v>5</v>
      </c>
      <c r="JQ44">
        <v>1</v>
      </c>
      <c r="JR44">
        <v>4</v>
      </c>
      <c r="JS44">
        <v>4</v>
      </c>
      <c r="JT44">
        <v>5</v>
      </c>
      <c r="JU44" s="2">
        <f t="shared" si="164"/>
        <v>24</v>
      </c>
      <c r="JV44" s="3">
        <f t="shared" si="165"/>
        <v>4</v>
      </c>
      <c r="JW44" s="2">
        <v>1</v>
      </c>
      <c r="JX44">
        <v>5</v>
      </c>
      <c r="JY44" s="37">
        <f>LOOKUP(JX44,{1,2,3,4,5},{5,4,3,2,1})</f>
        <v>1</v>
      </c>
      <c r="JZ44">
        <v>5</v>
      </c>
      <c r="KA44" s="37">
        <f>LOOKUP(JZ44,{1,2,3,4,5},{5,4,3,2,1})</f>
        <v>1</v>
      </c>
      <c r="KB44">
        <v>1</v>
      </c>
      <c r="KC44" s="37">
        <f>LOOKUP(KB44,{1,2,3,4,5},{5,4,3,2,1})</f>
        <v>5</v>
      </c>
      <c r="KD44">
        <v>2</v>
      </c>
      <c r="KE44" s="37">
        <f>LOOKUP(KD44,{1,2,3,4,5},{5,4,3,2,1})</f>
        <v>4</v>
      </c>
      <c r="KF44">
        <v>1</v>
      </c>
      <c r="KG44" s="37">
        <f>LOOKUP(KF44,{1,2,3,4,5},{5,4,3,2,1})</f>
        <v>5</v>
      </c>
      <c r="KH44">
        <v>4</v>
      </c>
      <c r="KI44" s="37">
        <f>LOOKUP(KH44,{1,2,3,4,5},{5,4,3,2,1})</f>
        <v>2</v>
      </c>
      <c r="KJ44" s="2">
        <f t="shared" si="79"/>
        <v>18</v>
      </c>
      <c r="KK44" s="3">
        <f t="shared" si="148"/>
        <v>3</v>
      </c>
      <c r="KL44" s="2">
        <f t="shared" si="149"/>
        <v>3</v>
      </c>
      <c r="KM44">
        <f t="shared" si="150"/>
        <v>8</v>
      </c>
      <c r="KN44">
        <f t="shared" si="163"/>
        <v>14</v>
      </c>
      <c r="KO44">
        <f t="shared" si="151"/>
        <v>9</v>
      </c>
      <c r="KP44">
        <f t="shared" si="152"/>
        <v>15</v>
      </c>
      <c r="KQ44">
        <f t="shared" si="153"/>
        <v>8</v>
      </c>
      <c r="KR44" s="2">
        <f t="shared" si="166"/>
        <v>9</v>
      </c>
      <c r="KS44">
        <f t="shared" si="167"/>
        <v>8</v>
      </c>
      <c r="KT44">
        <f t="shared" si="168"/>
        <v>2</v>
      </c>
      <c r="KU44">
        <f t="shared" si="169"/>
        <v>8</v>
      </c>
      <c r="KV44">
        <f t="shared" si="170"/>
        <v>5</v>
      </c>
      <c r="KW44" s="3">
        <f t="shared" si="171"/>
        <v>7</v>
      </c>
      <c r="KX44" s="2">
        <v>1</v>
      </c>
      <c r="KY44">
        <v>4</v>
      </c>
      <c r="KZ44">
        <v>5</v>
      </c>
      <c r="LA44">
        <v>3</v>
      </c>
      <c r="LB44">
        <v>2</v>
      </c>
      <c r="LC44">
        <v>4</v>
      </c>
      <c r="LD44">
        <v>1</v>
      </c>
      <c r="LE44">
        <v>5</v>
      </c>
      <c r="LF44">
        <v>4</v>
      </c>
      <c r="LG44">
        <v>5</v>
      </c>
      <c r="LH44">
        <v>5</v>
      </c>
      <c r="LI44">
        <v>2</v>
      </c>
      <c r="LJ44">
        <v>5</v>
      </c>
      <c r="LK44">
        <v>2</v>
      </c>
      <c r="LL44">
        <v>4</v>
      </c>
      <c r="LM44">
        <v>3</v>
      </c>
      <c r="LN44">
        <v>1</v>
      </c>
      <c r="LO44">
        <v>2</v>
      </c>
      <c r="LP44">
        <v>2</v>
      </c>
      <c r="LQ44">
        <v>1</v>
      </c>
      <c r="LR44">
        <v>3</v>
      </c>
      <c r="LS44">
        <v>1</v>
      </c>
      <c r="LT44">
        <v>4</v>
      </c>
      <c r="LU44" s="2">
        <f t="shared" si="154"/>
        <v>29</v>
      </c>
      <c r="LV44" s="3">
        <f t="shared" si="155"/>
        <v>4.8330000000000002</v>
      </c>
      <c r="LW44" s="2">
        <f t="shared" si="156"/>
        <v>39</v>
      </c>
      <c r="LX44" s="3">
        <f t="shared" si="157"/>
        <v>2.4380000000000002</v>
      </c>
      <c r="LY44" s="2">
        <f t="shared" si="158"/>
        <v>68</v>
      </c>
      <c r="LZ44" s="3">
        <f t="shared" si="159"/>
        <v>3.0910000000000002</v>
      </c>
      <c r="MA44" s="2">
        <v>1</v>
      </c>
      <c r="MB44">
        <v>2</v>
      </c>
      <c r="MC44">
        <v>2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2</v>
      </c>
      <c r="MJ44" s="3">
        <v>1</v>
      </c>
      <c r="MK44">
        <f t="shared" si="160"/>
        <v>13</v>
      </c>
      <c r="ML44" s="2">
        <v>1</v>
      </c>
      <c r="MM44">
        <v>4</v>
      </c>
      <c r="MN44">
        <v>4</v>
      </c>
      <c r="MO44">
        <v>5</v>
      </c>
      <c r="MP44" s="37">
        <f>LOOKUP(MO44,{1,2,3,4,5},{5,4,3,2,1})</f>
        <v>1</v>
      </c>
      <c r="MQ44">
        <v>3</v>
      </c>
      <c r="MR44">
        <v>2</v>
      </c>
      <c r="MS44" s="37">
        <f>LOOKUP(MR44,{1,2,3,4,5},{5,4,3,2,1})</f>
        <v>4</v>
      </c>
      <c r="MT44">
        <v>4</v>
      </c>
      <c r="MU44" s="37">
        <f>LOOKUP(MT44,{1,2,3,4,5},{5,4,3,2,1})</f>
        <v>2</v>
      </c>
      <c r="MV44">
        <v>2</v>
      </c>
      <c r="MW44">
        <v>1</v>
      </c>
      <c r="MX44">
        <v>2</v>
      </c>
      <c r="MY44">
        <v>4</v>
      </c>
      <c r="MZ44" s="37">
        <f>LOOKUP(MY44,{1,2,3,4,5},{5,4,3,2,1})</f>
        <v>2</v>
      </c>
      <c r="NA44">
        <v>3</v>
      </c>
      <c r="NB44">
        <v>1</v>
      </c>
      <c r="NC44">
        <v>2</v>
      </c>
      <c r="ND44" s="37">
        <f>LOOKUP(NC44,{1,2,3,4,5},{5,4,3,2,1})</f>
        <v>4</v>
      </c>
      <c r="NE44">
        <v>3</v>
      </c>
      <c r="NF44">
        <v>5</v>
      </c>
      <c r="NG44" s="37">
        <f>LOOKUP(NF44,{1,2,3,4,5},{5,4,3,2,1})</f>
        <v>1</v>
      </c>
      <c r="NH44">
        <v>2</v>
      </c>
      <c r="NI44" s="37">
        <f>LOOKUP(NH44,{1,2,3,4,5},{5,4,3,2,1})</f>
        <v>4</v>
      </c>
      <c r="NJ44">
        <v>4</v>
      </c>
      <c r="NK44">
        <v>2</v>
      </c>
      <c r="NL44" s="37">
        <f>LOOKUP(NK44,{1,2,3,4,5},{5,4,3,2,1})</f>
        <v>4</v>
      </c>
      <c r="NM44">
        <v>2</v>
      </c>
      <c r="NN44" s="37">
        <f>LOOKUP(NM44,{1,2,3,4,5},{5,4,3,2,1})</f>
        <v>4</v>
      </c>
      <c r="NO44">
        <v>4</v>
      </c>
      <c r="NP44" s="37">
        <f>LOOKUP(NO44,{1,2,3,4,5},{5,4,3,2,1})</f>
        <v>2</v>
      </c>
      <c r="NQ44">
        <v>2</v>
      </c>
      <c r="NR44">
        <v>3</v>
      </c>
      <c r="NS44">
        <v>4</v>
      </c>
      <c r="NT44">
        <v>2</v>
      </c>
      <c r="NU44" s="37">
        <f>LOOKUP(NT44,{1,2,3,4,5},{5,4,3,2,1})</f>
        <v>4</v>
      </c>
      <c r="NV44">
        <v>5</v>
      </c>
      <c r="NW44" s="37">
        <f>LOOKUP(NV44,{1,2,3,4,5},{5,4,3,2,1})</f>
        <v>1</v>
      </c>
      <c r="NX44">
        <v>4</v>
      </c>
      <c r="NY44" s="37">
        <f>LOOKUP(NX44,{1,2,3,4,5},{5,4,3,2,1})</f>
        <v>2</v>
      </c>
      <c r="NZ44">
        <f t="shared" si="161"/>
        <v>71</v>
      </c>
      <c r="OA44">
        <f t="shared" si="162"/>
        <v>2.73</v>
      </c>
      <c r="OB44" s="13" t="s">
        <v>440</v>
      </c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</row>
    <row r="45" spans="1:461" x14ac:dyDescent="0.3">
      <c r="A45" s="30">
        <v>48</v>
      </c>
      <c r="B45" s="2" t="s">
        <v>758</v>
      </c>
      <c r="C45" s="3">
        <v>1</v>
      </c>
      <c r="D45" s="2">
        <v>21</v>
      </c>
      <c r="E45">
        <v>1</v>
      </c>
      <c r="F45" s="2">
        <v>1</v>
      </c>
      <c r="G45">
        <v>1</v>
      </c>
      <c r="H45" s="3">
        <v>1</v>
      </c>
      <c r="I45" s="2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f t="shared" si="77"/>
        <v>1</v>
      </c>
      <c r="R45">
        <v>1</v>
      </c>
      <c r="S45">
        <v>4</v>
      </c>
      <c r="T45">
        <f>LOOKUP(R45,{1,2,3,4,5,6,11,15},{1,2,1,2,2,2,1,2})</f>
        <v>1</v>
      </c>
      <c r="U45">
        <v>2</v>
      </c>
      <c r="V45" s="3"/>
      <c r="W45" s="32" t="s">
        <v>440</v>
      </c>
      <c r="X45" s="32" t="s">
        <v>440</v>
      </c>
      <c r="Y45" s="32" t="s">
        <v>440</v>
      </c>
      <c r="Z45" s="32" t="s">
        <v>440</v>
      </c>
      <c r="AA45" s="32" t="s">
        <v>440</v>
      </c>
      <c r="AB45" s="49" t="s">
        <v>440</v>
      </c>
      <c r="AC45" s="32" t="s">
        <v>440</v>
      </c>
      <c r="AD45" s="49" t="s">
        <v>440</v>
      </c>
      <c r="AE45" s="2">
        <v>1</v>
      </c>
      <c r="AF45">
        <v>1</v>
      </c>
      <c r="AG45">
        <f t="shared" si="89"/>
        <v>1</v>
      </c>
      <c r="AH45">
        <v>1</v>
      </c>
      <c r="AI45">
        <f t="shared" si="90"/>
        <v>1</v>
      </c>
      <c r="AJ45">
        <v>1</v>
      </c>
      <c r="AK45">
        <f t="shared" si="91"/>
        <v>1</v>
      </c>
      <c r="AL45">
        <v>1</v>
      </c>
      <c r="AM45">
        <f t="shared" si="92"/>
        <v>-1</v>
      </c>
      <c r="AN45">
        <v>2</v>
      </c>
      <c r="AO45">
        <f t="shared" si="93"/>
        <v>1</v>
      </c>
      <c r="AP45">
        <v>1</v>
      </c>
      <c r="AQ45">
        <f t="shared" si="94"/>
        <v>1</v>
      </c>
      <c r="AR45">
        <v>2</v>
      </c>
      <c r="AS45">
        <f t="shared" si="95"/>
        <v>1</v>
      </c>
      <c r="AT45">
        <v>2</v>
      </c>
      <c r="AU45">
        <f t="shared" si="96"/>
        <v>1</v>
      </c>
      <c r="AV45">
        <v>1</v>
      </c>
      <c r="AW45">
        <f t="shared" si="97"/>
        <v>1</v>
      </c>
      <c r="AX45">
        <v>1</v>
      </c>
      <c r="AY45">
        <f t="shared" si="98"/>
        <v>-1</v>
      </c>
      <c r="AZ45">
        <v>1</v>
      </c>
      <c r="BA45">
        <f t="shared" si="99"/>
        <v>-1</v>
      </c>
      <c r="BB45">
        <v>1</v>
      </c>
      <c r="BC45">
        <f t="shared" si="100"/>
        <v>1</v>
      </c>
      <c r="BD45">
        <v>1</v>
      </c>
      <c r="BE45">
        <f t="shared" si="101"/>
        <v>1</v>
      </c>
      <c r="BF45">
        <v>2</v>
      </c>
      <c r="BG45">
        <f t="shared" si="102"/>
        <v>1</v>
      </c>
      <c r="BH45">
        <v>2</v>
      </c>
      <c r="BI45">
        <f t="shared" si="103"/>
        <v>-1</v>
      </c>
      <c r="BJ45">
        <v>2</v>
      </c>
      <c r="BK45">
        <f t="shared" si="104"/>
        <v>1</v>
      </c>
      <c r="BL45">
        <v>2</v>
      </c>
      <c r="BM45">
        <f t="shared" si="105"/>
        <v>1</v>
      </c>
      <c r="BN45">
        <v>1</v>
      </c>
      <c r="BO45">
        <f t="shared" si="106"/>
        <v>1</v>
      </c>
      <c r="BP45">
        <v>1</v>
      </c>
      <c r="BQ45">
        <f t="shared" si="107"/>
        <v>1</v>
      </c>
      <c r="BR45">
        <v>2</v>
      </c>
      <c r="BS45">
        <f t="shared" si="108"/>
        <v>1</v>
      </c>
      <c r="BT45">
        <v>2</v>
      </c>
      <c r="BU45">
        <f t="shared" si="109"/>
        <v>1</v>
      </c>
      <c r="BV45" s="13">
        <f t="shared" si="110"/>
        <v>13</v>
      </c>
      <c r="BW45" s="2">
        <v>1</v>
      </c>
      <c r="BX45">
        <v>2</v>
      </c>
      <c r="BY45">
        <v>3</v>
      </c>
      <c r="BZ45">
        <v>2</v>
      </c>
      <c r="CA45">
        <v>4</v>
      </c>
      <c r="CB45">
        <v>2</v>
      </c>
      <c r="CC45">
        <v>4</v>
      </c>
      <c r="CD45">
        <v>2</v>
      </c>
      <c r="CE45" s="37">
        <v>5</v>
      </c>
      <c r="CF45">
        <v>2</v>
      </c>
      <c r="CG45">
        <v>2</v>
      </c>
      <c r="CH45">
        <v>1</v>
      </c>
      <c r="CI45">
        <v>1</v>
      </c>
      <c r="CJ45">
        <v>4</v>
      </c>
      <c r="CK45">
        <v>2</v>
      </c>
      <c r="CL45">
        <v>4</v>
      </c>
      <c r="CM45">
        <v>2</v>
      </c>
      <c r="CN45">
        <v>4</v>
      </c>
      <c r="CO45">
        <v>4</v>
      </c>
      <c r="CP45">
        <v>4</v>
      </c>
      <c r="CQ45">
        <v>3</v>
      </c>
      <c r="CR45">
        <v>2</v>
      </c>
      <c r="CS45">
        <f>LOOKUP(CR45,{1,2,3,4,5},{5,4,3,2,1})</f>
        <v>4</v>
      </c>
      <c r="CT45">
        <v>3</v>
      </c>
      <c r="CU45">
        <v>2</v>
      </c>
      <c r="CV45">
        <v>2</v>
      </c>
      <c r="CW45">
        <v>2</v>
      </c>
      <c r="CX45">
        <f>LOOKUP(CW45,{1,2,3,4,5},{5,4,3,2,1})</f>
        <v>4</v>
      </c>
      <c r="CY45">
        <v>1</v>
      </c>
      <c r="CZ45">
        <f>LOOKUP(CY45,{1,2,3,4,5},{5,4,3,2,1})</f>
        <v>5</v>
      </c>
      <c r="DA45">
        <v>1</v>
      </c>
      <c r="DB45">
        <f>LOOKUP(DA45,{1,2,3,4,5},{5,4,3,2,1})</f>
        <v>5</v>
      </c>
      <c r="DC45">
        <v>5</v>
      </c>
      <c r="DD45">
        <v>4</v>
      </c>
      <c r="DE45">
        <v>5</v>
      </c>
      <c r="DF45">
        <v>4</v>
      </c>
      <c r="DG45">
        <v>4</v>
      </c>
      <c r="DH45">
        <v>4</v>
      </c>
      <c r="DI45">
        <v>2</v>
      </c>
      <c r="DJ45">
        <v>2</v>
      </c>
      <c r="DK45">
        <v>2</v>
      </c>
      <c r="DL45" s="2">
        <f t="shared" si="113"/>
        <v>7</v>
      </c>
      <c r="DM45">
        <f t="shared" si="114"/>
        <v>2.3332999999999999</v>
      </c>
      <c r="DN45">
        <f t="shared" si="115"/>
        <v>12</v>
      </c>
      <c r="DO45">
        <f t="shared" si="116"/>
        <v>4</v>
      </c>
      <c r="DP45">
        <f t="shared" si="117"/>
        <v>19</v>
      </c>
      <c r="DQ45" s="3">
        <f t="shared" si="118"/>
        <v>3.1667000000000001</v>
      </c>
      <c r="DR45" s="2">
        <f t="shared" si="119"/>
        <v>22</v>
      </c>
      <c r="DS45">
        <f t="shared" si="120"/>
        <v>3.6667000000000001</v>
      </c>
      <c r="DT45">
        <f t="shared" si="121"/>
        <v>16</v>
      </c>
      <c r="DU45">
        <f t="shared" si="122"/>
        <v>2</v>
      </c>
      <c r="DV45">
        <f t="shared" si="123"/>
        <v>38</v>
      </c>
      <c r="DW45" s="3">
        <f t="shared" si="124"/>
        <v>2.71</v>
      </c>
      <c r="DX45" s="2">
        <f t="shared" si="125"/>
        <v>11</v>
      </c>
      <c r="DY45">
        <f t="shared" si="126"/>
        <v>3.6667000000000001</v>
      </c>
      <c r="DZ45">
        <f t="shared" si="127"/>
        <v>7</v>
      </c>
      <c r="EA45">
        <f t="shared" si="128"/>
        <v>2.3332999999999999</v>
      </c>
      <c r="EB45">
        <f t="shared" si="129"/>
        <v>18</v>
      </c>
      <c r="EC45" s="3">
        <f t="shared" si="130"/>
        <v>3</v>
      </c>
      <c r="ED45" s="2">
        <f t="shared" si="78"/>
        <v>28</v>
      </c>
      <c r="EE45" s="3">
        <f t="shared" si="131"/>
        <v>4.67</v>
      </c>
      <c r="EF45" s="2">
        <f t="shared" si="132"/>
        <v>6</v>
      </c>
      <c r="EG45" s="3">
        <f t="shared" si="133"/>
        <v>2</v>
      </c>
      <c r="EH45" s="2">
        <f t="shared" si="134"/>
        <v>109</v>
      </c>
      <c r="EI45" s="3">
        <f t="shared" si="135"/>
        <v>3.11</v>
      </c>
      <c r="EJ45" s="2">
        <v>1</v>
      </c>
      <c r="EK45">
        <v>1</v>
      </c>
      <c r="EL45">
        <v>1</v>
      </c>
      <c r="EM45">
        <v>2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4</v>
      </c>
      <c r="EU45" s="37">
        <v>2</v>
      </c>
      <c r="EV45">
        <v>1</v>
      </c>
      <c r="EW45">
        <v>1</v>
      </c>
      <c r="EX45">
        <v>1</v>
      </c>
      <c r="EY45">
        <v>1</v>
      </c>
      <c r="EZ45">
        <v>4</v>
      </c>
      <c r="FA45">
        <v>5</v>
      </c>
      <c r="FB45">
        <v>1</v>
      </c>
      <c r="FC45">
        <v>1</v>
      </c>
      <c r="FD45">
        <v>1</v>
      </c>
      <c r="FE45">
        <v>2</v>
      </c>
      <c r="FF45" s="2">
        <f t="shared" si="136"/>
        <v>32</v>
      </c>
      <c r="FG45" s="3">
        <f t="shared" si="137"/>
        <v>1.6</v>
      </c>
      <c r="FH45" s="2" t="s">
        <v>759</v>
      </c>
      <c r="FI45">
        <v>0</v>
      </c>
      <c r="FJ45" t="s">
        <v>521</v>
      </c>
      <c r="FK45">
        <v>16</v>
      </c>
      <c r="FL45" t="s">
        <v>514</v>
      </c>
      <c r="FM45">
        <v>10</v>
      </c>
      <c r="FN45" s="2">
        <v>1</v>
      </c>
      <c r="FO45">
        <v>1</v>
      </c>
      <c r="FP45">
        <v>2</v>
      </c>
      <c r="FQ45">
        <v>1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1</v>
      </c>
      <c r="FY45" s="37">
        <v>2</v>
      </c>
      <c r="FZ45">
        <v>2</v>
      </c>
      <c r="GA45">
        <v>2</v>
      </c>
      <c r="GB45">
        <v>1</v>
      </c>
      <c r="GC45">
        <v>2</v>
      </c>
      <c r="GD45">
        <v>1</v>
      </c>
      <c r="GE45">
        <v>1</v>
      </c>
      <c r="GF45">
        <v>2</v>
      </c>
      <c r="GG45">
        <v>2</v>
      </c>
      <c r="GH45">
        <v>2</v>
      </c>
      <c r="GI45">
        <v>2</v>
      </c>
      <c r="GJ45" s="2">
        <f t="shared" si="138"/>
        <v>34</v>
      </c>
      <c r="GK45" s="3">
        <f t="shared" si="139"/>
        <v>1.7</v>
      </c>
      <c r="GL45" s="2" t="s">
        <v>760</v>
      </c>
      <c r="GM45">
        <v>0</v>
      </c>
      <c r="GN45" t="s">
        <v>761</v>
      </c>
      <c r="GO45">
        <v>0</v>
      </c>
      <c r="GP45" t="s">
        <v>762</v>
      </c>
      <c r="GQ45" s="3">
        <v>0</v>
      </c>
      <c r="GR45" s="32">
        <v>1</v>
      </c>
      <c r="GS45" s="31">
        <v>4</v>
      </c>
      <c r="GT45" s="31">
        <v>2</v>
      </c>
      <c r="GU45" s="31">
        <v>1</v>
      </c>
      <c r="GV45" s="31">
        <v>4</v>
      </c>
      <c r="GW45" s="31">
        <v>4</v>
      </c>
      <c r="GX45" s="31">
        <f>LOOKUP(GW45,{1,2,3,4,5},{5,4,3,2,1})</f>
        <v>2</v>
      </c>
      <c r="GY45" s="31">
        <v>2</v>
      </c>
      <c r="GZ45" s="31">
        <f>LOOKUP(GY45,{1,2,3,4,5},{5,4,3,2,1})</f>
        <v>4</v>
      </c>
      <c r="HA45" s="31">
        <v>2</v>
      </c>
      <c r="HB45" s="31">
        <v>2</v>
      </c>
      <c r="HC45" s="31">
        <f>LOOKUP(HB45,{1,2,3,4,5},{5,4,3,2,1})</f>
        <v>4</v>
      </c>
      <c r="HD45" s="31">
        <v>2</v>
      </c>
      <c r="HE45" s="31" t="s">
        <v>440</v>
      </c>
      <c r="HF45" s="31">
        <v>4</v>
      </c>
      <c r="HG45" s="31">
        <v>2</v>
      </c>
      <c r="HH45" s="31">
        <v>4</v>
      </c>
      <c r="HI45" s="31">
        <v>4</v>
      </c>
      <c r="HJ45" s="31">
        <v>4</v>
      </c>
      <c r="HK45" s="31">
        <v>4</v>
      </c>
      <c r="HL45" s="31">
        <f>LOOKUP(HK45,{1,2,3,4,5},{5,4,3,2,1})</f>
        <v>2</v>
      </c>
      <c r="HM45" s="31">
        <v>4</v>
      </c>
      <c r="HN45" s="31">
        <f>LOOKUP(HM45,{1,2,3,4,5},{5,4,3,2,1})</f>
        <v>2</v>
      </c>
      <c r="HO45" s="31">
        <f t="shared" si="140"/>
        <v>47</v>
      </c>
      <c r="HP45" s="31">
        <f t="shared" si="141"/>
        <v>2.76</v>
      </c>
      <c r="HQ45">
        <v>1</v>
      </c>
      <c r="HR45">
        <v>1</v>
      </c>
      <c r="HS45">
        <v>2</v>
      </c>
      <c r="HT45">
        <v>1</v>
      </c>
      <c r="HU45">
        <v>1</v>
      </c>
      <c r="HV45">
        <v>1</v>
      </c>
      <c r="HW45">
        <v>1</v>
      </c>
      <c r="HX45" s="37">
        <v>3</v>
      </c>
      <c r="HY45">
        <v>1</v>
      </c>
      <c r="HZ45">
        <v>2</v>
      </c>
      <c r="IA45">
        <v>3</v>
      </c>
      <c r="IB45">
        <v>1</v>
      </c>
      <c r="IC45">
        <v>1</v>
      </c>
      <c r="ID45">
        <v>1</v>
      </c>
      <c r="IE45">
        <v>1</v>
      </c>
      <c r="IF45">
        <v>2</v>
      </c>
      <c r="IG45">
        <v>2</v>
      </c>
      <c r="IH45">
        <v>1</v>
      </c>
      <c r="II45">
        <v>2</v>
      </c>
      <c r="IJ45" s="37">
        <f>LOOKUP(II45,{1,2,3},{3,2,1})</f>
        <v>2</v>
      </c>
      <c r="IK45" s="2">
        <f t="shared" si="111"/>
        <v>24</v>
      </c>
      <c r="IL45" s="3">
        <f t="shared" si="112"/>
        <v>1.41</v>
      </c>
      <c r="IM45" s="2">
        <v>1</v>
      </c>
      <c r="IN45">
        <v>1</v>
      </c>
      <c r="IO45">
        <v>4</v>
      </c>
      <c r="IP45">
        <v>3</v>
      </c>
      <c r="IQ45">
        <v>1</v>
      </c>
      <c r="IR45">
        <v>5</v>
      </c>
      <c r="IS45">
        <v>2</v>
      </c>
      <c r="IT45" s="2">
        <f t="shared" si="142"/>
        <v>16</v>
      </c>
      <c r="IU45" s="3">
        <f t="shared" si="143"/>
        <v>2.6669999999999998</v>
      </c>
      <c r="IV45" s="2">
        <v>1</v>
      </c>
      <c r="IW45">
        <v>2</v>
      </c>
      <c r="IX45">
        <v>5</v>
      </c>
      <c r="IY45">
        <v>3</v>
      </c>
      <c r="IZ45">
        <v>2</v>
      </c>
      <c r="JA45">
        <v>5</v>
      </c>
      <c r="JB45">
        <v>4</v>
      </c>
      <c r="JC45" s="2">
        <f t="shared" si="144"/>
        <v>21</v>
      </c>
      <c r="JD45" s="3">
        <f t="shared" si="145"/>
        <v>3.5</v>
      </c>
      <c r="JE45" s="2">
        <v>1</v>
      </c>
      <c r="JF45">
        <v>1</v>
      </c>
      <c r="JG45">
        <v>3</v>
      </c>
      <c r="JH45">
        <v>3</v>
      </c>
      <c r="JI45">
        <v>2</v>
      </c>
      <c r="JJ45">
        <v>2</v>
      </c>
      <c r="JK45">
        <v>4</v>
      </c>
      <c r="JL45" s="2">
        <f t="shared" si="146"/>
        <v>15</v>
      </c>
      <c r="JM45" s="3">
        <f t="shared" si="147"/>
        <v>2.5</v>
      </c>
      <c r="JN45" s="2">
        <v>1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 s="2">
        <f t="shared" si="164"/>
        <v>24</v>
      </c>
      <c r="JV45" s="3">
        <f t="shared" si="165"/>
        <v>4</v>
      </c>
      <c r="JW45" s="2">
        <v>1</v>
      </c>
      <c r="JX45">
        <v>5</v>
      </c>
      <c r="JY45" s="37">
        <f>LOOKUP(JX45,{1,2,3,4,5},{5,4,3,2,1})</f>
        <v>1</v>
      </c>
      <c r="JZ45">
        <v>2</v>
      </c>
      <c r="KA45" s="37">
        <f>LOOKUP(JZ45,{1,2,3,4,5},{5,4,3,2,1})</f>
        <v>4</v>
      </c>
      <c r="KB45">
        <v>4</v>
      </c>
      <c r="KC45" s="37">
        <f>LOOKUP(KB45,{1,2,3,4,5},{5,4,3,2,1})</f>
        <v>2</v>
      </c>
      <c r="KD45">
        <v>5</v>
      </c>
      <c r="KE45" s="37">
        <f>LOOKUP(KD45,{1,2,3,4,5},{5,4,3,2,1})</f>
        <v>1</v>
      </c>
      <c r="KF45">
        <v>2</v>
      </c>
      <c r="KG45" s="37">
        <f>LOOKUP(KF45,{1,2,3,4,5},{5,4,3,2,1})</f>
        <v>4</v>
      </c>
      <c r="KH45">
        <v>3</v>
      </c>
      <c r="KI45" s="37">
        <f>LOOKUP(KH45,{1,2,3,4,5},{5,4,3,2,1})</f>
        <v>3</v>
      </c>
      <c r="KJ45" s="2">
        <f t="shared" si="79"/>
        <v>21</v>
      </c>
      <c r="KK45" s="3">
        <f t="shared" si="148"/>
        <v>3.5</v>
      </c>
      <c r="KL45" s="2">
        <f t="shared" si="149"/>
        <v>4</v>
      </c>
      <c r="KM45">
        <f t="shared" si="150"/>
        <v>13</v>
      </c>
      <c r="KN45">
        <f t="shared" si="163"/>
        <v>8</v>
      </c>
      <c r="KO45">
        <f t="shared" si="151"/>
        <v>4</v>
      </c>
      <c r="KP45">
        <f t="shared" si="152"/>
        <v>14</v>
      </c>
      <c r="KQ45">
        <f t="shared" si="153"/>
        <v>9</v>
      </c>
      <c r="KR45" s="2">
        <f t="shared" si="166"/>
        <v>5</v>
      </c>
      <c r="KS45">
        <f t="shared" si="167"/>
        <v>7</v>
      </c>
      <c r="KT45">
        <f t="shared" si="168"/>
        <v>7</v>
      </c>
      <c r="KU45">
        <f t="shared" si="169"/>
        <v>6</v>
      </c>
      <c r="KV45">
        <f t="shared" si="170"/>
        <v>6</v>
      </c>
      <c r="KW45" s="3">
        <f t="shared" si="171"/>
        <v>8</v>
      </c>
      <c r="KX45" s="2">
        <v>1</v>
      </c>
      <c r="KY45">
        <v>4</v>
      </c>
      <c r="KZ45">
        <v>4</v>
      </c>
      <c r="LA45">
        <v>3</v>
      </c>
      <c r="LB45">
        <v>2</v>
      </c>
      <c r="LC45">
        <v>3</v>
      </c>
      <c r="LD45">
        <v>2</v>
      </c>
      <c r="LE45">
        <v>4</v>
      </c>
      <c r="LF45">
        <v>2</v>
      </c>
      <c r="LG45">
        <v>4</v>
      </c>
      <c r="LH45">
        <v>4</v>
      </c>
      <c r="LI45">
        <v>2</v>
      </c>
      <c r="LJ45">
        <v>4</v>
      </c>
      <c r="LK45">
        <v>2</v>
      </c>
      <c r="LL45">
        <v>3</v>
      </c>
      <c r="LM45">
        <v>2</v>
      </c>
      <c r="LN45">
        <v>2</v>
      </c>
      <c r="LO45">
        <v>2</v>
      </c>
      <c r="LP45">
        <v>2</v>
      </c>
      <c r="LQ45">
        <v>2</v>
      </c>
      <c r="LR45">
        <v>3</v>
      </c>
      <c r="LS45">
        <v>1</v>
      </c>
      <c r="LT45">
        <v>3</v>
      </c>
      <c r="LU45" s="2">
        <f t="shared" si="154"/>
        <v>23</v>
      </c>
      <c r="LV45" s="3">
        <f t="shared" si="155"/>
        <v>3.8330000000000002</v>
      </c>
      <c r="LW45" s="2">
        <f t="shared" si="156"/>
        <v>37</v>
      </c>
      <c r="LX45" s="3">
        <f t="shared" si="157"/>
        <v>2.3130000000000002</v>
      </c>
      <c r="LY45" s="2">
        <f t="shared" si="158"/>
        <v>60</v>
      </c>
      <c r="LZ45" s="3">
        <f t="shared" si="159"/>
        <v>2.7269999999999999</v>
      </c>
      <c r="MA45" s="2">
        <v>1</v>
      </c>
      <c r="MB45">
        <v>1</v>
      </c>
      <c r="MC45">
        <v>1</v>
      </c>
      <c r="MD45">
        <v>1</v>
      </c>
      <c r="ME45">
        <v>2</v>
      </c>
      <c r="MF45">
        <v>1</v>
      </c>
      <c r="MG45">
        <v>1</v>
      </c>
      <c r="MH45">
        <v>1</v>
      </c>
      <c r="MI45">
        <v>1</v>
      </c>
      <c r="MJ45" s="3">
        <v>1</v>
      </c>
      <c r="MK45">
        <f t="shared" si="160"/>
        <v>11</v>
      </c>
      <c r="ML45" s="2">
        <v>1</v>
      </c>
      <c r="MM45">
        <v>3</v>
      </c>
      <c r="MN45">
        <v>3</v>
      </c>
      <c r="MO45">
        <v>4</v>
      </c>
      <c r="MP45" s="37">
        <f>LOOKUP(MO45,{1,2,3,4,5},{5,4,3,2,1})</f>
        <v>2</v>
      </c>
      <c r="MQ45">
        <v>2</v>
      </c>
      <c r="MR45">
        <v>2</v>
      </c>
      <c r="MS45" s="37">
        <f>LOOKUP(MR45,{1,2,3,4,5},{5,4,3,2,1})</f>
        <v>4</v>
      </c>
      <c r="MT45">
        <v>2</v>
      </c>
      <c r="MU45" s="37">
        <f>LOOKUP(MT45,{1,2,3,4,5},{5,4,3,2,1})</f>
        <v>4</v>
      </c>
      <c r="MV45">
        <v>3</v>
      </c>
      <c r="MW45">
        <v>2</v>
      </c>
      <c r="MX45">
        <v>2</v>
      </c>
      <c r="MY45">
        <v>4</v>
      </c>
      <c r="MZ45" s="37">
        <f>LOOKUP(MY45,{1,2,3,4,5},{5,4,3,2,1})</f>
        <v>2</v>
      </c>
      <c r="NA45">
        <v>2</v>
      </c>
      <c r="NB45">
        <v>4</v>
      </c>
      <c r="NC45">
        <v>3</v>
      </c>
      <c r="ND45" s="37">
        <f>LOOKUP(NC45,{1,2,3,4,5},{5,4,3,2,1})</f>
        <v>3</v>
      </c>
      <c r="NE45">
        <v>2</v>
      </c>
      <c r="NF45">
        <v>3</v>
      </c>
      <c r="NG45" s="37">
        <f>LOOKUP(NF45,{1,2,3,4,5},{5,4,3,2,1})</f>
        <v>3</v>
      </c>
      <c r="NH45">
        <v>4</v>
      </c>
      <c r="NI45" s="37">
        <f>LOOKUP(NH45,{1,2,3,4,5},{5,4,3,2,1})</f>
        <v>2</v>
      </c>
      <c r="NJ45">
        <v>4</v>
      </c>
      <c r="NK45">
        <v>3</v>
      </c>
      <c r="NL45" s="37">
        <f>LOOKUP(NK45,{1,2,3,4,5},{5,4,3,2,1})</f>
        <v>3</v>
      </c>
      <c r="NM45">
        <v>2</v>
      </c>
      <c r="NN45" s="37">
        <f>LOOKUP(NM45,{1,2,3,4,5},{5,4,3,2,1})</f>
        <v>4</v>
      </c>
      <c r="NO45">
        <v>2</v>
      </c>
      <c r="NP45" s="37">
        <f>LOOKUP(NO45,{1,2,3,4,5},{5,4,3,2,1})</f>
        <v>4</v>
      </c>
      <c r="NQ45">
        <v>4</v>
      </c>
      <c r="NR45">
        <v>4</v>
      </c>
      <c r="NS45">
        <v>4</v>
      </c>
      <c r="NT45">
        <v>2</v>
      </c>
      <c r="NU45" s="37">
        <f>LOOKUP(NT45,{1,2,3,4,5},{5,4,3,2,1})</f>
        <v>4</v>
      </c>
      <c r="NV45">
        <v>4</v>
      </c>
      <c r="NW45" s="37">
        <f>LOOKUP(NV45,{1,2,3,4,5},{5,4,3,2,1})</f>
        <v>2</v>
      </c>
      <c r="NX45">
        <v>3</v>
      </c>
      <c r="NY45" s="37">
        <f>LOOKUP(NX45,{1,2,3,4,5},{5,4,3,2,1})</f>
        <v>3</v>
      </c>
      <c r="NZ45">
        <f t="shared" si="161"/>
        <v>79</v>
      </c>
      <c r="OA45">
        <f t="shared" si="162"/>
        <v>3.04</v>
      </c>
      <c r="OB45" s="13" t="s">
        <v>440</v>
      </c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</row>
    <row r="46" spans="1:461" x14ac:dyDescent="0.3">
      <c r="A46" s="30">
        <v>49</v>
      </c>
      <c r="B46" s="2" t="s">
        <v>763</v>
      </c>
      <c r="C46" s="3">
        <v>1</v>
      </c>
      <c r="D46" s="32" t="s">
        <v>440</v>
      </c>
      <c r="E46">
        <v>1</v>
      </c>
      <c r="F46" s="2">
        <v>1</v>
      </c>
      <c r="G46">
        <v>1</v>
      </c>
      <c r="H46" s="3">
        <v>1</v>
      </c>
      <c r="I46" s="2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f t="shared" si="77"/>
        <v>1</v>
      </c>
      <c r="R46">
        <v>1</v>
      </c>
      <c r="S46">
        <v>5</v>
      </c>
      <c r="T46">
        <f>LOOKUP(R46,{1,2,3,4,5,6,11,15},{1,2,1,2,2,2,1,2})</f>
        <v>1</v>
      </c>
      <c r="U46">
        <v>2</v>
      </c>
      <c r="V46" s="3"/>
      <c r="W46" s="32" t="s">
        <v>440</v>
      </c>
      <c r="X46" s="32" t="s">
        <v>440</v>
      </c>
      <c r="Y46" s="32" t="s">
        <v>440</v>
      </c>
      <c r="Z46" s="32" t="s">
        <v>440</v>
      </c>
      <c r="AA46" s="32" t="s">
        <v>440</v>
      </c>
      <c r="AB46" s="49" t="s">
        <v>440</v>
      </c>
      <c r="AC46" s="32" t="s">
        <v>440</v>
      </c>
      <c r="AD46" s="49" t="s">
        <v>440</v>
      </c>
      <c r="AE46" s="2">
        <v>1</v>
      </c>
      <c r="AF46">
        <v>1</v>
      </c>
      <c r="AG46">
        <f t="shared" si="89"/>
        <v>1</v>
      </c>
      <c r="AH46">
        <v>1</v>
      </c>
      <c r="AI46">
        <f t="shared" si="90"/>
        <v>1</v>
      </c>
      <c r="AJ46">
        <v>1</v>
      </c>
      <c r="AK46">
        <f t="shared" si="91"/>
        <v>1</v>
      </c>
      <c r="AL46">
        <v>2</v>
      </c>
      <c r="AM46">
        <f t="shared" si="92"/>
        <v>1</v>
      </c>
      <c r="AN46">
        <v>2</v>
      </c>
      <c r="AO46">
        <f t="shared" si="93"/>
        <v>1</v>
      </c>
      <c r="AP46">
        <v>1</v>
      </c>
      <c r="AQ46">
        <f t="shared" si="94"/>
        <v>1</v>
      </c>
      <c r="AR46">
        <v>2</v>
      </c>
      <c r="AS46">
        <f t="shared" si="95"/>
        <v>1</v>
      </c>
      <c r="AT46">
        <v>2</v>
      </c>
      <c r="AU46">
        <f t="shared" si="96"/>
        <v>1</v>
      </c>
      <c r="AV46">
        <v>1</v>
      </c>
      <c r="AW46">
        <f t="shared" si="97"/>
        <v>1</v>
      </c>
      <c r="AX46">
        <v>2</v>
      </c>
      <c r="AY46">
        <f t="shared" si="98"/>
        <v>1</v>
      </c>
      <c r="AZ46">
        <v>2</v>
      </c>
      <c r="BA46">
        <f t="shared" si="99"/>
        <v>1</v>
      </c>
      <c r="BB46">
        <v>1</v>
      </c>
      <c r="BC46">
        <f t="shared" si="100"/>
        <v>1</v>
      </c>
      <c r="BD46">
        <v>2</v>
      </c>
      <c r="BE46">
        <f t="shared" si="101"/>
        <v>-1</v>
      </c>
      <c r="BF46">
        <v>2</v>
      </c>
      <c r="BG46">
        <f t="shared" si="102"/>
        <v>1</v>
      </c>
      <c r="BH46">
        <v>2</v>
      </c>
      <c r="BI46">
        <f t="shared" si="103"/>
        <v>-1</v>
      </c>
      <c r="BJ46">
        <v>2</v>
      </c>
      <c r="BK46">
        <f t="shared" si="104"/>
        <v>1</v>
      </c>
      <c r="BL46">
        <v>2</v>
      </c>
      <c r="BM46">
        <f t="shared" si="105"/>
        <v>1</v>
      </c>
      <c r="BN46">
        <v>2</v>
      </c>
      <c r="BO46">
        <f t="shared" si="106"/>
        <v>-1</v>
      </c>
      <c r="BP46">
        <v>1</v>
      </c>
      <c r="BQ46">
        <f t="shared" si="107"/>
        <v>1</v>
      </c>
      <c r="BR46">
        <v>2</v>
      </c>
      <c r="BS46">
        <f t="shared" si="108"/>
        <v>1</v>
      </c>
      <c r="BT46">
        <v>2</v>
      </c>
      <c r="BU46">
        <f t="shared" si="109"/>
        <v>1</v>
      </c>
      <c r="BV46" s="13">
        <f t="shared" si="110"/>
        <v>15</v>
      </c>
      <c r="BW46" s="2">
        <v>1</v>
      </c>
      <c r="BX46">
        <v>2</v>
      </c>
      <c r="BY46">
        <v>3</v>
      </c>
      <c r="BZ46">
        <v>1</v>
      </c>
      <c r="CA46">
        <v>4</v>
      </c>
      <c r="CB46">
        <v>2</v>
      </c>
      <c r="CC46">
        <v>2</v>
      </c>
      <c r="CD46">
        <v>2</v>
      </c>
      <c r="CE46" s="37">
        <v>5</v>
      </c>
      <c r="CF46">
        <v>2</v>
      </c>
      <c r="CG46">
        <v>2</v>
      </c>
      <c r="CH46">
        <v>1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5</v>
      </c>
      <c r="CQ46">
        <v>4</v>
      </c>
      <c r="CR46">
        <v>2</v>
      </c>
      <c r="CS46">
        <f>LOOKUP(CR46,{1,2,3,4,5},{5,4,3,2,1})</f>
        <v>4</v>
      </c>
      <c r="CT46">
        <v>2</v>
      </c>
      <c r="CU46">
        <v>2</v>
      </c>
      <c r="CV46">
        <v>2</v>
      </c>
      <c r="CW46">
        <v>2</v>
      </c>
      <c r="CX46">
        <f>LOOKUP(CW46,{1,2,3,4,5},{5,4,3,2,1})</f>
        <v>4</v>
      </c>
      <c r="CY46">
        <v>2</v>
      </c>
      <c r="CZ46">
        <f>LOOKUP(CY46,{1,2,3,4,5},{5,4,3,2,1})</f>
        <v>4</v>
      </c>
      <c r="DA46">
        <v>2</v>
      </c>
      <c r="DB46">
        <f>LOOKUP(DA46,{1,2,3,4,5},{5,4,3,2,1})</f>
        <v>4</v>
      </c>
      <c r="DC46">
        <v>4</v>
      </c>
      <c r="DD46">
        <v>4</v>
      </c>
      <c r="DE46">
        <v>4</v>
      </c>
      <c r="DF46">
        <v>4</v>
      </c>
      <c r="DG46">
        <v>4</v>
      </c>
      <c r="DH46">
        <v>3</v>
      </c>
      <c r="DI46">
        <v>2</v>
      </c>
      <c r="DJ46">
        <v>2</v>
      </c>
      <c r="DK46">
        <v>2</v>
      </c>
      <c r="DL46" s="2">
        <f t="shared" si="113"/>
        <v>6</v>
      </c>
      <c r="DM46">
        <f t="shared" si="114"/>
        <v>2</v>
      </c>
      <c r="DN46">
        <f t="shared" si="115"/>
        <v>11</v>
      </c>
      <c r="DO46">
        <f t="shared" si="116"/>
        <v>3.6667000000000001</v>
      </c>
      <c r="DP46">
        <f t="shared" si="117"/>
        <v>17</v>
      </c>
      <c r="DQ46" s="3">
        <f t="shared" si="118"/>
        <v>2.8334000000000001</v>
      </c>
      <c r="DR46" s="2">
        <f t="shared" si="119"/>
        <v>14</v>
      </c>
      <c r="DS46">
        <f t="shared" si="120"/>
        <v>2.3332999999999999</v>
      </c>
      <c r="DT46">
        <f t="shared" si="121"/>
        <v>15</v>
      </c>
      <c r="DU46">
        <f t="shared" si="122"/>
        <v>1.875</v>
      </c>
      <c r="DV46">
        <f t="shared" si="123"/>
        <v>29</v>
      </c>
      <c r="DW46" s="3">
        <f t="shared" si="124"/>
        <v>2.0699999999999998</v>
      </c>
      <c r="DX46" s="2">
        <f t="shared" si="125"/>
        <v>13</v>
      </c>
      <c r="DY46">
        <f t="shared" si="126"/>
        <v>4.3333000000000004</v>
      </c>
      <c r="DZ46">
        <f t="shared" si="127"/>
        <v>6</v>
      </c>
      <c r="EA46">
        <f t="shared" si="128"/>
        <v>2</v>
      </c>
      <c r="EB46">
        <f t="shared" si="129"/>
        <v>19</v>
      </c>
      <c r="EC46" s="3">
        <f t="shared" si="130"/>
        <v>3.17</v>
      </c>
      <c r="ED46" s="2">
        <f t="shared" si="78"/>
        <v>24</v>
      </c>
      <c r="EE46" s="3">
        <f t="shared" si="131"/>
        <v>4</v>
      </c>
      <c r="EF46" s="2">
        <f t="shared" si="132"/>
        <v>6</v>
      </c>
      <c r="EG46" s="3">
        <f t="shared" si="133"/>
        <v>2</v>
      </c>
      <c r="EH46" s="2">
        <f t="shared" si="134"/>
        <v>95</v>
      </c>
      <c r="EI46" s="3">
        <f t="shared" si="135"/>
        <v>2.71</v>
      </c>
      <c r="EJ46" s="2">
        <v>1</v>
      </c>
      <c r="EK46">
        <v>4</v>
      </c>
      <c r="EL46">
        <v>4</v>
      </c>
      <c r="EM46">
        <v>4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4</v>
      </c>
      <c r="EU46" s="37">
        <v>2</v>
      </c>
      <c r="EV46">
        <v>2</v>
      </c>
      <c r="EW46">
        <v>2</v>
      </c>
      <c r="EX46">
        <v>2</v>
      </c>
      <c r="EY46">
        <v>2</v>
      </c>
      <c r="EZ46">
        <v>4</v>
      </c>
      <c r="FA46">
        <v>2</v>
      </c>
      <c r="FB46">
        <v>2</v>
      </c>
      <c r="FC46">
        <v>2</v>
      </c>
      <c r="FD46">
        <v>2</v>
      </c>
      <c r="FE46">
        <v>2</v>
      </c>
      <c r="FF46" s="2">
        <f t="shared" si="136"/>
        <v>50</v>
      </c>
      <c r="FG46" s="3">
        <f t="shared" si="137"/>
        <v>2.5</v>
      </c>
      <c r="FH46" s="2" t="s">
        <v>520</v>
      </c>
      <c r="FI46">
        <v>15</v>
      </c>
      <c r="FJ46" t="s">
        <v>507</v>
      </c>
      <c r="FK46">
        <v>3</v>
      </c>
      <c r="FL46" t="s">
        <v>506</v>
      </c>
      <c r="FM46" s="3">
        <v>2</v>
      </c>
      <c r="FN46" s="2">
        <v>1</v>
      </c>
      <c r="FO46">
        <v>2</v>
      </c>
      <c r="FP46">
        <v>1</v>
      </c>
      <c r="FQ46">
        <v>1</v>
      </c>
      <c r="FR46">
        <v>2</v>
      </c>
      <c r="FS46">
        <v>2</v>
      </c>
      <c r="FT46">
        <v>2</v>
      </c>
      <c r="FU46">
        <v>1</v>
      </c>
      <c r="FV46">
        <v>2</v>
      </c>
      <c r="FW46">
        <v>1</v>
      </c>
      <c r="FX46">
        <v>1</v>
      </c>
      <c r="FY46" s="37">
        <v>2</v>
      </c>
      <c r="FZ46">
        <v>2</v>
      </c>
      <c r="GA46">
        <v>2</v>
      </c>
      <c r="GB46">
        <v>2</v>
      </c>
      <c r="GC46">
        <v>2</v>
      </c>
      <c r="GD46">
        <v>1</v>
      </c>
      <c r="GE46">
        <v>2</v>
      </c>
      <c r="GF46">
        <v>2</v>
      </c>
      <c r="GG46">
        <v>2</v>
      </c>
      <c r="GH46">
        <v>2</v>
      </c>
      <c r="GI46">
        <v>1</v>
      </c>
      <c r="GJ46" s="2">
        <f t="shared" si="138"/>
        <v>33</v>
      </c>
      <c r="GK46" s="3">
        <f t="shared" si="139"/>
        <v>1.65</v>
      </c>
      <c r="GL46" s="2" t="s">
        <v>520</v>
      </c>
      <c r="GM46">
        <v>15</v>
      </c>
      <c r="GN46" t="s">
        <v>507</v>
      </c>
      <c r="GO46">
        <v>3</v>
      </c>
      <c r="GP46" t="s">
        <v>506</v>
      </c>
      <c r="GQ46" s="3">
        <v>2</v>
      </c>
      <c r="GR46" s="2">
        <v>1</v>
      </c>
      <c r="GS46">
        <v>4</v>
      </c>
      <c r="GT46">
        <v>4</v>
      </c>
      <c r="GU46">
        <v>4</v>
      </c>
      <c r="GV46">
        <v>4</v>
      </c>
      <c r="GW46">
        <v>3</v>
      </c>
      <c r="GX46" s="37">
        <f>LOOKUP(GW46,{1,2,3,4,5},{5,4,3,2,1})</f>
        <v>3</v>
      </c>
      <c r="GY46">
        <v>2</v>
      </c>
      <c r="GZ46" s="37">
        <f>LOOKUP(GY46,{1,2,3,4,5},{5,4,3,2,1})</f>
        <v>4</v>
      </c>
      <c r="HA46">
        <v>4</v>
      </c>
      <c r="HB46">
        <v>2</v>
      </c>
      <c r="HC46" s="37">
        <f>LOOKUP(HB46,{1,2,3,4,5},{5,4,3,2,1})</f>
        <v>4</v>
      </c>
      <c r="HD46">
        <v>2</v>
      </c>
      <c r="HE46">
        <v>4</v>
      </c>
      <c r="HF46">
        <v>5</v>
      </c>
      <c r="HG46">
        <v>4</v>
      </c>
      <c r="HH46">
        <v>4</v>
      </c>
      <c r="HI46">
        <v>4</v>
      </c>
      <c r="HJ46">
        <v>5</v>
      </c>
      <c r="HK46">
        <v>2</v>
      </c>
      <c r="HL46" s="37">
        <f>LOOKUP(HK46,{1,2,3,4,5},{5,4,3,2,1})</f>
        <v>4</v>
      </c>
      <c r="HM46">
        <v>2</v>
      </c>
      <c r="HN46" s="37">
        <f>LOOKUP(HM46,{1,2,3,4,5},{5,4,3,2,1})</f>
        <v>4</v>
      </c>
      <c r="HO46">
        <f t="shared" si="140"/>
        <v>67</v>
      </c>
      <c r="HP46">
        <f t="shared" si="141"/>
        <v>3.94</v>
      </c>
      <c r="HQ46">
        <v>1</v>
      </c>
      <c r="HR46">
        <v>2</v>
      </c>
      <c r="HS46">
        <v>3</v>
      </c>
      <c r="HT46">
        <v>2</v>
      </c>
      <c r="HU46">
        <v>1</v>
      </c>
      <c r="HV46">
        <v>1</v>
      </c>
      <c r="HW46">
        <v>1</v>
      </c>
      <c r="HX46" s="37">
        <v>3</v>
      </c>
      <c r="HY46">
        <v>2</v>
      </c>
      <c r="HZ46">
        <v>3</v>
      </c>
      <c r="IA46">
        <v>3</v>
      </c>
      <c r="IB46">
        <v>1</v>
      </c>
      <c r="IC46">
        <v>2</v>
      </c>
      <c r="ID46">
        <v>1</v>
      </c>
      <c r="IE46">
        <v>1</v>
      </c>
      <c r="IF46">
        <v>3</v>
      </c>
      <c r="IG46">
        <v>3</v>
      </c>
      <c r="IH46">
        <v>1</v>
      </c>
      <c r="II46">
        <v>1</v>
      </c>
      <c r="IJ46" s="37">
        <f>LOOKUP(II46,{1,2,3},{3,2,1})</f>
        <v>3</v>
      </c>
      <c r="IK46" s="2">
        <f t="shared" si="111"/>
        <v>33</v>
      </c>
      <c r="IL46" s="3">
        <f t="shared" si="112"/>
        <v>1.94</v>
      </c>
      <c r="IM46" s="2">
        <v>1</v>
      </c>
      <c r="IN46">
        <v>1</v>
      </c>
      <c r="IO46">
        <v>4</v>
      </c>
      <c r="IP46">
        <v>3</v>
      </c>
      <c r="IQ46">
        <v>1</v>
      </c>
      <c r="IR46">
        <v>5</v>
      </c>
      <c r="IS46">
        <v>2</v>
      </c>
      <c r="IT46" s="2">
        <f t="shared" si="142"/>
        <v>16</v>
      </c>
      <c r="IU46" s="3">
        <f t="shared" si="143"/>
        <v>2.6669999999999998</v>
      </c>
      <c r="IV46" s="2">
        <v>1</v>
      </c>
      <c r="IW46">
        <v>2</v>
      </c>
      <c r="IX46">
        <v>5</v>
      </c>
      <c r="IY46">
        <v>3</v>
      </c>
      <c r="IZ46">
        <v>1</v>
      </c>
      <c r="JA46">
        <v>5</v>
      </c>
      <c r="JB46">
        <v>3</v>
      </c>
      <c r="JC46" s="2">
        <f t="shared" si="144"/>
        <v>19</v>
      </c>
      <c r="JD46" s="3">
        <f t="shared" si="145"/>
        <v>3.1669999999999998</v>
      </c>
      <c r="JE46" s="2">
        <v>1</v>
      </c>
      <c r="JF46">
        <v>5</v>
      </c>
      <c r="JG46">
        <v>4</v>
      </c>
      <c r="JH46">
        <v>2</v>
      </c>
      <c r="JI46">
        <v>4</v>
      </c>
      <c r="JJ46">
        <v>2</v>
      </c>
      <c r="JK46">
        <v>4</v>
      </c>
      <c r="JL46" s="2">
        <f t="shared" si="146"/>
        <v>21</v>
      </c>
      <c r="JM46" s="3">
        <f t="shared" si="147"/>
        <v>3.5</v>
      </c>
      <c r="JN46" s="2">
        <v>1</v>
      </c>
      <c r="JO46">
        <v>5</v>
      </c>
      <c r="JP46">
        <v>5</v>
      </c>
      <c r="JQ46">
        <v>3</v>
      </c>
      <c r="JR46">
        <v>4</v>
      </c>
      <c r="JS46">
        <v>4</v>
      </c>
      <c r="JT46">
        <v>4</v>
      </c>
      <c r="JU46" s="2">
        <f t="shared" si="164"/>
        <v>25</v>
      </c>
      <c r="JV46" s="3">
        <f t="shared" si="165"/>
        <v>4.1669999999999998</v>
      </c>
      <c r="JW46" s="2">
        <v>1</v>
      </c>
      <c r="JX46">
        <v>5</v>
      </c>
      <c r="JY46" s="37">
        <f>LOOKUP(JX46,{1,2,3,4,5},{5,4,3,2,1})</f>
        <v>1</v>
      </c>
      <c r="JZ46">
        <v>4</v>
      </c>
      <c r="KA46" s="37">
        <f>LOOKUP(JZ46,{1,2,3,4,5},{5,4,3,2,1})</f>
        <v>2</v>
      </c>
      <c r="KB46">
        <v>4</v>
      </c>
      <c r="KC46" s="37">
        <f>LOOKUP(KB46,{1,2,3,4,5},{5,4,3,2,1})</f>
        <v>2</v>
      </c>
      <c r="KD46">
        <v>4</v>
      </c>
      <c r="KE46" s="37">
        <f>LOOKUP(KD46,{1,2,3,4,5},{5,4,3,2,1})</f>
        <v>2</v>
      </c>
      <c r="KF46">
        <v>3</v>
      </c>
      <c r="KG46" s="37">
        <f>LOOKUP(KF46,{1,2,3,4,5},{5,4,3,2,1})</f>
        <v>3</v>
      </c>
      <c r="KH46">
        <v>4</v>
      </c>
      <c r="KI46" s="37">
        <f>LOOKUP(KH46,{1,2,3,4,5},{5,4,3,2,1})</f>
        <v>2</v>
      </c>
      <c r="KJ46" s="2">
        <f t="shared" si="79"/>
        <v>24</v>
      </c>
      <c r="KK46" s="3">
        <f t="shared" si="148"/>
        <v>4</v>
      </c>
      <c r="KL46" s="2">
        <f t="shared" si="149"/>
        <v>4</v>
      </c>
      <c r="KM46">
        <f t="shared" si="150"/>
        <v>11</v>
      </c>
      <c r="KN46">
        <f t="shared" si="163"/>
        <v>8</v>
      </c>
      <c r="KO46">
        <f t="shared" si="151"/>
        <v>4</v>
      </c>
      <c r="KP46">
        <f t="shared" si="152"/>
        <v>13</v>
      </c>
      <c r="KQ46">
        <f t="shared" si="153"/>
        <v>7</v>
      </c>
      <c r="KR46" s="2">
        <f t="shared" si="166"/>
        <v>10</v>
      </c>
      <c r="KS46">
        <f t="shared" si="167"/>
        <v>9</v>
      </c>
      <c r="KT46">
        <f t="shared" si="168"/>
        <v>5</v>
      </c>
      <c r="KU46">
        <f t="shared" si="169"/>
        <v>8</v>
      </c>
      <c r="KV46">
        <f t="shared" si="170"/>
        <v>6</v>
      </c>
      <c r="KW46" s="3">
        <f t="shared" si="171"/>
        <v>8</v>
      </c>
      <c r="KX46" s="2">
        <v>1</v>
      </c>
      <c r="KY46">
        <v>3</v>
      </c>
      <c r="KZ46">
        <v>5</v>
      </c>
      <c r="LA46">
        <v>2</v>
      </c>
      <c r="LB46">
        <v>2</v>
      </c>
      <c r="LC46">
        <v>4</v>
      </c>
      <c r="LD46">
        <v>1</v>
      </c>
      <c r="LE46">
        <v>4</v>
      </c>
      <c r="LF46">
        <v>3</v>
      </c>
      <c r="LG46">
        <v>5</v>
      </c>
      <c r="LH46">
        <v>4</v>
      </c>
      <c r="LI46">
        <v>2</v>
      </c>
      <c r="LJ46">
        <v>5</v>
      </c>
      <c r="LK46">
        <v>2</v>
      </c>
      <c r="LL46">
        <v>3</v>
      </c>
      <c r="LM46">
        <v>3</v>
      </c>
      <c r="LN46">
        <v>2</v>
      </c>
      <c r="LO46">
        <v>2</v>
      </c>
      <c r="LP46">
        <v>3</v>
      </c>
      <c r="LQ46">
        <v>1</v>
      </c>
      <c r="LR46">
        <v>4</v>
      </c>
      <c r="LS46">
        <v>1</v>
      </c>
      <c r="LT46">
        <v>3</v>
      </c>
      <c r="LU46" s="2">
        <f t="shared" si="154"/>
        <v>27</v>
      </c>
      <c r="LV46" s="3">
        <f t="shared" si="155"/>
        <v>4.5</v>
      </c>
      <c r="LW46" s="2">
        <f t="shared" si="156"/>
        <v>37</v>
      </c>
      <c r="LX46" s="3">
        <f t="shared" si="157"/>
        <v>2.3130000000000002</v>
      </c>
      <c r="LY46" s="2">
        <f t="shared" si="158"/>
        <v>64</v>
      </c>
      <c r="LZ46" s="3">
        <f t="shared" si="159"/>
        <v>2.9089999999999998</v>
      </c>
      <c r="MA46" s="2">
        <v>1</v>
      </c>
      <c r="MB46">
        <v>1</v>
      </c>
      <c r="MC46">
        <v>1</v>
      </c>
      <c r="MD46">
        <v>1</v>
      </c>
      <c r="ME46">
        <v>1</v>
      </c>
      <c r="MF46">
        <v>2</v>
      </c>
      <c r="MG46">
        <v>1</v>
      </c>
      <c r="MH46">
        <v>1</v>
      </c>
      <c r="MI46">
        <v>1</v>
      </c>
      <c r="MJ46" s="3">
        <v>2</v>
      </c>
      <c r="MK46">
        <f t="shared" si="160"/>
        <v>12</v>
      </c>
      <c r="ML46" s="2">
        <v>1</v>
      </c>
      <c r="MM46">
        <v>3</v>
      </c>
      <c r="MN46">
        <v>2</v>
      </c>
      <c r="MO46">
        <v>1</v>
      </c>
      <c r="MP46" s="37">
        <f>LOOKUP(MO46,{1,2,3,4,5},{5,4,3,2,1})</f>
        <v>5</v>
      </c>
      <c r="MQ46">
        <v>2</v>
      </c>
      <c r="MR46">
        <v>2</v>
      </c>
      <c r="MS46" s="37">
        <f>LOOKUP(MR46,{1,2,3,4,5},{5,4,3,2,1})</f>
        <v>4</v>
      </c>
      <c r="MT46">
        <v>2</v>
      </c>
      <c r="MU46" s="37">
        <f>LOOKUP(MT46,{1,2,3,4,5},{5,4,3,2,1})</f>
        <v>4</v>
      </c>
      <c r="MV46">
        <v>2</v>
      </c>
      <c r="MW46">
        <v>2</v>
      </c>
      <c r="MX46">
        <v>3</v>
      </c>
      <c r="MY46">
        <v>3</v>
      </c>
      <c r="MZ46" s="37">
        <f>LOOKUP(MY46,{1,2,3,4,5},{5,4,3,2,1})</f>
        <v>3</v>
      </c>
      <c r="NA46">
        <v>4</v>
      </c>
      <c r="NB46">
        <v>4</v>
      </c>
      <c r="NC46">
        <v>2</v>
      </c>
      <c r="ND46" s="37">
        <f>LOOKUP(NC46,{1,2,3,4,5},{5,4,3,2,1})</f>
        <v>4</v>
      </c>
      <c r="NE46">
        <v>1</v>
      </c>
      <c r="NF46">
        <v>3</v>
      </c>
      <c r="NG46" s="37">
        <f>LOOKUP(NF46,{1,2,3,4,5},{5,4,3,2,1})</f>
        <v>3</v>
      </c>
      <c r="NH46">
        <v>3</v>
      </c>
      <c r="NI46" s="37">
        <f>LOOKUP(NH46,{1,2,3,4,5},{5,4,3,2,1})</f>
        <v>3</v>
      </c>
      <c r="NJ46">
        <v>2</v>
      </c>
      <c r="NK46">
        <v>3</v>
      </c>
      <c r="NL46" s="37">
        <f>LOOKUP(NK46,{1,2,3,4,5},{5,4,3,2,1})</f>
        <v>3</v>
      </c>
      <c r="NM46">
        <v>3</v>
      </c>
      <c r="NN46" s="37">
        <f>LOOKUP(NM46,{1,2,3,4,5},{5,4,3,2,1})</f>
        <v>3</v>
      </c>
      <c r="NO46">
        <v>2</v>
      </c>
      <c r="NP46" s="37">
        <f>LOOKUP(NO46,{1,2,3,4,5},{5,4,3,2,1})</f>
        <v>4</v>
      </c>
      <c r="NQ46">
        <v>2</v>
      </c>
      <c r="NR46">
        <v>3</v>
      </c>
      <c r="NS46">
        <v>4</v>
      </c>
      <c r="NT46">
        <v>2</v>
      </c>
      <c r="NU46" s="37">
        <f>LOOKUP(NT46,{1,2,3,4,5},{5,4,3,2,1})</f>
        <v>4</v>
      </c>
      <c r="NV46">
        <v>4</v>
      </c>
      <c r="NW46" s="37">
        <f>LOOKUP(NV46,{1,2,3,4,5},{5,4,3,2,1})</f>
        <v>2</v>
      </c>
      <c r="NX46">
        <v>3</v>
      </c>
      <c r="NY46" s="37">
        <f>LOOKUP(NX46,{1,2,3,4,5},{5,4,3,2,1})</f>
        <v>3</v>
      </c>
      <c r="NZ46">
        <f t="shared" si="161"/>
        <v>79</v>
      </c>
      <c r="OA46">
        <f t="shared" si="162"/>
        <v>3.04</v>
      </c>
      <c r="OB46" s="13" t="s">
        <v>764</v>
      </c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</row>
    <row r="47" spans="1:461" x14ac:dyDescent="0.3">
      <c r="A47" s="30">
        <v>50</v>
      </c>
      <c r="B47" s="2" t="s">
        <v>765</v>
      </c>
      <c r="C47" s="3">
        <v>1</v>
      </c>
      <c r="D47" s="2">
        <v>19</v>
      </c>
      <c r="E47">
        <v>1</v>
      </c>
      <c r="F47" s="2">
        <v>2</v>
      </c>
      <c r="G47">
        <v>2</v>
      </c>
      <c r="H47" s="32" t="s">
        <v>440</v>
      </c>
      <c r="I47" s="2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f t="shared" si="77"/>
        <v>1</v>
      </c>
      <c r="R47">
        <v>1</v>
      </c>
      <c r="S47">
        <v>5</v>
      </c>
      <c r="T47">
        <f>LOOKUP(R47,{1,2,3,4,5,6,11,15},{1,2,1,2,2,2,1,2})</f>
        <v>1</v>
      </c>
      <c r="U47">
        <v>2</v>
      </c>
      <c r="V47" s="3"/>
      <c r="W47" s="32" t="s">
        <v>440</v>
      </c>
      <c r="X47" s="32" t="s">
        <v>440</v>
      </c>
      <c r="Y47" s="32" t="s">
        <v>440</v>
      </c>
      <c r="Z47" s="32" t="s">
        <v>440</v>
      </c>
      <c r="AA47" s="32" t="s">
        <v>440</v>
      </c>
      <c r="AB47" s="49" t="s">
        <v>440</v>
      </c>
      <c r="AC47" s="32" t="s">
        <v>440</v>
      </c>
      <c r="AD47" s="49" t="s">
        <v>440</v>
      </c>
      <c r="AE47" s="31" t="s">
        <v>440</v>
      </c>
      <c r="AF47" s="31" t="s">
        <v>440</v>
      </c>
      <c r="AG47" s="31" t="s">
        <v>440</v>
      </c>
      <c r="AH47" s="31" t="s">
        <v>440</v>
      </c>
      <c r="AI47" s="31" t="s">
        <v>440</v>
      </c>
      <c r="AJ47" s="31" t="s">
        <v>440</v>
      </c>
      <c r="AK47" s="31" t="s">
        <v>440</v>
      </c>
      <c r="AL47" s="31" t="s">
        <v>440</v>
      </c>
      <c r="AM47" s="31" t="s">
        <v>440</v>
      </c>
      <c r="AN47" s="31" t="s">
        <v>440</v>
      </c>
      <c r="AO47" s="31" t="s">
        <v>440</v>
      </c>
      <c r="AP47" s="31" t="s">
        <v>440</v>
      </c>
      <c r="AQ47" s="31" t="s">
        <v>440</v>
      </c>
      <c r="AR47" s="31" t="s">
        <v>440</v>
      </c>
      <c r="AS47" s="31" t="s">
        <v>440</v>
      </c>
      <c r="AT47" s="31" t="s">
        <v>440</v>
      </c>
      <c r="AU47" s="31" t="s">
        <v>440</v>
      </c>
      <c r="AV47" s="31" t="s">
        <v>440</v>
      </c>
      <c r="AW47" s="31" t="s">
        <v>440</v>
      </c>
      <c r="AX47" s="31" t="s">
        <v>440</v>
      </c>
      <c r="AY47" s="31" t="s">
        <v>440</v>
      </c>
      <c r="AZ47" s="31" t="s">
        <v>440</v>
      </c>
      <c r="BA47" s="31" t="s">
        <v>440</v>
      </c>
      <c r="BB47" s="31" t="s">
        <v>440</v>
      </c>
      <c r="BC47" s="31" t="s">
        <v>440</v>
      </c>
      <c r="BD47" s="31" t="s">
        <v>440</v>
      </c>
      <c r="BE47" s="31" t="s">
        <v>440</v>
      </c>
      <c r="BF47" s="31" t="s">
        <v>440</v>
      </c>
      <c r="BG47" s="31" t="s">
        <v>440</v>
      </c>
      <c r="BH47" s="31" t="s">
        <v>440</v>
      </c>
      <c r="BI47" s="31" t="s">
        <v>440</v>
      </c>
      <c r="BJ47" s="31" t="s">
        <v>440</v>
      </c>
      <c r="BK47" s="31" t="s">
        <v>440</v>
      </c>
      <c r="BL47" s="31" t="s">
        <v>440</v>
      </c>
      <c r="BM47" s="31" t="s">
        <v>440</v>
      </c>
      <c r="BN47" s="31" t="s">
        <v>440</v>
      </c>
      <c r="BO47" s="31" t="s">
        <v>440</v>
      </c>
      <c r="BP47" s="31" t="s">
        <v>440</v>
      </c>
      <c r="BQ47" s="31" t="s">
        <v>440</v>
      </c>
      <c r="BR47" s="31" t="s">
        <v>440</v>
      </c>
      <c r="BS47" s="31" t="s">
        <v>440</v>
      </c>
      <c r="BT47" s="31" t="s">
        <v>440</v>
      </c>
      <c r="BU47" s="31" t="s">
        <v>440</v>
      </c>
      <c r="BV47" s="31"/>
      <c r="BW47" s="2">
        <v>1</v>
      </c>
      <c r="BX47">
        <v>3</v>
      </c>
      <c r="BY47">
        <v>4</v>
      </c>
      <c r="BZ47">
        <v>3</v>
      </c>
      <c r="CA47">
        <v>4</v>
      </c>
      <c r="CB47">
        <v>4</v>
      </c>
      <c r="CC47">
        <v>5</v>
      </c>
      <c r="CD47">
        <v>2</v>
      </c>
      <c r="CE47" s="37">
        <v>5</v>
      </c>
      <c r="CF47">
        <v>4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3</v>
      </c>
      <c r="CM47">
        <v>3</v>
      </c>
      <c r="CN47">
        <v>4</v>
      </c>
      <c r="CO47">
        <v>3</v>
      </c>
      <c r="CP47">
        <v>4</v>
      </c>
      <c r="CQ47">
        <v>2</v>
      </c>
      <c r="CR47">
        <v>2</v>
      </c>
      <c r="CS47">
        <f>LOOKUP(CR47,{1,2,3,4,5},{5,4,3,2,1})</f>
        <v>4</v>
      </c>
      <c r="CT47">
        <v>4</v>
      </c>
      <c r="CU47">
        <v>3</v>
      </c>
      <c r="CV47">
        <v>4</v>
      </c>
      <c r="CW47">
        <v>4</v>
      </c>
      <c r="CX47">
        <f>LOOKUP(CW47,{1,2,3,4,5},{5,4,3,2,1})</f>
        <v>2</v>
      </c>
      <c r="CY47">
        <v>4</v>
      </c>
      <c r="CZ47">
        <f>LOOKUP(CY47,{1,2,3,4,5},{5,4,3,2,1})</f>
        <v>2</v>
      </c>
      <c r="DA47">
        <v>4</v>
      </c>
      <c r="DB47">
        <f>LOOKUP(DA47,{1,2,3,4,5},{5,4,3,2,1})</f>
        <v>2</v>
      </c>
      <c r="DC47">
        <v>2</v>
      </c>
      <c r="DD47">
        <v>2</v>
      </c>
      <c r="DE47">
        <v>2</v>
      </c>
      <c r="DF47">
        <v>2</v>
      </c>
      <c r="DG47">
        <v>3</v>
      </c>
      <c r="DH47">
        <v>3</v>
      </c>
      <c r="DI47">
        <v>3</v>
      </c>
      <c r="DJ47">
        <v>3</v>
      </c>
      <c r="DK47">
        <v>4</v>
      </c>
      <c r="DL47" s="2">
        <f t="shared" si="113"/>
        <v>10</v>
      </c>
      <c r="DM47">
        <f t="shared" si="114"/>
        <v>3.3332999999999999</v>
      </c>
      <c r="DN47">
        <f t="shared" si="115"/>
        <v>8</v>
      </c>
      <c r="DO47">
        <f t="shared" si="116"/>
        <v>2.6667000000000001</v>
      </c>
      <c r="DP47">
        <f t="shared" si="117"/>
        <v>18</v>
      </c>
      <c r="DQ47" s="3">
        <f t="shared" si="118"/>
        <v>3</v>
      </c>
      <c r="DR47" s="2">
        <f t="shared" si="119"/>
        <v>20</v>
      </c>
      <c r="DS47">
        <f t="shared" si="120"/>
        <v>3.3332999999999999</v>
      </c>
      <c r="DT47">
        <f t="shared" si="121"/>
        <v>22</v>
      </c>
      <c r="DU47">
        <f t="shared" si="122"/>
        <v>2.75</v>
      </c>
      <c r="DV47">
        <f t="shared" si="123"/>
        <v>42</v>
      </c>
      <c r="DW47" s="3">
        <f t="shared" si="124"/>
        <v>3</v>
      </c>
      <c r="DX47" s="2">
        <f t="shared" si="125"/>
        <v>10</v>
      </c>
      <c r="DY47">
        <f t="shared" si="126"/>
        <v>3.3332999999999999</v>
      </c>
      <c r="DZ47">
        <f t="shared" si="127"/>
        <v>11</v>
      </c>
      <c r="EA47">
        <f t="shared" si="128"/>
        <v>3.6667000000000001</v>
      </c>
      <c r="EB47">
        <f t="shared" si="129"/>
        <v>21</v>
      </c>
      <c r="EC47" s="3">
        <f t="shared" si="130"/>
        <v>3.5</v>
      </c>
      <c r="ED47" s="2">
        <f t="shared" si="78"/>
        <v>12</v>
      </c>
      <c r="EE47" s="3">
        <f t="shared" si="131"/>
        <v>2</v>
      </c>
      <c r="EF47" s="2">
        <f t="shared" si="132"/>
        <v>10</v>
      </c>
      <c r="EG47" s="3">
        <f t="shared" si="133"/>
        <v>3.33</v>
      </c>
      <c r="EH47" s="2">
        <f t="shared" si="134"/>
        <v>103</v>
      </c>
      <c r="EI47" s="3">
        <f t="shared" si="135"/>
        <v>2.94</v>
      </c>
      <c r="EJ47" s="2">
        <v>1</v>
      </c>
      <c r="EK47">
        <v>2</v>
      </c>
      <c r="EL47">
        <v>2</v>
      </c>
      <c r="EM47">
        <v>3</v>
      </c>
      <c r="EN47">
        <v>2</v>
      </c>
      <c r="EO47">
        <v>2</v>
      </c>
      <c r="EP47">
        <v>2</v>
      </c>
      <c r="EQ47">
        <v>5</v>
      </c>
      <c r="ER47">
        <v>2</v>
      </c>
      <c r="ES47">
        <v>4</v>
      </c>
      <c r="ET47">
        <v>4</v>
      </c>
      <c r="EU47" s="37">
        <v>2</v>
      </c>
      <c r="EV47">
        <v>2</v>
      </c>
      <c r="EW47">
        <v>2</v>
      </c>
      <c r="EX47">
        <v>2</v>
      </c>
      <c r="EY47">
        <v>2</v>
      </c>
      <c r="EZ47">
        <v>5</v>
      </c>
      <c r="FA47">
        <v>1</v>
      </c>
      <c r="FB47">
        <v>3</v>
      </c>
      <c r="FC47">
        <v>3</v>
      </c>
      <c r="FD47">
        <v>3</v>
      </c>
      <c r="FE47">
        <v>3</v>
      </c>
      <c r="FF47" s="2">
        <f t="shared" si="136"/>
        <v>54</v>
      </c>
      <c r="FG47" s="3">
        <f t="shared" si="137"/>
        <v>2.7</v>
      </c>
      <c r="FH47" s="2" t="s">
        <v>766</v>
      </c>
      <c r="FI47">
        <v>0</v>
      </c>
      <c r="FJ47" t="s">
        <v>520</v>
      </c>
      <c r="FK47">
        <v>15</v>
      </c>
      <c r="FL47" t="s">
        <v>511</v>
      </c>
      <c r="FM47" s="3">
        <v>7</v>
      </c>
      <c r="FN47" s="2">
        <v>1</v>
      </c>
      <c r="FO47">
        <v>2</v>
      </c>
      <c r="FP47">
        <v>2</v>
      </c>
      <c r="FQ47">
        <v>1</v>
      </c>
      <c r="FR47">
        <v>2</v>
      </c>
      <c r="FS47">
        <v>2</v>
      </c>
      <c r="FT47">
        <v>2</v>
      </c>
      <c r="FU47">
        <v>1</v>
      </c>
      <c r="FV47">
        <v>2</v>
      </c>
      <c r="FW47">
        <v>1</v>
      </c>
      <c r="FX47">
        <v>1</v>
      </c>
      <c r="FY47" s="37">
        <v>2</v>
      </c>
      <c r="FZ47">
        <v>2</v>
      </c>
      <c r="GA47">
        <v>2</v>
      </c>
      <c r="GB47">
        <v>2</v>
      </c>
      <c r="GC47">
        <v>2</v>
      </c>
      <c r="GD47">
        <v>1</v>
      </c>
      <c r="GE47">
        <v>2</v>
      </c>
      <c r="GF47">
        <v>2</v>
      </c>
      <c r="GG47">
        <v>2</v>
      </c>
      <c r="GH47">
        <v>2</v>
      </c>
      <c r="GI47">
        <v>2</v>
      </c>
      <c r="GJ47" s="2">
        <f t="shared" si="138"/>
        <v>35</v>
      </c>
      <c r="GK47" s="3">
        <f t="shared" si="139"/>
        <v>1.75</v>
      </c>
      <c r="GL47" s="2" t="s">
        <v>767</v>
      </c>
      <c r="GM47">
        <v>0</v>
      </c>
      <c r="GN47" t="s">
        <v>511</v>
      </c>
      <c r="GO47">
        <v>7</v>
      </c>
      <c r="GP47" t="s">
        <v>507</v>
      </c>
      <c r="GQ47" s="3">
        <v>3</v>
      </c>
      <c r="GR47" s="2">
        <v>1</v>
      </c>
      <c r="GS47">
        <v>4</v>
      </c>
      <c r="GT47">
        <v>5</v>
      </c>
      <c r="GU47">
        <v>4</v>
      </c>
      <c r="GV47">
        <v>4</v>
      </c>
      <c r="GW47">
        <v>4</v>
      </c>
      <c r="GX47" s="37">
        <f>LOOKUP(GW47,{1,2,3,4,5},{5,4,3,2,1})</f>
        <v>2</v>
      </c>
      <c r="GY47">
        <v>2</v>
      </c>
      <c r="GZ47" s="37">
        <f>LOOKUP(GY47,{1,2,3,4,5},{5,4,3,2,1})</f>
        <v>4</v>
      </c>
      <c r="HA47">
        <v>4</v>
      </c>
      <c r="HB47">
        <v>3</v>
      </c>
      <c r="HC47" s="37">
        <f>LOOKUP(HB47,{1,2,3,4,5},{5,4,3,2,1})</f>
        <v>3</v>
      </c>
      <c r="HD47">
        <v>4</v>
      </c>
      <c r="HE47">
        <v>4</v>
      </c>
      <c r="HF47">
        <v>3</v>
      </c>
      <c r="HG47">
        <v>2</v>
      </c>
      <c r="HH47">
        <v>4</v>
      </c>
      <c r="HI47">
        <v>2</v>
      </c>
      <c r="HJ47">
        <v>3</v>
      </c>
      <c r="HK47">
        <v>3</v>
      </c>
      <c r="HL47" s="37">
        <f>LOOKUP(HK47,{1,2,3,4,5},{5,4,3,2,1})</f>
        <v>3</v>
      </c>
      <c r="HM47">
        <v>2</v>
      </c>
      <c r="HN47" s="37">
        <f>LOOKUP(HM47,{1,2,3,4,5},{5,4,3,2,1})</f>
        <v>4</v>
      </c>
      <c r="HO47">
        <f t="shared" si="140"/>
        <v>59</v>
      </c>
      <c r="HP47">
        <f t="shared" si="141"/>
        <v>3.47</v>
      </c>
      <c r="HQ47">
        <v>1</v>
      </c>
      <c r="HR47">
        <v>1</v>
      </c>
      <c r="HS47">
        <v>1</v>
      </c>
      <c r="HT47">
        <v>1</v>
      </c>
      <c r="HU47">
        <v>2</v>
      </c>
      <c r="HV47">
        <v>1</v>
      </c>
      <c r="HW47">
        <v>2</v>
      </c>
      <c r="HX47" s="37">
        <v>3</v>
      </c>
      <c r="HY47">
        <v>3</v>
      </c>
      <c r="HZ47">
        <v>3</v>
      </c>
      <c r="IA47">
        <v>3</v>
      </c>
      <c r="IB47">
        <v>1</v>
      </c>
      <c r="IC47">
        <v>3</v>
      </c>
      <c r="ID47">
        <v>1</v>
      </c>
      <c r="IE47">
        <v>2</v>
      </c>
      <c r="IF47">
        <v>3</v>
      </c>
      <c r="IG47">
        <v>3</v>
      </c>
      <c r="IH47">
        <v>1</v>
      </c>
      <c r="II47">
        <v>1</v>
      </c>
      <c r="IJ47" s="37">
        <f>LOOKUP(II47,{1,2,3},{3,2,1})</f>
        <v>3</v>
      </c>
      <c r="IK47" s="2">
        <f t="shared" si="111"/>
        <v>34</v>
      </c>
      <c r="IL47" s="3">
        <f t="shared" si="112"/>
        <v>2</v>
      </c>
      <c r="IM47" s="2">
        <v>1</v>
      </c>
      <c r="IN47">
        <v>1</v>
      </c>
      <c r="IO47">
        <v>3</v>
      </c>
      <c r="IP47">
        <v>2</v>
      </c>
      <c r="IQ47">
        <v>1</v>
      </c>
      <c r="IR47">
        <v>5</v>
      </c>
      <c r="IS47">
        <v>2</v>
      </c>
      <c r="IT47" s="2">
        <f t="shared" si="142"/>
        <v>14</v>
      </c>
      <c r="IU47" s="3">
        <f t="shared" si="143"/>
        <v>2.3330000000000002</v>
      </c>
      <c r="IV47" s="2">
        <v>1</v>
      </c>
      <c r="IW47">
        <v>1</v>
      </c>
      <c r="IX47">
        <v>4</v>
      </c>
      <c r="IY47">
        <v>4</v>
      </c>
      <c r="IZ47">
        <v>2</v>
      </c>
      <c r="JA47">
        <v>5</v>
      </c>
      <c r="JB47">
        <v>3</v>
      </c>
      <c r="JC47" s="2">
        <f t="shared" si="144"/>
        <v>19</v>
      </c>
      <c r="JD47" s="3">
        <f t="shared" si="145"/>
        <v>3.1669999999999998</v>
      </c>
      <c r="JE47" s="2">
        <v>1</v>
      </c>
      <c r="JF47">
        <v>5</v>
      </c>
      <c r="JG47">
        <v>3</v>
      </c>
      <c r="JH47">
        <v>2</v>
      </c>
      <c r="JI47">
        <v>5</v>
      </c>
      <c r="JJ47">
        <v>2</v>
      </c>
      <c r="JK47">
        <v>4</v>
      </c>
      <c r="JL47" s="2">
        <f t="shared" si="146"/>
        <v>21</v>
      </c>
      <c r="JM47" s="3">
        <f t="shared" si="147"/>
        <v>3.5</v>
      </c>
      <c r="JN47" s="2">
        <v>1</v>
      </c>
      <c r="JO47">
        <v>5</v>
      </c>
      <c r="JP47">
        <v>5</v>
      </c>
      <c r="JQ47">
        <v>5</v>
      </c>
      <c r="JR47">
        <v>5</v>
      </c>
      <c r="JS47">
        <v>5</v>
      </c>
      <c r="JT47">
        <v>5</v>
      </c>
      <c r="JU47" s="2">
        <f t="shared" si="164"/>
        <v>30</v>
      </c>
      <c r="JV47" s="3">
        <f t="shared" si="165"/>
        <v>5</v>
      </c>
      <c r="JW47" s="2">
        <v>1</v>
      </c>
      <c r="JX47">
        <v>5</v>
      </c>
      <c r="JY47" s="37">
        <f>LOOKUP(JX47,{1,2,3,4,5},{5,4,3,2,1})</f>
        <v>1</v>
      </c>
      <c r="JZ47">
        <v>4</v>
      </c>
      <c r="KA47" s="37">
        <f>LOOKUP(JZ47,{1,2,3,4,5},{5,4,3,2,1})</f>
        <v>2</v>
      </c>
      <c r="KB47">
        <v>4</v>
      </c>
      <c r="KC47" s="37">
        <f>LOOKUP(KB47,{1,2,3,4,5},{5,4,3,2,1})</f>
        <v>2</v>
      </c>
      <c r="KD47">
        <v>5</v>
      </c>
      <c r="KE47" s="37">
        <f>LOOKUP(KD47,{1,2,3,4,5},{5,4,3,2,1})</f>
        <v>1</v>
      </c>
      <c r="KF47">
        <v>2</v>
      </c>
      <c r="KG47" s="37">
        <f>LOOKUP(KF47,{1,2,3,4,5},{5,4,3,2,1})</f>
        <v>4</v>
      </c>
      <c r="KH47">
        <v>4</v>
      </c>
      <c r="KI47" s="37">
        <f>LOOKUP(KH47,{1,2,3,4,5},{5,4,3,2,1})</f>
        <v>2</v>
      </c>
      <c r="KJ47" s="2">
        <f t="shared" si="79"/>
        <v>24</v>
      </c>
      <c r="KK47" s="3">
        <f t="shared" si="148"/>
        <v>4</v>
      </c>
      <c r="KL47" s="2">
        <f t="shared" si="149"/>
        <v>3</v>
      </c>
      <c r="KM47">
        <f t="shared" si="150"/>
        <v>9</v>
      </c>
      <c r="KN47">
        <f t="shared" si="163"/>
        <v>8</v>
      </c>
      <c r="KO47">
        <f t="shared" si="151"/>
        <v>4</v>
      </c>
      <c r="KP47">
        <f t="shared" si="152"/>
        <v>14</v>
      </c>
      <c r="KQ47">
        <f t="shared" si="153"/>
        <v>7</v>
      </c>
      <c r="KR47" s="2">
        <f t="shared" si="166"/>
        <v>10</v>
      </c>
      <c r="KS47">
        <f t="shared" si="167"/>
        <v>8</v>
      </c>
      <c r="KT47">
        <f t="shared" si="168"/>
        <v>7</v>
      </c>
      <c r="KU47">
        <f t="shared" si="169"/>
        <v>10</v>
      </c>
      <c r="KV47">
        <f t="shared" si="170"/>
        <v>7</v>
      </c>
      <c r="KW47" s="3">
        <f t="shared" si="171"/>
        <v>9</v>
      </c>
      <c r="KX47" s="2">
        <v>1</v>
      </c>
      <c r="KY47">
        <v>5</v>
      </c>
      <c r="KZ47">
        <v>5</v>
      </c>
      <c r="LA47">
        <v>4</v>
      </c>
      <c r="LB47">
        <v>3</v>
      </c>
      <c r="LC47">
        <v>4</v>
      </c>
      <c r="LD47">
        <v>2</v>
      </c>
      <c r="LE47">
        <v>5</v>
      </c>
      <c r="LF47">
        <v>2</v>
      </c>
      <c r="LG47">
        <v>5</v>
      </c>
      <c r="LH47">
        <v>5</v>
      </c>
      <c r="LI47">
        <v>3</v>
      </c>
      <c r="LJ47">
        <v>5</v>
      </c>
      <c r="LK47">
        <v>5</v>
      </c>
      <c r="LL47">
        <v>5</v>
      </c>
      <c r="LM47">
        <v>2</v>
      </c>
      <c r="LN47">
        <v>3</v>
      </c>
      <c r="LO47">
        <v>2</v>
      </c>
      <c r="LP47">
        <v>2</v>
      </c>
      <c r="LQ47">
        <v>2</v>
      </c>
      <c r="LR47">
        <v>2</v>
      </c>
      <c r="LS47">
        <v>2</v>
      </c>
      <c r="LT47">
        <v>5</v>
      </c>
      <c r="LU47" s="2">
        <f t="shared" si="154"/>
        <v>29</v>
      </c>
      <c r="LV47" s="3">
        <f t="shared" si="155"/>
        <v>4.8330000000000002</v>
      </c>
      <c r="LW47" s="2">
        <f t="shared" si="156"/>
        <v>49</v>
      </c>
      <c r="LX47" s="3">
        <f t="shared" si="157"/>
        <v>3.0630000000000002</v>
      </c>
      <c r="LY47" s="2">
        <f t="shared" si="158"/>
        <v>78</v>
      </c>
      <c r="LZ47" s="3">
        <f t="shared" si="159"/>
        <v>3.5449999999999999</v>
      </c>
      <c r="MA47" s="2">
        <v>1</v>
      </c>
      <c r="MB47">
        <v>2</v>
      </c>
      <c r="MC47">
        <v>1</v>
      </c>
      <c r="MD47">
        <v>2</v>
      </c>
      <c r="ME47">
        <v>1</v>
      </c>
      <c r="MF47">
        <v>1</v>
      </c>
      <c r="MG47">
        <v>2</v>
      </c>
      <c r="MH47">
        <v>1</v>
      </c>
      <c r="MI47">
        <v>1</v>
      </c>
      <c r="MJ47" s="3">
        <v>1</v>
      </c>
      <c r="MK47">
        <f t="shared" si="160"/>
        <v>13</v>
      </c>
      <c r="ML47" s="2">
        <v>1</v>
      </c>
      <c r="MM47">
        <v>4</v>
      </c>
      <c r="MN47">
        <v>4</v>
      </c>
      <c r="MO47">
        <v>5</v>
      </c>
      <c r="MP47" s="37">
        <f>LOOKUP(MO47,{1,2,3,4,5},{5,4,3,2,1})</f>
        <v>1</v>
      </c>
      <c r="MQ47">
        <v>1</v>
      </c>
      <c r="MR47">
        <v>1</v>
      </c>
      <c r="MS47" s="37">
        <f>LOOKUP(MR47,{1,2,3,4,5},{5,4,3,2,1})</f>
        <v>5</v>
      </c>
      <c r="MT47">
        <v>2</v>
      </c>
      <c r="MU47" s="37">
        <f>LOOKUP(MT47,{1,2,3,4,5},{5,4,3,2,1})</f>
        <v>4</v>
      </c>
      <c r="MV47">
        <v>4</v>
      </c>
      <c r="MW47">
        <v>1</v>
      </c>
      <c r="MX47">
        <v>1</v>
      </c>
      <c r="MY47">
        <v>5</v>
      </c>
      <c r="MZ47" s="37">
        <f>LOOKUP(MY47,{1,2,3,4,5},{5,4,3,2,1})</f>
        <v>1</v>
      </c>
      <c r="NA47">
        <v>5</v>
      </c>
      <c r="NB47">
        <v>2</v>
      </c>
      <c r="NC47">
        <v>5</v>
      </c>
      <c r="ND47" s="37">
        <f>LOOKUP(NC47,{1,2,3,4,5},{5,4,3,2,1})</f>
        <v>1</v>
      </c>
      <c r="NE47">
        <v>1</v>
      </c>
      <c r="NF47">
        <v>5</v>
      </c>
      <c r="NG47" s="37">
        <f>LOOKUP(NF47,{1,2,3,4,5},{5,4,3,2,1})</f>
        <v>1</v>
      </c>
      <c r="NH47">
        <v>3</v>
      </c>
      <c r="NI47" s="37">
        <f>LOOKUP(NH47,{1,2,3,4,5},{5,4,3,2,1})</f>
        <v>3</v>
      </c>
      <c r="NJ47">
        <v>2</v>
      </c>
      <c r="NK47">
        <v>1</v>
      </c>
      <c r="NL47" s="37">
        <f>LOOKUP(NK47,{1,2,3,4,5},{5,4,3,2,1})</f>
        <v>5</v>
      </c>
      <c r="NM47">
        <v>3</v>
      </c>
      <c r="NN47" s="37">
        <f>LOOKUP(NM47,{1,2,3,4,5},{5,4,3,2,1})</f>
        <v>3</v>
      </c>
      <c r="NO47">
        <v>5</v>
      </c>
      <c r="NP47" s="37">
        <f>LOOKUP(NO47,{1,2,3,4,5},{5,4,3,2,1})</f>
        <v>1</v>
      </c>
      <c r="NQ47">
        <v>1</v>
      </c>
      <c r="NR47">
        <v>3</v>
      </c>
      <c r="NS47">
        <v>4</v>
      </c>
      <c r="NT47">
        <v>2</v>
      </c>
      <c r="NU47" s="37">
        <f>LOOKUP(NT47,{1,2,3,4,5},{5,4,3,2,1})</f>
        <v>4</v>
      </c>
      <c r="NV47">
        <v>5</v>
      </c>
      <c r="NW47" s="37">
        <f>LOOKUP(NV47,{1,2,3,4,5},{5,4,3,2,1})</f>
        <v>1</v>
      </c>
      <c r="NX47">
        <v>4</v>
      </c>
      <c r="NY47" s="37">
        <f>LOOKUP(NX47,{1,2,3,4,5},{5,4,3,2,1})</f>
        <v>2</v>
      </c>
      <c r="NZ47">
        <f t="shared" si="161"/>
        <v>65</v>
      </c>
      <c r="OA47">
        <f t="shared" si="162"/>
        <v>2.5</v>
      </c>
      <c r="OB47" s="13" t="s">
        <v>440</v>
      </c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</row>
    <row r="48" spans="1:461" x14ac:dyDescent="0.3">
      <c r="A48" s="30">
        <v>51</v>
      </c>
      <c r="B48" s="2" t="s">
        <v>768</v>
      </c>
      <c r="C48" s="3">
        <v>1</v>
      </c>
      <c r="D48" s="2">
        <v>18</v>
      </c>
      <c r="E48">
        <v>1</v>
      </c>
      <c r="F48" s="2">
        <v>1</v>
      </c>
      <c r="G48">
        <v>2</v>
      </c>
      <c r="H48" s="3">
        <v>1</v>
      </c>
      <c r="I48" s="2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f t="shared" si="77"/>
        <v>1</v>
      </c>
      <c r="R48">
        <v>1</v>
      </c>
      <c r="S48">
        <v>4</v>
      </c>
      <c r="T48">
        <f>LOOKUP(R48,{1,2,3,4,5,6,11,15},{1,2,1,2,2,2,1,2})</f>
        <v>1</v>
      </c>
      <c r="U48">
        <v>2</v>
      </c>
      <c r="V48" s="3"/>
      <c r="W48" s="32" t="s">
        <v>440</v>
      </c>
      <c r="X48" s="32" t="s">
        <v>440</v>
      </c>
      <c r="Y48" s="32" t="s">
        <v>440</v>
      </c>
      <c r="Z48" s="32" t="s">
        <v>440</v>
      </c>
      <c r="AA48" s="32" t="s">
        <v>440</v>
      </c>
      <c r="AB48" s="49" t="s">
        <v>440</v>
      </c>
      <c r="AC48" s="32" t="s">
        <v>440</v>
      </c>
      <c r="AD48" s="49" t="s">
        <v>440</v>
      </c>
      <c r="AE48" s="2">
        <v>1</v>
      </c>
      <c r="AF48">
        <v>1</v>
      </c>
      <c r="AG48">
        <f t="shared" ref="AG48:AG55" si="172">IF(AF48=1,1,-1)</f>
        <v>1</v>
      </c>
      <c r="AH48">
        <v>1</v>
      </c>
      <c r="AI48">
        <f t="shared" ref="AI48:AI55" si="173">IF(AH48=1,1,-1)</f>
        <v>1</v>
      </c>
      <c r="AJ48">
        <v>1</v>
      </c>
      <c r="AK48">
        <f t="shared" ref="AK48:AK55" si="174">IF(AJ48=1,1,-1)</f>
        <v>1</v>
      </c>
      <c r="AL48">
        <v>1</v>
      </c>
      <c r="AM48">
        <f t="shared" ref="AM48:AM55" si="175">IF(AL48=2,1,-1)</f>
        <v>-1</v>
      </c>
      <c r="AN48">
        <v>1</v>
      </c>
      <c r="AO48">
        <f t="shared" ref="AO48:AO55" si="176">IF(AN48=2,1,-1)</f>
        <v>-1</v>
      </c>
      <c r="AP48">
        <v>1</v>
      </c>
      <c r="AQ48">
        <f t="shared" ref="AQ48:AQ55" si="177">IF(AP48=1,1,-1)</f>
        <v>1</v>
      </c>
      <c r="AR48">
        <v>2</v>
      </c>
      <c r="AS48">
        <f t="shared" ref="AS48:AS55" si="178">IF(AR48=2,1,-1)</f>
        <v>1</v>
      </c>
      <c r="AT48">
        <v>2</v>
      </c>
      <c r="AU48">
        <f t="shared" ref="AU48:AU55" si="179">IF(AT48=2,1,-1)</f>
        <v>1</v>
      </c>
      <c r="AV48">
        <v>1</v>
      </c>
      <c r="AW48">
        <f t="shared" ref="AW48:AW55" si="180">IF(AV48=1,1,-1)</f>
        <v>1</v>
      </c>
      <c r="AX48">
        <v>1</v>
      </c>
      <c r="AY48">
        <f t="shared" ref="AY48:AY55" si="181">IF(AX48=2,1,-1)</f>
        <v>-1</v>
      </c>
      <c r="AZ48">
        <v>1</v>
      </c>
      <c r="BA48">
        <f t="shared" ref="BA48:BA55" si="182">IF(AZ48=2,1,-1)</f>
        <v>-1</v>
      </c>
      <c r="BB48">
        <v>1</v>
      </c>
      <c r="BC48">
        <f t="shared" ref="BC48:BC55" si="183">IF(BB48=1,1,-1)</f>
        <v>1</v>
      </c>
      <c r="BD48">
        <v>1</v>
      </c>
      <c r="BE48">
        <f t="shared" ref="BE48:BE55" si="184">IF(BD48=1,1,-1)</f>
        <v>1</v>
      </c>
      <c r="BF48">
        <v>2</v>
      </c>
      <c r="BG48">
        <f t="shared" ref="BG48:BG55" si="185">IF(BF48=2,1,-1)</f>
        <v>1</v>
      </c>
      <c r="BH48">
        <v>1</v>
      </c>
      <c r="BI48">
        <f t="shared" ref="BI48:BI55" si="186">IF(BH48=1,1,-1)</f>
        <v>1</v>
      </c>
      <c r="BJ48">
        <v>2</v>
      </c>
      <c r="BK48">
        <f t="shared" ref="BK48:BK55" si="187">IF(BJ48=2,1,-1)</f>
        <v>1</v>
      </c>
      <c r="BL48">
        <v>1</v>
      </c>
      <c r="BM48">
        <f t="shared" ref="BM48:BM55" si="188">IF(BL48=2,1,-1)</f>
        <v>-1</v>
      </c>
      <c r="BN48">
        <v>1</v>
      </c>
      <c r="BO48">
        <f t="shared" ref="BO48:BO55" si="189">IF(BN48=1,1,-1)</f>
        <v>1</v>
      </c>
      <c r="BP48">
        <v>1</v>
      </c>
      <c r="BQ48">
        <f t="shared" ref="BQ48:BQ55" si="190">IF(BP48=1,1,-1)</f>
        <v>1</v>
      </c>
      <c r="BR48">
        <v>2</v>
      </c>
      <c r="BS48">
        <f t="shared" ref="BS48:BS55" si="191">IF(BR48=2,1,-1)</f>
        <v>1</v>
      </c>
      <c r="BT48">
        <v>1</v>
      </c>
      <c r="BU48">
        <f t="shared" ref="BU48:BU55" si="192">IF(BT48=2,1,-1)</f>
        <v>-1</v>
      </c>
      <c r="BV48" s="13">
        <f t="shared" ref="BV48:BV55" si="193">SUM(AG48,AI48,AK48,AM48,AO48,AQ48,AS48,AU48,AW48,AY48,BA48,BC48,BE48,BG48,BI48,BK48,BM48,BO48,BQ48,BS48,BU48)</f>
        <v>9</v>
      </c>
      <c r="BW48" s="2">
        <v>1</v>
      </c>
      <c r="BX48">
        <v>2</v>
      </c>
      <c r="BY48">
        <v>4</v>
      </c>
      <c r="BZ48">
        <v>2</v>
      </c>
      <c r="CA48">
        <v>4</v>
      </c>
      <c r="CB48">
        <v>2</v>
      </c>
      <c r="CC48">
        <v>5</v>
      </c>
      <c r="CD48">
        <v>2</v>
      </c>
      <c r="CE48" s="37">
        <v>5</v>
      </c>
      <c r="CF48">
        <v>4</v>
      </c>
      <c r="CG48">
        <v>4</v>
      </c>
      <c r="CH48">
        <v>3</v>
      </c>
      <c r="CI48">
        <v>2</v>
      </c>
      <c r="CJ48">
        <v>4</v>
      </c>
      <c r="CK48">
        <v>4</v>
      </c>
      <c r="CL48">
        <v>5</v>
      </c>
      <c r="CM48">
        <v>4</v>
      </c>
      <c r="CN48">
        <v>5</v>
      </c>
      <c r="CO48">
        <v>3</v>
      </c>
      <c r="CP48">
        <v>5</v>
      </c>
      <c r="CQ48">
        <v>4</v>
      </c>
      <c r="CR48">
        <v>2</v>
      </c>
      <c r="CS48">
        <f>LOOKUP(CR48,{1,2,3,4,5},{5,4,3,2,1})</f>
        <v>4</v>
      </c>
      <c r="CT48">
        <v>4</v>
      </c>
      <c r="CU48">
        <v>4</v>
      </c>
      <c r="CV48">
        <v>4</v>
      </c>
      <c r="CW48">
        <v>4</v>
      </c>
      <c r="CX48">
        <f>LOOKUP(CW48,{1,2,3,4,5},{5,4,3,2,1})</f>
        <v>2</v>
      </c>
      <c r="CY48">
        <v>3</v>
      </c>
      <c r="CZ48">
        <f>LOOKUP(CY48,{1,2,3,4,5},{5,4,3,2,1})</f>
        <v>3</v>
      </c>
      <c r="DA48">
        <v>2</v>
      </c>
      <c r="DB48">
        <f>LOOKUP(DA48,{1,2,3,4,5},{5,4,3,2,1})</f>
        <v>4</v>
      </c>
      <c r="DC48">
        <v>3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2</v>
      </c>
      <c r="DJ48">
        <v>2</v>
      </c>
      <c r="DK48">
        <v>2</v>
      </c>
      <c r="DL48" s="2">
        <f t="shared" si="113"/>
        <v>8</v>
      </c>
      <c r="DM48">
        <f t="shared" si="114"/>
        <v>2.6667000000000001</v>
      </c>
      <c r="DN48">
        <f t="shared" si="115"/>
        <v>12</v>
      </c>
      <c r="DO48">
        <f t="shared" si="116"/>
        <v>4</v>
      </c>
      <c r="DP48">
        <f t="shared" si="117"/>
        <v>20</v>
      </c>
      <c r="DQ48" s="3">
        <f t="shared" si="118"/>
        <v>3.3334000000000001</v>
      </c>
      <c r="DR48" s="2">
        <f t="shared" si="119"/>
        <v>27</v>
      </c>
      <c r="DS48">
        <f t="shared" si="120"/>
        <v>4.5</v>
      </c>
      <c r="DT48">
        <f t="shared" si="121"/>
        <v>24</v>
      </c>
      <c r="DU48">
        <f t="shared" si="122"/>
        <v>3</v>
      </c>
      <c r="DV48">
        <f t="shared" si="123"/>
        <v>51</v>
      </c>
      <c r="DW48" s="3">
        <f t="shared" si="124"/>
        <v>3.64</v>
      </c>
      <c r="DX48" s="2">
        <f t="shared" si="125"/>
        <v>13</v>
      </c>
      <c r="DY48">
        <f t="shared" si="126"/>
        <v>4.3333000000000004</v>
      </c>
      <c r="DZ48">
        <f t="shared" si="127"/>
        <v>12</v>
      </c>
      <c r="EA48">
        <f t="shared" si="128"/>
        <v>4</v>
      </c>
      <c r="EB48">
        <f t="shared" si="129"/>
        <v>25</v>
      </c>
      <c r="EC48" s="3">
        <f t="shared" si="130"/>
        <v>4.17</v>
      </c>
      <c r="ED48" s="2">
        <f t="shared" si="78"/>
        <v>20</v>
      </c>
      <c r="EE48" s="3">
        <f t="shared" si="131"/>
        <v>3.33</v>
      </c>
      <c r="EF48" s="2">
        <f t="shared" si="132"/>
        <v>6</v>
      </c>
      <c r="EG48" s="3">
        <f t="shared" si="133"/>
        <v>2</v>
      </c>
      <c r="EH48" s="2">
        <f t="shared" si="134"/>
        <v>122</v>
      </c>
      <c r="EI48" s="3">
        <f t="shared" si="135"/>
        <v>3.49</v>
      </c>
      <c r="EJ48" s="2">
        <v>1</v>
      </c>
      <c r="EK48">
        <v>2</v>
      </c>
      <c r="EL48">
        <v>2</v>
      </c>
      <c r="EM48">
        <v>4</v>
      </c>
      <c r="EN48">
        <v>4</v>
      </c>
      <c r="EO48">
        <v>3</v>
      </c>
      <c r="EP48">
        <v>2</v>
      </c>
      <c r="EQ48">
        <v>4</v>
      </c>
      <c r="ER48">
        <v>4</v>
      </c>
      <c r="ES48">
        <v>4</v>
      </c>
      <c r="ET48">
        <v>5</v>
      </c>
      <c r="EU48" s="37">
        <v>2</v>
      </c>
      <c r="EV48">
        <v>3</v>
      </c>
      <c r="EW48">
        <v>3</v>
      </c>
      <c r="EX48">
        <v>4</v>
      </c>
      <c r="EY48">
        <v>3</v>
      </c>
      <c r="EZ48">
        <v>3</v>
      </c>
      <c r="FA48">
        <v>4</v>
      </c>
      <c r="FB48">
        <v>3</v>
      </c>
      <c r="FC48">
        <v>3</v>
      </c>
      <c r="FD48">
        <v>2</v>
      </c>
      <c r="FE48">
        <v>4</v>
      </c>
      <c r="FF48" s="2">
        <f t="shared" si="136"/>
        <v>66</v>
      </c>
      <c r="FG48" s="3">
        <f t="shared" si="137"/>
        <v>3.3</v>
      </c>
      <c r="FH48" t="s">
        <v>514</v>
      </c>
      <c r="FI48">
        <v>10</v>
      </c>
      <c r="FJ48" t="s">
        <v>521</v>
      </c>
      <c r="FK48">
        <v>16</v>
      </c>
      <c r="FL48" t="s">
        <v>518</v>
      </c>
      <c r="FM48" s="3">
        <v>13</v>
      </c>
      <c r="FN48" s="2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2</v>
      </c>
      <c r="FV48">
        <v>1</v>
      </c>
      <c r="FW48">
        <v>1</v>
      </c>
      <c r="FX48">
        <v>1</v>
      </c>
      <c r="FY48" s="37">
        <v>2</v>
      </c>
      <c r="FZ48">
        <v>1</v>
      </c>
      <c r="GA48">
        <v>1</v>
      </c>
      <c r="GB48">
        <v>1</v>
      </c>
      <c r="GC48">
        <v>1</v>
      </c>
      <c r="GD48">
        <v>2</v>
      </c>
      <c r="GE48">
        <v>1</v>
      </c>
      <c r="GF48">
        <v>2</v>
      </c>
      <c r="GG48">
        <v>1</v>
      </c>
      <c r="GH48">
        <v>1</v>
      </c>
      <c r="GI48">
        <v>1</v>
      </c>
      <c r="GJ48" s="2">
        <f t="shared" si="138"/>
        <v>23</v>
      </c>
      <c r="GK48" s="3">
        <f t="shared" si="139"/>
        <v>1.1499999999999999</v>
      </c>
      <c r="GL48" s="2" t="s">
        <v>514</v>
      </c>
      <c r="GM48">
        <v>10</v>
      </c>
      <c r="GN48" t="s">
        <v>518</v>
      </c>
      <c r="GO48">
        <v>13</v>
      </c>
      <c r="GP48" t="s">
        <v>507</v>
      </c>
      <c r="GQ48" s="3">
        <v>3</v>
      </c>
      <c r="GR48" s="2">
        <v>1</v>
      </c>
      <c r="GS48">
        <v>5</v>
      </c>
      <c r="GT48">
        <v>5</v>
      </c>
      <c r="GU48">
        <v>3</v>
      </c>
      <c r="GV48">
        <v>3</v>
      </c>
      <c r="GW48">
        <v>2</v>
      </c>
      <c r="GX48" s="37">
        <f>LOOKUP(GW48,{1,2,3,4,5},{5,4,3,2,1})</f>
        <v>4</v>
      </c>
      <c r="GY48">
        <v>1</v>
      </c>
      <c r="GZ48" s="37">
        <f>LOOKUP(GY48,{1,2,3,4,5},{5,4,3,2,1})</f>
        <v>5</v>
      </c>
      <c r="HA48">
        <v>5</v>
      </c>
      <c r="HB48">
        <v>3</v>
      </c>
      <c r="HC48" s="37">
        <f>LOOKUP(HB48,{1,2,3,4,5},{5,4,3,2,1})</f>
        <v>3</v>
      </c>
      <c r="HD48">
        <v>4</v>
      </c>
      <c r="HE48">
        <v>5</v>
      </c>
      <c r="HF48">
        <v>4</v>
      </c>
      <c r="HG48">
        <v>2</v>
      </c>
      <c r="HH48">
        <v>5</v>
      </c>
      <c r="HI48">
        <v>4</v>
      </c>
      <c r="HJ48">
        <v>5</v>
      </c>
      <c r="HK48">
        <v>3</v>
      </c>
      <c r="HL48" s="37">
        <f>LOOKUP(HK48,{1,2,3,4,5},{5,4,3,2,1})</f>
        <v>3</v>
      </c>
      <c r="HM48">
        <v>3</v>
      </c>
      <c r="HN48" s="37">
        <f>LOOKUP(HM48,{1,2,3,4,5},{5,4,3,2,1})</f>
        <v>3</v>
      </c>
      <c r="HO48">
        <f t="shared" si="140"/>
        <v>68</v>
      </c>
      <c r="HP48">
        <f t="shared" si="141"/>
        <v>4</v>
      </c>
      <c r="HQ48">
        <v>1</v>
      </c>
      <c r="HR48">
        <v>3</v>
      </c>
      <c r="HS48">
        <v>3</v>
      </c>
      <c r="HT48">
        <v>1</v>
      </c>
      <c r="HU48">
        <v>2</v>
      </c>
      <c r="HV48">
        <v>2</v>
      </c>
      <c r="HW48">
        <v>2</v>
      </c>
      <c r="HX48" s="37">
        <v>3</v>
      </c>
      <c r="HY48">
        <v>2</v>
      </c>
      <c r="HZ48">
        <v>3</v>
      </c>
      <c r="IA48">
        <v>3</v>
      </c>
      <c r="IB48">
        <v>1</v>
      </c>
      <c r="IC48">
        <v>2</v>
      </c>
      <c r="ID48">
        <v>1</v>
      </c>
      <c r="IE48">
        <v>3</v>
      </c>
      <c r="IF48">
        <v>3</v>
      </c>
      <c r="IG48">
        <v>3</v>
      </c>
      <c r="IH48">
        <v>1</v>
      </c>
      <c r="II48">
        <v>1</v>
      </c>
      <c r="IJ48" s="37">
        <f>LOOKUP(II48,{1,2,3},{3,2,1})</f>
        <v>3</v>
      </c>
      <c r="IK48" s="2">
        <f t="shared" si="111"/>
        <v>38</v>
      </c>
      <c r="IL48" s="3">
        <f t="shared" si="112"/>
        <v>2.2400000000000002</v>
      </c>
      <c r="IM48" s="2">
        <v>1</v>
      </c>
      <c r="IN48">
        <v>2</v>
      </c>
      <c r="IO48">
        <v>4</v>
      </c>
      <c r="IP48">
        <v>3</v>
      </c>
      <c r="IQ48">
        <v>3</v>
      </c>
      <c r="IR48">
        <v>5</v>
      </c>
      <c r="IS48">
        <v>3</v>
      </c>
      <c r="IT48" s="2">
        <f t="shared" si="142"/>
        <v>20</v>
      </c>
      <c r="IU48" s="3">
        <f t="shared" si="143"/>
        <v>3.3330000000000002</v>
      </c>
      <c r="IV48" s="2">
        <v>1</v>
      </c>
      <c r="IW48">
        <v>2</v>
      </c>
      <c r="IX48">
        <v>4</v>
      </c>
      <c r="IY48">
        <v>3</v>
      </c>
      <c r="IZ48">
        <v>4</v>
      </c>
      <c r="JA48">
        <v>5</v>
      </c>
      <c r="JB48">
        <v>4</v>
      </c>
      <c r="JC48" s="2">
        <f t="shared" si="144"/>
        <v>22</v>
      </c>
      <c r="JD48" s="3">
        <f t="shared" si="145"/>
        <v>3.6669999999999998</v>
      </c>
      <c r="JE48" s="2">
        <v>1</v>
      </c>
      <c r="JF48">
        <v>3</v>
      </c>
      <c r="JG48">
        <v>4</v>
      </c>
      <c r="JH48">
        <v>3</v>
      </c>
      <c r="JI48">
        <v>3</v>
      </c>
      <c r="JJ48">
        <v>1</v>
      </c>
      <c r="JK48">
        <v>3</v>
      </c>
      <c r="JL48" s="2">
        <f t="shared" si="146"/>
        <v>17</v>
      </c>
      <c r="JM48" s="3">
        <f t="shared" si="147"/>
        <v>2.8330000000000002</v>
      </c>
      <c r="JN48" s="2">
        <v>1</v>
      </c>
      <c r="JO48">
        <v>5</v>
      </c>
      <c r="JP48">
        <v>5</v>
      </c>
      <c r="JQ48">
        <v>4</v>
      </c>
      <c r="JR48">
        <v>4</v>
      </c>
      <c r="JS48">
        <v>1</v>
      </c>
      <c r="JT48">
        <v>4</v>
      </c>
      <c r="JU48" s="2">
        <f t="shared" si="164"/>
        <v>23</v>
      </c>
      <c r="JV48" s="3">
        <f t="shared" si="165"/>
        <v>3.8330000000000002</v>
      </c>
      <c r="JW48" s="2">
        <v>1</v>
      </c>
      <c r="JX48">
        <v>5</v>
      </c>
      <c r="JY48" s="37">
        <f>LOOKUP(JX48,{1,2,3,4,5},{5,4,3,2,1})</f>
        <v>1</v>
      </c>
      <c r="JZ48">
        <v>4</v>
      </c>
      <c r="KA48" s="37">
        <f>LOOKUP(JZ48,{1,2,3,4,5},{5,4,3,2,1})</f>
        <v>2</v>
      </c>
      <c r="KB48">
        <v>4</v>
      </c>
      <c r="KC48" s="37">
        <f>LOOKUP(KB48,{1,2,3,4,5},{5,4,3,2,1})</f>
        <v>2</v>
      </c>
      <c r="KD48">
        <v>5</v>
      </c>
      <c r="KE48" s="37">
        <f>LOOKUP(KD48,{1,2,3,4,5},{5,4,3,2,1})</f>
        <v>1</v>
      </c>
      <c r="KF48">
        <v>1</v>
      </c>
      <c r="KG48" s="37">
        <f>LOOKUP(KF48,{1,2,3,4,5},{5,4,3,2,1})</f>
        <v>5</v>
      </c>
      <c r="KH48">
        <v>4</v>
      </c>
      <c r="KI48" s="37">
        <f>LOOKUP(KH48,{1,2,3,4,5},{5,4,3,2,1})</f>
        <v>2</v>
      </c>
      <c r="KJ48" s="2">
        <f t="shared" si="79"/>
        <v>23</v>
      </c>
      <c r="KK48" s="3">
        <f t="shared" si="148"/>
        <v>3.8330000000000002</v>
      </c>
      <c r="KL48" s="2">
        <f t="shared" si="149"/>
        <v>5</v>
      </c>
      <c r="KM48">
        <f t="shared" si="150"/>
        <v>10</v>
      </c>
      <c r="KN48">
        <f t="shared" si="163"/>
        <v>8</v>
      </c>
      <c r="KO48">
        <f t="shared" si="151"/>
        <v>8</v>
      </c>
      <c r="KP48">
        <f t="shared" si="152"/>
        <v>15</v>
      </c>
      <c r="KQ48">
        <f t="shared" si="153"/>
        <v>9</v>
      </c>
      <c r="KR48" s="2">
        <f t="shared" si="166"/>
        <v>8</v>
      </c>
      <c r="KS48">
        <f t="shared" si="167"/>
        <v>9</v>
      </c>
      <c r="KT48">
        <f t="shared" si="168"/>
        <v>7</v>
      </c>
      <c r="KU48">
        <f t="shared" si="169"/>
        <v>7</v>
      </c>
      <c r="KV48">
        <f t="shared" si="170"/>
        <v>2</v>
      </c>
      <c r="KW48" s="3">
        <f t="shared" si="171"/>
        <v>7</v>
      </c>
      <c r="KX48" s="2">
        <v>1</v>
      </c>
      <c r="KY48">
        <v>4</v>
      </c>
      <c r="KZ48">
        <v>4</v>
      </c>
      <c r="LA48">
        <v>3</v>
      </c>
      <c r="LB48">
        <v>3</v>
      </c>
      <c r="LC48">
        <v>4</v>
      </c>
      <c r="LD48">
        <v>2</v>
      </c>
      <c r="LE48">
        <v>4</v>
      </c>
      <c r="LF48">
        <v>3</v>
      </c>
      <c r="LG48">
        <v>5</v>
      </c>
      <c r="LH48">
        <v>4</v>
      </c>
      <c r="LI48">
        <v>2</v>
      </c>
      <c r="LJ48">
        <v>5</v>
      </c>
      <c r="LK48">
        <v>4</v>
      </c>
      <c r="LL48">
        <v>5</v>
      </c>
      <c r="LM48">
        <v>3</v>
      </c>
      <c r="LN48">
        <v>4</v>
      </c>
      <c r="LO48">
        <v>4</v>
      </c>
      <c r="LP48">
        <v>4</v>
      </c>
      <c r="LQ48">
        <v>2</v>
      </c>
      <c r="LR48">
        <v>3</v>
      </c>
      <c r="LS48">
        <v>1</v>
      </c>
      <c r="LT48">
        <v>5</v>
      </c>
      <c r="LU48" s="2">
        <f t="shared" si="154"/>
        <v>26</v>
      </c>
      <c r="LV48" s="3">
        <f t="shared" si="155"/>
        <v>4.3330000000000002</v>
      </c>
      <c r="LW48" s="2">
        <f t="shared" si="156"/>
        <v>52</v>
      </c>
      <c r="LX48" s="3">
        <f t="shared" si="157"/>
        <v>3.25</v>
      </c>
      <c r="LY48" s="2">
        <f t="shared" si="158"/>
        <v>78</v>
      </c>
      <c r="LZ48" s="3">
        <f t="shared" si="159"/>
        <v>3.5449999999999999</v>
      </c>
      <c r="MA48" s="2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2</v>
      </c>
      <c r="MI48">
        <v>1</v>
      </c>
      <c r="MJ48" s="3">
        <v>1</v>
      </c>
      <c r="MK48">
        <f t="shared" si="160"/>
        <v>11</v>
      </c>
      <c r="ML48" s="2">
        <v>1</v>
      </c>
      <c r="MM48">
        <v>4</v>
      </c>
      <c r="MN48">
        <v>3</v>
      </c>
      <c r="MO48">
        <v>4</v>
      </c>
      <c r="MP48" s="37">
        <f>LOOKUP(MO48,{1,2,3,4,5},{5,4,3,2,1})</f>
        <v>2</v>
      </c>
      <c r="MQ48">
        <v>3</v>
      </c>
      <c r="MR48">
        <v>2</v>
      </c>
      <c r="MS48" s="37">
        <f>LOOKUP(MR48,{1,2,3,4,5},{5,4,3,2,1})</f>
        <v>4</v>
      </c>
      <c r="MT48">
        <v>1</v>
      </c>
      <c r="MU48" s="37">
        <f>LOOKUP(MT48,{1,2,3,4,5},{5,4,3,2,1})</f>
        <v>5</v>
      </c>
      <c r="MV48">
        <v>3</v>
      </c>
      <c r="MW48">
        <v>2</v>
      </c>
      <c r="MX48">
        <v>5</v>
      </c>
      <c r="MY48">
        <v>5</v>
      </c>
      <c r="MZ48" s="37">
        <f>LOOKUP(MY48,{1,2,3,4,5},{5,4,3,2,1})</f>
        <v>1</v>
      </c>
      <c r="NA48">
        <v>3</v>
      </c>
      <c r="NB48">
        <v>4</v>
      </c>
      <c r="NC48">
        <v>4</v>
      </c>
      <c r="ND48" s="37">
        <f>LOOKUP(NC48,{1,2,3,4,5},{5,4,3,2,1})</f>
        <v>2</v>
      </c>
      <c r="NE48">
        <v>2</v>
      </c>
      <c r="NF48">
        <v>2</v>
      </c>
      <c r="NG48" s="37">
        <f>LOOKUP(NF48,{1,2,3,4,5},{5,4,3,2,1})</f>
        <v>4</v>
      </c>
      <c r="NH48">
        <v>4</v>
      </c>
      <c r="NI48" s="37">
        <f>LOOKUP(NH48,{1,2,3,4,5},{5,4,3,2,1})</f>
        <v>2</v>
      </c>
      <c r="NJ48">
        <v>3</v>
      </c>
      <c r="NK48">
        <v>4</v>
      </c>
      <c r="NL48" s="37">
        <f>LOOKUP(NK48,{1,2,3,4,5},{5,4,3,2,1})</f>
        <v>2</v>
      </c>
      <c r="NM48">
        <v>3</v>
      </c>
      <c r="NN48" s="37">
        <f>LOOKUP(NM48,{1,2,3,4,5},{5,4,3,2,1})</f>
        <v>3</v>
      </c>
      <c r="NO48">
        <v>4</v>
      </c>
      <c r="NP48" s="37">
        <f>LOOKUP(NO48,{1,2,3,4,5},{5,4,3,2,1})</f>
        <v>2</v>
      </c>
      <c r="NQ48">
        <v>3</v>
      </c>
      <c r="NR48">
        <v>5</v>
      </c>
      <c r="NS48">
        <v>5</v>
      </c>
      <c r="NT48">
        <v>3</v>
      </c>
      <c r="NU48" s="37">
        <f>LOOKUP(NT48,{1,2,3,4,5},{5,4,3,2,1})</f>
        <v>3</v>
      </c>
      <c r="NV48">
        <v>5</v>
      </c>
      <c r="NW48" s="37">
        <f>LOOKUP(NV48,{1,2,3,4,5},{5,4,3,2,1})</f>
        <v>1</v>
      </c>
      <c r="NX48">
        <v>3</v>
      </c>
      <c r="NY48" s="37">
        <f>LOOKUP(NX48,{1,2,3,4,5},{5,4,3,2,1})</f>
        <v>3</v>
      </c>
      <c r="NZ48">
        <f t="shared" si="161"/>
        <v>79</v>
      </c>
      <c r="OA48">
        <f t="shared" si="162"/>
        <v>3.04</v>
      </c>
      <c r="OB48" s="13" t="s">
        <v>440</v>
      </c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</row>
    <row r="49" spans="1:461" x14ac:dyDescent="0.3">
      <c r="A49" s="30">
        <v>52</v>
      </c>
      <c r="B49" s="2" t="s">
        <v>769</v>
      </c>
      <c r="C49" s="3">
        <v>1</v>
      </c>
      <c r="D49" s="2">
        <v>18</v>
      </c>
      <c r="E49">
        <v>1</v>
      </c>
      <c r="F49" s="2">
        <v>1</v>
      </c>
      <c r="G49">
        <v>1</v>
      </c>
      <c r="H49" s="3">
        <v>1</v>
      </c>
      <c r="I49" s="2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f t="shared" si="77"/>
        <v>1</v>
      </c>
      <c r="R49">
        <v>1</v>
      </c>
      <c r="S49">
        <v>5</v>
      </c>
      <c r="T49">
        <f>LOOKUP(R49,{1,2,3,4,5,6,11,15},{1,2,1,2,2,2,1,2})</f>
        <v>1</v>
      </c>
      <c r="U49">
        <v>2</v>
      </c>
      <c r="V49" s="3"/>
      <c r="W49" s="32" t="s">
        <v>440</v>
      </c>
      <c r="X49" s="32" t="s">
        <v>440</v>
      </c>
      <c r="Y49" s="32" t="s">
        <v>440</v>
      </c>
      <c r="Z49" s="32" t="s">
        <v>440</v>
      </c>
      <c r="AA49" s="32" t="s">
        <v>440</v>
      </c>
      <c r="AB49" s="49" t="s">
        <v>440</v>
      </c>
      <c r="AC49" s="32" t="s">
        <v>440</v>
      </c>
      <c r="AD49" s="49" t="s">
        <v>440</v>
      </c>
      <c r="AE49" s="2">
        <v>1</v>
      </c>
      <c r="AF49">
        <v>1</v>
      </c>
      <c r="AG49">
        <f t="shared" si="172"/>
        <v>1</v>
      </c>
      <c r="AH49">
        <v>1</v>
      </c>
      <c r="AI49">
        <f t="shared" si="173"/>
        <v>1</v>
      </c>
      <c r="AJ49">
        <v>1</v>
      </c>
      <c r="AK49">
        <f t="shared" si="174"/>
        <v>1</v>
      </c>
      <c r="AL49">
        <v>1</v>
      </c>
      <c r="AM49">
        <f t="shared" si="175"/>
        <v>-1</v>
      </c>
      <c r="AN49">
        <v>2</v>
      </c>
      <c r="AO49">
        <f t="shared" si="176"/>
        <v>1</v>
      </c>
      <c r="AP49">
        <v>1</v>
      </c>
      <c r="AQ49">
        <f t="shared" si="177"/>
        <v>1</v>
      </c>
      <c r="AR49">
        <v>2</v>
      </c>
      <c r="AS49">
        <f t="shared" si="178"/>
        <v>1</v>
      </c>
      <c r="AT49">
        <v>2</v>
      </c>
      <c r="AU49">
        <f t="shared" si="179"/>
        <v>1</v>
      </c>
      <c r="AV49">
        <v>1</v>
      </c>
      <c r="AW49">
        <f t="shared" si="180"/>
        <v>1</v>
      </c>
      <c r="AX49">
        <v>1</v>
      </c>
      <c r="AY49">
        <f t="shared" si="181"/>
        <v>-1</v>
      </c>
      <c r="AZ49">
        <v>1</v>
      </c>
      <c r="BA49">
        <f t="shared" si="182"/>
        <v>-1</v>
      </c>
      <c r="BB49">
        <v>1</v>
      </c>
      <c r="BC49">
        <f t="shared" si="183"/>
        <v>1</v>
      </c>
      <c r="BD49">
        <v>1</v>
      </c>
      <c r="BE49">
        <f t="shared" si="184"/>
        <v>1</v>
      </c>
      <c r="BF49">
        <v>2</v>
      </c>
      <c r="BG49">
        <f t="shared" si="185"/>
        <v>1</v>
      </c>
      <c r="BH49">
        <v>1</v>
      </c>
      <c r="BI49">
        <f t="shared" si="186"/>
        <v>1</v>
      </c>
      <c r="BJ49">
        <v>2</v>
      </c>
      <c r="BK49">
        <f t="shared" si="187"/>
        <v>1</v>
      </c>
      <c r="BL49">
        <v>2</v>
      </c>
      <c r="BM49">
        <f t="shared" si="188"/>
        <v>1</v>
      </c>
      <c r="BN49">
        <v>1</v>
      </c>
      <c r="BO49">
        <f t="shared" si="189"/>
        <v>1</v>
      </c>
      <c r="BP49">
        <v>1</v>
      </c>
      <c r="BQ49">
        <f t="shared" si="190"/>
        <v>1</v>
      </c>
      <c r="BR49">
        <v>2</v>
      </c>
      <c r="BS49">
        <f t="shared" si="191"/>
        <v>1</v>
      </c>
      <c r="BT49">
        <v>1</v>
      </c>
      <c r="BU49">
        <f t="shared" si="192"/>
        <v>-1</v>
      </c>
      <c r="BV49" s="13">
        <f t="shared" si="193"/>
        <v>13</v>
      </c>
      <c r="BW49" s="2">
        <v>1</v>
      </c>
      <c r="BX49">
        <v>4</v>
      </c>
      <c r="BY49">
        <v>4</v>
      </c>
      <c r="BZ49">
        <v>2</v>
      </c>
      <c r="CA49">
        <v>4</v>
      </c>
      <c r="CB49">
        <v>2</v>
      </c>
      <c r="CC49">
        <v>4</v>
      </c>
      <c r="CD49">
        <v>2</v>
      </c>
      <c r="CE49" s="37">
        <v>5</v>
      </c>
      <c r="CF49">
        <v>3</v>
      </c>
      <c r="CG49">
        <v>4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3</v>
      </c>
      <c r="CQ49">
        <v>2</v>
      </c>
      <c r="CR49">
        <v>2</v>
      </c>
      <c r="CS49">
        <f>LOOKUP(CR49,{1,2,3,4,5},{5,4,3,2,1})</f>
        <v>4</v>
      </c>
      <c r="CT49">
        <v>3</v>
      </c>
      <c r="CU49">
        <v>3</v>
      </c>
      <c r="CV49">
        <v>3</v>
      </c>
      <c r="CW49">
        <v>2</v>
      </c>
      <c r="CX49">
        <f>LOOKUP(CW49,{1,2,3,4,5},{5,4,3,2,1})</f>
        <v>4</v>
      </c>
      <c r="CY49">
        <v>2</v>
      </c>
      <c r="CZ49">
        <f>LOOKUP(CY49,{1,2,3,4,5},{5,4,3,2,1})</f>
        <v>4</v>
      </c>
      <c r="DA49">
        <v>2</v>
      </c>
      <c r="DB49">
        <f>LOOKUP(DA49,{1,2,3,4,5},{5,4,3,2,1})</f>
        <v>4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3</v>
      </c>
      <c r="DJ49">
        <v>3</v>
      </c>
      <c r="DK49">
        <v>2</v>
      </c>
      <c r="DL49" s="2">
        <f t="shared" si="113"/>
        <v>10</v>
      </c>
      <c r="DM49">
        <f t="shared" si="114"/>
        <v>3.3332999999999999</v>
      </c>
      <c r="DN49">
        <f t="shared" si="115"/>
        <v>12</v>
      </c>
      <c r="DO49">
        <f t="shared" si="116"/>
        <v>4</v>
      </c>
      <c r="DP49">
        <f t="shared" si="117"/>
        <v>22</v>
      </c>
      <c r="DQ49" s="3">
        <f t="shared" si="118"/>
        <v>3.6667000000000001</v>
      </c>
      <c r="DR49" s="2">
        <f t="shared" si="119"/>
        <v>16</v>
      </c>
      <c r="DS49">
        <f t="shared" si="120"/>
        <v>2.6667000000000001</v>
      </c>
      <c r="DT49">
        <f t="shared" si="121"/>
        <v>19</v>
      </c>
      <c r="DU49">
        <f t="shared" si="122"/>
        <v>2.375</v>
      </c>
      <c r="DV49">
        <f t="shared" si="123"/>
        <v>35</v>
      </c>
      <c r="DW49" s="3">
        <f t="shared" si="124"/>
        <v>2.5</v>
      </c>
      <c r="DX49" s="2">
        <f t="shared" si="125"/>
        <v>9</v>
      </c>
      <c r="DY49">
        <f t="shared" si="126"/>
        <v>3</v>
      </c>
      <c r="DZ49">
        <f t="shared" si="127"/>
        <v>9</v>
      </c>
      <c r="EA49">
        <f t="shared" si="128"/>
        <v>3</v>
      </c>
      <c r="EB49">
        <f t="shared" si="129"/>
        <v>18</v>
      </c>
      <c r="EC49" s="3">
        <f t="shared" si="130"/>
        <v>3</v>
      </c>
      <c r="ED49" s="2">
        <f t="shared" si="78"/>
        <v>24</v>
      </c>
      <c r="EE49" s="3">
        <f t="shared" si="131"/>
        <v>4</v>
      </c>
      <c r="EF49" s="2">
        <f t="shared" si="132"/>
        <v>8</v>
      </c>
      <c r="EG49" s="3">
        <f t="shared" si="133"/>
        <v>2.67</v>
      </c>
      <c r="EH49" s="2">
        <f t="shared" si="134"/>
        <v>107</v>
      </c>
      <c r="EI49" s="3">
        <f t="shared" si="135"/>
        <v>3.06</v>
      </c>
      <c r="EJ49" s="2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4</v>
      </c>
      <c r="ER49">
        <v>2</v>
      </c>
      <c r="ES49">
        <v>2</v>
      </c>
      <c r="ET49">
        <v>5</v>
      </c>
      <c r="EU49" s="37">
        <v>2</v>
      </c>
      <c r="EV49">
        <v>2</v>
      </c>
      <c r="EW49">
        <v>2</v>
      </c>
      <c r="EX49">
        <v>2</v>
      </c>
      <c r="EY49">
        <v>2</v>
      </c>
      <c r="EZ49">
        <v>4</v>
      </c>
      <c r="FA49">
        <v>2</v>
      </c>
      <c r="FB49">
        <v>2</v>
      </c>
      <c r="FC49">
        <v>2</v>
      </c>
      <c r="FD49">
        <v>2</v>
      </c>
      <c r="FE49">
        <v>2</v>
      </c>
      <c r="FF49" s="2">
        <f t="shared" si="136"/>
        <v>47</v>
      </c>
      <c r="FG49" s="3">
        <f t="shared" si="137"/>
        <v>2.35</v>
      </c>
      <c r="FH49" t="s">
        <v>514</v>
      </c>
      <c r="FI49">
        <v>10</v>
      </c>
      <c r="FJ49" t="s">
        <v>520</v>
      </c>
      <c r="FK49">
        <v>15</v>
      </c>
      <c r="FL49" t="s">
        <v>513</v>
      </c>
      <c r="FM49">
        <v>9</v>
      </c>
      <c r="FN49" s="2">
        <v>1</v>
      </c>
      <c r="FO49">
        <v>1</v>
      </c>
      <c r="FP49">
        <v>1</v>
      </c>
      <c r="FQ49">
        <v>1</v>
      </c>
      <c r="FR49">
        <v>1</v>
      </c>
      <c r="FS49">
        <v>2</v>
      </c>
      <c r="FT49">
        <v>2</v>
      </c>
      <c r="FU49">
        <v>1</v>
      </c>
      <c r="FV49">
        <v>1</v>
      </c>
      <c r="FW49">
        <v>1</v>
      </c>
      <c r="FX49">
        <v>1</v>
      </c>
      <c r="FY49" s="37">
        <v>2</v>
      </c>
      <c r="FZ49">
        <v>2</v>
      </c>
      <c r="GA49">
        <v>2</v>
      </c>
      <c r="GB49">
        <v>2</v>
      </c>
      <c r="GC49">
        <v>2</v>
      </c>
      <c r="GD49">
        <v>1</v>
      </c>
      <c r="GE49">
        <v>1</v>
      </c>
      <c r="GF49">
        <v>2</v>
      </c>
      <c r="GG49">
        <v>2</v>
      </c>
      <c r="GH49">
        <v>2</v>
      </c>
      <c r="GI49">
        <v>2</v>
      </c>
      <c r="GJ49" s="2">
        <f t="shared" si="138"/>
        <v>30</v>
      </c>
      <c r="GK49" s="3">
        <f t="shared" si="139"/>
        <v>1.5</v>
      </c>
      <c r="GL49" s="2" t="s">
        <v>507</v>
      </c>
      <c r="GM49">
        <v>3</v>
      </c>
      <c r="GN49" t="s">
        <v>514</v>
      </c>
      <c r="GO49">
        <v>10</v>
      </c>
      <c r="GP49" t="s">
        <v>505</v>
      </c>
      <c r="GQ49" s="3">
        <v>1</v>
      </c>
      <c r="GR49" s="2">
        <v>1</v>
      </c>
      <c r="GS49">
        <v>3</v>
      </c>
      <c r="GT49">
        <v>4</v>
      </c>
      <c r="GU49">
        <v>4</v>
      </c>
      <c r="GV49">
        <v>4</v>
      </c>
      <c r="GW49">
        <v>4</v>
      </c>
      <c r="GX49" s="37">
        <f>LOOKUP(GW49,{1,2,3,4,5},{5,4,3,2,1})</f>
        <v>2</v>
      </c>
      <c r="GY49">
        <v>2</v>
      </c>
      <c r="GZ49" s="37">
        <f>LOOKUP(GY49,{1,2,3,4,5},{5,4,3,2,1})</f>
        <v>4</v>
      </c>
      <c r="HA49">
        <v>4</v>
      </c>
      <c r="HB49">
        <v>4</v>
      </c>
      <c r="HC49" s="37">
        <f>LOOKUP(HB49,{1,2,3,4,5},{5,4,3,2,1})</f>
        <v>2</v>
      </c>
      <c r="HD49">
        <v>3</v>
      </c>
      <c r="HE49">
        <v>3</v>
      </c>
      <c r="HF49">
        <v>4</v>
      </c>
      <c r="HG49">
        <v>3</v>
      </c>
      <c r="HH49">
        <v>4</v>
      </c>
      <c r="HI49">
        <v>4</v>
      </c>
      <c r="HJ49">
        <v>5</v>
      </c>
      <c r="HK49">
        <v>3</v>
      </c>
      <c r="HL49" s="37">
        <f>LOOKUP(HK49,{1,2,3,4,5},{5,4,3,2,1})</f>
        <v>3</v>
      </c>
      <c r="HM49">
        <v>3</v>
      </c>
      <c r="HN49" s="37">
        <f>LOOKUP(HM49,{1,2,3,4,5},{5,4,3,2,1})</f>
        <v>3</v>
      </c>
      <c r="HO49">
        <f t="shared" si="140"/>
        <v>59</v>
      </c>
      <c r="HP49">
        <f t="shared" si="141"/>
        <v>3.47</v>
      </c>
      <c r="HQ49">
        <v>1</v>
      </c>
      <c r="HR49">
        <v>2</v>
      </c>
      <c r="HS49">
        <v>3</v>
      </c>
      <c r="HT49">
        <v>1</v>
      </c>
      <c r="HU49">
        <v>2</v>
      </c>
      <c r="HV49">
        <v>1</v>
      </c>
      <c r="HW49">
        <v>2</v>
      </c>
      <c r="HX49" s="37">
        <v>3</v>
      </c>
      <c r="HY49">
        <v>2</v>
      </c>
      <c r="HZ49">
        <v>3</v>
      </c>
      <c r="IA49">
        <v>2</v>
      </c>
      <c r="IB49">
        <v>1</v>
      </c>
      <c r="IC49">
        <v>2</v>
      </c>
      <c r="ID49">
        <v>2</v>
      </c>
      <c r="IE49">
        <v>2</v>
      </c>
      <c r="IF49">
        <v>2</v>
      </c>
      <c r="IG49">
        <v>3</v>
      </c>
      <c r="IH49">
        <v>3</v>
      </c>
      <c r="II49">
        <v>2</v>
      </c>
      <c r="IJ49" s="37">
        <f>LOOKUP(II49,{1,2,3},{3,2,1})</f>
        <v>2</v>
      </c>
      <c r="IK49" s="2">
        <f t="shared" si="111"/>
        <v>35</v>
      </c>
      <c r="IL49" s="3">
        <f t="shared" si="112"/>
        <v>2.06</v>
      </c>
      <c r="IM49" s="2">
        <v>1</v>
      </c>
      <c r="IN49">
        <v>1</v>
      </c>
      <c r="IO49">
        <v>4</v>
      </c>
      <c r="IP49">
        <v>5</v>
      </c>
      <c r="IQ49">
        <v>2</v>
      </c>
      <c r="IR49">
        <v>5</v>
      </c>
      <c r="IS49">
        <v>2</v>
      </c>
      <c r="IT49" s="2">
        <f t="shared" si="142"/>
        <v>19</v>
      </c>
      <c r="IU49" s="3">
        <f t="shared" si="143"/>
        <v>3.1669999999999998</v>
      </c>
      <c r="IV49" s="2">
        <v>1</v>
      </c>
      <c r="IW49">
        <v>1</v>
      </c>
      <c r="IX49">
        <v>5</v>
      </c>
      <c r="IY49">
        <v>4</v>
      </c>
      <c r="IZ49">
        <v>3</v>
      </c>
      <c r="JA49">
        <v>4</v>
      </c>
      <c r="JB49">
        <v>3</v>
      </c>
      <c r="JC49" s="2">
        <f t="shared" si="144"/>
        <v>20</v>
      </c>
      <c r="JD49" s="3">
        <f t="shared" si="145"/>
        <v>3.3330000000000002</v>
      </c>
      <c r="JE49" s="2">
        <v>1</v>
      </c>
      <c r="JF49">
        <v>3</v>
      </c>
      <c r="JG49">
        <v>2</v>
      </c>
      <c r="JH49">
        <v>1</v>
      </c>
      <c r="JI49">
        <v>3</v>
      </c>
      <c r="JJ49">
        <v>1</v>
      </c>
      <c r="JK49">
        <v>3</v>
      </c>
      <c r="JL49" s="2">
        <f t="shared" si="146"/>
        <v>13</v>
      </c>
      <c r="JM49" s="3">
        <f t="shared" si="147"/>
        <v>2.1669999999999998</v>
      </c>
      <c r="JN49" s="2">
        <v>1</v>
      </c>
      <c r="JO49">
        <v>4</v>
      </c>
      <c r="JP49">
        <v>4</v>
      </c>
      <c r="JQ49">
        <v>3</v>
      </c>
      <c r="JR49">
        <v>4</v>
      </c>
      <c r="JS49">
        <v>4</v>
      </c>
      <c r="JT49">
        <v>4</v>
      </c>
      <c r="JU49" s="2">
        <f t="shared" si="164"/>
        <v>23</v>
      </c>
      <c r="JV49" s="3">
        <f t="shared" si="165"/>
        <v>3.8330000000000002</v>
      </c>
      <c r="JW49" s="2">
        <v>1</v>
      </c>
      <c r="JX49">
        <v>4</v>
      </c>
      <c r="JY49" s="37">
        <f>LOOKUP(JX49,{1,2,3,4,5},{5,4,3,2,1})</f>
        <v>2</v>
      </c>
      <c r="JZ49">
        <v>2</v>
      </c>
      <c r="KA49" s="37">
        <f>LOOKUP(JZ49,{1,2,3,4,5},{5,4,3,2,1})</f>
        <v>4</v>
      </c>
      <c r="KB49">
        <v>1</v>
      </c>
      <c r="KC49" s="37">
        <f>LOOKUP(KB49,{1,2,3,4,5},{5,4,3,2,1})</f>
        <v>5</v>
      </c>
      <c r="KD49">
        <v>3</v>
      </c>
      <c r="KE49" s="37">
        <f>LOOKUP(KD49,{1,2,3,4,5},{5,4,3,2,1})</f>
        <v>3</v>
      </c>
      <c r="KF49">
        <v>2</v>
      </c>
      <c r="KG49" s="37">
        <f>LOOKUP(KF49,{1,2,3,4,5},{5,4,3,2,1})</f>
        <v>4</v>
      </c>
      <c r="KH49">
        <v>4</v>
      </c>
      <c r="KI49" s="37">
        <f>LOOKUP(KH49,{1,2,3,4,5},{5,4,3,2,1})</f>
        <v>2</v>
      </c>
      <c r="KJ49" s="2">
        <f t="shared" si="79"/>
        <v>16</v>
      </c>
      <c r="KK49" s="3">
        <f t="shared" si="148"/>
        <v>2.6669999999999998</v>
      </c>
      <c r="KL49" s="2">
        <f t="shared" si="149"/>
        <v>4</v>
      </c>
      <c r="KM49">
        <f t="shared" si="150"/>
        <v>13</v>
      </c>
      <c r="KN49">
        <f t="shared" si="163"/>
        <v>14</v>
      </c>
      <c r="KO49">
        <f t="shared" si="151"/>
        <v>8</v>
      </c>
      <c r="KP49">
        <f t="shared" si="152"/>
        <v>13</v>
      </c>
      <c r="KQ49">
        <f t="shared" si="153"/>
        <v>7</v>
      </c>
      <c r="KR49" s="2">
        <f t="shared" si="166"/>
        <v>7</v>
      </c>
      <c r="KS49">
        <f t="shared" si="167"/>
        <v>6</v>
      </c>
      <c r="KT49">
        <f t="shared" si="168"/>
        <v>4</v>
      </c>
      <c r="KU49">
        <f t="shared" si="169"/>
        <v>7</v>
      </c>
      <c r="KV49">
        <f t="shared" si="170"/>
        <v>5</v>
      </c>
      <c r="KW49" s="3">
        <f t="shared" si="171"/>
        <v>7</v>
      </c>
      <c r="KX49" s="2">
        <v>1</v>
      </c>
      <c r="KY49">
        <v>3</v>
      </c>
      <c r="KZ49">
        <v>5</v>
      </c>
      <c r="LA49">
        <v>3</v>
      </c>
      <c r="LB49">
        <v>2</v>
      </c>
      <c r="LC49">
        <v>3</v>
      </c>
      <c r="LD49">
        <v>2</v>
      </c>
      <c r="LE49">
        <v>5</v>
      </c>
      <c r="LF49">
        <v>3</v>
      </c>
      <c r="LG49">
        <v>4</v>
      </c>
      <c r="LH49">
        <v>5</v>
      </c>
      <c r="LI49">
        <v>2</v>
      </c>
      <c r="LJ49">
        <v>5</v>
      </c>
      <c r="LK49">
        <v>2</v>
      </c>
      <c r="LL49">
        <v>4</v>
      </c>
      <c r="LM49">
        <v>3</v>
      </c>
      <c r="LN49">
        <v>2</v>
      </c>
      <c r="LO49">
        <v>2</v>
      </c>
      <c r="LP49">
        <v>3</v>
      </c>
      <c r="LQ49">
        <v>2</v>
      </c>
      <c r="LR49">
        <v>2</v>
      </c>
      <c r="LS49">
        <v>2</v>
      </c>
      <c r="LT49">
        <v>4</v>
      </c>
      <c r="LU49" s="2">
        <f t="shared" si="154"/>
        <v>27</v>
      </c>
      <c r="LV49" s="3">
        <f t="shared" si="155"/>
        <v>4.5</v>
      </c>
      <c r="LW49" s="2">
        <f t="shared" si="156"/>
        <v>41</v>
      </c>
      <c r="LX49" s="3">
        <f t="shared" si="157"/>
        <v>2.5630000000000002</v>
      </c>
      <c r="LY49" s="2">
        <f t="shared" si="158"/>
        <v>68</v>
      </c>
      <c r="LZ49" s="3">
        <f t="shared" si="159"/>
        <v>3.0910000000000002</v>
      </c>
      <c r="MA49" s="2">
        <v>1</v>
      </c>
      <c r="MB49">
        <v>2</v>
      </c>
      <c r="MC49">
        <v>1</v>
      </c>
      <c r="MD49">
        <v>2</v>
      </c>
      <c r="ME49">
        <v>1</v>
      </c>
      <c r="MF49">
        <v>1</v>
      </c>
      <c r="MG49">
        <v>2</v>
      </c>
      <c r="MH49">
        <v>2</v>
      </c>
      <c r="MI49">
        <v>2</v>
      </c>
      <c r="MJ49" s="3">
        <v>1</v>
      </c>
      <c r="MK49">
        <f t="shared" si="160"/>
        <v>15</v>
      </c>
      <c r="ML49" s="2">
        <v>1</v>
      </c>
      <c r="MM49">
        <v>4</v>
      </c>
      <c r="MN49">
        <v>2</v>
      </c>
      <c r="MO49">
        <v>2</v>
      </c>
      <c r="MP49" s="37">
        <f>LOOKUP(MO49,{1,2,3,4,5},{5,4,3,2,1})</f>
        <v>4</v>
      </c>
      <c r="MQ49">
        <v>3</v>
      </c>
      <c r="MR49">
        <v>2</v>
      </c>
      <c r="MS49" s="37">
        <f>LOOKUP(MR49,{1,2,3,4,5},{5,4,3,2,1})</f>
        <v>4</v>
      </c>
      <c r="MT49">
        <v>1</v>
      </c>
      <c r="MU49" s="37">
        <f>LOOKUP(MT49,{1,2,3,4,5},{5,4,3,2,1})</f>
        <v>5</v>
      </c>
      <c r="MV49">
        <v>4</v>
      </c>
      <c r="MW49">
        <v>2</v>
      </c>
      <c r="MX49">
        <v>2</v>
      </c>
      <c r="MY49">
        <v>2</v>
      </c>
      <c r="MZ49" s="37">
        <f>LOOKUP(MY49,{1,2,3,4,5},{5,4,3,2,1})</f>
        <v>4</v>
      </c>
      <c r="NA49">
        <v>4</v>
      </c>
      <c r="NB49">
        <v>4</v>
      </c>
      <c r="NC49">
        <v>2</v>
      </c>
      <c r="ND49" s="37">
        <f>LOOKUP(NC49,{1,2,3,4,5},{5,4,3,2,1})</f>
        <v>4</v>
      </c>
      <c r="NE49">
        <v>1</v>
      </c>
      <c r="NF49">
        <v>2</v>
      </c>
      <c r="NG49" s="37">
        <f>LOOKUP(NF49,{1,2,3,4,5},{5,4,3,2,1})</f>
        <v>4</v>
      </c>
      <c r="NH49">
        <v>4</v>
      </c>
      <c r="NI49" s="37">
        <f>LOOKUP(NH49,{1,2,3,4,5},{5,4,3,2,1})</f>
        <v>2</v>
      </c>
      <c r="NJ49">
        <v>4</v>
      </c>
      <c r="NK49">
        <v>2</v>
      </c>
      <c r="NL49" s="37">
        <f>LOOKUP(NK49,{1,2,3,4,5},{5,4,3,2,1})</f>
        <v>4</v>
      </c>
      <c r="NM49">
        <v>1</v>
      </c>
      <c r="NN49" s="37">
        <f>LOOKUP(NM49,{1,2,3,4,5},{5,4,3,2,1})</f>
        <v>5</v>
      </c>
      <c r="NO49">
        <v>1</v>
      </c>
      <c r="NP49" s="37">
        <f>LOOKUP(NO49,{1,2,3,4,5},{5,4,3,2,1})</f>
        <v>5</v>
      </c>
      <c r="NQ49">
        <v>3</v>
      </c>
      <c r="NR49">
        <v>4</v>
      </c>
      <c r="NS49">
        <v>4</v>
      </c>
      <c r="NT49">
        <v>2</v>
      </c>
      <c r="NU49" s="37">
        <f>LOOKUP(NT49,{1,2,3,4,5},{5,4,3,2,1})</f>
        <v>4</v>
      </c>
      <c r="NV49">
        <v>2</v>
      </c>
      <c r="NW49" s="37">
        <f>LOOKUP(NV49,{1,2,3,4,5},{5,4,3,2,1})</f>
        <v>4</v>
      </c>
      <c r="NX49">
        <v>2</v>
      </c>
      <c r="NY49" s="37">
        <f>LOOKUP(NX49,{1,2,3,4,5},{5,4,3,2,1})</f>
        <v>4</v>
      </c>
      <c r="NZ49">
        <f t="shared" si="161"/>
        <v>94</v>
      </c>
      <c r="OA49">
        <f t="shared" si="162"/>
        <v>3.62</v>
      </c>
      <c r="OB49" s="13" t="s">
        <v>440</v>
      </c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</row>
    <row r="50" spans="1:461" x14ac:dyDescent="0.3">
      <c r="A50" s="30">
        <v>53</v>
      </c>
      <c r="B50" s="2" t="s">
        <v>770</v>
      </c>
      <c r="C50" s="3">
        <v>1</v>
      </c>
      <c r="D50" s="2">
        <v>21</v>
      </c>
      <c r="E50">
        <v>1</v>
      </c>
      <c r="F50" s="2">
        <v>1</v>
      </c>
      <c r="G50">
        <v>1</v>
      </c>
      <c r="H50" s="3">
        <v>1</v>
      </c>
      <c r="I50" s="2">
        <v>1</v>
      </c>
      <c r="J50">
        <v>1</v>
      </c>
      <c r="K50">
        <v>0</v>
      </c>
      <c r="L50">
        <v>0</v>
      </c>
      <c r="M50">
        <v>1</v>
      </c>
      <c r="N50">
        <v>1</v>
      </c>
      <c r="O50">
        <v>1</v>
      </c>
      <c r="P50">
        <f t="shared" si="77"/>
        <v>4</v>
      </c>
      <c r="Q50" t="s">
        <v>771</v>
      </c>
      <c r="R50">
        <v>1</v>
      </c>
      <c r="S50">
        <v>4</v>
      </c>
      <c r="T50">
        <f>LOOKUP(R50,{1,2,3,4,5,6,11,15},{1,2,1,2,2,2,1,2})</f>
        <v>1</v>
      </c>
      <c r="U50">
        <v>2</v>
      </c>
      <c r="V50" s="3"/>
      <c r="W50" s="32" t="s">
        <v>440</v>
      </c>
      <c r="X50" s="32" t="s">
        <v>440</v>
      </c>
      <c r="Y50" s="32" t="s">
        <v>440</v>
      </c>
      <c r="Z50" s="32" t="s">
        <v>440</v>
      </c>
      <c r="AA50" s="32" t="s">
        <v>440</v>
      </c>
      <c r="AB50" s="49" t="s">
        <v>440</v>
      </c>
      <c r="AC50" s="32" t="s">
        <v>440</v>
      </c>
      <c r="AD50" s="49" t="s">
        <v>440</v>
      </c>
      <c r="AE50" s="2">
        <v>1</v>
      </c>
      <c r="AF50">
        <v>1</v>
      </c>
      <c r="AG50">
        <f t="shared" si="172"/>
        <v>1</v>
      </c>
      <c r="AH50">
        <v>1</v>
      </c>
      <c r="AI50">
        <f t="shared" si="173"/>
        <v>1</v>
      </c>
      <c r="AJ50">
        <v>1</v>
      </c>
      <c r="AK50">
        <f t="shared" si="174"/>
        <v>1</v>
      </c>
      <c r="AL50">
        <v>1</v>
      </c>
      <c r="AM50">
        <f t="shared" si="175"/>
        <v>-1</v>
      </c>
      <c r="AN50">
        <v>2</v>
      </c>
      <c r="AO50">
        <f t="shared" si="176"/>
        <v>1</v>
      </c>
      <c r="AP50">
        <v>2</v>
      </c>
      <c r="AQ50">
        <f t="shared" si="177"/>
        <v>-1</v>
      </c>
      <c r="AR50">
        <v>2</v>
      </c>
      <c r="AS50">
        <f t="shared" si="178"/>
        <v>1</v>
      </c>
      <c r="AT50">
        <v>2</v>
      </c>
      <c r="AU50">
        <f t="shared" si="179"/>
        <v>1</v>
      </c>
      <c r="AV50">
        <v>1</v>
      </c>
      <c r="AW50">
        <f t="shared" si="180"/>
        <v>1</v>
      </c>
      <c r="AX50">
        <v>2</v>
      </c>
      <c r="AY50">
        <f t="shared" si="181"/>
        <v>1</v>
      </c>
      <c r="AZ50">
        <v>1</v>
      </c>
      <c r="BA50">
        <f t="shared" si="182"/>
        <v>-1</v>
      </c>
      <c r="BB50">
        <v>1</v>
      </c>
      <c r="BC50">
        <f t="shared" si="183"/>
        <v>1</v>
      </c>
      <c r="BD50">
        <v>1</v>
      </c>
      <c r="BE50">
        <f t="shared" si="184"/>
        <v>1</v>
      </c>
      <c r="BF50">
        <v>2</v>
      </c>
      <c r="BG50">
        <f t="shared" si="185"/>
        <v>1</v>
      </c>
      <c r="BH50">
        <v>1</v>
      </c>
      <c r="BI50">
        <f t="shared" si="186"/>
        <v>1</v>
      </c>
      <c r="BJ50">
        <v>2</v>
      </c>
      <c r="BK50">
        <f t="shared" si="187"/>
        <v>1</v>
      </c>
      <c r="BL50">
        <v>2</v>
      </c>
      <c r="BM50">
        <f t="shared" si="188"/>
        <v>1</v>
      </c>
      <c r="BN50">
        <v>2</v>
      </c>
      <c r="BO50">
        <f t="shared" si="189"/>
        <v>-1</v>
      </c>
      <c r="BP50">
        <v>1</v>
      </c>
      <c r="BQ50">
        <f t="shared" si="190"/>
        <v>1</v>
      </c>
      <c r="BR50">
        <v>2</v>
      </c>
      <c r="BS50">
        <f t="shared" si="191"/>
        <v>1</v>
      </c>
      <c r="BT50">
        <v>2</v>
      </c>
      <c r="BU50">
        <f t="shared" si="192"/>
        <v>1</v>
      </c>
      <c r="BV50" s="13">
        <f t="shared" si="193"/>
        <v>13</v>
      </c>
      <c r="BW50" s="2">
        <v>1</v>
      </c>
      <c r="BX50">
        <v>5</v>
      </c>
      <c r="BY50">
        <v>5</v>
      </c>
      <c r="BZ50">
        <v>5</v>
      </c>
      <c r="CA50">
        <v>5</v>
      </c>
      <c r="CB50">
        <v>4</v>
      </c>
      <c r="CC50">
        <v>5</v>
      </c>
      <c r="CD50">
        <v>3</v>
      </c>
      <c r="CE50" s="37">
        <v>5</v>
      </c>
      <c r="CF50">
        <v>4</v>
      </c>
      <c r="CG50">
        <v>4</v>
      </c>
      <c r="CH50">
        <v>1</v>
      </c>
      <c r="CI50">
        <v>1</v>
      </c>
      <c r="CJ50">
        <v>1</v>
      </c>
      <c r="CK50">
        <v>4</v>
      </c>
      <c r="CL50">
        <v>2</v>
      </c>
      <c r="CM50">
        <v>3</v>
      </c>
      <c r="CN50">
        <v>2</v>
      </c>
      <c r="CO50">
        <v>3</v>
      </c>
      <c r="CP50">
        <v>5</v>
      </c>
      <c r="CQ50">
        <v>2</v>
      </c>
      <c r="CR50">
        <v>1</v>
      </c>
      <c r="CS50">
        <f>LOOKUP(CR50,{1,2,3,4,5},{5,4,3,2,1})</f>
        <v>5</v>
      </c>
      <c r="CT50">
        <v>5</v>
      </c>
      <c r="CU50">
        <v>2</v>
      </c>
      <c r="CV50">
        <v>2</v>
      </c>
      <c r="CW50">
        <v>4</v>
      </c>
      <c r="CX50">
        <f>LOOKUP(CW50,{1,2,3,4,5},{5,4,3,2,1})</f>
        <v>2</v>
      </c>
      <c r="CY50">
        <v>2</v>
      </c>
      <c r="CZ50">
        <f>LOOKUP(CY50,{1,2,3,4,5},{5,4,3,2,1})</f>
        <v>4</v>
      </c>
      <c r="DA50">
        <v>2</v>
      </c>
      <c r="DB50">
        <f>LOOKUP(DA50,{1,2,3,4,5},{5,4,3,2,1})</f>
        <v>4</v>
      </c>
      <c r="DC50">
        <v>4</v>
      </c>
      <c r="DD50">
        <v>4</v>
      </c>
      <c r="DE50">
        <v>5</v>
      </c>
      <c r="DF50">
        <v>4</v>
      </c>
      <c r="DG50">
        <v>3</v>
      </c>
      <c r="DH50">
        <v>3</v>
      </c>
      <c r="DI50">
        <v>1</v>
      </c>
      <c r="DJ50">
        <v>4</v>
      </c>
      <c r="DK50">
        <v>1</v>
      </c>
      <c r="DL50" s="2">
        <f t="shared" si="113"/>
        <v>15</v>
      </c>
      <c r="DM50">
        <f t="shared" si="114"/>
        <v>5</v>
      </c>
      <c r="DN50">
        <f t="shared" si="115"/>
        <v>10</v>
      </c>
      <c r="DO50">
        <f t="shared" si="116"/>
        <v>3.3332999999999999</v>
      </c>
      <c r="DP50">
        <f t="shared" si="117"/>
        <v>25</v>
      </c>
      <c r="DQ50" s="3">
        <f t="shared" si="118"/>
        <v>4.1666999999999996</v>
      </c>
      <c r="DR50" s="2">
        <f t="shared" si="119"/>
        <v>19</v>
      </c>
      <c r="DS50">
        <f t="shared" si="120"/>
        <v>3.1667000000000001</v>
      </c>
      <c r="DT50">
        <f t="shared" si="121"/>
        <v>23</v>
      </c>
      <c r="DU50">
        <f t="shared" si="122"/>
        <v>2.875</v>
      </c>
      <c r="DV50">
        <f t="shared" si="123"/>
        <v>42</v>
      </c>
      <c r="DW50" s="3">
        <f t="shared" si="124"/>
        <v>3</v>
      </c>
      <c r="DX50" s="2">
        <f t="shared" si="125"/>
        <v>12</v>
      </c>
      <c r="DY50">
        <f t="shared" si="126"/>
        <v>4</v>
      </c>
      <c r="DZ50">
        <f t="shared" si="127"/>
        <v>9</v>
      </c>
      <c r="EA50">
        <f t="shared" si="128"/>
        <v>3</v>
      </c>
      <c r="EB50">
        <f t="shared" si="129"/>
        <v>21</v>
      </c>
      <c r="EC50" s="3">
        <f t="shared" si="130"/>
        <v>3.5</v>
      </c>
      <c r="ED50" s="2">
        <f t="shared" si="78"/>
        <v>23</v>
      </c>
      <c r="EE50" s="3">
        <f t="shared" si="131"/>
        <v>3.83</v>
      </c>
      <c r="EF50" s="2">
        <f t="shared" si="132"/>
        <v>6</v>
      </c>
      <c r="EG50" s="3">
        <f t="shared" si="133"/>
        <v>2</v>
      </c>
      <c r="EH50" s="2">
        <f t="shared" si="134"/>
        <v>117</v>
      </c>
      <c r="EI50" s="3">
        <f t="shared" si="135"/>
        <v>3.34</v>
      </c>
      <c r="EJ50" s="2">
        <v>1</v>
      </c>
      <c r="EK50">
        <v>2</v>
      </c>
      <c r="EL50">
        <v>2</v>
      </c>
      <c r="EM50">
        <v>2</v>
      </c>
      <c r="EN50">
        <v>4</v>
      </c>
      <c r="EO50">
        <v>4</v>
      </c>
      <c r="EP50">
        <v>2</v>
      </c>
      <c r="EQ50">
        <v>4</v>
      </c>
      <c r="ER50">
        <v>4</v>
      </c>
      <c r="ES50">
        <v>2</v>
      </c>
      <c r="ET50">
        <v>4</v>
      </c>
      <c r="EU50" s="37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5</v>
      </c>
      <c r="FF50" s="2">
        <f t="shared" si="136"/>
        <v>53</v>
      </c>
      <c r="FG50" s="3">
        <f t="shared" si="137"/>
        <v>2.65</v>
      </c>
      <c r="FH50" t="s">
        <v>514</v>
      </c>
      <c r="FI50">
        <v>10</v>
      </c>
      <c r="FJ50" t="s">
        <v>512</v>
      </c>
      <c r="FK50">
        <v>8</v>
      </c>
      <c r="FL50" t="s">
        <v>525</v>
      </c>
      <c r="FM50">
        <v>20</v>
      </c>
      <c r="FN50" s="2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2</v>
      </c>
      <c r="FU50">
        <v>1</v>
      </c>
      <c r="FV50">
        <v>1</v>
      </c>
      <c r="FW50">
        <v>1</v>
      </c>
      <c r="FX50">
        <v>1</v>
      </c>
      <c r="FY50" s="37">
        <v>2</v>
      </c>
      <c r="FZ50">
        <v>1</v>
      </c>
      <c r="GA50">
        <v>1</v>
      </c>
      <c r="GB50">
        <v>1</v>
      </c>
      <c r="GC50">
        <v>1</v>
      </c>
      <c r="GD50">
        <v>2</v>
      </c>
      <c r="GE50">
        <v>1</v>
      </c>
      <c r="GF50">
        <v>2</v>
      </c>
      <c r="GG50">
        <v>2</v>
      </c>
      <c r="GH50">
        <v>1</v>
      </c>
      <c r="GI50">
        <v>1</v>
      </c>
      <c r="GJ50" s="2">
        <f t="shared" si="138"/>
        <v>24</v>
      </c>
      <c r="GK50" s="3">
        <f t="shared" si="139"/>
        <v>1.2</v>
      </c>
      <c r="GL50" s="2" t="s">
        <v>512</v>
      </c>
      <c r="GM50">
        <v>8</v>
      </c>
      <c r="GN50" t="s">
        <v>525</v>
      </c>
      <c r="GO50">
        <v>20</v>
      </c>
      <c r="GP50" t="s">
        <v>513</v>
      </c>
      <c r="GQ50" s="3">
        <v>9</v>
      </c>
      <c r="GR50" s="2">
        <v>1</v>
      </c>
      <c r="GS50">
        <v>5</v>
      </c>
      <c r="GT50">
        <v>5</v>
      </c>
      <c r="GU50">
        <v>4</v>
      </c>
      <c r="GV50">
        <v>2</v>
      </c>
      <c r="GW50">
        <v>1</v>
      </c>
      <c r="GX50" s="37">
        <f>LOOKUP(GW50,{1,2,3,4,5},{5,4,3,2,1})</f>
        <v>5</v>
      </c>
      <c r="GY50">
        <v>1</v>
      </c>
      <c r="GZ50" s="37">
        <f>LOOKUP(GY50,{1,2,3,4,5},{5,4,3,2,1})</f>
        <v>5</v>
      </c>
      <c r="HA50">
        <v>5</v>
      </c>
      <c r="HB50">
        <v>1</v>
      </c>
      <c r="HC50" s="37">
        <f>LOOKUP(HB50,{1,2,3,4,5},{5,4,3,2,1})</f>
        <v>5</v>
      </c>
      <c r="HD50">
        <v>3</v>
      </c>
      <c r="HE50">
        <v>5</v>
      </c>
      <c r="HF50">
        <v>5</v>
      </c>
      <c r="HG50">
        <v>4</v>
      </c>
      <c r="HH50">
        <v>4</v>
      </c>
      <c r="HI50">
        <v>4</v>
      </c>
      <c r="HJ50">
        <v>4</v>
      </c>
      <c r="HK50">
        <v>2</v>
      </c>
      <c r="HL50" s="37">
        <f>LOOKUP(HK50,{1,2,3,4,5},{5,4,3,2,1})</f>
        <v>4</v>
      </c>
      <c r="HM50">
        <v>2</v>
      </c>
      <c r="HN50" s="37">
        <f>LOOKUP(HM50,{1,2,3,4,5},{5,4,3,2,1})</f>
        <v>4</v>
      </c>
      <c r="HO50">
        <f t="shared" si="140"/>
        <v>73</v>
      </c>
      <c r="HP50">
        <f t="shared" si="141"/>
        <v>4.29</v>
      </c>
      <c r="HQ50">
        <v>1</v>
      </c>
      <c r="HR50">
        <v>2</v>
      </c>
      <c r="HS50">
        <v>3</v>
      </c>
      <c r="HT50">
        <v>1</v>
      </c>
      <c r="HU50">
        <v>2</v>
      </c>
      <c r="HV50">
        <v>1</v>
      </c>
      <c r="HW50">
        <v>2</v>
      </c>
      <c r="HX50" s="37">
        <v>3</v>
      </c>
      <c r="HY50">
        <v>2</v>
      </c>
      <c r="HZ50">
        <v>3</v>
      </c>
      <c r="IA50">
        <v>3</v>
      </c>
      <c r="IB50">
        <v>1</v>
      </c>
      <c r="IC50">
        <v>2</v>
      </c>
      <c r="ID50">
        <v>2</v>
      </c>
      <c r="IE50">
        <v>3</v>
      </c>
      <c r="IF50">
        <v>3</v>
      </c>
      <c r="IG50">
        <v>3</v>
      </c>
      <c r="IH50">
        <v>1</v>
      </c>
      <c r="II50">
        <v>1</v>
      </c>
      <c r="IJ50" s="37">
        <f>LOOKUP(II50,{1,2,3},{3,2,1})</f>
        <v>3</v>
      </c>
      <c r="IK50" s="2">
        <f t="shared" si="111"/>
        <v>37</v>
      </c>
      <c r="IL50" s="3">
        <f t="shared" si="112"/>
        <v>2.1800000000000002</v>
      </c>
      <c r="IM50" s="2">
        <v>1</v>
      </c>
      <c r="IN50">
        <v>2</v>
      </c>
      <c r="IO50">
        <v>4</v>
      </c>
      <c r="IP50">
        <v>5</v>
      </c>
      <c r="IQ50">
        <v>1</v>
      </c>
      <c r="IR50">
        <v>5</v>
      </c>
      <c r="IS50">
        <v>3</v>
      </c>
      <c r="IT50" s="2">
        <f t="shared" si="142"/>
        <v>20</v>
      </c>
      <c r="IU50" s="3">
        <f t="shared" si="143"/>
        <v>3.3330000000000002</v>
      </c>
      <c r="IV50" s="2">
        <v>1</v>
      </c>
      <c r="IW50">
        <v>3</v>
      </c>
      <c r="IX50">
        <v>4</v>
      </c>
      <c r="IY50">
        <v>5</v>
      </c>
      <c r="IZ50">
        <v>3</v>
      </c>
      <c r="JA50">
        <v>5</v>
      </c>
      <c r="JB50">
        <v>4</v>
      </c>
      <c r="JC50" s="2">
        <f t="shared" si="144"/>
        <v>24</v>
      </c>
      <c r="JD50" s="3">
        <f t="shared" si="145"/>
        <v>4</v>
      </c>
      <c r="JE50" s="2">
        <v>1</v>
      </c>
      <c r="JF50">
        <v>4</v>
      </c>
      <c r="JG50">
        <v>3</v>
      </c>
      <c r="JH50">
        <v>2</v>
      </c>
      <c r="JI50">
        <v>4</v>
      </c>
      <c r="JJ50">
        <v>2</v>
      </c>
      <c r="JK50">
        <v>4</v>
      </c>
      <c r="JL50" s="2">
        <f t="shared" si="146"/>
        <v>19</v>
      </c>
      <c r="JM50" s="3">
        <f t="shared" si="147"/>
        <v>3.1669999999999998</v>
      </c>
      <c r="JN50" s="2">
        <v>1</v>
      </c>
      <c r="JO50">
        <v>4</v>
      </c>
      <c r="JP50">
        <v>4</v>
      </c>
      <c r="JQ50">
        <v>2</v>
      </c>
      <c r="JR50">
        <v>4</v>
      </c>
      <c r="JS50">
        <v>2</v>
      </c>
      <c r="JT50">
        <v>3</v>
      </c>
      <c r="JU50" s="2">
        <f t="shared" si="164"/>
        <v>19</v>
      </c>
      <c r="JV50" s="3">
        <f t="shared" si="165"/>
        <v>3.1669999999999998</v>
      </c>
      <c r="JW50" s="2">
        <v>1</v>
      </c>
      <c r="JX50">
        <v>4</v>
      </c>
      <c r="JY50" s="37">
        <f>LOOKUP(JX50,{1,2,3,4,5},{5,4,3,2,1})</f>
        <v>2</v>
      </c>
      <c r="JZ50">
        <v>2</v>
      </c>
      <c r="KA50" s="37">
        <f>LOOKUP(JZ50,{1,2,3,4,5},{5,4,3,2,1})</f>
        <v>4</v>
      </c>
      <c r="KB50">
        <v>1</v>
      </c>
      <c r="KC50" s="37">
        <f>LOOKUP(KB50,{1,2,3,4,5},{5,4,3,2,1})</f>
        <v>5</v>
      </c>
      <c r="KD50">
        <v>4</v>
      </c>
      <c r="KE50" s="37">
        <f>LOOKUP(KD50,{1,2,3,4,5},{5,4,3,2,1})</f>
        <v>2</v>
      </c>
      <c r="KF50">
        <v>1</v>
      </c>
      <c r="KG50" s="37">
        <f>LOOKUP(KF50,{1,2,3,4,5},{5,4,3,2,1})</f>
        <v>5</v>
      </c>
      <c r="KH50">
        <v>2</v>
      </c>
      <c r="KI50" s="37">
        <f>LOOKUP(KH50,{1,2,3,4,5},{5,4,3,2,1})</f>
        <v>4</v>
      </c>
      <c r="KJ50" s="2">
        <f t="shared" si="79"/>
        <v>14</v>
      </c>
      <c r="KK50" s="3">
        <f t="shared" si="148"/>
        <v>2.3330000000000002</v>
      </c>
      <c r="KL50" s="2">
        <f t="shared" si="149"/>
        <v>7</v>
      </c>
      <c r="KM50">
        <f t="shared" si="150"/>
        <v>12</v>
      </c>
      <c r="KN50">
        <f t="shared" si="163"/>
        <v>15</v>
      </c>
      <c r="KO50">
        <f t="shared" si="151"/>
        <v>6</v>
      </c>
      <c r="KP50">
        <f t="shared" si="152"/>
        <v>15</v>
      </c>
      <c r="KQ50">
        <f t="shared" si="153"/>
        <v>11</v>
      </c>
      <c r="KR50" s="2">
        <f t="shared" si="166"/>
        <v>8</v>
      </c>
      <c r="KS50">
        <f t="shared" si="167"/>
        <v>7</v>
      </c>
      <c r="KT50">
        <f t="shared" si="168"/>
        <v>4</v>
      </c>
      <c r="KU50">
        <f t="shared" si="169"/>
        <v>8</v>
      </c>
      <c r="KV50">
        <f t="shared" si="170"/>
        <v>4</v>
      </c>
      <c r="KW50" s="3">
        <f t="shared" si="171"/>
        <v>7</v>
      </c>
      <c r="KX50" s="2">
        <v>1</v>
      </c>
      <c r="KY50">
        <v>2</v>
      </c>
      <c r="KZ50">
        <v>4</v>
      </c>
      <c r="LA50">
        <v>2</v>
      </c>
      <c r="LB50">
        <v>2</v>
      </c>
      <c r="LC50">
        <v>3</v>
      </c>
      <c r="LD50">
        <v>2</v>
      </c>
      <c r="LE50">
        <v>4</v>
      </c>
      <c r="LF50">
        <v>2</v>
      </c>
      <c r="LG50">
        <v>4</v>
      </c>
      <c r="LH50">
        <v>4</v>
      </c>
      <c r="LI50">
        <v>2</v>
      </c>
      <c r="LJ50">
        <v>4</v>
      </c>
      <c r="LK50">
        <v>3</v>
      </c>
      <c r="LL50">
        <v>3</v>
      </c>
      <c r="LM50">
        <v>2</v>
      </c>
      <c r="LN50">
        <v>2</v>
      </c>
      <c r="LO50">
        <v>2</v>
      </c>
      <c r="LP50">
        <v>3</v>
      </c>
      <c r="LQ50">
        <v>2</v>
      </c>
      <c r="LR50">
        <v>2</v>
      </c>
      <c r="LS50">
        <v>2</v>
      </c>
      <c r="LT50">
        <v>3</v>
      </c>
      <c r="LU50" s="2">
        <f t="shared" si="154"/>
        <v>23</v>
      </c>
      <c r="LV50" s="3">
        <f t="shared" si="155"/>
        <v>3.8330000000000002</v>
      </c>
      <c r="LW50" s="2">
        <f t="shared" si="156"/>
        <v>36</v>
      </c>
      <c r="LX50" s="3">
        <f t="shared" si="157"/>
        <v>2.25</v>
      </c>
      <c r="LY50" s="2">
        <f t="shared" si="158"/>
        <v>59</v>
      </c>
      <c r="LZ50" s="3">
        <f t="shared" si="159"/>
        <v>2.6819999999999999</v>
      </c>
      <c r="MA50" s="2">
        <v>1</v>
      </c>
      <c r="MB50">
        <v>1</v>
      </c>
      <c r="MC50">
        <v>2</v>
      </c>
      <c r="MD50">
        <v>1</v>
      </c>
      <c r="ME50">
        <v>1</v>
      </c>
      <c r="MF50">
        <v>2</v>
      </c>
      <c r="MG50">
        <v>1</v>
      </c>
      <c r="MH50">
        <v>1</v>
      </c>
      <c r="MI50">
        <v>1</v>
      </c>
      <c r="MJ50" s="3">
        <v>2</v>
      </c>
      <c r="MK50">
        <f t="shared" si="160"/>
        <v>13</v>
      </c>
      <c r="ML50" s="2">
        <v>1</v>
      </c>
      <c r="MM50">
        <v>4</v>
      </c>
      <c r="MN50">
        <v>3</v>
      </c>
      <c r="MO50">
        <v>4</v>
      </c>
      <c r="MP50" s="37">
        <f>LOOKUP(MO50,{1,2,3,4,5},{5,4,3,2,1})</f>
        <v>2</v>
      </c>
      <c r="MQ50">
        <v>3</v>
      </c>
      <c r="MR50">
        <v>2</v>
      </c>
      <c r="MS50" s="37">
        <f>LOOKUP(MR50,{1,2,3,4,5},{5,4,3,2,1})</f>
        <v>4</v>
      </c>
      <c r="MT50">
        <v>3</v>
      </c>
      <c r="MU50" s="37">
        <f>LOOKUP(MT50,{1,2,3,4,5},{5,4,3,2,1})</f>
        <v>3</v>
      </c>
      <c r="MV50">
        <v>1</v>
      </c>
      <c r="MW50">
        <v>3</v>
      </c>
      <c r="MX50">
        <v>2</v>
      </c>
      <c r="MY50">
        <v>5</v>
      </c>
      <c r="MZ50" s="37">
        <f>LOOKUP(MY50,{1,2,3,4,5},{5,4,3,2,1})</f>
        <v>1</v>
      </c>
      <c r="NA50">
        <v>2</v>
      </c>
      <c r="NB50">
        <v>2</v>
      </c>
      <c r="NC50">
        <v>2</v>
      </c>
      <c r="ND50" s="37">
        <f>LOOKUP(NC50,{1,2,3,4,5},{5,4,3,2,1})</f>
        <v>4</v>
      </c>
      <c r="NE50">
        <v>1</v>
      </c>
      <c r="NF50">
        <v>1</v>
      </c>
      <c r="NG50" s="37">
        <f>LOOKUP(NF50,{1,2,3,4,5},{5,4,3,2,1})</f>
        <v>5</v>
      </c>
      <c r="NH50">
        <v>1</v>
      </c>
      <c r="NI50" s="37">
        <f>LOOKUP(NH50,{1,2,3,4,5},{5,4,3,2,1})</f>
        <v>5</v>
      </c>
      <c r="NJ50">
        <v>3</v>
      </c>
      <c r="NK50">
        <v>2</v>
      </c>
      <c r="NL50" s="37">
        <f>LOOKUP(NK50,{1,2,3,4,5},{5,4,3,2,1})</f>
        <v>4</v>
      </c>
      <c r="NM50">
        <v>4</v>
      </c>
      <c r="NN50" s="37">
        <f>LOOKUP(NM50,{1,2,3,4,5},{5,4,3,2,1})</f>
        <v>2</v>
      </c>
      <c r="NO50">
        <v>4</v>
      </c>
      <c r="NP50" s="37">
        <f>LOOKUP(NO50,{1,2,3,4,5},{5,4,3,2,1})</f>
        <v>2</v>
      </c>
      <c r="NQ50">
        <v>2</v>
      </c>
      <c r="NR50">
        <v>1</v>
      </c>
      <c r="NS50">
        <v>4</v>
      </c>
      <c r="NT50">
        <v>2</v>
      </c>
      <c r="NU50" s="37">
        <f>LOOKUP(NT50,{1,2,3,4,5},{5,4,3,2,1})</f>
        <v>4</v>
      </c>
      <c r="NV50">
        <v>5</v>
      </c>
      <c r="NW50" s="37">
        <f>LOOKUP(NV50,{1,2,3,4,5},{5,4,3,2,1})</f>
        <v>1</v>
      </c>
      <c r="NX50">
        <v>3</v>
      </c>
      <c r="NY50" s="37">
        <f>LOOKUP(NX50,{1,2,3,4,5},{5,4,3,2,1})</f>
        <v>3</v>
      </c>
      <c r="NZ50">
        <f t="shared" si="161"/>
        <v>71</v>
      </c>
      <c r="OA50">
        <f t="shared" si="162"/>
        <v>2.73</v>
      </c>
      <c r="OB50" s="13" t="s">
        <v>440</v>
      </c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</row>
    <row r="51" spans="1:461" x14ac:dyDescent="0.3">
      <c r="A51" s="30">
        <v>54</v>
      </c>
      <c r="B51" s="2" t="s">
        <v>772</v>
      </c>
      <c r="C51" s="3">
        <v>1</v>
      </c>
      <c r="D51" s="2">
        <v>18</v>
      </c>
      <c r="E51">
        <v>1</v>
      </c>
      <c r="F51" s="2">
        <v>1</v>
      </c>
      <c r="G51">
        <v>1</v>
      </c>
      <c r="H51" s="3">
        <v>1</v>
      </c>
      <c r="I51" s="2">
        <v>1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f t="shared" si="77"/>
        <v>1</v>
      </c>
      <c r="R51">
        <v>1</v>
      </c>
      <c r="S51">
        <v>4</v>
      </c>
      <c r="T51">
        <f>LOOKUP(R51,{1,2,3,4,5,6,11,15},{1,2,1,2,2,2,1,2})</f>
        <v>1</v>
      </c>
      <c r="U51">
        <v>2</v>
      </c>
      <c r="V51" s="3"/>
      <c r="W51" s="32" t="s">
        <v>440</v>
      </c>
      <c r="X51" s="32" t="s">
        <v>440</v>
      </c>
      <c r="Y51" s="32" t="s">
        <v>440</v>
      </c>
      <c r="Z51" s="32" t="s">
        <v>440</v>
      </c>
      <c r="AA51" s="32" t="s">
        <v>440</v>
      </c>
      <c r="AB51" s="49" t="s">
        <v>440</v>
      </c>
      <c r="AC51" s="32" t="s">
        <v>440</v>
      </c>
      <c r="AD51" s="49" t="s">
        <v>440</v>
      </c>
      <c r="AE51" s="2">
        <v>1</v>
      </c>
      <c r="AF51">
        <v>1</v>
      </c>
      <c r="AG51">
        <f t="shared" si="172"/>
        <v>1</v>
      </c>
      <c r="AH51">
        <v>1</v>
      </c>
      <c r="AI51">
        <f t="shared" si="173"/>
        <v>1</v>
      </c>
      <c r="AJ51">
        <v>1</v>
      </c>
      <c r="AK51">
        <f t="shared" si="174"/>
        <v>1</v>
      </c>
      <c r="AL51">
        <v>1</v>
      </c>
      <c r="AM51">
        <f t="shared" si="175"/>
        <v>-1</v>
      </c>
      <c r="AN51">
        <v>2</v>
      </c>
      <c r="AO51">
        <f t="shared" si="176"/>
        <v>1</v>
      </c>
      <c r="AP51">
        <v>1</v>
      </c>
      <c r="AQ51">
        <f t="shared" si="177"/>
        <v>1</v>
      </c>
      <c r="AR51">
        <v>2</v>
      </c>
      <c r="AS51">
        <f t="shared" si="178"/>
        <v>1</v>
      </c>
      <c r="AT51">
        <v>2</v>
      </c>
      <c r="AU51">
        <f t="shared" si="179"/>
        <v>1</v>
      </c>
      <c r="AV51">
        <v>2</v>
      </c>
      <c r="AW51">
        <f t="shared" si="180"/>
        <v>-1</v>
      </c>
      <c r="AX51">
        <v>2</v>
      </c>
      <c r="AY51">
        <f t="shared" si="181"/>
        <v>1</v>
      </c>
      <c r="AZ51">
        <v>1</v>
      </c>
      <c r="BA51">
        <f t="shared" si="182"/>
        <v>-1</v>
      </c>
      <c r="BB51">
        <v>1</v>
      </c>
      <c r="BC51">
        <f t="shared" si="183"/>
        <v>1</v>
      </c>
      <c r="BD51">
        <v>1</v>
      </c>
      <c r="BE51">
        <f t="shared" si="184"/>
        <v>1</v>
      </c>
      <c r="BF51">
        <v>2</v>
      </c>
      <c r="BG51">
        <f t="shared" si="185"/>
        <v>1</v>
      </c>
      <c r="BH51">
        <v>1</v>
      </c>
      <c r="BI51">
        <f t="shared" si="186"/>
        <v>1</v>
      </c>
      <c r="BJ51">
        <v>2</v>
      </c>
      <c r="BK51">
        <f t="shared" si="187"/>
        <v>1</v>
      </c>
      <c r="BL51">
        <v>2</v>
      </c>
      <c r="BM51">
        <f t="shared" si="188"/>
        <v>1</v>
      </c>
      <c r="BN51">
        <v>1</v>
      </c>
      <c r="BO51">
        <f t="shared" si="189"/>
        <v>1</v>
      </c>
      <c r="BP51">
        <v>1</v>
      </c>
      <c r="BQ51">
        <f t="shared" si="190"/>
        <v>1</v>
      </c>
      <c r="BR51">
        <v>2</v>
      </c>
      <c r="BS51">
        <f t="shared" si="191"/>
        <v>1</v>
      </c>
      <c r="BT51">
        <v>1</v>
      </c>
      <c r="BU51">
        <f t="shared" si="192"/>
        <v>-1</v>
      </c>
      <c r="BV51" s="13">
        <f t="shared" si="193"/>
        <v>13</v>
      </c>
      <c r="BW51" s="2">
        <v>1</v>
      </c>
      <c r="BX51">
        <v>4</v>
      </c>
      <c r="BY51">
        <v>4</v>
      </c>
      <c r="BZ51">
        <v>4</v>
      </c>
      <c r="CA51">
        <v>2</v>
      </c>
      <c r="CB51">
        <v>3</v>
      </c>
      <c r="CC51">
        <v>2</v>
      </c>
      <c r="CD51">
        <v>3</v>
      </c>
      <c r="CE51" s="37">
        <v>5</v>
      </c>
      <c r="CF51">
        <v>4</v>
      </c>
      <c r="CG51">
        <v>3</v>
      </c>
      <c r="CH51">
        <v>2</v>
      </c>
      <c r="CI51">
        <v>3</v>
      </c>
      <c r="CJ51">
        <v>3</v>
      </c>
      <c r="CK51">
        <v>2</v>
      </c>
      <c r="CL51">
        <v>4</v>
      </c>
      <c r="CM51">
        <v>4</v>
      </c>
      <c r="CN51">
        <v>5</v>
      </c>
      <c r="CO51">
        <v>4</v>
      </c>
      <c r="CP51">
        <v>4</v>
      </c>
      <c r="CQ51">
        <v>4</v>
      </c>
      <c r="CR51">
        <v>2</v>
      </c>
      <c r="CS51">
        <f>LOOKUP(CR51,{1,2,3,4,5},{5,4,3,2,1})</f>
        <v>4</v>
      </c>
      <c r="CT51">
        <v>5</v>
      </c>
      <c r="CU51">
        <v>4</v>
      </c>
      <c r="CV51">
        <v>4</v>
      </c>
      <c r="CW51">
        <v>4</v>
      </c>
      <c r="CX51">
        <f>LOOKUP(CW51,{1,2,3,4,5},{5,4,3,2,1})</f>
        <v>2</v>
      </c>
      <c r="CY51">
        <v>3</v>
      </c>
      <c r="CZ51">
        <f>LOOKUP(CY51,{1,2,3,4,5},{5,4,3,2,1})</f>
        <v>3</v>
      </c>
      <c r="DA51">
        <v>3</v>
      </c>
      <c r="DB51">
        <f>LOOKUP(DA51,{1,2,3,4,5},{5,4,3,2,1})</f>
        <v>3</v>
      </c>
      <c r="DC51">
        <v>4</v>
      </c>
      <c r="DD51">
        <v>4</v>
      </c>
      <c r="DE51">
        <v>2</v>
      </c>
      <c r="DF51">
        <v>2</v>
      </c>
      <c r="DG51">
        <v>3</v>
      </c>
      <c r="DH51">
        <v>3</v>
      </c>
      <c r="DI51">
        <v>3</v>
      </c>
      <c r="DJ51">
        <v>2</v>
      </c>
      <c r="DK51">
        <v>2</v>
      </c>
      <c r="DL51" s="2">
        <f t="shared" si="113"/>
        <v>12</v>
      </c>
      <c r="DM51">
        <f t="shared" si="114"/>
        <v>4</v>
      </c>
      <c r="DN51">
        <f t="shared" si="115"/>
        <v>8</v>
      </c>
      <c r="DO51">
        <f t="shared" si="116"/>
        <v>2.6667000000000001</v>
      </c>
      <c r="DP51">
        <f t="shared" si="117"/>
        <v>20</v>
      </c>
      <c r="DQ51" s="3">
        <f t="shared" si="118"/>
        <v>3.3334000000000001</v>
      </c>
      <c r="DR51" s="2">
        <f t="shared" si="119"/>
        <v>18</v>
      </c>
      <c r="DS51">
        <f t="shared" si="120"/>
        <v>3</v>
      </c>
      <c r="DT51">
        <f t="shared" si="121"/>
        <v>26</v>
      </c>
      <c r="DU51">
        <f t="shared" si="122"/>
        <v>3.25</v>
      </c>
      <c r="DV51">
        <f t="shared" si="123"/>
        <v>44</v>
      </c>
      <c r="DW51" s="3">
        <f t="shared" si="124"/>
        <v>3.14</v>
      </c>
      <c r="DX51" s="2">
        <f t="shared" si="125"/>
        <v>12</v>
      </c>
      <c r="DY51">
        <f t="shared" si="126"/>
        <v>4</v>
      </c>
      <c r="DZ51">
        <f t="shared" si="127"/>
        <v>13</v>
      </c>
      <c r="EA51">
        <f t="shared" si="128"/>
        <v>4.3333000000000004</v>
      </c>
      <c r="EB51">
        <f t="shared" si="129"/>
        <v>25</v>
      </c>
      <c r="EC51" s="3">
        <f t="shared" si="130"/>
        <v>4.17</v>
      </c>
      <c r="ED51" s="2">
        <f t="shared" si="78"/>
        <v>18</v>
      </c>
      <c r="EE51" s="3">
        <f t="shared" si="131"/>
        <v>3</v>
      </c>
      <c r="EF51" s="2">
        <f t="shared" si="132"/>
        <v>7</v>
      </c>
      <c r="EG51" s="3">
        <f t="shared" si="133"/>
        <v>2.33</v>
      </c>
      <c r="EH51" s="2">
        <f t="shared" si="134"/>
        <v>114</v>
      </c>
      <c r="EI51" s="3">
        <f t="shared" si="135"/>
        <v>3.26</v>
      </c>
      <c r="EJ51" s="2">
        <v>1</v>
      </c>
      <c r="EK51">
        <v>4</v>
      </c>
      <c r="EL51">
        <v>4</v>
      </c>
      <c r="EM51">
        <v>3</v>
      </c>
      <c r="EN51">
        <v>2</v>
      </c>
      <c r="EO51">
        <v>2</v>
      </c>
      <c r="EP51">
        <v>1</v>
      </c>
      <c r="EQ51">
        <v>1</v>
      </c>
      <c r="ER51">
        <v>2</v>
      </c>
      <c r="ES51">
        <v>5</v>
      </c>
      <c r="ET51">
        <v>4</v>
      </c>
      <c r="EU51" s="37">
        <v>2</v>
      </c>
      <c r="EV51">
        <v>4</v>
      </c>
      <c r="EW51">
        <v>4</v>
      </c>
      <c r="EX51">
        <v>2</v>
      </c>
      <c r="EY51">
        <v>4</v>
      </c>
      <c r="EZ51">
        <v>4</v>
      </c>
      <c r="FA51">
        <v>5</v>
      </c>
      <c r="FB51">
        <v>1</v>
      </c>
      <c r="FC51">
        <v>2</v>
      </c>
      <c r="FD51">
        <v>3</v>
      </c>
      <c r="FE51">
        <v>2</v>
      </c>
      <c r="FF51" s="2">
        <f t="shared" si="136"/>
        <v>59</v>
      </c>
      <c r="FG51" s="3">
        <f t="shared" si="137"/>
        <v>2.95</v>
      </c>
      <c r="FH51" t="s">
        <v>521</v>
      </c>
      <c r="FI51">
        <v>16</v>
      </c>
      <c r="FJ51" t="s">
        <v>513</v>
      </c>
      <c r="FK51">
        <v>9</v>
      </c>
      <c r="FL51" t="s">
        <v>514</v>
      </c>
      <c r="FM51" s="3">
        <v>10</v>
      </c>
      <c r="FN51" s="2">
        <v>1</v>
      </c>
      <c r="FO51">
        <v>1</v>
      </c>
      <c r="FP51">
        <v>1</v>
      </c>
      <c r="FQ51">
        <v>1</v>
      </c>
      <c r="FR51">
        <v>2</v>
      </c>
      <c r="FS51">
        <v>2</v>
      </c>
      <c r="FT51">
        <v>2</v>
      </c>
      <c r="FU51">
        <v>2</v>
      </c>
      <c r="FV51">
        <v>2</v>
      </c>
      <c r="FW51">
        <v>1</v>
      </c>
      <c r="FX51">
        <v>1</v>
      </c>
      <c r="FY51" s="37">
        <v>2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2</v>
      </c>
      <c r="GG51">
        <v>2</v>
      </c>
      <c r="GH51">
        <v>1</v>
      </c>
      <c r="GI51">
        <v>2</v>
      </c>
      <c r="GJ51" s="2">
        <f t="shared" si="138"/>
        <v>28</v>
      </c>
      <c r="GK51" s="3">
        <f t="shared" si="139"/>
        <v>1.4</v>
      </c>
      <c r="GL51" s="2" t="s">
        <v>513</v>
      </c>
      <c r="GM51">
        <v>9</v>
      </c>
      <c r="GN51" t="s">
        <v>521</v>
      </c>
      <c r="GO51">
        <v>16</v>
      </c>
      <c r="GP51" t="s">
        <v>518</v>
      </c>
      <c r="GQ51" s="3">
        <v>13</v>
      </c>
      <c r="GR51" s="2">
        <v>1</v>
      </c>
      <c r="GS51">
        <v>4</v>
      </c>
      <c r="GT51">
        <v>4</v>
      </c>
      <c r="GU51">
        <v>4</v>
      </c>
      <c r="GV51">
        <v>4</v>
      </c>
      <c r="GW51">
        <v>4</v>
      </c>
      <c r="GX51" s="37">
        <f>LOOKUP(GW51,{1,2,3,4,5},{5,4,3,2,1})</f>
        <v>2</v>
      </c>
      <c r="GY51">
        <v>2</v>
      </c>
      <c r="GZ51" s="37">
        <f>LOOKUP(GY51,{1,2,3,4,5},{5,4,3,2,1})</f>
        <v>4</v>
      </c>
      <c r="HA51">
        <v>5</v>
      </c>
      <c r="HB51">
        <v>4</v>
      </c>
      <c r="HC51" s="37">
        <f>LOOKUP(HB51,{1,2,3,4,5},{5,4,3,2,1})</f>
        <v>2</v>
      </c>
      <c r="HD51">
        <v>5</v>
      </c>
      <c r="HE51">
        <v>2</v>
      </c>
      <c r="HF51">
        <v>4</v>
      </c>
      <c r="HG51">
        <v>4</v>
      </c>
      <c r="HH51">
        <v>3</v>
      </c>
      <c r="HI51">
        <v>5</v>
      </c>
      <c r="HJ51">
        <v>4</v>
      </c>
      <c r="HK51">
        <v>3</v>
      </c>
      <c r="HL51" s="37">
        <f>LOOKUP(HK51,{1,2,3,4,5},{5,4,3,2,1})</f>
        <v>3</v>
      </c>
      <c r="HM51">
        <v>3</v>
      </c>
      <c r="HN51" s="37">
        <f>LOOKUP(HM51,{1,2,3,4,5},{5,4,3,2,1})</f>
        <v>3</v>
      </c>
      <c r="HO51">
        <f t="shared" si="140"/>
        <v>62</v>
      </c>
      <c r="HP51">
        <f t="shared" si="141"/>
        <v>3.65</v>
      </c>
      <c r="HQ51">
        <v>1</v>
      </c>
      <c r="HR51">
        <v>1</v>
      </c>
      <c r="HS51">
        <v>3</v>
      </c>
      <c r="HT51">
        <v>1</v>
      </c>
      <c r="HU51">
        <v>2</v>
      </c>
      <c r="HV51">
        <v>1</v>
      </c>
      <c r="HW51">
        <v>2</v>
      </c>
      <c r="HX51" s="37">
        <v>3</v>
      </c>
      <c r="HY51">
        <v>2</v>
      </c>
      <c r="HZ51">
        <v>2</v>
      </c>
      <c r="IA51">
        <v>2</v>
      </c>
      <c r="IB51">
        <v>1</v>
      </c>
      <c r="IC51">
        <v>2</v>
      </c>
      <c r="ID51">
        <v>3</v>
      </c>
      <c r="IE51">
        <v>2</v>
      </c>
      <c r="IF51">
        <v>2</v>
      </c>
      <c r="IG51">
        <v>3</v>
      </c>
      <c r="IH51">
        <v>1</v>
      </c>
      <c r="II51">
        <v>2</v>
      </c>
      <c r="IJ51" s="37">
        <f>LOOKUP(II51,{1,2,3},{3,2,1})</f>
        <v>2</v>
      </c>
      <c r="IK51" s="2">
        <f t="shared" si="111"/>
        <v>32</v>
      </c>
      <c r="IL51" s="3">
        <f t="shared" si="112"/>
        <v>1.88</v>
      </c>
      <c r="IM51" s="2">
        <v>1</v>
      </c>
      <c r="IN51">
        <v>3</v>
      </c>
      <c r="IO51">
        <v>4</v>
      </c>
      <c r="IP51">
        <v>2</v>
      </c>
      <c r="IQ51">
        <v>1</v>
      </c>
      <c r="IR51">
        <v>5</v>
      </c>
      <c r="IS51">
        <v>2</v>
      </c>
      <c r="IT51" s="2">
        <f t="shared" si="142"/>
        <v>17</v>
      </c>
      <c r="IU51" s="3">
        <f t="shared" si="143"/>
        <v>2.8330000000000002</v>
      </c>
      <c r="IV51" s="2">
        <v>1</v>
      </c>
      <c r="IW51">
        <v>3</v>
      </c>
      <c r="IX51">
        <v>5</v>
      </c>
      <c r="IY51">
        <v>2</v>
      </c>
      <c r="IZ51">
        <v>1</v>
      </c>
      <c r="JA51">
        <v>5</v>
      </c>
      <c r="JB51">
        <v>3</v>
      </c>
      <c r="JC51" s="2">
        <f t="shared" si="144"/>
        <v>19</v>
      </c>
      <c r="JD51" s="3">
        <f t="shared" si="145"/>
        <v>3.1669999999999998</v>
      </c>
      <c r="JE51" s="2">
        <v>1</v>
      </c>
      <c r="JF51">
        <v>3</v>
      </c>
      <c r="JG51">
        <v>5</v>
      </c>
      <c r="JH51">
        <v>2</v>
      </c>
      <c r="JI51">
        <v>1</v>
      </c>
      <c r="JJ51">
        <v>5</v>
      </c>
      <c r="JK51">
        <v>2</v>
      </c>
      <c r="JL51" s="2">
        <f t="shared" si="146"/>
        <v>18</v>
      </c>
      <c r="JM51" s="3">
        <f t="shared" si="147"/>
        <v>3</v>
      </c>
      <c r="JN51" s="2">
        <v>1</v>
      </c>
      <c r="JO51">
        <v>4</v>
      </c>
      <c r="JP51">
        <v>5</v>
      </c>
      <c r="JQ51">
        <v>3</v>
      </c>
      <c r="JR51">
        <v>1</v>
      </c>
      <c r="JS51">
        <v>5</v>
      </c>
      <c r="JT51">
        <v>2</v>
      </c>
      <c r="JU51" s="2">
        <f t="shared" si="164"/>
        <v>20</v>
      </c>
      <c r="JV51" s="3">
        <f t="shared" si="165"/>
        <v>3.3330000000000002</v>
      </c>
      <c r="JW51" s="2">
        <v>1</v>
      </c>
      <c r="JX51">
        <v>5</v>
      </c>
      <c r="JY51" s="37">
        <f>LOOKUP(JX51,{1,2,3,4,5},{5,4,3,2,1})</f>
        <v>1</v>
      </c>
      <c r="JZ51">
        <v>2</v>
      </c>
      <c r="KA51" s="37">
        <f>LOOKUP(JZ51,{1,2,3,4,5},{5,4,3,2,1})</f>
        <v>4</v>
      </c>
      <c r="KB51">
        <v>2</v>
      </c>
      <c r="KC51" s="37">
        <f>LOOKUP(KB51,{1,2,3,4,5},{5,4,3,2,1})</f>
        <v>4</v>
      </c>
      <c r="KD51">
        <v>5</v>
      </c>
      <c r="KE51" s="37">
        <f>LOOKUP(KD51,{1,2,3,4,5},{5,4,3,2,1})</f>
        <v>1</v>
      </c>
      <c r="KF51">
        <v>1</v>
      </c>
      <c r="KG51" s="37">
        <f>LOOKUP(KF51,{1,2,3,4,5},{5,4,3,2,1})</f>
        <v>5</v>
      </c>
      <c r="KH51">
        <v>4</v>
      </c>
      <c r="KI51" s="37">
        <f>LOOKUP(KH51,{1,2,3,4,5},{5,4,3,2,1})</f>
        <v>2</v>
      </c>
      <c r="KJ51" s="2">
        <f t="shared" si="79"/>
        <v>19</v>
      </c>
      <c r="KK51" s="3">
        <f t="shared" si="148"/>
        <v>3.1669999999999998</v>
      </c>
      <c r="KL51" s="2">
        <f t="shared" si="149"/>
        <v>7</v>
      </c>
      <c r="KM51">
        <f t="shared" si="150"/>
        <v>13</v>
      </c>
      <c r="KN51">
        <f t="shared" si="163"/>
        <v>8</v>
      </c>
      <c r="KO51">
        <f t="shared" si="151"/>
        <v>3</v>
      </c>
      <c r="KP51">
        <f t="shared" si="152"/>
        <v>15</v>
      </c>
      <c r="KQ51">
        <f t="shared" si="153"/>
        <v>7</v>
      </c>
      <c r="KR51" s="2">
        <f t="shared" si="166"/>
        <v>7</v>
      </c>
      <c r="KS51">
        <f t="shared" si="167"/>
        <v>10</v>
      </c>
      <c r="KT51">
        <f t="shared" si="168"/>
        <v>5</v>
      </c>
      <c r="KU51">
        <f t="shared" si="169"/>
        <v>2</v>
      </c>
      <c r="KV51">
        <f t="shared" si="170"/>
        <v>10</v>
      </c>
      <c r="KW51" s="3">
        <f t="shared" si="171"/>
        <v>4</v>
      </c>
      <c r="KX51" s="32">
        <v>1</v>
      </c>
      <c r="KY51" s="31">
        <v>2</v>
      </c>
      <c r="KZ51" s="31">
        <v>4</v>
      </c>
      <c r="LA51" s="31">
        <v>3</v>
      </c>
      <c r="LB51" s="31" t="s">
        <v>440</v>
      </c>
      <c r="LC51" s="31">
        <v>4</v>
      </c>
      <c r="LD51" s="31">
        <v>2</v>
      </c>
      <c r="LE51" s="31">
        <v>5</v>
      </c>
      <c r="LF51" s="31">
        <v>3</v>
      </c>
      <c r="LG51" s="31">
        <v>4</v>
      </c>
      <c r="LH51" s="31">
        <v>5</v>
      </c>
      <c r="LI51" s="31">
        <v>1</v>
      </c>
      <c r="LJ51" s="31">
        <v>5</v>
      </c>
      <c r="LK51" s="31">
        <v>1</v>
      </c>
      <c r="LL51" s="31">
        <v>3</v>
      </c>
      <c r="LM51" s="31">
        <v>4</v>
      </c>
      <c r="LN51" s="31">
        <v>3</v>
      </c>
      <c r="LO51" s="31">
        <v>2</v>
      </c>
      <c r="LP51" s="31">
        <v>2</v>
      </c>
      <c r="LQ51" s="31">
        <v>1</v>
      </c>
      <c r="LR51" s="31">
        <v>4</v>
      </c>
      <c r="LS51" s="31">
        <v>2</v>
      </c>
      <c r="LT51" s="31">
        <v>3</v>
      </c>
      <c r="LU51" s="32">
        <f t="shared" si="154"/>
        <v>27</v>
      </c>
      <c r="LV51" s="33">
        <f t="shared" si="155"/>
        <v>4.5</v>
      </c>
      <c r="LW51" s="32">
        <f t="shared" si="156"/>
        <v>36</v>
      </c>
      <c r="LX51" s="33">
        <f t="shared" si="157"/>
        <v>2.25</v>
      </c>
      <c r="LY51" s="32">
        <f t="shared" si="158"/>
        <v>63</v>
      </c>
      <c r="LZ51" s="33">
        <f t="shared" si="159"/>
        <v>2.8639999999999999</v>
      </c>
      <c r="MA51" s="2">
        <v>2</v>
      </c>
      <c r="MB51">
        <v>2</v>
      </c>
      <c r="MC51">
        <v>1</v>
      </c>
      <c r="MD51">
        <v>1</v>
      </c>
      <c r="ME51">
        <v>1</v>
      </c>
      <c r="MF51">
        <v>2</v>
      </c>
      <c r="MG51">
        <v>2</v>
      </c>
      <c r="MH51">
        <v>2</v>
      </c>
      <c r="MI51">
        <v>2</v>
      </c>
      <c r="MJ51" s="3">
        <v>2</v>
      </c>
      <c r="MK51">
        <f t="shared" si="160"/>
        <v>17</v>
      </c>
      <c r="ML51" s="32">
        <v>1</v>
      </c>
      <c r="MM51" s="31">
        <v>4</v>
      </c>
      <c r="MN51" s="31">
        <v>3</v>
      </c>
      <c r="MO51" s="31">
        <v>2</v>
      </c>
      <c r="MP51" s="31">
        <f>LOOKUP(MO51,{1,2,3,4,5},{5,4,3,2,1})</f>
        <v>4</v>
      </c>
      <c r="MQ51" s="31" t="s">
        <v>440</v>
      </c>
      <c r="MR51" s="31" t="s">
        <v>440</v>
      </c>
      <c r="MS51" s="31" t="s">
        <v>440</v>
      </c>
      <c r="MT51" s="31">
        <v>2</v>
      </c>
      <c r="MU51" s="31">
        <f>LOOKUP(MT51,{1,2,3,4,5},{5,4,3,2,1})</f>
        <v>4</v>
      </c>
      <c r="MV51" s="31">
        <v>3</v>
      </c>
      <c r="MW51" s="31">
        <v>2</v>
      </c>
      <c r="MX51" s="31">
        <v>3</v>
      </c>
      <c r="MY51" s="31">
        <v>4</v>
      </c>
      <c r="MZ51" s="31">
        <f>LOOKUP(MY51,{1,2,3,4,5},{5,4,3,2,1})</f>
        <v>2</v>
      </c>
      <c r="NA51" s="31" t="s">
        <v>440</v>
      </c>
      <c r="NB51" s="31">
        <v>4</v>
      </c>
      <c r="NC51" s="31">
        <v>3</v>
      </c>
      <c r="ND51" s="31">
        <f>LOOKUP(NC51,{1,2,3,4,5},{5,4,3,2,1})</f>
        <v>3</v>
      </c>
      <c r="NE51" s="31">
        <v>2</v>
      </c>
      <c r="NF51" s="31">
        <v>4</v>
      </c>
      <c r="NG51" s="31">
        <f>LOOKUP(NF51,{1,2,3,4,5},{5,4,3,2,1})</f>
        <v>2</v>
      </c>
      <c r="NH51" s="31">
        <v>3</v>
      </c>
      <c r="NI51" s="31">
        <f>LOOKUP(NH51,{1,2,3,4,5},{5,4,3,2,1})</f>
        <v>3</v>
      </c>
      <c r="NJ51" s="31">
        <v>3</v>
      </c>
      <c r="NK51" s="31">
        <v>4</v>
      </c>
      <c r="NL51" s="31">
        <f>LOOKUP(NK51,{1,2,3,4,5},{5,4,3,2,1})</f>
        <v>2</v>
      </c>
      <c r="NM51" s="31">
        <v>2</v>
      </c>
      <c r="NN51" s="31">
        <f>LOOKUP(NM51,{1,2,3,4,5},{5,4,3,2,1})</f>
        <v>4</v>
      </c>
      <c r="NO51" s="31">
        <v>2</v>
      </c>
      <c r="NP51" s="31">
        <f>LOOKUP(NO51,{1,2,3,4,5},{5,4,3,2,1})</f>
        <v>4</v>
      </c>
      <c r="NQ51" s="31">
        <v>4</v>
      </c>
      <c r="NR51" s="31">
        <v>3</v>
      </c>
      <c r="NS51" s="31">
        <v>3</v>
      </c>
      <c r="NT51" s="31">
        <v>2</v>
      </c>
      <c r="NU51" s="31">
        <f>LOOKUP(NT51,{1,2,3,4,5},{5,4,3,2,1})</f>
        <v>4</v>
      </c>
      <c r="NV51" s="31">
        <v>4</v>
      </c>
      <c r="NW51" s="31">
        <f>LOOKUP(NV51,{1,2,3,4,5},{5,4,3,2,1})</f>
        <v>2</v>
      </c>
      <c r="NX51" s="31">
        <v>2</v>
      </c>
      <c r="NY51" s="31">
        <f>LOOKUP(NX51,{1,2,3,4,5},{5,4,3,2,1})</f>
        <v>4</v>
      </c>
      <c r="NZ51" s="31">
        <f t="shared" si="161"/>
        <v>72</v>
      </c>
      <c r="OA51" s="31">
        <f t="shared" si="162"/>
        <v>2.77</v>
      </c>
      <c r="OB51" s="13" t="s">
        <v>440</v>
      </c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</row>
    <row r="52" spans="1:461" x14ac:dyDescent="0.3">
      <c r="A52" s="30">
        <v>55</v>
      </c>
      <c r="B52" s="2" t="s">
        <v>773</v>
      </c>
      <c r="C52" s="3">
        <v>1</v>
      </c>
      <c r="D52" s="2">
        <v>20</v>
      </c>
      <c r="E52">
        <v>1</v>
      </c>
      <c r="F52" s="2">
        <v>1</v>
      </c>
      <c r="G52">
        <v>1</v>
      </c>
      <c r="H52" s="3">
        <v>1</v>
      </c>
      <c r="I52" s="2">
        <v>1</v>
      </c>
      <c r="J52">
        <v>1</v>
      </c>
      <c r="K52">
        <v>0</v>
      </c>
      <c r="L52">
        <v>1</v>
      </c>
      <c r="M52">
        <v>0</v>
      </c>
      <c r="N52">
        <v>1</v>
      </c>
      <c r="O52">
        <v>1</v>
      </c>
      <c r="P52">
        <f t="shared" si="77"/>
        <v>4</v>
      </c>
      <c r="Q52" t="s">
        <v>774</v>
      </c>
      <c r="R52">
        <v>1</v>
      </c>
      <c r="S52">
        <v>4</v>
      </c>
      <c r="T52">
        <f>LOOKUP(R52,{1,2,3,4,5,6,11,15},{1,2,1,2,2,2,1,2})</f>
        <v>1</v>
      </c>
      <c r="U52">
        <v>2</v>
      </c>
      <c r="V52" s="3"/>
      <c r="W52" s="32" t="s">
        <v>440</v>
      </c>
      <c r="X52" s="32" t="s">
        <v>440</v>
      </c>
      <c r="Y52" s="32" t="s">
        <v>440</v>
      </c>
      <c r="Z52" s="32" t="s">
        <v>440</v>
      </c>
      <c r="AA52" s="32" t="s">
        <v>440</v>
      </c>
      <c r="AB52" s="49" t="s">
        <v>440</v>
      </c>
      <c r="AC52" s="32" t="s">
        <v>440</v>
      </c>
      <c r="AD52" s="49" t="s">
        <v>440</v>
      </c>
      <c r="AE52" s="2">
        <v>1</v>
      </c>
      <c r="AF52">
        <v>1</v>
      </c>
      <c r="AG52">
        <f t="shared" si="172"/>
        <v>1</v>
      </c>
      <c r="AH52">
        <v>2</v>
      </c>
      <c r="AI52">
        <f t="shared" si="173"/>
        <v>-1</v>
      </c>
      <c r="AJ52">
        <v>1</v>
      </c>
      <c r="AK52">
        <f t="shared" si="174"/>
        <v>1</v>
      </c>
      <c r="AL52">
        <v>2</v>
      </c>
      <c r="AM52">
        <f t="shared" si="175"/>
        <v>1</v>
      </c>
      <c r="AN52">
        <v>2</v>
      </c>
      <c r="AO52">
        <f t="shared" si="176"/>
        <v>1</v>
      </c>
      <c r="AP52">
        <v>2</v>
      </c>
      <c r="AQ52">
        <f t="shared" si="177"/>
        <v>-1</v>
      </c>
      <c r="AR52">
        <v>2</v>
      </c>
      <c r="AS52">
        <f t="shared" si="178"/>
        <v>1</v>
      </c>
      <c r="AT52">
        <v>2</v>
      </c>
      <c r="AU52">
        <f t="shared" si="179"/>
        <v>1</v>
      </c>
      <c r="AV52">
        <v>2</v>
      </c>
      <c r="AW52">
        <f t="shared" si="180"/>
        <v>-1</v>
      </c>
      <c r="AX52">
        <v>2</v>
      </c>
      <c r="AY52">
        <f t="shared" si="181"/>
        <v>1</v>
      </c>
      <c r="AZ52">
        <v>1</v>
      </c>
      <c r="BA52">
        <f t="shared" si="182"/>
        <v>-1</v>
      </c>
      <c r="BB52">
        <v>1</v>
      </c>
      <c r="BC52">
        <f t="shared" si="183"/>
        <v>1</v>
      </c>
      <c r="BD52">
        <v>2</v>
      </c>
      <c r="BE52">
        <f t="shared" si="184"/>
        <v>-1</v>
      </c>
      <c r="BF52">
        <v>2</v>
      </c>
      <c r="BG52">
        <f t="shared" si="185"/>
        <v>1</v>
      </c>
      <c r="BH52">
        <v>2</v>
      </c>
      <c r="BI52">
        <f t="shared" si="186"/>
        <v>-1</v>
      </c>
      <c r="BJ52">
        <v>2</v>
      </c>
      <c r="BK52">
        <f t="shared" si="187"/>
        <v>1</v>
      </c>
      <c r="BL52">
        <v>2</v>
      </c>
      <c r="BM52">
        <f t="shared" si="188"/>
        <v>1</v>
      </c>
      <c r="BN52">
        <v>2</v>
      </c>
      <c r="BO52">
        <f t="shared" si="189"/>
        <v>-1</v>
      </c>
      <c r="BP52">
        <v>1</v>
      </c>
      <c r="BQ52">
        <f t="shared" si="190"/>
        <v>1</v>
      </c>
      <c r="BR52">
        <v>2</v>
      </c>
      <c r="BS52">
        <f t="shared" si="191"/>
        <v>1</v>
      </c>
      <c r="BT52">
        <v>2</v>
      </c>
      <c r="BU52">
        <f t="shared" si="192"/>
        <v>1</v>
      </c>
      <c r="BV52" s="13">
        <f t="shared" si="193"/>
        <v>7</v>
      </c>
      <c r="BW52" s="2">
        <v>1</v>
      </c>
      <c r="BX52">
        <v>4</v>
      </c>
      <c r="BY52">
        <v>5</v>
      </c>
      <c r="BZ52">
        <v>2</v>
      </c>
      <c r="CA52">
        <v>5</v>
      </c>
      <c r="CB52">
        <v>4</v>
      </c>
      <c r="CC52">
        <v>2</v>
      </c>
      <c r="CD52">
        <v>2</v>
      </c>
      <c r="CE52" s="37">
        <v>5</v>
      </c>
      <c r="CF52">
        <v>2</v>
      </c>
      <c r="CG52">
        <v>1</v>
      </c>
      <c r="CH52">
        <v>1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5</v>
      </c>
      <c r="CQ52">
        <v>5</v>
      </c>
      <c r="CR52">
        <v>1</v>
      </c>
      <c r="CS52">
        <f>LOOKUP(CR52,{1,2,3,4,5},{5,4,3,2,1})</f>
        <v>5</v>
      </c>
      <c r="CT52">
        <v>5</v>
      </c>
      <c r="CU52">
        <v>4</v>
      </c>
      <c r="CV52">
        <v>4</v>
      </c>
      <c r="CW52">
        <v>1</v>
      </c>
      <c r="CX52">
        <f>LOOKUP(CW52,{1,2,3,4,5},{5,4,3,2,1})</f>
        <v>5</v>
      </c>
      <c r="CY52">
        <v>1</v>
      </c>
      <c r="CZ52">
        <f>LOOKUP(CY52,{1,2,3,4,5},{5,4,3,2,1})</f>
        <v>5</v>
      </c>
      <c r="DA52">
        <v>1</v>
      </c>
      <c r="DB52">
        <f>LOOKUP(DA52,{1,2,3,4,5},{5,4,3,2,1})</f>
        <v>5</v>
      </c>
      <c r="DC52">
        <v>4</v>
      </c>
      <c r="DD52">
        <v>4</v>
      </c>
      <c r="DE52">
        <v>4</v>
      </c>
      <c r="DF52">
        <v>3</v>
      </c>
      <c r="DG52">
        <v>4</v>
      </c>
      <c r="DH52">
        <v>3</v>
      </c>
      <c r="DI52">
        <v>2</v>
      </c>
      <c r="DJ52">
        <v>2</v>
      </c>
      <c r="DK52">
        <v>2</v>
      </c>
      <c r="DL52" s="2">
        <f t="shared" si="113"/>
        <v>11</v>
      </c>
      <c r="DM52">
        <f t="shared" si="114"/>
        <v>3.6667000000000001</v>
      </c>
      <c r="DN52">
        <f t="shared" si="115"/>
        <v>10</v>
      </c>
      <c r="DO52">
        <f t="shared" si="116"/>
        <v>3.3332999999999999</v>
      </c>
      <c r="DP52">
        <f t="shared" si="117"/>
        <v>21</v>
      </c>
      <c r="DQ52" s="3">
        <f t="shared" si="118"/>
        <v>3.5</v>
      </c>
      <c r="DR52" s="2">
        <f t="shared" si="119"/>
        <v>15</v>
      </c>
      <c r="DS52">
        <f t="shared" si="120"/>
        <v>2.5</v>
      </c>
      <c r="DT52">
        <f t="shared" si="121"/>
        <v>16</v>
      </c>
      <c r="DU52">
        <f t="shared" si="122"/>
        <v>2</v>
      </c>
      <c r="DV52">
        <f t="shared" si="123"/>
        <v>31</v>
      </c>
      <c r="DW52" s="3">
        <f t="shared" si="124"/>
        <v>2.21</v>
      </c>
      <c r="DX52" s="2">
        <f t="shared" si="125"/>
        <v>15</v>
      </c>
      <c r="DY52">
        <f t="shared" si="126"/>
        <v>5</v>
      </c>
      <c r="DZ52">
        <f t="shared" si="127"/>
        <v>13</v>
      </c>
      <c r="EA52">
        <f t="shared" si="128"/>
        <v>4.3333000000000004</v>
      </c>
      <c r="EB52">
        <f t="shared" si="129"/>
        <v>28</v>
      </c>
      <c r="EC52" s="3">
        <f t="shared" si="130"/>
        <v>4.67</v>
      </c>
      <c r="ED52" s="2">
        <f t="shared" si="78"/>
        <v>27</v>
      </c>
      <c r="EE52" s="3">
        <f t="shared" si="131"/>
        <v>4.5</v>
      </c>
      <c r="EF52" s="2">
        <f t="shared" si="132"/>
        <v>6</v>
      </c>
      <c r="EG52" s="3">
        <f t="shared" si="133"/>
        <v>2</v>
      </c>
      <c r="EH52" s="2">
        <f t="shared" si="134"/>
        <v>113</v>
      </c>
      <c r="EI52" s="3">
        <f t="shared" si="135"/>
        <v>3.23</v>
      </c>
      <c r="EJ52" s="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4</v>
      </c>
      <c r="ER52">
        <v>4</v>
      </c>
      <c r="ES52">
        <v>1</v>
      </c>
      <c r="ET52">
        <v>4</v>
      </c>
      <c r="EU52" s="37">
        <v>2</v>
      </c>
      <c r="EV52">
        <v>1</v>
      </c>
      <c r="EW52">
        <v>1</v>
      </c>
      <c r="EX52">
        <v>1</v>
      </c>
      <c r="EY52">
        <v>1</v>
      </c>
      <c r="EZ52">
        <v>4</v>
      </c>
      <c r="FA52">
        <v>2</v>
      </c>
      <c r="FB52">
        <v>1</v>
      </c>
      <c r="FC52">
        <v>1</v>
      </c>
      <c r="FD52">
        <v>1</v>
      </c>
      <c r="FE52">
        <v>1</v>
      </c>
      <c r="FF52" s="2">
        <f t="shared" si="136"/>
        <v>33</v>
      </c>
      <c r="FG52" s="3">
        <f t="shared" si="137"/>
        <v>1.65</v>
      </c>
      <c r="FH52" s="2" t="s">
        <v>775</v>
      </c>
      <c r="FI52">
        <v>0</v>
      </c>
      <c r="FJ52" t="s">
        <v>511</v>
      </c>
      <c r="FK52">
        <v>7</v>
      </c>
      <c r="FL52" t="s">
        <v>514</v>
      </c>
      <c r="FM52" s="3">
        <v>10</v>
      </c>
      <c r="FN52" s="2">
        <v>1</v>
      </c>
      <c r="FO52">
        <v>1</v>
      </c>
      <c r="FP52">
        <v>2</v>
      </c>
      <c r="FQ52">
        <v>1</v>
      </c>
      <c r="FR52">
        <v>1</v>
      </c>
      <c r="FS52">
        <v>2</v>
      </c>
      <c r="FT52">
        <v>2</v>
      </c>
      <c r="FU52">
        <v>1</v>
      </c>
      <c r="FV52">
        <v>1</v>
      </c>
      <c r="FW52">
        <v>1</v>
      </c>
      <c r="FX52">
        <v>1</v>
      </c>
      <c r="FY52" s="37">
        <v>2</v>
      </c>
      <c r="FZ52">
        <v>1</v>
      </c>
      <c r="GA52">
        <v>1</v>
      </c>
      <c r="GB52">
        <v>1</v>
      </c>
      <c r="GC52">
        <v>2</v>
      </c>
      <c r="GD52">
        <v>1</v>
      </c>
      <c r="GE52">
        <v>1</v>
      </c>
      <c r="GF52">
        <v>1</v>
      </c>
      <c r="GG52">
        <v>2</v>
      </c>
      <c r="GH52">
        <v>1</v>
      </c>
      <c r="GI52">
        <v>1</v>
      </c>
      <c r="GJ52" s="2">
        <f t="shared" si="138"/>
        <v>25</v>
      </c>
      <c r="GK52" s="3">
        <f t="shared" si="139"/>
        <v>1.25</v>
      </c>
      <c r="GL52" s="2" t="s">
        <v>776</v>
      </c>
      <c r="GM52">
        <v>0</v>
      </c>
      <c r="GN52" t="s">
        <v>777</v>
      </c>
      <c r="GO52">
        <v>0</v>
      </c>
      <c r="GP52" t="s">
        <v>778</v>
      </c>
      <c r="GQ52" s="3">
        <v>0</v>
      </c>
      <c r="GR52" s="2">
        <v>1</v>
      </c>
      <c r="GS52">
        <v>5</v>
      </c>
      <c r="GT52">
        <v>4</v>
      </c>
      <c r="GU52">
        <v>2</v>
      </c>
      <c r="GV52">
        <v>2</v>
      </c>
      <c r="GW52">
        <v>1</v>
      </c>
      <c r="GX52" s="37">
        <f>LOOKUP(GW52,{1,2,3,4,5},{5,4,3,2,1})</f>
        <v>5</v>
      </c>
      <c r="GY52">
        <v>1</v>
      </c>
      <c r="GZ52" s="37">
        <f>LOOKUP(GY52,{1,2,3,4,5},{5,4,3,2,1})</f>
        <v>5</v>
      </c>
      <c r="HA52">
        <v>3</v>
      </c>
      <c r="HB52">
        <v>1</v>
      </c>
      <c r="HC52" s="37">
        <f>LOOKUP(HB52,{1,2,3,4,5},{5,4,3,2,1})</f>
        <v>5</v>
      </c>
      <c r="HD52">
        <v>1</v>
      </c>
      <c r="HE52">
        <v>3</v>
      </c>
      <c r="HF52">
        <v>5</v>
      </c>
      <c r="HG52">
        <v>3</v>
      </c>
      <c r="HH52">
        <v>4</v>
      </c>
      <c r="HI52">
        <v>3</v>
      </c>
      <c r="HJ52">
        <v>5</v>
      </c>
      <c r="HK52">
        <v>2</v>
      </c>
      <c r="HL52" s="37">
        <f>LOOKUP(HK52,{1,2,3,4,5},{5,4,3,2,1})</f>
        <v>4</v>
      </c>
      <c r="HM52">
        <v>2</v>
      </c>
      <c r="HN52" s="37">
        <f>LOOKUP(HM52,{1,2,3,4,5},{5,4,3,2,1})</f>
        <v>4</v>
      </c>
      <c r="HO52">
        <f t="shared" si="140"/>
        <v>63</v>
      </c>
      <c r="HP52">
        <f t="shared" si="141"/>
        <v>3.71</v>
      </c>
      <c r="HQ52">
        <v>1</v>
      </c>
      <c r="HR52">
        <v>2</v>
      </c>
      <c r="HS52">
        <v>3</v>
      </c>
      <c r="HT52">
        <v>1</v>
      </c>
      <c r="HU52">
        <v>2</v>
      </c>
      <c r="HV52">
        <v>1</v>
      </c>
      <c r="HW52">
        <v>1</v>
      </c>
      <c r="HX52" s="37">
        <v>3</v>
      </c>
      <c r="HY52">
        <v>3</v>
      </c>
      <c r="HZ52">
        <v>3</v>
      </c>
      <c r="IA52">
        <v>3</v>
      </c>
      <c r="IB52">
        <v>1</v>
      </c>
      <c r="IC52">
        <v>3</v>
      </c>
      <c r="ID52">
        <v>2</v>
      </c>
      <c r="IE52">
        <v>2</v>
      </c>
      <c r="IF52">
        <v>3</v>
      </c>
      <c r="IG52">
        <v>3</v>
      </c>
      <c r="IH52">
        <v>2</v>
      </c>
      <c r="II52">
        <v>1</v>
      </c>
      <c r="IJ52" s="37">
        <f>LOOKUP(II52,{1,2,3},{3,2,1})</f>
        <v>3</v>
      </c>
      <c r="IK52" s="2">
        <f t="shared" si="111"/>
        <v>38</v>
      </c>
      <c r="IL52" s="3">
        <f t="shared" si="112"/>
        <v>2.2400000000000002</v>
      </c>
      <c r="IM52" s="2">
        <v>1</v>
      </c>
      <c r="IN52">
        <v>2</v>
      </c>
      <c r="IO52">
        <v>4</v>
      </c>
      <c r="IP52">
        <v>4</v>
      </c>
      <c r="IQ52">
        <v>1</v>
      </c>
      <c r="IR52">
        <v>4</v>
      </c>
      <c r="IS52">
        <v>2</v>
      </c>
      <c r="IT52" s="2">
        <f t="shared" si="142"/>
        <v>17</v>
      </c>
      <c r="IU52" s="3">
        <f t="shared" si="143"/>
        <v>2.8330000000000002</v>
      </c>
      <c r="IV52" s="2">
        <v>1</v>
      </c>
      <c r="IW52">
        <v>3</v>
      </c>
      <c r="IX52">
        <v>5</v>
      </c>
      <c r="IY52">
        <v>4</v>
      </c>
      <c r="IZ52">
        <v>1</v>
      </c>
      <c r="JA52">
        <v>5</v>
      </c>
      <c r="JB52">
        <v>3</v>
      </c>
      <c r="JC52" s="2">
        <f t="shared" si="144"/>
        <v>21</v>
      </c>
      <c r="JD52" s="3">
        <f t="shared" si="145"/>
        <v>3.5</v>
      </c>
      <c r="JE52" s="2">
        <v>1</v>
      </c>
      <c r="JF52">
        <v>5</v>
      </c>
      <c r="JG52">
        <v>4</v>
      </c>
      <c r="JH52">
        <v>4</v>
      </c>
      <c r="JI52">
        <v>5</v>
      </c>
      <c r="JJ52">
        <v>4</v>
      </c>
      <c r="JK52">
        <v>5</v>
      </c>
      <c r="JL52" s="2">
        <f t="shared" si="146"/>
        <v>27</v>
      </c>
      <c r="JM52" s="3">
        <f t="shared" si="147"/>
        <v>4.5</v>
      </c>
      <c r="JN52" s="2">
        <v>1</v>
      </c>
      <c r="JO52">
        <v>5</v>
      </c>
      <c r="JP52">
        <v>5</v>
      </c>
      <c r="JQ52">
        <v>5</v>
      </c>
      <c r="JR52">
        <v>4</v>
      </c>
      <c r="JS52">
        <v>5</v>
      </c>
      <c r="JT52">
        <v>5</v>
      </c>
      <c r="JU52" s="2">
        <f t="shared" si="164"/>
        <v>29</v>
      </c>
      <c r="JV52" s="3">
        <f t="shared" si="165"/>
        <v>4.8330000000000002</v>
      </c>
      <c r="JW52" s="2">
        <v>1</v>
      </c>
      <c r="JX52">
        <v>5</v>
      </c>
      <c r="JY52" s="37">
        <f>LOOKUP(JX52,{1,2,3,4,5},{5,4,3,2,1})</f>
        <v>1</v>
      </c>
      <c r="JZ52">
        <v>2</v>
      </c>
      <c r="KA52" s="37">
        <f>LOOKUP(JZ52,{1,2,3,4,5},{5,4,3,2,1})</f>
        <v>4</v>
      </c>
      <c r="KB52">
        <v>2</v>
      </c>
      <c r="KC52" s="37">
        <f>LOOKUP(KB52,{1,2,3,4,5},{5,4,3,2,1})</f>
        <v>4</v>
      </c>
      <c r="KD52">
        <v>5</v>
      </c>
      <c r="KE52" s="37">
        <f>LOOKUP(KD52,{1,2,3,4,5},{5,4,3,2,1})</f>
        <v>1</v>
      </c>
      <c r="KF52">
        <v>2</v>
      </c>
      <c r="KG52" s="37">
        <f>LOOKUP(KF52,{1,2,3,4,5},{5,4,3,2,1})</f>
        <v>4</v>
      </c>
      <c r="KH52">
        <v>4</v>
      </c>
      <c r="KI52" s="37">
        <f>LOOKUP(KH52,{1,2,3,4,5},{5,4,3,2,1})</f>
        <v>2</v>
      </c>
      <c r="KJ52" s="2">
        <f t="shared" si="79"/>
        <v>20</v>
      </c>
      <c r="KK52" s="3">
        <f t="shared" si="148"/>
        <v>3.3330000000000002</v>
      </c>
      <c r="KL52" s="2">
        <f t="shared" si="149"/>
        <v>6</v>
      </c>
      <c r="KM52">
        <f t="shared" si="150"/>
        <v>13</v>
      </c>
      <c r="KN52">
        <f t="shared" si="163"/>
        <v>12</v>
      </c>
      <c r="KO52">
        <f t="shared" si="151"/>
        <v>3</v>
      </c>
      <c r="KP52">
        <f t="shared" si="152"/>
        <v>13</v>
      </c>
      <c r="KQ52">
        <f t="shared" si="153"/>
        <v>7</v>
      </c>
      <c r="KR52" s="2">
        <f t="shared" si="166"/>
        <v>10</v>
      </c>
      <c r="KS52">
        <f t="shared" si="167"/>
        <v>9</v>
      </c>
      <c r="KT52">
        <f t="shared" si="168"/>
        <v>9</v>
      </c>
      <c r="KU52">
        <f t="shared" si="169"/>
        <v>9</v>
      </c>
      <c r="KV52">
        <f t="shared" si="170"/>
        <v>9</v>
      </c>
      <c r="KW52" s="3">
        <f t="shared" si="171"/>
        <v>10</v>
      </c>
      <c r="KX52" s="2">
        <v>1</v>
      </c>
      <c r="KY52">
        <v>3</v>
      </c>
      <c r="KZ52">
        <v>4</v>
      </c>
      <c r="LA52">
        <v>2</v>
      </c>
      <c r="LB52">
        <v>2</v>
      </c>
      <c r="LC52">
        <v>4</v>
      </c>
      <c r="LD52">
        <v>1</v>
      </c>
      <c r="LE52">
        <v>4</v>
      </c>
      <c r="LF52">
        <v>2</v>
      </c>
      <c r="LG52">
        <v>5</v>
      </c>
      <c r="LH52">
        <v>4</v>
      </c>
      <c r="LI52">
        <v>2</v>
      </c>
      <c r="LJ52">
        <v>5</v>
      </c>
      <c r="LK52">
        <v>2</v>
      </c>
      <c r="LL52">
        <v>3</v>
      </c>
      <c r="LM52">
        <v>2</v>
      </c>
      <c r="LN52">
        <v>2</v>
      </c>
      <c r="LO52">
        <v>2</v>
      </c>
      <c r="LP52">
        <v>2</v>
      </c>
      <c r="LQ52">
        <v>2</v>
      </c>
      <c r="LR52">
        <v>1</v>
      </c>
      <c r="LS52">
        <v>2</v>
      </c>
      <c r="LT52">
        <v>3</v>
      </c>
      <c r="LU52" s="2">
        <f t="shared" si="154"/>
        <v>26</v>
      </c>
      <c r="LV52" s="3">
        <f t="shared" si="155"/>
        <v>4.3330000000000002</v>
      </c>
      <c r="LW52" s="2">
        <f t="shared" si="156"/>
        <v>33</v>
      </c>
      <c r="LX52" s="3">
        <f t="shared" si="157"/>
        <v>2.0630000000000002</v>
      </c>
      <c r="LY52" s="2">
        <f t="shared" si="158"/>
        <v>59</v>
      </c>
      <c r="LZ52" s="3">
        <f t="shared" si="159"/>
        <v>2.6819999999999999</v>
      </c>
      <c r="MA52" s="2">
        <v>1</v>
      </c>
      <c r="MB52">
        <v>1</v>
      </c>
      <c r="MC52">
        <v>2</v>
      </c>
      <c r="MD52">
        <v>1</v>
      </c>
      <c r="ME52">
        <v>2</v>
      </c>
      <c r="MF52">
        <v>2</v>
      </c>
      <c r="MG52">
        <v>1</v>
      </c>
      <c r="MH52">
        <v>1</v>
      </c>
      <c r="MI52">
        <v>1</v>
      </c>
      <c r="MJ52" s="3">
        <v>1</v>
      </c>
      <c r="MK52">
        <f t="shared" si="160"/>
        <v>13</v>
      </c>
      <c r="ML52" s="2">
        <v>1</v>
      </c>
      <c r="MM52">
        <v>3</v>
      </c>
      <c r="MN52">
        <v>3</v>
      </c>
      <c r="MO52">
        <v>2</v>
      </c>
      <c r="MP52" s="37">
        <f>LOOKUP(MO52,{1,2,3,4,5},{5,4,3,2,1})</f>
        <v>4</v>
      </c>
      <c r="MQ52">
        <v>1</v>
      </c>
      <c r="MR52">
        <v>3</v>
      </c>
      <c r="MS52" s="37">
        <f>LOOKUP(MR52,{1,2,3,4,5},{5,4,3,2,1})</f>
        <v>3</v>
      </c>
      <c r="MT52">
        <v>3</v>
      </c>
      <c r="MU52" s="37">
        <f>LOOKUP(MT52,{1,2,3,4,5},{5,4,3,2,1})</f>
        <v>3</v>
      </c>
      <c r="MV52">
        <v>2</v>
      </c>
      <c r="MW52">
        <v>1</v>
      </c>
      <c r="MX52">
        <v>2</v>
      </c>
      <c r="MY52">
        <v>4</v>
      </c>
      <c r="MZ52" s="37">
        <f>LOOKUP(MY52,{1,2,3,4,5},{5,4,3,2,1})</f>
        <v>2</v>
      </c>
      <c r="NA52">
        <v>3</v>
      </c>
      <c r="NB52">
        <v>3</v>
      </c>
      <c r="NC52">
        <v>4</v>
      </c>
      <c r="ND52" s="37">
        <f>LOOKUP(NC52,{1,2,3,4,5},{5,4,3,2,1})</f>
        <v>2</v>
      </c>
      <c r="NE52">
        <v>2</v>
      </c>
      <c r="NF52">
        <v>4</v>
      </c>
      <c r="NG52" s="37">
        <f>LOOKUP(NF52,{1,2,3,4,5},{5,4,3,2,1})</f>
        <v>2</v>
      </c>
      <c r="NH52">
        <v>2</v>
      </c>
      <c r="NI52" s="37">
        <f>LOOKUP(NH52,{1,2,3,4,5},{5,4,3,2,1})</f>
        <v>4</v>
      </c>
      <c r="NJ52">
        <v>2</v>
      </c>
      <c r="NK52">
        <v>4</v>
      </c>
      <c r="NL52" s="37">
        <f>LOOKUP(NK52,{1,2,3,4,5},{5,4,3,2,1})</f>
        <v>2</v>
      </c>
      <c r="NM52">
        <v>3</v>
      </c>
      <c r="NN52" s="37">
        <f>LOOKUP(NM52,{1,2,3,4,5},{5,4,3,2,1})</f>
        <v>3</v>
      </c>
      <c r="NO52">
        <v>2</v>
      </c>
      <c r="NP52" s="37">
        <f>LOOKUP(NO52,{1,2,3,4,5},{5,4,3,2,1})</f>
        <v>4</v>
      </c>
      <c r="NQ52">
        <v>1</v>
      </c>
      <c r="NR52">
        <v>2</v>
      </c>
      <c r="NS52">
        <v>4</v>
      </c>
      <c r="NT52">
        <v>3</v>
      </c>
      <c r="NU52" s="37">
        <f>LOOKUP(NT52,{1,2,3,4,5},{5,4,3,2,1})</f>
        <v>3</v>
      </c>
      <c r="NV52">
        <v>4</v>
      </c>
      <c r="NW52" s="37">
        <f>LOOKUP(NV52,{1,2,3,4,5},{5,4,3,2,1})</f>
        <v>2</v>
      </c>
      <c r="NX52">
        <v>4</v>
      </c>
      <c r="NY52" s="37">
        <f>LOOKUP(NX52,{1,2,3,4,5},{5,4,3,2,1})</f>
        <v>2</v>
      </c>
      <c r="NZ52">
        <f t="shared" si="161"/>
        <v>65</v>
      </c>
      <c r="OA52">
        <f t="shared" si="162"/>
        <v>2.5</v>
      </c>
      <c r="OB52" s="13" t="s">
        <v>440</v>
      </c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</row>
    <row r="53" spans="1:461" x14ac:dyDescent="0.3">
      <c r="A53" s="30">
        <v>56</v>
      </c>
      <c r="B53" s="2" t="s">
        <v>779</v>
      </c>
      <c r="C53" s="3">
        <v>1</v>
      </c>
      <c r="D53" s="2">
        <v>20</v>
      </c>
      <c r="E53">
        <v>1</v>
      </c>
      <c r="F53" s="2">
        <v>1</v>
      </c>
      <c r="G53">
        <v>1</v>
      </c>
      <c r="H53" s="3">
        <v>1</v>
      </c>
      <c r="I53" s="2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f t="shared" si="77"/>
        <v>1</v>
      </c>
      <c r="Q53" t="s">
        <v>780</v>
      </c>
      <c r="R53">
        <v>1</v>
      </c>
      <c r="S53">
        <v>4</v>
      </c>
      <c r="T53">
        <f>LOOKUP(R53,{1,2,3,4,5,6,11,15},{1,2,1,2,2,2,1,2})</f>
        <v>1</v>
      </c>
      <c r="U53">
        <v>2</v>
      </c>
      <c r="V53" s="3"/>
      <c r="W53" s="32" t="s">
        <v>440</v>
      </c>
      <c r="X53" s="32" t="s">
        <v>440</v>
      </c>
      <c r="Y53" s="32" t="s">
        <v>440</v>
      </c>
      <c r="Z53" s="32" t="s">
        <v>440</v>
      </c>
      <c r="AA53" s="32" t="s">
        <v>440</v>
      </c>
      <c r="AB53" s="49" t="s">
        <v>440</v>
      </c>
      <c r="AC53" s="32" t="s">
        <v>440</v>
      </c>
      <c r="AD53" s="49" t="s">
        <v>440</v>
      </c>
      <c r="AE53" s="2">
        <v>1</v>
      </c>
      <c r="AF53">
        <v>2</v>
      </c>
      <c r="AG53">
        <f t="shared" si="172"/>
        <v>-1</v>
      </c>
      <c r="AH53">
        <v>2</v>
      </c>
      <c r="AI53">
        <f t="shared" si="173"/>
        <v>-1</v>
      </c>
      <c r="AJ53">
        <v>1</v>
      </c>
      <c r="AK53">
        <f t="shared" si="174"/>
        <v>1</v>
      </c>
      <c r="AL53">
        <v>2</v>
      </c>
      <c r="AM53">
        <f t="shared" si="175"/>
        <v>1</v>
      </c>
      <c r="AN53">
        <v>2</v>
      </c>
      <c r="AO53">
        <f t="shared" si="176"/>
        <v>1</v>
      </c>
      <c r="AP53">
        <v>1</v>
      </c>
      <c r="AQ53">
        <f t="shared" si="177"/>
        <v>1</v>
      </c>
      <c r="AR53">
        <v>2</v>
      </c>
      <c r="AS53">
        <f t="shared" si="178"/>
        <v>1</v>
      </c>
      <c r="AT53">
        <v>2</v>
      </c>
      <c r="AU53">
        <f t="shared" si="179"/>
        <v>1</v>
      </c>
      <c r="AV53">
        <v>2</v>
      </c>
      <c r="AW53">
        <f t="shared" si="180"/>
        <v>-1</v>
      </c>
      <c r="AX53">
        <v>1</v>
      </c>
      <c r="AY53">
        <f t="shared" si="181"/>
        <v>-1</v>
      </c>
      <c r="AZ53">
        <v>2</v>
      </c>
      <c r="BA53">
        <f t="shared" si="182"/>
        <v>1</v>
      </c>
      <c r="BB53">
        <v>2</v>
      </c>
      <c r="BC53">
        <f t="shared" si="183"/>
        <v>-1</v>
      </c>
      <c r="BD53">
        <v>2</v>
      </c>
      <c r="BE53">
        <f t="shared" si="184"/>
        <v>-1</v>
      </c>
      <c r="BF53">
        <v>2</v>
      </c>
      <c r="BG53">
        <f t="shared" si="185"/>
        <v>1</v>
      </c>
      <c r="BH53">
        <v>2</v>
      </c>
      <c r="BI53">
        <f t="shared" si="186"/>
        <v>-1</v>
      </c>
      <c r="BJ53">
        <v>2</v>
      </c>
      <c r="BK53">
        <f t="shared" si="187"/>
        <v>1</v>
      </c>
      <c r="BL53">
        <v>2</v>
      </c>
      <c r="BM53">
        <f t="shared" si="188"/>
        <v>1</v>
      </c>
      <c r="BN53">
        <v>2</v>
      </c>
      <c r="BO53">
        <f t="shared" si="189"/>
        <v>-1</v>
      </c>
      <c r="BP53">
        <v>1</v>
      </c>
      <c r="BQ53">
        <f t="shared" si="190"/>
        <v>1</v>
      </c>
      <c r="BR53">
        <v>2</v>
      </c>
      <c r="BS53">
        <f t="shared" si="191"/>
        <v>1</v>
      </c>
      <c r="BT53">
        <v>2</v>
      </c>
      <c r="BU53">
        <f t="shared" si="192"/>
        <v>1</v>
      </c>
      <c r="BV53" s="13">
        <f t="shared" si="193"/>
        <v>5</v>
      </c>
      <c r="BW53" s="2">
        <v>1</v>
      </c>
      <c r="BX53">
        <v>2</v>
      </c>
      <c r="BY53">
        <v>2</v>
      </c>
      <c r="BZ53">
        <v>1</v>
      </c>
      <c r="CA53">
        <v>2</v>
      </c>
      <c r="CB53">
        <v>3</v>
      </c>
      <c r="CC53">
        <v>4</v>
      </c>
      <c r="CD53">
        <v>2</v>
      </c>
      <c r="CE53" s="37">
        <v>5</v>
      </c>
      <c r="CF53">
        <v>2</v>
      </c>
      <c r="CG53">
        <v>3</v>
      </c>
      <c r="CH53">
        <v>2</v>
      </c>
      <c r="CI53">
        <v>3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4</v>
      </c>
      <c r="CQ53">
        <v>4</v>
      </c>
      <c r="CR53">
        <v>2</v>
      </c>
      <c r="CS53">
        <f>LOOKUP(CR53,{1,2,3,4,5},{5,4,3,2,1})</f>
        <v>4</v>
      </c>
      <c r="CT53">
        <v>3</v>
      </c>
      <c r="CU53">
        <v>4</v>
      </c>
      <c r="CV53">
        <v>4</v>
      </c>
      <c r="CW53">
        <v>2</v>
      </c>
      <c r="CX53">
        <f>LOOKUP(CW53,{1,2,3,4,5},{5,4,3,2,1})</f>
        <v>4</v>
      </c>
      <c r="CY53">
        <v>1</v>
      </c>
      <c r="CZ53">
        <f>LOOKUP(CY53,{1,2,3,4,5},{5,4,3,2,1})</f>
        <v>5</v>
      </c>
      <c r="DA53">
        <v>1</v>
      </c>
      <c r="DB53">
        <f>LOOKUP(DA53,{1,2,3,4,5},{5,4,3,2,1})</f>
        <v>5</v>
      </c>
      <c r="DC53">
        <v>4</v>
      </c>
      <c r="DD53">
        <v>4</v>
      </c>
      <c r="DE53">
        <v>4</v>
      </c>
      <c r="DF53">
        <v>4</v>
      </c>
      <c r="DG53">
        <v>4</v>
      </c>
      <c r="DH53">
        <v>4</v>
      </c>
      <c r="DI53">
        <v>2</v>
      </c>
      <c r="DJ53">
        <v>2</v>
      </c>
      <c r="DK53">
        <v>1</v>
      </c>
      <c r="DL53" s="2">
        <f t="shared" si="113"/>
        <v>5</v>
      </c>
      <c r="DM53">
        <f t="shared" si="114"/>
        <v>1.6667000000000001</v>
      </c>
      <c r="DN53">
        <f t="shared" si="115"/>
        <v>12</v>
      </c>
      <c r="DO53">
        <f t="shared" si="116"/>
        <v>4</v>
      </c>
      <c r="DP53">
        <f t="shared" si="117"/>
        <v>17</v>
      </c>
      <c r="DQ53" s="3">
        <f t="shared" si="118"/>
        <v>2.8334000000000001</v>
      </c>
      <c r="DR53" s="2">
        <f t="shared" si="119"/>
        <v>14</v>
      </c>
      <c r="DS53">
        <f t="shared" si="120"/>
        <v>2.3332999999999999</v>
      </c>
      <c r="DT53">
        <f t="shared" si="121"/>
        <v>19</v>
      </c>
      <c r="DU53">
        <f t="shared" si="122"/>
        <v>2.375</v>
      </c>
      <c r="DV53">
        <f t="shared" si="123"/>
        <v>33</v>
      </c>
      <c r="DW53" s="3">
        <f t="shared" si="124"/>
        <v>2.36</v>
      </c>
      <c r="DX53" s="2">
        <f t="shared" si="125"/>
        <v>12</v>
      </c>
      <c r="DY53">
        <f t="shared" si="126"/>
        <v>4</v>
      </c>
      <c r="DZ53">
        <f t="shared" si="127"/>
        <v>11</v>
      </c>
      <c r="EA53">
        <f t="shared" si="128"/>
        <v>3.6667000000000001</v>
      </c>
      <c r="EB53">
        <f t="shared" si="129"/>
        <v>23</v>
      </c>
      <c r="EC53" s="3">
        <f t="shared" si="130"/>
        <v>3.83</v>
      </c>
      <c r="ED53" s="2">
        <f t="shared" si="78"/>
        <v>26</v>
      </c>
      <c r="EE53" s="3">
        <f t="shared" si="131"/>
        <v>4.33</v>
      </c>
      <c r="EF53" s="2">
        <f t="shared" si="132"/>
        <v>5</v>
      </c>
      <c r="EG53" s="3">
        <f t="shared" si="133"/>
        <v>1.67</v>
      </c>
      <c r="EH53" s="2">
        <f t="shared" si="134"/>
        <v>104</v>
      </c>
      <c r="EI53" s="3">
        <f t="shared" si="135"/>
        <v>2.97</v>
      </c>
      <c r="EJ53" s="2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3</v>
      </c>
      <c r="ER53">
        <v>1</v>
      </c>
      <c r="ES53">
        <v>1</v>
      </c>
      <c r="ET53">
        <v>4</v>
      </c>
      <c r="EU53" s="37">
        <v>2</v>
      </c>
      <c r="EV53">
        <v>1</v>
      </c>
      <c r="EW53">
        <v>1</v>
      </c>
      <c r="EX53">
        <v>1</v>
      </c>
      <c r="EY53">
        <v>1</v>
      </c>
      <c r="EZ53">
        <v>3</v>
      </c>
      <c r="FA53">
        <v>4</v>
      </c>
      <c r="FB53">
        <v>2</v>
      </c>
      <c r="FC53">
        <v>1</v>
      </c>
      <c r="FD53">
        <v>1</v>
      </c>
      <c r="FE53">
        <v>1</v>
      </c>
      <c r="FF53" s="2">
        <f t="shared" si="136"/>
        <v>31</v>
      </c>
      <c r="FG53" s="3">
        <f t="shared" si="137"/>
        <v>1.55</v>
      </c>
      <c r="FH53" s="2" t="s">
        <v>781</v>
      </c>
      <c r="FI53">
        <v>0</v>
      </c>
      <c r="FJ53" s="31" t="s">
        <v>440</v>
      </c>
      <c r="FK53" s="31" t="s">
        <v>440</v>
      </c>
      <c r="FL53" s="31" t="s">
        <v>440</v>
      </c>
      <c r="FM53" s="31" t="s">
        <v>440</v>
      </c>
      <c r="FN53" s="2">
        <v>1</v>
      </c>
      <c r="FO53">
        <v>1</v>
      </c>
      <c r="FP53">
        <v>1</v>
      </c>
      <c r="FQ53">
        <v>1</v>
      </c>
      <c r="FR53">
        <v>1</v>
      </c>
      <c r="FS53">
        <v>2</v>
      </c>
      <c r="FT53">
        <v>1</v>
      </c>
      <c r="FU53">
        <v>1</v>
      </c>
      <c r="FV53">
        <v>2</v>
      </c>
      <c r="FW53">
        <v>1</v>
      </c>
      <c r="FX53">
        <v>1</v>
      </c>
      <c r="FY53" s="37">
        <v>2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2</v>
      </c>
      <c r="GG53">
        <v>1</v>
      </c>
      <c r="GH53">
        <v>1</v>
      </c>
      <c r="GI53">
        <v>1</v>
      </c>
      <c r="GJ53" s="2">
        <f t="shared" si="138"/>
        <v>23</v>
      </c>
      <c r="GK53" s="3">
        <f t="shared" si="139"/>
        <v>1.1499999999999999</v>
      </c>
      <c r="GL53" s="2" t="s">
        <v>782</v>
      </c>
      <c r="GM53">
        <v>0</v>
      </c>
      <c r="GN53" t="s">
        <v>520</v>
      </c>
      <c r="GO53">
        <v>15</v>
      </c>
      <c r="GP53" s="31" t="s">
        <v>440</v>
      </c>
      <c r="GQ53" s="33" t="s">
        <v>440</v>
      </c>
      <c r="GR53" s="2">
        <v>1</v>
      </c>
      <c r="GS53">
        <v>4</v>
      </c>
      <c r="GT53">
        <v>4</v>
      </c>
      <c r="GU53">
        <v>2</v>
      </c>
      <c r="GV53">
        <v>2</v>
      </c>
      <c r="GW53">
        <v>4</v>
      </c>
      <c r="GX53" s="37">
        <f>LOOKUP(GW53,{1,2,3,4,5},{5,4,3,2,1})</f>
        <v>2</v>
      </c>
      <c r="GY53">
        <v>2</v>
      </c>
      <c r="GZ53" s="37">
        <f>LOOKUP(GY53,{1,2,3,4,5},{5,4,3,2,1})</f>
        <v>4</v>
      </c>
      <c r="HA53">
        <v>2</v>
      </c>
      <c r="HB53">
        <v>4</v>
      </c>
      <c r="HC53" s="37">
        <f>LOOKUP(HB53,{1,2,3,4,5},{5,4,3,2,1})</f>
        <v>2</v>
      </c>
      <c r="HD53">
        <v>1</v>
      </c>
      <c r="HE53">
        <v>4</v>
      </c>
      <c r="HF53">
        <v>5</v>
      </c>
      <c r="HG53">
        <v>2</v>
      </c>
      <c r="HH53">
        <v>4</v>
      </c>
      <c r="HI53">
        <v>5</v>
      </c>
      <c r="HJ53">
        <v>4</v>
      </c>
      <c r="HK53">
        <v>4</v>
      </c>
      <c r="HL53" s="37">
        <f>LOOKUP(HK53,{1,2,3,4,5},{5,4,3,2,1})</f>
        <v>2</v>
      </c>
      <c r="HM53">
        <v>4</v>
      </c>
      <c r="HN53" s="37">
        <f>LOOKUP(HM53,{1,2,3,4,5},{5,4,3,2,1})</f>
        <v>2</v>
      </c>
      <c r="HO53">
        <f t="shared" si="140"/>
        <v>51</v>
      </c>
      <c r="HP53">
        <f t="shared" si="141"/>
        <v>3</v>
      </c>
      <c r="HQ53">
        <v>1</v>
      </c>
      <c r="HR53">
        <v>1</v>
      </c>
      <c r="HS53">
        <v>3</v>
      </c>
      <c r="HT53">
        <v>1</v>
      </c>
      <c r="HU53">
        <v>2</v>
      </c>
      <c r="HV53">
        <v>1</v>
      </c>
      <c r="HW53">
        <v>1</v>
      </c>
      <c r="HX53" s="37">
        <v>3</v>
      </c>
      <c r="HY53">
        <v>2</v>
      </c>
      <c r="HZ53">
        <v>2</v>
      </c>
      <c r="IA53">
        <v>3</v>
      </c>
      <c r="IB53">
        <v>1</v>
      </c>
      <c r="IC53">
        <v>2</v>
      </c>
      <c r="ID53">
        <v>1</v>
      </c>
      <c r="IE53">
        <v>1</v>
      </c>
      <c r="IF53">
        <v>3</v>
      </c>
      <c r="IG53">
        <v>3</v>
      </c>
      <c r="IH53">
        <v>2</v>
      </c>
      <c r="II53">
        <v>2</v>
      </c>
      <c r="IJ53" s="37">
        <f>LOOKUP(II53,{1,2,3},{3,2,1})</f>
        <v>2</v>
      </c>
      <c r="IK53" s="2">
        <f t="shared" si="111"/>
        <v>31</v>
      </c>
      <c r="IL53" s="3">
        <f t="shared" si="112"/>
        <v>1.82</v>
      </c>
      <c r="IM53" s="2">
        <v>1</v>
      </c>
      <c r="IN53">
        <v>1</v>
      </c>
      <c r="IO53">
        <v>4</v>
      </c>
      <c r="IP53">
        <v>3</v>
      </c>
      <c r="IQ53">
        <v>1</v>
      </c>
      <c r="IR53">
        <v>5</v>
      </c>
      <c r="IS53">
        <v>2</v>
      </c>
      <c r="IT53" s="2">
        <f t="shared" si="142"/>
        <v>16</v>
      </c>
      <c r="IU53" s="3">
        <f t="shared" si="143"/>
        <v>2.6669999999999998</v>
      </c>
      <c r="IV53" s="2">
        <v>1</v>
      </c>
      <c r="IW53">
        <v>1</v>
      </c>
      <c r="IX53">
        <v>4</v>
      </c>
      <c r="IY53">
        <v>3</v>
      </c>
      <c r="IZ53">
        <v>2</v>
      </c>
      <c r="JA53">
        <v>5</v>
      </c>
      <c r="JB53">
        <v>3</v>
      </c>
      <c r="JC53" s="2">
        <f t="shared" si="144"/>
        <v>18</v>
      </c>
      <c r="JD53" s="3">
        <f t="shared" si="145"/>
        <v>3</v>
      </c>
      <c r="JE53" s="2">
        <v>1</v>
      </c>
      <c r="JF53">
        <v>5</v>
      </c>
      <c r="JG53">
        <v>3</v>
      </c>
      <c r="JH53">
        <v>4</v>
      </c>
      <c r="JI53">
        <v>4</v>
      </c>
      <c r="JJ53">
        <v>1</v>
      </c>
      <c r="JK53">
        <v>3</v>
      </c>
      <c r="JL53" s="2">
        <f t="shared" si="146"/>
        <v>20</v>
      </c>
      <c r="JM53" s="3">
        <f t="shared" si="147"/>
        <v>3.3330000000000002</v>
      </c>
      <c r="JN53" s="2">
        <v>1</v>
      </c>
      <c r="JO53">
        <v>3</v>
      </c>
      <c r="JP53">
        <v>5</v>
      </c>
      <c r="JQ53">
        <v>4</v>
      </c>
      <c r="JR53">
        <v>3</v>
      </c>
      <c r="JS53">
        <v>4</v>
      </c>
      <c r="JT53">
        <v>5</v>
      </c>
      <c r="JU53" s="2">
        <f t="shared" si="164"/>
        <v>24</v>
      </c>
      <c r="JV53" s="3">
        <f t="shared" si="165"/>
        <v>4</v>
      </c>
      <c r="JW53" s="2">
        <v>1</v>
      </c>
      <c r="JX53">
        <v>5</v>
      </c>
      <c r="JY53" s="37">
        <f>LOOKUP(JX53,{1,2,3,4,5},{5,4,3,2,1})</f>
        <v>1</v>
      </c>
      <c r="JZ53">
        <v>4</v>
      </c>
      <c r="KA53" s="37">
        <f>LOOKUP(JZ53,{1,2,3,4,5},{5,4,3,2,1})</f>
        <v>2</v>
      </c>
      <c r="KB53">
        <v>5</v>
      </c>
      <c r="KC53" s="37">
        <f>LOOKUP(KB53,{1,2,3,4,5},{5,4,3,2,1})</f>
        <v>1</v>
      </c>
      <c r="KD53">
        <v>5</v>
      </c>
      <c r="KE53" s="37">
        <f>LOOKUP(KD53,{1,2,3,4,5},{5,4,3,2,1})</f>
        <v>1</v>
      </c>
      <c r="KF53">
        <v>3</v>
      </c>
      <c r="KG53" s="37">
        <f>LOOKUP(KF53,{1,2,3,4,5},{5,4,3,2,1})</f>
        <v>3</v>
      </c>
      <c r="KH53">
        <v>4</v>
      </c>
      <c r="KI53" s="37">
        <f>LOOKUP(KH53,{1,2,3,4,5},{5,4,3,2,1})</f>
        <v>2</v>
      </c>
      <c r="KJ53" s="2">
        <f t="shared" si="79"/>
        <v>26</v>
      </c>
      <c r="KK53" s="3">
        <f t="shared" si="148"/>
        <v>4.3330000000000002</v>
      </c>
      <c r="KL53" s="2">
        <f t="shared" si="149"/>
        <v>3</v>
      </c>
      <c r="KM53">
        <f t="shared" si="150"/>
        <v>10</v>
      </c>
      <c r="KN53">
        <f t="shared" si="163"/>
        <v>7</v>
      </c>
      <c r="KO53">
        <f t="shared" si="151"/>
        <v>4</v>
      </c>
      <c r="KP53">
        <f t="shared" si="152"/>
        <v>13</v>
      </c>
      <c r="KQ53">
        <f t="shared" si="153"/>
        <v>7</v>
      </c>
      <c r="KR53" s="2">
        <f t="shared" si="166"/>
        <v>8</v>
      </c>
      <c r="KS53">
        <f t="shared" si="167"/>
        <v>8</v>
      </c>
      <c r="KT53">
        <f t="shared" si="168"/>
        <v>8</v>
      </c>
      <c r="KU53">
        <f t="shared" si="169"/>
        <v>7</v>
      </c>
      <c r="KV53">
        <f t="shared" si="170"/>
        <v>5</v>
      </c>
      <c r="KW53" s="3">
        <f t="shared" si="171"/>
        <v>8</v>
      </c>
      <c r="KX53" s="2">
        <v>1</v>
      </c>
      <c r="KY53">
        <v>3</v>
      </c>
      <c r="KZ53">
        <v>4</v>
      </c>
      <c r="LA53">
        <v>3</v>
      </c>
      <c r="LB53">
        <v>2</v>
      </c>
      <c r="LC53">
        <v>5</v>
      </c>
      <c r="LD53">
        <v>1</v>
      </c>
      <c r="LE53">
        <v>5</v>
      </c>
      <c r="LF53">
        <v>1</v>
      </c>
      <c r="LG53">
        <v>4</v>
      </c>
      <c r="LH53">
        <v>5</v>
      </c>
      <c r="LI53">
        <v>1</v>
      </c>
      <c r="LJ53">
        <v>5</v>
      </c>
      <c r="LK53">
        <v>3</v>
      </c>
      <c r="LL53">
        <v>4</v>
      </c>
      <c r="LM53">
        <v>2</v>
      </c>
      <c r="LN53">
        <v>2</v>
      </c>
      <c r="LO53">
        <v>2</v>
      </c>
      <c r="LP53">
        <v>2</v>
      </c>
      <c r="LQ53">
        <v>1</v>
      </c>
      <c r="LR53">
        <v>4</v>
      </c>
      <c r="LS53">
        <v>1</v>
      </c>
      <c r="LT53">
        <v>4</v>
      </c>
      <c r="LU53" s="2">
        <f t="shared" si="154"/>
        <v>28</v>
      </c>
      <c r="LV53" s="3">
        <f t="shared" si="155"/>
        <v>4.6669999999999998</v>
      </c>
      <c r="LW53" s="2">
        <f t="shared" si="156"/>
        <v>36</v>
      </c>
      <c r="LX53" s="3">
        <f t="shared" si="157"/>
        <v>2.25</v>
      </c>
      <c r="LY53" s="2">
        <f t="shared" si="158"/>
        <v>64</v>
      </c>
      <c r="LZ53" s="3">
        <f t="shared" si="159"/>
        <v>2.9089999999999998</v>
      </c>
      <c r="MA53" s="2">
        <v>1</v>
      </c>
      <c r="MB53">
        <v>2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 s="3">
        <v>2</v>
      </c>
      <c r="MK53">
        <f t="shared" si="160"/>
        <v>12</v>
      </c>
      <c r="ML53" s="2">
        <v>1</v>
      </c>
      <c r="MM53">
        <v>4</v>
      </c>
      <c r="MN53">
        <v>5</v>
      </c>
      <c r="MO53">
        <v>4</v>
      </c>
      <c r="MP53" s="37">
        <f>LOOKUP(MO53,{1,2,3,4,5},{5,4,3,2,1})</f>
        <v>2</v>
      </c>
      <c r="MQ53">
        <v>3</v>
      </c>
      <c r="MR53">
        <v>2</v>
      </c>
      <c r="MS53" s="37">
        <f>LOOKUP(MR53,{1,2,3,4,5},{5,4,3,2,1})</f>
        <v>4</v>
      </c>
      <c r="MT53">
        <v>3</v>
      </c>
      <c r="MU53" s="37">
        <f>LOOKUP(MT53,{1,2,3,4,5},{5,4,3,2,1})</f>
        <v>3</v>
      </c>
      <c r="MV53">
        <v>2</v>
      </c>
      <c r="MW53">
        <v>2</v>
      </c>
      <c r="MX53">
        <v>2</v>
      </c>
      <c r="MY53">
        <v>4</v>
      </c>
      <c r="MZ53" s="37">
        <f>LOOKUP(MY53,{1,2,3,4,5},{5,4,3,2,1})</f>
        <v>2</v>
      </c>
      <c r="NA53">
        <v>3</v>
      </c>
      <c r="NB53">
        <v>3</v>
      </c>
      <c r="NC53">
        <v>4</v>
      </c>
      <c r="ND53" s="37">
        <f>LOOKUP(NC53,{1,2,3,4,5},{5,4,3,2,1})</f>
        <v>2</v>
      </c>
      <c r="NE53">
        <v>2</v>
      </c>
      <c r="NF53">
        <v>4</v>
      </c>
      <c r="NG53" s="37">
        <f>LOOKUP(NF53,{1,2,3,4,5},{5,4,3,2,1})</f>
        <v>2</v>
      </c>
      <c r="NH53">
        <v>4</v>
      </c>
      <c r="NI53" s="37">
        <f>LOOKUP(NH53,{1,2,3,4,5},{5,4,3,2,1})</f>
        <v>2</v>
      </c>
      <c r="NJ53">
        <v>3</v>
      </c>
      <c r="NK53">
        <v>4</v>
      </c>
      <c r="NL53" s="37">
        <f>LOOKUP(NK53,{1,2,3,4,5},{5,4,3,2,1})</f>
        <v>2</v>
      </c>
      <c r="NM53">
        <v>3</v>
      </c>
      <c r="NN53" s="37">
        <f>LOOKUP(NM53,{1,2,3,4,5},{5,4,3,2,1})</f>
        <v>3</v>
      </c>
      <c r="NO53">
        <v>5</v>
      </c>
      <c r="NP53" s="37">
        <f>LOOKUP(NO53,{1,2,3,4,5},{5,4,3,2,1})</f>
        <v>1</v>
      </c>
      <c r="NQ53">
        <v>1</v>
      </c>
      <c r="NR53">
        <v>3</v>
      </c>
      <c r="NS53">
        <v>5</v>
      </c>
      <c r="NT53">
        <v>2</v>
      </c>
      <c r="NU53" s="37">
        <f>LOOKUP(NT53,{1,2,3,4,5},{5,4,3,2,1})</f>
        <v>4</v>
      </c>
      <c r="NV53">
        <v>5</v>
      </c>
      <c r="NW53" s="37">
        <f>LOOKUP(NV53,{1,2,3,4,5},{5,4,3,2,1})</f>
        <v>1</v>
      </c>
      <c r="NX53">
        <v>4</v>
      </c>
      <c r="NY53" s="37">
        <f>LOOKUP(NX53,{1,2,3,4,5},{5,4,3,2,1})</f>
        <v>2</v>
      </c>
      <c r="NZ53">
        <f t="shared" si="161"/>
        <v>68</v>
      </c>
      <c r="OA53">
        <f t="shared" si="162"/>
        <v>2.62</v>
      </c>
      <c r="OB53" s="13" t="s">
        <v>440</v>
      </c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</row>
    <row r="54" spans="1:461" x14ac:dyDescent="0.3">
      <c r="A54" s="30">
        <v>57</v>
      </c>
      <c r="B54" s="2" t="s">
        <v>783</v>
      </c>
      <c r="C54" s="3">
        <v>1</v>
      </c>
      <c r="D54" s="2">
        <v>23</v>
      </c>
      <c r="E54">
        <v>1</v>
      </c>
      <c r="F54" s="2">
        <v>1</v>
      </c>
      <c r="G54">
        <v>2</v>
      </c>
      <c r="H54" s="3">
        <v>1</v>
      </c>
      <c r="I54" s="2">
        <v>1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f t="shared" si="77"/>
        <v>1</v>
      </c>
      <c r="R54">
        <v>1</v>
      </c>
      <c r="S54">
        <v>4</v>
      </c>
      <c r="T54">
        <f>LOOKUP(R54,{1,2,3,4,5,6,11,15},{1,2,1,2,2,2,1,2})</f>
        <v>1</v>
      </c>
      <c r="U54">
        <v>2</v>
      </c>
      <c r="V54" s="3"/>
      <c r="W54" s="32" t="s">
        <v>440</v>
      </c>
      <c r="X54" s="32" t="s">
        <v>440</v>
      </c>
      <c r="Y54" s="32" t="s">
        <v>440</v>
      </c>
      <c r="Z54" s="32" t="s">
        <v>440</v>
      </c>
      <c r="AA54" s="32" t="s">
        <v>440</v>
      </c>
      <c r="AB54" s="49" t="s">
        <v>440</v>
      </c>
      <c r="AC54" s="32" t="s">
        <v>440</v>
      </c>
      <c r="AD54" s="49" t="s">
        <v>440</v>
      </c>
      <c r="AE54" s="2">
        <v>1</v>
      </c>
      <c r="AF54">
        <v>1</v>
      </c>
      <c r="AG54">
        <f t="shared" si="172"/>
        <v>1</v>
      </c>
      <c r="AH54">
        <v>1</v>
      </c>
      <c r="AI54">
        <f t="shared" si="173"/>
        <v>1</v>
      </c>
      <c r="AJ54">
        <v>1</v>
      </c>
      <c r="AK54">
        <f t="shared" si="174"/>
        <v>1</v>
      </c>
      <c r="AL54">
        <v>1</v>
      </c>
      <c r="AM54">
        <f t="shared" si="175"/>
        <v>-1</v>
      </c>
      <c r="AN54">
        <v>2</v>
      </c>
      <c r="AO54">
        <f t="shared" si="176"/>
        <v>1</v>
      </c>
      <c r="AP54">
        <v>1</v>
      </c>
      <c r="AQ54">
        <f t="shared" si="177"/>
        <v>1</v>
      </c>
      <c r="AR54">
        <v>1</v>
      </c>
      <c r="AS54">
        <f t="shared" si="178"/>
        <v>-1</v>
      </c>
      <c r="AT54">
        <v>1</v>
      </c>
      <c r="AU54">
        <f t="shared" si="179"/>
        <v>-1</v>
      </c>
      <c r="AV54">
        <v>1</v>
      </c>
      <c r="AW54">
        <f t="shared" si="180"/>
        <v>1</v>
      </c>
      <c r="AX54">
        <v>1</v>
      </c>
      <c r="AY54">
        <f t="shared" si="181"/>
        <v>-1</v>
      </c>
      <c r="AZ54">
        <v>1</v>
      </c>
      <c r="BA54">
        <f t="shared" si="182"/>
        <v>-1</v>
      </c>
      <c r="BB54">
        <v>1</v>
      </c>
      <c r="BC54">
        <f t="shared" si="183"/>
        <v>1</v>
      </c>
      <c r="BD54">
        <v>1</v>
      </c>
      <c r="BE54">
        <f t="shared" si="184"/>
        <v>1</v>
      </c>
      <c r="BF54">
        <v>1</v>
      </c>
      <c r="BG54">
        <f t="shared" si="185"/>
        <v>-1</v>
      </c>
      <c r="BH54">
        <v>1</v>
      </c>
      <c r="BI54">
        <f t="shared" si="186"/>
        <v>1</v>
      </c>
      <c r="BJ54">
        <v>1</v>
      </c>
      <c r="BK54">
        <f t="shared" si="187"/>
        <v>-1</v>
      </c>
      <c r="BL54">
        <v>1</v>
      </c>
      <c r="BM54">
        <f t="shared" si="188"/>
        <v>-1</v>
      </c>
      <c r="BN54">
        <v>1</v>
      </c>
      <c r="BO54">
        <f t="shared" si="189"/>
        <v>1</v>
      </c>
      <c r="BP54">
        <v>1</v>
      </c>
      <c r="BQ54">
        <f t="shared" si="190"/>
        <v>1</v>
      </c>
      <c r="BR54">
        <v>2</v>
      </c>
      <c r="BS54">
        <f t="shared" si="191"/>
        <v>1</v>
      </c>
      <c r="BT54">
        <v>1</v>
      </c>
      <c r="BU54">
        <f t="shared" si="192"/>
        <v>-1</v>
      </c>
      <c r="BV54" s="13">
        <f t="shared" si="193"/>
        <v>3</v>
      </c>
      <c r="BW54" s="2">
        <v>1</v>
      </c>
      <c r="BX54">
        <v>5</v>
      </c>
      <c r="BY54">
        <v>5</v>
      </c>
      <c r="BZ54">
        <v>4</v>
      </c>
      <c r="CA54">
        <v>5</v>
      </c>
      <c r="CB54">
        <v>4</v>
      </c>
      <c r="CC54">
        <v>5</v>
      </c>
      <c r="CD54">
        <v>4</v>
      </c>
      <c r="CE54" s="37">
        <v>5</v>
      </c>
      <c r="CF54">
        <v>3</v>
      </c>
      <c r="CG54">
        <v>4</v>
      </c>
      <c r="CH54">
        <v>4</v>
      </c>
      <c r="CI54">
        <v>4</v>
      </c>
      <c r="CJ54">
        <v>2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2</v>
      </c>
      <c r="CS54">
        <f>LOOKUP(CR54,{1,2,3,4,5},{5,4,3,2,1})</f>
        <v>4</v>
      </c>
      <c r="CT54">
        <v>3</v>
      </c>
      <c r="CU54">
        <v>4</v>
      </c>
      <c r="CV54">
        <v>4</v>
      </c>
      <c r="CW54">
        <v>2</v>
      </c>
      <c r="CX54">
        <f>LOOKUP(CW54,{1,2,3,4,5},{5,4,3,2,1})</f>
        <v>4</v>
      </c>
      <c r="CY54">
        <v>2</v>
      </c>
      <c r="CZ54">
        <f>LOOKUP(CY54,{1,2,3,4,5},{5,4,3,2,1})</f>
        <v>4</v>
      </c>
      <c r="DA54">
        <v>2</v>
      </c>
      <c r="DB54">
        <f>LOOKUP(DA54,{1,2,3,4,5},{5,4,3,2,1})</f>
        <v>4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3</v>
      </c>
      <c r="DJ54">
        <v>3</v>
      </c>
      <c r="DK54">
        <v>3</v>
      </c>
      <c r="DL54" s="2">
        <f t="shared" si="113"/>
        <v>14</v>
      </c>
      <c r="DM54">
        <f t="shared" si="114"/>
        <v>4.6666999999999996</v>
      </c>
      <c r="DN54">
        <f t="shared" si="115"/>
        <v>12</v>
      </c>
      <c r="DO54">
        <f t="shared" si="116"/>
        <v>4</v>
      </c>
      <c r="DP54">
        <f t="shared" si="117"/>
        <v>26</v>
      </c>
      <c r="DQ54" s="3">
        <f t="shared" si="118"/>
        <v>4.3334000000000001</v>
      </c>
      <c r="DR54" s="2">
        <f t="shared" si="119"/>
        <v>24</v>
      </c>
      <c r="DS54">
        <f t="shared" si="120"/>
        <v>4</v>
      </c>
      <c r="DT54">
        <f t="shared" si="121"/>
        <v>31</v>
      </c>
      <c r="DU54">
        <f t="shared" si="122"/>
        <v>3.875</v>
      </c>
      <c r="DV54">
        <f t="shared" si="123"/>
        <v>55</v>
      </c>
      <c r="DW54" s="3">
        <f t="shared" si="124"/>
        <v>3.93</v>
      </c>
      <c r="DX54" s="2">
        <f t="shared" si="125"/>
        <v>12</v>
      </c>
      <c r="DY54">
        <f t="shared" si="126"/>
        <v>4</v>
      </c>
      <c r="DZ54">
        <f t="shared" si="127"/>
        <v>11</v>
      </c>
      <c r="EA54">
        <f t="shared" si="128"/>
        <v>3.6667000000000001</v>
      </c>
      <c r="EB54">
        <f t="shared" si="129"/>
        <v>23</v>
      </c>
      <c r="EC54" s="3">
        <f t="shared" si="130"/>
        <v>3.83</v>
      </c>
      <c r="ED54" s="2">
        <f t="shared" si="78"/>
        <v>24</v>
      </c>
      <c r="EE54" s="3">
        <f t="shared" si="131"/>
        <v>4</v>
      </c>
      <c r="EF54" s="2">
        <f t="shared" si="132"/>
        <v>9</v>
      </c>
      <c r="EG54" s="3">
        <f t="shared" si="133"/>
        <v>3</v>
      </c>
      <c r="EH54" s="2">
        <f t="shared" si="134"/>
        <v>137</v>
      </c>
      <c r="EI54" s="3">
        <f t="shared" si="135"/>
        <v>3.91</v>
      </c>
      <c r="EJ54" s="2">
        <v>1</v>
      </c>
      <c r="EK54">
        <v>3</v>
      </c>
      <c r="EL54">
        <v>3</v>
      </c>
      <c r="EM54">
        <v>4</v>
      </c>
      <c r="EN54">
        <v>4</v>
      </c>
      <c r="EO54">
        <v>2</v>
      </c>
      <c r="EP54">
        <v>2</v>
      </c>
      <c r="EQ54">
        <v>4</v>
      </c>
      <c r="ER54">
        <v>3</v>
      </c>
      <c r="ES54">
        <v>4</v>
      </c>
      <c r="ET54">
        <v>4</v>
      </c>
      <c r="EU54" s="37">
        <v>2</v>
      </c>
      <c r="EV54">
        <v>4</v>
      </c>
      <c r="EW54">
        <v>4</v>
      </c>
      <c r="EX54">
        <v>3</v>
      </c>
      <c r="EY54">
        <v>3</v>
      </c>
      <c r="EZ54">
        <v>4</v>
      </c>
      <c r="FA54">
        <v>4</v>
      </c>
      <c r="FB54">
        <v>4</v>
      </c>
      <c r="FC54">
        <v>3</v>
      </c>
      <c r="FD54">
        <v>4</v>
      </c>
      <c r="FE54">
        <v>4</v>
      </c>
      <c r="FF54" s="2">
        <f t="shared" si="136"/>
        <v>70</v>
      </c>
      <c r="FG54" s="3">
        <f t="shared" si="137"/>
        <v>3.5</v>
      </c>
      <c r="FH54" t="s">
        <v>514</v>
      </c>
      <c r="FI54">
        <v>10</v>
      </c>
      <c r="FJ54" t="s">
        <v>521</v>
      </c>
      <c r="FK54">
        <v>16</v>
      </c>
      <c r="FL54" t="s">
        <v>507</v>
      </c>
      <c r="FM54">
        <v>3</v>
      </c>
      <c r="FN54" s="2">
        <v>1</v>
      </c>
      <c r="FO54">
        <v>1</v>
      </c>
      <c r="FP54">
        <v>2</v>
      </c>
      <c r="FQ54">
        <v>1</v>
      </c>
      <c r="FR54">
        <v>1</v>
      </c>
      <c r="FS54">
        <v>2</v>
      </c>
      <c r="FT54">
        <v>1</v>
      </c>
      <c r="FU54">
        <v>1</v>
      </c>
      <c r="FV54">
        <v>2</v>
      </c>
      <c r="FW54">
        <v>1</v>
      </c>
      <c r="FX54">
        <v>1</v>
      </c>
      <c r="FY54" s="37">
        <v>2</v>
      </c>
      <c r="FZ54">
        <v>1</v>
      </c>
      <c r="GA54">
        <v>1</v>
      </c>
      <c r="GB54">
        <v>2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 s="2">
        <f t="shared" si="138"/>
        <v>24</v>
      </c>
      <c r="GK54" s="3">
        <f t="shared" si="139"/>
        <v>1.2</v>
      </c>
      <c r="GL54" s="2" t="s">
        <v>514</v>
      </c>
      <c r="GM54">
        <v>10</v>
      </c>
      <c r="GN54" t="s">
        <v>521</v>
      </c>
      <c r="GO54">
        <v>16</v>
      </c>
      <c r="GP54" t="s">
        <v>507</v>
      </c>
      <c r="GQ54" s="3">
        <v>3</v>
      </c>
      <c r="GR54" s="2">
        <v>1</v>
      </c>
      <c r="GS54">
        <v>4</v>
      </c>
      <c r="GT54">
        <v>2</v>
      </c>
      <c r="GU54">
        <v>4</v>
      </c>
      <c r="GV54">
        <v>4</v>
      </c>
      <c r="GW54">
        <v>4</v>
      </c>
      <c r="GX54" s="37">
        <f>LOOKUP(GW54,{1,2,3,4,5},{5,4,3,2,1})</f>
        <v>2</v>
      </c>
      <c r="GY54">
        <v>2</v>
      </c>
      <c r="GZ54" s="37">
        <f>LOOKUP(GY54,{1,2,3,4,5},{5,4,3,2,1})</f>
        <v>4</v>
      </c>
      <c r="HA54">
        <v>3</v>
      </c>
      <c r="HB54">
        <v>2</v>
      </c>
      <c r="HC54" s="37">
        <f>LOOKUP(HB54,{1,2,3,4,5},{5,4,3,2,1})</f>
        <v>4</v>
      </c>
      <c r="HD54">
        <v>2</v>
      </c>
      <c r="HE54">
        <v>4</v>
      </c>
      <c r="HF54">
        <v>5</v>
      </c>
      <c r="HG54">
        <v>4</v>
      </c>
      <c r="HH54">
        <v>2</v>
      </c>
      <c r="HI54">
        <v>4</v>
      </c>
      <c r="HJ54">
        <v>5</v>
      </c>
      <c r="HK54">
        <v>4</v>
      </c>
      <c r="HL54" s="37">
        <f>LOOKUP(HK54,{1,2,3,4,5},{5,4,3,2,1})</f>
        <v>2</v>
      </c>
      <c r="HM54">
        <v>2</v>
      </c>
      <c r="HN54" s="37">
        <f>LOOKUP(HM54,{1,2,3,4,5},{5,4,3,2,1})</f>
        <v>4</v>
      </c>
      <c r="HO54">
        <f t="shared" si="140"/>
        <v>59</v>
      </c>
      <c r="HP54">
        <f t="shared" si="141"/>
        <v>3.47</v>
      </c>
      <c r="HQ54">
        <v>1</v>
      </c>
      <c r="HR54">
        <v>2</v>
      </c>
      <c r="HS54">
        <v>2</v>
      </c>
      <c r="HT54">
        <v>1</v>
      </c>
      <c r="HU54">
        <v>2</v>
      </c>
      <c r="HV54">
        <v>1</v>
      </c>
      <c r="HW54">
        <v>1</v>
      </c>
      <c r="HX54" s="37">
        <v>3</v>
      </c>
      <c r="HY54">
        <v>2</v>
      </c>
      <c r="HZ54">
        <v>3</v>
      </c>
      <c r="IA54">
        <v>3</v>
      </c>
      <c r="IB54">
        <v>1</v>
      </c>
      <c r="IC54">
        <v>3</v>
      </c>
      <c r="ID54">
        <v>2</v>
      </c>
      <c r="IE54">
        <v>2</v>
      </c>
      <c r="IF54">
        <v>3</v>
      </c>
      <c r="IG54">
        <v>3</v>
      </c>
      <c r="IH54">
        <v>2</v>
      </c>
      <c r="II54">
        <v>2</v>
      </c>
      <c r="IJ54" s="37">
        <f>LOOKUP(II54,{1,2,3},{3,2,1})</f>
        <v>2</v>
      </c>
      <c r="IK54" s="2">
        <f t="shared" si="111"/>
        <v>35</v>
      </c>
      <c r="IL54" s="3">
        <f t="shared" si="112"/>
        <v>2.06</v>
      </c>
      <c r="IM54" s="2">
        <v>1</v>
      </c>
      <c r="IN54">
        <v>4</v>
      </c>
      <c r="IO54">
        <v>3</v>
      </c>
      <c r="IP54">
        <v>5</v>
      </c>
      <c r="IQ54">
        <v>2</v>
      </c>
      <c r="IR54">
        <v>5</v>
      </c>
      <c r="IS54">
        <v>3</v>
      </c>
      <c r="IT54" s="2">
        <f t="shared" si="142"/>
        <v>22</v>
      </c>
      <c r="IU54" s="3">
        <f t="shared" si="143"/>
        <v>3.6669999999999998</v>
      </c>
      <c r="IV54" s="2">
        <v>1</v>
      </c>
      <c r="IW54">
        <v>4</v>
      </c>
      <c r="IX54">
        <v>3</v>
      </c>
      <c r="IY54">
        <v>5</v>
      </c>
      <c r="IZ54">
        <v>2</v>
      </c>
      <c r="JA54">
        <v>5</v>
      </c>
      <c r="JB54">
        <v>4</v>
      </c>
      <c r="JC54" s="2">
        <f t="shared" si="144"/>
        <v>23</v>
      </c>
      <c r="JD54" s="3">
        <f t="shared" si="145"/>
        <v>3.8330000000000002</v>
      </c>
      <c r="JE54" s="2">
        <v>1</v>
      </c>
      <c r="JF54">
        <v>4</v>
      </c>
      <c r="JG54">
        <v>4</v>
      </c>
      <c r="JH54">
        <v>2</v>
      </c>
      <c r="JI54">
        <v>5</v>
      </c>
      <c r="JJ54">
        <v>2</v>
      </c>
      <c r="JK54">
        <v>4</v>
      </c>
      <c r="JL54" s="2">
        <f t="shared" si="146"/>
        <v>21</v>
      </c>
      <c r="JM54" s="3">
        <f t="shared" si="147"/>
        <v>3.5</v>
      </c>
      <c r="JN54" s="2">
        <v>1</v>
      </c>
      <c r="JO54">
        <v>4</v>
      </c>
      <c r="JP54">
        <v>4</v>
      </c>
      <c r="JQ54">
        <v>4</v>
      </c>
      <c r="JR54">
        <v>4</v>
      </c>
      <c r="JS54">
        <v>4</v>
      </c>
      <c r="JT54">
        <v>4</v>
      </c>
      <c r="JU54" s="2">
        <f t="shared" si="164"/>
        <v>24</v>
      </c>
      <c r="JV54" s="3">
        <f t="shared" si="165"/>
        <v>4</v>
      </c>
      <c r="JW54" s="2">
        <v>1</v>
      </c>
      <c r="JX54">
        <v>4</v>
      </c>
      <c r="JY54" s="37">
        <f>LOOKUP(JX54,{1,2,3,4,5},{5,4,3,2,1})</f>
        <v>2</v>
      </c>
      <c r="JZ54">
        <v>4</v>
      </c>
      <c r="KA54" s="37">
        <f>LOOKUP(JZ54,{1,2,3,4,5},{5,4,3,2,1})</f>
        <v>2</v>
      </c>
      <c r="KB54">
        <v>2</v>
      </c>
      <c r="KC54" s="37">
        <f>LOOKUP(KB54,{1,2,3,4,5},{5,4,3,2,1})</f>
        <v>4</v>
      </c>
      <c r="KD54">
        <v>4</v>
      </c>
      <c r="KE54" s="37">
        <f>LOOKUP(KD54,{1,2,3,4,5},{5,4,3,2,1})</f>
        <v>2</v>
      </c>
      <c r="KF54">
        <v>2</v>
      </c>
      <c r="KG54" s="37">
        <f>LOOKUP(KF54,{1,2,3,4,5},{5,4,3,2,1})</f>
        <v>4</v>
      </c>
      <c r="KH54">
        <v>4</v>
      </c>
      <c r="KI54" s="37">
        <f>LOOKUP(KH54,{1,2,3,4,5},{5,4,3,2,1})</f>
        <v>2</v>
      </c>
      <c r="KJ54" s="2">
        <f t="shared" si="79"/>
        <v>20</v>
      </c>
      <c r="KK54" s="3">
        <f t="shared" si="148"/>
        <v>3.3330000000000002</v>
      </c>
      <c r="KL54" s="2">
        <f t="shared" si="149"/>
        <v>10</v>
      </c>
      <c r="KM54">
        <f t="shared" si="150"/>
        <v>8</v>
      </c>
      <c r="KN54">
        <f t="shared" si="163"/>
        <v>14</v>
      </c>
      <c r="KO54">
        <f t="shared" si="151"/>
        <v>6</v>
      </c>
      <c r="KP54">
        <f t="shared" si="152"/>
        <v>14</v>
      </c>
      <c r="KQ54">
        <f t="shared" si="153"/>
        <v>9</v>
      </c>
      <c r="KR54" s="2">
        <f t="shared" si="166"/>
        <v>8</v>
      </c>
      <c r="KS54">
        <f t="shared" si="167"/>
        <v>8</v>
      </c>
      <c r="KT54">
        <f t="shared" si="168"/>
        <v>6</v>
      </c>
      <c r="KU54">
        <f t="shared" si="169"/>
        <v>9</v>
      </c>
      <c r="KV54">
        <f t="shared" si="170"/>
        <v>6</v>
      </c>
      <c r="KW54" s="3">
        <f t="shared" si="171"/>
        <v>8</v>
      </c>
      <c r="KX54" s="2">
        <v>1</v>
      </c>
      <c r="KY54">
        <v>3</v>
      </c>
      <c r="KZ54">
        <v>4</v>
      </c>
      <c r="LA54">
        <v>3</v>
      </c>
      <c r="LB54">
        <v>2</v>
      </c>
      <c r="LC54">
        <v>4</v>
      </c>
      <c r="LD54">
        <v>1</v>
      </c>
      <c r="LE54">
        <v>4</v>
      </c>
      <c r="LF54">
        <v>3</v>
      </c>
      <c r="LG54">
        <v>4</v>
      </c>
      <c r="LH54">
        <v>4</v>
      </c>
      <c r="LI54">
        <v>3</v>
      </c>
      <c r="LJ54">
        <v>4</v>
      </c>
      <c r="LK54">
        <v>1</v>
      </c>
      <c r="LL54">
        <v>4</v>
      </c>
      <c r="LM54">
        <v>4</v>
      </c>
      <c r="LN54">
        <v>3</v>
      </c>
      <c r="LO54">
        <v>3</v>
      </c>
      <c r="LP54">
        <v>1</v>
      </c>
      <c r="LQ54">
        <v>1</v>
      </c>
      <c r="LR54">
        <v>1</v>
      </c>
      <c r="LS54">
        <v>1</v>
      </c>
      <c r="LT54">
        <v>3</v>
      </c>
      <c r="LU54" s="2">
        <f t="shared" si="154"/>
        <v>24</v>
      </c>
      <c r="LV54" s="3">
        <f t="shared" si="155"/>
        <v>4</v>
      </c>
      <c r="LW54" s="2">
        <f t="shared" si="156"/>
        <v>37</v>
      </c>
      <c r="LX54" s="3">
        <f t="shared" si="157"/>
        <v>2.3130000000000002</v>
      </c>
      <c r="LY54" s="2">
        <f t="shared" si="158"/>
        <v>61</v>
      </c>
      <c r="LZ54" s="3">
        <f t="shared" si="159"/>
        <v>2.7730000000000001</v>
      </c>
      <c r="MA54" s="2">
        <v>1</v>
      </c>
      <c r="MB54">
        <v>2</v>
      </c>
      <c r="MC54">
        <v>1</v>
      </c>
      <c r="MD54">
        <v>1</v>
      </c>
      <c r="ME54">
        <v>1</v>
      </c>
      <c r="MF54">
        <v>2</v>
      </c>
      <c r="MG54">
        <v>1</v>
      </c>
      <c r="MH54">
        <v>1</v>
      </c>
      <c r="MI54">
        <v>2</v>
      </c>
      <c r="MJ54" s="3">
        <v>2</v>
      </c>
      <c r="MK54">
        <f t="shared" si="160"/>
        <v>14</v>
      </c>
      <c r="ML54" s="2">
        <v>1</v>
      </c>
      <c r="MM54">
        <v>3</v>
      </c>
      <c r="MN54">
        <v>4</v>
      </c>
      <c r="MO54">
        <v>4</v>
      </c>
      <c r="MP54" s="37">
        <f>LOOKUP(MO54,{1,2,3,4,5},{5,4,3,2,1})</f>
        <v>2</v>
      </c>
      <c r="MQ54">
        <v>4</v>
      </c>
      <c r="MR54">
        <v>4</v>
      </c>
      <c r="MS54" s="37">
        <f>LOOKUP(MR54,{1,2,3,4,5},{5,4,3,2,1})</f>
        <v>2</v>
      </c>
      <c r="MT54">
        <v>4</v>
      </c>
      <c r="MU54" s="37">
        <f>LOOKUP(MT54,{1,2,3,4,5},{5,4,3,2,1})</f>
        <v>2</v>
      </c>
      <c r="MV54">
        <v>2</v>
      </c>
      <c r="MW54">
        <v>3</v>
      </c>
      <c r="MX54">
        <v>3</v>
      </c>
      <c r="MY54">
        <v>3</v>
      </c>
      <c r="MZ54" s="37">
        <f>LOOKUP(MY54,{1,2,3,4,5},{5,4,3,2,1})</f>
        <v>3</v>
      </c>
      <c r="NA54">
        <v>3</v>
      </c>
      <c r="NB54">
        <v>3</v>
      </c>
      <c r="NC54">
        <v>3</v>
      </c>
      <c r="ND54" s="37">
        <f>LOOKUP(NC54,{1,2,3,4,5},{5,4,3,2,1})</f>
        <v>3</v>
      </c>
      <c r="NE54">
        <v>3</v>
      </c>
      <c r="NF54">
        <v>3</v>
      </c>
      <c r="NG54" s="37">
        <f>LOOKUP(NF54,{1,2,3,4,5},{5,4,3,2,1})</f>
        <v>3</v>
      </c>
      <c r="NH54">
        <v>3</v>
      </c>
      <c r="NI54" s="37">
        <f>LOOKUP(NH54,{1,2,3,4,5},{5,4,3,2,1})</f>
        <v>3</v>
      </c>
      <c r="NJ54">
        <v>3</v>
      </c>
      <c r="NK54">
        <v>3</v>
      </c>
      <c r="NL54" s="37">
        <f>LOOKUP(NK54,{1,2,3,4,5},{5,4,3,2,1})</f>
        <v>3</v>
      </c>
      <c r="NM54">
        <v>3</v>
      </c>
      <c r="NN54" s="37">
        <f>LOOKUP(NM54,{1,2,3,4,5},{5,4,3,2,1})</f>
        <v>3</v>
      </c>
      <c r="NO54">
        <v>3</v>
      </c>
      <c r="NP54" s="37">
        <f>LOOKUP(NO54,{1,2,3,4,5},{5,4,3,2,1})</f>
        <v>3</v>
      </c>
      <c r="NQ54">
        <v>2</v>
      </c>
      <c r="NR54">
        <v>3</v>
      </c>
      <c r="NS54">
        <v>3</v>
      </c>
      <c r="NT54">
        <v>3</v>
      </c>
      <c r="NU54" s="37">
        <f>LOOKUP(NT54,{1,2,3,4,5},{5,4,3,2,1})</f>
        <v>3</v>
      </c>
      <c r="NV54">
        <v>3</v>
      </c>
      <c r="NW54" s="37">
        <f>LOOKUP(NV54,{1,2,3,4,5},{5,4,3,2,1})</f>
        <v>3</v>
      </c>
      <c r="NX54">
        <v>3</v>
      </c>
      <c r="NY54" s="37">
        <f>LOOKUP(NX54,{1,2,3,4,5},{5,4,3,2,1})</f>
        <v>3</v>
      </c>
      <c r="NZ54">
        <f t="shared" si="161"/>
        <v>75</v>
      </c>
      <c r="OA54">
        <f t="shared" si="162"/>
        <v>2.88</v>
      </c>
      <c r="OB54" s="13" t="s">
        <v>440</v>
      </c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</row>
    <row r="55" spans="1:461" x14ac:dyDescent="0.3">
      <c r="A55" s="30">
        <v>58</v>
      </c>
      <c r="B55" s="2" t="s">
        <v>784</v>
      </c>
      <c r="C55" s="3">
        <v>1</v>
      </c>
      <c r="D55" s="2">
        <v>19</v>
      </c>
      <c r="E55">
        <v>1</v>
      </c>
      <c r="F55" s="2">
        <v>1</v>
      </c>
      <c r="G55">
        <v>1</v>
      </c>
      <c r="H55" s="3">
        <v>1</v>
      </c>
      <c r="I55" s="2">
        <v>1</v>
      </c>
      <c r="J55">
        <v>1</v>
      </c>
      <c r="K55">
        <v>0</v>
      </c>
      <c r="L55">
        <v>1</v>
      </c>
      <c r="M55">
        <v>0</v>
      </c>
      <c r="N55">
        <v>1</v>
      </c>
      <c r="O55">
        <v>1</v>
      </c>
      <c r="P55">
        <f t="shared" si="77"/>
        <v>4</v>
      </c>
      <c r="Q55" t="s">
        <v>785</v>
      </c>
      <c r="R55">
        <v>11</v>
      </c>
      <c r="S55">
        <v>4</v>
      </c>
      <c r="T55">
        <f>LOOKUP(R55,{1,2,3,4,5,6,11,15},{1,2,1,2,2,2,1,2})</f>
        <v>1</v>
      </c>
      <c r="U55">
        <v>3</v>
      </c>
      <c r="V55" s="3"/>
      <c r="W55" s="32" t="s">
        <v>440</v>
      </c>
      <c r="X55" s="32" t="s">
        <v>440</v>
      </c>
      <c r="Y55" s="32" t="s">
        <v>440</v>
      </c>
      <c r="Z55" s="32" t="s">
        <v>440</v>
      </c>
      <c r="AA55" s="32" t="s">
        <v>440</v>
      </c>
      <c r="AB55" s="49" t="s">
        <v>440</v>
      </c>
      <c r="AC55" s="32" t="s">
        <v>440</v>
      </c>
      <c r="AD55" s="49" t="s">
        <v>440</v>
      </c>
      <c r="AE55" s="2">
        <v>1</v>
      </c>
      <c r="AF55">
        <v>1</v>
      </c>
      <c r="AG55">
        <f t="shared" si="172"/>
        <v>1</v>
      </c>
      <c r="AH55">
        <v>1</v>
      </c>
      <c r="AI55">
        <f t="shared" si="173"/>
        <v>1</v>
      </c>
      <c r="AJ55">
        <v>1</v>
      </c>
      <c r="AK55">
        <f t="shared" si="174"/>
        <v>1</v>
      </c>
      <c r="AL55">
        <v>1</v>
      </c>
      <c r="AM55">
        <f t="shared" si="175"/>
        <v>-1</v>
      </c>
      <c r="AN55">
        <v>2</v>
      </c>
      <c r="AO55">
        <f t="shared" si="176"/>
        <v>1</v>
      </c>
      <c r="AP55">
        <v>1</v>
      </c>
      <c r="AQ55">
        <f t="shared" si="177"/>
        <v>1</v>
      </c>
      <c r="AR55">
        <v>1</v>
      </c>
      <c r="AS55">
        <f t="shared" si="178"/>
        <v>-1</v>
      </c>
      <c r="AT55">
        <v>1</v>
      </c>
      <c r="AU55">
        <f t="shared" si="179"/>
        <v>-1</v>
      </c>
      <c r="AV55">
        <v>1</v>
      </c>
      <c r="AW55">
        <f t="shared" si="180"/>
        <v>1</v>
      </c>
      <c r="AX55">
        <v>1</v>
      </c>
      <c r="AY55">
        <f t="shared" si="181"/>
        <v>-1</v>
      </c>
      <c r="AZ55">
        <v>1</v>
      </c>
      <c r="BA55">
        <f t="shared" si="182"/>
        <v>-1</v>
      </c>
      <c r="BB55">
        <v>1</v>
      </c>
      <c r="BC55">
        <f t="shared" si="183"/>
        <v>1</v>
      </c>
      <c r="BD55">
        <v>1</v>
      </c>
      <c r="BE55">
        <f t="shared" si="184"/>
        <v>1</v>
      </c>
      <c r="BF55">
        <v>1</v>
      </c>
      <c r="BG55">
        <f t="shared" si="185"/>
        <v>-1</v>
      </c>
      <c r="BH55">
        <v>1</v>
      </c>
      <c r="BI55">
        <f t="shared" si="186"/>
        <v>1</v>
      </c>
      <c r="BJ55">
        <v>1</v>
      </c>
      <c r="BK55">
        <f t="shared" si="187"/>
        <v>-1</v>
      </c>
      <c r="BL55">
        <v>1</v>
      </c>
      <c r="BM55">
        <f t="shared" si="188"/>
        <v>-1</v>
      </c>
      <c r="BN55">
        <v>1</v>
      </c>
      <c r="BO55">
        <f t="shared" si="189"/>
        <v>1</v>
      </c>
      <c r="BP55">
        <v>1</v>
      </c>
      <c r="BQ55">
        <f t="shared" si="190"/>
        <v>1</v>
      </c>
      <c r="BR55">
        <v>2</v>
      </c>
      <c r="BS55">
        <f t="shared" si="191"/>
        <v>1</v>
      </c>
      <c r="BT55">
        <v>1</v>
      </c>
      <c r="BU55">
        <f t="shared" si="192"/>
        <v>-1</v>
      </c>
      <c r="BV55" s="13">
        <f t="shared" si="193"/>
        <v>3</v>
      </c>
      <c r="BW55" s="32">
        <v>1</v>
      </c>
      <c r="BX55" s="31">
        <v>3</v>
      </c>
      <c r="BY55" s="31">
        <v>3</v>
      </c>
      <c r="BZ55" s="31">
        <v>1</v>
      </c>
      <c r="CA55" s="31">
        <v>4</v>
      </c>
      <c r="CB55" s="31">
        <v>1</v>
      </c>
      <c r="CC55" s="31">
        <v>4</v>
      </c>
      <c r="CD55" s="31">
        <v>2</v>
      </c>
      <c r="CE55" s="31">
        <v>5</v>
      </c>
      <c r="CF55" s="31">
        <v>2</v>
      </c>
      <c r="CG55" s="31">
        <v>4</v>
      </c>
      <c r="CH55" s="31">
        <v>3</v>
      </c>
      <c r="CI55" s="31">
        <v>3</v>
      </c>
      <c r="CJ55" s="31">
        <v>3</v>
      </c>
      <c r="CK55" s="31">
        <v>5</v>
      </c>
      <c r="CL55" s="31">
        <v>4</v>
      </c>
      <c r="CM55" s="31" t="s">
        <v>440</v>
      </c>
      <c r="CN55" s="31">
        <v>4</v>
      </c>
      <c r="CO55" s="31">
        <v>3</v>
      </c>
      <c r="CP55" s="31">
        <v>5</v>
      </c>
      <c r="CQ55" s="31">
        <v>3</v>
      </c>
      <c r="CR55" s="31">
        <v>1</v>
      </c>
      <c r="CS55" s="31">
        <f>LOOKUP(CR55,{1,2,3,4,5},{5,4,3,2,1})</f>
        <v>5</v>
      </c>
      <c r="CT55" s="31">
        <v>3</v>
      </c>
      <c r="CU55" s="31">
        <v>3</v>
      </c>
      <c r="CV55" s="31">
        <v>3</v>
      </c>
      <c r="CW55" s="31">
        <v>1</v>
      </c>
      <c r="CX55" s="31">
        <f>LOOKUP(CW55,{1,2,3,4,5},{5,4,3,2,1})</f>
        <v>5</v>
      </c>
      <c r="CY55" s="31">
        <v>1</v>
      </c>
      <c r="CZ55" s="31">
        <f>LOOKUP(CY55,{1,2,3,4,5},{5,4,3,2,1})</f>
        <v>5</v>
      </c>
      <c r="DA55" s="31">
        <v>1</v>
      </c>
      <c r="DB55" s="31">
        <f>LOOKUP(DA55,{1,2,3,4,5},{5,4,3,2,1})</f>
        <v>5</v>
      </c>
      <c r="DC55" s="31">
        <v>5</v>
      </c>
      <c r="DD55" s="31">
        <v>5</v>
      </c>
      <c r="DE55" s="31">
        <v>5</v>
      </c>
      <c r="DF55" s="31">
        <v>4</v>
      </c>
      <c r="DG55" s="31">
        <v>4</v>
      </c>
      <c r="DH55" s="31">
        <v>4</v>
      </c>
      <c r="DI55" s="31">
        <v>2</v>
      </c>
      <c r="DJ55" s="31">
        <v>3</v>
      </c>
      <c r="DK55" s="31">
        <v>2</v>
      </c>
      <c r="DL55" s="32">
        <f t="shared" si="113"/>
        <v>7</v>
      </c>
      <c r="DM55" s="31">
        <f t="shared" si="114"/>
        <v>2.3332999999999999</v>
      </c>
      <c r="DN55" s="31">
        <f t="shared" si="115"/>
        <v>12</v>
      </c>
      <c r="DO55" s="31">
        <f t="shared" si="116"/>
        <v>4</v>
      </c>
      <c r="DP55" s="31">
        <f t="shared" si="117"/>
        <v>19</v>
      </c>
      <c r="DQ55" s="33">
        <f t="shared" si="118"/>
        <v>3.1667000000000001</v>
      </c>
      <c r="DR55" s="32">
        <f t="shared" si="119"/>
        <v>24</v>
      </c>
      <c r="DS55" s="31">
        <f t="shared" si="120"/>
        <v>4</v>
      </c>
      <c r="DT55" s="31">
        <f t="shared" si="121"/>
        <v>18</v>
      </c>
      <c r="DU55" s="31">
        <f t="shared" si="122"/>
        <v>2.5714000000000001</v>
      </c>
      <c r="DV55" s="31">
        <f t="shared" si="123"/>
        <v>42</v>
      </c>
      <c r="DW55" s="33">
        <f t="shared" si="124"/>
        <v>3</v>
      </c>
      <c r="DX55" s="32">
        <f t="shared" si="125"/>
        <v>13</v>
      </c>
      <c r="DY55" s="31">
        <f t="shared" si="126"/>
        <v>4.3333000000000004</v>
      </c>
      <c r="DZ55" s="31">
        <f t="shared" si="127"/>
        <v>9</v>
      </c>
      <c r="EA55" s="31">
        <f t="shared" si="128"/>
        <v>3</v>
      </c>
      <c r="EB55" s="31">
        <f t="shared" si="129"/>
        <v>22</v>
      </c>
      <c r="EC55" s="33">
        <f t="shared" si="130"/>
        <v>3.67</v>
      </c>
      <c r="ED55" s="32">
        <f t="shared" si="78"/>
        <v>30</v>
      </c>
      <c r="EE55" s="33">
        <f t="shared" si="131"/>
        <v>5</v>
      </c>
      <c r="EF55" s="32">
        <f t="shared" si="132"/>
        <v>7</v>
      </c>
      <c r="EG55" s="33">
        <f t="shared" si="133"/>
        <v>2.33</v>
      </c>
      <c r="EH55" s="32">
        <f t="shared" si="134"/>
        <v>120</v>
      </c>
      <c r="EI55" s="33">
        <f t="shared" si="135"/>
        <v>3.43</v>
      </c>
      <c r="EJ55" s="2">
        <v>1</v>
      </c>
      <c r="EK55">
        <v>2</v>
      </c>
      <c r="EL55">
        <v>2</v>
      </c>
      <c r="EM55">
        <v>4</v>
      </c>
      <c r="EN55">
        <v>3</v>
      </c>
      <c r="EO55">
        <v>4</v>
      </c>
      <c r="EP55">
        <v>2</v>
      </c>
      <c r="EQ55">
        <v>4</v>
      </c>
      <c r="ER55">
        <v>4</v>
      </c>
      <c r="ES55">
        <v>2</v>
      </c>
      <c r="ET55">
        <v>4</v>
      </c>
      <c r="EU55" s="37">
        <v>2</v>
      </c>
      <c r="EV55">
        <v>2</v>
      </c>
      <c r="EW55">
        <v>2</v>
      </c>
      <c r="EX55">
        <v>3</v>
      </c>
      <c r="EY55">
        <v>4</v>
      </c>
      <c r="EZ55">
        <v>4</v>
      </c>
      <c r="FA55">
        <v>2</v>
      </c>
      <c r="FB55">
        <v>1</v>
      </c>
      <c r="FC55">
        <v>3</v>
      </c>
      <c r="FD55">
        <v>3</v>
      </c>
      <c r="FE55">
        <v>4</v>
      </c>
      <c r="FF55" s="2">
        <f t="shared" si="136"/>
        <v>59</v>
      </c>
      <c r="FG55" s="3">
        <f t="shared" si="137"/>
        <v>2.95</v>
      </c>
      <c r="FH55" s="2" t="s">
        <v>786</v>
      </c>
      <c r="FI55">
        <v>0</v>
      </c>
      <c r="FJ55" t="s">
        <v>787</v>
      </c>
      <c r="FK55">
        <v>0</v>
      </c>
      <c r="FL55" t="s">
        <v>512</v>
      </c>
      <c r="FM55">
        <v>8</v>
      </c>
      <c r="FN55" s="2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 s="37">
        <v>2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2</v>
      </c>
      <c r="GF55">
        <v>1</v>
      </c>
      <c r="GG55">
        <v>1</v>
      </c>
      <c r="GH55">
        <v>1</v>
      </c>
      <c r="GI55">
        <v>1</v>
      </c>
      <c r="GJ55" s="2">
        <f t="shared" si="138"/>
        <v>21</v>
      </c>
      <c r="GK55" s="3">
        <f t="shared" si="139"/>
        <v>1.05</v>
      </c>
      <c r="GL55" s="2" t="s">
        <v>507</v>
      </c>
      <c r="GM55">
        <v>3</v>
      </c>
      <c r="GN55" t="s">
        <v>520</v>
      </c>
      <c r="GO55">
        <v>15</v>
      </c>
      <c r="GP55" t="s">
        <v>788</v>
      </c>
      <c r="GQ55" s="3">
        <v>0</v>
      </c>
      <c r="GR55" s="2">
        <v>1</v>
      </c>
      <c r="GS55">
        <v>5</v>
      </c>
      <c r="GT55">
        <v>3</v>
      </c>
      <c r="GU55">
        <v>4</v>
      </c>
      <c r="GV55">
        <v>4</v>
      </c>
      <c r="GW55">
        <v>4</v>
      </c>
      <c r="GX55" s="37">
        <f>LOOKUP(GW55,{1,2,3,4,5},{5,4,3,2,1})</f>
        <v>2</v>
      </c>
      <c r="GY55">
        <v>3</v>
      </c>
      <c r="GZ55" s="37">
        <f>LOOKUP(GY55,{1,2,3,4,5},{5,4,3,2,1})</f>
        <v>3</v>
      </c>
      <c r="HA55">
        <v>4</v>
      </c>
      <c r="HB55">
        <v>4</v>
      </c>
      <c r="HC55" s="37">
        <f>LOOKUP(HB55,{1,2,3,4,5},{5,4,3,2,1})</f>
        <v>2</v>
      </c>
      <c r="HD55">
        <v>3</v>
      </c>
      <c r="HE55">
        <v>5</v>
      </c>
      <c r="HF55">
        <v>5</v>
      </c>
      <c r="HG55">
        <v>4</v>
      </c>
      <c r="HH55">
        <v>4</v>
      </c>
      <c r="HI55">
        <v>3</v>
      </c>
      <c r="HJ55">
        <v>5</v>
      </c>
      <c r="HK55">
        <v>3</v>
      </c>
      <c r="HL55" s="37">
        <f>LOOKUP(HK55,{1,2,3,4,5},{5,4,3,2,1})</f>
        <v>3</v>
      </c>
      <c r="HM55">
        <v>3</v>
      </c>
      <c r="HN55" s="37">
        <f>LOOKUP(HM55,{1,2,3,4,5},{5,4,3,2,1})</f>
        <v>3</v>
      </c>
      <c r="HO55">
        <f t="shared" si="140"/>
        <v>62</v>
      </c>
      <c r="HP55">
        <f t="shared" si="141"/>
        <v>3.65</v>
      </c>
      <c r="HQ55">
        <v>1</v>
      </c>
      <c r="HR55">
        <v>3</v>
      </c>
      <c r="HS55">
        <v>1</v>
      </c>
      <c r="HT55">
        <v>2</v>
      </c>
      <c r="HU55">
        <v>1</v>
      </c>
      <c r="HV55">
        <v>2</v>
      </c>
      <c r="HW55">
        <v>2</v>
      </c>
      <c r="HX55" s="37">
        <v>3</v>
      </c>
      <c r="HY55">
        <v>2</v>
      </c>
      <c r="HZ55">
        <v>3</v>
      </c>
      <c r="IA55">
        <v>2</v>
      </c>
      <c r="IB55">
        <v>1</v>
      </c>
      <c r="IC55">
        <v>2</v>
      </c>
      <c r="ID55">
        <v>1</v>
      </c>
      <c r="IE55">
        <v>1</v>
      </c>
      <c r="IF55">
        <v>2</v>
      </c>
      <c r="IG55">
        <v>3</v>
      </c>
      <c r="IH55">
        <v>1</v>
      </c>
      <c r="II55">
        <v>2</v>
      </c>
      <c r="IJ55" s="37">
        <f>LOOKUP(II55,{1,2,3},{3,2,1})</f>
        <v>2</v>
      </c>
      <c r="IK55" s="2">
        <f t="shared" si="111"/>
        <v>31</v>
      </c>
      <c r="IL55" s="3">
        <f t="shared" si="112"/>
        <v>1.82</v>
      </c>
      <c r="IM55" s="2">
        <v>1</v>
      </c>
      <c r="IN55">
        <v>1</v>
      </c>
      <c r="IO55">
        <v>3</v>
      </c>
      <c r="IP55">
        <v>5</v>
      </c>
      <c r="IQ55">
        <v>1</v>
      </c>
      <c r="IR55">
        <v>5</v>
      </c>
      <c r="IS55">
        <v>1</v>
      </c>
      <c r="IT55" s="2">
        <f t="shared" si="142"/>
        <v>16</v>
      </c>
      <c r="IU55" s="3">
        <f t="shared" si="143"/>
        <v>2.6669999999999998</v>
      </c>
      <c r="IV55" s="2">
        <v>1</v>
      </c>
      <c r="IW55">
        <v>2</v>
      </c>
      <c r="IX55">
        <v>4</v>
      </c>
      <c r="IY55">
        <v>5</v>
      </c>
      <c r="IZ55">
        <v>1</v>
      </c>
      <c r="JA55">
        <v>5</v>
      </c>
      <c r="JB55">
        <v>2</v>
      </c>
      <c r="JC55" s="2">
        <f t="shared" si="144"/>
        <v>19</v>
      </c>
      <c r="JD55" s="3">
        <f t="shared" si="145"/>
        <v>3.1669999999999998</v>
      </c>
      <c r="JE55" s="2">
        <v>1</v>
      </c>
      <c r="JF55">
        <v>4</v>
      </c>
      <c r="JG55">
        <v>3</v>
      </c>
      <c r="JH55">
        <v>2</v>
      </c>
      <c r="JI55">
        <v>4</v>
      </c>
      <c r="JJ55">
        <v>1</v>
      </c>
      <c r="JK55">
        <v>4</v>
      </c>
      <c r="JL55" s="2">
        <f t="shared" si="146"/>
        <v>18</v>
      </c>
      <c r="JM55" s="3">
        <f t="shared" si="147"/>
        <v>3</v>
      </c>
      <c r="JN55" s="2">
        <v>1</v>
      </c>
      <c r="JO55">
        <v>5</v>
      </c>
      <c r="JP55">
        <v>4</v>
      </c>
      <c r="JQ55">
        <v>4</v>
      </c>
      <c r="JR55">
        <v>5</v>
      </c>
      <c r="JS55">
        <v>1</v>
      </c>
      <c r="JT55">
        <v>5</v>
      </c>
      <c r="JU55" s="2">
        <f t="shared" si="164"/>
        <v>24</v>
      </c>
      <c r="JV55" s="3">
        <f t="shared" si="165"/>
        <v>4</v>
      </c>
      <c r="JW55" s="2">
        <v>1</v>
      </c>
      <c r="JX55">
        <v>4</v>
      </c>
      <c r="JY55" s="37">
        <f>LOOKUP(JX55,{1,2,3,4,5},{5,4,3,2,1})</f>
        <v>2</v>
      </c>
      <c r="JZ55">
        <v>2</v>
      </c>
      <c r="KA55" s="37">
        <f>LOOKUP(JZ55,{1,2,3,4,5},{5,4,3,2,1})</f>
        <v>4</v>
      </c>
      <c r="KB55">
        <v>3</v>
      </c>
      <c r="KC55" s="37">
        <f>LOOKUP(KB55,{1,2,3,4,5},{5,4,3,2,1})</f>
        <v>3</v>
      </c>
      <c r="KD55">
        <v>5</v>
      </c>
      <c r="KE55" s="37">
        <f>LOOKUP(KD55,{1,2,3,4,5},{5,4,3,2,1})</f>
        <v>1</v>
      </c>
      <c r="KF55">
        <v>1</v>
      </c>
      <c r="KG55" s="37">
        <f>LOOKUP(KF55,{1,2,3,4,5},{5,4,3,2,1})</f>
        <v>5</v>
      </c>
      <c r="KH55">
        <v>4</v>
      </c>
      <c r="KI55" s="37">
        <f>LOOKUP(KH55,{1,2,3,4,5},{5,4,3,2,1})</f>
        <v>2</v>
      </c>
      <c r="KJ55" s="2">
        <f t="shared" si="79"/>
        <v>19</v>
      </c>
      <c r="KK55" s="3">
        <f t="shared" si="148"/>
        <v>3.1669999999999998</v>
      </c>
      <c r="KL55" s="2">
        <f t="shared" si="149"/>
        <v>5</v>
      </c>
      <c r="KM55">
        <f t="shared" si="150"/>
        <v>11</v>
      </c>
      <c r="KN55">
        <f t="shared" si="163"/>
        <v>13</v>
      </c>
      <c r="KO55">
        <f t="shared" si="151"/>
        <v>3</v>
      </c>
      <c r="KP55">
        <f t="shared" si="152"/>
        <v>15</v>
      </c>
      <c r="KQ55">
        <f t="shared" si="153"/>
        <v>5</v>
      </c>
      <c r="KR55" s="2">
        <f t="shared" si="166"/>
        <v>9</v>
      </c>
      <c r="KS55">
        <f t="shared" si="167"/>
        <v>7</v>
      </c>
      <c r="KT55">
        <f t="shared" si="168"/>
        <v>6</v>
      </c>
      <c r="KU55">
        <f t="shared" si="169"/>
        <v>9</v>
      </c>
      <c r="KV55">
        <f t="shared" si="170"/>
        <v>2</v>
      </c>
      <c r="KW55" s="3">
        <f t="shared" si="171"/>
        <v>9</v>
      </c>
      <c r="KX55" s="2">
        <v>1</v>
      </c>
      <c r="KY55">
        <v>4</v>
      </c>
      <c r="KZ55">
        <v>4</v>
      </c>
      <c r="LA55">
        <v>2</v>
      </c>
      <c r="LB55">
        <v>2</v>
      </c>
      <c r="LC55">
        <v>4</v>
      </c>
      <c r="LD55">
        <v>1</v>
      </c>
      <c r="LE55">
        <v>5</v>
      </c>
      <c r="LF55">
        <v>4</v>
      </c>
      <c r="LG55">
        <v>5</v>
      </c>
      <c r="LH55">
        <v>4</v>
      </c>
      <c r="LI55">
        <v>2</v>
      </c>
      <c r="LJ55">
        <v>5</v>
      </c>
      <c r="LK55">
        <v>2</v>
      </c>
      <c r="LL55">
        <v>4</v>
      </c>
      <c r="LM55">
        <v>3</v>
      </c>
      <c r="LN55">
        <v>3</v>
      </c>
      <c r="LO55">
        <v>3</v>
      </c>
      <c r="LP55">
        <v>3</v>
      </c>
      <c r="LQ55">
        <v>3</v>
      </c>
      <c r="LR55">
        <v>2</v>
      </c>
      <c r="LS55">
        <v>1</v>
      </c>
      <c r="LT55">
        <v>4</v>
      </c>
      <c r="LU55" s="2">
        <f t="shared" si="154"/>
        <v>27</v>
      </c>
      <c r="LV55" s="3">
        <f t="shared" si="155"/>
        <v>4.5</v>
      </c>
      <c r="LW55" s="2">
        <f t="shared" si="156"/>
        <v>43</v>
      </c>
      <c r="LX55" s="3">
        <f t="shared" si="157"/>
        <v>2.6880000000000002</v>
      </c>
      <c r="LY55" s="2">
        <f t="shared" si="158"/>
        <v>70</v>
      </c>
      <c r="LZ55" s="3">
        <f t="shared" si="159"/>
        <v>3.1819999999999999</v>
      </c>
      <c r="MA55" s="2">
        <v>2</v>
      </c>
      <c r="MB55">
        <v>2</v>
      </c>
      <c r="MC55">
        <v>1</v>
      </c>
      <c r="MD55">
        <v>2</v>
      </c>
      <c r="ME55">
        <v>1</v>
      </c>
      <c r="MF55">
        <v>2</v>
      </c>
      <c r="MG55">
        <v>1</v>
      </c>
      <c r="MH55">
        <v>1</v>
      </c>
      <c r="MI55">
        <v>1</v>
      </c>
      <c r="MJ55" s="3">
        <v>2</v>
      </c>
      <c r="MK55">
        <f t="shared" si="160"/>
        <v>15</v>
      </c>
      <c r="ML55" s="32">
        <v>1</v>
      </c>
      <c r="MM55" s="31">
        <v>4</v>
      </c>
      <c r="MN55" s="31">
        <v>4</v>
      </c>
      <c r="MO55" s="31">
        <v>4</v>
      </c>
      <c r="MP55" s="31">
        <f>LOOKUP(MO55,{1,2,3,4,5},{5,4,3,2,1})</f>
        <v>2</v>
      </c>
      <c r="MQ55" s="31">
        <v>2</v>
      </c>
      <c r="MR55" s="31">
        <v>4</v>
      </c>
      <c r="MS55" s="31">
        <f>LOOKUP(MR55,{1,2,3,4,5},{5,4,3,2,1})</f>
        <v>2</v>
      </c>
      <c r="MT55" s="31">
        <v>2</v>
      </c>
      <c r="MU55" s="31">
        <f>LOOKUP(MT55,{1,2,3,4,5},{5,4,3,2,1})</f>
        <v>4</v>
      </c>
      <c r="MV55" s="31">
        <v>3</v>
      </c>
      <c r="MW55" s="31">
        <v>4</v>
      </c>
      <c r="MX55" s="31">
        <v>4</v>
      </c>
      <c r="MY55" s="31">
        <v>4</v>
      </c>
      <c r="MZ55" s="31">
        <f>LOOKUP(MY55,{1,2,3,4,5},{5,4,3,2,1})</f>
        <v>2</v>
      </c>
      <c r="NA55" s="31">
        <v>4</v>
      </c>
      <c r="NB55" s="31">
        <v>5</v>
      </c>
      <c r="NC55" s="31">
        <v>3</v>
      </c>
      <c r="ND55" s="31">
        <f>LOOKUP(NC55,{1,2,3,4,5},{5,4,3,2,1})</f>
        <v>3</v>
      </c>
      <c r="NE55" s="31">
        <v>3</v>
      </c>
      <c r="NF55" s="31">
        <v>4</v>
      </c>
      <c r="NG55" s="31">
        <f>LOOKUP(NF55,{1,2,3,4,5},{5,4,3,2,1})</f>
        <v>2</v>
      </c>
      <c r="NH55" s="31">
        <v>3</v>
      </c>
      <c r="NI55" s="31">
        <f>LOOKUP(NH55,{1,2,3,4,5},{5,4,3,2,1})</f>
        <v>3</v>
      </c>
      <c r="NJ55" s="31">
        <v>3</v>
      </c>
      <c r="NK55" s="31">
        <v>3</v>
      </c>
      <c r="NL55" s="31">
        <f>LOOKUP(NK55,{1,2,3,4,5},{5,4,3,2,1})</f>
        <v>3</v>
      </c>
      <c r="NM55" s="31">
        <v>3</v>
      </c>
      <c r="NN55" s="31">
        <f>LOOKUP(NM55,{1,2,3,4,5},{5,4,3,2,1})</f>
        <v>3</v>
      </c>
      <c r="NO55" s="31">
        <v>2</v>
      </c>
      <c r="NP55" s="31">
        <f>LOOKUP(NO55,{1,2,3,4,5},{5,4,3,2,1})</f>
        <v>4</v>
      </c>
      <c r="NQ55" s="31">
        <v>3</v>
      </c>
      <c r="NR55" s="31" t="s">
        <v>440</v>
      </c>
      <c r="NS55" s="31" t="s">
        <v>440</v>
      </c>
      <c r="NT55" s="31">
        <v>5</v>
      </c>
      <c r="NU55" s="31">
        <f>LOOKUP(NT55,{1,2,3,4,5},{5,4,3,2,1})</f>
        <v>1</v>
      </c>
      <c r="NV55" s="31">
        <v>1</v>
      </c>
      <c r="NW55" s="31">
        <f>LOOKUP(NV55,{1,2,3,4,5},{5,4,3,2,1})</f>
        <v>5</v>
      </c>
      <c r="NX55" s="31">
        <v>5</v>
      </c>
      <c r="NY55" s="31">
        <f>LOOKUP(NX55,{1,2,3,4,5},{5,4,3,2,1})</f>
        <v>1</v>
      </c>
      <c r="NZ55" s="31">
        <f t="shared" si="161"/>
        <v>74</v>
      </c>
      <c r="OA55" s="31">
        <f t="shared" si="162"/>
        <v>2.85</v>
      </c>
      <c r="OB55" s="13" t="s">
        <v>789</v>
      </c>
      <c r="OC55" s="1" t="s">
        <v>440</v>
      </c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</row>
    <row r="56" spans="1:461" x14ac:dyDescent="0.3">
      <c r="A56" s="30">
        <v>60</v>
      </c>
      <c r="B56" s="2" t="s">
        <v>790</v>
      </c>
      <c r="C56" s="3">
        <v>1</v>
      </c>
      <c r="D56" s="2">
        <v>22</v>
      </c>
      <c r="E56">
        <v>1</v>
      </c>
      <c r="F56" s="2">
        <v>1</v>
      </c>
      <c r="G56">
        <v>1</v>
      </c>
      <c r="H56" s="3">
        <v>1</v>
      </c>
      <c r="I56" s="32">
        <v>2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 t="s">
        <v>440</v>
      </c>
      <c r="R56">
        <v>2</v>
      </c>
      <c r="S56">
        <v>3</v>
      </c>
      <c r="T56">
        <f>LOOKUP(R56,{1,2,3,4,5,6,11,15},{1,2,1,2,2,2,1,2})</f>
        <v>2</v>
      </c>
      <c r="U56">
        <v>1</v>
      </c>
      <c r="V56" s="3"/>
      <c r="W56" s="32" t="s">
        <v>440</v>
      </c>
      <c r="X56" s="32" t="s">
        <v>440</v>
      </c>
      <c r="Y56" s="32" t="s">
        <v>440</v>
      </c>
      <c r="Z56" s="32" t="s">
        <v>440</v>
      </c>
      <c r="AA56" s="32" t="s">
        <v>440</v>
      </c>
      <c r="AB56" s="49" t="s">
        <v>440</v>
      </c>
      <c r="AC56" s="32" t="s">
        <v>440</v>
      </c>
      <c r="AD56" s="49" t="s">
        <v>440</v>
      </c>
      <c r="AE56" s="31" t="s">
        <v>440</v>
      </c>
      <c r="AF56" s="31" t="s">
        <v>440</v>
      </c>
      <c r="AG56" s="31" t="s">
        <v>440</v>
      </c>
      <c r="AH56" s="31" t="s">
        <v>440</v>
      </c>
      <c r="AI56" s="31" t="s">
        <v>440</v>
      </c>
      <c r="AJ56" s="31" t="s">
        <v>440</v>
      </c>
      <c r="AK56" s="31" t="s">
        <v>440</v>
      </c>
      <c r="AL56" s="31" t="s">
        <v>440</v>
      </c>
      <c r="AM56" s="31" t="s">
        <v>440</v>
      </c>
      <c r="AN56" s="31" t="s">
        <v>440</v>
      </c>
      <c r="AO56" s="31" t="s">
        <v>440</v>
      </c>
      <c r="AP56" s="31" t="s">
        <v>440</v>
      </c>
      <c r="AQ56" s="31" t="s">
        <v>440</v>
      </c>
      <c r="AR56" s="31" t="s">
        <v>440</v>
      </c>
      <c r="AS56" s="31" t="s">
        <v>440</v>
      </c>
      <c r="AT56" s="31" t="s">
        <v>440</v>
      </c>
      <c r="AU56" s="31" t="s">
        <v>440</v>
      </c>
      <c r="AV56" s="31" t="s">
        <v>440</v>
      </c>
      <c r="AW56" s="31" t="s">
        <v>440</v>
      </c>
      <c r="AX56" s="31" t="s">
        <v>440</v>
      </c>
      <c r="AY56" s="31" t="s">
        <v>440</v>
      </c>
      <c r="AZ56" s="31" t="s">
        <v>440</v>
      </c>
      <c r="BA56" s="31" t="s">
        <v>440</v>
      </c>
      <c r="BB56" s="31" t="s">
        <v>440</v>
      </c>
      <c r="BC56" s="31" t="s">
        <v>440</v>
      </c>
      <c r="BD56" s="31" t="s">
        <v>440</v>
      </c>
      <c r="BE56" s="31" t="s">
        <v>440</v>
      </c>
      <c r="BF56" s="31" t="s">
        <v>440</v>
      </c>
      <c r="BG56" s="31" t="s">
        <v>440</v>
      </c>
      <c r="BH56" s="31" t="s">
        <v>440</v>
      </c>
      <c r="BI56" s="31" t="s">
        <v>440</v>
      </c>
      <c r="BJ56" s="31" t="s">
        <v>440</v>
      </c>
      <c r="BK56" s="31" t="s">
        <v>440</v>
      </c>
      <c r="BL56" s="31" t="s">
        <v>440</v>
      </c>
      <c r="BM56" s="31" t="s">
        <v>440</v>
      </c>
      <c r="BN56" s="31" t="s">
        <v>440</v>
      </c>
      <c r="BO56" s="31" t="s">
        <v>440</v>
      </c>
      <c r="BP56" s="31" t="s">
        <v>440</v>
      </c>
      <c r="BQ56" s="31" t="s">
        <v>440</v>
      </c>
      <c r="BR56" s="31" t="s">
        <v>440</v>
      </c>
      <c r="BS56" s="31" t="s">
        <v>440</v>
      </c>
      <c r="BT56" s="31" t="s">
        <v>440</v>
      </c>
      <c r="BU56" s="31" t="s">
        <v>440</v>
      </c>
      <c r="BV56" s="31"/>
      <c r="BW56" s="2">
        <v>1</v>
      </c>
      <c r="BX56">
        <v>2</v>
      </c>
      <c r="BY56">
        <v>2</v>
      </c>
      <c r="BZ56">
        <v>2</v>
      </c>
      <c r="CA56">
        <v>4</v>
      </c>
      <c r="CB56">
        <v>2</v>
      </c>
      <c r="CC56">
        <v>4</v>
      </c>
      <c r="CD56">
        <v>2</v>
      </c>
      <c r="CE56" s="37">
        <v>5</v>
      </c>
      <c r="CF56">
        <v>4</v>
      </c>
      <c r="CG56">
        <v>4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f>LOOKUP(CR56,{1,2,3,4,5},{5,4,3,2,1})</f>
        <v>2</v>
      </c>
      <c r="CT56">
        <v>4</v>
      </c>
      <c r="CU56">
        <v>4</v>
      </c>
      <c r="CV56">
        <v>4</v>
      </c>
      <c r="CW56">
        <v>4</v>
      </c>
      <c r="CX56">
        <f>LOOKUP(CW56,{1,2,3,4,5},{5,4,3,2,1})</f>
        <v>2</v>
      </c>
      <c r="CY56">
        <v>2</v>
      </c>
      <c r="CZ56">
        <f>LOOKUP(CY56,{1,2,3,4,5},{5,4,3,2,1})</f>
        <v>4</v>
      </c>
      <c r="DA56">
        <v>2</v>
      </c>
      <c r="DB56">
        <f>LOOKUP(DA56,{1,2,3,4,5},{5,4,3,2,1})</f>
        <v>4</v>
      </c>
      <c r="DC56">
        <v>3</v>
      </c>
      <c r="DD56">
        <v>4</v>
      </c>
      <c r="DE56">
        <v>4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4</v>
      </c>
      <c r="DL56" s="2">
        <f t="shared" si="113"/>
        <v>6</v>
      </c>
      <c r="DM56">
        <f t="shared" si="114"/>
        <v>2</v>
      </c>
      <c r="DN56">
        <f t="shared" si="115"/>
        <v>6</v>
      </c>
      <c r="DO56">
        <f t="shared" si="116"/>
        <v>2</v>
      </c>
      <c r="DP56">
        <f t="shared" si="117"/>
        <v>12</v>
      </c>
      <c r="DQ56" s="3">
        <f t="shared" si="118"/>
        <v>2</v>
      </c>
      <c r="DR56" s="2">
        <f t="shared" si="119"/>
        <v>18</v>
      </c>
      <c r="DS56">
        <f t="shared" si="120"/>
        <v>3</v>
      </c>
      <c r="DT56">
        <f t="shared" si="121"/>
        <v>24</v>
      </c>
      <c r="DU56">
        <f t="shared" si="122"/>
        <v>3</v>
      </c>
      <c r="DV56">
        <f t="shared" si="123"/>
        <v>42</v>
      </c>
      <c r="DW56" s="3">
        <f t="shared" si="124"/>
        <v>3</v>
      </c>
      <c r="DX56" s="2">
        <f t="shared" si="125"/>
        <v>10</v>
      </c>
      <c r="DY56">
        <f t="shared" si="126"/>
        <v>3.3332999999999999</v>
      </c>
      <c r="DZ56">
        <f t="shared" si="127"/>
        <v>12</v>
      </c>
      <c r="EA56">
        <f t="shared" si="128"/>
        <v>4</v>
      </c>
      <c r="EB56">
        <f t="shared" si="129"/>
        <v>22</v>
      </c>
      <c r="EC56" s="3">
        <f t="shared" si="130"/>
        <v>3.67</v>
      </c>
      <c r="ED56" s="2">
        <f t="shared" si="78"/>
        <v>21</v>
      </c>
      <c r="EE56" s="3">
        <f t="shared" si="131"/>
        <v>3.5</v>
      </c>
      <c r="EF56" s="2">
        <f t="shared" si="132"/>
        <v>8</v>
      </c>
      <c r="EG56" s="3">
        <f t="shared" si="133"/>
        <v>2.67</v>
      </c>
      <c r="EH56" s="2">
        <f t="shared" si="134"/>
        <v>105</v>
      </c>
      <c r="EI56" s="3">
        <f t="shared" si="135"/>
        <v>3</v>
      </c>
      <c r="EJ56" s="2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4</v>
      </c>
      <c r="ER56">
        <v>1</v>
      </c>
      <c r="ES56">
        <v>1</v>
      </c>
      <c r="ET56">
        <v>4</v>
      </c>
      <c r="EU56" s="37">
        <v>2</v>
      </c>
      <c r="EV56">
        <v>2</v>
      </c>
      <c r="EW56">
        <v>1</v>
      </c>
      <c r="EX56">
        <v>1</v>
      </c>
      <c r="EZ56">
        <v>5</v>
      </c>
      <c r="FA56">
        <v>4</v>
      </c>
      <c r="FB56">
        <v>1</v>
      </c>
      <c r="FC56">
        <v>1</v>
      </c>
      <c r="FD56">
        <v>1</v>
      </c>
      <c r="FE56">
        <v>4</v>
      </c>
      <c r="FF56" s="2">
        <f t="shared" si="136"/>
        <v>36</v>
      </c>
      <c r="FG56" s="3">
        <f t="shared" si="137"/>
        <v>1.8</v>
      </c>
      <c r="FH56" s="2" t="s">
        <v>791</v>
      </c>
      <c r="FI56">
        <v>0</v>
      </c>
      <c r="FJ56" s="31" t="s">
        <v>440</v>
      </c>
      <c r="FK56" s="31" t="s">
        <v>440</v>
      </c>
      <c r="FL56" s="31" t="s">
        <v>440</v>
      </c>
      <c r="FM56" s="31" t="s">
        <v>440</v>
      </c>
      <c r="FN56" s="2">
        <v>1</v>
      </c>
      <c r="FO56">
        <v>2</v>
      </c>
      <c r="FP56">
        <v>2</v>
      </c>
      <c r="FQ56">
        <v>1</v>
      </c>
      <c r="FR56">
        <v>2</v>
      </c>
      <c r="FS56">
        <v>2</v>
      </c>
      <c r="FT56">
        <v>2</v>
      </c>
      <c r="FU56">
        <v>2</v>
      </c>
      <c r="FV56">
        <v>1</v>
      </c>
      <c r="FW56">
        <v>1</v>
      </c>
      <c r="FX56">
        <v>1</v>
      </c>
      <c r="FY56" s="37">
        <v>2</v>
      </c>
      <c r="FZ56">
        <v>2</v>
      </c>
      <c r="GA56">
        <v>2</v>
      </c>
      <c r="GB56">
        <v>2</v>
      </c>
      <c r="GC56">
        <v>2</v>
      </c>
      <c r="GD56">
        <v>1</v>
      </c>
      <c r="GE56">
        <v>1</v>
      </c>
      <c r="GF56">
        <v>2</v>
      </c>
      <c r="GG56">
        <v>2</v>
      </c>
      <c r="GH56">
        <v>2</v>
      </c>
      <c r="GI56">
        <v>1</v>
      </c>
      <c r="GJ56" s="2">
        <f t="shared" si="138"/>
        <v>33</v>
      </c>
      <c r="GK56" s="3">
        <f t="shared" si="139"/>
        <v>1.65</v>
      </c>
      <c r="GL56" s="2" t="s">
        <v>792</v>
      </c>
      <c r="GM56">
        <v>0</v>
      </c>
      <c r="GN56" t="s">
        <v>793</v>
      </c>
      <c r="GO56">
        <v>0</v>
      </c>
      <c r="GP56" t="s">
        <v>521</v>
      </c>
      <c r="GQ56" s="3">
        <v>16</v>
      </c>
      <c r="GR56" s="2">
        <v>1</v>
      </c>
      <c r="GS56">
        <v>5</v>
      </c>
      <c r="GT56">
        <v>4</v>
      </c>
      <c r="GU56">
        <v>4</v>
      </c>
      <c r="GV56">
        <v>5</v>
      </c>
      <c r="GW56">
        <v>4</v>
      </c>
      <c r="GX56" s="37">
        <f>LOOKUP(GW56,{1,2,3,4,5},{5,4,3,2,1})</f>
        <v>2</v>
      </c>
      <c r="GY56">
        <v>2</v>
      </c>
      <c r="GZ56" s="37">
        <f>LOOKUP(GY56,{1,2,3,4,5},{5,4,3,2,1})</f>
        <v>4</v>
      </c>
      <c r="HA56">
        <v>2</v>
      </c>
      <c r="HB56">
        <v>2</v>
      </c>
      <c r="HC56" s="37">
        <f>LOOKUP(HB56,{1,2,3,4,5},{5,4,3,2,1})</f>
        <v>4</v>
      </c>
      <c r="HD56">
        <v>2</v>
      </c>
      <c r="HE56">
        <v>4</v>
      </c>
      <c r="HF56">
        <v>4</v>
      </c>
      <c r="HG56">
        <v>2</v>
      </c>
      <c r="HH56">
        <v>4</v>
      </c>
      <c r="HI56">
        <v>2</v>
      </c>
      <c r="HJ56">
        <v>1</v>
      </c>
      <c r="HK56">
        <v>2</v>
      </c>
      <c r="HL56" s="37">
        <f>LOOKUP(HK56,{1,2,3,4,5},{5,4,3,2,1})</f>
        <v>4</v>
      </c>
      <c r="HM56">
        <v>2</v>
      </c>
      <c r="HN56" s="37">
        <f>LOOKUP(HM56,{1,2,3,4,5},{5,4,3,2,1})</f>
        <v>4</v>
      </c>
      <c r="HO56">
        <f t="shared" si="140"/>
        <v>57</v>
      </c>
      <c r="HP56">
        <f t="shared" si="141"/>
        <v>3.35</v>
      </c>
      <c r="HQ56">
        <v>1</v>
      </c>
      <c r="HR56">
        <v>3</v>
      </c>
      <c r="HS56">
        <v>3</v>
      </c>
      <c r="HT56">
        <v>2</v>
      </c>
      <c r="HU56">
        <v>2</v>
      </c>
      <c r="HV56">
        <v>1</v>
      </c>
      <c r="HW56">
        <v>2</v>
      </c>
      <c r="HX56" s="37">
        <v>3</v>
      </c>
      <c r="HY56">
        <v>2</v>
      </c>
      <c r="HZ56">
        <v>3</v>
      </c>
      <c r="IA56">
        <v>3</v>
      </c>
      <c r="IB56">
        <v>1</v>
      </c>
      <c r="IC56">
        <v>2</v>
      </c>
      <c r="ID56">
        <v>1</v>
      </c>
      <c r="IE56">
        <v>2</v>
      </c>
      <c r="IF56">
        <v>3</v>
      </c>
      <c r="IG56">
        <v>3</v>
      </c>
      <c r="IH56">
        <v>2</v>
      </c>
      <c r="II56">
        <v>1</v>
      </c>
      <c r="IJ56" s="37">
        <f>LOOKUP(II56,{1,2,3},{3,2,1})</f>
        <v>3</v>
      </c>
      <c r="IK56" s="2">
        <f t="shared" si="111"/>
        <v>38</v>
      </c>
      <c r="IL56" s="3">
        <f t="shared" si="112"/>
        <v>2.2400000000000002</v>
      </c>
      <c r="IM56" s="2">
        <v>1</v>
      </c>
      <c r="IN56">
        <v>1</v>
      </c>
      <c r="IO56">
        <v>4</v>
      </c>
      <c r="IP56">
        <v>4</v>
      </c>
      <c r="IQ56">
        <v>1</v>
      </c>
      <c r="IR56">
        <v>4</v>
      </c>
      <c r="IS56">
        <v>3</v>
      </c>
      <c r="IT56" s="2">
        <f t="shared" si="142"/>
        <v>17</v>
      </c>
      <c r="IU56" s="3">
        <f t="shared" si="143"/>
        <v>2.8330000000000002</v>
      </c>
      <c r="IV56" s="2">
        <v>1</v>
      </c>
      <c r="IW56">
        <v>1</v>
      </c>
      <c r="IX56">
        <v>4</v>
      </c>
      <c r="IY56">
        <v>3</v>
      </c>
      <c r="IZ56">
        <v>1</v>
      </c>
      <c r="JA56">
        <v>5</v>
      </c>
      <c r="JB56">
        <v>4</v>
      </c>
      <c r="JC56" s="2">
        <f t="shared" si="144"/>
        <v>18</v>
      </c>
      <c r="JD56" s="3">
        <f t="shared" si="145"/>
        <v>3</v>
      </c>
      <c r="JE56" s="2">
        <v>1</v>
      </c>
      <c r="JF56">
        <v>1</v>
      </c>
      <c r="JG56">
        <v>3</v>
      </c>
      <c r="JH56">
        <v>3</v>
      </c>
      <c r="JI56">
        <v>3</v>
      </c>
      <c r="JJ56">
        <v>1</v>
      </c>
      <c r="JK56">
        <v>4</v>
      </c>
      <c r="JL56" s="2">
        <f t="shared" si="146"/>
        <v>15</v>
      </c>
      <c r="JM56" s="3">
        <f t="shared" si="147"/>
        <v>2.5</v>
      </c>
      <c r="JN56" s="2">
        <v>1</v>
      </c>
      <c r="JO56">
        <v>4</v>
      </c>
      <c r="JP56">
        <v>5</v>
      </c>
      <c r="JQ56">
        <v>3</v>
      </c>
      <c r="JR56">
        <v>5</v>
      </c>
      <c r="JS56">
        <v>2</v>
      </c>
      <c r="JT56">
        <v>4</v>
      </c>
      <c r="JU56" s="2">
        <f t="shared" si="164"/>
        <v>23</v>
      </c>
      <c r="JV56" s="3">
        <f t="shared" si="165"/>
        <v>3.8330000000000002</v>
      </c>
      <c r="JW56" s="2">
        <v>1</v>
      </c>
      <c r="JX56">
        <v>5</v>
      </c>
      <c r="JY56" s="37">
        <f>LOOKUP(JX56,{1,2,3,4,5},{5,4,3,2,1})</f>
        <v>1</v>
      </c>
      <c r="JZ56">
        <v>4</v>
      </c>
      <c r="KA56" s="37">
        <f>LOOKUP(JZ56,{1,2,3,4,5},{5,4,3,2,1})</f>
        <v>2</v>
      </c>
      <c r="KB56">
        <v>2</v>
      </c>
      <c r="KC56" s="37">
        <f>LOOKUP(KB56,{1,2,3,4,5},{5,4,3,2,1})</f>
        <v>4</v>
      </c>
      <c r="KD56">
        <v>5</v>
      </c>
      <c r="KE56" s="37">
        <f>LOOKUP(KD56,{1,2,3,4,5},{5,4,3,2,1})</f>
        <v>1</v>
      </c>
      <c r="KF56">
        <v>2</v>
      </c>
      <c r="KG56" s="37">
        <f>LOOKUP(KF56,{1,2,3,4,5},{5,4,3,2,1})</f>
        <v>4</v>
      </c>
      <c r="KH56">
        <v>5</v>
      </c>
      <c r="KI56" s="37">
        <f>LOOKUP(KH56,{1,2,3,4,5},{5,4,3,2,1})</f>
        <v>1</v>
      </c>
      <c r="KJ56" s="2">
        <f t="shared" si="79"/>
        <v>23</v>
      </c>
      <c r="KK56" s="3">
        <f t="shared" si="148"/>
        <v>3.8330000000000002</v>
      </c>
      <c r="KL56" s="2">
        <f t="shared" si="149"/>
        <v>3</v>
      </c>
      <c r="KM56">
        <f t="shared" si="150"/>
        <v>10</v>
      </c>
      <c r="KN56">
        <f t="shared" si="163"/>
        <v>11</v>
      </c>
      <c r="KO56">
        <f t="shared" si="151"/>
        <v>3</v>
      </c>
      <c r="KP56">
        <f t="shared" si="152"/>
        <v>13</v>
      </c>
      <c r="KQ56">
        <f t="shared" si="153"/>
        <v>8</v>
      </c>
      <c r="KR56" s="2">
        <f t="shared" si="166"/>
        <v>5</v>
      </c>
      <c r="KS56">
        <f t="shared" si="167"/>
        <v>8</v>
      </c>
      <c r="KT56">
        <f t="shared" si="168"/>
        <v>6</v>
      </c>
      <c r="KU56">
        <f t="shared" si="169"/>
        <v>8</v>
      </c>
      <c r="KV56">
        <f t="shared" si="170"/>
        <v>3</v>
      </c>
      <c r="KW56" s="3">
        <f t="shared" si="171"/>
        <v>8</v>
      </c>
      <c r="KX56" s="2">
        <v>1</v>
      </c>
      <c r="KY56">
        <v>2</v>
      </c>
      <c r="KZ56">
        <v>4</v>
      </c>
      <c r="LA56">
        <v>3</v>
      </c>
      <c r="LB56">
        <v>1</v>
      </c>
      <c r="LC56">
        <v>4</v>
      </c>
      <c r="LD56">
        <v>2</v>
      </c>
      <c r="LE56">
        <v>5</v>
      </c>
      <c r="LF56">
        <v>3</v>
      </c>
      <c r="LG56">
        <v>4</v>
      </c>
      <c r="LH56">
        <v>5</v>
      </c>
      <c r="LI56">
        <v>2</v>
      </c>
      <c r="LJ56">
        <v>5</v>
      </c>
      <c r="LK56">
        <v>2</v>
      </c>
      <c r="LL56">
        <v>3</v>
      </c>
      <c r="LM56">
        <v>3</v>
      </c>
      <c r="LN56">
        <v>3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2</v>
      </c>
      <c r="LU56" s="2">
        <f t="shared" si="154"/>
        <v>27</v>
      </c>
      <c r="LV56" s="3">
        <f t="shared" si="155"/>
        <v>4.5</v>
      </c>
      <c r="LW56" s="2">
        <f t="shared" si="156"/>
        <v>31</v>
      </c>
      <c r="LX56" s="3">
        <f t="shared" si="157"/>
        <v>1.9379999999999999</v>
      </c>
      <c r="LY56" s="2">
        <f t="shared" si="158"/>
        <v>58</v>
      </c>
      <c r="LZ56" s="3">
        <f t="shared" si="159"/>
        <v>2.6360000000000001</v>
      </c>
      <c r="MA56" s="2">
        <v>1</v>
      </c>
      <c r="MB56">
        <v>1</v>
      </c>
      <c r="MC56">
        <v>1</v>
      </c>
      <c r="MD56">
        <v>2</v>
      </c>
      <c r="ME56">
        <v>2</v>
      </c>
      <c r="MF56">
        <v>2</v>
      </c>
      <c r="MG56">
        <v>2</v>
      </c>
      <c r="MH56">
        <v>1</v>
      </c>
      <c r="MI56">
        <v>2</v>
      </c>
      <c r="MJ56" s="3">
        <v>2</v>
      </c>
      <c r="MK56">
        <f t="shared" si="160"/>
        <v>16</v>
      </c>
      <c r="ML56" s="2">
        <v>1</v>
      </c>
      <c r="MM56">
        <v>4</v>
      </c>
      <c r="MN56">
        <v>5</v>
      </c>
      <c r="MO56">
        <v>3</v>
      </c>
      <c r="MP56" s="37">
        <f>LOOKUP(MO56,{1,2,3,4,5},{5,4,3,2,1})</f>
        <v>3</v>
      </c>
      <c r="MQ56">
        <v>4</v>
      </c>
      <c r="MR56">
        <v>2</v>
      </c>
      <c r="MS56" s="37">
        <f>LOOKUP(MR56,{1,2,3,4,5},{5,4,3,2,1})</f>
        <v>4</v>
      </c>
      <c r="MT56">
        <v>2</v>
      </c>
      <c r="MU56" s="37">
        <f>LOOKUP(MT56,{1,2,3,4,5},{5,4,3,2,1})</f>
        <v>4</v>
      </c>
      <c r="MV56">
        <v>4</v>
      </c>
      <c r="MW56">
        <v>4</v>
      </c>
      <c r="MX56">
        <v>4</v>
      </c>
      <c r="MY56">
        <v>4</v>
      </c>
      <c r="MZ56" s="37">
        <f>LOOKUP(MY56,{1,2,3,4,5},{5,4,3,2,1})</f>
        <v>2</v>
      </c>
      <c r="NA56">
        <v>5</v>
      </c>
      <c r="NB56">
        <v>3</v>
      </c>
      <c r="NC56">
        <v>2</v>
      </c>
      <c r="ND56" s="37">
        <f>LOOKUP(NC56,{1,2,3,4,5},{5,4,3,2,1})</f>
        <v>4</v>
      </c>
      <c r="NE56">
        <v>3</v>
      </c>
      <c r="NF56">
        <v>2</v>
      </c>
      <c r="NG56" s="37">
        <f>LOOKUP(NF56,{1,2,3,4,5},{5,4,3,2,1})</f>
        <v>4</v>
      </c>
      <c r="NH56">
        <v>3</v>
      </c>
      <c r="NI56" s="37">
        <f>LOOKUP(NH56,{1,2,3,4,5},{5,4,3,2,1})</f>
        <v>3</v>
      </c>
      <c r="NJ56">
        <v>2</v>
      </c>
      <c r="NK56">
        <v>1</v>
      </c>
      <c r="NL56" s="37">
        <f>LOOKUP(NK56,{1,2,3,4,5},{5,4,3,2,1})</f>
        <v>5</v>
      </c>
      <c r="NM56">
        <v>2</v>
      </c>
      <c r="NN56" s="37">
        <f>LOOKUP(NM56,{1,2,3,4,5},{5,4,3,2,1})</f>
        <v>4</v>
      </c>
      <c r="NO56">
        <v>2</v>
      </c>
      <c r="NP56" s="37">
        <f>LOOKUP(NO56,{1,2,3,4,5},{5,4,3,2,1})</f>
        <v>4</v>
      </c>
      <c r="NQ56">
        <v>3</v>
      </c>
      <c r="NR56">
        <v>3</v>
      </c>
      <c r="NS56">
        <v>4</v>
      </c>
      <c r="NT56">
        <v>4</v>
      </c>
      <c r="NU56" s="37">
        <f>LOOKUP(NT56,{1,2,3,4,5},{5,4,3,2,1})</f>
        <v>2</v>
      </c>
      <c r="NV56">
        <v>3</v>
      </c>
      <c r="NW56" s="37">
        <f>LOOKUP(NV56,{1,2,3,4,5},{5,4,3,2,1})</f>
        <v>3</v>
      </c>
      <c r="NX56">
        <v>3</v>
      </c>
      <c r="NY56" s="37">
        <f>LOOKUP(NX56,{1,2,3,4,5},{5,4,3,2,1})</f>
        <v>3</v>
      </c>
      <c r="NZ56">
        <f t="shared" si="161"/>
        <v>93</v>
      </c>
      <c r="OA56">
        <f t="shared" si="162"/>
        <v>3.58</v>
      </c>
      <c r="OB56" s="13" t="s">
        <v>440</v>
      </c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</row>
    <row r="57" spans="1:461" x14ac:dyDescent="0.3">
      <c r="A57" s="30">
        <v>62</v>
      </c>
      <c r="B57" s="2" t="s">
        <v>794</v>
      </c>
      <c r="C57" s="3">
        <v>1</v>
      </c>
      <c r="D57" s="2">
        <v>18</v>
      </c>
      <c r="E57">
        <v>1</v>
      </c>
      <c r="F57" s="2">
        <v>1</v>
      </c>
      <c r="G57">
        <v>2</v>
      </c>
      <c r="H57" s="3">
        <v>1</v>
      </c>
      <c r="I57" s="2">
        <v>1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f t="shared" si="77"/>
        <v>2</v>
      </c>
      <c r="R57">
        <v>2</v>
      </c>
      <c r="S57">
        <v>3</v>
      </c>
      <c r="T57">
        <f>LOOKUP(R57,{1,2,3,4,5,6,11,15},{1,2,1,2,2,2,1,2})</f>
        <v>2</v>
      </c>
      <c r="U57">
        <v>1</v>
      </c>
      <c r="V57" s="3"/>
      <c r="W57" s="32" t="s">
        <v>440</v>
      </c>
      <c r="X57" s="32" t="s">
        <v>440</v>
      </c>
      <c r="Y57" s="32" t="s">
        <v>440</v>
      </c>
      <c r="Z57" s="32" t="s">
        <v>440</v>
      </c>
      <c r="AA57" s="32" t="s">
        <v>440</v>
      </c>
      <c r="AB57" s="49" t="s">
        <v>440</v>
      </c>
      <c r="AC57" s="32" t="s">
        <v>440</v>
      </c>
      <c r="AD57" s="49" t="s">
        <v>440</v>
      </c>
      <c r="AE57" s="2">
        <v>1</v>
      </c>
      <c r="AF57">
        <v>1</v>
      </c>
      <c r="AG57">
        <f t="shared" ref="AG57:AG88" si="194">IF(AF57=1,1,-1)</f>
        <v>1</v>
      </c>
      <c r="AH57">
        <v>2</v>
      </c>
      <c r="AI57">
        <f t="shared" ref="AI57:AI88" si="195">IF(AH57=1,1,-1)</f>
        <v>-1</v>
      </c>
      <c r="AJ57">
        <v>1</v>
      </c>
      <c r="AK57">
        <f t="shared" ref="AK57:AK88" si="196">IF(AJ57=1,1,-1)</f>
        <v>1</v>
      </c>
      <c r="AL57">
        <v>1</v>
      </c>
      <c r="AM57">
        <f t="shared" ref="AM57:AM88" si="197">IF(AL57=2,1,-1)</f>
        <v>-1</v>
      </c>
      <c r="AN57">
        <v>2</v>
      </c>
      <c r="AO57">
        <f t="shared" ref="AO57:AO88" si="198">IF(AN57=2,1,-1)</f>
        <v>1</v>
      </c>
      <c r="AP57">
        <v>1</v>
      </c>
      <c r="AQ57">
        <f t="shared" ref="AQ57:AQ88" si="199">IF(AP57=1,1,-1)</f>
        <v>1</v>
      </c>
      <c r="AR57">
        <v>2</v>
      </c>
      <c r="AS57">
        <f t="shared" ref="AS57:AS88" si="200">IF(AR57=2,1,-1)</f>
        <v>1</v>
      </c>
      <c r="AT57">
        <v>2</v>
      </c>
      <c r="AU57">
        <f t="shared" ref="AU57:AU88" si="201">IF(AT57=2,1,-1)</f>
        <v>1</v>
      </c>
      <c r="AV57">
        <v>2</v>
      </c>
      <c r="AW57">
        <f t="shared" ref="AW57:AW88" si="202">IF(AV57=1,1,-1)</f>
        <v>-1</v>
      </c>
      <c r="AX57">
        <v>2</v>
      </c>
      <c r="AY57">
        <f t="shared" ref="AY57:AY88" si="203">IF(AX57=2,1,-1)</f>
        <v>1</v>
      </c>
      <c r="AZ57">
        <v>1</v>
      </c>
      <c r="BA57">
        <f t="shared" ref="BA57:BA88" si="204">IF(AZ57=2,1,-1)</f>
        <v>-1</v>
      </c>
      <c r="BB57">
        <v>1</v>
      </c>
      <c r="BC57">
        <f t="shared" ref="BC57:BC88" si="205">IF(BB57=1,1,-1)</f>
        <v>1</v>
      </c>
      <c r="BD57">
        <v>1</v>
      </c>
      <c r="BE57">
        <f t="shared" ref="BE57:BE88" si="206">IF(BD57=1,1,-1)</f>
        <v>1</v>
      </c>
      <c r="BF57">
        <v>2</v>
      </c>
      <c r="BG57">
        <f t="shared" ref="BG57:BG88" si="207">IF(BF57=2,1,-1)</f>
        <v>1</v>
      </c>
      <c r="BH57">
        <v>1</v>
      </c>
      <c r="BI57">
        <f t="shared" ref="BI57:BI88" si="208">IF(BH57=1,1,-1)</f>
        <v>1</v>
      </c>
      <c r="BJ57">
        <v>2</v>
      </c>
      <c r="BK57">
        <f t="shared" ref="BK57:BK88" si="209">IF(BJ57=2,1,-1)</f>
        <v>1</v>
      </c>
      <c r="BL57">
        <v>2</v>
      </c>
      <c r="BM57">
        <f t="shared" ref="BM57:BM88" si="210">IF(BL57=2,1,-1)</f>
        <v>1</v>
      </c>
      <c r="BN57">
        <v>2</v>
      </c>
      <c r="BO57">
        <f t="shared" ref="BO57:BO88" si="211">IF(BN57=1,1,-1)</f>
        <v>-1</v>
      </c>
      <c r="BP57">
        <v>1</v>
      </c>
      <c r="BQ57">
        <f t="shared" ref="BQ57:BQ88" si="212">IF(BP57=1,1,-1)</f>
        <v>1</v>
      </c>
      <c r="BR57">
        <v>2</v>
      </c>
      <c r="BS57">
        <f t="shared" ref="BS57:BS88" si="213">IF(BR57=2,1,-1)</f>
        <v>1</v>
      </c>
      <c r="BT57">
        <v>1</v>
      </c>
      <c r="BU57">
        <f t="shared" ref="BU57:BU88" si="214">IF(BT57=2,1,-1)</f>
        <v>-1</v>
      </c>
      <c r="BV57" s="13">
        <f t="shared" ref="BV57:BV88" si="215">SUM(AG57,AI57,AK57,AM57,AO57,AQ57,AS57,AU57,AW57,AY57,BA57,BC57,BE57,BG57,BI57,BK57,BM57,BO57,BQ57,BS57,BU57)</f>
        <v>9</v>
      </c>
      <c r="BW57" s="2">
        <v>1</v>
      </c>
      <c r="BX57">
        <v>4</v>
      </c>
      <c r="BY57">
        <v>4</v>
      </c>
      <c r="BZ57">
        <v>2</v>
      </c>
      <c r="CA57">
        <v>5</v>
      </c>
      <c r="CB57">
        <v>1</v>
      </c>
      <c r="CC57">
        <v>4</v>
      </c>
      <c r="CD57">
        <v>1</v>
      </c>
      <c r="CE57" s="37">
        <v>5</v>
      </c>
      <c r="CF57">
        <v>4</v>
      </c>
      <c r="CG57">
        <v>2</v>
      </c>
      <c r="CH57">
        <v>1</v>
      </c>
      <c r="CI57">
        <v>2</v>
      </c>
      <c r="CJ57">
        <v>2</v>
      </c>
      <c r="CK57">
        <v>4</v>
      </c>
      <c r="CL57">
        <v>3</v>
      </c>
      <c r="CM57">
        <v>3</v>
      </c>
      <c r="CN57">
        <v>4</v>
      </c>
      <c r="CO57">
        <v>4</v>
      </c>
      <c r="CP57">
        <v>5</v>
      </c>
      <c r="CQ57">
        <v>1</v>
      </c>
      <c r="CR57">
        <v>4</v>
      </c>
      <c r="CS57">
        <f>LOOKUP(CR57,{1,2,3,4,5},{5,4,3,2,1})</f>
        <v>2</v>
      </c>
      <c r="CT57">
        <v>4</v>
      </c>
      <c r="CU57">
        <v>2</v>
      </c>
      <c r="CV57">
        <v>2</v>
      </c>
      <c r="CW57">
        <v>2</v>
      </c>
      <c r="CX57">
        <f>LOOKUP(CW57,{1,2,3,4,5},{5,4,3,2,1})</f>
        <v>4</v>
      </c>
      <c r="CY57">
        <v>2</v>
      </c>
      <c r="CZ57">
        <f>LOOKUP(CY57,{1,2,3,4,5},{5,4,3,2,1})</f>
        <v>4</v>
      </c>
      <c r="DA57">
        <v>1</v>
      </c>
      <c r="DB57">
        <f>LOOKUP(DA57,{1,2,3,4,5},{5,4,3,2,1})</f>
        <v>5</v>
      </c>
      <c r="DC57">
        <v>4</v>
      </c>
      <c r="DD57">
        <v>4</v>
      </c>
      <c r="DE57">
        <v>4</v>
      </c>
      <c r="DF57">
        <v>3</v>
      </c>
      <c r="DG57">
        <v>4</v>
      </c>
      <c r="DH57">
        <v>3</v>
      </c>
      <c r="DI57">
        <v>1</v>
      </c>
      <c r="DJ57">
        <v>5</v>
      </c>
      <c r="DK57">
        <v>2</v>
      </c>
      <c r="DL57" s="2">
        <f t="shared" si="113"/>
        <v>10</v>
      </c>
      <c r="DM57">
        <f t="shared" si="114"/>
        <v>3.3332999999999999</v>
      </c>
      <c r="DN57">
        <f t="shared" si="115"/>
        <v>10</v>
      </c>
      <c r="DO57">
        <f t="shared" si="116"/>
        <v>3.3332999999999999</v>
      </c>
      <c r="DP57">
        <f t="shared" si="117"/>
        <v>20</v>
      </c>
      <c r="DQ57" s="3">
        <f t="shared" si="118"/>
        <v>3.3332999999999999</v>
      </c>
      <c r="DR57" s="2">
        <f t="shared" si="119"/>
        <v>22</v>
      </c>
      <c r="DS57">
        <f t="shared" si="120"/>
        <v>3.6667000000000001</v>
      </c>
      <c r="DT57">
        <f t="shared" si="121"/>
        <v>18</v>
      </c>
      <c r="DU57">
        <f t="shared" si="122"/>
        <v>2.25</v>
      </c>
      <c r="DV57">
        <f t="shared" si="123"/>
        <v>40</v>
      </c>
      <c r="DW57" s="3">
        <f t="shared" si="124"/>
        <v>2.86</v>
      </c>
      <c r="DX57" s="2">
        <f t="shared" si="125"/>
        <v>8</v>
      </c>
      <c r="DY57">
        <f t="shared" si="126"/>
        <v>2.6667000000000001</v>
      </c>
      <c r="DZ57">
        <f t="shared" si="127"/>
        <v>8</v>
      </c>
      <c r="EA57">
        <f t="shared" si="128"/>
        <v>2.6667000000000001</v>
      </c>
      <c r="EB57">
        <f t="shared" si="129"/>
        <v>16</v>
      </c>
      <c r="EC57" s="3">
        <f t="shared" si="130"/>
        <v>2.67</v>
      </c>
      <c r="ED57" s="2">
        <f t="shared" si="78"/>
        <v>25</v>
      </c>
      <c r="EE57" s="3">
        <f t="shared" si="131"/>
        <v>4.17</v>
      </c>
      <c r="EF57" s="2">
        <f t="shared" si="132"/>
        <v>8</v>
      </c>
      <c r="EG57" s="3">
        <f t="shared" si="133"/>
        <v>2.67</v>
      </c>
      <c r="EH57" s="2">
        <f t="shared" si="134"/>
        <v>109</v>
      </c>
      <c r="EI57" s="3">
        <f t="shared" si="135"/>
        <v>3.11</v>
      </c>
      <c r="EJ57" s="2">
        <v>1</v>
      </c>
      <c r="EK57">
        <v>1</v>
      </c>
      <c r="EL57">
        <v>1</v>
      </c>
      <c r="EM57">
        <v>2</v>
      </c>
      <c r="EN57">
        <v>1</v>
      </c>
      <c r="EO57">
        <v>1</v>
      </c>
      <c r="EP57">
        <v>1</v>
      </c>
      <c r="EQ57">
        <v>4</v>
      </c>
      <c r="ER57">
        <v>1</v>
      </c>
      <c r="ES57">
        <v>2</v>
      </c>
      <c r="ET57">
        <v>4</v>
      </c>
      <c r="EU57" s="37">
        <v>2</v>
      </c>
      <c r="EV57">
        <v>1</v>
      </c>
      <c r="EW57">
        <v>1</v>
      </c>
      <c r="EX57">
        <v>1</v>
      </c>
      <c r="EY57">
        <v>1</v>
      </c>
      <c r="EZ57">
        <v>5</v>
      </c>
      <c r="FA57">
        <v>2</v>
      </c>
      <c r="FB57">
        <v>1</v>
      </c>
      <c r="FC57">
        <v>1</v>
      </c>
      <c r="FD57">
        <v>1</v>
      </c>
      <c r="FE57">
        <v>3</v>
      </c>
      <c r="FF57" s="2">
        <f t="shared" si="136"/>
        <v>35</v>
      </c>
      <c r="FG57" s="3">
        <f t="shared" si="137"/>
        <v>1.75</v>
      </c>
      <c r="FH57" s="2" t="s">
        <v>520</v>
      </c>
      <c r="FI57">
        <v>15</v>
      </c>
      <c r="FJ57" t="s">
        <v>514</v>
      </c>
      <c r="FK57">
        <v>10</v>
      </c>
      <c r="FL57" t="s">
        <v>511</v>
      </c>
      <c r="FM57" s="3">
        <v>7</v>
      </c>
      <c r="FN57" s="2">
        <v>1</v>
      </c>
      <c r="FO57">
        <v>2</v>
      </c>
      <c r="FP57">
        <v>1</v>
      </c>
      <c r="FQ57">
        <v>1</v>
      </c>
      <c r="FR57">
        <v>2</v>
      </c>
      <c r="FS57">
        <v>2</v>
      </c>
      <c r="FT57">
        <v>2</v>
      </c>
      <c r="FU57">
        <v>1</v>
      </c>
      <c r="FV57">
        <v>1</v>
      </c>
      <c r="FW57">
        <v>1</v>
      </c>
      <c r="FX57">
        <v>1</v>
      </c>
      <c r="FY57" s="37">
        <v>2</v>
      </c>
      <c r="FZ57">
        <v>2</v>
      </c>
      <c r="GA57">
        <v>2</v>
      </c>
      <c r="GB57">
        <v>1</v>
      </c>
      <c r="GC57">
        <v>2</v>
      </c>
      <c r="GD57">
        <v>1</v>
      </c>
      <c r="GE57">
        <v>1</v>
      </c>
      <c r="GF57">
        <v>2</v>
      </c>
      <c r="GG57">
        <v>2</v>
      </c>
      <c r="GH57">
        <v>2</v>
      </c>
      <c r="GI57">
        <v>1</v>
      </c>
      <c r="GJ57" s="2">
        <f t="shared" si="138"/>
        <v>30</v>
      </c>
      <c r="GK57" s="3">
        <f t="shared" si="139"/>
        <v>1.5</v>
      </c>
      <c r="GL57" s="2" t="s">
        <v>507</v>
      </c>
      <c r="GM57">
        <v>3</v>
      </c>
      <c r="GN57" t="s">
        <v>520</v>
      </c>
      <c r="GO57">
        <v>15</v>
      </c>
      <c r="GP57" t="s">
        <v>514</v>
      </c>
      <c r="GQ57" s="3">
        <v>10</v>
      </c>
      <c r="GR57" s="2">
        <v>1</v>
      </c>
      <c r="GS57">
        <v>5</v>
      </c>
      <c r="GT57">
        <v>5</v>
      </c>
      <c r="GU57">
        <v>1</v>
      </c>
      <c r="GV57">
        <v>1</v>
      </c>
      <c r="GW57">
        <v>5</v>
      </c>
      <c r="GX57" s="37">
        <f>LOOKUP(GW57,{1,2,3,4,5},{5,4,3,2,1})</f>
        <v>1</v>
      </c>
      <c r="GY57">
        <v>3</v>
      </c>
      <c r="GZ57" s="37">
        <f>LOOKUP(GY57,{1,2,3,4,5},{5,4,3,2,1})</f>
        <v>3</v>
      </c>
      <c r="HA57">
        <v>4</v>
      </c>
      <c r="HB57">
        <v>4</v>
      </c>
      <c r="HC57" s="37">
        <f>LOOKUP(HB57,{1,2,3,4,5},{5,4,3,2,1})</f>
        <v>2</v>
      </c>
      <c r="HD57">
        <v>2</v>
      </c>
      <c r="HE57">
        <v>4</v>
      </c>
      <c r="HF57">
        <v>5</v>
      </c>
      <c r="HG57">
        <v>2</v>
      </c>
      <c r="HH57">
        <v>3</v>
      </c>
      <c r="HI57">
        <v>4</v>
      </c>
      <c r="HJ57">
        <v>5</v>
      </c>
      <c r="HK57">
        <v>2</v>
      </c>
      <c r="HL57" s="37">
        <f>LOOKUP(HK57,{1,2,3,4,5},{5,4,3,2,1})</f>
        <v>4</v>
      </c>
      <c r="HM57">
        <v>2</v>
      </c>
      <c r="HN57" s="37">
        <f>LOOKUP(HM57,{1,2,3,4,5},{5,4,3,2,1})</f>
        <v>4</v>
      </c>
      <c r="HO57">
        <f t="shared" si="140"/>
        <v>55</v>
      </c>
      <c r="HP57">
        <f t="shared" si="141"/>
        <v>3.24</v>
      </c>
      <c r="HQ57">
        <v>1</v>
      </c>
      <c r="HR57">
        <v>2</v>
      </c>
      <c r="HS57">
        <v>1</v>
      </c>
      <c r="HT57">
        <v>2</v>
      </c>
      <c r="HU57">
        <v>1</v>
      </c>
      <c r="HV57">
        <v>1</v>
      </c>
      <c r="HW57">
        <v>1</v>
      </c>
      <c r="HX57" s="37">
        <v>3</v>
      </c>
      <c r="HY57">
        <v>1</v>
      </c>
      <c r="HZ57">
        <v>3</v>
      </c>
      <c r="IA57">
        <v>3</v>
      </c>
      <c r="IB57">
        <v>1</v>
      </c>
      <c r="IC57">
        <v>1</v>
      </c>
      <c r="ID57">
        <v>1</v>
      </c>
      <c r="IE57">
        <v>1</v>
      </c>
      <c r="IF57">
        <v>3</v>
      </c>
      <c r="IG57">
        <v>3</v>
      </c>
      <c r="IH57">
        <v>1</v>
      </c>
      <c r="II57">
        <v>2</v>
      </c>
      <c r="IJ57" s="37">
        <f>LOOKUP(II57,{1,2,3},{3,2,1})</f>
        <v>2</v>
      </c>
      <c r="IK57" s="2">
        <f t="shared" si="111"/>
        <v>28</v>
      </c>
      <c r="IL57" s="3">
        <f t="shared" si="112"/>
        <v>1.65</v>
      </c>
      <c r="IM57" s="2">
        <v>1</v>
      </c>
      <c r="IN57">
        <v>2</v>
      </c>
      <c r="IO57">
        <v>4</v>
      </c>
      <c r="IP57">
        <v>5</v>
      </c>
      <c r="IQ57">
        <v>1</v>
      </c>
      <c r="IR57">
        <v>5</v>
      </c>
      <c r="IS57">
        <v>3</v>
      </c>
      <c r="IT57" s="2">
        <f t="shared" si="142"/>
        <v>20</v>
      </c>
      <c r="IU57" s="3">
        <f t="shared" si="143"/>
        <v>3.3330000000000002</v>
      </c>
      <c r="IV57" s="2">
        <v>1</v>
      </c>
      <c r="IW57">
        <v>2</v>
      </c>
      <c r="IX57">
        <v>4</v>
      </c>
      <c r="IY57">
        <v>5</v>
      </c>
      <c r="IZ57">
        <v>1</v>
      </c>
      <c r="JA57">
        <v>5</v>
      </c>
      <c r="JB57">
        <v>3</v>
      </c>
      <c r="JC57" s="2">
        <f t="shared" si="144"/>
        <v>20</v>
      </c>
      <c r="JD57" s="3">
        <f t="shared" si="145"/>
        <v>3.3330000000000002</v>
      </c>
      <c r="JE57" s="2">
        <v>1</v>
      </c>
      <c r="JF57">
        <v>4</v>
      </c>
      <c r="JG57">
        <v>4</v>
      </c>
      <c r="JH57">
        <v>1</v>
      </c>
      <c r="JI57">
        <v>5</v>
      </c>
      <c r="JJ57">
        <v>1</v>
      </c>
      <c r="JK57">
        <v>3</v>
      </c>
      <c r="JL57" s="2">
        <f t="shared" si="146"/>
        <v>18</v>
      </c>
      <c r="JM57" s="3">
        <f t="shared" si="147"/>
        <v>3</v>
      </c>
      <c r="JN57" s="2">
        <v>1</v>
      </c>
      <c r="JO57">
        <v>3</v>
      </c>
      <c r="JP57">
        <v>4</v>
      </c>
      <c r="JQ57">
        <v>2</v>
      </c>
      <c r="JR57">
        <v>5</v>
      </c>
      <c r="JS57">
        <v>1</v>
      </c>
      <c r="JT57">
        <v>3</v>
      </c>
      <c r="JU57" s="2">
        <f t="shared" si="164"/>
        <v>18</v>
      </c>
      <c r="JV57" s="3">
        <f t="shared" si="165"/>
        <v>3</v>
      </c>
      <c r="JW57" s="2">
        <v>1</v>
      </c>
      <c r="JX57">
        <v>3</v>
      </c>
      <c r="JY57" s="37">
        <f>LOOKUP(JX57,{1,2,3,4,5},{5,4,3,2,1})</f>
        <v>3</v>
      </c>
      <c r="JZ57">
        <v>4</v>
      </c>
      <c r="KA57" s="37">
        <f>LOOKUP(JZ57,{1,2,3,4,5},{5,4,3,2,1})</f>
        <v>2</v>
      </c>
      <c r="KB57">
        <v>1</v>
      </c>
      <c r="KC57" s="37">
        <f>LOOKUP(KB57,{1,2,3,4,5},{5,4,3,2,1})</f>
        <v>5</v>
      </c>
      <c r="KD57">
        <v>5</v>
      </c>
      <c r="KE57" s="37">
        <f>LOOKUP(KD57,{1,2,3,4,5},{5,4,3,2,1})</f>
        <v>1</v>
      </c>
      <c r="KF57">
        <v>1</v>
      </c>
      <c r="KG57" s="37">
        <f>LOOKUP(KF57,{1,2,3,4,5},{5,4,3,2,1})</f>
        <v>5</v>
      </c>
      <c r="KH57">
        <v>2</v>
      </c>
      <c r="KI57" s="37">
        <f>LOOKUP(KH57,{1,2,3,4,5},{5,4,3,2,1})</f>
        <v>4</v>
      </c>
      <c r="KJ57" s="2">
        <f t="shared" si="79"/>
        <v>16</v>
      </c>
      <c r="KK57" s="3">
        <f t="shared" si="148"/>
        <v>2.6669999999999998</v>
      </c>
      <c r="KL57" s="2">
        <f t="shared" si="149"/>
        <v>7</v>
      </c>
      <c r="KM57">
        <f t="shared" si="150"/>
        <v>10</v>
      </c>
      <c r="KN57">
        <f t="shared" si="163"/>
        <v>15</v>
      </c>
      <c r="KO57">
        <f t="shared" si="151"/>
        <v>3</v>
      </c>
      <c r="KP57">
        <f t="shared" si="152"/>
        <v>15</v>
      </c>
      <c r="KQ57">
        <f t="shared" si="153"/>
        <v>10</v>
      </c>
      <c r="KR57" s="2">
        <f t="shared" si="166"/>
        <v>7</v>
      </c>
      <c r="KS57">
        <f t="shared" si="167"/>
        <v>8</v>
      </c>
      <c r="KT57">
        <f t="shared" si="168"/>
        <v>3</v>
      </c>
      <c r="KU57">
        <f t="shared" si="169"/>
        <v>10</v>
      </c>
      <c r="KV57">
        <f t="shared" si="170"/>
        <v>2</v>
      </c>
      <c r="KW57" s="3">
        <f t="shared" si="171"/>
        <v>6</v>
      </c>
      <c r="KX57" s="2">
        <v>1</v>
      </c>
      <c r="KY57">
        <v>4</v>
      </c>
      <c r="KZ57">
        <v>5</v>
      </c>
      <c r="LA57">
        <v>3</v>
      </c>
      <c r="LB57">
        <v>2</v>
      </c>
      <c r="LC57">
        <v>3</v>
      </c>
      <c r="LD57">
        <v>1</v>
      </c>
      <c r="LE57">
        <v>4</v>
      </c>
      <c r="LF57">
        <v>3</v>
      </c>
      <c r="LG57">
        <v>5</v>
      </c>
      <c r="LH57">
        <v>4</v>
      </c>
      <c r="LI57">
        <v>1</v>
      </c>
      <c r="LJ57">
        <v>5</v>
      </c>
      <c r="LK57">
        <v>2</v>
      </c>
      <c r="LL57">
        <v>3</v>
      </c>
      <c r="LM57">
        <v>3</v>
      </c>
      <c r="LN57">
        <v>1</v>
      </c>
      <c r="LO57">
        <v>3</v>
      </c>
      <c r="LP57">
        <v>2</v>
      </c>
      <c r="LQ57">
        <v>2</v>
      </c>
      <c r="LR57">
        <v>3</v>
      </c>
      <c r="LS57">
        <v>1</v>
      </c>
      <c r="LT57">
        <v>2</v>
      </c>
      <c r="LU57" s="2">
        <f t="shared" si="154"/>
        <v>26</v>
      </c>
      <c r="LV57" s="3">
        <f t="shared" si="155"/>
        <v>4.3330000000000002</v>
      </c>
      <c r="LW57" s="2">
        <f t="shared" si="156"/>
        <v>36</v>
      </c>
      <c r="LX57" s="3">
        <f t="shared" si="157"/>
        <v>2.25</v>
      </c>
      <c r="LY57" s="2">
        <f t="shared" si="158"/>
        <v>62</v>
      </c>
      <c r="LZ57" s="3">
        <f t="shared" si="159"/>
        <v>2.8180000000000001</v>
      </c>
      <c r="MA57" s="2">
        <v>1</v>
      </c>
      <c r="MB57">
        <v>1</v>
      </c>
      <c r="MC57">
        <v>1</v>
      </c>
      <c r="MD57">
        <v>2</v>
      </c>
      <c r="ME57">
        <v>1</v>
      </c>
      <c r="MF57">
        <v>2</v>
      </c>
      <c r="MG57">
        <v>2</v>
      </c>
      <c r="MH57">
        <v>1</v>
      </c>
      <c r="MI57">
        <v>1</v>
      </c>
      <c r="MJ57" s="3">
        <v>2</v>
      </c>
      <c r="MK57">
        <f t="shared" si="160"/>
        <v>14</v>
      </c>
      <c r="ML57" s="2">
        <v>1</v>
      </c>
      <c r="MM57">
        <v>5</v>
      </c>
      <c r="MN57">
        <v>2</v>
      </c>
      <c r="MO57">
        <v>4</v>
      </c>
      <c r="MP57" s="37">
        <f>LOOKUP(MO57,{1,2,3,4,5},{5,4,3,2,1})</f>
        <v>2</v>
      </c>
      <c r="MQ57">
        <v>2</v>
      </c>
      <c r="MR57">
        <v>1</v>
      </c>
      <c r="MS57" s="37">
        <f>LOOKUP(MR57,{1,2,3,4,5},{5,4,3,2,1})</f>
        <v>5</v>
      </c>
      <c r="MT57">
        <v>1</v>
      </c>
      <c r="MU57" s="37">
        <f>LOOKUP(MT57,{1,2,3,4,5},{5,4,3,2,1})</f>
        <v>5</v>
      </c>
      <c r="MV57">
        <v>4</v>
      </c>
      <c r="MW57">
        <v>1</v>
      </c>
      <c r="MX57">
        <v>1</v>
      </c>
      <c r="MY57">
        <v>5</v>
      </c>
      <c r="MZ57" s="37">
        <f>LOOKUP(MY57,{1,2,3,4,5},{5,4,3,2,1})</f>
        <v>1</v>
      </c>
      <c r="NA57">
        <v>2</v>
      </c>
      <c r="NB57">
        <v>4</v>
      </c>
      <c r="NC57">
        <v>4</v>
      </c>
      <c r="ND57" s="37">
        <f>LOOKUP(NC57,{1,2,3,4,5},{5,4,3,2,1})</f>
        <v>2</v>
      </c>
      <c r="NE57">
        <v>1</v>
      </c>
      <c r="NF57">
        <v>4</v>
      </c>
      <c r="NG57" s="37">
        <f>LOOKUP(NF57,{1,2,3,4,5},{5,4,3,2,1})</f>
        <v>2</v>
      </c>
      <c r="NH57">
        <v>2</v>
      </c>
      <c r="NI57" s="37">
        <f>LOOKUP(NH57,{1,2,3,4,5},{5,4,3,2,1})</f>
        <v>4</v>
      </c>
      <c r="NJ57">
        <v>2</v>
      </c>
      <c r="NK57">
        <v>2</v>
      </c>
      <c r="NL57" s="37">
        <f>LOOKUP(NK57,{1,2,3,4,5},{5,4,3,2,1})</f>
        <v>4</v>
      </c>
      <c r="NM57">
        <v>1</v>
      </c>
      <c r="NN57" s="37">
        <f>LOOKUP(NM57,{1,2,3,4,5},{5,4,3,2,1})</f>
        <v>5</v>
      </c>
      <c r="NO57">
        <v>1</v>
      </c>
      <c r="NP57" s="37">
        <f>LOOKUP(NO57,{1,2,3,4,5},{5,4,3,2,1})</f>
        <v>5</v>
      </c>
      <c r="NQ57">
        <v>4</v>
      </c>
      <c r="NR57">
        <v>2</v>
      </c>
      <c r="NS57">
        <v>5</v>
      </c>
      <c r="NT57">
        <v>1</v>
      </c>
      <c r="NU57" s="37">
        <f>LOOKUP(NT57,{1,2,3,4,5},{5,4,3,2,1})</f>
        <v>5</v>
      </c>
      <c r="NV57">
        <v>5</v>
      </c>
      <c r="NW57" s="37">
        <f>LOOKUP(NV57,{1,2,3,4,5},{5,4,3,2,1})</f>
        <v>1</v>
      </c>
      <c r="NX57">
        <v>5</v>
      </c>
      <c r="NY57" s="37">
        <f>LOOKUP(NX57,{1,2,3,4,5},{5,4,3,2,1})</f>
        <v>1</v>
      </c>
      <c r="NZ57">
        <f t="shared" si="161"/>
        <v>77</v>
      </c>
      <c r="OA57">
        <f t="shared" si="162"/>
        <v>2.96</v>
      </c>
      <c r="OB57" s="13" t="s">
        <v>440</v>
      </c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</row>
    <row r="58" spans="1:461" x14ac:dyDescent="0.3">
      <c r="A58" s="30">
        <v>63</v>
      </c>
      <c r="B58" s="2" t="s">
        <v>795</v>
      </c>
      <c r="C58" s="3">
        <v>1</v>
      </c>
      <c r="D58" s="2">
        <v>18</v>
      </c>
      <c r="E58">
        <v>1</v>
      </c>
      <c r="F58" s="2">
        <v>1</v>
      </c>
      <c r="G58">
        <v>2</v>
      </c>
      <c r="H58" s="3">
        <v>1</v>
      </c>
      <c r="I58" s="2">
        <v>1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f t="shared" si="77"/>
        <v>2</v>
      </c>
      <c r="R58">
        <v>2</v>
      </c>
      <c r="S58">
        <v>3</v>
      </c>
      <c r="T58">
        <f>LOOKUP(R58,{1,2,3,4,5,6,11,15},{1,2,1,2,2,2,1,2})</f>
        <v>2</v>
      </c>
      <c r="U58">
        <v>1</v>
      </c>
      <c r="V58" s="3"/>
      <c r="W58" s="32" t="s">
        <v>440</v>
      </c>
      <c r="X58" s="32" t="s">
        <v>440</v>
      </c>
      <c r="Y58" s="32" t="s">
        <v>440</v>
      </c>
      <c r="Z58" s="32" t="s">
        <v>440</v>
      </c>
      <c r="AA58" s="32" t="s">
        <v>440</v>
      </c>
      <c r="AB58" s="49" t="s">
        <v>440</v>
      </c>
      <c r="AC58" s="32" t="s">
        <v>440</v>
      </c>
      <c r="AD58" s="49" t="s">
        <v>440</v>
      </c>
      <c r="AE58" s="2">
        <v>1</v>
      </c>
      <c r="AF58">
        <v>1</v>
      </c>
      <c r="AG58">
        <f t="shared" si="194"/>
        <v>1</v>
      </c>
      <c r="AH58">
        <v>2</v>
      </c>
      <c r="AI58">
        <f t="shared" si="195"/>
        <v>-1</v>
      </c>
      <c r="AJ58">
        <v>1</v>
      </c>
      <c r="AK58">
        <f t="shared" si="196"/>
        <v>1</v>
      </c>
      <c r="AL58">
        <v>1</v>
      </c>
      <c r="AM58">
        <f t="shared" si="197"/>
        <v>-1</v>
      </c>
      <c r="AN58">
        <v>2</v>
      </c>
      <c r="AO58">
        <f t="shared" si="198"/>
        <v>1</v>
      </c>
      <c r="AP58">
        <v>1</v>
      </c>
      <c r="AQ58">
        <f t="shared" si="199"/>
        <v>1</v>
      </c>
      <c r="AR58">
        <v>2</v>
      </c>
      <c r="AS58">
        <f t="shared" si="200"/>
        <v>1</v>
      </c>
      <c r="AT58">
        <v>2</v>
      </c>
      <c r="AU58">
        <f t="shared" si="201"/>
        <v>1</v>
      </c>
      <c r="AV58">
        <v>2</v>
      </c>
      <c r="AW58">
        <f t="shared" si="202"/>
        <v>-1</v>
      </c>
      <c r="AX58">
        <v>2</v>
      </c>
      <c r="AY58">
        <f t="shared" si="203"/>
        <v>1</v>
      </c>
      <c r="AZ58">
        <v>1</v>
      </c>
      <c r="BA58">
        <f t="shared" si="204"/>
        <v>-1</v>
      </c>
      <c r="BB58">
        <v>1</v>
      </c>
      <c r="BC58">
        <f t="shared" si="205"/>
        <v>1</v>
      </c>
      <c r="BD58">
        <v>1</v>
      </c>
      <c r="BE58">
        <f t="shared" si="206"/>
        <v>1</v>
      </c>
      <c r="BF58">
        <v>2</v>
      </c>
      <c r="BG58">
        <f t="shared" si="207"/>
        <v>1</v>
      </c>
      <c r="BH58">
        <v>1</v>
      </c>
      <c r="BI58">
        <f t="shared" si="208"/>
        <v>1</v>
      </c>
      <c r="BJ58">
        <v>2</v>
      </c>
      <c r="BK58">
        <f t="shared" si="209"/>
        <v>1</v>
      </c>
      <c r="BL58">
        <v>2</v>
      </c>
      <c r="BM58">
        <f t="shared" si="210"/>
        <v>1</v>
      </c>
      <c r="BN58">
        <v>2</v>
      </c>
      <c r="BO58">
        <f t="shared" si="211"/>
        <v>-1</v>
      </c>
      <c r="BP58">
        <v>1</v>
      </c>
      <c r="BQ58">
        <f t="shared" si="212"/>
        <v>1</v>
      </c>
      <c r="BR58">
        <v>2</v>
      </c>
      <c r="BS58">
        <f t="shared" si="213"/>
        <v>1</v>
      </c>
      <c r="BT58">
        <v>1</v>
      </c>
      <c r="BU58">
        <f t="shared" si="214"/>
        <v>-1</v>
      </c>
      <c r="BV58" s="13">
        <f t="shared" si="215"/>
        <v>9</v>
      </c>
      <c r="BW58" s="2">
        <v>1</v>
      </c>
      <c r="BX58">
        <v>4</v>
      </c>
      <c r="BY58">
        <v>4</v>
      </c>
      <c r="BZ58">
        <v>2</v>
      </c>
      <c r="CA58">
        <v>5</v>
      </c>
      <c r="CB58">
        <v>1</v>
      </c>
      <c r="CC58">
        <v>4</v>
      </c>
      <c r="CD58">
        <v>1</v>
      </c>
      <c r="CE58" s="37">
        <v>5</v>
      </c>
      <c r="CF58">
        <v>4</v>
      </c>
      <c r="CG58">
        <v>2</v>
      </c>
      <c r="CH58">
        <v>1</v>
      </c>
      <c r="CI58">
        <v>2</v>
      </c>
      <c r="CJ58">
        <v>2</v>
      </c>
      <c r="CK58">
        <v>4</v>
      </c>
      <c r="CL58">
        <v>3</v>
      </c>
      <c r="CM58">
        <v>3</v>
      </c>
      <c r="CN58">
        <v>4</v>
      </c>
      <c r="CO58">
        <v>4</v>
      </c>
      <c r="CP58">
        <v>5</v>
      </c>
      <c r="CQ58">
        <v>1</v>
      </c>
      <c r="CR58">
        <v>4</v>
      </c>
      <c r="CS58">
        <f>LOOKUP(CR58,{1,2,3,4,5},{5,4,3,2,1})</f>
        <v>2</v>
      </c>
      <c r="CT58">
        <v>4</v>
      </c>
      <c r="CU58">
        <v>2</v>
      </c>
      <c r="CV58">
        <v>2</v>
      </c>
      <c r="CW58">
        <v>2</v>
      </c>
      <c r="CX58">
        <f>LOOKUP(CW58,{1,2,3,4,5},{5,4,3,2,1})</f>
        <v>4</v>
      </c>
      <c r="CY58">
        <v>2</v>
      </c>
      <c r="CZ58">
        <f>LOOKUP(CY58,{1,2,3,4,5},{5,4,3,2,1})</f>
        <v>4</v>
      </c>
      <c r="DA58">
        <v>1</v>
      </c>
      <c r="DB58">
        <f>LOOKUP(DA58,{1,2,3,4,5},{5,4,3,2,1})</f>
        <v>5</v>
      </c>
      <c r="DC58">
        <v>4</v>
      </c>
      <c r="DD58">
        <v>4</v>
      </c>
      <c r="DE58">
        <v>4</v>
      </c>
      <c r="DF58">
        <v>3</v>
      </c>
      <c r="DG58">
        <v>4</v>
      </c>
      <c r="DH58">
        <v>3</v>
      </c>
      <c r="DI58">
        <v>1</v>
      </c>
      <c r="DJ58">
        <v>5</v>
      </c>
      <c r="DK58">
        <v>2</v>
      </c>
      <c r="DL58" s="2">
        <f t="shared" si="113"/>
        <v>10</v>
      </c>
      <c r="DM58">
        <f t="shared" si="114"/>
        <v>3.3332999999999999</v>
      </c>
      <c r="DN58">
        <f t="shared" si="115"/>
        <v>10</v>
      </c>
      <c r="DO58">
        <f t="shared" si="116"/>
        <v>3.3332999999999999</v>
      </c>
      <c r="DP58">
        <f t="shared" si="117"/>
        <v>20</v>
      </c>
      <c r="DQ58" s="3">
        <f t="shared" si="118"/>
        <v>3.3332999999999999</v>
      </c>
      <c r="DR58" s="2">
        <f t="shared" si="119"/>
        <v>22</v>
      </c>
      <c r="DS58">
        <f t="shared" si="120"/>
        <v>3.6667000000000001</v>
      </c>
      <c r="DT58">
        <f t="shared" si="121"/>
        <v>18</v>
      </c>
      <c r="DU58">
        <f t="shared" si="122"/>
        <v>2.25</v>
      </c>
      <c r="DV58">
        <f t="shared" si="123"/>
        <v>40</v>
      </c>
      <c r="DW58" s="3">
        <f t="shared" si="124"/>
        <v>2.86</v>
      </c>
      <c r="DX58" s="2">
        <f t="shared" si="125"/>
        <v>8</v>
      </c>
      <c r="DY58">
        <f t="shared" si="126"/>
        <v>2.6667000000000001</v>
      </c>
      <c r="DZ58">
        <f t="shared" si="127"/>
        <v>8</v>
      </c>
      <c r="EA58">
        <f t="shared" si="128"/>
        <v>2.6667000000000001</v>
      </c>
      <c r="EB58">
        <f t="shared" si="129"/>
        <v>16</v>
      </c>
      <c r="EC58" s="3">
        <f t="shared" si="130"/>
        <v>2.67</v>
      </c>
      <c r="ED58" s="2">
        <f t="shared" si="78"/>
        <v>25</v>
      </c>
      <c r="EE58" s="3">
        <f t="shared" si="131"/>
        <v>4.17</v>
      </c>
      <c r="EF58" s="2">
        <f t="shared" si="132"/>
        <v>8</v>
      </c>
      <c r="EG58" s="3">
        <f t="shared" si="133"/>
        <v>2.67</v>
      </c>
      <c r="EH58" s="2">
        <f t="shared" si="134"/>
        <v>109</v>
      </c>
      <c r="EI58" s="3">
        <f t="shared" si="135"/>
        <v>3.11</v>
      </c>
      <c r="EJ58" s="2">
        <v>1</v>
      </c>
      <c r="EK58">
        <v>1</v>
      </c>
      <c r="EL58">
        <v>1</v>
      </c>
      <c r="EM58">
        <v>2</v>
      </c>
      <c r="EN58">
        <v>1</v>
      </c>
      <c r="EO58">
        <v>1</v>
      </c>
      <c r="EP58">
        <v>1</v>
      </c>
      <c r="EQ58">
        <v>4</v>
      </c>
      <c r="ER58">
        <v>1</v>
      </c>
      <c r="ES58">
        <v>2</v>
      </c>
      <c r="ET58">
        <v>4</v>
      </c>
      <c r="EU58" s="37">
        <v>2</v>
      </c>
      <c r="EV58">
        <v>1</v>
      </c>
      <c r="EW58">
        <v>1</v>
      </c>
      <c r="EX58">
        <v>1</v>
      </c>
      <c r="EY58">
        <v>1</v>
      </c>
      <c r="EZ58">
        <v>5</v>
      </c>
      <c r="FA58">
        <v>2</v>
      </c>
      <c r="FB58">
        <v>1</v>
      </c>
      <c r="FC58">
        <v>1</v>
      </c>
      <c r="FD58">
        <v>1</v>
      </c>
      <c r="FE58">
        <v>2</v>
      </c>
      <c r="FF58" s="2">
        <f t="shared" si="136"/>
        <v>34</v>
      </c>
      <c r="FG58" s="3">
        <f t="shared" si="137"/>
        <v>1.7</v>
      </c>
      <c r="FH58" s="2" t="s">
        <v>520</v>
      </c>
      <c r="FI58">
        <v>15</v>
      </c>
      <c r="FJ58" t="s">
        <v>514</v>
      </c>
      <c r="FK58">
        <v>10</v>
      </c>
      <c r="FL58" t="s">
        <v>511</v>
      </c>
      <c r="FM58" s="3">
        <v>7</v>
      </c>
      <c r="FN58" s="2">
        <v>1</v>
      </c>
      <c r="FO58">
        <v>2</v>
      </c>
      <c r="FP58">
        <v>1</v>
      </c>
      <c r="FQ58">
        <v>1</v>
      </c>
      <c r="FR58">
        <v>2</v>
      </c>
      <c r="FS58">
        <v>2</v>
      </c>
      <c r="FT58">
        <v>2</v>
      </c>
      <c r="FU58">
        <v>1</v>
      </c>
      <c r="FV58">
        <v>1</v>
      </c>
      <c r="FW58">
        <v>1</v>
      </c>
      <c r="FX58">
        <v>1</v>
      </c>
      <c r="FY58" s="37">
        <v>2</v>
      </c>
      <c r="FZ58">
        <v>2</v>
      </c>
      <c r="GA58">
        <v>2</v>
      </c>
      <c r="GB58">
        <v>1</v>
      </c>
      <c r="GC58">
        <v>2</v>
      </c>
      <c r="GD58">
        <v>1</v>
      </c>
      <c r="GE58">
        <v>1</v>
      </c>
      <c r="GF58">
        <v>2</v>
      </c>
      <c r="GG58">
        <v>2</v>
      </c>
      <c r="GH58">
        <v>2</v>
      </c>
      <c r="GI58">
        <v>1</v>
      </c>
      <c r="GJ58" s="2">
        <f t="shared" si="138"/>
        <v>30</v>
      </c>
      <c r="GK58" s="3">
        <f t="shared" si="139"/>
        <v>1.5</v>
      </c>
      <c r="GL58" s="2" t="s">
        <v>507</v>
      </c>
      <c r="GM58">
        <v>3</v>
      </c>
      <c r="GN58" t="s">
        <v>506</v>
      </c>
      <c r="GO58">
        <v>2</v>
      </c>
      <c r="GP58" t="s">
        <v>514</v>
      </c>
      <c r="GQ58" s="3">
        <v>10</v>
      </c>
      <c r="GR58" s="2">
        <v>1</v>
      </c>
      <c r="GS58">
        <v>5</v>
      </c>
      <c r="GT58">
        <v>5</v>
      </c>
      <c r="GU58">
        <v>1</v>
      </c>
      <c r="GV58">
        <v>1</v>
      </c>
      <c r="GW58">
        <v>5</v>
      </c>
      <c r="GX58" s="37">
        <f>LOOKUP(GW58,{1,2,3,4,5},{5,4,3,2,1})</f>
        <v>1</v>
      </c>
      <c r="GY58">
        <v>3</v>
      </c>
      <c r="GZ58" s="37">
        <f>LOOKUP(GY58,{1,2,3,4,5},{5,4,3,2,1})</f>
        <v>3</v>
      </c>
      <c r="HA58">
        <v>4</v>
      </c>
      <c r="HB58">
        <v>4</v>
      </c>
      <c r="HC58" s="37">
        <f>LOOKUP(HB58,{1,2,3,4,5},{5,4,3,2,1})</f>
        <v>2</v>
      </c>
      <c r="HD58">
        <v>2</v>
      </c>
      <c r="HE58">
        <v>4</v>
      </c>
      <c r="HF58">
        <v>5</v>
      </c>
      <c r="HG58">
        <v>2</v>
      </c>
      <c r="HH58">
        <v>3</v>
      </c>
      <c r="HI58">
        <v>4</v>
      </c>
      <c r="HJ58">
        <v>5</v>
      </c>
      <c r="HK58">
        <v>2</v>
      </c>
      <c r="HL58" s="37">
        <f>LOOKUP(HK58,{1,2,3,4,5},{5,4,3,2,1})</f>
        <v>4</v>
      </c>
      <c r="HM58">
        <v>2</v>
      </c>
      <c r="HN58" s="37">
        <f>LOOKUP(HM58,{1,2,3,4,5},{5,4,3,2,1})</f>
        <v>4</v>
      </c>
      <c r="HO58">
        <f t="shared" si="140"/>
        <v>55</v>
      </c>
      <c r="HP58">
        <f t="shared" si="141"/>
        <v>3.24</v>
      </c>
      <c r="HQ58">
        <v>1</v>
      </c>
      <c r="HR58">
        <v>2</v>
      </c>
      <c r="HS58">
        <v>1</v>
      </c>
      <c r="HT58">
        <v>2</v>
      </c>
      <c r="HU58">
        <v>1</v>
      </c>
      <c r="HV58">
        <v>1</v>
      </c>
      <c r="HW58">
        <v>1</v>
      </c>
      <c r="HX58" s="37">
        <v>3</v>
      </c>
      <c r="HY58">
        <v>1</v>
      </c>
      <c r="HZ58">
        <v>3</v>
      </c>
      <c r="IA58">
        <v>3</v>
      </c>
      <c r="IB58">
        <v>1</v>
      </c>
      <c r="IC58">
        <v>1</v>
      </c>
      <c r="ID58">
        <v>1</v>
      </c>
      <c r="IE58">
        <v>1</v>
      </c>
      <c r="IF58">
        <v>3</v>
      </c>
      <c r="IG58">
        <v>3</v>
      </c>
      <c r="IH58">
        <v>1</v>
      </c>
      <c r="II58">
        <v>2</v>
      </c>
      <c r="IJ58" s="37">
        <f>LOOKUP(II58,{1,2,3},{3,2,1})</f>
        <v>2</v>
      </c>
      <c r="IK58" s="2">
        <f t="shared" si="111"/>
        <v>28</v>
      </c>
      <c r="IL58" s="3">
        <f t="shared" si="112"/>
        <v>1.65</v>
      </c>
      <c r="IM58" s="2">
        <v>1</v>
      </c>
      <c r="IN58">
        <v>2</v>
      </c>
      <c r="IO58">
        <v>4</v>
      </c>
      <c r="IP58">
        <v>5</v>
      </c>
      <c r="IQ58">
        <v>1</v>
      </c>
      <c r="IR58">
        <v>5</v>
      </c>
      <c r="IS58">
        <v>3</v>
      </c>
      <c r="IT58" s="2">
        <f t="shared" si="142"/>
        <v>20</v>
      </c>
      <c r="IU58" s="3">
        <f t="shared" si="143"/>
        <v>3.3330000000000002</v>
      </c>
      <c r="IV58" s="2">
        <v>1</v>
      </c>
      <c r="IW58">
        <v>2</v>
      </c>
      <c r="IX58">
        <v>4</v>
      </c>
      <c r="IY58">
        <v>5</v>
      </c>
      <c r="IZ58">
        <v>1</v>
      </c>
      <c r="JA58">
        <v>5</v>
      </c>
      <c r="JB58">
        <v>3</v>
      </c>
      <c r="JC58" s="2">
        <f t="shared" si="144"/>
        <v>20</v>
      </c>
      <c r="JD58" s="3">
        <f t="shared" si="145"/>
        <v>3.3330000000000002</v>
      </c>
      <c r="JE58" s="2">
        <v>1</v>
      </c>
      <c r="JF58">
        <v>4</v>
      </c>
      <c r="JG58">
        <v>4</v>
      </c>
      <c r="JH58">
        <v>1</v>
      </c>
      <c r="JI58">
        <v>5</v>
      </c>
      <c r="JJ58">
        <v>1</v>
      </c>
      <c r="JK58">
        <v>3</v>
      </c>
      <c r="JL58" s="2">
        <f t="shared" si="146"/>
        <v>18</v>
      </c>
      <c r="JM58" s="3">
        <f t="shared" si="147"/>
        <v>3</v>
      </c>
      <c r="JN58" s="2">
        <v>1</v>
      </c>
      <c r="JO58">
        <v>3</v>
      </c>
      <c r="JP58">
        <v>4</v>
      </c>
      <c r="JQ58">
        <v>2</v>
      </c>
      <c r="JR58">
        <v>5</v>
      </c>
      <c r="JS58">
        <v>1</v>
      </c>
      <c r="JT58">
        <v>3</v>
      </c>
      <c r="JU58" s="2">
        <f t="shared" si="164"/>
        <v>18</v>
      </c>
      <c r="JV58" s="3">
        <f t="shared" si="165"/>
        <v>3</v>
      </c>
      <c r="JW58" s="2">
        <v>1</v>
      </c>
      <c r="JX58">
        <v>3</v>
      </c>
      <c r="JY58" s="37">
        <f>LOOKUP(JX58,{1,2,3,4,5},{5,4,3,2,1})</f>
        <v>3</v>
      </c>
      <c r="JZ58">
        <v>4</v>
      </c>
      <c r="KA58" s="37">
        <f>LOOKUP(JZ58,{1,2,3,4,5},{5,4,3,2,1})</f>
        <v>2</v>
      </c>
      <c r="KB58">
        <v>1</v>
      </c>
      <c r="KC58" s="37">
        <f>LOOKUP(KB58,{1,2,3,4,5},{5,4,3,2,1})</f>
        <v>5</v>
      </c>
      <c r="KD58">
        <v>5</v>
      </c>
      <c r="KE58" s="37">
        <f>LOOKUP(KD58,{1,2,3,4,5},{5,4,3,2,1})</f>
        <v>1</v>
      </c>
      <c r="KF58">
        <v>1</v>
      </c>
      <c r="KG58" s="37">
        <f>LOOKUP(KF58,{1,2,3,4,5},{5,4,3,2,1})</f>
        <v>5</v>
      </c>
      <c r="KH58">
        <v>2</v>
      </c>
      <c r="KI58" s="37">
        <f>LOOKUP(KH58,{1,2,3,4,5},{5,4,3,2,1})</f>
        <v>4</v>
      </c>
      <c r="KJ58" s="2">
        <f t="shared" si="79"/>
        <v>16</v>
      </c>
      <c r="KK58" s="3">
        <f t="shared" si="148"/>
        <v>2.6669999999999998</v>
      </c>
      <c r="KL58" s="2">
        <f t="shared" si="149"/>
        <v>7</v>
      </c>
      <c r="KM58">
        <f t="shared" si="150"/>
        <v>10</v>
      </c>
      <c r="KN58">
        <f t="shared" si="163"/>
        <v>15</v>
      </c>
      <c r="KO58">
        <f t="shared" si="151"/>
        <v>3</v>
      </c>
      <c r="KP58">
        <f t="shared" si="152"/>
        <v>15</v>
      </c>
      <c r="KQ58">
        <f t="shared" si="153"/>
        <v>10</v>
      </c>
      <c r="KR58" s="2">
        <f t="shared" si="166"/>
        <v>7</v>
      </c>
      <c r="KS58">
        <f t="shared" si="167"/>
        <v>8</v>
      </c>
      <c r="KT58">
        <f t="shared" si="168"/>
        <v>3</v>
      </c>
      <c r="KU58">
        <f t="shared" si="169"/>
        <v>10</v>
      </c>
      <c r="KV58">
        <f t="shared" si="170"/>
        <v>2</v>
      </c>
      <c r="KW58" s="3">
        <f t="shared" si="171"/>
        <v>6</v>
      </c>
      <c r="KX58" s="2">
        <v>1</v>
      </c>
      <c r="KY58">
        <v>4</v>
      </c>
      <c r="KZ58">
        <v>5</v>
      </c>
      <c r="LA58">
        <v>3</v>
      </c>
      <c r="LB58">
        <v>2</v>
      </c>
      <c r="LC58">
        <v>3</v>
      </c>
      <c r="LD58">
        <v>1</v>
      </c>
      <c r="LE58">
        <v>4</v>
      </c>
      <c r="LF58">
        <v>3</v>
      </c>
      <c r="LG58">
        <v>5</v>
      </c>
      <c r="LH58">
        <v>4</v>
      </c>
      <c r="LI58">
        <v>1</v>
      </c>
      <c r="LJ58">
        <v>5</v>
      </c>
      <c r="LK58">
        <v>2</v>
      </c>
      <c r="LL58">
        <v>3</v>
      </c>
      <c r="LM58">
        <v>3</v>
      </c>
      <c r="LN58">
        <v>1</v>
      </c>
      <c r="LO58">
        <v>3</v>
      </c>
      <c r="LP58">
        <v>2</v>
      </c>
      <c r="LQ58">
        <v>2</v>
      </c>
      <c r="LR58">
        <v>3</v>
      </c>
      <c r="LS58">
        <v>1</v>
      </c>
      <c r="LT58">
        <v>2</v>
      </c>
      <c r="LU58" s="2">
        <f t="shared" si="154"/>
        <v>26</v>
      </c>
      <c r="LV58" s="3">
        <f t="shared" si="155"/>
        <v>4.3330000000000002</v>
      </c>
      <c r="LW58" s="2">
        <f t="shared" si="156"/>
        <v>36</v>
      </c>
      <c r="LX58" s="3">
        <f t="shared" si="157"/>
        <v>2.25</v>
      </c>
      <c r="LY58" s="2">
        <f t="shared" si="158"/>
        <v>62</v>
      </c>
      <c r="LZ58" s="3">
        <f t="shared" si="159"/>
        <v>2.8180000000000001</v>
      </c>
      <c r="MA58" s="2">
        <v>1</v>
      </c>
      <c r="MB58">
        <v>1</v>
      </c>
      <c r="MC58">
        <v>1</v>
      </c>
      <c r="MD58">
        <v>2</v>
      </c>
      <c r="ME58">
        <v>1</v>
      </c>
      <c r="MF58">
        <v>2</v>
      </c>
      <c r="MG58">
        <v>2</v>
      </c>
      <c r="MH58">
        <v>1</v>
      </c>
      <c r="MI58">
        <v>1</v>
      </c>
      <c r="MJ58" s="3">
        <v>2</v>
      </c>
      <c r="MK58">
        <f t="shared" si="160"/>
        <v>14</v>
      </c>
      <c r="ML58" s="2">
        <v>1</v>
      </c>
      <c r="MM58">
        <v>5</v>
      </c>
      <c r="MN58">
        <v>2</v>
      </c>
      <c r="MO58">
        <v>4</v>
      </c>
      <c r="MP58" s="37">
        <f>LOOKUP(MO58,{1,2,3,4,5},{5,4,3,2,1})</f>
        <v>2</v>
      </c>
      <c r="MQ58">
        <v>2</v>
      </c>
      <c r="MR58">
        <v>1</v>
      </c>
      <c r="MS58" s="37">
        <f>LOOKUP(MR58,{1,2,3,4,5},{5,4,3,2,1})</f>
        <v>5</v>
      </c>
      <c r="MT58">
        <v>1</v>
      </c>
      <c r="MU58" s="37">
        <f>LOOKUP(MT58,{1,2,3,4,5},{5,4,3,2,1})</f>
        <v>5</v>
      </c>
      <c r="MV58">
        <v>4</v>
      </c>
      <c r="MW58">
        <v>1</v>
      </c>
      <c r="MX58">
        <v>1</v>
      </c>
      <c r="MY58">
        <v>5</v>
      </c>
      <c r="MZ58" s="37">
        <f>LOOKUP(MY58,{1,2,3,4,5},{5,4,3,2,1})</f>
        <v>1</v>
      </c>
      <c r="NA58">
        <v>2</v>
      </c>
      <c r="NB58">
        <v>4</v>
      </c>
      <c r="NC58">
        <v>4</v>
      </c>
      <c r="ND58" s="37">
        <f>LOOKUP(NC58,{1,2,3,4,5},{5,4,3,2,1})</f>
        <v>2</v>
      </c>
      <c r="NE58">
        <v>1</v>
      </c>
      <c r="NF58">
        <v>4</v>
      </c>
      <c r="NG58" s="37">
        <f>LOOKUP(NF58,{1,2,3,4,5},{5,4,3,2,1})</f>
        <v>2</v>
      </c>
      <c r="NH58">
        <v>2</v>
      </c>
      <c r="NI58" s="37">
        <f>LOOKUP(NH58,{1,2,3,4,5},{5,4,3,2,1})</f>
        <v>4</v>
      </c>
      <c r="NJ58">
        <v>2</v>
      </c>
      <c r="NK58">
        <v>2</v>
      </c>
      <c r="NL58" s="37">
        <f>LOOKUP(NK58,{1,2,3,4,5},{5,4,3,2,1})</f>
        <v>4</v>
      </c>
      <c r="NM58">
        <v>1</v>
      </c>
      <c r="NN58" s="37">
        <f>LOOKUP(NM58,{1,2,3,4,5},{5,4,3,2,1})</f>
        <v>5</v>
      </c>
      <c r="NO58">
        <v>1</v>
      </c>
      <c r="NP58" s="37">
        <f>LOOKUP(NO58,{1,2,3,4,5},{5,4,3,2,1})</f>
        <v>5</v>
      </c>
      <c r="NQ58">
        <v>4</v>
      </c>
      <c r="NR58">
        <v>2</v>
      </c>
      <c r="NS58">
        <v>5</v>
      </c>
      <c r="NT58">
        <v>1</v>
      </c>
      <c r="NU58" s="37">
        <f>LOOKUP(NT58,{1,2,3,4,5},{5,4,3,2,1})</f>
        <v>5</v>
      </c>
      <c r="NV58">
        <v>5</v>
      </c>
      <c r="NW58" s="37">
        <f>LOOKUP(NV58,{1,2,3,4,5},{5,4,3,2,1})</f>
        <v>1</v>
      </c>
      <c r="NX58">
        <v>5</v>
      </c>
      <c r="NY58" s="37">
        <f>LOOKUP(NX58,{1,2,3,4,5},{5,4,3,2,1})</f>
        <v>1</v>
      </c>
      <c r="NZ58">
        <f t="shared" si="161"/>
        <v>77</v>
      </c>
      <c r="OA58">
        <f t="shared" si="162"/>
        <v>2.96</v>
      </c>
      <c r="OB58" s="13" t="s">
        <v>440</v>
      </c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</row>
    <row r="59" spans="1:461" x14ac:dyDescent="0.3">
      <c r="A59" s="30">
        <v>64</v>
      </c>
      <c r="B59" s="2" t="s">
        <v>796</v>
      </c>
      <c r="C59" s="3">
        <v>1</v>
      </c>
      <c r="D59" s="2">
        <v>18</v>
      </c>
      <c r="E59">
        <v>1</v>
      </c>
      <c r="F59" s="2">
        <v>2</v>
      </c>
      <c r="G59">
        <v>2</v>
      </c>
      <c r="H59" s="3">
        <v>1</v>
      </c>
      <c r="I59" s="2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f t="shared" si="77"/>
        <v>1</v>
      </c>
      <c r="R59">
        <v>2</v>
      </c>
      <c r="S59">
        <v>4</v>
      </c>
      <c r="T59">
        <f>LOOKUP(R59,{1,2,3,4,5,6,11,15},{1,2,1,2,2,2,1,2})</f>
        <v>2</v>
      </c>
      <c r="U59">
        <v>1</v>
      </c>
      <c r="V59" s="3"/>
      <c r="W59" s="32" t="s">
        <v>440</v>
      </c>
      <c r="X59" s="32" t="s">
        <v>440</v>
      </c>
      <c r="Y59" s="32" t="s">
        <v>440</v>
      </c>
      <c r="Z59" s="32" t="s">
        <v>440</v>
      </c>
      <c r="AA59" s="32" t="s">
        <v>440</v>
      </c>
      <c r="AB59" s="49" t="s">
        <v>440</v>
      </c>
      <c r="AC59" s="32" t="s">
        <v>440</v>
      </c>
      <c r="AD59" s="49" t="s">
        <v>440</v>
      </c>
      <c r="AE59" s="32">
        <v>1</v>
      </c>
      <c r="AF59" s="31">
        <v>1</v>
      </c>
      <c r="AG59" s="31">
        <f t="shared" si="194"/>
        <v>1</v>
      </c>
      <c r="AH59" s="31">
        <v>1</v>
      </c>
      <c r="AI59" s="31">
        <f t="shared" si="195"/>
        <v>1</v>
      </c>
      <c r="AJ59" s="31">
        <v>1</v>
      </c>
      <c r="AK59" s="31">
        <f t="shared" si="196"/>
        <v>1</v>
      </c>
      <c r="AL59" s="31">
        <v>1</v>
      </c>
      <c r="AM59" s="31">
        <f t="shared" si="197"/>
        <v>-1</v>
      </c>
      <c r="AN59" s="31">
        <v>2</v>
      </c>
      <c r="AO59" s="31">
        <f t="shared" si="198"/>
        <v>1</v>
      </c>
      <c r="AP59" s="31">
        <v>1</v>
      </c>
      <c r="AQ59" s="31">
        <f t="shared" si="199"/>
        <v>1</v>
      </c>
      <c r="AR59" s="31">
        <v>1</v>
      </c>
      <c r="AS59" s="31">
        <f t="shared" si="200"/>
        <v>-1</v>
      </c>
      <c r="AT59" s="31">
        <v>2</v>
      </c>
      <c r="AU59" s="31">
        <f t="shared" si="201"/>
        <v>1</v>
      </c>
      <c r="AV59" s="31">
        <v>1</v>
      </c>
      <c r="AW59" s="31">
        <f t="shared" si="202"/>
        <v>1</v>
      </c>
      <c r="AX59" s="31">
        <v>1</v>
      </c>
      <c r="AY59" s="31">
        <f t="shared" si="203"/>
        <v>-1</v>
      </c>
      <c r="AZ59" s="31">
        <v>1</v>
      </c>
      <c r="BA59" s="31">
        <f t="shared" si="204"/>
        <v>-1</v>
      </c>
      <c r="BB59" s="31">
        <v>1</v>
      </c>
      <c r="BC59" s="31">
        <f t="shared" si="205"/>
        <v>1</v>
      </c>
      <c r="BD59" s="31">
        <v>1</v>
      </c>
      <c r="BE59" s="31">
        <f t="shared" si="206"/>
        <v>1</v>
      </c>
      <c r="BF59" s="31">
        <v>1</v>
      </c>
      <c r="BG59" s="31">
        <f t="shared" si="207"/>
        <v>-1</v>
      </c>
      <c r="BH59" s="31">
        <v>1</v>
      </c>
      <c r="BI59" s="31">
        <f t="shared" si="208"/>
        <v>1</v>
      </c>
      <c r="BJ59" s="31" t="s">
        <v>440</v>
      </c>
      <c r="BK59" s="31">
        <f t="shared" si="209"/>
        <v>-1</v>
      </c>
      <c r="BL59" s="31">
        <v>1</v>
      </c>
      <c r="BM59" s="31">
        <f t="shared" si="210"/>
        <v>-1</v>
      </c>
      <c r="BN59" s="31">
        <v>1</v>
      </c>
      <c r="BO59" s="31">
        <f t="shared" si="211"/>
        <v>1</v>
      </c>
      <c r="BP59" s="31">
        <v>1</v>
      </c>
      <c r="BQ59" s="31">
        <f t="shared" si="212"/>
        <v>1</v>
      </c>
      <c r="BR59" s="31">
        <v>2</v>
      </c>
      <c r="BS59" s="31">
        <f t="shared" si="213"/>
        <v>1</v>
      </c>
      <c r="BT59" s="31">
        <v>1</v>
      </c>
      <c r="BU59" s="31">
        <f t="shared" si="214"/>
        <v>-1</v>
      </c>
      <c r="BV59" s="49"/>
      <c r="BW59" s="2">
        <v>1</v>
      </c>
      <c r="BX59">
        <v>5</v>
      </c>
      <c r="BY59">
        <v>5</v>
      </c>
      <c r="BZ59">
        <v>4</v>
      </c>
      <c r="CA59">
        <v>5</v>
      </c>
      <c r="CB59">
        <v>4</v>
      </c>
      <c r="CC59">
        <v>5</v>
      </c>
      <c r="CD59">
        <v>2</v>
      </c>
      <c r="CE59" s="37">
        <v>5</v>
      </c>
      <c r="CF59">
        <v>4</v>
      </c>
      <c r="CG59">
        <v>5</v>
      </c>
      <c r="CH59">
        <v>1</v>
      </c>
      <c r="CI59">
        <v>2</v>
      </c>
      <c r="CJ59">
        <v>4</v>
      </c>
      <c r="CK59">
        <v>4</v>
      </c>
      <c r="CL59">
        <v>5</v>
      </c>
      <c r="CM59">
        <v>4</v>
      </c>
      <c r="CN59">
        <v>2</v>
      </c>
      <c r="CO59">
        <v>2</v>
      </c>
      <c r="CP59">
        <v>5</v>
      </c>
      <c r="CQ59">
        <v>5</v>
      </c>
      <c r="CR59">
        <v>2</v>
      </c>
      <c r="CS59">
        <f>LOOKUP(CR59,{1,2,3,4,5},{5,4,3,2,1})</f>
        <v>4</v>
      </c>
      <c r="CT59">
        <v>5</v>
      </c>
      <c r="CU59">
        <v>5</v>
      </c>
      <c r="CV59">
        <v>5</v>
      </c>
      <c r="CW59">
        <v>4</v>
      </c>
      <c r="CX59">
        <f>LOOKUP(CW59,{1,2,3,4,5},{5,4,3,2,1})</f>
        <v>2</v>
      </c>
      <c r="CY59">
        <v>5</v>
      </c>
      <c r="CZ59">
        <f>LOOKUP(CY59,{1,2,3,4,5},{5,4,3,2,1})</f>
        <v>1</v>
      </c>
      <c r="DA59">
        <v>1</v>
      </c>
      <c r="DB59">
        <f>LOOKUP(DA59,{1,2,3,4,5},{5,4,3,2,1})</f>
        <v>5</v>
      </c>
      <c r="DC59">
        <v>4</v>
      </c>
      <c r="DD59">
        <v>5</v>
      </c>
      <c r="DE59">
        <v>5</v>
      </c>
      <c r="DF59">
        <v>4</v>
      </c>
      <c r="DG59">
        <v>4</v>
      </c>
      <c r="DH59">
        <v>4</v>
      </c>
      <c r="DI59">
        <v>4</v>
      </c>
      <c r="DJ59">
        <v>3</v>
      </c>
      <c r="DK59">
        <v>1</v>
      </c>
      <c r="DL59" s="2">
        <f t="shared" si="113"/>
        <v>14</v>
      </c>
      <c r="DM59">
        <f t="shared" si="114"/>
        <v>4.6666999999999996</v>
      </c>
      <c r="DN59">
        <f t="shared" si="115"/>
        <v>12</v>
      </c>
      <c r="DO59">
        <f t="shared" si="116"/>
        <v>4</v>
      </c>
      <c r="DP59">
        <f t="shared" si="117"/>
        <v>26</v>
      </c>
      <c r="DQ59" s="3">
        <f t="shared" si="118"/>
        <v>4.3334000000000001</v>
      </c>
      <c r="DR59" s="2">
        <f t="shared" si="119"/>
        <v>25</v>
      </c>
      <c r="DS59">
        <f t="shared" si="120"/>
        <v>4.1666999999999996</v>
      </c>
      <c r="DT59">
        <f t="shared" si="121"/>
        <v>24</v>
      </c>
      <c r="DU59">
        <f t="shared" si="122"/>
        <v>3</v>
      </c>
      <c r="DV59">
        <f t="shared" si="123"/>
        <v>49</v>
      </c>
      <c r="DW59" s="3">
        <f t="shared" si="124"/>
        <v>3.5</v>
      </c>
      <c r="DX59" s="2">
        <f t="shared" si="125"/>
        <v>14</v>
      </c>
      <c r="DY59">
        <f t="shared" si="126"/>
        <v>4.6666999999999996</v>
      </c>
      <c r="DZ59">
        <f t="shared" si="127"/>
        <v>15</v>
      </c>
      <c r="EA59">
        <f t="shared" si="128"/>
        <v>5</v>
      </c>
      <c r="EB59">
        <f t="shared" si="129"/>
        <v>29</v>
      </c>
      <c r="EC59" s="3">
        <f t="shared" si="130"/>
        <v>4.83</v>
      </c>
      <c r="ED59" s="2">
        <f t="shared" si="78"/>
        <v>22</v>
      </c>
      <c r="EE59" s="3">
        <f t="shared" si="131"/>
        <v>3.67</v>
      </c>
      <c r="EF59" s="2">
        <f t="shared" si="132"/>
        <v>8</v>
      </c>
      <c r="EG59" s="3">
        <f t="shared" si="133"/>
        <v>2.67</v>
      </c>
      <c r="EH59" s="2">
        <f t="shared" si="134"/>
        <v>134</v>
      </c>
      <c r="EI59" s="3">
        <f t="shared" si="135"/>
        <v>3.83</v>
      </c>
      <c r="EJ59" s="2">
        <v>1</v>
      </c>
      <c r="EK59">
        <v>2</v>
      </c>
      <c r="EL59">
        <v>4</v>
      </c>
      <c r="EM59">
        <v>4</v>
      </c>
      <c r="EN59">
        <v>4</v>
      </c>
      <c r="EO59">
        <v>2</v>
      </c>
      <c r="EP59">
        <v>2</v>
      </c>
      <c r="EQ59">
        <v>4</v>
      </c>
      <c r="ER59">
        <v>2</v>
      </c>
      <c r="ES59">
        <v>2</v>
      </c>
      <c r="ET59">
        <v>5</v>
      </c>
      <c r="EU59" s="37">
        <v>2</v>
      </c>
      <c r="EV59">
        <v>2</v>
      </c>
      <c r="EW59">
        <v>2</v>
      </c>
      <c r="EX59">
        <v>4</v>
      </c>
      <c r="EY59">
        <v>4</v>
      </c>
      <c r="EZ59">
        <v>5</v>
      </c>
      <c r="FA59">
        <v>1</v>
      </c>
      <c r="FB59">
        <v>1</v>
      </c>
      <c r="FC59">
        <v>1</v>
      </c>
      <c r="FD59">
        <v>1</v>
      </c>
      <c r="FE59">
        <v>1</v>
      </c>
      <c r="FF59" s="2">
        <f t="shared" si="136"/>
        <v>53</v>
      </c>
      <c r="FG59" s="3">
        <f t="shared" si="137"/>
        <v>2.65</v>
      </c>
      <c r="FH59" s="2" t="s">
        <v>520</v>
      </c>
      <c r="FI59">
        <v>15</v>
      </c>
      <c r="FJ59" t="s">
        <v>521</v>
      </c>
      <c r="FK59">
        <v>16</v>
      </c>
      <c r="FL59" t="s">
        <v>514</v>
      </c>
      <c r="FM59" s="3">
        <v>10</v>
      </c>
      <c r="FN59" s="2">
        <v>1</v>
      </c>
      <c r="FO59">
        <v>1</v>
      </c>
      <c r="FP59">
        <v>1</v>
      </c>
      <c r="FQ59">
        <v>1</v>
      </c>
      <c r="FR59">
        <v>2</v>
      </c>
      <c r="FS59">
        <v>1</v>
      </c>
      <c r="FT59">
        <v>2</v>
      </c>
      <c r="FU59">
        <v>2</v>
      </c>
      <c r="FV59">
        <v>1</v>
      </c>
      <c r="FW59">
        <v>1</v>
      </c>
      <c r="FX59">
        <v>2</v>
      </c>
      <c r="FY59" s="37">
        <v>2</v>
      </c>
      <c r="FZ59">
        <v>1</v>
      </c>
      <c r="GA59">
        <v>1</v>
      </c>
      <c r="GB59">
        <v>2</v>
      </c>
      <c r="GC59">
        <v>1</v>
      </c>
      <c r="GD59">
        <v>1</v>
      </c>
      <c r="GE59">
        <v>1</v>
      </c>
      <c r="GF59">
        <v>2</v>
      </c>
      <c r="GG59">
        <v>2</v>
      </c>
      <c r="GH59">
        <v>1</v>
      </c>
      <c r="GI59">
        <v>1</v>
      </c>
      <c r="GJ59" s="2">
        <f t="shared" si="138"/>
        <v>27</v>
      </c>
      <c r="GK59" s="3">
        <f t="shared" si="139"/>
        <v>1.35</v>
      </c>
      <c r="GL59" s="2" t="s">
        <v>506</v>
      </c>
      <c r="GM59">
        <v>2</v>
      </c>
      <c r="GN59" t="s">
        <v>507</v>
      </c>
      <c r="GO59">
        <v>3</v>
      </c>
      <c r="GP59" t="s">
        <v>505</v>
      </c>
      <c r="GQ59" s="3">
        <v>1</v>
      </c>
      <c r="GR59" s="2">
        <v>1</v>
      </c>
      <c r="GS59">
        <v>4</v>
      </c>
      <c r="GT59">
        <v>4</v>
      </c>
      <c r="GU59">
        <v>5</v>
      </c>
      <c r="GV59">
        <v>5</v>
      </c>
      <c r="GW59">
        <v>5</v>
      </c>
      <c r="GX59" s="37">
        <f>LOOKUP(GW59,{1,2,3,4,5},{5,4,3,2,1})</f>
        <v>1</v>
      </c>
      <c r="GY59">
        <v>1</v>
      </c>
      <c r="GZ59" s="37">
        <f>LOOKUP(GY59,{1,2,3,4,5},{5,4,3,2,1})</f>
        <v>5</v>
      </c>
      <c r="HA59">
        <v>5</v>
      </c>
      <c r="HB59">
        <v>5</v>
      </c>
      <c r="HC59" s="37">
        <f>LOOKUP(HB59,{1,2,3,4,5},{5,4,3,2,1})</f>
        <v>1</v>
      </c>
      <c r="HD59">
        <v>2</v>
      </c>
      <c r="HE59">
        <v>2</v>
      </c>
      <c r="HF59">
        <v>5</v>
      </c>
      <c r="HG59">
        <v>5</v>
      </c>
      <c r="HH59">
        <v>2</v>
      </c>
      <c r="HI59">
        <v>5</v>
      </c>
      <c r="HJ59">
        <v>5</v>
      </c>
      <c r="HK59">
        <v>1</v>
      </c>
      <c r="HL59" s="37">
        <f>LOOKUP(HK59,{1,2,3,4,5},{5,4,3,2,1})</f>
        <v>5</v>
      </c>
      <c r="HM59">
        <v>1</v>
      </c>
      <c r="HN59" s="37">
        <f>LOOKUP(HM59,{1,2,3,4,5},{5,4,3,2,1})</f>
        <v>5</v>
      </c>
      <c r="HO59">
        <f t="shared" si="140"/>
        <v>66</v>
      </c>
      <c r="HP59">
        <f t="shared" si="141"/>
        <v>3.88</v>
      </c>
      <c r="HQ59">
        <v>1</v>
      </c>
      <c r="HR59">
        <v>1</v>
      </c>
      <c r="HS59">
        <v>3</v>
      </c>
      <c r="HT59">
        <v>1</v>
      </c>
      <c r="HU59">
        <v>1</v>
      </c>
      <c r="HV59">
        <v>1</v>
      </c>
      <c r="HW59">
        <v>1</v>
      </c>
      <c r="HX59" s="37">
        <v>3</v>
      </c>
      <c r="HY59">
        <v>2</v>
      </c>
      <c r="HZ59">
        <v>3</v>
      </c>
      <c r="IA59">
        <v>3</v>
      </c>
      <c r="IB59">
        <v>1</v>
      </c>
      <c r="IC59">
        <v>2</v>
      </c>
      <c r="ID59">
        <v>1</v>
      </c>
      <c r="IE59">
        <v>3</v>
      </c>
      <c r="IF59">
        <v>3</v>
      </c>
      <c r="IG59">
        <v>3</v>
      </c>
      <c r="IH59">
        <v>2</v>
      </c>
      <c r="II59">
        <v>1</v>
      </c>
      <c r="IJ59" s="37">
        <f>LOOKUP(II59,{1,2,3},{3,2,1})</f>
        <v>3</v>
      </c>
      <c r="IK59" s="2">
        <f t="shared" si="111"/>
        <v>34</v>
      </c>
      <c r="IL59" s="3">
        <f t="shared" si="112"/>
        <v>2</v>
      </c>
      <c r="IM59" s="2">
        <v>1</v>
      </c>
      <c r="IN59">
        <v>2</v>
      </c>
      <c r="IO59">
        <v>3</v>
      </c>
      <c r="IP59">
        <v>5</v>
      </c>
      <c r="IQ59">
        <v>1</v>
      </c>
      <c r="IR59">
        <v>5</v>
      </c>
      <c r="IS59">
        <v>2</v>
      </c>
      <c r="IT59" s="2">
        <f t="shared" si="142"/>
        <v>18</v>
      </c>
      <c r="IU59" s="3">
        <f t="shared" si="143"/>
        <v>3</v>
      </c>
      <c r="IV59" s="2">
        <v>1</v>
      </c>
      <c r="IW59">
        <v>3</v>
      </c>
      <c r="IX59">
        <v>4</v>
      </c>
      <c r="IY59">
        <v>5</v>
      </c>
      <c r="IZ59">
        <v>2</v>
      </c>
      <c r="JA59">
        <v>5</v>
      </c>
      <c r="JB59">
        <v>1</v>
      </c>
      <c r="JC59" s="2">
        <f t="shared" si="144"/>
        <v>20</v>
      </c>
      <c r="JD59" s="3">
        <f t="shared" si="145"/>
        <v>3.3330000000000002</v>
      </c>
      <c r="JE59" s="2">
        <v>1</v>
      </c>
      <c r="JF59">
        <v>3</v>
      </c>
      <c r="JG59">
        <v>4</v>
      </c>
      <c r="JH59">
        <v>3</v>
      </c>
      <c r="JI59">
        <v>5</v>
      </c>
      <c r="JJ59">
        <v>1</v>
      </c>
      <c r="JK59">
        <v>4</v>
      </c>
      <c r="JL59" s="2">
        <f t="shared" si="146"/>
        <v>20</v>
      </c>
      <c r="JM59" s="3">
        <f t="shared" si="147"/>
        <v>3.3330000000000002</v>
      </c>
      <c r="JN59" s="2">
        <v>1</v>
      </c>
      <c r="JO59">
        <v>4</v>
      </c>
      <c r="JP59">
        <v>4</v>
      </c>
      <c r="JQ59">
        <v>4</v>
      </c>
      <c r="JR59">
        <v>4</v>
      </c>
      <c r="JS59">
        <v>3</v>
      </c>
      <c r="JT59">
        <v>5</v>
      </c>
      <c r="JU59" s="2">
        <f t="shared" si="164"/>
        <v>24</v>
      </c>
      <c r="JV59" s="3">
        <f t="shared" si="165"/>
        <v>4</v>
      </c>
      <c r="JW59" s="2">
        <v>1</v>
      </c>
      <c r="JX59">
        <v>2</v>
      </c>
      <c r="JY59" s="37">
        <f>LOOKUP(JX59,{1,2,3,4,5},{5,4,3,2,1})</f>
        <v>4</v>
      </c>
      <c r="JZ59">
        <v>4</v>
      </c>
      <c r="KA59" s="37">
        <f>LOOKUP(JZ59,{1,2,3,4,5},{5,4,3,2,1})</f>
        <v>2</v>
      </c>
      <c r="KB59">
        <v>4</v>
      </c>
      <c r="KC59" s="37">
        <f>LOOKUP(KB59,{1,2,3,4,5},{5,4,3,2,1})</f>
        <v>2</v>
      </c>
      <c r="KD59">
        <v>2</v>
      </c>
      <c r="KE59" s="37">
        <f>LOOKUP(KD59,{1,2,3,4,5},{5,4,3,2,1})</f>
        <v>4</v>
      </c>
      <c r="KF59">
        <v>2</v>
      </c>
      <c r="KG59" s="37">
        <f>LOOKUP(KF59,{1,2,3,4,5},{5,4,3,2,1})</f>
        <v>4</v>
      </c>
      <c r="KH59">
        <v>4</v>
      </c>
      <c r="KI59" s="37">
        <f>LOOKUP(KH59,{1,2,3,4,5},{5,4,3,2,1})</f>
        <v>2</v>
      </c>
      <c r="KJ59" s="2">
        <f t="shared" si="79"/>
        <v>18</v>
      </c>
      <c r="KK59" s="3">
        <f t="shared" si="148"/>
        <v>3</v>
      </c>
      <c r="KL59" s="2">
        <f t="shared" si="149"/>
        <v>9</v>
      </c>
      <c r="KM59">
        <f t="shared" si="150"/>
        <v>9</v>
      </c>
      <c r="KN59">
        <f t="shared" si="163"/>
        <v>12</v>
      </c>
      <c r="KO59">
        <f t="shared" si="151"/>
        <v>7</v>
      </c>
      <c r="KP59">
        <f t="shared" si="152"/>
        <v>14</v>
      </c>
      <c r="KQ59">
        <f t="shared" si="153"/>
        <v>5</v>
      </c>
      <c r="KR59" s="2">
        <f t="shared" si="166"/>
        <v>7</v>
      </c>
      <c r="KS59">
        <f t="shared" si="167"/>
        <v>8</v>
      </c>
      <c r="KT59">
        <f t="shared" si="168"/>
        <v>7</v>
      </c>
      <c r="KU59">
        <f t="shared" si="169"/>
        <v>9</v>
      </c>
      <c r="KV59">
        <f t="shared" si="170"/>
        <v>4</v>
      </c>
      <c r="KW59" s="3">
        <f t="shared" si="171"/>
        <v>9</v>
      </c>
      <c r="KX59" s="2">
        <v>1</v>
      </c>
      <c r="KY59">
        <v>4</v>
      </c>
      <c r="KZ59">
        <v>4</v>
      </c>
      <c r="LA59">
        <v>4</v>
      </c>
      <c r="LB59">
        <v>2</v>
      </c>
      <c r="LC59">
        <v>4</v>
      </c>
      <c r="LD59">
        <v>2</v>
      </c>
      <c r="LE59">
        <v>5</v>
      </c>
      <c r="LF59">
        <v>4</v>
      </c>
      <c r="LG59">
        <v>5</v>
      </c>
      <c r="LH59">
        <v>5</v>
      </c>
      <c r="LI59">
        <v>2</v>
      </c>
      <c r="LJ59">
        <v>5</v>
      </c>
      <c r="LK59">
        <v>2</v>
      </c>
      <c r="LL59">
        <v>4</v>
      </c>
      <c r="LM59">
        <v>2</v>
      </c>
      <c r="LN59">
        <v>2</v>
      </c>
      <c r="LO59">
        <v>2</v>
      </c>
      <c r="LP59">
        <v>2</v>
      </c>
      <c r="LQ59">
        <v>2</v>
      </c>
      <c r="LR59">
        <v>4</v>
      </c>
      <c r="LS59">
        <v>1</v>
      </c>
      <c r="LT59">
        <v>4</v>
      </c>
      <c r="LU59" s="2">
        <f t="shared" si="154"/>
        <v>28</v>
      </c>
      <c r="LV59" s="3">
        <f t="shared" si="155"/>
        <v>4.6669999999999998</v>
      </c>
      <c r="LW59" s="2">
        <f t="shared" si="156"/>
        <v>43</v>
      </c>
      <c r="LX59" s="3">
        <f t="shared" si="157"/>
        <v>2.6880000000000002</v>
      </c>
      <c r="LY59" s="2">
        <f t="shared" si="158"/>
        <v>71</v>
      </c>
      <c r="LZ59" s="3">
        <f t="shared" si="159"/>
        <v>3.2269999999999999</v>
      </c>
      <c r="MA59" s="2">
        <v>2</v>
      </c>
      <c r="MB59">
        <v>2</v>
      </c>
      <c r="MC59">
        <v>2</v>
      </c>
      <c r="MD59">
        <v>1</v>
      </c>
      <c r="ME59">
        <v>1</v>
      </c>
      <c r="MF59">
        <v>1</v>
      </c>
      <c r="MG59">
        <v>2</v>
      </c>
      <c r="MH59">
        <v>1</v>
      </c>
      <c r="MI59">
        <v>1</v>
      </c>
      <c r="MJ59" s="3">
        <v>1</v>
      </c>
      <c r="MK59">
        <f t="shared" si="160"/>
        <v>14</v>
      </c>
      <c r="ML59" s="2">
        <v>1</v>
      </c>
      <c r="MM59">
        <v>4</v>
      </c>
      <c r="MN59">
        <v>4</v>
      </c>
      <c r="MO59">
        <v>4</v>
      </c>
      <c r="MP59" s="37">
        <f>LOOKUP(MO59,{1,2,3,4,5},{5,4,3,2,1})</f>
        <v>2</v>
      </c>
      <c r="MQ59">
        <v>5</v>
      </c>
      <c r="MR59">
        <v>1</v>
      </c>
      <c r="MS59" s="37">
        <f>LOOKUP(MR59,{1,2,3,4,5},{5,4,3,2,1})</f>
        <v>5</v>
      </c>
      <c r="MT59">
        <v>4</v>
      </c>
      <c r="MU59" s="37">
        <f>LOOKUP(MT59,{1,2,3,4,5},{5,4,3,2,1})</f>
        <v>2</v>
      </c>
      <c r="MV59">
        <v>3</v>
      </c>
      <c r="MW59">
        <v>3</v>
      </c>
      <c r="MX59">
        <v>4</v>
      </c>
      <c r="MY59">
        <v>4</v>
      </c>
      <c r="MZ59" s="37">
        <f>LOOKUP(MY59,{1,2,3,4,5},{5,4,3,2,1})</f>
        <v>2</v>
      </c>
      <c r="NA59">
        <v>5</v>
      </c>
      <c r="NB59">
        <v>5</v>
      </c>
      <c r="NC59">
        <v>3</v>
      </c>
      <c r="ND59" s="37">
        <f>LOOKUP(NC59,{1,2,3,4,5},{5,4,3,2,1})</f>
        <v>3</v>
      </c>
      <c r="NE59">
        <v>5</v>
      </c>
      <c r="NF59">
        <v>4</v>
      </c>
      <c r="NG59" s="37">
        <f>LOOKUP(NF59,{1,2,3,4,5},{5,4,3,2,1})</f>
        <v>2</v>
      </c>
      <c r="NH59">
        <v>2</v>
      </c>
      <c r="NI59" s="37">
        <f>LOOKUP(NH59,{1,2,3,4,5},{5,4,3,2,1})</f>
        <v>4</v>
      </c>
      <c r="NJ59">
        <v>5</v>
      </c>
      <c r="NK59">
        <v>2</v>
      </c>
      <c r="NL59" s="37">
        <f>LOOKUP(NK59,{1,2,3,4,5},{5,4,3,2,1})</f>
        <v>4</v>
      </c>
      <c r="NM59">
        <v>3</v>
      </c>
      <c r="NN59" s="37">
        <f>LOOKUP(NM59,{1,2,3,4,5},{5,4,3,2,1})</f>
        <v>3</v>
      </c>
      <c r="NO59">
        <v>2</v>
      </c>
      <c r="NP59" s="37">
        <f>LOOKUP(NO59,{1,2,3,4,5},{5,4,3,2,1})</f>
        <v>4</v>
      </c>
      <c r="NQ59">
        <v>4</v>
      </c>
      <c r="NR59">
        <v>5</v>
      </c>
      <c r="NS59">
        <v>5</v>
      </c>
      <c r="NT59">
        <v>2</v>
      </c>
      <c r="NU59" s="37">
        <f>LOOKUP(NT59,{1,2,3,4,5},{5,4,3,2,1})</f>
        <v>4</v>
      </c>
      <c r="NV59">
        <v>5</v>
      </c>
      <c r="NW59" s="37">
        <f>LOOKUP(NV59,{1,2,3,4,5},{5,4,3,2,1})</f>
        <v>1</v>
      </c>
      <c r="NX59">
        <v>4</v>
      </c>
      <c r="NY59" s="37">
        <f>LOOKUP(NX59,{1,2,3,4,5},{5,4,3,2,1})</f>
        <v>2</v>
      </c>
      <c r="NZ59">
        <f t="shared" si="161"/>
        <v>95</v>
      </c>
      <c r="OA59">
        <f t="shared" si="162"/>
        <v>3.65</v>
      </c>
      <c r="OB59" s="13" t="s">
        <v>440</v>
      </c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</row>
    <row r="60" spans="1:461" x14ac:dyDescent="0.3">
      <c r="A60" s="30">
        <v>65</v>
      </c>
      <c r="B60" s="2" t="s">
        <v>797</v>
      </c>
      <c r="C60" s="3">
        <v>1</v>
      </c>
      <c r="D60" s="2">
        <v>22</v>
      </c>
      <c r="E60">
        <v>1</v>
      </c>
      <c r="F60" s="2">
        <v>1</v>
      </c>
      <c r="G60">
        <v>1</v>
      </c>
      <c r="H60" s="3">
        <v>1</v>
      </c>
      <c r="I60" s="32">
        <v>2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 t="s">
        <v>440</v>
      </c>
      <c r="R60">
        <v>2</v>
      </c>
      <c r="S60">
        <v>1</v>
      </c>
      <c r="T60">
        <f>LOOKUP(R60,{1,2,3,4,5,6,11,15},{1,2,1,2,2,2,1,2})</f>
        <v>2</v>
      </c>
      <c r="U60">
        <v>1</v>
      </c>
      <c r="V60" s="3"/>
      <c r="W60" s="32" t="s">
        <v>440</v>
      </c>
      <c r="X60" s="32" t="s">
        <v>440</v>
      </c>
      <c r="Y60" s="32" t="s">
        <v>440</v>
      </c>
      <c r="Z60" s="32" t="s">
        <v>440</v>
      </c>
      <c r="AA60" s="32" t="s">
        <v>440</v>
      </c>
      <c r="AB60" s="49" t="s">
        <v>440</v>
      </c>
      <c r="AC60" s="32" t="s">
        <v>440</v>
      </c>
      <c r="AD60" s="49" t="s">
        <v>440</v>
      </c>
      <c r="AE60" s="2">
        <v>1</v>
      </c>
      <c r="AF60">
        <v>1</v>
      </c>
      <c r="AG60">
        <f t="shared" si="194"/>
        <v>1</v>
      </c>
      <c r="AH60">
        <v>1</v>
      </c>
      <c r="AI60">
        <f t="shared" si="195"/>
        <v>1</v>
      </c>
      <c r="AJ60">
        <v>1</v>
      </c>
      <c r="AK60">
        <f t="shared" si="196"/>
        <v>1</v>
      </c>
      <c r="AL60">
        <v>1</v>
      </c>
      <c r="AM60">
        <f t="shared" si="197"/>
        <v>-1</v>
      </c>
      <c r="AN60">
        <v>2</v>
      </c>
      <c r="AO60">
        <f t="shared" si="198"/>
        <v>1</v>
      </c>
      <c r="AP60">
        <v>1</v>
      </c>
      <c r="AQ60">
        <f t="shared" si="199"/>
        <v>1</v>
      </c>
      <c r="AR60">
        <v>2</v>
      </c>
      <c r="AS60">
        <f t="shared" si="200"/>
        <v>1</v>
      </c>
      <c r="AT60">
        <v>2</v>
      </c>
      <c r="AU60">
        <f t="shared" si="201"/>
        <v>1</v>
      </c>
      <c r="AV60">
        <v>1</v>
      </c>
      <c r="AW60">
        <f t="shared" si="202"/>
        <v>1</v>
      </c>
      <c r="AX60">
        <v>1</v>
      </c>
      <c r="AY60">
        <f t="shared" si="203"/>
        <v>-1</v>
      </c>
      <c r="AZ60">
        <v>1</v>
      </c>
      <c r="BA60">
        <f t="shared" si="204"/>
        <v>-1</v>
      </c>
      <c r="BB60">
        <v>1</v>
      </c>
      <c r="BC60">
        <f t="shared" si="205"/>
        <v>1</v>
      </c>
      <c r="BD60">
        <v>1</v>
      </c>
      <c r="BE60">
        <f t="shared" si="206"/>
        <v>1</v>
      </c>
      <c r="BF60">
        <v>2</v>
      </c>
      <c r="BG60">
        <f t="shared" si="207"/>
        <v>1</v>
      </c>
      <c r="BH60">
        <v>1</v>
      </c>
      <c r="BI60">
        <f t="shared" si="208"/>
        <v>1</v>
      </c>
      <c r="BJ60">
        <v>2</v>
      </c>
      <c r="BK60">
        <f t="shared" si="209"/>
        <v>1</v>
      </c>
      <c r="BL60">
        <v>2</v>
      </c>
      <c r="BM60">
        <f t="shared" si="210"/>
        <v>1</v>
      </c>
      <c r="BN60">
        <v>1</v>
      </c>
      <c r="BO60">
        <f t="shared" si="211"/>
        <v>1</v>
      </c>
      <c r="BP60">
        <v>1</v>
      </c>
      <c r="BQ60">
        <f t="shared" si="212"/>
        <v>1</v>
      </c>
      <c r="BR60">
        <v>2</v>
      </c>
      <c r="BS60">
        <f t="shared" si="213"/>
        <v>1</v>
      </c>
      <c r="BT60">
        <v>1</v>
      </c>
      <c r="BU60">
        <f t="shared" si="214"/>
        <v>-1</v>
      </c>
      <c r="BV60" s="13">
        <f t="shared" si="215"/>
        <v>13</v>
      </c>
      <c r="BW60" s="2">
        <v>1</v>
      </c>
      <c r="BX60">
        <v>1</v>
      </c>
      <c r="BY60">
        <v>2</v>
      </c>
      <c r="BZ60">
        <v>1</v>
      </c>
      <c r="CA60">
        <v>1</v>
      </c>
      <c r="CB60">
        <v>2</v>
      </c>
      <c r="CC60">
        <v>4</v>
      </c>
      <c r="CD60">
        <v>1</v>
      </c>
      <c r="CE60" s="37">
        <v>5</v>
      </c>
      <c r="CF60">
        <v>2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4</v>
      </c>
      <c r="CM60">
        <v>1</v>
      </c>
      <c r="CN60">
        <v>1</v>
      </c>
      <c r="CO60">
        <v>1</v>
      </c>
      <c r="CP60">
        <v>5</v>
      </c>
      <c r="CQ60">
        <v>2</v>
      </c>
      <c r="CR60">
        <v>1</v>
      </c>
      <c r="CS60">
        <f>LOOKUP(CR60,{1,2,3,4,5},{5,4,3,2,1})</f>
        <v>5</v>
      </c>
      <c r="CT60">
        <v>2</v>
      </c>
      <c r="CU60">
        <v>2</v>
      </c>
      <c r="CV60">
        <v>2</v>
      </c>
      <c r="CW60">
        <v>2</v>
      </c>
      <c r="CX60">
        <f>LOOKUP(CW60,{1,2,3,4,5},{5,4,3,2,1})</f>
        <v>4</v>
      </c>
      <c r="CY60">
        <v>1</v>
      </c>
      <c r="CZ60">
        <f>LOOKUP(CY60,{1,2,3,4,5},{5,4,3,2,1})</f>
        <v>5</v>
      </c>
      <c r="DA60">
        <v>1</v>
      </c>
      <c r="DB60">
        <f>LOOKUP(DA60,{1,2,3,4,5},{5,4,3,2,1})</f>
        <v>5</v>
      </c>
      <c r="DC60">
        <v>4</v>
      </c>
      <c r="DD60">
        <v>5</v>
      </c>
      <c r="DE60">
        <v>5</v>
      </c>
      <c r="DF60">
        <v>2</v>
      </c>
      <c r="DG60">
        <v>1</v>
      </c>
      <c r="DH60">
        <v>1</v>
      </c>
      <c r="DI60">
        <v>2</v>
      </c>
      <c r="DJ60">
        <v>1</v>
      </c>
      <c r="DK60">
        <v>1</v>
      </c>
      <c r="DL60" s="2">
        <f t="shared" si="113"/>
        <v>4</v>
      </c>
      <c r="DM60">
        <f t="shared" si="114"/>
        <v>1.3332999999999999</v>
      </c>
      <c r="DN60">
        <f t="shared" si="115"/>
        <v>4</v>
      </c>
      <c r="DO60">
        <f t="shared" si="116"/>
        <v>1.3332999999999999</v>
      </c>
      <c r="DP60">
        <f t="shared" si="117"/>
        <v>8</v>
      </c>
      <c r="DQ60" s="3">
        <f t="shared" si="118"/>
        <v>1.3332999999999999</v>
      </c>
      <c r="DR60" s="2">
        <f t="shared" si="119"/>
        <v>12</v>
      </c>
      <c r="DS60">
        <f t="shared" si="120"/>
        <v>2</v>
      </c>
      <c r="DT60">
        <f t="shared" si="121"/>
        <v>10</v>
      </c>
      <c r="DU60">
        <f t="shared" si="122"/>
        <v>1.25</v>
      </c>
      <c r="DV60">
        <f t="shared" si="123"/>
        <v>22</v>
      </c>
      <c r="DW60" s="3">
        <f t="shared" si="124"/>
        <v>1.57</v>
      </c>
      <c r="DX60" s="2">
        <f t="shared" si="125"/>
        <v>12</v>
      </c>
      <c r="DY60">
        <f t="shared" si="126"/>
        <v>4</v>
      </c>
      <c r="DZ60">
        <f t="shared" si="127"/>
        <v>6</v>
      </c>
      <c r="EA60">
        <f t="shared" si="128"/>
        <v>2</v>
      </c>
      <c r="EB60">
        <f t="shared" si="129"/>
        <v>18</v>
      </c>
      <c r="EC60" s="3">
        <f t="shared" si="130"/>
        <v>3</v>
      </c>
      <c r="ED60" s="2">
        <f t="shared" si="78"/>
        <v>28</v>
      </c>
      <c r="EE60" s="3">
        <f t="shared" si="131"/>
        <v>4.67</v>
      </c>
      <c r="EF60" s="2">
        <f t="shared" si="132"/>
        <v>4</v>
      </c>
      <c r="EG60" s="3">
        <f t="shared" si="133"/>
        <v>1.33</v>
      </c>
      <c r="EH60" s="2">
        <f t="shared" si="134"/>
        <v>80</v>
      </c>
      <c r="EI60" s="3">
        <f t="shared" si="135"/>
        <v>2.29</v>
      </c>
      <c r="EJ60" s="2">
        <v>1</v>
      </c>
      <c r="EK60">
        <v>1</v>
      </c>
      <c r="EL60">
        <v>1</v>
      </c>
      <c r="EM60">
        <v>4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3</v>
      </c>
      <c r="EU60" s="37">
        <v>2</v>
      </c>
      <c r="EV60">
        <v>1</v>
      </c>
      <c r="EW60">
        <v>1</v>
      </c>
      <c r="EX60">
        <v>1</v>
      </c>
      <c r="EY60">
        <v>1</v>
      </c>
      <c r="EZ60">
        <v>2</v>
      </c>
      <c r="FA60">
        <v>3</v>
      </c>
      <c r="FB60">
        <v>1</v>
      </c>
      <c r="FC60">
        <v>1</v>
      </c>
      <c r="FD60">
        <v>1</v>
      </c>
      <c r="FE60">
        <v>4</v>
      </c>
      <c r="FF60" s="2">
        <f t="shared" si="136"/>
        <v>31</v>
      </c>
      <c r="FG60" s="3">
        <f t="shared" si="137"/>
        <v>1.55</v>
      </c>
      <c r="FH60" t="s">
        <v>521</v>
      </c>
      <c r="FI60">
        <v>16</v>
      </c>
      <c r="FJ60" t="s">
        <v>525</v>
      </c>
      <c r="FK60">
        <v>20</v>
      </c>
      <c r="FL60" t="s">
        <v>507</v>
      </c>
      <c r="FM60">
        <v>3</v>
      </c>
      <c r="FN60" s="2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2</v>
      </c>
      <c r="FV60">
        <v>1</v>
      </c>
      <c r="FW60">
        <v>1</v>
      </c>
      <c r="FX60">
        <v>1</v>
      </c>
      <c r="FY60" s="37">
        <v>2</v>
      </c>
      <c r="FZ60">
        <v>2</v>
      </c>
      <c r="GA60">
        <v>1</v>
      </c>
      <c r="GB60">
        <v>1</v>
      </c>
      <c r="GC60">
        <v>2</v>
      </c>
      <c r="GD60">
        <v>1</v>
      </c>
      <c r="GE60">
        <v>1</v>
      </c>
      <c r="GF60">
        <v>2</v>
      </c>
      <c r="GG60">
        <v>1</v>
      </c>
      <c r="GH60">
        <v>2</v>
      </c>
      <c r="GI60">
        <v>1</v>
      </c>
      <c r="GJ60" s="2">
        <f t="shared" si="138"/>
        <v>25</v>
      </c>
      <c r="GK60" s="3">
        <f t="shared" si="139"/>
        <v>1.25</v>
      </c>
      <c r="GL60" s="2" t="s">
        <v>521</v>
      </c>
      <c r="GM60">
        <v>16</v>
      </c>
      <c r="GN60" t="s">
        <v>507</v>
      </c>
      <c r="GO60">
        <v>3</v>
      </c>
      <c r="GP60" t="s">
        <v>520</v>
      </c>
      <c r="GQ60" s="3">
        <v>15</v>
      </c>
      <c r="GR60" s="2">
        <v>1</v>
      </c>
      <c r="GS60">
        <v>5</v>
      </c>
      <c r="GT60">
        <v>3</v>
      </c>
      <c r="GU60">
        <v>1</v>
      </c>
      <c r="GV60">
        <v>4</v>
      </c>
      <c r="GW60">
        <v>5</v>
      </c>
      <c r="GX60" s="37">
        <f>LOOKUP(GW60,{1,2,3,4,5},{5,4,3,2,1})</f>
        <v>1</v>
      </c>
      <c r="GY60">
        <v>1</v>
      </c>
      <c r="GZ60" s="37">
        <f>LOOKUP(GY60,{1,2,3,4,5},{5,4,3,2,1})</f>
        <v>5</v>
      </c>
      <c r="HA60">
        <v>5</v>
      </c>
      <c r="HB60">
        <v>4</v>
      </c>
      <c r="HC60" s="37">
        <f>LOOKUP(HB60,{1,2,3,4,5},{5,4,3,2,1})</f>
        <v>2</v>
      </c>
      <c r="HD60">
        <v>1</v>
      </c>
      <c r="HE60">
        <v>4</v>
      </c>
      <c r="HF60">
        <v>5</v>
      </c>
      <c r="HG60">
        <v>4</v>
      </c>
      <c r="HH60">
        <v>4</v>
      </c>
      <c r="HI60">
        <v>4</v>
      </c>
      <c r="HJ60">
        <v>5</v>
      </c>
      <c r="HK60">
        <v>2</v>
      </c>
      <c r="HL60" s="37">
        <f>LOOKUP(HK60,{1,2,3,4,5},{5,4,3,2,1})</f>
        <v>4</v>
      </c>
      <c r="HM60">
        <v>2</v>
      </c>
      <c r="HN60" s="37">
        <f>LOOKUP(HM60,{1,2,3,4,5},{5,4,3,2,1})</f>
        <v>4</v>
      </c>
      <c r="HO60">
        <f t="shared" si="140"/>
        <v>61</v>
      </c>
      <c r="HP60">
        <f t="shared" si="141"/>
        <v>3.59</v>
      </c>
      <c r="HQ60">
        <v>1</v>
      </c>
      <c r="HR60">
        <v>2</v>
      </c>
      <c r="HS60">
        <v>3</v>
      </c>
      <c r="HT60">
        <v>1</v>
      </c>
      <c r="HU60">
        <v>1</v>
      </c>
      <c r="HV60">
        <v>1</v>
      </c>
      <c r="HW60">
        <v>1</v>
      </c>
      <c r="HX60" s="37">
        <v>3</v>
      </c>
      <c r="HY60">
        <v>1</v>
      </c>
      <c r="HZ60">
        <v>3</v>
      </c>
      <c r="IA60">
        <v>2</v>
      </c>
      <c r="IB60">
        <v>1</v>
      </c>
      <c r="IC60">
        <v>2</v>
      </c>
      <c r="ID60">
        <v>1</v>
      </c>
      <c r="IE60">
        <v>1</v>
      </c>
      <c r="IF60">
        <v>3</v>
      </c>
      <c r="IG60">
        <v>3</v>
      </c>
      <c r="IH60">
        <v>1</v>
      </c>
      <c r="II60">
        <v>1</v>
      </c>
      <c r="IJ60" s="37">
        <f>LOOKUP(II60,{1,2,3},{3,2,1})</f>
        <v>3</v>
      </c>
      <c r="IK60" s="2">
        <f t="shared" si="111"/>
        <v>30</v>
      </c>
      <c r="IL60" s="3">
        <f t="shared" si="112"/>
        <v>1.76</v>
      </c>
      <c r="IM60" s="2">
        <v>1</v>
      </c>
      <c r="IN60">
        <v>1</v>
      </c>
      <c r="IO60">
        <v>3</v>
      </c>
      <c r="IP60">
        <v>3</v>
      </c>
      <c r="IQ60">
        <v>1</v>
      </c>
      <c r="IR60">
        <v>5</v>
      </c>
      <c r="IS60">
        <v>2</v>
      </c>
      <c r="IT60" s="2">
        <f t="shared" si="142"/>
        <v>15</v>
      </c>
      <c r="IU60" s="3">
        <f t="shared" si="143"/>
        <v>2.5</v>
      </c>
      <c r="IV60" s="2">
        <v>1</v>
      </c>
      <c r="IW60">
        <v>1</v>
      </c>
      <c r="IX60">
        <v>4</v>
      </c>
      <c r="IY60">
        <v>3</v>
      </c>
      <c r="IZ60">
        <v>1</v>
      </c>
      <c r="JA60">
        <v>5</v>
      </c>
      <c r="JB60">
        <v>3</v>
      </c>
      <c r="JC60" s="2">
        <f t="shared" si="144"/>
        <v>17</v>
      </c>
      <c r="JD60" s="3">
        <f t="shared" si="145"/>
        <v>2.8330000000000002</v>
      </c>
      <c r="JE60" s="2">
        <v>1</v>
      </c>
      <c r="JF60">
        <v>2</v>
      </c>
      <c r="JG60">
        <v>2</v>
      </c>
      <c r="JH60">
        <v>3</v>
      </c>
      <c r="JI60">
        <v>3</v>
      </c>
      <c r="JJ60">
        <v>2</v>
      </c>
      <c r="JK60">
        <v>2</v>
      </c>
      <c r="JL60" s="2">
        <f t="shared" si="146"/>
        <v>14</v>
      </c>
      <c r="JM60" s="3">
        <f t="shared" si="147"/>
        <v>2.3330000000000002</v>
      </c>
      <c r="JN60" s="2">
        <v>1</v>
      </c>
      <c r="JO60">
        <v>2</v>
      </c>
      <c r="JP60">
        <v>5</v>
      </c>
      <c r="JQ60">
        <v>2</v>
      </c>
      <c r="JR60">
        <v>2</v>
      </c>
      <c r="JS60">
        <v>2</v>
      </c>
      <c r="JT60">
        <v>2</v>
      </c>
      <c r="JU60" s="2">
        <f t="shared" si="164"/>
        <v>15</v>
      </c>
      <c r="JV60" s="3">
        <f t="shared" si="165"/>
        <v>2.5</v>
      </c>
      <c r="JW60" s="2">
        <v>1</v>
      </c>
      <c r="JX60">
        <v>3</v>
      </c>
      <c r="JY60" s="37">
        <f>LOOKUP(JX60,{1,2,3,4,5},{5,4,3,2,1})</f>
        <v>3</v>
      </c>
      <c r="JZ60">
        <v>2</v>
      </c>
      <c r="KA60" s="37">
        <f>LOOKUP(JZ60,{1,2,3,4,5},{5,4,3,2,1})</f>
        <v>4</v>
      </c>
      <c r="KB60">
        <v>4</v>
      </c>
      <c r="KC60" s="37">
        <f>LOOKUP(KB60,{1,2,3,4,5},{5,4,3,2,1})</f>
        <v>2</v>
      </c>
      <c r="KD60">
        <v>5</v>
      </c>
      <c r="KE60" s="37">
        <f>LOOKUP(KD60,{1,2,3,4,5},{5,4,3,2,1})</f>
        <v>1</v>
      </c>
      <c r="KF60">
        <v>1</v>
      </c>
      <c r="KG60" s="37">
        <f>LOOKUP(KF60,{1,2,3,4,5},{5,4,3,2,1})</f>
        <v>5</v>
      </c>
      <c r="KH60">
        <v>4</v>
      </c>
      <c r="KI60" s="37">
        <f>LOOKUP(KH60,{1,2,3,4,5},{5,4,3,2,1})</f>
        <v>2</v>
      </c>
      <c r="KJ60" s="2">
        <f t="shared" si="79"/>
        <v>19</v>
      </c>
      <c r="KK60" s="3">
        <f t="shared" si="148"/>
        <v>3.1669999999999998</v>
      </c>
      <c r="KL60" s="2">
        <f t="shared" si="149"/>
        <v>5</v>
      </c>
      <c r="KM60">
        <f t="shared" si="150"/>
        <v>11</v>
      </c>
      <c r="KN60">
        <f t="shared" si="163"/>
        <v>8</v>
      </c>
      <c r="KO60">
        <f t="shared" si="151"/>
        <v>3</v>
      </c>
      <c r="KP60">
        <f t="shared" si="152"/>
        <v>15</v>
      </c>
      <c r="KQ60">
        <f t="shared" si="153"/>
        <v>7</v>
      </c>
      <c r="KR60" s="2">
        <f t="shared" si="166"/>
        <v>4</v>
      </c>
      <c r="KS60">
        <f t="shared" si="167"/>
        <v>7</v>
      </c>
      <c r="KT60">
        <f t="shared" si="168"/>
        <v>5</v>
      </c>
      <c r="KU60">
        <f t="shared" si="169"/>
        <v>5</v>
      </c>
      <c r="KV60">
        <f t="shared" si="170"/>
        <v>4</v>
      </c>
      <c r="KW60" s="3">
        <f t="shared" si="171"/>
        <v>4</v>
      </c>
      <c r="KX60" s="2">
        <v>1</v>
      </c>
      <c r="KY60">
        <v>3</v>
      </c>
      <c r="KZ60">
        <v>4</v>
      </c>
      <c r="LA60">
        <v>2</v>
      </c>
      <c r="LB60">
        <v>1</v>
      </c>
      <c r="LC60">
        <v>3</v>
      </c>
      <c r="LD60">
        <v>1</v>
      </c>
      <c r="LE60">
        <v>4</v>
      </c>
      <c r="LF60">
        <v>1</v>
      </c>
      <c r="LG60">
        <v>4</v>
      </c>
      <c r="LH60">
        <v>4</v>
      </c>
      <c r="LI60">
        <v>1</v>
      </c>
      <c r="LJ60">
        <v>5</v>
      </c>
      <c r="LK60">
        <v>2</v>
      </c>
      <c r="LL60">
        <v>5</v>
      </c>
      <c r="LM60">
        <v>2</v>
      </c>
      <c r="LN60">
        <v>1</v>
      </c>
      <c r="LO60">
        <v>1</v>
      </c>
      <c r="LP60">
        <v>1</v>
      </c>
      <c r="LQ60">
        <v>2</v>
      </c>
      <c r="LR60">
        <v>1</v>
      </c>
      <c r="LS60">
        <v>1</v>
      </c>
      <c r="LT60">
        <v>5</v>
      </c>
      <c r="LU60" s="2">
        <f t="shared" si="154"/>
        <v>24</v>
      </c>
      <c r="LV60" s="3">
        <f t="shared" si="155"/>
        <v>4</v>
      </c>
      <c r="LW60" s="2">
        <f t="shared" si="156"/>
        <v>30</v>
      </c>
      <c r="LX60" s="3">
        <f t="shared" si="157"/>
        <v>1.875</v>
      </c>
      <c r="LY60" s="2">
        <f t="shared" si="158"/>
        <v>54</v>
      </c>
      <c r="LZ60" s="3">
        <f t="shared" si="159"/>
        <v>2.4550000000000001</v>
      </c>
      <c r="MA60" s="2">
        <v>1</v>
      </c>
      <c r="MB60">
        <v>2</v>
      </c>
      <c r="MC60">
        <v>2</v>
      </c>
      <c r="MD60">
        <v>1</v>
      </c>
      <c r="ME60">
        <v>2</v>
      </c>
      <c r="MF60">
        <v>1</v>
      </c>
      <c r="MG60">
        <v>2</v>
      </c>
      <c r="MH60">
        <v>2</v>
      </c>
      <c r="MI60">
        <v>1</v>
      </c>
      <c r="MJ60" s="3">
        <v>2</v>
      </c>
      <c r="MK60">
        <f t="shared" si="160"/>
        <v>16</v>
      </c>
      <c r="ML60" s="2">
        <v>1</v>
      </c>
      <c r="MM60">
        <v>4</v>
      </c>
      <c r="MN60">
        <v>4</v>
      </c>
      <c r="MO60">
        <v>3</v>
      </c>
      <c r="MP60" s="37">
        <f>LOOKUP(MO60,{1,2,3,4,5},{5,4,3,2,1})</f>
        <v>3</v>
      </c>
      <c r="MQ60">
        <v>2</v>
      </c>
      <c r="MR60">
        <v>1</v>
      </c>
      <c r="MS60" s="37">
        <f>LOOKUP(MR60,{1,2,3,4,5},{5,4,3,2,1})</f>
        <v>5</v>
      </c>
      <c r="MT60">
        <v>2</v>
      </c>
      <c r="MU60" s="37">
        <f>LOOKUP(MT60,{1,2,3,4,5},{5,4,3,2,1})</f>
        <v>4</v>
      </c>
      <c r="MV60">
        <v>3</v>
      </c>
      <c r="MW60">
        <v>2</v>
      </c>
      <c r="MX60">
        <v>3</v>
      </c>
      <c r="MY60">
        <v>4</v>
      </c>
      <c r="MZ60" s="37">
        <f>LOOKUP(MY60,{1,2,3,4,5},{5,4,3,2,1})</f>
        <v>2</v>
      </c>
      <c r="NA60">
        <v>4</v>
      </c>
      <c r="NB60">
        <v>2</v>
      </c>
      <c r="NC60">
        <v>5</v>
      </c>
      <c r="ND60" s="37">
        <f>LOOKUP(NC60,{1,2,3,4,5},{5,4,3,2,1})</f>
        <v>1</v>
      </c>
      <c r="NE60">
        <v>2</v>
      </c>
      <c r="NF60">
        <v>5</v>
      </c>
      <c r="NG60" s="37">
        <f>LOOKUP(NF60,{1,2,3,4,5},{5,4,3,2,1})</f>
        <v>1</v>
      </c>
      <c r="NH60">
        <v>5</v>
      </c>
      <c r="NI60" s="37">
        <f>LOOKUP(NH60,{1,2,3,4,5},{5,4,3,2,1})</f>
        <v>1</v>
      </c>
      <c r="NJ60">
        <v>3</v>
      </c>
      <c r="NK60">
        <v>4</v>
      </c>
      <c r="NL60" s="37">
        <f>LOOKUP(NK60,{1,2,3,4,5},{5,4,3,2,1})</f>
        <v>2</v>
      </c>
      <c r="NM60">
        <v>3</v>
      </c>
      <c r="NN60" s="37">
        <f>LOOKUP(NM60,{1,2,3,4,5},{5,4,3,2,1})</f>
        <v>3</v>
      </c>
      <c r="NO60">
        <v>3</v>
      </c>
      <c r="NP60" s="37">
        <f>LOOKUP(NO60,{1,2,3,4,5},{5,4,3,2,1})</f>
        <v>3</v>
      </c>
      <c r="NQ60">
        <v>1</v>
      </c>
      <c r="NR60">
        <v>5</v>
      </c>
      <c r="NS60">
        <v>5</v>
      </c>
      <c r="NT60">
        <v>3</v>
      </c>
      <c r="NU60" s="37">
        <f>LOOKUP(NT60,{1,2,3,4,5},{5,4,3,2,1})</f>
        <v>3</v>
      </c>
      <c r="NV60">
        <v>4</v>
      </c>
      <c r="NW60" s="37">
        <f>LOOKUP(NV60,{1,2,3,4,5},{5,4,3,2,1})</f>
        <v>2</v>
      </c>
      <c r="NX60">
        <v>4</v>
      </c>
      <c r="NY60" s="37">
        <f>LOOKUP(NX60,{1,2,3,4,5},{5,4,3,2,1})</f>
        <v>2</v>
      </c>
      <c r="NZ60">
        <f t="shared" si="161"/>
        <v>72</v>
      </c>
      <c r="OA60">
        <f t="shared" si="162"/>
        <v>2.77</v>
      </c>
      <c r="OB60" s="13" t="s">
        <v>798</v>
      </c>
      <c r="OC60" s="1" t="s">
        <v>440</v>
      </c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</row>
    <row r="61" spans="1:461" x14ac:dyDescent="0.3">
      <c r="A61" s="30">
        <v>66</v>
      </c>
      <c r="B61" s="2" t="s">
        <v>799</v>
      </c>
      <c r="C61" s="3">
        <v>1</v>
      </c>
      <c r="D61" s="2">
        <v>22</v>
      </c>
      <c r="E61">
        <v>1</v>
      </c>
      <c r="F61" s="2">
        <v>1</v>
      </c>
      <c r="G61">
        <v>2</v>
      </c>
      <c r="H61" s="3">
        <v>1</v>
      </c>
      <c r="I61" s="2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f t="shared" si="77"/>
        <v>2</v>
      </c>
      <c r="R61">
        <v>11</v>
      </c>
      <c r="S61">
        <v>4</v>
      </c>
      <c r="T61">
        <f>LOOKUP(R61,{1,2,3,4,5,6,11,15},{1,2,1,2,2,2,1,2})</f>
        <v>1</v>
      </c>
      <c r="U61">
        <v>2</v>
      </c>
      <c r="V61" s="3" t="s">
        <v>800</v>
      </c>
      <c r="W61" s="32" t="s">
        <v>440</v>
      </c>
      <c r="X61" s="32" t="s">
        <v>440</v>
      </c>
      <c r="Y61" s="32" t="s">
        <v>440</v>
      </c>
      <c r="Z61" s="32" t="s">
        <v>440</v>
      </c>
      <c r="AA61" s="32" t="s">
        <v>440</v>
      </c>
      <c r="AB61" s="49" t="s">
        <v>440</v>
      </c>
      <c r="AC61" s="32" t="s">
        <v>440</v>
      </c>
      <c r="AD61" s="49" t="s">
        <v>440</v>
      </c>
      <c r="AE61" s="2">
        <v>1</v>
      </c>
      <c r="AF61">
        <v>1</v>
      </c>
      <c r="AG61">
        <f t="shared" si="194"/>
        <v>1</v>
      </c>
      <c r="AH61">
        <v>1</v>
      </c>
      <c r="AI61">
        <f t="shared" si="195"/>
        <v>1</v>
      </c>
      <c r="AJ61">
        <v>1</v>
      </c>
      <c r="AK61">
        <f t="shared" si="196"/>
        <v>1</v>
      </c>
      <c r="AL61">
        <v>2</v>
      </c>
      <c r="AM61">
        <f t="shared" si="197"/>
        <v>1</v>
      </c>
      <c r="AN61">
        <v>2</v>
      </c>
      <c r="AO61">
        <f t="shared" si="198"/>
        <v>1</v>
      </c>
      <c r="AP61">
        <v>1</v>
      </c>
      <c r="AQ61">
        <f t="shared" si="199"/>
        <v>1</v>
      </c>
      <c r="AR61">
        <v>2</v>
      </c>
      <c r="AS61">
        <f t="shared" si="200"/>
        <v>1</v>
      </c>
      <c r="AT61">
        <v>2</v>
      </c>
      <c r="AU61">
        <f t="shared" si="201"/>
        <v>1</v>
      </c>
      <c r="AV61">
        <v>1</v>
      </c>
      <c r="AW61">
        <f t="shared" si="202"/>
        <v>1</v>
      </c>
      <c r="AX61">
        <v>1</v>
      </c>
      <c r="AY61">
        <f t="shared" si="203"/>
        <v>-1</v>
      </c>
      <c r="AZ61">
        <v>1</v>
      </c>
      <c r="BA61">
        <f t="shared" si="204"/>
        <v>-1</v>
      </c>
      <c r="BB61">
        <v>1</v>
      </c>
      <c r="BC61">
        <f t="shared" si="205"/>
        <v>1</v>
      </c>
      <c r="BD61">
        <v>1</v>
      </c>
      <c r="BE61">
        <f t="shared" si="206"/>
        <v>1</v>
      </c>
      <c r="BF61">
        <v>2</v>
      </c>
      <c r="BG61">
        <f t="shared" si="207"/>
        <v>1</v>
      </c>
      <c r="BH61">
        <v>1</v>
      </c>
      <c r="BI61">
        <f t="shared" si="208"/>
        <v>1</v>
      </c>
      <c r="BJ61">
        <v>2</v>
      </c>
      <c r="BK61">
        <f t="shared" si="209"/>
        <v>1</v>
      </c>
      <c r="BL61">
        <v>2</v>
      </c>
      <c r="BM61">
        <f t="shared" si="210"/>
        <v>1</v>
      </c>
      <c r="BN61">
        <v>1</v>
      </c>
      <c r="BO61">
        <f t="shared" si="211"/>
        <v>1</v>
      </c>
      <c r="BP61">
        <v>1</v>
      </c>
      <c r="BQ61">
        <f t="shared" si="212"/>
        <v>1</v>
      </c>
      <c r="BR61">
        <v>2</v>
      </c>
      <c r="BS61">
        <f t="shared" si="213"/>
        <v>1</v>
      </c>
      <c r="BT61">
        <v>1</v>
      </c>
      <c r="BU61">
        <f t="shared" si="214"/>
        <v>-1</v>
      </c>
      <c r="BV61" s="13">
        <f t="shared" si="215"/>
        <v>15</v>
      </c>
      <c r="BW61" s="2">
        <v>1</v>
      </c>
      <c r="BX61">
        <v>3</v>
      </c>
      <c r="BY61">
        <v>4</v>
      </c>
      <c r="BZ61">
        <v>3</v>
      </c>
      <c r="CA61">
        <v>4</v>
      </c>
      <c r="CB61">
        <v>2</v>
      </c>
      <c r="CC61">
        <v>3</v>
      </c>
      <c r="CD61">
        <v>1</v>
      </c>
      <c r="CE61" s="37">
        <v>5</v>
      </c>
      <c r="CF61">
        <v>3</v>
      </c>
      <c r="CG61">
        <v>4</v>
      </c>
      <c r="CH61">
        <v>1</v>
      </c>
      <c r="CI61">
        <v>1</v>
      </c>
      <c r="CJ61">
        <v>2</v>
      </c>
      <c r="CK61">
        <v>3</v>
      </c>
      <c r="CL61">
        <v>3</v>
      </c>
      <c r="CM61">
        <v>2</v>
      </c>
      <c r="CN61">
        <v>2</v>
      </c>
      <c r="CO61">
        <v>2</v>
      </c>
      <c r="CP61">
        <v>4</v>
      </c>
      <c r="CQ61">
        <v>3</v>
      </c>
      <c r="CR61">
        <v>3</v>
      </c>
      <c r="CS61">
        <f>LOOKUP(CR61,{1,2,3,4,5},{5,4,3,2,1})</f>
        <v>3</v>
      </c>
      <c r="CT61">
        <v>3</v>
      </c>
      <c r="CU61">
        <v>3</v>
      </c>
      <c r="CV61">
        <v>3</v>
      </c>
      <c r="CW61">
        <v>2</v>
      </c>
      <c r="CX61">
        <f>LOOKUP(CW61,{1,2,3,4,5},{5,4,3,2,1})</f>
        <v>4</v>
      </c>
      <c r="CY61">
        <v>2</v>
      </c>
      <c r="CZ61">
        <f>LOOKUP(CY61,{1,2,3,4,5},{5,4,3,2,1})</f>
        <v>4</v>
      </c>
      <c r="DA61">
        <v>2</v>
      </c>
      <c r="DB61">
        <f>LOOKUP(DA61,{1,2,3,4,5},{5,4,3,2,1})</f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2</v>
      </c>
      <c r="DJ61">
        <v>1</v>
      </c>
      <c r="DK61">
        <v>2</v>
      </c>
      <c r="DL61" s="2">
        <f t="shared" si="113"/>
        <v>10</v>
      </c>
      <c r="DM61">
        <f t="shared" si="114"/>
        <v>3.3332999999999999</v>
      </c>
      <c r="DN61">
        <f t="shared" si="115"/>
        <v>12</v>
      </c>
      <c r="DO61">
        <f t="shared" si="116"/>
        <v>4</v>
      </c>
      <c r="DP61">
        <f t="shared" si="117"/>
        <v>22</v>
      </c>
      <c r="DQ61" s="3">
        <f t="shared" si="118"/>
        <v>3.6667000000000001</v>
      </c>
      <c r="DR61" s="2">
        <f t="shared" si="119"/>
        <v>17</v>
      </c>
      <c r="DS61">
        <f t="shared" si="120"/>
        <v>2.8332999999999999</v>
      </c>
      <c r="DT61">
        <f t="shared" si="121"/>
        <v>16</v>
      </c>
      <c r="DU61">
        <f t="shared" si="122"/>
        <v>2</v>
      </c>
      <c r="DV61">
        <f t="shared" si="123"/>
        <v>33</v>
      </c>
      <c r="DW61" s="3">
        <f t="shared" si="124"/>
        <v>2.36</v>
      </c>
      <c r="DX61" s="2">
        <f t="shared" si="125"/>
        <v>10</v>
      </c>
      <c r="DY61">
        <f t="shared" si="126"/>
        <v>3.3332999999999999</v>
      </c>
      <c r="DZ61">
        <f t="shared" si="127"/>
        <v>9</v>
      </c>
      <c r="EA61">
        <f t="shared" si="128"/>
        <v>3</v>
      </c>
      <c r="EB61">
        <f t="shared" si="129"/>
        <v>19</v>
      </c>
      <c r="EC61" s="3">
        <f t="shared" si="130"/>
        <v>3.17</v>
      </c>
      <c r="ED61" s="2">
        <f t="shared" si="78"/>
        <v>24</v>
      </c>
      <c r="EE61" s="3">
        <f t="shared" si="131"/>
        <v>4</v>
      </c>
      <c r="EF61" s="2">
        <f t="shared" si="132"/>
        <v>5</v>
      </c>
      <c r="EG61" s="3">
        <f t="shared" si="133"/>
        <v>1.67</v>
      </c>
      <c r="EH61" s="2">
        <f t="shared" si="134"/>
        <v>103</v>
      </c>
      <c r="EI61" s="3">
        <f t="shared" si="135"/>
        <v>2.94</v>
      </c>
      <c r="EJ61" s="2">
        <v>1</v>
      </c>
      <c r="EK61">
        <v>2</v>
      </c>
      <c r="EL61">
        <v>2</v>
      </c>
      <c r="EM61">
        <v>2</v>
      </c>
      <c r="EN61">
        <v>2</v>
      </c>
      <c r="EO61">
        <v>2</v>
      </c>
      <c r="EP61">
        <v>2</v>
      </c>
      <c r="EQ61">
        <v>4</v>
      </c>
      <c r="ER61">
        <v>3</v>
      </c>
      <c r="ES61">
        <v>4</v>
      </c>
      <c r="ET61">
        <v>4</v>
      </c>
      <c r="EU61" s="37">
        <v>2</v>
      </c>
      <c r="EV61">
        <v>2</v>
      </c>
      <c r="EW61">
        <v>2</v>
      </c>
      <c r="EX61">
        <v>2</v>
      </c>
      <c r="EY61">
        <v>2</v>
      </c>
      <c r="EZ61">
        <v>4</v>
      </c>
      <c r="FA61">
        <v>4</v>
      </c>
      <c r="FB61">
        <v>2</v>
      </c>
      <c r="FC61">
        <v>2</v>
      </c>
      <c r="FD61">
        <v>2</v>
      </c>
      <c r="FE61">
        <v>2</v>
      </c>
      <c r="FF61" s="2">
        <f t="shared" si="136"/>
        <v>51</v>
      </c>
      <c r="FG61" s="3">
        <f t="shared" si="137"/>
        <v>2.5499999999999998</v>
      </c>
      <c r="FH61" t="s">
        <v>521</v>
      </c>
      <c r="FI61">
        <v>16</v>
      </c>
      <c r="FJ61" t="s">
        <v>512</v>
      </c>
      <c r="FK61">
        <v>8</v>
      </c>
      <c r="FL61" t="s">
        <v>801</v>
      </c>
      <c r="FM61" s="3">
        <v>0</v>
      </c>
      <c r="FN61" s="2">
        <v>1</v>
      </c>
      <c r="FO61">
        <v>1</v>
      </c>
      <c r="FP61">
        <v>2</v>
      </c>
      <c r="FQ61">
        <v>2</v>
      </c>
      <c r="FR61">
        <v>2</v>
      </c>
      <c r="FS61">
        <v>2</v>
      </c>
      <c r="FT61">
        <v>2</v>
      </c>
      <c r="FU61">
        <v>2</v>
      </c>
      <c r="FV61">
        <v>2</v>
      </c>
      <c r="FW61">
        <v>1</v>
      </c>
      <c r="FX61">
        <v>1</v>
      </c>
      <c r="FY61" s="37">
        <v>2</v>
      </c>
      <c r="FZ61">
        <v>1</v>
      </c>
      <c r="GA61">
        <v>2</v>
      </c>
      <c r="GB61">
        <v>1</v>
      </c>
      <c r="GC61">
        <v>2</v>
      </c>
      <c r="GD61">
        <v>1</v>
      </c>
      <c r="GE61">
        <v>1</v>
      </c>
      <c r="GF61">
        <v>2</v>
      </c>
      <c r="GG61">
        <v>2</v>
      </c>
      <c r="GH61">
        <v>2</v>
      </c>
      <c r="GI61">
        <v>2</v>
      </c>
      <c r="GJ61" s="2">
        <f t="shared" si="138"/>
        <v>33</v>
      </c>
      <c r="GK61" s="3">
        <f t="shared" si="139"/>
        <v>1.65</v>
      </c>
      <c r="GL61" s="2" t="s">
        <v>802</v>
      </c>
      <c r="GM61">
        <v>0</v>
      </c>
      <c r="GN61" t="s">
        <v>803</v>
      </c>
      <c r="GO61">
        <v>0</v>
      </c>
      <c r="GP61" t="s">
        <v>804</v>
      </c>
      <c r="GQ61" s="3">
        <v>0</v>
      </c>
      <c r="GR61" s="32">
        <v>1</v>
      </c>
      <c r="GS61" s="31">
        <v>4</v>
      </c>
      <c r="GT61" s="31">
        <v>2</v>
      </c>
      <c r="GU61" s="31">
        <v>2</v>
      </c>
      <c r="GV61" s="31">
        <v>1</v>
      </c>
      <c r="GW61" s="31">
        <v>2</v>
      </c>
      <c r="GX61" s="31">
        <f>LOOKUP(GW61,{1,2,3,4,5},{5,4,3,2,1})</f>
        <v>4</v>
      </c>
      <c r="GY61" s="31">
        <v>2</v>
      </c>
      <c r="GZ61" s="31">
        <f>LOOKUP(GY61,{1,2,3,4,5},{5,4,3,2,1})</f>
        <v>4</v>
      </c>
      <c r="HA61" s="31">
        <v>3</v>
      </c>
      <c r="HB61" s="31" t="s">
        <v>440</v>
      </c>
      <c r="HC61" s="31" t="s">
        <v>440</v>
      </c>
      <c r="HD61" s="31">
        <v>1</v>
      </c>
      <c r="HE61" s="31">
        <v>4</v>
      </c>
      <c r="HF61" s="31">
        <v>4</v>
      </c>
      <c r="HG61" s="31">
        <v>4</v>
      </c>
      <c r="HH61" s="31">
        <v>1</v>
      </c>
      <c r="HI61" s="31">
        <v>4</v>
      </c>
      <c r="HJ61" s="31">
        <v>4</v>
      </c>
      <c r="HK61" s="31">
        <v>2</v>
      </c>
      <c r="HL61" s="31">
        <f>LOOKUP(HK61,{1,2,3,4,5},{5,4,3,2,1})</f>
        <v>4</v>
      </c>
      <c r="HM61" s="31">
        <v>2</v>
      </c>
      <c r="HN61" s="31">
        <f>LOOKUP(HM61,{1,2,3,4,5},{5,4,3,2,1})</f>
        <v>4</v>
      </c>
      <c r="HO61" s="31">
        <f t="shared" si="140"/>
        <v>50</v>
      </c>
      <c r="HP61" s="31">
        <f t="shared" si="141"/>
        <v>2.94</v>
      </c>
      <c r="HQ61">
        <v>1</v>
      </c>
      <c r="HR61">
        <v>3</v>
      </c>
      <c r="HS61">
        <v>2</v>
      </c>
      <c r="HT61">
        <v>1</v>
      </c>
      <c r="HU61">
        <v>1</v>
      </c>
      <c r="HV61">
        <v>1</v>
      </c>
      <c r="HW61">
        <v>1</v>
      </c>
      <c r="HX61" s="37">
        <v>3</v>
      </c>
      <c r="HY61">
        <v>1</v>
      </c>
      <c r="HZ61">
        <v>3</v>
      </c>
      <c r="IA61">
        <v>2</v>
      </c>
      <c r="IB61">
        <v>1</v>
      </c>
      <c r="IC61">
        <v>1</v>
      </c>
      <c r="ID61">
        <v>1</v>
      </c>
      <c r="IE61">
        <v>1</v>
      </c>
      <c r="IF61">
        <v>2</v>
      </c>
      <c r="IG61">
        <v>2</v>
      </c>
      <c r="IH61">
        <v>1</v>
      </c>
      <c r="II61">
        <v>2</v>
      </c>
      <c r="IJ61" s="37">
        <f>LOOKUP(II61,{1,2,3},{3,2,1})</f>
        <v>2</v>
      </c>
      <c r="IK61" s="2">
        <f t="shared" si="111"/>
        <v>26</v>
      </c>
      <c r="IL61" s="3">
        <f t="shared" si="112"/>
        <v>1.53</v>
      </c>
      <c r="IM61" s="2">
        <v>1</v>
      </c>
      <c r="IN61">
        <v>2</v>
      </c>
      <c r="IO61">
        <v>4</v>
      </c>
      <c r="IP61">
        <v>4</v>
      </c>
      <c r="IQ61">
        <v>1</v>
      </c>
      <c r="IR61">
        <v>5</v>
      </c>
      <c r="IS61">
        <v>2</v>
      </c>
      <c r="IT61" s="2">
        <f t="shared" si="142"/>
        <v>18</v>
      </c>
      <c r="IU61" s="3">
        <f t="shared" si="143"/>
        <v>3</v>
      </c>
      <c r="IV61" s="2">
        <v>1</v>
      </c>
      <c r="IW61">
        <v>2</v>
      </c>
      <c r="IX61">
        <v>4</v>
      </c>
      <c r="IY61">
        <v>5</v>
      </c>
      <c r="IZ61">
        <v>1</v>
      </c>
      <c r="JA61">
        <v>5</v>
      </c>
      <c r="JB61">
        <v>3</v>
      </c>
      <c r="JC61" s="2">
        <f t="shared" si="144"/>
        <v>20</v>
      </c>
      <c r="JD61" s="3">
        <f t="shared" si="145"/>
        <v>3.3330000000000002</v>
      </c>
      <c r="JE61" s="2">
        <v>1</v>
      </c>
      <c r="JF61">
        <v>1</v>
      </c>
      <c r="JG61">
        <v>5</v>
      </c>
      <c r="JH61">
        <v>2</v>
      </c>
      <c r="JI61">
        <v>4</v>
      </c>
      <c r="JJ61">
        <v>2</v>
      </c>
      <c r="JK61">
        <v>5</v>
      </c>
      <c r="JL61" s="2">
        <f t="shared" si="146"/>
        <v>19</v>
      </c>
      <c r="JM61" s="3">
        <f t="shared" si="147"/>
        <v>3.1669999999999998</v>
      </c>
      <c r="JN61" s="2">
        <v>1</v>
      </c>
      <c r="JO61">
        <v>4</v>
      </c>
      <c r="JP61">
        <v>5</v>
      </c>
      <c r="JQ61">
        <v>4</v>
      </c>
      <c r="JR61">
        <v>4</v>
      </c>
      <c r="JS61">
        <v>5</v>
      </c>
      <c r="JT61">
        <v>4</v>
      </c>
      <c r="JU61" s="2">
        <f t="shared" si="164"/>
        <v>26</v>
      </c>
      <c r="JV61" s="3">
        <f t="shared" si="165"/>
        <v>4.3330000000000002</v>
      </c>
      <c r="JW61" s="2">
        <v>1</v>
      </c>
      <c r="JX61">
        <v>5</v>
      </c>
      <c r="JY61" s="37">
        <f>LOOKUP(JX61,{1,2,3,4,5},{5,4,3,2,1})</f>
        <v>1</v>
      </c>
      <c r="JZ61">
        <v>4</v>
      </c>
      <c r="KA61" s="37">
        <f>LOOKUP(JZ61,{1,2,3,4,5},{5,4,3,2,1})</f>
        <v>2</v>
      </c>
      <c r="KB61">
        <v>3</v>
      </c>
      <c r="KC61" s="37">
        <f>LOOKUP(KB61,{1,2,3,4,5},{5,4,3,2,1})</f>
        <v>3</v>
      </c>
      <c r="KD61">
        <v>5</v>
      </c>
      <c r="KE61" s="37">
        <f>LOOKUP(KD61,{1,2,3,4,5},{5,4,3,2,1})</f>
        <v>1</v>
      </c>
      <c r="KF61">
        <v>2</v>
      </c>
      <c r="KG61" s="37">
        <f>LOOKUP(KF61,{1,2,3,4,5},{5,4,3,2,1})</f>
        <v>4</v>
      </c>
      <c r="KH61">
        <v>4</v>
      </c>
      <c r="KI61" s="37">
        <f>LOOKUP(KH61,{1,2,3,4,5},{5,4,3,2,1})</f>
        <v>2</v>
      </c>
      <c r="KJ61" s="2">
        <f t="shared" si="79"/>
        <v>23</v>
      </c>
      <c r="KK61" s="3">
        <f t="shared" si="148"/>
        <v>3.8330000000000002</v>
      </c>
      <c r="KL61" s="2">
        <f t="shared" si="149"/>
        <v>5</v>
      </c>
      <c r="KM61">
        <f t="shared" si="150"/>
        <v>10</v>
      </c>
      <c r="KN61">
        <f t="shared" si="163"/>
        <v>12</v>
      </c>
      <c r="KO61">
        <f t="shared" si="151"/>
        <v>3</v>
      </c>
      <c r="KP61">
        <f t="shared" si="152"/>
        <v>14</v>
      </c>
      <c r="KQ61">
        <f t="shared" si="153"/>
        <v>7</v>
      </c>
      <c r="KR61" s="2">
        <f t="shared" si="166"/>
        <v>5</v>
      </c>
      <c r="KS61">
        <f t="shared" si="167"/>
        <v>10</v>
      </c>
      <c r="KT61">
        <f t="shared" si="168"/>
        <v>6</v>
      </c>
      <c r="KU61">
        <f t="shared" si="169"/>
        <v>8</v>
      </c>
      <c r="KV61">
        <f t="shared" si="170"/>
        <v>7</v>
      </c>
      <c r="KW61" s="3">
        <f t="shared" si="171"/>
        <v>9</v>
      </c>
      <c r="KX61" s="2">
        <v>1</v>
      </c>
      <c r="KY61">
        <v>3</v>
      </c>
      <c r="KZ61">
        <v>5</v>
      </c>
      <c r="LA61">
        <v>3</v>
      </c>
      <c r="LB61">
        <v>2</v>
      </c>
      <c r="LC61">
        <v>4</v>
      </c>
      <c r="LD61">
        <v>1</v>
      </c>
      <c r="LE61">
        <v>5</v>
      </c>
      <c r="LF61">
        <v>1</v>
      </c>
      <c r="LG61">
        <v>5</v>
      </c>
      <c r="LH61">
        <v>4</v>
      </c>
      <c r="LI61">
        <v>2</v>
      </c>
      <c r="LJ61">
        <v>5</v>
      </c>
      <c r="LK61">
        <v>2</v>
      </c>
      <c r="LL61">
        <v>4</v>
      </c>
      <c r="LM61">
        <v>3</v>
      </c>
      <c r="LN61">
        <v>2</v>
      </c>
      <c r="LO61">
        <v>2</v>
      </c>
      <c r="LP61">
        <v>1</v>
      </c>
      <c r="LQ61">
        <v>2</v>
      </c>
      <c r="LR61">
        <v>2</v>
      </c>
      <c r="LS61">
        <v>1</v>
      </c>
      <c r="LT61">
        <v>4</v>
      </c>
      <c r="LU61" s="2">
        <f t="shared" si="154"/>
        <v>28</v>
      </c>
      <c r="LV61" s="3">
        <f t="shared" si="155"/>
        <v>4.6669999999999998</v>
      </c>
      <c r="LW61" s="2">
        <f t="shared" si="156"/>
        <v>35</v>
      </c>
      <c r="LX61" s="3">
        <f t="shared" si="157"/>
        <v>2.1880000000000002</v>
      </c>
      <c r="LY61" s="2">
        <f t="shared" si="158"/>
        <v>63</v>
      </c>
      <c r="LZ61" s="3">
        <f t="shared" si="159"/>
        <v>2.8639999999999999</v>
      </c>
      <c r="MA61" s="2">
        <v>1</v>
      </c>
      <c r="MB61">
        <v>1</v>
      </c>
      <c r="MC61">
        <v>1</v>
      </c>
      <c r="MD61">
        <v>1</v>
      </c>
      <c r="ME61">
        <v>2</v>
      </c>
      <c r="MF61">
        <v>2</v>
      </c>
      <c r="MG61">
        <v>1</v>
      </c>
      <c r="MH61">
        <v>1</v>
      </c>
      <c r="MI61">
        <v>1</v>
      </c>
      <c r="MJ61" s="3">
        <v>1</v>
      </c>
      <c r="MK61">
        <f t="shared" si="160"/>
        <v>12</v>
      </c>
      <c r="ML61" s="2">
        <v>1</v>
      </c>
      <c r="MM61">
        <v>3</v>
      </c>
      <c r="MN61">
        <v>4</v>
      </c>
      <c r="MO61">
        <v>3</v>
      </c>
      <c r="MP61" s="37">
        <f>LOOKUP(MO61,{1,2,3,4,5},{5,4,3,2,1})</f>
        <v>3</v>
      </c>
      <c r="MQ61">
        <v>3</v>
      </c>
      <c r="MR61">
        <v>3</v>
      </c>
      <c r="MS61" s="37">
        <f>LOOKUP(MR61,{1,2,3,4,5},{5,4,3,2,1})</f>
        <v>3</v>
      </c>
      <c r="MT61">
        <v>2</v>
      </c>
      <c r="MU61" s="37">
        <f>LOOKUP(MT61,{1,2,3,4,5},{5,4,3,2,1})</f>
        <v>4</v>
      </c>
      <c r="MV61">
        <v>3</v>
      </c>
      <c r="MW61">
        <v>2</v>
      </c>
      <c r="MX61">
        <v>2</v>
      </c>
      <c r="MY61">
        <v>3</v>
      </c>
      <c r="MZ61" s="37">
        <f>LOOKUP(MY61,{1,2,3,4,5},{5,4,3,2,1})</f>
        <v>3</v>
      </c>
      <c r="NA61">
        <v>4</v>
      </c>
      <c r="NB61">
        <v>4</v>
      </c>
      <c r="NC61">
        <v>3</v>
      </c>
      <c r="ND61" s="37">
        <f>LOOKUP(NC61,{1,2,3,4,5},{5,4,3,2,1})</f>
        <v>3</v>
      </c>
      <c r="NE61">
        <v>1</v>
      </c>
      <c r="NF61">
        <v>5</v>
      </c>
      <c r="NG61" s="37">
        <f>LOOKUP(NF61,{1,2,3,4,5},{5,4,3,2,1})</f>
        <v>1</v>
      </c>
      <c r="NH61">
        <v>5</v>
      </c>
      <c r="NI61" s="37">
        <f>LOOKUP(NH61,{1,2,3,4,5},{5,4,3,2,1})</f>
        <v>1</v>
      </c>
      <c r="NJ61">
        <v>1</v>
      </c>
      <c r="NK61">
        <v>5</v>
      </c>
      <c r="NL61" s="37">
        <f>LOOKUP(NK61,{1,2,3,4,5},{5,4,3,2,1})</f>
        <v>1</v>
      </c>
      <c r="NM61">
        <v>5</v>
      </c>
      <c r="NN61" s="37">
        <f>LOOKUP(NM61,{1,2,3,4,5},{5,4,3,2,1})</f>
        <v>1</v>
      </c>
      <c r="NO61">
        <v>3</v>
      </c>
      <c r="NP61" s="37">
        <f>LOOKUP(NO61,{1,2,3,4,5},{5,4,3,2,1})</f>
        <v>3</v>
      </c>
      <c r="NQ61">
        <v>2</v>
      </c>
      <c r="NR61">
        <v>2</v>
      </c>
      <c r="NS61">
        <v>3</v>
      </c>
      <c r="NT61">
        <v>2</v>
      </c>
      <c r="NU61" s="37">
        <f>LOOKUP(NT61,{1,2,3,4,5},{5,4,3,2,1})</f>
        <v>4</v>
      </c>
      <c r="NV61">
        <v>4</v>
      </c>
      <c r="NW61" s="37">
        <f>LOOKUP(NV61,{1,2,3,4,5},{5,4,3,2,1})</f>
        <v>2</v>
      </c>
      <c r="NX61">
        <v>3</v>
      </c>
      <c r="NY61" s="37">
        <f>LOOKUP(NX61,{1,2,3,4,5},{5,4,3,2,1})</f>
        <v>3</v>
      </c>
      <c r="NZ61">
        <f t="shared" si="161"/>
        <v>66</v>
      </c>
      <c r="OA61">
        <f t="shared" si="162"/>
        <v>2.54</v>
      </c>
      <c r="OB61" s="13" t="s">
        <v>805</v>
      </c>
      <c r="OC61" s="1" t="s">
        <v>440</v>
      </c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</row>
    <row r="62" spans="1:461" x14ac:dyDescent="0.3">
      <c r="A62" s="30">
        <v>67</v>
      </c>
      <c r="B62" s="2" t="s">
        <v>806</v>
      </c>
      <c r="C62" s="3">
        <v>1</v>
      </c>
      <c r="D62" s="2">
        <v>18</v>
      </c>
      <c r="E62">
        <v>2</v>
      </c>
      <c r="F62" s="2">
        <v>1</v>
      </c>
      <c r="G62">
        <v>1</v>
      </c>
      <c r="H62" s="3">
        <v>1</v>
      </c>
      <c r="I62" s="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f t="shared" si="77"/>
        <v>1</v>
      </c>
      <c r="R62">
        <v>2</v>
      </c>
      <c r="S62">
        <v>4</v>
      </c>
      <c r="T62">
        <f>LOOKUP(R62,{1,2,3,4,5,6,11,15},{1,2,1,2,2,2,1,2})</f>
        <v>2</v>
      </c>
      <c r="U62">
        <v>1</v>
      </c>
      <c r="V62" s="3"/>
      <c r="W62" s="32" t="s">
        <v>440</v>
      </c>
      <c r="X62" s="32" t="s">
        <v>440</v>
      </c>
      <c r="Y62" s="32" t="s">
        <v>440</v>
      </c>
      <c r="Z62" s="32" t="s">
        <v>440</v>
      </c>
      <c r="AA62" s="32" t="s">
        <v>440</v>
      </c>
      <c r="AB62" s="49" t="s">
        <v>440</v>
      </c>
      <c r="AC62" s="32" t="s">
        <v>440</v>
      </c>
      <c r="AD62" s="49" t="s">
        <v>440</v>
      </c>
      <c r="AE62" s="2">
        <v>1</v>
      </c>
      <c r="AF62">
        <v>1</v>
      </c>
      <c r="AG62">
        <f t="shared" si="194"/>
        <v>1</v>
      </c>
      <c r="AH62">
        <v>1</v>
      </c>
      <c r="AI62">
        <f t="shared" si="195"/>
        <v>1</v>
      </c>
      <c r="AJ62">
        <v>2</v>
      </c>
      <c r="AK62">
        <f t="shared" si="196"/>
        <v>-1</v>
      </c>
      <c r="AL62">
        <v>2</v>
      </c>
      <c r="AM62">
        <f t="shared" si="197"/>
        <v>1</v>
      </c>
      <c r="AN62">
        <v>2</v>
      </c>
      <c r="AO62">
        <f t="shared" si="198"/>
        <v>1</v>
      </c>
      <c r="AP62">
        <v>1</v>
      </c>
      <c r="AQ62">
        <f t="shared" si="199"/>
        <v>1</v>
      </c>
      <c r="AR62">
        <v>2</v>
      </c>
      <c r="AS62">
        <f t="shared" si="200"/>
        <v>1</v>
      </c>
      <c r="AT62">
        <v>2</v>
      </c>
      <c r="AU62">
        <f t="shared" si="201"/>
        <v>1</v>
      </c>
      <c r="AV62">
        <v>2</v>
      </c>
      <c r="AW62">
        <f t="shared" si="202"/>
        <v>-1</v>
      </c>
      <c r="AX62">
        <v>2</v>
      </c>
      <c r="AY62">
        <f t="shared" si="203"/>
        <v>1</v>
      </c>
      <c r="AZ62">
        <v>1</v>
      </c>
      <c r="BA62">
        <f t="shared" si="204"/>
        <v>-1</v>
      </c>
      <c r="BB62">
        <v>1</v>
      </c>
      <c r="BC62">
        <f t="shared" si="205"/>
        <v>1</v>
      </c>
      <c r="BD62">
        <v>1</v>
      </c>
      <c r="BE62">
        <f t="shared" si="206"/>
        <v>1</v>
      </c>
      <c r="BF62">
        <v>2</v>
      </c>
      <c r="BG62">
        <f t="shared" si="207"/>
        <v>1</v>
      </c>
      <c r="BH62">
        <v>1</v>
      </c>
      <c r="BI62">
        <f t="shared" si="208"/>
        <v>1</v>
      </c>
      <c r="BJ62">
        <v>2</v>
      </c>
      <c r="BK62">
        <f t="shared" si="209"/>
        <v>1</v>
      </c>
      <c r="BL62">
        <v>2</v>
      </c>
      <c r="BM62">
        <f t="shared" si="210"/>
        <v>1</v>
      </c>
      <c r="BN62">
        <v>1</v>
      </c>
      <c r="BO62">
        <f t="shared" si="211"/>
        <v>1</v>
      </c>
      <c r="BP62">
        <v>1</v>
      </c>
      <c r="BQ62">
        <f t="shared" si="212"/>
        <v>1</v>
      </c>
      <c r="BR62">
        <v>2</v>
      </c>
      <c r="BS62">
        <f t="shared" si="213"/>
        <v>1</v>
      </c>
      <c r="BT62">
        <v>2</v>
      </c>
      <c r="BU62">
        <f t="shared" si="214"/>
        <v>1</v>
      </c>
      <c r="BV62" s="13">
        <f t="shared" si="215"/>
        <v>15</v>
      </c>
      <c r="BW62" s="32">
        <v>1</v>
      </c>
      <c r="BX62" s="31">
        <v>2</v>
      </c>
      <c r="BY62" s="31">
        <v>3</v>
      </c>
      <c r="BZ62" s="31">
        <v>4</v>
      </c>
      <c r="CA62" s="31" t="s">
        <v>440</v>
      </c>
      <c r="CB62" s="31">
        <v>3</v>
      </c>
      <c r="CC62" s="31">
        <v>4</v>
      </c>
      <c r="CD62" s="31">
        <v>2</v>
      </c>
      <c r="CE62" s="31">
        <v>5</v>
      </c>
      <c r="CF62" s="31">
        <v>2</v>
      </c>
      <c r="CG62" s="31">
        <v>3</v>
      </c>
      <c r="CH62" s="31">
        <v>2</v>
      </c>
      <c r="CI62" s="31">
        <v>2</v>
      </c>
      <c r="CJ62" s="31">
        <v>2</v>
      </c>
      <c r="CK62" s="31">
        <v>2</v>
      </c>
      <c r="CL62" s="31">
        <v>2</v>
      </c>
      <c r="CM62" s="31">
        <v>2</v>
      </c>
      <c r="CN62" s="31">
        <v>2</v>
      </c>
      <c r="CO62" s="31">
        <v>2</v>
      </c>
      <c r="CP62" s="31">
        <v>3</v>
      </c>
      <c r="CQ62" s="31">
        <v>2</v>
      </c>
      <c r="CR62" s="31">
        <v>3</v>
      </c>
      <c r="CS62" s="31">
        <f>LOOKUP(CR62,{1,2,3,4,5},{5,4,3,2,1})</f>
        <v>3</v>
      </c>
      <c r="CT62" s="31">
        <v>2</v>
      </c>
      <c r="CU62" s="31">
        <v>2</v>
      </c>
      <c r="CV62" s="31">
        <v>2</v>
      </c>
      <c r="CW62" s="31">
        <v>3</v>
      </c>
      <c r="CX62" s="31">
        <f>LOOKUP(CW62,{1,2,3,4,5},{5,4,3,2,1})</f>
        <v>3</v>
      </c>
      <c r="CY62" s="31">
        <v>2</v>
      </c>
      <c r="CZ62" s="31">
        <f>LOOKUP(CY62,{1,2,3,4,5},{5,4,3,2,1})</f>
        <v>4</v>
      </c>
      <c r="DA62" s="31">
        <v>2</v>
      </c>
      <c r="DB62" s="31">
        <f>LOOKUP(DA62,{1,2,3,4,5},{5,4,3,2,1})</f>
        <v>4</v>
      </c>
      <c r="DC62" s="31">
        <v>3</v>
      </c>
      <c r="DD62" s="31">
        <v>4</v>
      </c>
      <c r="DE62" s="31">
        <v>4</v>
      </c>
      <c r="DF62" s="31">
        <v>3</v>
      </c>
      <c r="DG62" s="31">
        <v>4</v>
      </c>
      <c r="DH62" s="31">
        <v>4</v>
      </c>
      <c r="DI62" s="31">
        <v>1</v>
      </c>
      <c r="DJ62" s="31">
        <v>3</v>
      </c>
      <c r="DK62" s="31">
        <v>2</v>
      </c>
      <c r="DL62" s="32">
        <f t="shared" si="113"/>
        <v>9</v>
      </c>
      <c r="DM62" s="31">
        <f t="shared" si="114"/>
        <v>3</v>
      </c>
      <c r="DN62" s="31">
        <f t="shared" si="115"/>
        <v>11</v>
      </c>
      <c r="DO62" s="31">
        <f t="shared" si="116"/>
        <v>3.6667000000000001</v>
      </c>
      <c r="DP62" s="31">
        <f t="shared" si="117"/>
        <v>20</v>
      </c>
      <c r="DQ62" s="33">
        <f t="shared" si="118"/>
        <v>3.3334000000000001</v>
      </c>
      <c r="DR62" s="32">
        <f t="shared" si="119"/>
        <v>12</v>
      </c>
      <c r="DS62" s="31">
        <f t="shared" si="120"/>
        <v>2.4</v>
      </c>
      <c r="DT62" s="31">
        <f t="shared" si="121"/>
        <v>18</v>
      </c>
      <c r="DU62" s="31">
        <f t="shared" si="122"/>
        <v>2.25</v>
      </c>
      <c r="DV62" s="31">
        <f t="shared" si="123"/>
        <v>30</v>
      </c>
      <c r="DW62" s="33">
        <f t="shared" si="124"/>
        <v>2.14</v>
      </c>
      <c r="DX62" s="32">
        <f t="shared" si="125"/>
        <v>8</v>
      </c>
      <c r="DY62" s="31">
        <f t="shared" si="126"/>
        <v>2.6667000000000001</v>
      </c>
      <c r="DZ62" s="31">
        <f t="shared" si="127"/>
        <v>6</v>
      </c>
      <c r="EA62" s="31">
        <f t="shared" si="128"/>
        <v>2</v>
      </c>
      <c r="EB62" s="31">
        <f t="shared" si="129"/>
        <v>14</v>
      </c>
      <c r="EC62" s="33">
        <f t="shared" si="130"/>
        <v>2.33</v>
      </c>
      <c r="ED62" s="32">
        <f t="shared" si="78"/>
        <v>22</v>
      </c>
      <c r="EE62" s="33">
        <f t="shared" si="131"/>
        <v>3.67</v>
      </c>
      <c r="EF62" s="32">
        <f t="shared" si="132"/>
        <v>6</v>
      </c>
      <c r="EG62" s="33">
        <f t="shared" si="133"/>
        <v>2</v>
      </c>
      <c r="EH62" s="32">
        <f t="shared" si="134"/>
        <v>92</v>
      </c>
      <c r="EI62" s="33">
        <f t="shared" si="135"/>
        <v>2.63</v>
      </c>
      <c r="EJ62" s="2">
        <v>1</v>
      </c>
      <c r="EK62">
        <v>3</v>
      </c>
      <c r="EL62">
        <v>2</v>
      </c>
      <c r="EM62">
        <v>2</v>
      </c>
      <c r="EN62">
        <v>2</v>
      </c>
      <c r="EO62">
        <v>3</v>
      </c>
      <c r="EP62">
        <v>2</v>
      </c>
      <c r="EQ62">
        <v>1</v>
      </c>
      <c r="ER62">
        <v>2</v>
      </c>
      <c r="ES62">
        <v>2</v>
      </c>
      <c r="ET62">
        <v>4</v>
      </c>
      <c r="EU62" s="37">
        <v>2</v>
      </c>
      <c r="EV62">
        <v>2</v>
      </c>
      <c r="EW62">
        <v>2</v>
      </c>
      <c r="EX62">
        <v>2</v>
      </c>
      <c r="EY62">
        <v>2</v>
      </c>
      <c r="EZ62">
        <v>4</v>
      </c>
      <c r="FA62">
        <v>4</v>
      </c>
      <c r="FB62">
        <v>2</v>
      </c>
      <c r="FC62">
        <v>2</v>
      </c>
      <c r="FD62">
        <v>2</v>
      </c>
      <c r="FE62">
        <v>2</v>
      </c>
      <c r="FF62" s="2">
        <f t="shared" si="136"/>
        <v>47</v>
      </c>
      <c r="FG62" s="3">
        <f t="shared" si="137"/>
        <v>2.35</v>
      </c>
      <c r="FH62" t="s">
        <v>521</v>
      </c>
      <c r="FI62">
        <v>16</v>
      </c>
      <c r="FJ62" t="s">
        <v>514</v>
      </c>
      <c r="FK62">
        <v>10</v>
      </c>
      <c r="FL62" t="s">
        <v>520</v>
      </c>
      <c r="FM62" s="3">
        <v>15</v>
      </c>
      <c r="FN62" s="2">
        <v>1</v>
      </c>
      <c r="FO62">
        <v>1</v>
      </c>
      <c r="FP62">
        <v>1</v>
      </c>
      <c r="FQ62">
        <v>1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1</v>
      </c>
      <c r="FY62" s="37">
        <v>2</v>
      </c>
      <c r="FZ62">
        <v>2</v>
      </c>
      <c r="GA62">
        <v>2</v>
      </c>
      <c r="GB62">
        <v>2</v>
      </c>
      <c r="GC62">
        <v>2</v>
      </c>
      <c r="GD62">
        <v>1</v>
      </c>
      <c r="GE62">
        <v>1</v>
      </c>
      <c r="GF62">
        <v>2</v>
      </c>
      <c r="GG62">
        <v>2</v>
      </c>
      <c r="GH62">
        <v>2</v>
      </c>
      <c r="GI62">
        <v>2</v>
      </c>
      <c r="GJ62" s="2">
        <f t="shared" si="138"/>
        <v>34</v>
      </c>
      <c r="GK62" s="3">
        <f t="shared" si="139"/>
        <v>1.7</v>
      </c>
      <c r="GL62" s="2" t="s">
        <v>521</v>
      </c>
      <c r="GM62">
        <v>16</v>
      </c>
      <c r="GN62" t="s">
        <v>514</v>
      </c>
      <c r="GO62">
        <v>10</v>
      </c>
      <c r="GP62" t="s">
        <v>520</v>
      </c>
      <c r="GQ62" s="3">
        <v>15</v>
      </c>
      <c r="GR62" s="2">
        <v>1</v>
      </c>
      <c r="GS62">
        <v>4</v>
      </c>
      <c r="GT62">
        <v>4</v>
      </c>
      <c r="GU62">
        <v>2</v>
      </c>
      <c r="GV62">
        <v>2</v>
      </c>
      <c r="GW62">
        <v>3</v>
      </c>
      <c r="GX62" s="37">
        <f>LOOKUP(GW62,{1,2,3,4,5},{5,4,3,2,1})</f>
        <v>3</v>
      </c>
      <c r="GY62">
        <v>2</v>
      </c>
      <c r="GZ62" s="37">
        <f>LOOKUP(GY62,{1,2,3,4,5},{5,4,3,2,1})</f>
        <v>4</v>
      </c>
      <c r="HA62">
        <v>2</v>
      </c>
      <c r="HB62">
        <v>2</v>
      </c>
      <c r="HC62" s="37">
        <f>LOOKUP(HB62,{1,2,3,4,5},{5,4,3,2,1})</f>
        <v>4</v>
      </c>
      <c r="HD62">
        <v>2</v>
      </c>
      <c r="HE62">
        <v>4</v>
      </c>
      <c r="HF62">
        <v>4</v>
      </c>
      <c r="HG62">
        <v>3</v>
      </c>
      <c r="HH62">
        <v>4</v>
      </c>
      <c r="HI62">
        <v>4</v>
      </c>
      <c r="HJ62">
        <v>3</v>
      </c>
      <c r="HK62">
        <v>3</v>
      </c>
      <c r="HL62" s="37">
        <f>LOOKUP(HK62,{1,2,3,4,5},{5,4,3,2,1})</f>
        <v>3</v>
      </c>
      <c r="HM62">
        <v>3</v>
      </c>
      <c r="HN62" s="37">
        <f>LOOKUP(HM62,{1,2,3,4,5},{5,4,3,2,1})</f>
        <v>3</v>
      </c>
      <c r="HO62">
        <f t="shared" si="140"/>
        <v>55</v>
      </c>
      <c r="HP62">
        <f t="shared" si="141"/>
        <v>3.24</v>
      </c>
      <c r="HQ62">
        <v>1</v>
      </c>
      <c r="HR62">
        <v>3</v>
      </c>
      <c r="HS62">
        <v>1</v>
      </c>
      <c r="HT62">
        <v>3</v>
      </c>
      <c r="HU62">
        <v>1</v>
      </c>
      <c r="HV62">
        <v>2</v>
      </c>
      <c r="HW62">
        <v>1</v>
      </c>
      <c r="HX62" s="37">
        <v>3</v>
      </c>
      <c r="HY62">
        <v>1</v>
      </c>
      <c r="HZ62">
        <v>1</v>
      </c>
      <c r="IA62">
        <v>2</v>
      </c>
      <c r="IB62">
        <v>2</v>
      </c>
      <c r="IC62">
        <v>1</v>
      </c>
      <c r="ID62">
        <v>1</v>
      </c>
      <c r="IE62">
        <v>1</v>
      </c>
      <c r="IF62">
        <v>3</v>
      </c>
      <c r="IG62">
        <v>2</v>
      </c>
      <c r="IH62">
        <v>2</v>
      </c>
      <c r="II62">
        <v>2</v>
      </c>
      <c r="IJ62" s="37">
        <f>LOOKUP(II62,{1,2,3},{3,2,1})</f>
        <v>2</v>
      </c>
      <c r="IK62" s="2">
        <f t="shared" ref="IK62:IK93" si="216">SUM(HR62,HS62,HT62,HU62,HV62,HW62,HY62,HZ62,IA62,IB62,IC62,ID62,IE62,IF62,IG62,IH62,IJ62)</f>
        <v>29</v>
      </c>
      <c r="IL62" s="3">
        <f t="shared" ref="IL62:IL93" si="217">ROUND((IK62/17), 2)</f>
        <v>1.71</v>
      </c>
      <c r="IM62" s="2">
        <v>1</v>
      </c>
      <c r="IN62">
        <v>1</v>
      </c>
      <c r="IO62">
        <v>3</v>
      </c>
      <c r="IP62">
        <v>4</v>
      </c>
      <c r="IQ62">
        <v>2</v>
      </c>
      <c r="IR62">
        <v>5</v>
      </c>
      <c r="IS62">
        <v>3</v>
      </c>
      <c r="IT62" s="2">
        <f t="shared" si="142"/>
        <v>18</v>
      </c>
      <c r="IU62" s="3">
        <f t="shared" si="143"/>
        <v>3</v>
      </c>
      <c r="IV62" s="2">
        <v>1</v>
      </c>
      <c r="IW62">
        <v>2</v>
      </c>
      <c r="IX62">
        <v>4</v>
      </c>
      <c r="IY62">
        <v>3</v>
      </c>
      <c r="IZ62">
        <v>4</v>
      </c>
      <c r="JA62">
        <v>5</v>
      </c>
      <c r="JB62">
        <v>4</v>
      </c>
      <c r="JC62" s="2">
        <f t="shared" si="144"/>
        <v>22</v>
      </c>
      <c r="JD62" s="3">
        <f t="shared" si="145"/>
        <v>3.6669999999999998</v>
      </c>
      <c r="JE62" s="32">
        <v>1</v>
      </c>
      <c r="JF62" s="31">
        <v>2</v>
      </c>
      <c r="JG62" s="31" t="s">
        <v>440</v>
      </c>
      <c r="JH62" s="31">
        <v>1</v>
      </c>
      <c r="JI62" s="31">
        <v>4</v>
      </c>
      <c r="JJ62" s="31">
        <v>1</v>
      </c>
      <c r="JK62" s="31">
        <v>1</v>
      </c>
      <c r="JL62" s="32">
        <f t="shared" si="146"/>
        <v>9</v>
      </c>
      <c r="JM62" s="33">
        <f t="shared" si="147"/>
        <v>1.5</v>
      </c>
      <c r="JN62" s="2">
        <v>1</v>
      </c>
      <c r="JO62">
        <v>3</v>
      </c>
      <c r="JP62">
        <v>4</v>
      </c>
      <c r="JQ62">
        <v>3</v>
      </c>
      <c r="JR62">
        <v>3</v>
      </c>
      <c r="JS62">
        <v>5</v>
      </c>
      <c r="JT62">
        <v>4</v>
      </c>
      <c r="JU62" s="2">
        <f t="shared" si="164"/>
        <v>22</v>
      </c>
      <c r="JV62" s="3">
        <f t="shared" si="165"/>
        <v>3.6669999999999998</v>
      </c>
      <c r="JW62" s="32">
        <v>1</v>
      </c>
      <c r="JX62" s="31">
        <v>3</v>
      </c>
      <c r="JY62" s="31">
        <f>LOOKUP(JX62,{1,2,3,4,5},{5,4,3,2,1})</f>
        <v>3</v>
      </c>
      <c r="JZ62" s="31">
        <v>3</v>
      </c>
      <c r="KA62" s="31">
        <f>LOOKUP(JZ62,{1,2,3,4,5},{5,4,3,2,1})</f>
        <v>3</v>
      </c>
      <c r="KB62" s="31">
        <v>3</v>
      </c>
      <c r="KC62" s="31">
        <f>LOOKUP(KB62,{1,2,3,4,5},{5,4,3,2,1})</f>
        <v>3</v>
      </c>
      <c r="KD62" s="31">
        <v>2</v>
      </c>
      <c r="KE62" s="31">
        <f>LOOKUP(KD62,{1,2,3,4,5},{5,4,3,2,1})</f>
        <v>4</v>
      </c>
      <c r="KF62" s="31">
        <v>2</v>
      </c>
      <c r="KG62" s="31">
        <f>LOOKUP(KF62,{1,2,3,4,5},{5,4,3,2,1})</f>
        <v>4</v>
      </c>
      <c r="KH62" s="31">
        <v>3</v>
      </c>
      <c r="KI62" s="31">
        <f>LOOKUP(KH62,{1,2,3,4,5},{5,4,3,2,1})</f>
        <v>3</v>
      </c>
      <c r="KJ62" s="32">
        <f t="shared" si="79"/>
        <v>16</v>
      </c>
      <c r="KK62" s="33">
        <f t="shared" si="148"/>
        <v>2.6669999999999998</v>
      </c>
      <c r="KL62" s="2">
        <f t="shared" si="149"/>
        <v>6</v>
      </c>
      <c r="KM62">
        <f t="shared" si="150"/>
        <v>10</v>
      </c>
      <c r="KN62">
        <f t="shared" si="163"/>
        <v>10</v>
      </c>
      <c r="KO62">
        <f t="shared" si="151"/>
        <v>10</v>
      </c>
      <c r="KP62">
        <f t="shared" si="152"/>
        <v>14</v>
      </c>
      <c r="KQ62">
        <f t="shared" si="153"/>
        <v>10</v>
      </c>
      <c r="KR62" s="2">
        <f t="shared" ref="KR62:KR105" si="218">(JF62+JO62)</f>
        <v>5</v>
      </c>
      <c r="KS62" s="31" t="s">
        <v>440</v>
      </c>
      <c r="KT62">
        <f t="shared" ref="KT62:KT78" si="219">(JH62+JQ62)</f>
        <v>4</v>
      </c>
      <c r="KU62">
        <f t="shared" ref="KU62:KU78" si="220">(JI62+JR62)</f>
        <v>7</v>
      </c>
      <c r="KV62">
        <f t="shared" ref="KV62:KV78" si="221">(JJ62+JS62)</f>
        <v>6</v>
      </c>
      <c r="KW62" s="3">
        <f t="shared" ref="KW62:KW78" si="222">(JK62+JT62)</f>
        <v>5</v>
      </c>
      <c r="KX62" s="2">
        <v>1</v>
      </c>
      <c r="KY62">
        <v>4</v>
      </c>
      <c r="KZ62">
        <v>4</v>
      </c>
      <c r="LA62">
        <v>3</v>
      </c>
      <c r="LB62">
        <v>3</v>
      </c>
      <c r="LC62">
        <v>3</v>
      </c>
      <c r="LD62">
        <v>2</v>
      </c>
      <c r="LE62">
        <v>4</v>
      </c>
      <c r="LF62">
        <v>4</v>
      </c>
      <c r="LG62">
        <v>3</v>
      </c>
      <c r="LH62">
        <v>4</v>
      </c>
      <c r="LI62">
        <v>2</v>
      </c>
      <c r="LJ62">
        <v>4</v>
      </c>
      <c r="LK62">
        <v>2</v>
      </c>
      <c r="LL62">
        <v>4</v>
      </c>
      <c r="LM62">
        <v>3</v>
      </c>
      <c r="LN62">
        <v>3</v>
      </c>
      <c r="LO62">
        <v>2</v>
      </c>
      <c r="LP62">
        <v>3</v>
      </c>
      <c r="LQ62">
        <v>2</v>
      </c>
      <c r="LR62">
        <v>2</v>
      </c>
      <c r="LS62">
        <v>1</v>
      </c>
      <c r="LT62">
        <v>2</v>
      </c>
      <c r="LU62" s="2">
        <f t="shared" si="154"/>
        <v>22</v>
      </c>
      <c r="LV62" s="3">
        <f t="shared" si="155"/>
        <v>3.6669999999999998</v>
      </c>
      <c r="LW62" s="2">
        <f t="shared" si="156"/>
        <v>42</v>
      </c>
      <c r="LX62" s="3">
        <f t="shared" si="157"/>
        <v>2.625</v>
      </c>
      <c r="LY62" s="2">
        <f t="shared" si="158"/>
        <v>64</v>
      </c>
      <c r="LZ62" s="3">
        <f t="shared" si="159"/>
        <v>2.9089999999999998</v>
      </c>
      <c r="MA62" s="2">
        <v>1</v>
      </c>
      <c r="MB62">
        <v>2</v>
      </c>
      <c r="MC62">
        <v>1</v>
      </c>
      <c r="MD62">
        <v>1</v>
      </c>
      <c r="ME62">
        <v>1</v>
      </c>
      <c r="MF62">
        <v>1</v>
      </c>
      <c r="MG62">
        <v>2</v>
      </c>
      <c r="MH62">
        <v>1</v>
      </c>
      <c r="MI62">
        <v>1</v>
      </c>
      <c r="MJ62" s="3">
        <v>2</v>
      </c>
      <c r="MK62">
        <f t="shared" si="160"/>
        <v>13</v>
      </c>
      <c r="ML62" s="2">
        <v>1</v>
      </c>
      <c r="MM62">
        <v>3</v>
      </c>
      <c r="MN62">
        <v>2</v>
      </c>
      <c r="MO62">
        <v>2</v>
      </c>
      <c r="MP62" s="37">
        <f>LOOKUP(MO62,{1,2,3,4,5},{5,4,3,2,1})</f>
        <v>4</v>
      </c>
      <c r="MQ62">
        <v>3</v>
      </c>
      <c r="MR62">
        <v>2</v>
      </c>
      <c r="MS62" s="37">
        <f>LOOKUP(MR62,{1,2,3,4,5},{5,4,3,2,1})</f>
        <v>4</v>
      </c>
      <c r="MT62">
        <v>2</v>
      </c>
      <c r="MU62" s="37">
        <f>LOOKUP(MT62,{1,2,3,4,5},{5,4,3,2,1})</f>
        <v>4</v>
      </c>
      <c r="MV62">
        <v>2</v>
      </c>
      <c r="MW62">
        <v>2</v>
      </c>
      <c r="MX62">
        <v>2</v>
      </c>
      <c r="MY62">
        <v>3</v>
      </c>
      <c r="MZ62" s="37">
        <f>LOOKUP(MY62,{1,2,3,4,5},{5,4,3,2,1})</f>
        <v>3</v>
      </c>
      <c r="NA62">
        <v>2</v>
      </c>
      <c r="NB62">
        <v>3</v>
      </c>
      <c r="NC62">
        <v>2</v>
      </c>
      <c r="ND62" s="37">
        <f>LOOKUP(NC62,{1,2,3,4,5},{5,4,3,2,1})</f>
        <v>4</v>
      </c>
      <c r="NE62">
        <v>2</v>
      </c>
      <c r="NF62">
        <v>2</v>
      </c>
      <c r="NG62" s="37">
        <f>LOOKUP(NF62,{1,2,3,4,5},{5,4,3,2,1})</f>
        <v>4</v>
      </c>
      <c r="NH62">
        <v>3</v>
      </c>
      <c r="NI62" s="37">
        <f>LOOKUP(NH62,{1,2,3,4,5},{5,4,3,2,1})</f>
        <v>3</v>
      </c>
      <c r="NJ62">
        <v>2</v>
      </c>
      <c r="NK62">
        <v>2</v>
      </c>
      <c r="NL62" s="37">
        <f>LOOKUP(NK62,{1,2,3,4,5},{5,4,3,2,1})</f>
        <v>4</v>
      </c>
      <c r="NM62">
        <v>2</v>
      </c>
      <c r="NN62" s="37">
        <f>LOOKUP(NM62,{1,2,3,4,5},{5,4,3,2,1})</f>
        <v>4</v>
      </c>
      <c r="NO62">
        <v>2</v>
      </c>
      <c r="NP62" s="37">
        <f>LOOKUP(NO62,{1,2,3,4,5},{5,4,3,2,1})</f>
        <v>4</v>
      </c>
      <c r="NQ62">
        <v>2</v>
      </c>
      <c r="NR62">
        <v>2</v>
      </c>
      <c r="NS62">
        <v>2</v>
      </c>
      <c r="NT62">
        <v>2</v>
      </c>
      <c r="NU62" s="37">
        <f>LOOKUP(NT62,{1,2,3,4,5},{5,4,3,2,1})</f>
        <v>4</v>
      </c>
      <c r="NV62">
        <v>2</v>
      </c>
      <c r="NW62" s="37">
        <f>LOOKUP(NV62,{1,2,3,4,5},{5,4,3,2,1})</f>
        <v>4</v>
      </c>
      <c r="NX62">
        <v>2</v>
      </c>
      <c r="NY62" s="37">
        <f>LOOKUP(NX62,{1,2,3,4,5},{5,4,3,2,1})</f>
        <v>4</v>
      </c>
      <c r="NZ62">
        <f t="shared" si="161"/>
        <v>79</v>
      </c>
      <c r="OA62">
        <f t="shared" si="162"/>
        <v>3.04</v>
      </c>
      <c r="OB62" s="13" t="s">
        <v>440</v>
      </c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</row>
    <row r="63" spans="1:461" x14ac:dyDescent="0.3">
      <c r="A63" s="30">
        <v>68</v>
      </c>
      <c r="B63" s="2" t="s">
        <v>807</v>
      </c>
      <c r="C63" s="3">
        <v>1</v>
      </c>
      <c r="D63" s="2">
        <v>20</v>
      </c>
      <c r="E63">
        <v>2</v>
      </c>
      <c r="F63" s="2">
        <v>2</v>
      </c>
      <c r="G63">
        <v>2</v>
      </c>
      <c r="H63" s="3">
        <v>1</v>
      </c>
      <c r="I63" s="32">
        <v>2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 t="s">
        <v>440</v>
      </c>
      <c r="R63">
        <v>2</v>
      </c>
      <c r="S63">
        <v>4</v>
      </c>
      <c r="T63">
        <f>LOOKUP(R63,{1,2,3,4,5,6,11,15},{1,2,1,2,2,2,1,2})</f>
        <v>2</v>
      </c>
      <c r="U63">
        <v>1</v>
      </c>
      <c r="V63" s="3"/>
      <c r="W63" s="32" t="s">
        <v>440</v>
      </c>
      <c r="X63" s="32" t="s">
        <v>440</v>
      </c>
      <c r="Y63" s="32" t="s">
        <v>440</v>
      </c>
      <c r="Z63" s="32" t="s">
        <v>440</v>
      </c>
      <c r="AA63" s="32" t="s">
        <v>440</v>
      </c>
      <c r="AB63" s="49" t="s">
        <v>440</v>
      </c>
      <c r="AC63" s="32" t="s">
        <v>440</v>
      </c>
      <c r="AD63" s="49" t="s">
        <v>440</v>
      </c>
      <c r="AE63" s="2">
        <v>1</v>
      </c>
      <c r="AF63">
        <v>1</v>
      </c>
      <c r="AG63">
        <f t="shared" si="194"/>
        <v>1</v>
      </c>
      <c r="AH63">
        <v>1</v>
      </c>
      <c r="AI63">
        <f t="shared" si="195"/>
        <v>1</v>
      </c>
      <c r="AJ63">
        <v>1</v>
      </c>
      <c r="AK63">
        <f t="shared" si="196"/>
        <v>1</v>
      </c>
      <c r="AL63">
        <v>1</v>
      </c>
      <c r="AM63">
        <f t="shared" si="197"/>
        <v>-1</v>
      </c>
      <c r="AN63">
        <v>2</v>
      </c>
      <c r="AO63">
        <f t="shared" si="198"/>
        <v>1</v>
      </c>
      <c r="AP63">
        <v>1</v>
      </c>
      <c r="AQ63">
        <f t="shared" si="199"/>
        <v>1</v>
      </c>
      <c r="AR63">
        <v>2</v>
      </c>
      <c r="AS63">
        <f t="shared" si="200"/>
        <v>1</v>
      </c>
      <c r="AT63">
        <v>2</v>
      </c>
      <c r="AU63">
        <f t="shared" si="201"/>
        <v>1</v>
      </c>
      <c r="AV63">
        <v>2</v>
      </c>
      <c r="AW63">
        <f t="shared" si="202"/>
        <v>-1</v>
      </c>
      <c r="AX63">
        <v>1</v>
      </c>
      <c r="AY63">
        <f t="shared" si="203"/>
        <v>-1</v>
      </c>
      <c r="AZ63">
        <v>1</v>
      </c>
      <c r="BA63">
        <f t="shared" si="204"/>
        <v>-1</v>
      </c>
      <c r="BB63">
        <v>1</v>
      </c>
      <c r="BC63">
        <f t="shared" si="205"/>
        <v>1</v>
      </c>
      <c r="BD63">
        <v>1</v>
      </c>
      <c r="BE63">
        <f t="shared" si="206"/>
        <v>1</v>
      </c>
      <c r="BF63">
        <v>2</v>
      </c>
      <c r="BG63">
        <f t="shared" si="207"/>
        <v>1</v>
      </c>
      <c r="BH63">
        <v>1</v>
      </c>
      <c r="BI63">
        <f t="shared" si="208"/>
        <v>1</v>
      </c>
      <c r="BJ63">
        <v>2</v>
      </c>
      <c r="BK63">
        <f t="shared" si="209"/>
        <v>1</v>
      </c>
      <c r="BL63">
        <v>2</v>
      </c>
      <c r="BM63">
        <f t="shared" si="210"/>
        <v>1</v>
      </c>
      <c r="BN63">
        <v>1</v>
      </c>
      <c r="BO63">
        <f t="shared" si="211"/>
        <v>1</v>
      </c>
      <c r="BP63">
        <v>1</v>
      </c>
      <c r="BQ63">
        <f t="shared" si="212"/>
        <v>1</v>
      </c>
      <c r="BR63">
        <v>2</v>
      </c>
      <c r="BS63">
        <f t="shared" si="213"/>
        <v>1</v>
      </c>
      <c r="BT63">
        <v>1</v>
      </c>
      <c r="BU63">
        <f t="shared" si="214"/>
        <v>-1</v>
      </c>
      <c r="BV63" s="13">
        <f t="shared" si="215"/>
        <v>11</v>
      </c>
      <c r="BW63" s="2">
        <v>1</v>
      </c>
      <c r="BX63">
        <v>2</v>
      </c>
      <c r="BY63">
        <v>4</v>
      </c>
      <c r="BZ63">
        <v>2</v>
      </c>
      <c r="CA63">
        <v>5</v>
      </c>
      <c r="CB63">
        <v>2</v>
      </c>
      <c r="CC63">
        <v>5</v>
      </c>
      <c r="CD63">
        <v>1</v>
      </c>
      <c r="CE63" s="37">
        <v>5</v>
      </c>
      <c r="CF63">
        <v>3</v>
      </c>
      <c r="CG63">
        <v>4</v>
      </c>
      <c r="CH63">
        <v>2</v>
      </c>
      <c r="CI63">
        <v>3</v>
      </c>
      <c r="CJ63">
        <v>2</v>
      </c>
      <c r="CK63">
        <v>2</v>
      </c>
      <c r="CL63">
        <v>3</v>
      </c>
      <c r="CM63">
        <v>3</v>
      </c>
      <c r="CN63">
        <v>4</v>
      </c>
      <c r="CO63">
        <v>2</v>
      </c>
      <c r="CP63">
        <v>5</v>
      </c>
      <c r="CQ63">
        <v>4</v>
      </c>
      <c r="CR63">
        <v>1</v>
      </c>
      <c r="CS63">
        <f>LOOKUP(CR63,{1,2,3,4,5},{5,4,3,2,1})</f>
        <v>5</v>
      </c>
      <c r="CT63">
        <v>4</v>
      </c>
      <c r="CU63">
        <v>4</v>
      </c>
      <c r="CV63">
        <v>4</v>
      </c>
      <c r="CW63">
        <v>3</v>
      </c>
      <c r="CX63">
        <f>LOOKUP(CW63,{1,2,3,4,5},{5,4,3,2,1})</f>
        <v>3</v>
      </c>
      <c r="CY63">
        <v>3</v>
      </c>
      <c r="CZ63">
        <f>LOOKUP(CY63,{1,2,3,4,5},{5,4,3,2,1})</f>
        <v>3</v>
      </c>
      <c r="DA63">
        <v>2</v>
      </c>
      <c r="DB63">
        <f>LOOKUP(DA63,{1,2,3,4,5},{5,4,3,2,1})</f>
        <v>4</v>
      </c>
      <c r="DC63">
        <v>2</v>
      </c>
      <c r="DD63">
        <v>2</v>
      </c>
      <c r="DE63">
        <v>4</v>
      </c>
      <c r="DF63">
        <v>4</v>
      </c>
      <c r="DG63">
        <v>4</v>
      </c>
      <c r="DH63">
        <v>4</v>
      </c>
      <c r="DI63">
        <v>2</v>
      </c>
      <c r="DJ63">
        <v>3</v>
      </c>
      <c r="DK63">
        <v>3</v>
      </c>
      <c r="DL63" s="2">
        <f t="shared" si="113"/>
        <v>8</v>
      </c>
      <c r="DM63">
        <f t="shared" si="114"/>
        <v>2.6667000000000001</v>
      </c>
      <c r="DN63">
        <f t="shared" si="115"/>
        <v>12</v>
      </c>
      <c r="DO63">
        <f t="shared" si="116"/>
        <v>4</v>
      </c>
      <c r="DP63">
        <f t="shared" si="117"/>
        <v>20</v>
      </c>
      <c r="DQ63" s="3">
        <f t="shared" si="118"/>
        <v>3.3334000000000001</v>
      </c>
      <c r="DR63" s="2">
        <f t="shared" si="119"/>
        <v>21</v>
      </c>
      <c r="DS63">
        <f t="shared" si="120"/>
        <v>3.5</v>
      </c>
      <c r="DT63">
        <f t="shared" si="121"/>
        <v>20</v>
      </c>
      <c r="DU63">
        <f t="shared" si="122"/>
        <v>2.5</v>
      </c>
      <c r="DV63">
        <f t="shared" si="123"/>
        <v>41</v>
      </c>
      <c r="DW63" s="3">
        <f t="shared" si="124"/>
        <v>2.93</v>
      </c>
      <c r="DX63" s="2">
        <f t="shared" si="125"/>
        <v>14</v>
      </c>
      <c r="DY63">
        <f t="shared" si="126"/>
        <v>4.6666999999999996</v>
      </c>
      <c r="DZ63">
        <f t="shared" si="127"/>
        <v>12</v>
      </c>
      <c r="EA63">
        <f t="shared" si="128"/>
        <v>4</v>
      </c>
      <c r="EB63">
        <f t="shared" si="129"/>
        <v>26</v>
      </c>
      <c r="EC63" s="3">
        <f t="shared" si="130"/>
        <v>4.33</v>
      </c>
      <c r="ED63" s="2">
        <f t="shared" si="78"/>
        <v>18</v>
      </c>
      <c r="EE63" s="3">
        <f t="shared" si="131"/>
        <v>3</v>
      </c>
      <c r="EF63" s="2">
        <f t="shared" si="132"/>
        <v>8</v>
      </c>
      <c r="EG63" s="3">
        <f t="shared" si="133"/>
        <v>2.67</v>
      </c>
      <c r="EH63" s="2">
        <f t="shared" si="134"/>
        <v>113</v>
      </c>
      <c r="EI63" s="3">
        <f t="shared" si="135"/>
        <v>3.23</v>
      </c>
      <c r="EJ63" s="2">
        <v>1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3</v>
      </c>
      <c r="ER63">
        <v>3</v>
      </c>
      <c r="ES63">
        <v>3</v>
      </c>
      <c r="ET63">
        <v>5</v>
      </c>
      <c r="EU63" s="37">
        <v>2</v>
      </c>
      <c r="EV63">
        <v>2</v>
      </c>
      <c r="EW63">
        <v>2</v>
      </c>
      <c r="EX63">
        <v>2</v>
      </c>
      <c r="EY63">
        <v>2</v>
      </c>
      <c r="EZ63">
        <v>4</v>
      </c>
      <c r="FA63">
        <v>2</v>
      </c>
      <c r="FB63">
        <v>1</v>
      </c>
      <c r="FC63">
        <v>2</v>
      </c>
      <c r="FD63">
        <v>2</v>
      </c>
      <c r="FE63">
        <v>3</v>
      </c>
      <c r="FF63" s="2">
        <f t="shared" si="136"/>
        <v>48</v>
      </c>
      <c r="FG63" s="3">
        <f t="shared" si="137"/>
        <v>2.4</v>
      </c>
      <c r="FH63" s="2" t="s">
        <v>520</v>
      </c>
      <c r="FI63">
        <v>15</v>
      </c>
      <c r="FJ63" t="s">
        <v>514</v>
      </c>
      <c r="FK63">
        <v>10</v>
      </c>
      <c r="FL63" s="31" t="s">
        <v>440</v>
      </c>
      <c r="FM63" s="31" t="s">
        <v>440</v>
      </c>
      <c r="FN63" s="2">
        <v>1</v>
      </c>
      <c r="FO63">
        <v>1</v>
      </c>
      <c r="FP63">
        <v>1</v>
      </c>
      <c r="FQ63">
        <v>1</v>
      </c>
      <c r="FR63">
        <v>2</v>
      </c>
      <c r="FS63">
        <v>2</v>
      </c>
      <c r="FT63">
        <v>2</v>
      </c>
      <c r="FU63">
        <v>2</v>
      </c>
      <c r="FV63">
        <v>1</v>
      </c>
      <c r="FW63">
        <v>1</v>
      </c>
      <c r="FX63">
        <v>1</v>
      </c>
      <c r="FY63" s="37">
        <v>2</v>
      </c>
      <c r="FZ63">
        <v>2</v>
      </c>
      <c r="GA63">
        <v>2</v>
      </c>
      <c r="GB63">
        <v>1</v>
      </c>
      <c r="GC63">
        <v>2</v>
      </c>
      <c r="GD63">
        <v>1</v>
      </c>
      <c r="GE63">
        <v>2</v>
      </c>
      <c r="GF63">
        <v>2</v>
      </c>
      <c r="GG63">
        <v>2</v>
      </c>
      <c r="GH63">
        <v>1</v>
      </c>
      <c r="GI63">
        <v>1</v>
      </c>
      <c r="GJ63" s="2">
        <f t="shared" si="138"/>
        <v>30</v>
      </c>
      <c r="GK63" s="3">
        <f t="shared" si="139"/>
        <v>1.5</v>
      </c>
      <c r="GL63" s="2" t="s">
        <v>520</v>
      </c>
      <c r="GM63">
        <v>15</v>
      </c>
      <c r="GN63" t="s">
        <v>507</v>
      </c>
      <c r="GO63">
        <v>3</v>
      </c>
      <c r="GP63" t="s">
        <v>514</v>
      </c>
      <c r="GQ63" s="3">
        <v>10</v>
      </c>
      <c r="GR63" s="2">
        <v>1</v>
      </c>
      <c r="GS63">
        <v>4</v>
      </c>
      <c r="GT63">
        <v>4</v>
      </c>
      <c r="GU63">
        <v>2</v>
      </c>
      <c r="GV63">
        <v>2</v>
      </c>
      <c r="GW63">
        <v>1</v>
      </c>
      <c r="GX63" s="37">
        <f>LOOKUP(GW63,{1,2,3,4,5},{5,4,3,2,1})</f>
        <v>5</v>
      </c>
      <c r="GY63">
        <v>1</v>
      </c>
      <c r="GZ63" s="37">
        <f>LOOKUP(GY63,{1,2,3,4,5},{5,4,3,2,1})</f>
        <v>5</v>
      </c>
      <c r="HA63">
        <v>4</v>
      </c>
      <c r="HB63">
        <v>1</v>
      </c>
      <c r="HC63" s="37">
        <f>LOOKUP(HB63,{1,2,3,4,5},{5,4,3,2,1})</f>
        <v>5</v>
      </c>
      <c r="HD63">
        <v>5</v>
      </c>
      <c r="HE63">
        <v>4</v>
      </c>
      <c r="HF63">
        <v>5</v>
      </c>
      <c r="HG63">
        <v>3</v>
      </c>
      <c r="HH63">
        <v>5</v>
      </c>
      <c r="HI63">
        <v>3</v>
      </c>
      <c r="HJ63">
        <v>5</v>
      </c>
      <c r="HK63">
        <v>2</v>
      </c>
      <c r="HL63" s="37">
        <f>LOOKUP(HK63,{1,2,3,4,5},{5,4,3,2,1})</f>
        <v>4</v>
      </c>
      <c r="HM63">
        <v>2</v>
      </c>
      <c r="HN63" s="37">
        <f>LOOKUP(HM63,{1,2,3,4,5},{5,4,3,2,1})</f>
        <v>4</v>
      </c>
      <c r="HO63">
        <f t="shared" si="140"/>
        <v>69</v>
      </c>
      <c r="HP63">
        <f t="shared" si="141"/>
        <v>4.0599999999999996</v>
      </c>
      <c r="HQ63">
        <v>1</v>
      </c>
      <c r="HR63">
        <v>2</v>
      </c>
      <c r="HS63">
        <v>2</v>
      </c>
      <c r="HT63">
        <v>2</v>
      </c>
      <c r="HU63">
        <v>1</v>
      </c>
      <c r="HV63">
        <v>1</v>
      </c>
      <c r="HW63">
        <v>1</v>
      </c>
      <c r="HX63" s="37">
        <v>3</v>
      </c>
      <c r="HY63">
        <v>3</v>
      </c>
      <c r="HZ63">
        <v>3</v>
      </c>
      <c r="IA63">
        <v>3</v>
      </c>
      <c r="IB63">
        <v>1</v>
      </c>
      <c r="IC63">
        <v>2</v>
      </c>
      <c r="ID63">
        <v>3</v>
      </c>
      <c r="IE63">
        <v>2</v>
      </c>
      <c r="IF63">
        <v>3</v>
      </c>
      <c r="IG63">
        <v>3</v>
      </c>
      <c r="IH63">
        <v>3</v>
      </c>
      <c r="II63">
        <v>1</v>
      </c>
      <c r="IJ63" s="37">
        <f>LOOKUP(II63,{1,2,3},{3,2,1})</f>
        <v>3</v>
      </c>
      <c r="IK63" s="2">
        <f t="shared" si="216"/>
        <v>38</v>
      </c>
      <c r="IL63" s="3">
        <f t="shared" si="217"/>
        <v>2.2400000000000002</v>
      </c>
      <c r="IM63" s="2">
        <v>1</v>
      </c>
      <c r="IN63">
        <v>2</v>
      </c>
      <c r="IO63">
        <v>4</v>
      </c>
      <c r="IP63">
        <v>4</v>
      </c>
      <c r="IQ63">
        <v>2</v>
      </c>
      <c r="IR63">
        <v>5</v>
      </c>
      <c r="IS63">
        <v>3</v>
      </c>
      <c r="IT63" s="2">
        <f t="shared" si="142"/>
        <v>20</v>
      </c>
      <c r="IU63" s="3">
        <f t="shared" si="143"/>
        <v>3.3330000000000002</v>
      </c>
      <c r="IV63" s="2">
        <v>1</v>
      </c>
      <c r="IW63">
        <v>1</v>
      </c>
      <c r="IX63">
        <v>5</v>
      </c>
      <c r="IY63">
        <v>4</v>
      </c>
      <c r="IZ63">
        <v>3</v>
      </c>
      <c r="JA63">
        <v>5</v>
      </c>
      <c r="JB63">
        <v>4</v>
      </c>
      <c r="JC63" s="2">
        <f t="shared" si="144"/>
        <v>22</v>
      </c>
      <c r="JD63" s="3">
        <f t="shared" si="145"/>
        <v>3.6669999999999998</v>
      </c>
      <c r="JE63" s="2">
        <v>1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 s="2">
        <f t="shared" si="146"/>
        <v>24</v>
      </c>
      <c r="JM63" s="3">
        <f t="shared" si="147"/>
        <v>4</v>
      </c>
      <c r="JN63" s="2">
        <v>1</v>
      </c>
      <c r="JO63">
        <v>5</v>
      </c>
      <c r="JP63">
        <v>5</v>
      </c>
      <c r="JQ63">
        <v>5</v>
      </c>
      <c r="JR63">
        <v>5</v>
      </c>
      <c r="JS63">
        <v>5</v>
      </c>
      <c r="JT63">
        <v>5</v>
      </c>
      <c r="JU63" s="2">
        <f t="shared" si="164"/>
        <v>30</v>
      </c>
      <c r="JV63" s="3">
        <f t="shared" si="165"/>
        <v>5</v>
      </c>
      <c r="JW63" s="2">
        <v>1</v>
      </c>
      <c r="JX63">
        <v>3</v>
      </c>
      <c r="JY63" s="37">
        <f>LOOKUP(JX63,{1,2,3,4,5},{5,4,3,2,1})</f>
        <v>3</v>
      </c>
      <c r="JZ63">
        <v>3</v>
      </c>
      <c r="KA63" s="37">
        <f>LOOKUP(JZ63,{1,2,3,4,5},{5,4,3,2,1})</f>
        <v>3</v>
      </c>
      <c r="KB63">
        <v>2</v>
      </c>
      <c r="KC63" s="37">
        <f>LOOKUP(KB63,{1,2,3,4,5},{5,4,3,2,1})</f>
        <v>4</v>
      </c>
      <c r="KD63">
        <v>3</v>
      </c>
      <c r="KE63" s="37">
        <f>LOOKUP(KD63,{1,2,3,4,5},{5,4,3,2,1})</f>
        <v>3</v>
      </c>
      <c r="KF63">
        <v>2</v>
      </c>
      <c r="KG63" s="37">
        <f>LOOKUP(KF63,{1,2,3,4,5},{5,4,3,2,1})</f>
        <v>4</v>
      </c>
      <c r="KH63">
        <v>2</v>
      </c>
      <c r="KI63" s="37">
        <f>LOOKUP(KH63,{1,2,3,4,5},{5,4,3,2,1})</f>
        <v>4</v>
      </c>
      <c r="KJ63" s="2">
        <f t="shared" si="79"/>
        <v>15</v>
      </c>
      <c r="KK63" s="3">
        <f t="shared" si="148"/>
        <v>2.5</v>
      </c>
      <c r="KL63" s="2">
        <f t="shared" si="149"/>
        <v>6</v>
      </c>
      <c r="KM63">
        <f t="shared" si="150"/>
        <v>12</v>
      </c>
      <c r="KN63">
        <f t="shared" si="163"/>
        <v>12</v>
      </c>
      <c r="KO63">
        <f t="shared" si="151"/>
        <v>8</v>
      </c>
      <c r="KP63">
        <f t="shared" si="152"/>
        <v>14</v>
      </c>
      <c r="KQ63">
        <f t="shared" si="153"/>
        <v>11</v>
      </c>
      <c r="KR63" s="2">
        <f t="shared" si="218"/>
        <v>9</v>
      </c>
      <c r="KS63">
        <f t="shared" ref="KS63:KS96" si="223">(JG63+JP63)</f>
        <v>9</v>
      </c>
      <c r="KT63">
        <f t="shared" si="219"/>
        <v>9</v>
      </c>
      <c r="KU63">
        <f t="shared" si="220"/>
        <v>9</v>
      </c>
      <c r="KV63">
        <f t="shared" si="221"/>
        <v>9</v>
      </c>
      <c r="KW63" s="3">
        <f t="shared" si="222"/>
        <v>9</v>
      </c>
      <c r="KX63" s="2">
        <v>1</v>
      </c>
      <c r="KY63">
        <v>3</v>
      </c>
      <c r="KZ63">
        <v>4</v>
      </c>
      <c r="LA63">
        <v>3</v>
      </c>
      <c r="LB63">
        <v>2</v>
      </c>
      <c r="LC63">
        <v>4</v>
      </c>
      <c r="LD63">
        <v>2</v>
      </c>
      <c r="LE63">
        <v>4</v>
      </c>
      <c r="LF63">
        <v>4</v>
      </c>
      <c r="LG63">
        <v>4</v>
      </c>
      <c r="LH63">
        <v>4</v>
      </c>
      <c r="LI63">
        <v>2</v>
      </c>
      <c r="LJ63">
        <v>4</v>
      </c>
      <c r="LK63">
        <v>2</v>
      </c>
      <c r="LL63">
        <v>3</v>
      </c>
      <c r="LM63">
        <v>3</v>
      </c>
      <c r="LN63">
        <v>3</v>
      </c>
      <c r="LO63">
        <v>2</v>
      </c>
      <c r="LP63">
        <v>3</v>
      </c>
      <c r="LQ63">
        <v>2</v>
      </c>
      <c r="LR63">
        <v>2</v>
      </c>
      <c r="LS63">
        <v>2</v>
      </c>
      <c r="LT63">
        <v>2</v>
      </c>
      <c r="LU63" s="2">
        <f t="shared" si="154"/>
        <v>24</v>
      </c>
      <c r="LV63" s="3">
        <f t="shared" si="155"/>
        <v>4</v>
      </c>
      <c r="LW63" s="2">
        <f t="shared" si="156"/>
        <v>40</v>
      </c>
      <c r="LX63" s="3">
        <f t="shared" si="157"/>
        <v>2.5</v>
      </c>
      <c r="LY63" s="2">
        <f t="shared" si="158"/>
        <v>64</v>
      </c>
      <c r="LZ63" s="3">
        <f t="shared" si="159"/>
        <v>2.9089999999999998</v>
      </c>
      <c r="MA63" s="2">
        <v>1</v>
      </c>
      <c r="MB63">
        <v>2</v>
      </c>
      <c r="MC63">
        <v>1</v>
      </c>
      <c r="MD63">
        <v>1</v>
      </c>
      <c r="ME63">
        <v>1</v>
      </c>
      <c r="MF63">
        <v>2</v>
      </c>
      <c r="MG63">
        <v>2</v>
      </c>
      <c r="MH63">
        <v>1</v>
      </c>
      <c r="MI63">
        <v>1</v>
      </c>
      <c r="MJ63" s="3">
        <v>2</v>
      </c>
      <c r="MK63">
        <f t="shared" si="160"/>
        <v>14</v>
      </c>
      <c r="ML63" s="2">
        <v>1</v>
      </c>
      <c r="MM63">
        <v>4</v>
      </c>
      <c r="MN63">
        <v>3</v>
      </c>
      <c r="MO63">
        <v>4</v>
      </c>
      <c r="MP63" s="37">
        <f>LOOKUP(MO63,{1,2,3,4,5},{5,4,3,2,1})</f>
        <v>2</v>
      </c>
      <c r="MQ63">
        <v>2</v>
      </c>
      <c r="MR63">
        <v>4</v>
      </c>
      <c r="MS63" s="37">
        <f>LOOKUP(MR63,{1,2,3,4,5},{5,4,3,2,1})</f>
        <v>2</v>
      </c>
      <c r="MT63">
        <v>2</v>
      </c>
      <c r="MU63" s="37">
        <f>LOOKUP(MT63,{1,2,3,4,5},{5,4,3,2,1})</f>
        <v>4</v>
      </c>
      <c r="MV63">
        <v>3</v>
      </c>
      <c r="MW63">
        <v>2</v>
      </c>
      <c r="MX63">
        <v>1</v>
      </c>
      <c r="MY63">
        <v>4</v>
      </c>
      <c r="MZ63" s="37">
        <f>LOOKUP(MY63,{1,2,3,4,5},{5,4,3,2,1})</f>
        <v>2</v>
      </c>
      <c r="NA63">
        <v>3</v>
      </c>
      <c r="NB63">
        <v>3</v>
      </c>
      <c r="NC63">
        <v>3</v>
      </c>
      <c r="ND63" s="37">
        <f>LOOKUP(NC63,{1,2,3,4,5},{5,4,3,2,1})</f>
        <v>3</v>
      </c>
      <c r="NE63">
        <v>1</v>
      </c>
      <c r="NF63">
        <v>5</v>
      </c>
      <c r="NG63" s="37">
        <f>LOOKUP(NF63,{1,2,3,4,5},{5,4,3,2,1})</f>
        <v>1</v>
      </c>
      <c r="NH63">
        <v>3</v>
      </c>
      <c r="NI63" s="37">
        <f>LOOKUP(NH63,{1,2,3,4,5},{5,4,3,2,1})</f>
        <v>3</v>
      </c>
      <c r="NJ63">
        <v>2</v>
      </c>
      <c r="NK63">
        <v>3</v>
      </c>
      <c r="NL63" s="37">
        <f>LOOKUP(NK63,{1,2,3,4,5},{5,4,3,2,1})</f>
        <v>3</v>
      </c>
      <c r="NM63">
        <v>4</v>
      </c>
      <c r="NN63" s="37">
        <f>LOOKUP(NM63,{1,2,3,4,5},{5,4,3,2,1})</f>
        <v>2</v>
      </c>
      <c r="NO63">
        <v>3</v>
      </c>
      <c r="NP63" s="37">
        <f>LOOKUP(NO63,{1,2,3,4,5},{5,4,3,2,1})</f>
        <v>3</v>
      </c>
      <c r="NQ63">
        <v>2</v>
      </c>
      <c r="NR63">
        <v>4</v>
      </c>
      <c r="NS63">
        <v>4</v>
      </c>
      <c r="NT63">
        <v>3</v>
      </c>
      <c r="NU63" s="37">
        <f>LOOKUP(NT63,{1,2,3,4,5},{5,4,3,2,1})</f>
        <v>3</v>
      </c>
      <c r="NV63">
        <v>5</v>
      </c>
      <c r="NW63" s="37">
        <f>LOOKUP(NV63,{1,2,3,4,5},{5,4,3,2,1})</f>
        <v>1</v>
      </c>
      <c r="NX63">
        <v>4</v>
      </c>
      <c r="NY63" s="37">
        <f>LOOKUP(NX63,{1,2,3,4,5},{5,4,3,2,1})</f>
        <v>2</v>
      </c>
      <c r="NZ63">
        <f t="shared" si="161"/>
        <v>65</v>
      </c>
      <c r="OA63">
        <f t="shared" si="162"/>
        <v>2.5</v>
      </c>
      <c r="OB63" s="13" t="s">
        <v>440</v>
      </c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</row>
    <row r="64" spans="1:461" x14ac:dyDescent="0.3">
      <c r="A64" s="30">
        <v>69</v>
      </c>
      <c r="B64" s="2" t="s">
        <v>808</v>
      </c>
      <c r="C64" s="3">
        <v>1</v>
      </c>
      <c r="D64" s="2">
        <v>24</v>
      </c>
      <c r="E64">
        <v>2</v>
      </c>
      <c r="F64" s="2">
        <v>1</v>
      </c>
      <c r="G64">
        <v>2</v>
      </c>
      <c r="H64" s="3">
        <v>1</v>
      </c>
      <c r="I64" s="2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f t="shared" si="77"/>
        <v>1</v>
      </c>
      <c r="R64">
        <v>4</v>
      </c>
      <c r="S64">
        <v>2</v>
      </c>
      <c r="T64">
        <f>LOOKUP(R64,{1,2,3,4,5,6,11,15},{1,2,1,2,2,2,1,2})</f>
        <v>2</v>
      </c>
      <c r="U64">
        <v>1</v>
      </c>
      <c r="V64" s="3"/>
      <c r="W64" s="32" t="s">
        <v>440</v>
      </c>
      <c r="X64" s="32" t="s">
        <v>440</v>
      </c>
      <c r="Y64" s="32" t="s">
        <v>440</v>
      </c>
      <c r="Z64" s="32" t="s">
        <v>440</v>
      </c>
      <c r="AA64" s="32" t="s">
        <v>440</v>
      </c>
      <c r="AB64" s="49" t="s">
        <v>440</v>
      </c>
      <c r="AC64" s="32" t="s">
        <v>440</v>
      </c>
      <c r="AD64" s="49" t="s">
        <v>440</v>
      </c>
      <c r="AE64" s="2">
        <v>1</v>
      </c>
      <c r="AF64">
        <v>1</v>
      </c>
      <c r="AG64">
        <f t="shared" si="194"/>
        <v>1</v>
      </c>
      <c r="AH64">
        <v>1</v>
      </c>
      <c r="AI64">
        <f t="shared" si="195"/>
        <v>1</v>
      </c>
      <c r="AJ64">
        <v>1</v>
      </c>
      <c r="AK64">
        <f t="shared" si="196"/>
        <v>1</v>
      </c>
      <c r="AL64">
        <v>1</v>
      </c>
      <c r="AM64">
        <f t="shared" si="197"/>
        <v>-1</v>
      </c>
      <c r="AN64">
        <v>1</v>
      </c>
      <c r="AO64">
        <f t="shared" si="198"/>
        <v>-1</v>
      </c>
      <c r="AP64">
        <v>1</v>
      </c>
      <c r="AQ64">
        <f t="shared" si="199"/>
        <v>1</v>
      </c>
      <c r="AR64">
        <v>1</v>
      </c>
      <c r="AS64">
        <f t="shared" si="200"/>
        <v>-1</v>
      </c>
      <c r="AT64">
        <v>1</v>
      </c>
      <c r="AU64">
        <f t="shared" si="201"/>
        <v>-1</v>
      </c>
      <c r="AV64">
        <v>1</v>
      </c>
      <c r="AW64">
        <f t="shared" si="202"/>
        <v>1</v>
      </c>
      <c r="AX64">
        <v>1</v>
      </c>
      <c r="AY64">
        <f t="shared" si="203"/>
        <v>-1</v>
      </c>
      <c r="AZ64">
        <v>1</v>
      </c>
      <c r="BA64">
        <f t="shared" si="204"/>
        <v>-1</v>
      </c>
      <c r="BB64">
        <v>1</v>
      </c>
      <c r="BC64">
        <f t="shared" si="205"/>
        <v>1</v>
      </c>
      <c r="BD64">
        <v>1</v>
      </c>
      <c r="BE64">
        <f t="shared" si="206"/>
        <v>1</v>
      </c>
      <c r="BF64">
        <v>2</v>
      </c>
      <c r="BG64">
        <f t="shared" si="207"/>
        <v>1</v>
      </c>
      <c r="BH64">
        <v>1</v>
      </c>
      <c r="BI64">
        <f t="shared" si="208"/>
        <v>1</v>
      </c>
      <c r="BJ64">
        <v>1</v>
      </c>
      <c r="BK64">
        <f t="shared" si="209"/>
        <v>-1</v>
      </c>
      <c r="BL64">
        <v>1</v>
      </c>
      <c r="BM64">
        <f t="shared" si="210"/>
        <v>-1</v>
      </c>
      <c r="BN64">
        <v>1</v>
      </c>
      <c r="BO64">
        <f t="shared" si="211"/>
        <v>1</v>
      </c>
      <c r="BP64">
        <v>1</v>
      </c>
      <c r="BQ64">
        <f t="shared" si="212"/>
        <v>1</v>
      </c>
      <c r="BR64">
        <v>1</v>
      </c>
      <c r="BS64">
        <f t="shared" si="213"/>
        <v>-1</v>
      </c>
      <c r="BT64">
        <v>1</v>
      </c>
      <c r="BU64">
        <f t="shared" si="214"/>
        <v>-1</v>
      </c>
      <c r="BV64" s="13">
        <f t="shared" si="215"/>
        <v>1</v>
      </c>
      <c r="BW64" s="2">
        <v>1</v>
      </c>
      <c r="BX64">
        <v>4</v>
      </c>
      <c r="BY64">
        <v>4</v>
      </c>
      <c r="BZ64">
        <v>2</v>
      </c>
      <c r="CA64">
        <v>4</v>
      </c>
      <c r="CB64">
        <v>2</v>
      </c>
      <c r="CC64">
        <v>5</v>
      </c>
      <c r="CD64">
        <v>2</v>
      </c>
      <c r="CE64" s="37">
        <v>5</v>
      </c>
      <c r="CF64">
        <v>4</v>
      </c>
      <c r="CG64">
        <v>3</v>
      </c>
      <c r="CH64">
        <v>1</v>
      </c>
      <c r="CI64">
        <v>2</v>
      </c>
      <c r="CJ64">
        <v>2</v>
      </c>
      <c r="CK64">
        <v>3</v>
      </c>
      <c r="CL64">
        <v>4</v>
      </c>
      <c r="CM64">
        <v>2</v>
      </c>
      <c r="CN64">
        <v>4</v>
      </c>
      <c r="CO64">
        <v>3</v>
      </c>
      <c r="CP64">
        <v>4</v>
      </c>
      <c r="CQ64">
        <v>4</v>
      </c>
      <c r="CR64">
        <v>2</v>
      </c>
      <c r="CS64">
        <f>LOOKUP(CR64,{1,2,3,4,5},{5,4,3,2,1})</f>
        <v>4</v>
      </c>
      <c r="CT64">
        <v>3</v>
      </c>
      <c r="CU64">
        <v>4</v>
      </c>
      <c r="CV64">
        <v>4</v>
      </c>
      <c r="CW64">
        <v>2</v>
      </c>
      <c r="CX64">
        <f>LOOKUP(CW64,{1,2,3,4,5},{5,4,3,2,1})</f>
        <v>4</v>
      </c>
      <c r="CY64">
        <v>2</v>
      </c>
      <c r="CZ64">
        <f>LOOKUP(CY64,{1,2,3,4,5},{5,4,3,2,1})</f>
        <v>4</v>
      </c>
      <c r="DA64">
        <v>2</v>
      </c>
      <c r="DB64">
        <f>LOOKUP(DA64,{1,2,3,4,5},{5,4,3,2,1})</f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2</v>
      </c>
      <c r="DJ64">
        <v>4</v>
      </c>
      <c r="DK64">
        <v>2</v>
      </c>
      <c r="DL64" s="2">
        <f t="shared" si="113"/>
        <v>10</v>
      </c>
      <c r="DM64">
        <f t="shared" si="114"/>
        <v>3.3332999999999999</v>
      </c>
      <c r="DN64">
        <f t="shared" si="115"/>
        <v>12</v>
      </c>
      <c r="DO64">
        <f t="shared" si="116"/>
        <v>4</v>
      </c>
      <c r="DP64">
        <f t="shared" si="117"/>
        <v>22</v>
      </c>
      <c r="DQ64" s="3">
        <f t="shared" si="118"/>
        <v>3.6667000000000001</v>
      </c>
      <c r="DR64" s="2">
        <f t="shared" si="119"/>
        <v>22</v>
      </c>
      <c r="DS64">
        <f t="shared" si="120"/>
        <v>3.6667000000000001</v>
      </c>
      <c r="DT64">
        <f t="shared" si="121"/>
        <v>19</v>
      </c>
      <c r="DU64">
        <f t="shared" si="122"/>
        <v>2.375</v>
      </c>
      <c r="DV64">
        <f t="shared" si="123"/>
        <v>41</v>
      </c>
      <c r="DW64" s="3">
        <f t="shared" si="124"/>
        <v>2.93</v>
      </c>
      <c r="DX64" s="2">
        <f t="shared" si="125"/>
        <v>12</v>
      </c>
      <c r="DY64">
        <f t="shared" si="126"/>
        <v>4</v>
      </c>
      <c r="DZ64">
        <f t="shared" si="127"/>
        <v>11</v>
      </c>
      <c r="EA64">
        <f t="shared" si="128"/>
        <v>3.6667000000000001</v>
      </c>
      <c r="EB64">
        <f t="shared" si="129"/>
        <v>23</v>
      </c>
      <c r="EC64" s="3">
        <f t="shared" si="130"/>
        <v>3.83</v>
      </c>
      <c r="ED64" s="2">
        <f t="shared" si="78"/>
        <v>24</v>
      </c>
      <c r="EE64" s="3">
        <f t="shared" si="131"/>
        <v>4</v>
      </c>
      <c r="EF64" s="2">
        <f t="shared" si="132"/>
        <v>8</v>
      </c>
      <c r="EG64" s="3">
        <f t="shared" si="133"/>
        <v>2.67</v>
      </c>
      <c r="EH64" s="2">
        <f t="shared" si="134"/>
        <v>118</v>
      </c>
      <c r="EI64" s="3">
        <f t="shared" si="135"/>
        <v>3.37</v>
      </c>
      <c r="EJ64" s="2">
        <v>1</v>
      </c>
      <c r="EK64">
        <v>2</v>
      </c>
      <c r="EL64">
        <v>4</v>
      </c>
      <c r="EM64">
        <v>3</v>
      </c>
      <c r="EN64">
        <v>3</v>
      </c>
      <c r="EO64">
        <v>3</v>
      </c>
      <c r="EP64">
        <v>1</v>
      </c>
      <c r="EQ64">
        <v>4</v>
      </c>
      <c r="ER64">
        <v>3</v>
      </c>
      <c r="ES64">
        <v>3</v>
      </c>
      <c r="ET64">
        <v>4</v>
      </c>
      <c r="EU64" s="37">
        <v>2</v>
      </c>
      <c r="EV64">
        <v>1</v>
      </c>
      <c r="EW64">
        <v>1</v>
      </c>
      <c r="EX64">
        <v>2</v>
      </c>
      <c r="EY64">
        <v>1</v>
      </c>
      <c r="EZ64">
        <v>4</v>
      </c>
      <c r="FA64">
        <v>4</v>
      </c>
      <c r="FB64">
        <v>1</v>
      </c>
      <c r="FC64">
        <v>1</v>
      </c>
      <c r="FD64">
        <v>1</v>
      </c>
      <c r="FE64">
        <v>4</v>
      </c>
      <c r="FF64" s="2">
        <f t="shared" si="136"/>
        <v>50</v>
      </c>
      <c r="FG64" s="3">
        <f t="shared" si="137"/>
        <v>2.5</v>
      </c>
      <c r="FH64" t="s">
        <v>521</v>
      </c>
      <c r="FI64">
        <v>16</v>
      </c>
      <c r="FJ64" t="s">
        <v>520</v>
      </c>
      <c r="FK64">
        <v>15</v>
      </c>
      <c r="FL64" t="s">
        <v>507</v>
      </c>
      <c r="FM64">
        <v>3</v>
      </c>
      <c r="FN64" s="2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2</v>
      </c>
      <c r="FV64">
        <v>1</v>
      </c>
      <c r="FW64">
        <v>1</v>
      </c>
      <c r="FX64">
        <v>1</v>
      </c>
      <c r="FY64" s="37">
        <v>2</v>
      </c>
      <c r="FZ64">
        <v>1</v>
      </c>
      <c r="GA64">
        <v>1</v>
      </c>
      <c r="GB64">
        <v>1</v>
      </c>
      <c r="GC64">
        <v>2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 s="2">
        <f t="shared" si="138"/>
        <v>22</v>
      </c>
      <c r="GK64" s="3">
        <f t="shared" si="139"/>
        <v>1.1000000000000001</v>
      </c>
      <c r="GL64" s="2" t="s">
        <v>505</v>
      </c>
      <c r="GM64">
        <v>1</v>
      </c>
      <c r="GN64" t="s">
        <v>512</v>
      </c>
      <c r="GO64">
        <v>8</v>
      </c>
      <c r="GP64" t="s">
        <v>521</v>
      </c>
      <c r="GQ64" s="3">
        <v>16</v>
      </c>
      <c r="GR64" s="2">
        <v>1</v>
      </c>
      <c r="GS64">
        <v>5</v>
      </c>
      <c r="GT64">
        <v>3</v>
      </c>
      <c r="GU64">
        <v>4</v>
      </c>
      <c r="GV64">
        <v>3</v>
      </c>
      <c r="GW64">
        <v>1</v>
      </c>
      <c r="GX64" s="37">
        <f>LOOKUP(GW64,{1,2,3,4,5},{5,4,3,2,1})</f>
        <v>5</v>
      </c>
      <c r="GY64">
        <v>1</v>
      </c>
      <c r="GZ64" s="37">
        <f>LOOKUP(GY64,{1,2,3,4,5},{5,4,3,2,1})</f>
        <v>5</v>
      </c>
      <c r="HA64">
        <v>4</v>
      </c>
      <c r="HB64">
        <v>1</v>
      </c>
      <c r="HC64" s="37">
        <f>LOOKUP(HB64,{1,2,3,4,5},{5,4,3,2,1})</f>
        <v>5</v>
      </c>
      <c r="HD64">
        <v>1</v>
      </c>
      <c r="HE64">
        <v>5</v>
      </c>
      <c r="HF64">
        <v>5</v>
      </c>
      <c r="HG64">
        <v>4</v>
      </c>
      <c r="HH64">
        <v>4</v>
      </c>
      <c r="HI64">
        <v>4</v>
      </c>
      <c r="HJ64">
        <v>5</v>
      </c>
      <c r="HK64">
        <v>2</v>
      </c>
      <c r="HL64" s="37">
        <f>LOOKUP(HK64,{1,2,3,4,5},{5,4,3,2,1})</f>
        <v>4</v>
      </c>
      <c r="HM64">
        <v>2</v>
      </c>
      <c r="HN64" s="37">
        <f>LOOKUP(HM64,{1,2,3,4,5},{5,4,3,2,1})</f>
        <v>4</v>
      </c>
      <c r="HO64">
        <f t="shared" si="140"/>
        <v>70</v>
      </c>
      <c r="HP64">
        <f t="shared" si="141"/>
        <v>4.12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 s="37">
        <v>3</v>
      </c>
      <c r="HY64">
        <v>2</v>
      </c>
      <c r="HZ64">
        <v>3</v>
      </c>
      <c r="IA64">
        <v>3</v>
      </c>
      <c r="IB64">
        <v>1</v>
      </c>
      <c r="IC64">
        <v>2</v>
      </c>
      <c r="ID64">
        <v>1</v>
      </c>
      <c r="IE64">
        <v>1</v>
      </c>
      <c r="IF64">
        <v>3</v>
      </c>
      <c r="IG64">
        <v>3</v>
      </c>
      <c r="IH64">
        <v>2</v>
      </c>
      <c r="II64">
        <v>1</v>
      </c>
      <c r="IJ64" s="37">
        <f>LOOKUP(II64,{1,2,3},{3,2,1})</f>
        <v>3</v>
      </c>
      <c r="IK64" s="2">
        <f t="shared" si="216"/>
        <v>30</v>
      </c>
      <c r="IL64" s="3">
        <f t="shared" si="217"/>
        <v>1.76</v>
      </c>
      <c r="IM64" s="2">
        <v>1</v>
      </c>
      <c r="IN64">
        <v>2</v>
      </c>
      <c r="IO64">
        <v>3</v>
      </c>
      <c r="IP64">
        <v>4</v>
      </c>
      <c r="IQ64">
        <v>2</v>
      </c>
      <c r="IR64">
        <v>4</v>
      </c>
      <c r="IS64">
        <v>2</v>
      </c>
      <c r="IT64" s="2">
        <f t="shared" si="142"/>
        <v>17</v>
      </c>
      <c r="IU64" s="3">
        <f t="shared" si="143"/>
        <v>2.8330000000000002</v>
      </c>
      <c r="IV64" s="2">
        <v>1</v>
      </c>
      <c r="IW64">
        <v>2</v>
      </c>
      <c r="IX64">
        <v>4</v>
      </c>
      <c r="IY64">
        <v>5</v>
      </c>
      <c r="IZ64">
        <v>2</v>
      </c>
      <c r="JA64">
        <v>5</v>
      </c>
      <c r="JB64">
        <v>3</v>
      </c>
      <c r="JC64" s="2">
        <f t="shared" si="144"/>
        <v>21</v>
      </c>
      <c r="JD64" s="3">
        <f t="shared" si="145"/>
        <v>3.5</v>
      </c>
      <c r="JE64" s="2">
        <v>1</v>
      </c>
      <c r="JF64">
        <v>1</v>
      </c>
      <c r="JG64">
        <v>4</v>
      </c>
      <c r="JH64">
        <v>3</v>
      </c>
      <c r="JI64">
        <v>3</v>
      </c>
      <c r="JJ64">
        <v>3</v>
      </c>
      <c r="JK64">
        <v>4</v>
      </c>
      <c r="JL64" s="2">
        <f t="shared" si="146"/>
        <v>18</v>
      </c>
      <c r="JM64" s="3">
        <f t="shared" si="147"/>
        <v>3</v>
      </c>
      <c r="JN64" s="2">
        <v>1</v>
      </c>
      <c r="JO64">
        <v>4</v>
      </c>
      <c r="JP64">
        <v>5</v>
      </c>
      <c r="JQ64">
        <v>3</v>
      </c>
      <c r="JR64">
        <v>4</v>
      </c>
      <c r="JS64">
        <v>3</v>
      </c>
      <c r="JT64">
        <v>5</v>
      </c>
      <c r="JU64" s="2">
        <f t="shared" si="164"/>
        <v>24</v>
      </c>
      <c r="JV64" s="3">
        <f t="shared" si="165"/>
        <v>4</v>
      </c>
      <c r="JW64" s="2">
        <v>1</v>
      </c>
      <c r="JX64">
        <v>4</v>
      </c>
      <c r="JY64" s="37">
        <f>LOOKUP(JX64,{1,2,3,4,5},{5,4,3,2,1})</f>
        <v>2</v>
      </c>
      <c r="JZ64">
        <v>3</v>
      </c>
      <c r="KA64" s="37">
        <f>LOOKUP(JZ64,{1,2,3,4,5},{5,4,3,2,1})</f>
        <v>3</v>
      </c>
      <c r="KB64">
        <v>2</v>
      </c>
      <c r="KC64" s="37">
        <f>LOOKUP(KB64,{1,2,3,4,5},{5,4,3,2,1})</f>
        <v>4</v>
      </c>
      <c r="KD64">
        <v>4</v>
      </c>
      <c r="KE64" s="37">
        <f>LOOKUP(KD64,{1,2,3,4,5},{5,4,3,2,1})</f>
        <v>2</v>
      </c>
      <c r="KF64">
        <v>2</v>
      </c>
      <c r="KG64" s="37">
        <f>LOOKUP(KF64,{1,2,3,4,5},{5,4,3,2,1})</f>
        <v>4</v>
      </c>
      <c r="KH64">
        <v>4</v>
      </c>
      <c r="KI64" s="37">
        <f>LOOKUP(KH64,{1,2,3,4,5},{5,4,3,2,1})</f>
        <v>2</v>
      </c>
      <c r="KJ64" s="2">
        <f t="shared" si="79"/>
        <v>19</v>
      </c>
      <c r="KK64" s="3">
        <f t="shared" si="148"/>
        <v>3.1669999999999998</v>
      </c>
      <c r="KL64" s="2">
        <f t="shared" si="149"/>
        <v>6</v>
      </c>
      <c r="KM64">
        <f t="shared" si="150"/>
        <v>10</v>
      </c>
      <c r="KN64">
        <f t="shared" si="163"/>
        <v>13</v>
      </c>
      <c r="KO64">
        <f t="shared" si="151"/>
        <v>6</v>
      </c>
      <c r="KP64">
        <f t="shared" si="152"/>
        <v>13</v>
      </c>
      <c r="KQ64">
        <f t="shared" si="153"/>
        <v>7</v>
      </c>
      <c r="KR64" s="2">
        <f t="shared" si="218"/>
        <v>5</v>
      </c>
      <c r="KS64">
        <f t="shared" si="223"/>
        <v>9</v>
      </c>
      <c r="KT64">
        <f t="shared" si="219"/>
        <v>6</v>
      </c>
      <c r="KU64">
        <f t="shared" si="220"/>
        <v>7</v>
      </c>
      <c r="KV64">
        <f t="shared" si="221"/>
        <v>6</v>
      </c>
      <c r="KW64" s="3">
        <f t="shared" si="222"/>
        <v>9</v>
      </c>
      <c r="KX64" s="2">
        <v>1</v>
      </c>
      <c r="KY64">
        <v>3</v>
      </c>
      <c r="KZ64">
        <v>5</v>
      </c>
      <c r="LA64">
        <v>3</v>
      </c>
      <c r="LB64">
        <v>2</v>
      </c>
      <c r="LC64">
        <v>3</v>
      </c>
      <c r="LD64">
        <v>1</v>
      </c>
      <c r="LE64">
        <v>4</v>
      </c>
      <c r="LF64">
        <v>4</v>
      </c>
      <c r="LG64">
        <v>5</v>
      </c>
      <c r="LH64">
        <v>4</v>
      </c>
      <c r="LI64">
        <v>2</v>
      </c>
      <c r="LJ64">
        <v>5</v>
      </c>
      <c r="LK64">
        <v>3</v>
      </c>
      <c r="LL64">
        <v>4</v>
      </c>
      <c r="LM64">
        <v>4</v>
      </c>
      <c r="LN64">
        <v>3</v>
      </c>
      <c r="LO64">
        <v>3</v>
      </c>
      <c r="LP64">
        <v>3</v>
      </c>
      <c r="LQ64">
        <v>3</v>
      </c>
      <c r="LR64">
        <v>2</v>
      </c>
      <c r="LS64">
        <v>2</v>
      </c>
      <c r="LT64">
        <v>3</v>
      </c>
      <c r="LU64" s="2">
        <f t="shared" si="154"/>
        <v>26</v>
      </c>
      <c r="LV64" s="3">
        <f t="shared" si="155"/>
        <v>4.3330000000000002</v>
      </c>
      <c r="LW64" s="2">
        <f t="shared" si="156"/>
        <v>45</v>
      </c>
      <c r="LX64" s="3">
        <f t="shared" si="157"/>
        <v>2.8130000000000002</v>
      </c>
      <c r="LY64" s="2">
        <f t="shared" si="158"/>
        <v>71</v>
      </c>
      <c r="LZ64" s="3">
        <f t="shared" si="159"/>
        <v>3.2269999999999999</v>
      </c>
      <c r="MA64" s="2">
        <v>1</v>
      </c>
      <c r="MB64">
        <v>1</v>
      </c>
      <c r="MC64">
        <v>1</v>
      </c>
      <c r="MD64">
        <v>1</v>
      </c>
      <c r="ME64">
        <v>1</v>
      </c>
      <c r="MF64">
        <v>2</v>
      </c>
      <c r="MG64">
        <v>1</v>
      </c>
      <c r="MH64">
        <v>1</v>
      </c>
      <c r="MI64">
        <v>2</v>
      </c>
      <c r="MJ64" s="3">
        <v>2</v>
      </c>
      <c r="MK64">
        <f t="shared" si="160"/>
        <v>13</v>
      </c>
      <c r="ML64" s="2">
        <v>1</v>
      </c>
      <c r="MM64">
        <v>3</v>
      </c>
      <c r="MN64">
        <v>3</v>
      </c>
      <c r="MO64">
        <v>4</v>
      </c>
      <c r="MP64" s="37">
        <f>LOOKUP(MO64,{1,2,3,4,5},{5,4,3,2,1})</f>
        <v>2</v>
      </c>
      <c r="MQ64">
        <v>3</v>
      </c>
      <c r="MR64">
        <v>2</v>
      </c>
      <c r="MS64" s="37">
        <f>LOOKUP(MR64,{1,2,3,4,5},{5,4,3,2,1})</f>
        <v>4</v>
      </c>
      <c r="MT64">
        <v>2</v>
      </c>
      <c r="MU64" s="37">
        <f>LOOKUP(MT64,{1,2,3,4,5},{5,4,3,2,1})</f>
        <v>4</v>
      </c>
      <c r="MV64">
        <v>3</v>
      </c>
      <c r="MW64">
        <v>3</v>
      </c>
      <c r="MX64">
        <v>1</v>
      </c>
      <c r="MY64">
        <v>4</v>
      </c>
      <c r="MZ64" s="37">
        <f>LOOKUP(MY64,{1,2,3,4,5},{5,4,3,2,1})</f>
        <v>2</v>
      </c>
      <c r="NA64">
        <v>1</v>
      </c>
      <c r="NB64">
        <v>2</v>
      </c>
      <c r="NC64">
        <v>4</v>
      </c>
      <c r="ND64" s="37">
        <f>LOOKUP(NC64,{1,2,3,4,5},{5,4,3,2,1})</f>
        <v>2</v>
      </c>
      <c r="NE64">
        <v>2</v>
      </c>
      <c r="NF64">
        <v>5</v>
      </c>
      <c r="NG64" s="37">
        <f>LOOKUP(NF64,{1,2,3,4,5},{5,4,3,2,1})</f>
        <v>1</v>
      </c>
      <c r="NH64">
        <v>3</v>
      </c>
      <c r="NI64" s="37">
        <f>LOOKUP(NH64,{1,2,3,4,5},{5,4,3,2,1})</f>
        <v>3</v>
      </c>
      <c r="NJ64">
        <v>2</v>
      </c>
      <c r="NK64">
        <v>3</v>
      </c>
      <c r="NL64" s="37">
        <f>LOOKUP(NK64,{1,2,3,4,5},{5,4,3,2,1})</f>
        <v>3</v>
      </c>
      <c r="NM64">
        <v>5</v>
      </c>
      <c r="NN64" s="37">
        <f>LOOKUP(NM64,{1,2,3,4,5},{5,4,3,2,1})</f>
        <v>1</v>
      </c>
      <c r="NO64">
        <v>4</v>
      </c>
      <c r="NP64" s="37">
        <f>LOOKUP(NO64,{1,2,3,4,5},{5,4,3,2,1})</f>
        <v>2</v>
      </c>
      <c r="NQ64">
        <v>2</v>
      </c>
      <c r="NR64">
        <v>4</v>
      </c>
      <c r="NS64">
        <v>5</v>
      </c>
      <c r="NT64">
        <v>2</v>
      </c>
      <c r="NU64" s="37">
        <f>LOOKUP(NT64,{1,2,3,4,5},{5,4,3,2,1})</f>
        <v>4</v>
      </c>
      <c r="NV64">
        <v>5</v>
      </c>
      <c r="NW64" s="37">
        <f>LOOKUP(NV64,{1,2,3,4,5},{5,4,3,2,1})</f>
        <v>1</v>
      </c>
      <c r="NX64">
        <v>5</v>
      </c>
      <c r="NY64" s="37">
        <f>LOOKUP(NX64,{1,2,3,4,5},{5,4,3,2,1})</f>
        <v>1</v>
      </c>
      <c r="NZ64">
        <f t="shared" si="161"/>
        <v>64</v>
      </c>
      <c r="OA64">
        <f t="shared" si="162"/>
        <v>2.46</v>
      </c>
      <c r="OB64" s="13" t="s">
        <v>440</v>
      </c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</row>
    <row r="65" spans="1:461" x14ac:dyDescent="0.3">
      <c r="A65" s="30">
        <v>70</v>
      </c>
      <c r="B65" s="2" t="s">
        <v>809</v>
      </c>
      <c r="C65" s="3">
        <v>1</v>
      </c>
      <c r="D65" s="2">
        <v>22</v>
      </c>
      <c r="E65">
        <v>1</v>
      </c>
      <c r="F65" s="2">
        <v>1</v>
      </c>
      <c r="G65">
        <v>1</v>
      </c>
      <c r="H65" s="3">
        <v>1</v>
      </c>
      <c r="I65" s="2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f t="shared" si="77"/>
        <v>1</v>
      </c>
      <c r="R65">
        <v>2</v>
      </c>
      <c r="S65">
        <v>4</v>
      </c>
      <c r="T65">
        <f>LOOKUP(R65,{1,2,3,4,5,6,11,15},{1,2,1,2,2,2,1,2})</f>
        <v>2</v>
      </c>
      <c r="U65">
        <v>1</v>
      </c>
      <c r="V65" s="3"/>
      <c r="W65" s="32" t="s">
        <v>440</v>
      </c>
      <c r="X65" s="32" t="s">
        <v>440</v>
      </c>
      <c r="Y65" s="32" t="s">
        <v>440</v>
      </c>
      <c r="Z65" s="32" t="s">
        <v>440</v>
      </c>
      <c r="AA65" s="32" t="s">
        <v>440</v>
      </c>
      <c r="AB65" s="49" t="s">
        <v>440</v>
      </c>
      <c r="AC65" s="32" t="s">
        <v>440</v>
      </c>
      <c r="AD65" s="49" t="s">
        <v>440</v>
      </c>
      <c r="AE65" s="2">
        <v>1</v>
      </c>
      <c r="AF65">
        <v>1</v>
      </c>
      <c r="AG65">
        <f t="shared" si="194"/>
        <v>1</v>
      </c>
      <c r="AH65">
        <v>1</v>
      </c>
      <c r="AI65">
        <f t="shared" si="195"/>
        <v>1</v>
      </c>
      <c r="AJ65">
        <v>1</v>
      </c>
      <c r="AK65">
        <f t="shared" si="196"/>
        <v>1</v>
      </c>
      <c r="AL65">
        <v>1</v>
      </c>
      <c r="AM65">
        <f t="shared" si="197"/>
        <v>-1</v>
      </c>
      <c r="AN65">
        <v>2</v>
      </c>
      <c r="AO65">
        <f t="shared" si="198"/>
        <v>1</v>
      </c>
      <c r="AP65">
        <v>1</v>
      </c>
      <c r="AQ65">
        <f t="shared" si="199"/>
        <v>1</v>
      </c>
      <c r="AR65">
        <v>2</v>
      </c>
      <c r="AS65">
        <f t="shared" si="200"/>
        <v>1</v>
      </c>
      <c r="AT65">
        <v>2</v>
      </c>
      <c r="AU65">
        <f t="shared" si="201"/>
        <v>1</v>
      </c>
      <c r="AV65">
        <v>2</v>
      </c>
      <c r="AW65">
        <f t="shared" si="202"/>
        <v>-1</v>
      </c>
      <c r="AX65">
        <v>2</v>
      </c>
      <c r="AY65">
        <f t="shared" si="203"/>
        <v>1</v>
      </c>
      <c r="AZ65">
        <v>1</v>
      </c>
      <c r="BA65">
        <f t="shared" si="204"/>
        <v>-1</v>
      </c>
      <c r="BB65">
        <v>1</v>
      </c>
      <c r="BC65">
        <f t="shared" si="205"/>
        <v>1</v>
      </c>
      <c r="BD65">
        <v>1</v>
      </c>
      <c r="BE65">
        <f t="shared" si="206"/>
        <v>1</v>
      </c>
      <c r="BF65">
        <v>2</v>
      </c>
      <c r="BG65">
        <f t="shared" si="207"/>
        <v>1</v>
      </c>
      <c r="BH65">
        <v>1</v>
      </c>
      <c r="BI65">
        <f t="shared" si="208"/>
        <v>1</v>
      </c>
      <c r="BJ65">
        <v>2</v>
      </c>
      <c r="BK65">
        <f t="shared" si="209"/>
        <v>1</v>
      </c>
      <c r="BL65">
        <v>1</v>
      </c>
      <c r="BM65">
        <f t="shared" si="210"/>
        <v>-1</v>
      </c>
      <c r="BN65">
        <v>1</v>
      </c>
      <c r="BO65">
        <f t="shared" si="211"/>
        <v>1</v>
      </c>
      <c r="BP65">
        <v>1</v>
      </c>
      <c r="BQ65">
        <f t="shared" si="212"/>
        <v>1</v>
      </c>
      <c r="BR65">
        <v>2</v>
      </c>
      <c r="BS65">
        <f t="shared" si="213"/>
        <v>1</v>
      </c>
      <c r="BT65">
        <v>1</v>
      </c>
      <c r="BU65">
        <f t="shared" si="214"/>
        <v>-1</v>
      </c>
      <c r="BV65" s="13">
        <f t="shared" si="215"/>
        <v>11</v>
      </c>
      <c r="BW65" s="2">
        <v>1</v>
      </c>
      <c r="BX65">
        <v>4</v>
      </c>
      <c r="BY65">
        <v>4</v>
      </c>
      <c r="BZ65">
        <v>4</v>
      </c>
      <c r="CA65">
        <v>5</v>
      </c>
      <c r="CB65">
        <v>2</v>
      </c>
      <c r="CC65">
        <v>3</v>
      </c>
      <c r="CD65">
        <v>1</v>
      </c>
      <c r="CE65" s="37">
        <v>5</v>
      </c>
      <c r="CF65">
        <v>4</v>
      </c>
      <c r="CG65">
        <v>1</v>
      </c>
      <c r="CH65">
        <v>1</v>
      </c>
      <c r="CI65">
        <v>4</v>
      </c>
      <c r="CJ65">
        <v>2</v>
      </c>
      <c r="CK65">
        <v>2</v>
      </c>
      <c r="CL65">
        <v>4</v>
      </c>
      <c r="CM65">
        <v>4</v>
      </c>
      <c r="CN65">
        <v>4</v>
      </c>
      <c r="CO65">
        <v>4</v>
      </c>
      <c r="CP65">
        <v>2</v>
      </c>
      <c r="CQ65">
        <v>3</v>
      </c>
      <c r="CR65">
        <v>3</v>
      </c>
      <c r="CS65">
        <f>LOOKUP(CR65,{1,2,3,4,5},{5,4,3,2,1})</f>
        <v>3</v>
      </c>
      <c r="CT65">
        <v>3</v>
      </c>
      <c r="CU65">
        <v>2</v>
      </c>
      <c r="CV65">
        <v>3</v>
      </c>
      <c r="CW65">
        <v>2</v>
      </c>
      <c r="CX65">
        <f>LOOKUP(CW65,{1,2,3,4,5},{5,4,3,2,1})</f>
        <v>4</v>
      </c>
      <c r="CY65">
        <v>1</v>
      </c>
      <c r="CZ65">
        <f>LOOKUP(CY65,{1,2,3,4,5},{5,4,3,2,1})</f>
        <v>5</v>
      </c>
      <c r="DA65">
        <v>1</v>
      </c>
      <c r="DB65">
        <f>LOOKUP(DA65,{1,2,3,4,5},{5,4,3,2,1})</f>
        <v>5</v>
      </c>
      <c r="DC65">
        <v>4</v>
      </c>
      <c r="DD65">
        <v>4</v>
      </c>
      <c r="DE65">
        <v>5</v>
      </c>
      <c r="DF65">
        <v>4</v>
      </c>
      <c r="DG65">
        <v>4</v>
      </c>
      <c r="DH65">
        <v>4</v>
      </c>
      <c r="DI65">
        <v>1</v>
      </c>
      <c r="DJ65">
        <v>2</v>
      </c>
      <c r="DK65">
        <v>1</v>
      </c>
      <c r="DL65" s="2">
        <f t="shared" si="113"/>
        <v>12</v>
      </c>
      <c r="DM65">
        <f t="shared" si="114"/>
        <v>4</v>
      </c>
      <c r="DN65">
        <f t="shared" si="115"/>
        <v>12</v>
      </c>
      <c r="DO65">
        <f t="shared" si="116"/>
        <v>4</v>
      </c>
      <c r="DP65">
        <f t="shared" si="117"/>
        <v>24</v>
      </c>
      <c r="DQ65" s="3">
        <f t="shared" si="118"/>
        <v>4</v>
      </c>
      <c r="DR65" s="2">
        <f t="shared" si="119"/>
        <v>20</v>
      </c>
      <c r="DS65">
        <f t="shared" si="120"/>
        <v>3.3332999999999999</v>
      </c>
      <c r="DT65">
        <f t="shared" si="121"/>
        <v>21</v>
      </c>
      <c r="DU65">
        <f t="shared" si="122"/>
        <v>2.625</v>
      </c>
      <c r="DV65">
        <f t="shared" si="123"/>
        <v>41</v>
      </c>
      <c r="DW65" s="3">
        <f t="shared" si="124"/>
        <v>2.93</v>
      </c>
      <c r="DX65" s="2">
        <f t="shared" si="125"/>
        <v>8</v>
      </c>
      <c r="DY65">
        <f t="shared" si="126"/>
        <v>2.6667000000000001</v>
      </c>
      <c r="DZ65">
        <f t="shared" si="127"/>
        <v>8</v>
      </c>
      <c r="EA65">
        <f t="shared" si="128"/>
        <v>2.6667000000000001</v>
      </c>
      <c r="EB65">
        <f t="shared" si="129"/>
        <v>16</v>
      </c>
      <c r="EC65" s="3">
        <f t="shared" si="130"/>
        <v>2.67</v>
      </c>
      <c r="ED65" s="2">
        <f t="shared" si="78"/>
        <v>27</v>
      </c>
      <c r="EE65" s="3">
        <f t="shared" si="131"/>
        <v>4.5</v>
      </c>
      <c r="EF65" s="2">
        <f t="shared" si="132"/>
        <v>4</v>
      </c>
      <c r="EG65" s="3">
        <f t="shared" si="133"/>
        <v>1.33</v>
      </c>
      <c r="EH65" s="2">
        <f t="shared" si="134"/>
        <v>112</v>
      </c>
      <c r="EI65" s="3">
        <f t="shared" si="135"/>
        <v>3.2</v>
      </c>
      <c r="EJ65" s="2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5</v>
      </c>
      <c r="EU65" s="37">
        <v>2</v>
      </c>
      <c r="EV65">
        <v>1</v>
      </c>
      <c r="EW65">
        <v>1</v>
      </c>
      <c r="EX65">
        <v>1</v>
      </c>
      <c r="EY65">
        <v>1</v>
      </c>
      <c r="EZ65">
        <v>5</v>
      </c>
      <c r="FA65">
        <v>5</v>
      </c>
      <c r="FB65">
        <v>1</v>
      </c>
      <c r="FC65">
        <v>1</v>
      </c>
      <c r="FD65">
        <v>1</v>
      </c>
      <c r="FE65">
        <v>1</v>
      </c>
      <c r="FF65" s="2">
        <f t="shared" si="136"/>
        <v>32</v>
      </c>
      <c r="FG65" s="3">
        <f t="shared" si="137"/>
        <v>1.6</v>
      </c>
      <c r="FH65" t="s">
        <v>514</v>
      </c>
      <c r="FI65">
        <v>10</v>
      </c>
      <c r="FJ65" t="s">
        <v>520</v>
      </c>
      <c r="FK65">
        <v>15</v>
      </c>
      <c r="FL65" s="31" t="s">
        <v>440</v>
      </c>
      <c r="FM65" s="31" t="s">
        <v>440</v>
      </c>
      <c r="FN65" s="2">
        <v>1</v>
      </c>
      <c r="FO65">
        <v>1</v>
      </c>
      <c r="FP65">
        <v>2</v>
      </c>
      <c r="FQ65">
        <v>1</v>
      </c>
      <c r="FR65">
        <v>2</v>
      </c>
      <c r="FS65">
        <v>2</v>
      </c>
      <c r="FT65">
        <v>2</v>
      </c>
      <c r="FU65">
        <v>1</v>
      </c>
      <c r="FV65">
        <v>2</v>
      </c>
      <c r="FW65">
        <v>1</v>
      </c>
      <c r="FX65">
        <v>1</v>
      </c>
      <c r="FY65" s="37">
        <v>2</v>
      </c>
      <c r="FZ65">
        <v>1</v>
      </c>
      <c r="GA65">
        <v>1</v>
      </c>
      <c r="GB65">
        <v>2</v>
      </c>
      <c r="GC65">
        <v>2</v>
      </c>
      <c r="GD65">
        <v>1</v>
      </c>
      <c r="GE65">
        <v>1</v>
      </c>
      <c r="GF65">
        <v>2</v>
      </c>
      <c r="GG65">
        <v>2</v>
      </c>
      <c r="GH65">
        <v>1</v>
      </c>
      <c r="GI65">
        <v>1</v>
      </c>
      <c r="GJ65" s="2">
        <f t="shared" si="138"/>
        <v>29</v>
      </c>
      <c r="GK65" s="3">
        <f t="shared" si="139"/>
        <v>1.45</v>
      </c>
      <c r="GL65" s="2" t="s">
        <v>514</v>
      </c>
      <c r="GM65">
        <v>10</v>
      </c>
      <c r="GN65" t="s">
        <v>520</v>
      </c>
      <c r="GO65">
        <v>15</v>
      </c>
      <c r="GP65" t="s">
        <v>505</v>
      </c>
      <c r="GQ65" s="3">
        <v>1</v>
      </c>
      <c r="GR65" s="2">
        <v>1</v>
      </c>
      <c r="GS65">
        <v>4</v>
      </c>
      <c r="GT65">
        <v>4</v>
      </c>
      <c r="GU65">
        <v>3</v>
      </c>
      <c r="GV65">
        <v>2</v>
      </c>
      <c r="GW65">
        <v>4</v>
      </c>
      <c r="GX65" s="37">
        <f>LOOKUP(GW65,{1,2,3,4,5},{5,4,3,2,1})</f>
        <v>2</v>
      </c>
      <c r="GY65">
        <v>2</v>
      </c>
      <c r="GZ65" s="37">
        <f>LOOKUP(GY65,{1,2,3,4,5},{5,4,3,2,1})</f>
        <v>4</v>
      </c>
      <c r="HA65">
        <v>4</v>
      </c>
      <c r="HB65">
        <v>1</v>
      </c>
      <c r="HC65" s="37">
        <f>LOOKUP(HB65,{1,2,3,4,5},{5,4,3,2,1})</f>
        <v>5</v>
      </c>
      <c r="HD65">
        <v>2</v>
      </c>
      <c r="HE65">
        <v>2</v>
      </c>
      <c r="HF65">
        <v>5</v>
      </c>
      <c r="HG65">
        <v>4</v>
      </c>
      <c r="HH65">
        <v>2</v>
      </c>
      <c r="HI65">
        <v>4</v>
      </c>
      <c r="HJ65">
        <v>5</v>
      </c>
      <c r="HK65">
        <v>2</v>
      </c>
      <c r="HL65" s="37">
        <f>LOOKUP(HK65,{1,2,3,4,5},{5,4,3,2,1})</f>
        <v>4</v>
      </c>
      <c r="HM65">
        <v>2</v>
      </c>
      <c r="HN65" s="37">
        <f>LOOKUP(HM65,{1,2,3,4,5},{5,4,3,2,1})</f>
        <v>4</v>
      </c>
      <c r="HO65">
        <f t="shared" si="140"/>
        <v>60</v>
      </c>
      <c r="HP65">
        <f t="shared" si="141"/>
        <v>3.53</v>
      </c>
      <c r="HQ65">
        <v>1</v>
      </c>
      <c r="HR65">
        <v>1</v>
      </c>
      <c r="HS65">
        <v>2</v>
      </c>
      <c r="HT65">
        <v>1</v>
      </c>
      <c r="HU65">
        <v>1</v>
      </c>
      <c r="HV65">
        <v>1</v>
      </c>
      <c r="HW65">
        <v>2</v>
      </c>
      <c r="HX65" s="37">
        <v>3</v>
      </c>
      <c r="HY65">
        <v>3</v>
      </c>
      <c r="HZ65">
        <v>3</v>
      </c>
      <c r="IA65">
        <v>3</v>
      </c>
      <c r="IB65">
        <v>1</v>
      </c>
      <c r="IC65">
        <v>3</v>
      </c>
      <c r="ID65">
        <v>1</v>
      </c>
      <c r="IE65">
        <v>2</v>
      </c>
      <c r="IF65">
        <v>3</v>
      </c>
      <c r="IG65">
        <v>3</v>
      </c>
      <c r="IH65">
        <v>1</v>
      </c>
      <c r="II65">
        <v>2</v>
      </c>
      <c r="IJ65" s="37">
        <f>LOOKUP(II65,{1,2,3},{3,2,1})</f>
        <v>2</v>
      </c>
      <c r="IK65" s="2">
        <f t="shared" si="216"/>
        <v>33</v>
      </c>
      <c r="IL65" s="3">
        <f t="shared" si="217"/>
        <v>1.94</v>
      </c>
      <c r="IM65" s="2">
        <v>1</v>
      </c>
      <c r="IN65">
        <v>1</v>
      </c>
      <c r="IO65">
        <v>4</v>
      </c>
      <c r="IP65">
        <v>4</v>
      </c>
      <c r="IQ65">
        <v>1</v>
      </c>
      <c r="IR65">
        <v>5</v>
      </c>
      <c r="IS65">
        <v>1</v>
      </c>
      <c r="IT65" s="2">
        <f t="shared" si="142"/>
        <v>16</v>
      </c>
      <c r="IU65" s="3">
        <f t="shared" si="143"/>
        <v>2.6669999999999998</v>
      </c>
      <c r="IV65" s="2">
        <v>1</v>
      </c>
      <c r="IW65">
        <v>1</v>
      </c>
      <c r="IX65">
        <v>4</v>
      </c>
      <c r="IY65">
        <v>4</v>
      </c>
      <c r="IZ65">
        <v>5</v>
      </c>
      <c r="JA65">
        <v>5</v>
      </c>
      <c r="JB65">
        <v>2</v>
      </c>
      <c r="JC65" s="2">
        <f t="shared" si="144"/>
        <v>21</v>
      </c>
      <c r="JD65" s="3">
        <f t="shared" si="145"/>
        <v>3.5</v>
      </c>
      <c r="JE65" s="2">
        <v>1</v>
      </c>
      <c r="JF65">
        <v>2</v>
      </c>
      <c r="JG65">
        <v>4</v>
      </c>
      <c r="JH65">
        <v>1</v>
      </c>
      <c r="JI65">
        <v>4</v>
      </c>
      <c r="JJ65">
        <v>1</v>
      </c>
      <c r="JK65">
        <v>5</v>
      </c>
      <c r="JL65" s="2">
        <f t="shared" si="146"/>
        <v>17</v>
      </c>
      <c r="JM65" s="3">
        <f t="shared" si="147"/>
        <v>2.8330000000000002</v>
      </c>
      <c r="JN65" s="2">
        <v>1</v>
      </c>
      <c r="JO65">
        <v>5</v>
      </c>
      <c r="JP65">
        <v>5</v>
      </c>
      <c r="JQ65">
        <v>2</v>
      </c>
      <c r="JR65">
        <v>4</v>
      </c>
      <c r="JS65">
        <v>2</v>
      </c>
      <c r="JT65">
        <v>5</v>
      </c>
      <c r="JU65" s="2">
        <f t="shared" si="164"/>
        <v>23</v>
      </c>
      <c r="JV65" s="3">
        <f t="shared" si="165"/>
        <v>3.8330000000000002</v>
      </c>
      <c r="JW65" s="2">
        <v>1</v>
      </c>
      <c r="JX65">
        <v>5</v>
      </c>
      <c r="JY65" s="37">
        <f>LOOKUP(JX65,{1,2,3,4,5},{5,4,3,2,1})</f>
        <v>1</v>
      </c>
      <c r="JZ65">
        <v>4</v>
      </c>
      <c r="KA65" s="37">
        <f>LOOKUP(JZ65,{1,2,3,4,5},{5,4,3,2,1})</f>
        <v>2</v>
      </c>
      <c r="KB65">
        <v>2</v>
      </c>
      <c r="KC65" s="37">
        <f>LOOKUP(KB65,{1,2,3,4,5},{5,4,3,2,1})</f>
        <v>4</v>
      </c>
      <c r="KD65">
        <v>2</v>
      </c>
      <c r="KE65" s="37">
        <f>LOOKUP(KD65,{1,2,3,4,5},{5,4,3,2,1})</f>
        <v>4</v>
      </c>
      <c r="KF65">
        <v>1</v>
      </c>
      <c r="KG65" s="37">
        <f>LOOKUP(KF65,{1,2,3,4,5},{5,4,3,2,1})</f>
        <v>5</v>
      </c>
      <c r="KH65">
        <v>5</v>
      </c>
      <c r="KI65" s="37">
        <f>LOOKUP(KH65,{1,2,3,4,5},{5,4,3,2,1})</f>
        <v>1</v>
      </c>
      <c r="KJ65" s="2">
        <f t="shared" si="79"/>
        <v>19</v>
      </c>
      <c r="KK65" s="3">
        <f t="shared" si="148"/>
        <v>3.1669999999999998</v>
      </c>
      <c r="KL65" s="2">
        <f t="shared" si="149"/>
        <v>3</v>
      </c>
      <c r="KM65">
        <f t="shared" si="150"/>
        <v>10</v>
      </c>
      <c r="KN65">
        <f t="shared" si="163"/>
        <v>12</v>
      </c>
      <c r="KO65">
        <f t="shared" si="151"/>
        <v>10</v>
      </c>
      <c r="KP65">
        <f t="shared" si="152"/>
        <v>15</v>
      </c>
      <c r="KQ65">
        <f t="shared" si="153"/>
        <v>4</v>
      </c>
      <c r="KR65" s="2">
        <f t="shared" si="218"/>
        <v>7</v>
      </c>
      <c r="KS65">
        <f t="shared" si="223"/>
        <v>9</v>
      </c>
      <c r="KT65">
        <f t="shared" si="219"/>
        <v>3</v>
      </c>
      <c r="KU65">
        <f t="shared" si="220"/>
        <v>8</v>
      </c>
      <c r="KV65">
        <f t="shared" si="221"/>
        <v>3</v>
      </c>
      <c r="KW65" s="3">
        <f t="shared" si="222"/>
        <v>10</v>
      </c>
      <c r="KX65" s="2">
        <v>1</v>
      </c>
      <c r="KY65">
        <v>3</v>
      </c>
      <c r="KZ65">
        <v>5</v>
      </c>
      <c r="LA65">
        <v>3</v>
      </c>
      <c r="LB65">
        <v>2</v>
      </c>
      <c r="LC65">
        <v>4</v>
      </c>
      <c r="LD65">
        <v>2</v>
      </c>
      <c r="LE65">
        <v>5</v>
      </c>
      <c r="LF65">
        <v>4</v>
      </c>
      <c r="LG65">
        <v>4</v>
      </c>
      <c r="LH65">
        <v>5</v>
      </c>
      <c r="LI65">
        <v>1</v>
      </c>
      <c r="LJ65">
        <v>5</v>
      </c>
      <c r="LK65">
        <v>2</v>
      </c>
      <c r="LL65">
        <v>3</v>
      </c>
      <c r="LM65">
        <v>3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1</v>
      </c>
      <c r="LT65">
        <v>3</v>
      </c>
      <c r="LU65" s="2">
        <f t="shared" si="154"/>
        <v>28</v>
      </c>
      <c r="LV65" s="3">
        <f t="shared" si="155"/>
        <v>4.6669999999999998</v>
      </c>
      <c r="LW65" s="2">
        <f t="shared" si="156"/>
        <v>37</v>
      </c>
      <c r="LX65" s="3">
        <f t="shared" si="157"/>
        <v>2.3130000000000002</v>
      </c>
      <c r="LY65" s="2">
        <f t="shared" si="158"/>
        <v>65</v>
      </c>
      <c r="LZ65" s="3">
        <f t="shared" si="159"/>
        <v>2.9550000000000001</v>
      </c>
      <c r="MA65" s="2">
        <v>1</v>
      </c>
      <c r="MB65">
        <v>1</v>
      </c>
      <c r="MC65">
        <v>2</v>
      </c>
      <c r="MD65">
        <v>1</v>
      </c>
      <c r="ME65">
        <v>1</v>
      </c>
      <c r="MF65">
        <v>2</v>
      </c>
      <c r="MG65">
        <v>1</v>
      </c>
      <c r="MH65">
        <v>1</v>
      </c>
      <c r="MI65">
        <v>1</v>
      </c>
      <c r="MJ65" s="3">
        <v>2</v>
      </c>
      <c r="MK65">
        <f t="shared" si="160"/>
        <v>13</v>
      </c>
      <c r="ML65" s="2">
        <v>1</v>
      </c>
      <c r="MM65">
        <v>3</v>
      </c>
      <c r="MN65">
        <v>4</v>
      </c>
      <c r="MO65">
        <v>5</v>
      </c>
      <c r="MP65" s="37">
        <f>LOOKUP(MO65,{1,2,3,4,5},{5,4,3,2,1})</f>
        <v>1</v>
      </c>
      <c r="MQ65">
        <v>3</v>
      </c>
      <c r="MR65">
        <v>4</v>
      </c>
      <c r="MS65" s="37">
        <f>LOOKUP(MR65,{1,2,3,4,5},{5,4,3,2,1})</f>
        <v>2</v>
      </c>
      <c r="MT65">
        <v>1</v>
      </c>
      <c r="MU65" s="37">
        <f>LOOKUP(MT65,{1,2,3,4,5},{5,4,3,2,1})</f>
        <v>5</v>
      </c>
      <c r="MV65">
        <v>1</v>
      </c>
      <c r="MW65">
        <v>2</v>
      </c>
      <c r="MX65">
        <v>1</v>
      </c>
      <c r="MY65">
        <v>4</v>
      </c>
      <c r="MZ65" s="37">
        <f>LOOKUP(MY65,{1,2,3,4,5},{5,4,3,2,1})</f>
        <v>2</v>
      </c>
      <c r="NA65">
        <v>2</v>
      </c>
      <c r="NB65">
        <v>3</v>
      </c>
      <c r="NC65">
        <v>4</v>
      </c>
      <c r="ND65" s="37">
        <f>LOOKUP(NC65,{1,2,3,4,5},{5,4,3,2,1})</f>
        <v>2</v>
      </c>
      <c r="NE65">
        <v>2</v>
      </c>
      <c r="NF65">
        <v>5</v>
      </c>
      <c r="NG65" s="37">
        <f>LOOKUP(NF65,{1,2,3,4,5},{5,4,3,2,1})</f>
        <v>1</v>
      </c>
      <c r="NH65">
        <v>3</v>
      </c>
      <c r="NI65" s="37">
        <f>LOOKUP(NH65,{1,2,3,4,5},{5,4,3,2,1})</f>
        <v>3</v>
      </c>
      <c r="NJ65">
        <v>2</v>
      </c>
      <c r="NK65">
        <v>4</v>
      </c>
      <c r="NL65" s="37">
        <f>LOOKUP(NK65,{1,2,3,4,5},{5,4,3,2,1})</f>
        <v>2</v>
      </c>
      <c r="NM65">
        <v>4</v>
      </c>
      <c r="NN65" s="37">
        <f>LOOKUP(NM65,{1,2,3,4,5},{5,4,3,2,1})</f>
        <v>2</v>
      </c>
      <c r="NO65">
        <v>4</v>
      </c>
      <c r="NP65" s="37">
        <f>LOOKUP(NO65,{1,2,3,4,5},{5,4,3,2,1})</f>
        <v>2</v>
      </c>
      <c r="NQ65">
        <v>1</v>
      </c>
      <c r="NR65">
        <v>4</v>
      </c>
      <c r="NS65">
        <v>5</v>
      </c>
      <c r="NT65">
        <v>3</v>
      </c>
      <c r="NU65" s="37">
        <f>LOOKUP(NT65,{1,2,3,4,5},{5,4,3,2,1})</f>
        <v>3</v>
      </c>
      <c r="NV65">
        <v>5</v>
      </c>
      <c r="NW65" s="37">
        <f>LOOKUP(NV65,{1,2,3,4,5},{5,4,3,2,1})</f>
        <v>1</v>
      </c>
      <c r="NX65">
        <v>5</v>
      </c>
      <c r="NY65" s="37">
        <f>LOOKUP(NX65,{1,2,3,4,5},{5,4,3,2,1})</f>
        <v>1</v>
      </c>
      <c r="NZ65">
        <f t="shared" si="161"/>
        <v>60</v>
      </c>
      <c r="OA65">
        <f t="shared" si="162"/>
        <v>2.31</v>
      </c>
      <c r="OB65" s="13" t="s">
        <v>440</v>
      </c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</row>
    <row r="66" spans="1:461" x14ac:dyDescent="0.3">
      <c r="A66" s="30">
        <v>71</v>
      </c>
      <c r="B66" s="2" t="s">
        <v>810</v>
      </c>
      <c r="C66" s="3">
        <v>1</v>
      </c>
      <c r="D66" s="2">
        <v>20</v>
      </c>
      <c r="E66">
        <v>1</v>
      </c>
      <c r="F66" s="2">
        <v>1</v>
      </c>
      <c r="G66">
        <v>2</v>
      </c>
      <c r="H66" s="3">
        <v>1</v>
      </c>
      <c r="I66" s="2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f t="shared" si="77"/>
        <v>2</v>
      </c>
      <c r="R66">
        <v>2</v>
      </c>
      <c r="S66">
        <v>4</v>
      </c>
      <c r="T66">
        <f>LOOKUP(R66,{1,2,3,4,5,6,11,15},{1,2,1,2,2,2,1,2})</f>
        <v>2</v>
      </c>
      <c r="U66">
        <v>1</v>
      </c>
      <c r="V66" s="3"/>
      <c r="W66" s="32" t="s">
        <v>440</v>
      </c>
      <c r="X66" s="32" t="s">
        <v>440</v>
      </c>
      <c r="Y66" s="32" t="s">
        <v>440</v>
      </c>
      <c r="Z66" s="32" t="s">
        <v>440</v>
      </c>
      <c r="AA66" s="32" t="s">
        <v>440</v>
      </c>
      <c r="AB66" s="49" t="s">
        <v>440</v>
      </c>
      <c r="AC66" s="32" t="s">
        <v>440</v>
      </c>
      <c r="AD66" s="49" t="s">
        <v>440</v>
      </c>
      <c r="AE66" s="2">
        <v>1</v>
      </c>
      <c r="AF66">
        <v>1</v>
      </c>
      <c r="AG66">
        <f t="shared" si="194"/>
        <v>1</v>
      </c>
      <c r="AH66">
        <v>2</v>
      </c>
      <c r="AI66">
        <f t="shared" si="195"/>
        <v>-1</v>
      </c>
      <c r="AJ66">
        <v>1</v>
      </c>
      <c r="AK66">
        <f t="shared" si="196"/>
        <v>1</v>
      </c>
      <c r="AL66">
        <v>2</v>
      </c>
      <c r="AM66">
        <f t="shared" si="197"/>
        <v>1</v>
      </c>
      <c r="AN66">
        <v>1</v>
      </c>
      <c r="AO66">
        <f t="shared" si="198"/>
        <v>-1</v>
      </c>
      <c r="AP66">
        <v>1</v>
      </c>
      <c r="AQ66">
        <f t="shared" si="199"/>
        <v>1</v>
      </c>
      <c r="AR66">
        <v>2</v>
      </c>
      <c r="AS66">
        <f t="shared" si="200"/>
        <v>1</v>
      </c>
      <c r="AT66">
        <v>2</v>
      </c>
      <c r="AU66">
        <f t="shared" si="201"/>
        <v>1</v>
      </c>
      <c r="AV66">
        <v>1</v>
      </c>
      <c r="AW66">
        <f t="shared" si="202"/>
        <v>1</v>
      </c>
      <c r="AX66">
        <v>1</v>
      </c>
      <c r="AY66">
        <f t="shared" si="203"/>
        <v>-1</v>
      </c>
      <c r="AZ66">
        <v>1</v>
      </c>
      <c r="BA66">
        <f t="shared" si="204"/>
        <v>-1</v>
      </c>
      <c r="BB66">
        <v>1</v>
      </c>
      <c r="BC66">
        <f t="shared" si="205"/>
        <v>1</v>
      </c>
      <c r="BD66">
        <v>1</v>
      </c>
      <c r="BE66">
        <f t="shared" si="206"/>
        <v>1</v>
      </c>
      <c r="BF66">
        <v>2</v>
      </c>
      <c r="BG66">
        <f t="shared" si="207"/>
        <v>1</v>
      </c>
      <c r="BH66">
        <v>1</v>
      </c>
      <c r="BI66">
        <f t="shared" si="208"/>
        <v>1</v>
      </c>
      <c r="BJ66">
        <v>2</v>
      </c>
      <c r="BK66">
        <f t="shared" si="209"/>
        <v>1</v>
      </c>
      <c r="BL66">
        <v>2</v>
      </c>
      <c r="BM66">
        <f t="shared" si="210"/>
        <v>1</v>
      </c>
      <c r="BN66">
        <v>1</v>
      </c>
      <c r="BO66">
        <f t="shared" si="211"/>
        <v>1</v>
      </c>
      <c r="BP66">
        <v>1</v>
      </c>
      <c r="BQ66">
        <f t="shared" si="212"/>
        <v>1</v>
      </c>
      <c r="BR66">
        <v>2</v>
      </c>
      <c r="BS66">
        <f t="shared" si="213"/>
        <v>1</v>
      </c>
      <c r="BT66">
        <v>1</v>
      </c>
      <c r="BU66">
        <f t="shared" si="214"/>
        <v>-1</v>
      </c>
      <c r="BV66" s="13">
        <f t="shared" si="215"/>
        <v>11</v>
      </c>
      <c r="BW66" s="2">
        <v>1</v>
      </c>
      <c r="BX66">
        <v>4</v>
      </c>
      <c r="BY66">
        <v>3</v>
      </c>
      <c r="BZ66">
        <v>2</v>
      </c>
      <c r="CA66">
        <v>5</v>
      </c>
      <c r="CB66">
        <v>2</v>
      </c>
      <c r="CC66">
        <v>5</v>
      </c>
      <c r="CD66">
        <v>1</v>
      </c>
      <c r="CE66" s="37">
        <v>5</v>
      </c>
      <c r="CF66">
        <v>3</v>
      </c>
      <c r="CG66">
        <v>4</v>
      </c>
      <c r="CH66">
        <v>1</v>
      </c>
      <c r="CI66">
        <v>1</v>
      </c>
      <c r="CJ66">
        <v>1</v>
      </c>
      <c r="CK66">
        <v>4</v>
      </c>
      <c r="CL66">
        <v>3</v>
      </c>
      <c r="CM66">
        <v>4</v>
      </c>
      <c r="CN66">
        <v>4</v>
      </c>
      <c r="CO66">
        <v>4</v>
      </c>
      <c r="CP66">
        <v>4</v>
      </c>
      <c r="CQ66">
        <v>2</v>
      </c>
      <c r="CR66">
        <v>3</v>
      </c>
      <c r="CS66">
        <f>LOOKUP(CR66,{1,2,3,4,5},{5,4,3,2,1})</f>
        <v>3</v>
      </c>
      <c r="CT66">
        <v>3</v>
      </c>
      <c r="CU66">
        <v>2</v>
      </c>
      <c r="CV66">
        <v>2</v>
      </c>
      <c r="CW66">
        <v>2</v>
      </c>
      <c r="CX66">
        <f>LOOKUP(CW66,{1,2,3,4,5},{5,4,3,2,1})</f>
        <v>4</v>
      </c>
      <c r="CY66">
        <v>1</v>
      </c>
      <c r="CZ66">
        <f>LOOKUP(CY66,{1,2,3,4,5},{5,4,3,2,1})</f>
        <v>5</v>
      </c>
      <c r="DA66">
        <v>1</v>
      </c>
      <c r="DB66">
        <f>LOOKUP(DA66,{1,2,3,4,5},{5,4,3,2,1})</f>
        <v>5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3</v>
      </c>
      <c r="DI66">
        <v>1</v>
      </c>
      <c r="DJ66">
        <v>4</v>
      </c>
      <c r="DK66">
        <v>3</v>
      </c>
      <c r="DL66" s="2">
        <f t="shared" ref="DL66:DL97" si="224">SUM(BX66,BY66,BZ66)</f>
        <v>9</v>
      </c>
      <c r="DM66">
        <f t="shared" ref="DM66:DM97" si="225">ROUND(AVERAGE(BX66,BY66,BZ66),4)</f>
        <v>3</v>
      </c>
      <c r="DN66">
        <f t="shared" ref="DN66:DN97" si="226">SUM(DF66,DG66,DH66)</f>
        <v>11</v>
      </c>
      <c r="DO66">
        <f t="shared" ref="DO66:DO97" si="227">ROUND(AVERAGE(DF66,DG66,DH66),4)</f>
        <v>3.6667000000000001</v>
      </c>
      <c r="DP66">
        <f t="shared" ref="DP66:DP97" si="228">SUM(DL66,DN66)</f>
        <v>20</v>
      </c>
      <c r="DQ66" s="3">
        <f t="shared" ref="DQ66:DQ97" si="229">ROUND(AVERAGE(DM66,DO66),4)</f>
        <v>3.3334000000000001</v>
      </c>
      <c r="DR66" s="2">
        <f t="shared" ref="DR66:DR97" si="230">SUM(CA66,CC66,CJ66,CK66,CL66,CN66)</f>
        <v>22</v>
      </c>
      <c r="DS66">
        <f t="shared" ref="DS66:DS97" si="231">ROUND(AVERAGE(CA66,CC66,CJ66,CK66,CL66,CN66),4)</f>
        <v>3.6667000000000001</v>
      </c>
      <c r="DT66">
        <f t="shared" ref="DT66:DT97" si="232">SUM(CB66,CD66,CF66,CG66,CH66,CI66,CM66,CO66)</f>
        <v>20</v>
      </c>
      <c r="DU66">
        <f t="shared" ref="DU66:DU97" si="233">ROUND(AVERAGE(CB66,CD66,CF66,CG66,CH66,CI66,CM66,CO66),4)</f>
        <v>2.5</v>
      </c>
      <c r="DV66">
        <f t="shared" ref="DV66:DV97" si="234">SUM(DR66,DT66)</f>
        <v>42</v>
      </c>
      <c r="DW66" s="3">
        <f t="shared" ref="DW66:DW97" si="235">ROUND((DV66/14), 2)</f>
        <v>3</v>
      </c>
      <c r="DX66" s="2">
        <f t="shared" ref="DX66:DX97" si="236">SUM(CP66,CQ66,CS66)</f>
        <v>9</v>
      </c>
      <c r="DY66">
        <f t="shared" ref="DY66:DY97" si="237">ROUND(AVERAGE(CP66,CQ66,CS66),4)</f>
        <v>3</v>
      </c>
      <c r="DZ66">
        <f t="shared" ref="DZ66:DZ97" si="238">SUM(CT66,CU66,CV66)</f>
        <v>7</v>
      </c>
      <c r="EA66">
        <f t="shared" ref="EA66:EA97" si="239">ROUND(AVERAGE(CT66,CU66,CV66),4)</f>
        <v>2.3332999999999999</v>
      </c>
      <c r="EB66">
        <f t="shared" ref="EB66:EB97" si="240">SUM(DX66,DZ66)</f>
        <v>16</v>
      </c>
      <c r="EC66" s="3">
        <f t="shared" ref="EC66:EC97" si="241">ROUND((EB66/6), 2)</f>
        <v>2.67</v>
      </c>
      <c r="ED66" s="2">
        <f t="shared" si="78"/>
        <v>26</v>
      </c>
      <c r="EE66" s="3">
        <f t="shared" ref="EE66:EE97" si="242">ROUND((ED66/6), 2)</f>
        <v>4.33</v>
      </c>
      <c r="EF66" s="2">
        <f t="shared" ref="EF66:EF97" si="243">SUM(DI66,DJ66,DK66)</f>
        <v>8</v>
      </c>
      <c r="EG66" s="3">
        <f t="shared" ref="EG66:EG97" si="244">ROUND((EF66/3), 2)</f>
        <v>2.67</v>
      </c>
      <c r="EH66" s="2">
        <f t="shared" ref="EH66:EH97" si="245">SUM(DL66,DN66,DR66,DT66,DX66,DZ66,ED66,EF66)</f>
        <v>112</v>
      </c>
      <c r="EI66" s="3">
        <f t="shared" ref="EI66:EI97" si="246">ROUND((EH66/35), 2)</f>
        <v>3.2</v>
      </c>
      <c r="EJ66" s="2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4</v>
      </c>
      <c r="ER66">
        <v>1</v>
      </c>
      <c r="ES66">
        <v>1</v>
      </c>
      <c r="ET66">
        <v>5</v>
      </c>
      <c r="EU66" s="37">
        <v>2</v>
      </c>
      <c r="EV66">
        <v>1</v>
      </c>
      <c r="EW66">
        <v>1</v>
      </c>
      <c r="EX66">
        <v>1</v>
      </c>
      <c r="EY66">
        <v>1</v>
      </c>
      <c r="EZ66">
        <v>4</v>
      </c>
      <c r="FA66">
        <v>5</v>
      </c>
      <c r="FB66">
        <v>1</v>
      </c>
      <c r="FC66">
        <v>1</v>
      </c>
      <c r="FD66">
        <v>1</v>
      </c>
      <c r="FE66">
        <v>1</v>
      </c>
      <c r="FF66" s="2">
        <f t="shared" ref="FF66:FF97" si="247">SUM(EK66,EL66,EM66,EN66,EO66,EP66,EQ66,ER66,ES66,ET66,EV66,EW66,EX66,EY66,EZ66,FA66,FB66,FC66,FD66,FE66)</f>
        <v>34</v>
      </c>
      <c r="FG66" s="3">
        <f t="shared" ref="FG66:FG97" si="248">ROUND((FF66/20), 4)</f>
        <v>1.7</v>
      </c>
      <c r="FH66" t="s">
        <v>514</v>
      </c>
      <c r="FI66">
        <v>10</v>
      </c>
      <c r="FJ66" t="s">
        <v>521</v>
      </c>
      <c r="FK66">
        <v>16</v>
      </c>
      <c r="FL66" t="s">
        <v>520</v>
      </c>
      <c r="FM66" s="3">
        <v>15</v>
      </c>
      <c r="FN66" s="2">
        <v>1</v>
      </c>
      <c r="FO66">
        <v>1</v>
      </c>
      <c r="FP66">
        <v>1</v>
      </c>
      <c r="FQ66">
        <v>1</v>
      </c>
      <c r="FR66">
        <v>2</v>
      </c>
      <c r="FS66">
        <v>2</v>
      </c>
      <c r="FT66">
        <v>1</v>
      </c>
      <c r="FU66">
        <v>1</v>
      </c>
      <c r="FV66">
        <v>1</v>
      </c>
      <c r="FW66">
        <v>2</v>
      </c>
      <c r="FX66">
        <v>1</v>
      </c>
      <c r="FY66" s="37">
        <v>2</v>
      </c>
      <c r="FZ66">
        <v>2</v>
      </c>
      <c r="GA66">
        <v>2</v>
      </c>
      <c r="GB66">
        <v>1</v>
      </c>
      <c r="GC66">
        <v>2</v>
      </c>
      <c r="GD66">
        <v>1</v>
      </c>
      <c r="GE66">
        <v>1</v>
      </c>
      <c r="GF66">
        <v>2</v>
      </c>
      <c r="GG66">
        <v>2</v>
      </c>
      <c r="GH66">
        <v>2</v>
      </c>
      <c r="GI66">
        <v>2</v>
      </c>
      <c r="GJ66" s="2">
        <f t="shared" ref="GJ66:GJ97" si="249">SUM(FO66,FP66,FQ66,FR66,FS66,FT66,FU66,FV66,FW66,FX66,FZ66,GA66,GB66,GC66,GD66,GE66,GF66,GG66,GH66,GI66)</f>
        <v>30</v>
      </c>
      <c r="GK66" s="3">
        <f t="shared" ref="GK66:GK97" si="250">ROUND((GJ66/20), 2)</f>
        <v>1.5</v>
      </c>
      <c r="GL66" s="2" t="s">
        <v>521</v>
      </c>
      <c r="GM66">
        <v>16</v>
      </c>
      <c r="GN66" t="s">
        <v>507</v>
      </c>
      <c r="GO66">
        <v>3</v>
      </c>
      <c r="GP66" t="s">
        <v>512</v>
      </c>
      <c r="GQ66" s="3">
        <v>8</v>
      </c>
      <c r="GR66" s="2">
        <v>1</v>
      </c>
      <c r="GS66">
        <v>4</v>
      </c>
      <c r="GT66">
        <v>4</v>
      </c>
      <c r="GU66">
        <v>5</v>
      </c>
      <c r="GV66">
        <v>5</v>
      </c>
      <c r="GW66">
        <v>4</v>
      </c>
      <c r="GX66" s="37">
        <f>LOOKUP(GW66,{1,2,3,4,5},{5,4,3,2,1})</f>
        <v>2</v>
      </c>
      <c r="GY66">
        <v>1</v>
      </c>
      <c r="GZ66" s="37">
        <f>LOOKUP(GY66,{1,2,3,4,5},{5,4,3,2,1})</f>
        <v>5</v>
      </c>
      <c r="HA66">
        <v>3</v>
      </c>
      <c r="HB66">
        <v>2</v>
      </c>
      <c r="HC66" s="37">
        <f>LOOKUP(HB66,{1,2,3,4,5},{5,4,3,2,1})</f>
        <v>4</v>
      </c>
      <c r="HD66">
        <v>1</v>
      </c>
      <c r="HE66">
        <v>3</v>
      </c>
      <c r="HF66">
        <v>4</v>
      </c>
      <c r="HG66">
        <v>3</v>
      </c>
      <c r="HH66">
        <v>3</v>
      </c>
      <c r="HI66">
        <v>4</v>
      </c>
      <c r="HJ66">
        <v>4</v>
      </c>
      <c r="HK66">
        <v>4</v>
      </c>
      <c r="HL66" s="37">
        <f>LOOKUP(HK66,{1,2,3,4,5},{5,4,3,2,1})</f>
        <v>2</v>
      </c>
      <c r="HM66">
        <v>2</v>
      </c>
      <c r="HN66" s="37">
        <f>LOOKUP(HM66,{1,2,3,4,5},{5,4,3,2,1})</f>
        <v>4</v>
      </c>
      <c r="HO66">
        <f t="shared" ref="HO66:HO97" si="251">SUM(GS66,GT66,GU66,GV66,GX66,GZ66,HA66,HC66,HD66,HE66,HF66,HG66,HH66,HI66,HJ66,HL66,HN66)</f>
        <v>60</v>
      </c>
      <c r="HP66">
        <f t="shared" ref="HP66:HP97" si="252">ROUND((HO66/17), 2)</f>
        <v>3.53</v>
      </c>
      <c r="HQ66">
        <v>1</v>
      </c>
      <c r="HR66">
        <v>2</v>
      </c>
      <c r="HS66">
        <v>2</v>
      </c>
      <c r="HT66">
        <v>2</v>
      </c>
      <c r="HU66">
        <v>1</v>
      </c>
      <c r="HV66">
        <v>1</v>
      </c>
      <c r="HW66">
        <v>2</v>
      </c>
      <c r="HX66" s="37">
        <v>3</v>
      </c>
      <c r="HY66">
        <v>1</v>
      </c>
      <c r="HZ66">
        <v>2</v>
      </c>
      <c r="IA66">
        <v>3</v>
      </c>
      <c r="IB66">
        <v>1</v>
      </c>
      <c r="IC66">
        <v>2</v>
      </c>
      <c r="ID66">
        <v>1</v>
      </c>
      <c r="IE66">
        <v>1</v>
      </c>
      <c r="IF66">
        <v>2</v>
      </c>
      <c r="IG66">
        <v>2</v>
      </c>
      <c r="IH66">
        <v>2</v>
      </c>
      <c r="II66">
        <v>2</v>
      </c>
      <c r="IJ66" s="37">
        <f>LOOKUP(II66,{1,2,3},{3,2,1})</f>
        <v>2</v>
      </c>
      <c r="IK66" s="2">
        <f t="shared" si="216"/>
        <v>29</v>
      </c>
      <c r="IL66" s="3">
        <f t="shared" si="217"/>
        <v>1.71</v>
      </c>
      <c r="IM66" s="2">
        <v>1</v>
      </c>
      <c r="IN66">
        <v>3</v>
      </c>
      <c r="IO66">
        <v>4</v>
      </c>
      <c r="IP66">
        <v>5</v>
      </c>
      <c r="IQ66">
        <v>2</v>
      </c>
      <c r="IR66">
        <v>5</v>
      </c>
      <c r="IS66">
        <v>3</v>
      </c>
      <c r="IT66" s="2">
        <f t="shared" ref="IT66:IT97" si="253">SUM(IN66:IS66)</f>
        <v>22</v>
      </c>
      <c r="IU66" s="3">
        <f t="shared" ref="IU66:IU97" si="254">ROUND((IT66/6),3)</f>
        <v>3.6669999999999998</v>
      </c>
      <c r="IV66" s="2">
        <v>1</v>
      </c>
      <c r="IW66">
        <v>3</v>
      </c>
      <c r="IX66">
        <v>4</v>
      </c>
      <c r="IY66">
        <v>5</v>
      </c>
      <c r="IZ66">
        <v>3</v>
      </c>
      <c r="JA66">
        <v>5</v>
      </c>
      <c r="JB66">
        <v>3</v>
      </c>
      <c r="JC66" s="2">
        <f t="shared" ref="JC66:JC97" si="255">SUM(IW66:JB66)</f>
        <v>23</v>
      </c>
      <c r="JD66" s="3">
        <f t="shared" ref="JD66:JD97" si="256">ROUND((JC66/6),3)</f>
        <v>3.8330000000000002</v>
      </c>
      <c r="JE66" s="2">
        <v>1</v>
      </c>
      <c r="JF66">
        <v>1</v>
      </c>
      <c r="JG66">
        <v>3</v>
      </c>
      <c r="JH66">
        <v>2</v>
      </c>
      <c r="JI66">
        <v>4</v>
      </c>
      <c r="JJ66">
        <v>2</v>
      </c>
      <c r="JK66">
        <v>5</v>
      </c>
      <c r="JL66" s="2">
        <f t="shared" ref="JL66:JL97" si="257">SUM(JF66:JK66)</f>
        <v>17</v>
      </c>
      <c r="JM66" s="3">
        <f t="shared" ref="JM66:JM97" si="258">ROUND((JL66/6),3)</f>
        <v>2.8330000000000002</v>
      </c>
      <c r="JN66" s="2">
        <v>1</v>
      </c>
      <c r="JO66">
        <v>4</v>
      </c>
      <c r="JP66">
        <v>4</v>
      </c>
      <c r="JQ66">
        <v>2</v>
      </c>
      <c r="JR66">
        <v>5</v>
      </c>
      <c r="JS66">
        <v>3</v>
      </c>
      <c r="JT66">
        <v>5</v>
      </c>
      <c r="JU66" s="2">
        <f t="shared" si="164"/>
        <v>23</v>
      </c>
      <c r="JV66" s="3">
        <f t="shared" si="165"/>
        <v>3.8330000000000002</v>
      </c>
      <c r="JW66" s="2">
        <v>1</v>
      </c>
      <c r="JX66">
        <v>5</v>
      </c>
      <c r="JY66" s="37">
        <f>LOOKUP(JX66,{1,2,3,4,5},{5,4,3,2,1})</f>
        <v>1</v>
      </c>
      <c r="JZ66">
        <v>3</v>
      </c>
      <c r="KA66" s="37">
        <f>LOOKUP(JZ66,{1,2,3,4,5},{5,4,3,2,1})</f>
        <v>3</v>
      </c>
      <c r="KB66">
        <v>1</v>
      </c>
      <c r="KC66" s="37">
        <f>LOOKUP(KB66,{1,2,3,4,5},{5,4,3,2,1})</f>
        <v>5</v>
      </c>
      <c r="KD66">
        <v>5</v>
      </c>
      <c r="KE66" s="37">
        <f>LOOKUP(KD66,{1,2,3,4,5},{5,4,3,2,1})</f>
        <v>1</v>
      </c>
      <c r="KF66">
        <v>2</v>
      </c>
      <c r="KG66" s="37">
        <f>LOOKUP(KF66,{1,2,3,4,5},{5,4,3,2,1})</f>
        <v>4</v>
      </c>
      <c r="KH66">
        <v>5</v>
      </c>
      <c r="KI66" s="37">
        <f>LOOKUP(KH66,{1,2,3,4,5},{5,4,3,2,1})</f>
        <v>1</v>
      </c>
      <c r="KJ66" s="2">
        <f t="shared" si="79"/>
        <v>21</v>
      </c>
      <c r="KK66" s="3">
        <f t="shared" ref="KK66:KK97" si="259">ROUND((KJ66/6),3)</f>
        <v>3.5</v>
      </c>
      <c r="KL66" s="2">
        <f t="shared" ref="KL66:KL97" si="260">(IN66+IW66+JY66)</f>
        <v>7</v>
      </c>
      <c r="KM66">
        <f t="shared" ref="KM66:KM97" si="261">(IO66+IX66+KA66)</f>
        <v>11</v>
      </c>
      <c r="KN66">
        <f t="shared" si="163"/>
        <v>15</v>
      </c>
      <c r="KO66">
        <f t="shared" ref="KO66:KO97" si="262">(IQ66+IZ66+KE66)</f>
        <v>6</v>
      </c>
      <c r="KP66">
        <f t="shared" ref="KP66:KP101" si="263">(IR66+JA66+KG66)</f>
        <v>14</v>
      </c>
      <c r="KQ66">
        <f t="shared" ref="KQ66:KQ97" si="264">(IS66+JB66+KI66)</f>
        <v>7</v>
      </c>
      <c r="KR66" s="2">
        <f t="shared" si="218"/>
        <v>5</v>
      </c>
      <c r="KS66">
        <f t="shared" si="223"/>
        <v>7</v>
      </c>
      <c r="KT66">
        <f t="shared" si="219"/>
        <v>4</v>
      </c>
      <c r="KU66">
        <f t="shared" si="220"/>
        <v>9</v>
      </c>
      <c r="KV66">
        <f t="shared" si="221"/>
        <v>5</v>
      </c>
      <c r="KW66" s="3">
        <f t="shared" si="222"/>
        <v>10</v>
      </c>
      <c r="KX66" s="2">
        <v>1</v>
      </c>
      <c r="KY66">
        <v>3</v>
      </c>
      <c r="KZ66">
        <v>5</v>
      </c>
      <c r="LA66">
        <v>3</v>
      </c>
      <c r="LB66">
        <v>2</v>
      </c>
      <c r="LC66">
        <v>3</v>
      </c>
      <c r="LD66">
        <v>1</v>
      </c>
      <c r="LE66">
        <v>5</v>
      </c>
      <c r="LF66">
        <v>4</v>
      </c>
      <c r="LG66">
        <v>5</v>
      </c>
      <c r="LH66">
        <v>5</v>
      </c>
      <c r="LI66">
        <v>2</v>
      </c>
      <c r="LJ66">
        <v>5</v>
      </c>
      <c r="LK66">
        <v>3</v>
      </c>
      <c r="LL66">
        <v>4</v>
      </c>
      <c r="LM66">
        <v>3</v>
      </c>
      <c r="LN66">
        <v>3</v>
      </c>
      <c r="LO66">
        <v>2</v>
      </c>
      <c r="LP66">
        <v>2</v>
      </c>
      <c r="LQ66">
        <v>3</v>
      </c>
      <c r="LR66">
        <v>3</v>
      </c>
      <c r="LS66">
        <v>1</v>
      </c>
      <c r="LT66">
        <v>4</v>
      </c>
      <c r="LU66" s="2">
        <f t="shared" ref="LU66:LU97" si="265">SUM(KZ66,LC66,LE66,LG66,LH66,LJ66)</f>
        <v>28</v>
      </c>
      <c r="LV66" s="3">
        <f t="shared" ref="LV66:LV97" si="266">ROUND((LU66/6),3)</f>
        <v>4.6669999999999998</v>
      </c>
      <c r="LW66" s="2">
        <f t="shared" ref="LW66:LW97" si="267">SUM(KY66,LA66,LB66,LD66,LF66,LI66,LK66,LL66,LM66,LN66,LO66,LP66,LQ66,LR66,LS66,LT66)</f>
        <v>43</v>
      </c>
      <c r="LX66" s="3">
        <f t="shared" ref="LX66:LX97" si="268">ROUND((LW66/16),3)</f>
        <v>2.6880000000000002</v>
      </c>
      <c r="LY66" s="2">
        <f t="shared" ref="LY66:LY97" si="269">SUM(KY66,KZ66,LA66,LB66,LC66,LD66,LE66,LF66,LG66,LH66,LI66,LJ66,LK66,LL66,LM66,LN66,LO66,LP66,LQ66,LR66,LS66,LT66)</f>
        <v>71</v>
      </c>
      <c r="LZ66" s="3">
        <f t="shared" ref="LZ66:LZ97" si="270">ROUND((LY66/22),3)</f>
        <v>3.2269999999999999</v>
      </c>
      <c r="MA66" s="2">
        <v>1</v>
      </c>
      <c r="MB66">
        <v>2</v>
      </c>
      <c r="MC66">
        <v>1</v>
      </c>
      <c r="MD66">
        <v>1</v>
      </c>
      <c r="ME66">
        <v>2</v>
      </c>
      <c r="MF66">
        <v>1</v>
      </c>
      <c r="MG66">
        <v>1</v>
      </c>
      <c r="MH66">
        <v>2</v>
      </c>
      <c r="MI66">
        <v>2</v>
      </c>
      <c r="MJ66" s="3">
        <v>1</v>
      </c>
      <c r="MK66">
        <f t="shared" ref="MK66:MK97" si="271">SUM(MA66,MB66,MC66,MD66,ME66,MF66,MG66,MH66,MI66,MJ66)</f>
        <v>14</v>
      </c>
      <c r="ML66" s="2">
        <v>1</v>
      </c>
      <c r="MM66">
        <v>4</v>
      </c>
      <c r="MN66">
        <v>3</v>
      </c>
      <c r="MO66">
        <v>3</v>
      </c>
      <c r="MP66" s="37">
        <f>LOOKUP(MO66,{1,2,3,4,5},{5,4,3,2,1})</f>
        <v>3</v>
      </c>
      <c r="MQ66">
        <v>3</v>
      </c>
      <c r="MR66">
        <v>1</v>
      </c>
      <c r="MS66" s="37">
        <f>LOOKUP(MR66,{1,2,3,4,5},{5,4,3,2,1})</f>
        <v>5</v>
      </c>
      <c r="MT66">
        <v>4</v>
      </c>
      <c r="MU66" s="37">
        <f>LOOKUP(MT66,{1,2,3,4,5},{5,4,3,2,1})</f>
        <v>2</v>
      </c>
      <c r="MV66">
        <v>3</v>
      </c>
      <c r="MW66">
        <v>2</v>
      </c>
      <c r="MX66">
        <v>3</v>
      </c>
      <c r="MY66">
        <v>5</v>
      </c>
      <c r="MZ66" s="37">
        <f>LOOKUP(MY66,{1,2,3,4,5},{5,4,3,2,1})</f>
        <v>1</v>
      </c>
      <c r="NA66">
        <v>4</v>
      </c>
      <c r="NB66">
        <v>2</v>
      </c>
      <c r="NC66">
        <v>2</v>
      </c>
      <c r="ND66" s="37">
        <f>LOOKUP(NC66,{1,2,3,4,5},{5,4,3,2,1})</f>
        <v>4</v>
      </c>
      <c r="NE66">
        <v>3</v>
      </c>
      <c r="NF66">
        <v>4</v>
      </c>
      <c r="NG66" s="37">
        <f>LOOKUP(NF66,{1,2,3,4,5},{5,4,3,2,1})</f>
        <v>2</v>
      </c>
      <c r="NH66">
        <v>3</v>
      </c>
      <c r="NI66" s="37">
        <f>LOOKUP(NH66,{1,2,3,4,5},{5,4,3,2,1})</f>
        <v>3</v>
      </c>
      <c r="NJ66">
        <v>2</v>
      </c>
      <c r="NK66">
        <v>3</v>
      </c>
      <c r="NL66" s="37">
        <f>LOOKUP(NK66,{1,2,3,4,5},{5,4,3,2,1})</f>
        <v>3</v>
      </c>
      <c r="NM66">
        <v>1</v>
      </c>
      <c r="NN66" s="37">
        <f>LOOKUP(NM66,{1,2,3,4,5},{5,4,3,2,1})</f>
        <v>5</v>
      </c>
      <c r="NO66">
        <v>1</v>
      </c>
      <c r="NP66" s="37">
        <f>LOOKUP(NO66,{1,2,3,4,5},{5,4,3,2,1})</f>
        <v>5</v>
      </c>
      <c r="NQ66">
        <v>3</v>
      </c>
      <c r="NR66">
        <v>4</v>
      </c>
      <c r="NS66">
        <v>5</v>
      </c>
      <c r="NT66">
        <v>4</v>
      </c>
      <c r="NU66" s="37">
        <f>LOOKUP(NT66,{1,2,3,4,5},{5,4,3,2,1})</f>
        <v>2</v>
      </c>
      <c r="NV66">
        <v>5</v>
      </c>
      <c r="NW66" s="37">
        <f>LOOKUP(NV66,{1,2,3,4,5},{5,4,3,2,1})</f>
        <v>1</v>
      </c>
      <c r="NX66">
        <v>4</v>
      </c>
      <c r="NY66" s="37">
        <f>LOOKUP(NX66,{1,2,3,4,5},{5,4,3,2,1})</f>
        <v>2</v>
      </c>
      <c r="NZ66">
        <f t="shared" ref="NZ66:NZ86" si="272">SUM(MM66,MN66,MP66,MQ66,MS66,MU66,MV66,MW66,MX66,MZ66,NA66,NB66,ND66,NE66,NG66,NI66,NJ66,NL66,NN66,NP66,NQ66,NR66,NS66,NU66,NW66,NY66)</f>
        <v>79</v>
      </c>
      <c r="OA66">
        <f t="shared" ref="OA66:OA86" si="273">ROUND((NZ66/26), 2)</f>
        <v>3.04</v>
      </c>
      <c r="OB66" s="13" t="s">
        <v>440</v>
      </c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</row>
    <row r="67" spans="1:461" x14ac:dyDescent="0.3">
      <c r="A67" s="30">
        <v>72</v>
      </c>
      <c r="B67" s="2" t="s">
        <v>811</v>
      </c>
      <c r="C67" s="3">
        <v>1</v>
      </c>
      <c r="D67" s="2">
        <v>21</v>
      </c>
      <c r="E67">
        <v>1</v>
      </c>
      <c r="F67" s="2">
        <v>2</v>
      </c>
      <c r="G67">
        <v>2</v>
      </c>
      <c r="H67" s="3">
        <v>1</v>
      </c>
      <c r="I67" s="2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f t="shared" ref="P67:P130" si="274">SUM(J67:O67)</f>
        <v>2</v>
      </c>
      <c r="R67">
        <v>2</v>
      </c>
      <c r="S67">
        <v>3</v>
      </c>
      <c r="T67">
        <f>LOOKUP(R67,{1,2,3,4,5,6,11,15},{1,2,1,2,2,2,1,2})</f>
        <v>2</v>
      </c>
      <c r="U67">
        <v>1</v>
      </c>
      <c r="V67" s="3"/>
      <c r="W67" s="32" t="s">
        <v>440</v>
      </c>
      <c r="X67" s="32" t="s">
        <v>440</v>
      </c>
      <c r="Y67" s="32" t="s">
        <v>440</v>
      </c>
      <c r="Z67" s="32" t="s">
        <v>440</v>
      </c>
      <c r="AA67" s="32" t="s">
        <v>440</v>
      </c>
      <c r="AB67" s="49" t="s">
        <v>440</v>
      </c>
      <c r="AC67" s="32" t="s">
        <v>440</v>
      </c>
      <c r="AD67" s="49" t="s">
        <v>440</v>
      </c>
      <c r="AE67" s="2">
        <v>1</v>
      </c>
      <c r="AF67">
        <v>1</v>
      </c>
      <c r="AG67">
        <f t="shared" si="194"/>
        <v>1</v>
      </c>
      <c r="AH67">
        <v>2</v>
      </c>
      <c r="AI67">
        <f t="shared" si="195"/>
        <v>-1</v>
      </c>
      <c r="AJ67">
        <v>1</v>
      </c>
      <c r="AK67">
        <f t="shared" si="196"/>
        <v>1</v>
      </c>
      <c r="AL67">
        <v>2</v>
      </c>
      <c r="AM67">
        <f t="shared" si="197"/>
        <v>1</v>
      </c>
      <c r="AN67">
        <v>2</v>
      </c>
      <c r="AO67">
        <f t="shared" si="198"/>
        <v>1</v>
      </c>
      <c r="AP67">
        <v>2</v>
      </c>
      <c r="AQ67">
        <f t="shared" si="199"/>
        <v>-1</v>
      </c>
      <c r="AR67">
        <v>2</v>
      </c>
      <c r="AS67">
        <f t="shared" si="200"/>
        <v>1</v>
      </c>
      <c r="AT67">
        <v>2</v>
      </c>
      <c r="AU67">
        <f t="shared" si="201"/>
        <v>1</v>
      </c>
      <c r="AV67">
        <v>2</v>
      </c>
      <c r="AW67">
        <f t="shared" si="202"/>
        <v>-1</v>
      </c>
      <c r="AX67">
        <v>2</v>
      </c>
      <c r="AY67">
        <f t="shared" si="203"/>
        <v>1</v>
      </c>
      <c r="AZ67">
        <v>1</v>
      </c>
      <c r="BA67">
        <f t="shared" si="204"/>
        <v>-1</v>
      </c>
      <c r="BB67">
        <v>1</v>
      </c>
      <c r="BC67">
        <f t="shared" si="205"/>
        <v>1</v>
      </c>
      <c r="BD67">
        <v>1</v>
      </c>
      <c r="BE67">
        <f t="shared" si="206"/>
        <v>1</v>
      </c>
      <c r="BF67">
        <v>2</v>
      </c>
      <c r="BG67">
        <f t="shared" si="207"/>
        <v>1</v>
      </c>
      <c r="BH67">
        <v>2</v>
      </c>
      <c r="BI67">
        <f t="shared" si="208"/>
        <v>-1</v>
      </c>
      <c r="BJ67">
        <v>2</v>
      </c>
      <c r="BK67">
        <f t="shared" si="209"/>
        <v>1</v>
      </c>
      <c r="BL67">
        <v>2</v>
      </c>
      <c r="BM67">
        <f t="shared" si="210"/>
        <v>1</v>
      </c>
      <c r="BN67">
        <v>2</v>
      </c>
      <c r="BO67">
        <f t="shared" si="211"/>
        <v>-1</v>
      </c>
      <c r="BP67">
        <v>1</v>
      </c>
      <c r="BQ67">
        <f t="shared" si="212"/>
        <v>1</v>
      </c>
      <c r="BR67">
        <v>2</v>
      </c>
      <c r="BS67">
        <f t="shared" si="213"/>
        <v>1</v>
      </c>
      <c r="BT67">
        <v>2</v>
      </c>
      <c r="BU67">
        <f t="shared" si="214"/>
        <v>1</v>
      </c>
      <c r="BV67" s="13">
        <f t="shared" si="215"/>
        <v>9</v>
      </c>
      <c r="BW67" s="2">
        <v>1</v>
      </c>
      <c r="BX67">
        <v>1</v>
      </c>
      <c r="BY67">
        <v>2</v>
      </c>
      <c r="BZ67">
        <v>1</v>
      </c>
      <c r="CA67">
        <v>4</v>
      </c>
      <c r="CB67">
        <v>2</v>
      </c>
      <c r="CC67">
        <v>3</v>
      </c>
      <c r="CD67">
        <v>2</v>
      </c>
      <c r="CE67" s="37">
        <v>5</v>
      </c>
      <c r="CF67">
        <v>3</v>
      </c>
      <c r="CG67">
        <v>2</v>
      </c>
      <c r="CH67">
        <v>1</v>
      </c>
      <c r="CI67">
        <v>2</v>
      </c>
      <c r="CJ67">
        <v>1</v>
      </c>
      <c r="CK67">
        <v>1</v>
      </c>
      <c r="CL67">
        <v>2</v>
      </c>
      <c r="CM67">
        <v>3</v>
      </c>
      <c r="CN67">
        <v>2</v>
      </c>
      <c r="CO67">
        <v>2</v>
      </c>
      <c r="CP67">
        <v>4</v>
      </c>
      <c r="CQ67">
        <v>2</v>
      </c>
      <c r="CR67">
        <v>1</v>
      </c>
      <c r="CS67">
        <f>LOOKUP(CR67,{1,2,3,4,5},{5,4,3,2,1})</f>
        <v>5</v>
      </c>
      <c r="CT67">
        <v>4</v>
      </c>
      <c r="CU67">
        <v>1</v>
      </c>
      <c r="CV67">
        <v>4</v>
      </c>
      <c r="CW67">
        <v>2</v>
      </c>
      <c r="CX67">
        <f>LOOKUP(CW67,{1,2,3,4,5},{5,4,3,2,1})</f>
        <v>4</v>
      </c>
      <c r="CY67">
        <v>1</v>
      </c>
      <c r="CZ67">
        <f>LOOKUP(CY67,{1,2,3,4,5},{5,4,3,2,1})</f>
        <v>5</v>
      </c>
      <c r="DA67">
        <v>1</v>
      </c>
      <c r="DB67">
        <f>LOOKUP(DA67,{1,2,3,4,5},{5,4,3,2,1})</f>
        <v>5</v>
      </c>
      <c r="DC67">
        <v>4</v>
      </c>
      <c r="DD67">
        <v>4</v>
      </c>
      <c r="DE67">
        <v>4</v>
      </c>
      <c r="DF67">
        <v>3</v>
      </c>
      <c r="DG67">
        <v>4</v>
      </c>
      <c r="DH67">
        <v>3</v>
      </c>
      <c r="DI67">
        <v>1</v>
      </c>
      <c r="DJ67">
        <v>1</v>
      </c>
      <c r="DK67">
        <v>1</v>
      </c>
      <c r="DL67" s="2">
        <f t="shared" si="224"/>
        <v>4</v>
      </c>
      <c r="DM67">
        <f t="shared" si="225"/>
        <v>1.3332999999999999</v>
      </c>
      <c r="DN67">
        <f t="shared" si="226"/>
        <v>10</v>
      </c>
      <c r="DO67">
        <f t="shared" si="227"/>
        <v>3.3332999999999999</v>
      </c>
      <c r="DP67">
        <f t="shared" si="228"/>
        <v>14</v>
      </c>
      <c r="DQ67" s="3">
        <f t="shared" si="229"/>
        <v>2.3332999999999999</v>
      </c>
      <c r="DR67" s="2">
        <f t="shared" si="230"/>
        <v>13</v>
      </c>
      <c r="DS67">
        <f t="shared" si="231"/>
        <v>2.1667000000000001</v>
      </c>
      <c r="DT67">
        <f t="shared" si="232"/>
        <v>17</v>
      </c>
      <c r="DU67">
        <f t="shared" si="233"/>
        <v>2.125</v>
      </c>
      <c r="DV67">
        <f t="shared" si="234"/>
        <v>30</v>
      </c>
      <c r="DW67" s="3">
        <f t="shared" si="235"/>
        <v>2.14</v>
      </c>
      <c r="DX67" s="2">
        <f t="shared" si="236"/>
        <v>11</v>
      </c>
      <c r="DY67">
        <f t="shared" si="237"/>
        <v>3.6667000000000001</v>
      </c>
      <c r="DZ67">
        <f t="shared" si="238"/>
        <v>9</v>
      </c>
      <c r="EA67">
        <f t="shared" si="239"/>
        <v>3</v>
      </c>
      <c r="EB67">
        <f t="shared" si="240"/>
        <v>20</v>
      </c>
      <c r="EC67" s="3">
        <f t="shared" si="241"/>
        <v>3.33</v>
      </c>
      <c r="ED67" s="2">
        <f t="shared" ref="ED67:ED130" si="275">SUM(CX67,CZ67,DB67,DC67,DD67,DE67)</f>
        <v>26</v>
      </c>
      <c r="EE67" s="3">
        <f t="shared" si="242"/>
        <v>4.33</v>
      </c>
      <c r="EF67" s="2">
        <f t="shared" si="243"/>
        <v>3</v>
      </c>
      <c r="EG67" s="3">
        <f t="shared" si="244"/>
        <v>1</v>
      </c>
      <c r="EH67" s="2">
        <f t="shared" si="245"/>
        <v>93</v>
      </c>
      <c r="EI67" s="3">
        <f t="shared" si="246"/>
        <v>2.66</v>
      </c>
      <c r="EJ67" s="2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5</v>
      </c>
      <c r="ER67">
        <v>1</v>
      </c>
      <c r="ES67">
        <v>1</v>
      </c>
      <c r="ET67">
        <v>5</v>
      </c>
      <c r="EU67" s="37">
        <v>2</v>
      </c>
      <c r="EV67">
        <v>1</v>
      </c>
      <c r="EW67">
        <v>1</v>
      </c>
      <c r="EX67">
        <v>1</v>
      </c>
      <c r="EY67">
        <v>1</v>
      </c>
      <c r="EZ67">
        <v>4</v>
      </c>
      <c r="FA67">
        <v>2</v>
      </c>
      <c r="FB67">
        <v>1</v>
      </c>
      <c r="FC67">
        <v>1</v>
      </c>
      <c r="FD67">
        <v>1</v>
      </c>
      <c r="FE67">
        <v>1</v>
      </c>
      <c r="FF67" s="2">
        <f t="shared" si="247"/>
        <v>32</v>
      </c>
      <c r="FG67" s="3">
        <f t="shared" si="248"/>
        <v>1.6</v>
      </c>
      <c r="FH67" t="s">
        <v>521</v>
      </c>
      <c r="FI67">
        <v>16</v>
      </c>
      <c r="FJ67" t="s">
        <v>514</v>
      </c>
      <c r="FK67">
        <v>10</v>
      </c>
      <c r="FL67" t="s">
        <v>511</v>
      </c>
      <c r="FM67" s="3">
        <v>7</v>
      </c>
      <c r="FN67" s="2">
        <v>1</v>
      </c>
      <c r="FO67">
        <v>1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1</v>
      </c>
      <c r="FV67">
        <v>1</v>
      </c>
      <c r="FW67">
        <v>2</v>
      </c>
      <c r="FX67">
        <v>1</v>
      </c>
      <c r="FY67" s="37">
        <v>2</v>
      </c>
      <c r="FZ67">
        <v>2</v>
      </c>
      <c r="GA67">
        <v>1</v>
      </c>
      <c r="GB67">
        <v>1</v>
      </c>
      <c r="GC67">
        <v>2</v>
      </c>
      <c r="GD67">
        <v>1</v>
      </c>
      <c r="GE67">
        <v>2</v>
      </c>
      <c r="GF67">
        <v>2</v>
      </c>
      <c r="GG67">
        <v>2</v>
      </c>
      <c r="GH67">
        <v>2</v>
      </c>
      <c r="GI67">
        <v>2</v>
      </c>
      <c r="GJ67" s="2">
        <f t="shared" si="249"/>
        <v>33</v>
      </c>
      <c r="GK67" s="3">
        <f t="shared" si="250"/>
        <v>1.65</v>
      </c>
      <c r="GL67" s="2" t="s">
        <v>512</v>
      </c>
      <c r="GM67">
        <v>8</v>
      </c>
      <c r="GN67" t="s">
        <v>520</v>
      </c>
      <c r="GO67">
        <v>15</v>
      </c>
      <c r="GP67" t="s">
        <v>514</v>
      </c>
      <c r="GQ67" s="3">
        <v>10</v>
      </c>
      <c r="GR67" s="2">
        <v>1</v>
      </c>
      <c r="GS67">
        <v>5</v>
      </c>
      <c r="GT67">
        <v>5</v>
      </c>
      <c r="GU67">
        <v>4</v>
      </c>
      <c r="GV67">
        <v>4</v>
      </c>
      <c r="GW67">
        <v>4</v>
      </c>
      <c r="GX67" s="37">
        <f>LOOKUP(GW67,{1,2,3,4,5},{5,4,3,2,1})</f>
        <v>2</v>
      </c>
      <c r="GY67">
        <v>1</v>
      </c>
      <c r="GZ67" s="37">
        <f>LOOKUP(GY67,{1,2,3,4,5},{5,4,3,2,1})</f>
        <v>5</v>
      </c>
      <c r="HA67">
        <v>3</v>
      </c>
      <c r="HB67">
        <v>2</v>
      </c>
      <c r="HC67" s="37">
        <f>LOOKUP(HB67,{1,2,3,4,5},{5,4,3,2,1})</f>
        <v>4</v>
      </c>
      <c r="HD67">
        <v>2</v>
      </c>
      <c r="HE67">
        <v>4</v>
      </c>
      <c r="HF67">
        <v>5</v>
      </c>
      <c r="HG67">
        <v>3</v>
      </c>
      <c r="HH67">
        <v>4</v>
      </c>
      <c r="HI67">
        <v>4</v>
      </c>
      <c r="HJ67">
        <v>5</v>
      </c>
      <c r="HK67">
        <v>2</v>
      </c>
      <c r="HL67" s="37">
        <f>LOOKUP(HK67,{1,2,3,4,5},{5,4,3,2,1})</f>
        <v>4</v>
      </c>
      <c r="HM67">
        <v>2</v>
      </c>
      <c r="HN67" s="37">
        <f>LOOKUP(HM67,{1,2,3,4,5},{5,4,3,2,1})</f>
        <v>4</v>
      </c>
      <c r="HO67">
        <f t="shared" si="251"/>
        <v>67</v>
      </c>
      <c r="HP67">
        <f t="shared" si="252"/>
        <v>3.94</v>
      </c>
      <c r="HQ67">
        <v>1</v>
      </c>
      <c r="HR67">
        <v>2</v>
      </c>
      <c r="HS67">
        <v>1</v>
      </c>
      <c r="HT67">
        <v>1</v>
      </c>
      <c r="HU67">
        <v>2</v>
      </c>
      <c r="HV67">
        <v>1</v>
      </c>
      <c r="HW67">
        <v>1</v>
      </c>
      <c r="HX67" s="37">
        <v>3</v>
      </c>
      <c r="HY67">
        <v>2</v>
      </c>
      <c r="HZ67">
        <v>2</v>
      </c>
      <c r="IA67">
        <v>3</v>
      </c>
      <c r="IB67">
        <v>1</v>
      </c>
      <c r="IC67">
        <v>2</v>
      </c>
      <c r="ID67">
        <v>2</v>
      </c>
      <c r="IE67">
        <v>2</v>
      </c>
      <c r="IF67">
        <v>3</v>
      </c>
      <c r="IG67">
        <v>1</v>
      </c>
      <c r="IH67">
        <v>1</v>
      </c>
      <c r="II67">
        <v>1</v>
      </c>
      <c r="IJ67" s="37">
        <f>LOOKUP(II67,{1,2,3},{3,2,1})</f>
        <v>3</v>
      </c>
      <c r="IK67" s="2">
        <f t="shared" si="216"/>
        <v>30</v>
      </c>
      <c r="IL67" s="3">
        <f t="shared" si="217"/>
        <v>1.76</v>
      </c>
      <c r="IM67" s="2">
        <v>1</v>
      </c>
      <c r="IN67">
        <v>2</v>
      </c>
      <c r="IO67">
        <v>4</v>
      </c>
      <c r="IP67">
        <v>4</v>
      </c>
      <c r="IQ67">
        <v>1</v>
      </c>
      <c r="IR67">
        <v>5</v>
      </c>
      <c r="IS67">
        <v>3</v>
      </c>
      <c r="IT67" s="2">
        <f t="shared" si="253"/>
        <v>19</v>
      </c>
      <c r="IU67" s="3">
        <f t="shared" si="254"/>
        <v>3.1669999999999998</v>
      </c>
      <c r="IV67" s="2">
        <v>1</v>
      </c>
      <c r="IW67">
        <v>3</v>
      </c>
      <c r="IX67">
        <v>4</v>
      </c>
      <c r="IY67">
        <v>4</v>
      </c>
      <c r="IZ67">
        <v>3</v>
      </c>
      <c r="JA67">
        <v>5</v>
      </c>
      <c r="JB67">
        <v>2</v>
      </c>
      <c r="JC67" s="2">
        <f t="shared" si="255"/>
        <v>21</v>
      </c>
      <c r="JD67" s="3">
        <f t="shared" si="256"/>
        <v>3.5</v>
      </c>
      <c r="JE67" s="2">
        <v>1</v>
      </c>
      <c r="JF67">
        <v>4</v>
      </c>
      <c r="JG67">
        <v>4</v>
      </c>
      <c r="JH67">
        <v>3</v>
      </c>
      <c r="JI67">
        <v>5</v>
      </c>
      <c r="JJ67">
        <v>2</v>
      </c>
      <c r="JK67">
        <v>4</v>
      </c>
      <c r="JL67" s="2">
        <f t="shared" si="257"/>
        <v>22</v>
      </c>
      <c r="JM67" s="3">
        <f t="shared" si="258"/>
        <v>3.6669999999999998</v>
      </c>
      <c r="JN67" s="2">
        <v>1</v>
      </c>
      <c r="JO67">
        <v>5</v>
      </c>
      <c r="JP67">
        <v>5</v>
      </c>
      <c r="JQ67">
        <v>3</v>
      </c>
      <c r="JR67">
        <v>5</v>
      </c>
      <c r="JS67">
        <v>3</v>
      </c>
      <c r="JT67">
        <v>5</v>
      </c>
      <c r="JU67" s="2">
        <f t="shared" si="164"/>
        <v>26</v>
      </c>
      <c r="JV67" s="3">
        <f t="shared" si="165"/>
        <v>4.3330000000000002</v>
      </c>
      <c r="JW67" s="2">
        <v>1</v>
      </c>
      <c r="JX67">
        <v>4</v>
      </c>
      <c r="JY67" s="37">
        <f>LOOKUP(JX67,{1,2,3,4,5},{5,4,3,2,1})</f>
        <v>2</v>
      </c>
      <c r="JZ67">
        <v>4</v>
      </c>
      <c r="KA67" s="37">
        <f>LOOKUP(JZ67,{1,2,3,4,5},{5,4,3,2,1})</f>
        <v>2</v>
      </c>
      <c r="KB67">
        <v>3</v>
      </c>
      <c r="KC67" s="37">
        <f>LOOKUP(KB67,{1,2,3,4,5},{5,4,3,2,1})</f>
        <v>3</v>
      </c>
      <c r="KD67">
        <v>4</v>
      </c>
      <c r="KE67" s="37">
        <f>LOOKUP(KD67,{1,2,3,4,5},{5,4,3,2,1})</f>
        <v>2</v>
      </c>
      <c r="KF67">
        <v>3</v>
      </c>
      <c r="KG67" s="37">
        <f>LOOKUP(KF67,{1,2,3,4,5},{5,4,3,2,1})</f>
        <v>3</v>
      </c>
      <c r="KH67">
        <v>4</v>
      </c>
      <c r="KI67" s="37">
        <f>LOOKUP(KH67,{1,2,3,4,5},{5,4,3,2,1})</f>
        <v>2</v>
      </c>
      <c r="KJ67" s="2">
        <f t="shared" ref="KJ67:KJ130" si="276">SUM(JX67,JZ67,KB67,KD67,KF67,KH67)</f>
        <v>22</v>
      </c>
      <c r="KK67" s="3">
        <f t="shared" si="259"/>
        <v>3.6669999999999998</v>
      </c>
      <c r="KL67" s="2">
        <f t="shared" si="260"/>
        <v>7</v>
      </c>
      <c r="KM67">
        <f t="shared" si="261"/>
        <v>10</v>
      </c>
      <c r="KN67">
        <f t="shared" si="163"/>
        <v>11</v>
      </c>
      <c r="KO67">
        <f t="shared" si="262"/>
        <v>6</v>
      </c>
      <c r="KP67">
        <f t="shared" si="263"/>
        <v>13</v>
      </c>
      <c r="KQ67">
        <f t="shared" si="264"/>
        <v>7</v>
      </c>
      <c r="KR67" s="2">
        <f t="shared" si="218"/>
        <v>9</v>
      </c>
      <c r="KS67">
        <f t="shared" si="223"/>
        <v>9</v>
      </c>
      <c r="KT67">
        <f t="shared" si="219"/>
        <v>6</v>
      </c>
      <c r="KU67">
        <f t="shared" si="220"/>
        <v>10</v>
      </c>
      <c r="KV67">
        <f t="shared" si="221"/>
        <v>5</v>
      </c>
      <c r="KW67" s="3">
        <f t="shared" si="222"/>
        <v>9</v>
      </c>
      <c r="KX67" s="2">
        <v>1</v>
      </c>
      <c r="KY67">
        <v>4</v>
      </c>
      <c r="KZ67">
        <v>4</v>
      </c>
      <c r="LA67">
        <v>2</v>
      </c>
      <c r="LB67">
        <v>2</v>
      </c>
      <c r="LC67">
        <v>3</v>
      </c>
      <c r="LD67">
        <v>1</v>
      </c>
      <c r="LE67">
        <v>4</v>
      </c>
      <c r="LF67">
        <v>3</v>
      </c>
      <c r="LG67">
        <v>4</v>
      </c>
      <c r="LH67">
        <v>4</v>
      </c>
      <c r="LI67">
        <v>2</v>
      </c>
      <c r="LJ67">
        <v>5</v>
      </c>
      <c r="LK67">
        <v>3</v>
      </c>
      <c r="LL67">
        <v>3</v>
      </c>
      <c r="LM67">
        <v>3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1</v>
      </c>
      <c r="LT67">
        <v>3</v>
      </c>
      <c r="LU67" s="2">
        <f t="shared" si="265"/>
        <v>24</v>
      </c>
      <c r="LV67" s="3">
        <f t="shared" si="266"/>
        <v>4</v>
      </c>
      <c r="LW67" s="2">
        <f t="shared" si="267"/>
        <v>37</v>
      </c>
      <c r="LX67" s="3">
        <f t="shared" si="268"/>
        <v>2.3130000000000002</v>
      </c>
      <c r="LY67" s="2">
        <f t="shared" si="269"/>
        <v>61</v>
      </c>
      <c r="LZ67" s="3">
        <f t="shared" si="270"/>
        <v>2.7730000000000001</v>
      </c>
      <c r="MA67" s="2">
        <v>1</v>
      </c>
      <c r="MB67">
        <v>2</v>
      </c>
      <c r="MC67">
        <v>1</v>
      </c>
      <c r="MD67">
        <v>1</v>
      </c>
      <c r="ME67">
        <v>1</v>
      </c>
      <c r="MF67">
        <v>2</v>
      </c>
      <c r="MG67">
        <v>2</v>
      </c>
      <c r="MH67">
        <v>1</v>
      </c>
      <c r="MI67">
        <v>2</v>
      </c>
      <c r="MJ67" s="3">
        <v>2</v>
      </c>
      <c r="MK67">
        <f t="shared" si="271"/>
        <v>15</v>
      </c>
      <c r="ML67" s="2">
        <v>1</v>
      </c>
      <c r="MM67">
        <v>3</v>
      </c>
      <c r="MN67">
        <v>2</v>
      </c>
      <c r="MO67">
        <v>5</v>
      </c>
      <c r="MP67" s="37">
        <f>LOOKUP(MO67,{1,2,3,4,5},{5,4,3,2,1})</f>
        <v>1</v>
      </c>
      <c r="MQ67">
        <v>2</v>
      </c>
      <c r="MR67">
        <v>5</v>
      </c>
      <c r="MS67" s="37">
        <f>LOOKUP(MR67,{1,2,3,4,5},{5,4,3,2,1})</f>
        <v>1</v>
      </c>
      <c r="MT67">
        <v>2</v>
      </c>
      <c r="MU67" s="37">
        <f>LOOKUP(MT67,{1,2,3,4,5},{5,4,3,2,1})</f>
        <v>4</v>
      </c>
      <c r="MV67">
        <v>2</v>
      </c>
      <c r="MW67">
        <v>1</v>
      </c>
      <c r="MX67">
        <v>1</v>
      </c>
      <c r="MY67">
        <v>5</v>
      </c>
      <c r="MZ67" s="37">
        <f>LOOKUP(MY67,{1,2,3,4,5},{5,4,3,2,1})</f>
        <v>1</v>
      </c>
      <c r="NA67">
        <v>3</v>
      </c>
      <c r="NB67">
        <v>2</v>
      </c>
      <c r="NC67">
        <v>5</v>
      </c>
      <c r="ND67" s="37">
        <f>LOOKUP(NC67,{1,2,3,4,5},{5,4,3,2,1})</f>
        <v>1</v>
      </c>
      <c r="NE67">
        <v>1</v>
      </c>
      <c r="NF67">
        <v>5</v>
      </c>
      <c r="NG67" s="37">
        <f>LOOKUP(NF67,{1,2,3,4,5},{5,4,3,2,1})</f>
        <v>1</v>
      </c>
      <c r="NH67">
        <v>5</v>
      </c>
      <c r="NI67" s="37">
        <f>LOOKUP(NH67,{1,2,3,4,5},{5,4,3,2,1})</f>
        <v>1</v>
      </c>
      <c r="NJ67">
        <v>1</v>
      </c>
      <c r="NK67">
        <v>5</v>
      </c>
      <c r="NL67" s="37">
        <f>LOOKUP(NK67,{1,2,3,4,5},{5,4,3,2,1})</f>
        <v>1</v>
      </c>
      <c r="NM67">
        <v>5</v>
      </c>
      <c r="NN67" s="37">
        <f>LOOKUP(NM67,{1,2,3,4,5},{5,4,3,2,1})</f>
        <v>1</v>
      </c>
      <c r="NO67">
        <v>3</v>
      </c>
      <c r="NP67" s="37">
        <f>LOOKUP(NO67,{1,2,3,4,5},{5,4,3,2,1})</f>
        <v>3</v>
      </c>
      <c r="NQ67">
        <v>1</v>
      </c>
      <c r="NR67">
        <v>1</v>
      </c>
      <c r="NS67">
        <v>3</v>
      </c>
      <c r="NT67">
        <v>4</v>
      </c>
      <c r="NU67" s="37">
        <f>LOOKUP(NT67,{1,2,3,4,5},{5,4,3,2,1})</f>
        <v>2</v>
      </c>
      <c r="NV67">
        <v>5</v>
      </c>
      <c r="NW67" s="37">
        <f>LOOKUP(NV67,{1,2,3,4,5},{5,4,3,2,1})</f>
        <v>1</v>
      </c>
      <c r="NX67">
        <v>5</v>
      </c>
      <c r="NY67" s="37">
        <f>LOOKUP(NX67,{1,2,3,4,5},{5,4,3,2,1})</f>
        <v>1</v>
      </c>
      <c r="NZ67">
        <f t="shared" si="272"/>
        <v>42</v>
      </c>
      <c r="OA67">
        <f t="shared" si="273"/>
        <v>1.62</v>
      </c>
      <c r="OB67" s="13" t="s">
        <v>440</v>
      </c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</row>
    <row r="68" spans="1:461" x14ac:dyDescent="0.3">
      <c r="A68" s="30">
        <v>73</v>
      </c>
      <c r="B68" s="2" t="s">
        <v>812</v>
      </c>
      <c r="C68" s="3">
        <v>1</v>
      </c>
      <c r="D68" s="2">
        <v>19</v>
      </c>
      <c r="E68">
        <v>1</v>
      </c>
      <c r="F68" s="2">
        <v>1</v>
      </c>
      <c r="G68">
        <v>1</v>
      </c>
      <c r="H68" s="3">
        <v>1</v>
      </c>
      <c r="I68" s="2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f t="shared" si="274"/>
        <v>1</v>
      </c>
      <c r="Q68" t="s">
        <v>813</v>
      </c>
      <c r="R68">
        <v>2</v>
      </c>
      <c r="S68">
        <v>2</v>
      </c>
      <c r="T68">
        <f>LOOKUP(R68,{1,2,3,4,5,6,11,15},{1,2,1,2,2,2,1,2})</f>
        <v>2</v>
      </c>
      <c r="U68">
        <v>1</v>
      </c>
      <c r="V68" s="3"/>
      <c r="W68" s="32" t="s">
        <v>440</v>
      </c>
      <c r="X68" s="32" t="s">
        <v>440</v>
      </c>
      <c r="Y68" s="32" t="s">
        <v>440</v>
      </c>
      <c r="Z68" s="32" t="s">
        <v>440</v>
      </c>
      <c r="AA68" s="32" t="s">
        <v>440</v>
      </c>
      <c r="AB68" s="49" t="s">
        <v>440</v>
      </c>
      <c r="AC68" s="32" t="s">
        <v>440</v>
      </c>
      <c r="AD68" s="49" t="s">
        <v>440</v>
      </c>
      <c r="AE68" s="2">
        <v>1</v>
      </c>
      <c r="AF68">
        <v>1</v>
      </c>
      <c r="AG68">
        <f t="shared" si="194"/>
        <v>1</v>
      </c>
      <c r="AH68">
        <v>1</v>
      </c>
      <c r="AI68">
        <f t="shared" si="195"/>
        <v>1</v>
      </c>
      <c r="AJ68">
        <v>1</v>
      </c>
      <c r="AK68">
        <f t="shared" si="196"/>
        <v>1</v>
      </c>
      <c r="AL68">
        <v>2</v>
      </c>
      <c r="AM68">
        <f t="shared" si="197"/>
        <v>1</v>
      </c>
      <c r="AN68">
        <v>2</v>
      </c>
      <c r="AO68">
        <f t="shared" si="198"/>
        <v>1</v>
      </c>
      <c r="AP68">
        <v>1</v>
      </c>
      <c r="AQ68">
        <f t="shared" si="199"/>
        <v>1</v>
      </c>
      <c r="AR68">
        <v>2</v>
      </c>
      <c r="AS68">
        <f t="shared" si="200"/>
        <v>1</v>
      </c>
      <c r="AT68">
        <v>2</v>
      </c>
      <c r="AU68">
        <f t="shared" si="201"/>
        <v>1</v>
      </c>
      <c r="AV68">
        <v>1</v>
      </c>
      <c r="AW68">
        <f t="shared" si="202"/>
        <v>1</v>
      </c>
      <c r="AX68">
        <v>1</v>
      </c>
      <c r="AY68">
        <f t="shared" si="203"/>
        <v>-1</v>
      </c>
      <c r="AZ68">
        <v>1</v>
      </c>
      <c r="BA68">
        <f t="shared" si="204"/>
        <v>-1</v>
      </c>
      <c r="BB68">
        <v>1</v>
      </c>
      <c r="BC68">
        <f t="shared" si="205"/>
        <v>1</v>
      </c>
      <c r="BD68">
        <v>1</v>
      </c>
      <c r="BE68">
        <f t="shared" si="206"/>
        <v>1</v>
      </c>
      <c r="BF68">
        <v>2</v>
      </c>
      <c r="BG68">
        <f t="shared" si="207"/>
        <v>1</v>
      </c>
      <c r="BH68">
        <v>1</v>
      </c>
      <c r="BI68">
        <f t="shared" si="208"/>
        <v>1</v>
      </c>
      <c r="BJ68">
        <v>2</v>
      </c>
      <c r="BK68">
        <f t="shared" si="209"/>
        <v>1</v>
      </c>
      <c r="BL68">
        <v>2</v>
      </c>
      <c r="BM68">
        <f t="shared" si="210"/>
        <v>1</v>
      </c>
      <c r="BN68">
        <v>1</v>
      </c>
      <c r="BO68">
        <f t="shared" si="211"/>
        <v>1</v>
      </c>
      <c r="BP68">
        <v>1</v>
      </c>
      <c r="BQ68">
        <f t="shared" si="212"/>
        <v>1</v>
      </c>
      <c r="BR68">
        <v>2</v>
      </c>
      <c r="BS68">
        <f t="shared" si="213"/>
        <v>1</v>
      </c>
      <c r="BT68">
        <v>2</v>
      </c>
      <c r="BU68">
        <f t="shared" si="214"/>
        <v>1</v>
      </c>
      <c r="BV68" s="13">
        <f t="shared" si="215"/>
        <v>17</v>
      </c>
      <c r="BW68" s="2">
        <v>1</v>
      </c>
      <c r="BX68">
        <v>2</v>
      </c>
      <c r="BY68">
        <v>5</v>
      </c>
      <c r="BZ68">
        <v>2</v>
      </c>
      <c r="CA68">
        <v>4</v>
      </c>
      <c r="CB68">
        <v>2</v>
      </c>
      <c r="CC68">
        <v>4</v>
      </c>
      <c r="CD68">
        <v>1</v>
      </c>
      <c r="CE68" s="37">
        <v>5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4</v>
      </c>
      <c r="CL68">
        <v>4</v>
      </c>
      <c r="CM68">
        <v>4</v>
      </c>
      <c r="CN68">
        <v>2</v>
      </c>
      <c r="CO68">
        <v>2</v>
      </c>
      <c r="CP68">
        <v>5</v>
      </c>
      <c r="CQ68">
        <v>5</v>
      </c>
      <c r="CR68">
        <v>2</v>
      </c>
      <c r="CS68">
        <f>LOOKUP(CR68,{1,2,3,4,5},{5,4,3,2,1})</f>
        <v>4</v>
      </c>
      <c r="CT68">
        <v>2</v>
      </c>
      <c r="CU68">
        <v>2</v>
      </c>
      <c r="CV68">
        <v>4</v>
      </c>
      <c r="CW68">
        <v>3</v>
      </c>
      <c r="CX68">
        <f>LOOKUP(CW68,{1,2,3,4,5},{5,4,3,2,1})</f>
        <v>3</v>
      </c>
      <c r="CY68">
        <v>3</v>
      </c>
      <c r="CZ68">
        <f>LOOKUP(CY68,{1,2,3,4,5},{5,4,3,2,1})</f>
        <v>3</v>
      </c>
      <c r="DA68">
        <v>3</v>
      </c>
      <c r="DB68">
        <f>LOOKUP(DA68,{1,2,3,4,5},{5,4,3,2,1})</f>
        <v>3</v>
      </c>
      <c r="DC68">
        <v>4</v>
      </c>
      <c r="DD68">
        <v>4</v>
      </c>
      <c r="DE68">
        <v>4</v>
      </c>
      <c r="DF68">
        <v>4</v>
      </c>
      <c r="DG68">
        <v>5</v>
      </c>
      <c r="DH68">
        <v>5</v>
      </c>
      <c r="DI68">
        <v>1</v>
      </c>
      <c r="DJ68">
        <v>4</v>
      </c>
      <c r="DK68">
        <v>2</v>
      </c>
      <c r="DL68" s="2">
        <f t="shared" si="224"/>
        <v>9</v>
      </c>
      <c r="DM68">
        <f t="shared" si="225"/>
        <v>3</v>
      </c>
      <c r="DN68">
        <f t="shared" si="226"/>
        <v>14</v>
      </c>
      <c r="DO68">
        <f t="shared" si="227"/>
        <v>4.6666999999999996</v>
      </c>
      <c r="DP68">
        <f t="shared" si="228"/>
        <v>23</v>
      </c>
      <c r="DQ68" s="3">
        <f t="shared" si="229"/>
        <v>3.8334000000000001</v>
      </c>
      <c r="DR68" s="2">
        <f t="shared" si="230"/>
        <v>20</v>
      </c>
      <c r="DS68">
        <f t="shared" si="231"/>
        <v>3.3332999999999999</v>
      </c>
      <c r="DT68">
        <f t="shared" si="232"/>
        <v>17</v>
      </c>
      <c r="DU68">
        <f t="shared" si="233"/>
        <v>2.125</v>
      </c>
      <c r="DV68">
        <f t="shared" si="234"/>
        <v>37</v>
      </c>
      <c r="DW68" s="3">
        <f t="shared" si="235"/>
        <v>2.64</v>
      </c>
      <c r="DX68" s="2">
        <f t="shared" si="236"/>
        <v>14</v>
      </c>
      <c r="DY68">
        <f t="shared" si="237"/>
        <v>4.6666999999999996</v>
      </c>
      <c r="DZ68">
        <f t="shared" si="238"/>
        <v>8</v>
      </c>
      <c r="EA68">
        <f t="shared" si="239"/>
        <v>2.6667000000000001</v>
      </c>
      <c r="EB68">
        <f t="shared" si="240"/>
        <v>22</v>
      </c>
      <c r="EC68" s="3">
        <f t="shared" si="241"/>
        <v>3.67</v>
      </c>
      <c r="ED68" s="2">
        <f t="shared" si="275"/>
        <v>21</v>
      </c>
      <c r="EE68" s="3">
        <f t="shared" si="242"/>
        <v>3.5</v>
      </c>
      <c r="EF68" s="2">
        <f t="shared" si="243"/>
        <v>7</v>
      </c>
      <c r="EG68" s="3">
        <f t="shared" si="244"/>
        <v>2.33</v>
      </c>
      <c r="EH68" s="2">
        <f t="shared" si="245"/>
        <v>110</v>
      </c>
      <c r="EI68" s="3">
        <f t="shared" si="246"/>
        <v>3.14</v>
      </c>
      <c r="EJ68" s="2">
        <v>1</v>
      </c>
      <c r="EK68">
        <v>2</v>
      </c>
      <c r="EL68">
        <v>2</v>
      </c>
      <c r="EM68">
        <v>3</v>
      </c>
      <c r="EN68">
        <v>3</v>
      </c>
      <c r="EO68">
        <v>4</v>
      </c>
      <c r="EP68">
        <v>1</v>
      </c>
      <c r="EQ68">
        <v>5</v>
      </c>
      <c r="ER68">
        <v>4</v>
      </c>
      <c r="ES68">
        <v>3</v>
      </c>
      <c r="ET68">
        <v>5</v>
      </c>
      <c r="EU68" s="37">
        <v>2</v>
      </c>
      <c r="EV68">
        <v>1</v>
      </c>
      <c r="EW68">
        <v>1</v>
      </c>
      <c r="EX68">
        <v>1</v>
      </c>
      <c r="EY68">
        <v>2</v>
      </c>
      <c r="EZ68">
        <v>5</v>
      </c>
      <c r="FA68">
        <v>2</v>
      </c>
      <c r="FB68">
        <v>4</v>
      </c>
      <c r="FC68">
        <v>2</v>
      </c>
      <c r="FD68">
        <v>2</v>
      </c>
      <c r="FE68">
        <v>4</v>
      </c>
      <c r="FF68" s="2">
        <f t="shared" si="247"/>
        <v>56</v>
      </c>
      <c r="FG68" s="3">
        <f t="shared" si="248"/>
        <v>2.8</v>
      </c>
      <c r="FH68" s="2" t="s">
        <v>511</v>
      </c>
      <c r="FI68">
        <v>7</v>
      </c>
      <c r="FJ68" t="s">
        <v>514</v>
      </c>
      <c r="FK68">
        <v>10</v>
      </c>
      <c r="FL68" t="s">
        <v>520</v>
      </c>
      <c r="FM68" s="3">
        <v>15</v>
      </c>
      <c r="FN68" s="2">
        <v>1</v>
      </c>
      <c r="FO68">
        <v>1</v>
      </c>
      <c r="FP68">
        <v>2</v>
      </c>
      <c r="FQ68">
        <v>1</v>
      </c>
      <c r="FR68">
        <v>1</v>
      </c>
      <c r="FS68">
        <v>1</v>
      </c>
      <c r="FT68">
        <v>2</v>
      </c>
      <c r="FU68">
        <v>1</v>
      </c>
      <c r="FV68">
        <v>1</v>
      </c>
      <c r="FW68">
        <v>1</v>
      </c>
      <c r="FX68">
        <v>1</v>
      </c>
      <c r="FY68" s="37">
        <v>2</v>
      </c>
      <c r="FZ68">
        <v>2</v>
      </c>
      <c r="GA68">
        <v>2</v>
      </c>
      <c r="GB68">
        <v>2</v>
      </c>
      <c r="GC68">
        <v>2</v>
      </c>
      <c r="GD68">
        <v>1</v>
      </c>
      <c r="GE68">
        <v>2</v>
      </c>
      <c r="GF68">
        <v>1</v>
      </c>
      <c r="GG68">
        <v>2</v>
      </c>
      <c r="GH68">
        <v>2</v>
      </c>
      <c r="GI68">
        <v>1</v>
      </c>
      <c r="GJ68" s="2">
        <f t="shared" si="249"/>
        <v>29</v>
      </c>
      <c r="GK68" s="3">
        <f t="shared" si="250"/>
        <v>1.45</v>
      </c>
      <c r="GL68" s="2" t="s">
        <v>511</v>
      </c>
      <c r="GM68">
        <v>7</v>
      </c>
      <c r="GN68" t="s">
        <v>513</v>
      </c>
      <c r="GO68">
        <v>9</v>
      </c>
      <c r="GP68" t="s">
        <v>507</v>
      </c>
      <c r="GQ68" s="3">
        <v>3</v>
      </c>
      <c r="GR68" s="2">
        <v>1</v>
      </c>
      <c r="GS68">
        <v>4</v>
      </c>
      <c r="GT68">
        <v>4</v>
      </c>
      <c r="GU68">
        <v>1</v>
      </c>
      <c r="GV68">
        <v>1</v>
      </c>
      <c r="GW68">
        <v>2</v>
      </c>
      <c r="GX68" s="37">
        <f>LOOKUP(GW68,{1,2,3,4,5},{5,4,3,2,1})</f>
        <v>4</v>
      </c>
      <c r="GY68">
        <v>2</v>
      </c>
      <c r="GZ68" s="37">
        <f>LOOKUP(GY68,{1,2,3,4,5},{5,4,3,2,1})</f>
        <v>4</v>
      </c>
      <c r="HA68">
        <v>5</v>
      </c>
      <c r="HB68">
        <v>2</v>
      </c>
      <c r="HC68" s="37">
        <f>LOOKUP(HB68,{1,2,3,4,5},{5,4,3,2,1})</f>
        <v>4</v>
      </c>
      <c r="HD68">
        <v>4</v>
      </c>
      <c r="HE68">
        <v>4</v>
      </c>
      <c r="HF68">
        <v>5</v>
      </c>
      <c r="HG68">
        <v>1</v>
      </c>
      <c r="HH68">
        <v>2</v>
      </c>
      <c r="HI68">
        <v>2</v>
      </c>
      <c r="HJ68">
        <v>5</v>
      </c>
      <c r="HK68">
        <v>3</v>
      </c>
      <c r="HL68" s="37">
        <f>LOOKUP(HK68,{1,2,3,4,5},{5,4,3,2,1})</f>
        <v>3</v>
      </c>
      <c r="HM68">
        <v>3</v>
      </c>
      <c r="HN68" s="37">
        <f>LOOKUP(HM68,{1,2,3,4,5},{5,4,3,2,1})</f>
        <v>3</v>
      </c>
      <c r="HO68">
        <f t="shared" si="251"/>
        <v>56</v>
      </c>
      <c r="HP68">
        <f t="shared" si="252"/>
        <v>3.29</v>
      </c>
      <c r="HQ68">
        <v>1</v>
      </c>
      <c r="HR68">
        <v>2</v>
      </c>
      <c r="HS68">
        <v>1</v>
      </c>
      <c r="HT68">
        <v>2</v>
      </c>
      <c r="HU68">
        <v>1</v>
      </c>
      <c r="HV68">
        <v>1</v>
      </c>
      <c r="HW68">
        <v>1</v>
      </c>
      <c r="HX68" s="37">
        <v>3</v>
      </c>
      <c r="HY68">
        <v>2</v>
      </c>
      <c r="HZ68">
        <v>3</v>
      </c>
      <c r="IA68">
        <v>3</v>
      </c>
      <c r="IB68">
        <v>1</v>
      </c>
      <c r="IC68">
        <v>3</v>
      </c>
      <c r="ID68">
        <v>2</v>
      </c>
      <c r="IE68">
        <v>3</v>
      </c>
      <c r="IF68">
        <v>3</v>
      </c>
      <c r="IG68">
        <v>3</v>
      </c>
      <c r="IH68">
        <v>1</v>
      </c>
      <c r="II68">
        <v>1</v>
      </c>
      <c r="IJ68" s="37">
        <f>LOOKUP(II68,{1,2,3},{3,2,1})</f>
        <v>3</v>
      </c>
      <c r="IK68" s="2">
        <f t="shared" si="216"/>
        <v>35</v>
      </c>
      <c r="IL68" s="3">
        <f t="shared" si="217"/>
        <v>2.06</v>
      </c>
      <c r="IM68" s="2">
        <v>1</v>
      </c>
      <c r="IN68">
        <v>3</v>
      </c>
      <c r="IO68">
        <v>4</v>
      </c>
      <c r="IP68">
        <v>2</v>
      </c>
      <c r="IQ68">
        <v>2</v>
      </c>
      <c r="IR68">
        <v>5</v>
      </c>
      <c r="IS68">
        <v>4</v>
      </c>
      <c r="IT68" s="2">
        <f t="shared" si="253"/>
        <v>20</v>
      </c>
      <c r="IU68" s="3">
        <f t="shared" si="254"/>
        <v>3.3330000000000002</v>
      </c>
      <c r="IV68" s="2">
        <v>1</v>
      </c>
      <c r="IW68">
        <v>3</v>
      </c>
      <c r="IX68">
        <v>5</v>
      </c>
      <c r="IY68">
        <v>4</v>
      </c>
      <c r="IZ68">
        <v>3</v>
      </c>
      <c r="JA68">
        <v>5</v>
      </c>
      <c r="JB68">
        <v>4</v>
      </c>
      <c r="JC68" s="2">
        <f t="shared" si="255"/>
        <v>24</v>
      </c>
      <c r="JD68" s="3">
        <f t="shared" si="256"/>
        <v>4</v>
      </c>
      <c r="JE68" s="2">
        <v>1</v>
      </c>
      <c r="JF68">
        <v>1</v>
      </c>
      <c r="JG68">
        <v>2</v>
      </c>
      <c r="JH68">
        <v>2</v>
      </c>
      <c r="JI68">
        <v>1</v>
      </c>
      <c r="JJ68">
        <v>1</v>
      </c>
      <c r="JK68">
        <v>2</v>
      </c>
      <c r="JL68" s="2">
        <f t="shared" si="257"/>
        <v>9</v>
      </c>
      <c r="JM68" s="3">
        <f t="shared" si="258"/>
        <v>1.5</v>
      </c>
      <c r="JN68" s="2">
        <v>1</v>
      </c>
      <c r="JO68">
        <v>2</v>
      </c>
      <c r="JP68">
        <v>2</v>
      </c>
      <c r="JQ68">
        <v>2</v>
      </c>
      <c r="JR68">
        <v>2</v>
      </c>
      <c r="JS68">
        <v>3</v>
      </c>
      <c r="JT68">
        <v>2</v>
      </c>
      <c r="JU68" s="2">
        <f t="shared" si="164"/>
        <v>13</v>
      </c>
      <c r="JV68" s="3">
        <f t="shared" si="165"/>
        <v>2.1669999999999998</v>
      </c>
      <c r="JW68" s="2">
        <v>1</v>
      </c>
      <c r="JX68">
        <v>5</v>
      </c>
      <c r="JY68" s="37">
        <f>LOOKUP(JX68,{1,2,3,4,5},{5,4,3,2,1})</f>
        <v>1</v>
      </c>
      <c r="JZ68">
        <v>4</v>
      </c>
      <c r="KA68" s="37">
        <f>LOOKUP(JZ68,{1,2,3,4,5},{5,4,3,2,1})</f>
        <v>2</v>
      </c>
      <c r="KB68">
        <v>4</v>
      </c>
      <c r="KC68" s="37">
        <f>LOOKUP(KB68,{1,2,3,4,5},{5,4,3,2,1})</f>
        <v>2</v>
      </c>
      <c r="KD68">
        <v>4</v>
      </c>
      <c r="KE68" s="37">
        <f>LOOKUP(KD68,{1,2,3,4,5},{5,4,3,2,1})</f>
        <v>2</v>
      </c>
      <c r="KF68">
        <v>2</v>
      </c>
      <c r="KG68" s="37">
        <f>LOOKUP(KF68,{1,2,3,4,5},{5,4,3,2,1})</f>
        <v>4</v>
      </c>
      <c r="KH68">
        <v>4</v>
      </c>
      <c r="KI68" s="37">
        <f>LOOKUP(KH68,{1,2,3,4,5},{5,4,3,2,1})</f>
        <v>2</v>
      </c>
      <c r="KJ68" s="2">
        <f t="shared" si="276"/>
        <v>23</v>
      </c>
      <c r="KK68" s="3">
        <f t="shared" si="259"/>
        <v>3.8330000000000002</v>
      </c>
      <c r="KL68" s="2">
        <f t="shared" si="260"/>
        <v>7</v>
      </c>
      <c r="KM68">
        <f t="shared" si="261"/>
        <v>11</v>
      </c>
      <c r="KN68">
        <f t="shared" si="163"/>
        <v>8</v>
      </c>
      <c r="KO68">
        <f t="shared" si="262"/>
        <v>7</v>
      </c>
      <c r="KP68">
        <f t="shared" si="263"/>
        <v>14</v>
      </c>
      <c r="KQ68">
        <f t="shared" si="264"/>
        <v>10</v>
      </c>
      <c r="KR68" s="2">
        <f t="shared" si="218"/>
        <v>3</v>
      </c>
      <c r="KS68">
        <f t="shared" si="223"/>
        <v>4</v>
      </c>
      <c r="KT68">
        <f t="shared" si="219"/>
        <v>4</v>
      </c>
      <c r="KU68">
        <f t="shared" si="220"/>
        <v>3</v>
      </c>
      <c r="KV68">
        <f t="shared" si="221"/>
        <v>4</v>
      </c>
      <c r="KW68" s="3">
        <f t="shared" si="222"/>
        <v>4</v>
      </c>
      <c r="KX68" s="2">
        <v>1</v>
      </c>
      <c r="KY68">
        <v>4</v>
      </c>
      <c r="KZ68">
        <v>4</v>
      </c>
      <c r="LA68">
        <v>2</v>
      </c>
      <c r="LB68">
        <v>2</v>
      </c>
      <c r="LC68">
        <v>4</v>
      </c>
      <c r="LD68">
        <v>2</v>
      </c>
      <c r="LE68">
        <v>4</v>
      </c>
      <c r="LF68">
        <v>2</v>
      </c>
      <c r="LG68">
        <v>4</v>
      </c>
      <c r="LH68">
        <v>4</v>
      </c>
      <c r="LI68">
        <v>1</v>
      </c>
      <c r="LJ68">
        <v>5</v>
      </c>
      <c r="LK68">
        <v>4</v>
      </c>
      <c r="LL68">
        <v>4</v>
      </c>
      <c r="LM68">
        <v>2</v>
      </c>
      <c r="LN68">
        <v>1</v>
      </c>
      <c r="LO68">
        <v>1</v>
      </c>
      <c r="LP68">
        <v>2</v>
      </c>
      <c r="LQ68">
        <v>2</v>
      </c>
      <c r="LR68">
        <v>2</v>
      </c>
      <c r="LS68">
        <v>1</v>
      </c>
      <c r="LT68">
        <v>3</v>
      </c>
      <c r="LU68" s="2">
        <f t="shared" si="265"/>
        <v>25</v>
      </c>
      <c r="LV68" s="3">
        <f t="shared" si="266"/>
        <v>4.1669999999999998</v>
      </c>
      <c r="LW68" s="2">
        <f t="shared" si="267"/>
        <v>35</v>
      </c>
      <c r="LX68" s="3">
        <f t="shared" si="268"/>
        <v>2.1880000000000002</v>
      </c>
      <c r="LY68" s="2">
        <f t="shared" si="269"/>
        <v>60</v>
      </c>
      <c r="LZ68" s="3">
        <f t="shared" si="270"/>
        <v>2.7269999999999999</v>
      </c>
      <c r="MA68" s="2">
        <v>1</v>
      </c>
      <c r="MB68">
        <v>1</v>
      </c>
      <c r="MC68">
        <v>2</v>
      </c>
      <c r="MD68">
        <v>1</v>
      </c>
      <c r="ME68">
        <v>2</v>
      </c>
      <c r="MF68">
        <v>2</v>
      </c>
      <c r="MG68">
        <v>1</v>
      </c>
      <c r="MH68">
        <v>1</v>
      </c>
      <c r="MI68">
        <v>1</v>
      </c>
      <c r="MJ68" s="3">
        <v>2</v>
      </c>
      <c r="MK68">
        <f t="shared" si="271"/>
        <v>14</v>
      </c>
      <c r="ML68" s="2">
        <v>1</v>
      </c>
      <c r="MM68">
        <v>3</v>
      </c>
      <c r="MN68">
        <v>3</v>
      </c>
      <c r="MO68">
        <v>5</v>
      </c>
      <c r="MP68" s="37">
        <f>LOOKUP(MO68,{1,2,3,4,5},{5,4,3,2,1})</f>
        <v>1</v>
      </c>
      <c r="MQ68">
        <v>2</v>
      </c>
      <c r="MR68">
        <v>2</v>
      </c>
      <c r="MS68" s="37">
        <f>LOOKUP(MR68,{1,2,3,4,5},{5,4,3,2,1})</f>
        <v>4</v>
      </c>
      <c r="MT68">
        <v>3</v>
      </c>
      <c r="MU68" s="37">
        <f>LOOKUP(MT68,{1,2,3,4,5},{5,4,3,2,1})</f>
        <v>3</v>
      </c>
      <c r="MV68">
        <v>2</v>
      </c>
      <c r="MW68">
        <v>2</v>
      </c>
      <c r="MX68">
        <v>2</v>
      </c>
      <c r="MY68">
        <v>4</v>
      </c>
      <c r="MZ68" s="37">
        <f>LOOKUP(MY68,{1,2,3,4,5},{5,4,3,2,1})</f>
        <v>2</v>
      </c>
      <c r="NA68">
        <v>2</v>
      </c>
      <c r="NB68">
        <v>5</v>
      </c>
      <c r="NC68">
        <v>4</v>
      </c>
      <c r="ND68" s="37">
        <f>LOOKUP(NC68,{1,2,3,4,5},{5,4,3,2,1})</f>
        <v>2</v>
      </c>
      <c r="NE68">
        <v>3</v>
      </c>
      <c r="NF68">
        <v>4</v>
      </c>
      <c r="NG68" s="37">
        <f>LOOKUP(NF68,{1,2,3,4,5},{5,4,3,2,1})</f>
        <v>2</v>
      </c>
      <c r="NH68">
        <v>4</v>
      </c>
      <c r="NI68" s="37">
        <f>LOOKUP(NH68,{1,2,3,4,5},{5,4,3,2,1})</f>
        <v>2</v>
      </c>
      <c r="NJ68">
        <v>2</v>
      </c>
      <c r="NK68">
        <v>4</v>
      </c>
      <c r="NL68" s="37">
        <f>LOOKUP(NK68,{1,2,3,4,5},{5,4,3,2,1})</f>
        <v>2</v>
      </c>
      <c r="NM68">
        <v>4</v>
      </c>
      <c r="NN68" s="37">
        <f>LOOKUP(NM68,{1,2,3,4,5},{5,4,3,2,1})</f>
        <v>2</v>
      </c>
      <c r="NO68">
        <v>4</v>
      </c>
      <c r="NP68" s="37">
        <f>LOOKUP(NO68,{1,2,3,4,5},{5,4,3,2,1})</f>
        <v>2</v>
      </c>
      <c r="NQ68">
        <v>2</v>
      </c>
      <c r="NR68">
        <v>4</v>
      </c>
      <c r="NS68">
        <v>5</v>
      </c>
      <c r="NT68">
        <v>3</v>
      </c>
      <c r="NU68" s="37">
        <f>LOOKUP(NT68,{1,2,3,4,5},{5,4,3,2,1})</f>
        <v>3</v>
      </c>
      <c r="NV68">
        <v>5</v>
      </c>
      <c r="NW68" s="37">
        <f>LOOKUP(NV68,{1,2,3,4,5},{5,4,3,2,1})</f>
        <v>1</v>
      </c>
      <c r="NX68">
        <v>4</v>
      </c>
      <c r="NY68" s="37">
        <f>LOOKUP(NX68,{1,2,3,4,5},{5,4,3,2,1})</f>
        <v>2</v>
      </c>
      <c r="NZ68">
        <f t="shared" si="272"/>
        <v>65</v>
      </c>
      <c r="OA68">
        <f t="shared" si="273"/>
        <v>2.5</v>
      </c>
      <c r="OB68" s="13" t="s">
        <v>440</v>
      </c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</row>
    <row r="69" spans="1:461" x14ac:dyDescent="0.3">
      <c r="A69" s="30">
        <v>74</v>
      </c>
      <c r="B69" s="2" t="s">
        <v>814</v>
      </c>
      <c r="C69" s="3">
        <v>1</v>
      </c>
      <c r="D69" s="2">
        <v>21</v>
      </c>
      <c r="E69">
        <v>1</v>
      </c>
      <c r="F69" s="2">
        <v>1</v>
      </c>
      <c r="G69">
        <v>1</v>
      </c>
      <c r="H69" s="3">
        <v>1</v>
      </c>
      <c r="I69" s="2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f t="shared" si="274"/>
        <v>1</v>
      </c>
      <c r="Q69" t="s">
        <v>815</v>
      </c>
      <c r="R69">
        <v>2</v>
      </c>
      <c r="S69">
        <v>4</v>
      </c>
      <c r="T69">
        <f>LOOKUP(R69,{1,2,3,4,5,6,11,15},{1,2,1,2,2,2,1,2})</f>
        <v>2</v>
      </c>
      <c r="U69">
        <v>1</v>
      </c>
      <c r="V69" s="3"/>
      <c r="W69" s="32" t="s">
        <v>440</v>
      </c>
      <c r="X69" s="32" t="s">
        <v>440</v>
      </c>
      <c r="Y69" s="32" t="s">
        <v>440</v>
      </c>
      <c r="Z69" s="32" t="s">
        <v>440</v>
      </c>
      <c r="AA69" s="32" t="s">
        <v>440</v>
      </c>
      <c r="AB69" s="49" t="s">
        <v>440</v>
      </c>
      <c r="AC69" s="32" t="s">
        <v>440</v>
      </c>
      <c r="AD69" s="49" t="s">
        <v>440</v>
      </c>
      <c r="AE69" s="2">
        <v>1</v>
      </c>
      <c r="AF69">
        <v>1</v>
      </c>
      <c r="AG69">
        <f t="shared" si="194"/>
        <v>1</v>
      </c>
      <c r="AH69">
        <v>1</v>
      </c>
      <c r="AI69">
        <f t="shared" si="195"/>
        <v>1</v>
      </c>
      <c r="AJ69">
        <v>1</v>
      </c>
      <c r="AK69">
        <f t="shared" si="196"/>
        <v>1</v>
      </c>
      <c r="AL69">
        <v>1</v>
      </c>
      <c r="AM69">
        <f t="shared" si="197"/>
        <v>-1</v>
      </c>
      <c r="AN69">
        <v>1</v>
      </c>
      <c r="AO69">
        <f t="shared" si="198"/>
        <v>-1</v>
      </c>
      <c r="AP69">
        <v>1</v>
      </c>
      <c r="AQ69">
        <f t="shared" si="199"/>
        <v>1</v>
      </c>
      <c r="AR69">
        <v>2</v>
      </c>
      <c r="AS69">
        <f t="shared" si="200"/>
        <v>1</v>
      </c>
      <c r="AT69">
        <v>2</v>
      </c>
      <c r="AU69">
        <f t="shared" si="201"/>
        <v>1</v>
      </c>
      <c r="AV69">
        <v>2</v>
      </c>
      <c r="AW69">
        <f t="shared" si="202"/>
        <v>-1</v>
      </c>
      <c r="AX69">
        <v>1</v>
      </c>
      <c r="AY69">
        <f t="shared" si="203"/>
        <v>-1</v>
      </c>
      <c r="AZ69">
        <v>1</v>
      </c>
      <c r="BA69">
        <f t="shared" si="204"/>
        <v>-1</v>
      </c>
      <c r="BB69">
        <v>1</v>
      </c>
      <c r="BC69">
        <f t="shared" si="205"/>
        <v>1</v>
      </c>
      <c r="BD69">
        <v>1</v>
      </c>
      <c r="BE69">
        <f t="shared" si="206"/>
        <v>1</v>
      </c>
      <c r="BF69">
        <v>2</v>
      </c>
      <c r="BG69">
        <f t="shared" si="207"/>
        <v>1</v>
      </c>
      <c r="BH69">
        <v>2</v>
      </c>
      <c r="BI69">
        <f t="shared" si="208"/>
        <v>-1</v>
      </c>
      <c r="BJ69">
        <v>2</v>
      </c>
      <c r="BK69">
        <f t="shared" si="209"/>
        <v>1</v>
      </c>
      <c r="BL69">
        <v>2</v>
      </c>
      <c r="BM69">
        <f t="shared" si="210"/>
        <v>1</v>
      </c>
      <c r="BN69">
        <v>1</v>
      </c>
      <c r="BO69">
        <f t="shared" si="211"/>
        <v>1</v>
      </c>
      <c r="BP69">
        <v>1</v>
      </c>
      <c r="BQ69">
        <f t="shared" si="212"/>
        <v>1</v>
      </c>
      <c r="BR69">
        <v>2</v>
      </c>
      <c r="BS69">
        <f t="shared" si="213"/>
        <v>1</v>
      </c>
      <c r="BT69">
        <v>2</v>
      </c>
      <c r="BU69">
        <f t="shared" si="214"/>
        <v>1</v>
      </c>
      <c r="BV69" s="13">
        <f t="shared" si="215"/>
        <v>9</v>
      </c>
      <c r="BW69" s="2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3</v>
      </c>
      <c r="CD69">
        <v>2</v>
      </c>
      <c r="CE69" s="37">
        <v>5</v>
      </c>
      <c r="CF69">
        <v>2</v>
      </c>
      <c r="CG69">
        <v>2</v>
      </c>
      <c r="CH69">
        <v>1</v>
      </c>
      <c r="CI69">
        <v>1</v>
      </c>
      <c r="CJ69">
        <v>2</v>
      </c>
      <c r="CK69">
        <v>3</v>
      </c>
      <c r="CL69">
        <v>4</v>
      </c>
      <c r="CM69">
        <v>4</v>
      </c>
      <c r="CN69">
        <v>2</v>
      </c>
      <c r="CO69">
        <v>3</v>
      </c>
      <c r="CP69">
        <v>5</v>
      </c>
      <c r="CQ69">
        <v>5</v>
      </c>
      <c r="CR69">
        <v>1</v>
      </c>
      <c r="CS69">
        <f>LOOKUP(CR69,{1,2,3,4,5},{5,4,3,2,1})</f>
        <v>5</v>
      </c>
      <c r="CT69">
        <v>4</v>
      </c>
      <c r="CU69">
        <v>4</v>
      </c>
      <c r="CV69">
        <v>4</v>
      </c>
      <c r="CW69">
        <v>4</v>
      </c>
      <c r="CX69">
        <f>LOOKUP(CW69,{1,2,3,4,5},{5,4,3,2,1})</f>
        <v>2</v>
      </c>
      <c r="CY69">
        <v>4</v>
      </c>
      <c r="CZ69">
        <f>LOOKUP(CY69,{1,2,3,4,5},{5,4,3,2,1})</f>
        <v>2</v>
      </c>
      <c r="DA69">
        <v>3</v>
      </c>
      <c r="DB69">
        <f>LOOKUP(DA69,{1,2,3,4,5},{5,4,3,2,1})</f>
        <v>3</v>
      </c>
      <c r="DC69">
        <v>2</v>
      </c>
      <c r="DD69">
        <v>4</v>
      </c>
      <c r="DE69">
        <v>4</v>
      </c>
      <c r="DF69">
        <v>4</v>
      </c>
      <c r="DG69">
        <v>4</v>
      </c>
      <c r="DH69">
        <v>4</v>
      </c>
      <c r="DI69">
        <v>2</v>
      </c>
      <c r="DJ69">
        <v>2</v>
      </c>
      <c r="DK69">
        <v>2</v>
      </c>
      <c r="DL69" s="2">
        <f t="shared" si="224"/>
        <v>3</v>
      </c>
      <c r="DM69">
        <f t="shared" si="225"/>
        <v>1</v>
      </c>
      <c r="DN69">
        <f t="shared" si="226"/>
        <v>12</v>
      </c>
      <c r="DO69">
        <f t="shared" si="227"/>
        <v>4</v>
      </c>
      <c r="DP69">
        <f t="shared" si="228"/>
        <v>15</v>
      </c>
      <c r="DQ69" s="3">
        <f t="shared" si="229"/>
        <v>2.5</v>
      </c>
      <c r="DR69" s="2">
        <f t="shared" si="230"/>
        <v>15</v>
      </c>
      <c r="DS69">
        <f t="shared" si="231"/>
        <v>2.5</v>
      </c>
      <c r="DT69">
        <f t="shared" si="232"/>
        <v>16</v>
      </c>
      <c r="DU69">
        <f t="shared" si="233"/>
        <v>2</v>
      </c>
      <c r="DV69">
        <f t="shared" si="234"/>
        <v>31</v>
      </c>
      <c r="DW69" s="3">
        <f t="shared" si="235"/>
        <v>2.21</v>
      </c>
      <c r="DX69" s="2">
        <f t="shared" si="236"/>
        <v>15</v>
      </c>
      <c r="DY69">
        <f t="shared" si="237"/>
        <v>5</v>
      </c>
      <c r="DZ69">
        <f t="shared" si="238"/>
        <v>12</v>
      </c>
      <c r="EA69">
        <f t="shared" si="239"/>
        <v>4</v>
      </c>
      <c r="EB69">
        <f t="shared" si="240"/>
        <v>27</v>
      </c>
      <c r="EC69" s="3">
        <f t="shared" si="241"/>
        <v>4.5</v>
      </c>
      <c r="ED69" s="2">
        <f t="shared" si="275"/>
        <v>17</v>
      </c>
      <c r="EE69" s="3">
        <f t="shared" si="242"/>
        <v>2.83</v>
      </c>
      <c r="EF69" s="2">
        <f t="shared" si="243"/>
        <v>6</v>
      </c>
      <c r="EG69" s="3">
        <f t="shared" si="244"/>
        <v>2</v>
      </c>
      <c r="EH69" s="2">
        <f t="shared" si="245"/>
        <v>96</v>
      </c>
      <c r="EI69" s="3">
        <f t="shared" si="246"/>
        <v>2.74</v>
      </c>
      <c r="EJ69" s="2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3</v>
      </c>
      <c r="ER69">
        <v>2</v>
      </c>
      <c r="ES69">
        <v>2</v>
      </c>
      <c r="ET69">
        <v>5</v>
      </c>
      <c r="EU69" s="37">
        <v>2</v>
      </c>
      <c r="EV69">
        <v>1</v>
      </c>
      <c r="EW69">
        <v>1</v>
      </c>
      <c r="EX69">
        <v>1</v>
      </c>
      <c r="EY69">
        <v>1</v>
      </c>
      <c r="EZ69">
        <v>5</v>
      </c>
      <c r="FA69">
        <v>1</v>
      </c>
      <c r="FB69">
        <v>1</v>
      </c>
      <c r="FC69">
        <v>1</v>
      </c>
      <c r="FD69">
        <v>1</v>
      </c>
      <c r="FE69">
        <v>5</v>
      </c>
      <c r="FF69" s="2">
        <f t="shared" si="247"/>
        <v>36</v>
      </c>
      <c r="FG69" s="3">
        <f t="shared" si="248"/>
        <v>1.8</v>
      </c>
      <c r="FH69" s="2" t="s">
        <v>520</v>
      </c>
      <c r="FI69">
        <v>15</v>
      </c>
      <c r="FJ69" t="s">
        <v>514</v>
      </c>
      <c r="FK69">
        <v>10</v>
      </c>
      <c r="FL69" t="s">
        <v>525</v>
      </c>
      <c r="FM69">
        <v>20</v>
      </c>
      <c r="FN69" s="2">
        <v>1</v>
      </c>
      <c r="FO69">
        <v>1</v>
      </c>
      <c r="FP69">
        <v>1</v>
      </c>
      <c r="FQ69">
        <v>1</v>
      </c>
      <c r="FR69">
        <v>1</v>
      </c>
      <c r="FS69">
        <v>2</v>
      </c>
      <c r="FT69">
        <v>2</v>
      </c>
      <c r="FU69">
        <v>1</v>
      </c>
      <c r="FV69">
        <v>1</v>
      </c>
      <c r="FW69">
        <v>1</v>
      </c>
      <c r="FX69">
        <v>1</v>
      </c>
      <c r="FY69" s="37">
        <v>2</v>
      </c>
      <c r="FZ69">
        <v>1</v>
      </c>
      <c r="GA69">
        <v>1</v>
      </c>
      <c r="GB69">
        <v>2</v>
      </c>
      <c r="GC69">
        <v>2</v>
      </c>
      <c r="GD69">
        <v>1</v>
      </c>
      <c r="GE69">
        <v>1</v>
      </c>
      <c r="GF69">
        <v>1</v>
      </c>
      <c r="GG69">
        <v>2</v>
      </c>
      <c r="GH69">
        <v>2</v>
      </c>
      <c r="GI69">
        <v>1</v>
      </c>
      <c r="GJ69" s="2">
        <f t="shared" si="249"/>
        <v>26</v>
      </c>
      <c r="GK69" s="3">
        <f t="shared" si="250"/>
        <v>1.3</v>
      </c>
      <c r="GL69" s="2" t="s">
        <v>512</v>
      </c>
      <c r="GM69">
        <v>8</v>
      </c>
      <c r="GN69" t="s">
        <v>505</v>
      </c>
      <c r="GO69">
        <v>1</v>
      </c>
      <c r="GP69" t="s">
        <v>507</v>
      </c>
      <c r="GQ69" s="3">
        <v>3</v>
      </c>
      <c r="GR69" s="2">
        <v>1</v>
      </c>
      <c r="GS69">
        <v>3</v>
      </c>
      <c r="GT69">
        <v>2</v>
      </c>
      <c r="GU69">
        <v>4</v>
      </c>
      <c r="GV69">
        <v>5</v>
      </c>
      <c r="GW69">
        <v>5</v>
      </c>
      <c r="GX69" s="37">
        <f>LOOKUP(GW69,{1,2,3,4,5},{5,4,3,2,1})</f>
        <v>1</v>
      </c>
      <c r="GY69">
        <v>1</v>
      </c>
      <c r="GZ69" s="37">
        <f>LOOKUP(GY69,{1,2,3,4,5},{5,4,3,2,1})</f>
        <v>5</v>
      </c>
      <c r="HA69">
        <v>5</v>
      </c>
      <c r="HB69">
        <v>1</v>
      </c>
      <c r="HC69" s="37">
        <f>LOOKUP(HB69,{1,2,3,4,5},{5,4,3,2,1})</f>
        <v>5</v>
      </c>
      <c r="HD69">
        <v>2</v>
      </c>
      <c r="HE69">
        <v>4</v>
      </c>
      <c r="HF69">
        <v>5</v>
      </c>
      <c r="HG69">
        <v>3</v>
      </c>
      <c r="HH69">
        <v>5</v>
      </c>
      <c r="HI69">
        <v>4</v>
      </c>
      <c r="HJ69">
        <v>5</v>
      </c>
      <c r="HK69">
        <v>2</v>
      </c>
      <c r="HL69" s="37">
        <f>LOOKUP(HK69,{1,2,3,4,5},{5,4,3,2,1})</f>
        <v>4</v>
      </c>
      <c r="HM69">
        <v>2</v>
      </c>
      <c r="HN69" s="37">
        <f>LOOKUP(HM69,{1,2,3,4,5},{5,4,3,2,1})</f>
        <v>4</v>
      </c>
      <c r="HO69">
        <f t="shared" si="251"/>
        <v>66</v>
      </c>
      <c r="HP69">
        <f t="shared" si="252"/>
        <v>3.88</v>
      </c>
      <c r="HQ69">
        <v>1</v>
      </c>
      <c r="HR69">
        <v>2</v>
      </c>
      <c r="HS69">
        <v>2</v>
      </c>
      <c r="HT69">
        <v>1</v>
      </c>
      <c r="HU69">
        <v>1</v>
      </c>
      <c r="HV69">
        <v>1</v>
      </c>
      <c r="HW69">
        <v>1</v>
      </c>
      <c r="HX69" s="37">
        <v>3</v>
      </c>
      <c r="HY69">
        <v>2</v>
      </c>
      <c r="HZ69">
        <v>3</v>
      </c>
      <c r="IA69">
        <v>2</v>
      </c>
      <c r="IB69">
        <v>1</v>
      </c>
      <c r="IC69">
        <v>2</v>
      </c>
      <c r="ID69">
        <v>2</v>
      </c>
      <c r="IE69">
        <v>1</v>
      </c>
      <c r="IF69">
        <v>3</v>
      </c>
      <c r="IG69">
        <v>3</v>
      </c>
      <c r="IH69">
        <v>1</v>
      </c>
      <c r="II69">
        <v>1</v>
      </c>
      <c r="IJ69" s="37">
        <f>LOOKUP(II69,{1,2,3},{3,2,1})</f>
        <v>3</v>
      </c>
      <c r="IK69" s="2">
        <f t="shared" si="216"/>
        <v>31</v>
      </c>
      <c r="IL69" s="3">
        <f t="shared" si="217"/>
        <v>1.82</v>
      </c>
      <c r="IM69" s="2">
        <v>1</v>
      </c>
      <c r="IN69">
        <v>1</v>
      </c>
      <c r="IO69">
        <v>4</v>
      </c>
      <c r="IP69">
        <v>3</v>
      </c>
      <c r="IQ69">
        <v>3</v>
      </c>
      <c r="IR69">
        <v>5</v>
      </c>
      <c r="IS69">
        <v>3</v>
      </c>
      <c r="IT69" s="2">
        <f t="shared" si="253"/>
        <v>19</v>
      </c>
      <c r="IU69" s="3">
        <f t="shared" si="254"/>
        <v>3.1669999999999998</v>
      </c>
      <c r="IV69" s="2">
        <v>1</v>
      </c>
      <c r="IW69">
        <v>2</v>
      </c>
      <c r="IX69">
        <v>4</v>
      </c>
      <c r="IY69">
        <v>3</v>
      </c>
      <c r="IZ69">
        <v>3</v>
      </c>
      <c r="JA69">
        <v>5</v>
      </c>
      <c r="JB69">
        <v>2</v>
      </c>
      <c r="JC69" s="2">
        <f t="shared" si="255"/>
        <v>19</v>
      </c>
      <c r="JD69" s="3">
        <f t="shared" si="256"/>
        <v>3.1669999999999998</v>
      </c>
      <c r="JE69" s="2">
        <v>1</v>
      </c>
      <c r="JF69">
        <v>1</v>
      </c>
      <c r="JG69">
        <v>2</v>
      </c>
      <c r="JH69">
        <v>3</v>
      </c>
      <c r="JI69">
        <v>4</v>
      </c>
      <c r="JJ69">
        <v>2</v>
      </c>
      <c r="JK69">
        <v>3</v>
      </c>
      <c r="JL69" s="2">
        <f t="shared" si="257"/>
        <v>15</v>
      </c>
      <c r="JM69" s="3">
        <f t="shared" si="258"/>
        <v>2.5</v>
      </c>
      <c r="JN69" s="2">
        <v>1</v>
      </c>
      <c r="JO69">
        <v>4</v>
      </c>
      <c r="JP69">
        <v>5</v>
      </c>
      <c r="JQ69">
        <v>5</v>
      </c>
      <c r="JR69">
        <v>5</v>
      </c>
      <c r="JS69">
        <v>5</v>
      </c>
      <c r="JT69">
        <v>5</v>
      </c>
      <c r="JU69" s="2">
        <f t="shared" si="164"/>
        <v>29</v>
      </c>
      <c r="JV69" s="3">
        <f t="shared" si="165"/>
        <v>4.8330000000000002</v>
      </c>
      <c r="JW69" s="2">
        <v>1</v>
      </c>
      <c r="JX69">
        <v>5</v>
      </c>
      <c r="JY69" s="37">
        <f>LOOKUP(JX69,{1,2,3,4,5},{5,4,3,2,1})</f>
        <v>1</v>
      </c>
      <c r="JZ69">
        <v>4</v>
      </c>
      <c r="KA69" s="37">
        <f>LOOKUP(JZ69,{1,2,3,4,5},{5,4,3,2,1})</f>
        <v>2</v>
      </c>
      <c r="KB69">
        <v>5</v>
      </c>
      <c r="KC69" s="37">
        <f>LOOKUP(KB69,{1,2,3,4,5},{5,4,3,2,1})</f>
        <v>1</v>
      </c>
      <c r="KD69">
        <v>4</v>
      </c>
      <c r="KE69" s="37">
        <f>LOOKUP(KD69,{1,2,3,4,5},{5,4,3,2,1})</f>
        <v>2</v>
      </c>
      <c r="KF69">
        <v>3</v>
      </c>
      <c r="KG69" s="37">
        <f>LOOKUP(KF69,{1,2,3,4,5},{5,4,3,2,1})</f>
        <v>3</v>
      </c>
      <c r="KH69">
        <v>5</v>
      </c>
      <c r="KI69" s="37">
        <f>LOOKUP(KH69,{1,2,3,4,5},{5,4,3,2,1})</f>
        <v>1</v>
      </c>
      <c r="KJ69" s="2">
        <f t="shared" si="276"/>
        <v>26</v>
      </c>
      <c r="KK69" s="3">
        <f t="shared" si="259"/>
        <v>4.3330000000000002</v>
      </c>
      <c r="KL69" s="2">
        <f t="shared" si="260"/>
        <v>4</v>
      </c>
      <c r="KM69">
        <f t="shared" si="261"/>
        <v>10</v>
      </c>
      <c r="KN69">
        <f t="shared" si="163"/>
        <v>7</v>
      </c>
      <c r="KO69">
        <f t="shared" si="262"/>
        <v>8</v>
      </c>
      <c r="KP69">
        <f t="shared" si="263"/>
        <v>13</v>
      </c>
      <c r="KQ69">
        <f t="shared" si="264"/>
        <v>6</v>
      </c>
      <c r="KR69" s="2">
        <f t="shared" si="218"/>
        <v>5</v>
      </c>
      <c r="KS69">
        <f t="shared" si="223"/>
        <v>7</v>
      </c>
      <c r="KT69">
        <f t="shared" si="219"/>
        <v>8</v>
      </c>
      <c r="KU69">
        <f t="shared" si="220"/>
        <v>9</v>
      </c>
      <c r="KV69">
        <f t="shared" si="221"/>
        <v>7</v>
      </c>
      <c r="KW69" s="3">
        <f t="shared" si="222"/>
        <v>8</v>
      </c>
      <c r="KX69" s="2">
        <v>1</v>
      </c>
      <c r="KY69">
        <v>2</v>
      </c>
      <c r="KZ69">
        <v>5</v>
      </c>
      <c r="LA69">
        <v>3</v>
      </c>
      <c r="LB69">
        <v>2</v>
      </c>
      <c r="LC69">
        <v>4</v>
      </c>
      <c r="LD69">
        <v>1</v>
      </c>
      <c r="LE69">
        <v>5</v>
      </c>
      <c r="LF69">
        <v>4</v>
      </c>
      <c r="LG69">
        <v>4</v>
      </c>
      <c r="LH69">
        <v>5</v>
      </c>
      <c r="LI69">
        <v>3</v>
      </c>
      <c r="LJ69">
        <v>5</v>
      </c>
      <c r="LK69">
        <v>2</v>
      </c>
      <c r="LL69">
        <v>3</v>
      </c>
      <c r="LM69">
        <v>2</v>
      </c>
      <c r="LN69">
        <v>2</v>
      </c>
      <c r="LO69">
        <v>2</v>
      </c>
      <c r="LP69">
        <v>2</v>
      </c>
      <c r="LQ69">
        <v>2</v>
      </c>
      <c r="LR69">
        <v>1</v>
      </c>
      <c r="LS69">
        <v>1</v>
      </c>
      <c r="LT69">
        <v>3</v>
      </c>
      <c r="LU69" s="2">
        <f t="shared" si="265"/>
        <v>28</v>
      </c>
      <c r="LV69" s="3">
        <f t="shared" si="266"/>
        <v>4.6669999999999998</v>
      </c>
      <c r="LW69" s="2">
        <f t="shared" si="267"/>
        <v>35</v>
      </c>
      <c r="LX69" s="3">
        <f t="shared" si="268"/>
        <v>2.1880000000000002</v>
      </c>
      <c r="LY69" s="2">
        <f t="shared" si="269"/>
        <v>63</v>
      </c>
      <c r="LZ69" s="3">
        <f t="shared" si="270"/>
        <v>2.8639999999999999</v>
      </c>
      <c r="MA69" s="2">
        <v>2</v>
      </c>
      <c r="MB69">
        <v>2</v>
      </c>
      <c r="MC69">
        <v>2</v>
      </c>
      <c r="MD69">
        <v>1</v>
      </c>
      <c r="ME69">
        <v>2</v>
      </c>
      <c r="MF69">
        <v>2</v>
      </c>
      <c r="MG69">
        <v>1</v>
      </c>
      <c r="MH69">
        <v>1</v>
      </c>
      <c r="MI69">
        <v>2</v>
      </c>
      <c r="MJ69" s="3">
        <v>1</v>
      </c>
      <c r="MK69">
        <f t="shared" si="271"/>
        <v>16</v>
      </c>
      <c r="ML69" s="2">
        <v>1</v>
      </c>
      <c r="MM69">
        <v>4</v>
      </c>
      <c r="MN69">
        <v>4</v>
      </c>
      <c r="MO69">
        <v>4</v>
      </c>
      <c r="MP69" s="37">
        <f>LOOKUP(MO69,{1,2,3,4,5},{5,4,3,2,1})</f>
        <v>2</v>
      </c>
      <c r="MQ69">
        <v>3</v>
      </c>
      <c r="MR69">
        <v>2</v>
      </c>
      <c r="MS69" s="37">
        <f>LOOKUP(MR69,{1,2,3,4,5},{5,4,3,2,1})</f>
        <v>4</v>
      </c>
      <c r="MT69">
        <v>2</v>
      </c>
      <c r="MU69" s="37">
        <f>LOOKUP(MT69,{1,2,3,4,5},{5,4,3,2,1})</f>
        <v>4</v>
      </c>
      <c r="MV69">
        <v>2</v>
      </c>
      <c r="MW69">
        <v>3</v>
      </c>
      <c r="MX69">
        <v>2</v>
      </c>
      <c r="MY69">
        <v>4</v>
      </c>
      <c r="MZ69" s="37">
        <f>LOOKUP(MY69,{1,2,3,4,5},{5,4,3,2,1})</f>
        <v>2</v>
      </c>
      <c r="NA69">
        <v>2</v>
      </c>
      <c r="NB69">
        <v>4</v>
      </c>
      <c r="NC69">
        <v>3</v>
      </c>
      <c r="ND69" s="37">
        <f>LOOKUP(NC69,{1,2,3,4,5},{5,4,3,2,1})</f>
        <v>3</v>
      </c>
      <c r="NE69">
        <v>2</v>
      </c>
      <c r="NF69">
        <v>4</v>
      </c>
      <c r="NG69" s="37">
        <f>LOOKUP(NF69,{1,2,3,4,5},{5,4,3,2,1})</f>
        <v>2</v>
      </c>
      <c r="NH69">
        <v>3</v>
      </c>
      <c r="NI69" s="37">
        <f>LOOKUP(NH69,{1,2,3,4,5},{5,4,3,2,1})</f>
        <v>3</v>
      </c>
      <c r="NJ69">
        <v>4</v>
      </c>
      <c r="NK69">
        <v>2</v>
      </c>
      <c r="NL69" s="37">
        <f>LOOKUP(NK69,{1,2,3,4,5},{5,4,3,2,1})</f>
        <v>4</v>
      </c>
      <c r="NM69">
        <v>3</v>
      </c>
      <c r="NN69" s="37">
        <f>LOOKUP(NM69,{1,2,3,4,5},{5,4,3,2,1})</f>
        <v>3</v>
      </c>
      <c r="NO69">
        <v>2</v>
      </c>
      <c r="NP69" s="37">
        <f>LOOKUP(NO69,{1,2,3,4,5},{5,4,3,2,1})</f>
        <v>4</v>
      </c>
      <c r="NQ69">
        <v>3</v>
      </c>
      <c r="NR69">
        <v>4</v>
      </c>
      <c r="NS69">
        <v>5</v>
      </c>
      <c r="NT69">
        <v>2</v>
      </c>
      <c r="NU69" s="37">
        <f>LOOKUP(NT69,{1,2,3,4,5},{5,4,3,2,1})</f>
        <v>4</v>
      </c>
      <c r="NV69">
        <v>4</v>
      </c>
      <c r="NW69" s="37">
        <f>LOOKUP(NV69,{1,2,3,4,5},{5,4,3,2,1})</f>
        <v>2</v>
      </c>
      <c r="NX69">
        <v>3</v>
      </c>
      <c r="NY69" s="37">
        <f>LOOKUP(NX69,{1,2,3,4,5},{5,4,3,2,1})</f>
        <v>3</v>
      </c>
      <c r="NZ69">
        <f t="shared" si="272"/>
        <v>82</v>
      </c>
      <c r="OA69">
        <f t="shared" si="273"/>
        <v>3.15</v>
      </c>
      <c r="OB69" s="13" t="s">
        <v>440</v>
      </c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</row>
    <row r="70" spans="1:461" x14ac:dyDescent="0.3">
      <c r="A70" s="30">
        <v>75</v>
      </c>
      <c r="B70" s="2" t="s">
        <v>816</v>
      </c>
      <c r="C70" s="3">
        <v>1</v>
      </c>
      <c r="D70" s="2">
        <v>23</v>
      </c>
      <c r="E70">
        <v>2</v>
      </c>
      <c r="F70" s="2">
        <v>2</v>
      </c>
      <c r="G70">
        <v>2</v>
      </c>
      <c r="H70" s="3">
        <v>1</v>
      </c>
      <c r="I70" s="2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f t="shared" si="274"/>
        <v>1</v>
      </c>
      <c r="Q70" t="s">
        <v>817</v>
      </c>
      <c r="R70">
        <v>2</v>
      </c>
      <c r="S70">
        <v>3</v>
      </c>
      <c r="T70">
        <f>LOOKUP(R70,{1,2,3,4,5,6,11,15},{1,2,1,2,2,2,1,2})</f>
        <v>2</v>
      </c>
      <c r="U70">
        <v>1</v>
      </c>
      <c r="V70" s="3"/>
      <c r="W70" s="32" t="s">
        <v>440</v>
      </c>
      <c r="X70" s="32" t="s">
        <v>440</v>
      </c>
      <c r="Y70" s="32" t="s">
        <v>440</v>
      </c>
      <c r="Z70" s="32" t="s">
        <v>440</v>
      </c>
      <c r="AA70" s="32" t="s">
        <v>440</v>
      </c>
      <c r="AB70" s="49" t="s">
        <v>440</v>
      </c>
      <c r="AC70" s="32" t="s">
        <v>440</v>
      </c>
      <c r="AD70" s="49" t="s">
        <v>440</v>
      </c>
      <c r="AE70" s="2">
        <v>1</v>
      </c>
      <c r="AF70">
        <v>1</v>
      </c>
      <c r="AG70">
        <f t="shared" si="194"/>
        <v>1</v>
      </c>
      <c r="AH70">
        <v>1</v>
      </c>
      <c r="AI70">
        <f t="shared" si="195"/>
        <v>1</v>
      </c>
      <c r="AJ70">
        <v>1</v>
      </c>
      <c r="AK70">
        <f t="shared" si="196"/>
        <v>1</v>
      </c>
      <c r="AL70">
        <v>2</v>
      </c>
      <c r="AM70">
        <f t="shared" si="197"/>
        <v>1</v>
      </c>
      <c r="AN70">
        <v>2</v>
      </c>
      <c r="AO70">
        <f t="shared" si="198"/>
        <v>1</v>
      </c>
      <c r="AP70">
        <v>1</v>
      </c>
      <c r="AQ70">
        <f t="shared" si="199"/>
        <v>1</v>
      </c>
      <c r="AR70">
        <v>2</v>
      </c>
      <c r="AS70">
        <f t="shared" si="200"/>
        <v>1</v>
      </c>
      <c r="AT70">
        <v>2</v>
      </c>
      <c r="AU70">
        <f t="shared" si="201"/>
        <v>1</v>
      </c>
      <c r="AV70">
        <v>1</v>
      </c>
      <c r="AW70">
        <f t="shared" si="202"/>
        <v>1</v>
      </c>
      <c r="AX70">
        <v>1</v>
      </c>
      <c r="AY70">
        <f t="shared" si="203"/>
        <v>-1</v>
      </c>
      <c r="AZ70">
        <v>1</v>
      </c>
      <c r="BA70">
        <f t="shared" si="204"/>
        <v>-1</v>
      </c>
      <c r="BB70">
        <v>1</v>
      </c>
      <c r="BC70">
        <f t="shared" si="205"/>
        <v>1</v>
      </c>
      <c r="BD70">
        <v>1</v>
      </c>
      <c r="BE70">
        <f t="shared" si="206"/>
        <v>1</v>
      </c>
      <c r="BF70">
        <v>2</v>
      </c>
      <c r="BG70">
        <f t="shared" si="207"/>
        <v>1</v>
      </c>
      <c r="BH70">
        <v>1</v>
      </c>
      <c r="BI70">
        <f t="shared" si="208"/>
        <v>1</v>
      </c>
      <c r="BJ70">
        <v>2</v>
      </c>
      <c r="BK70">
        <f t="shared" si="209"/>
        <v>1</v>
      </c>
      <c r="BL70">
        <v>2</v>
      </c>
      <c r="BM70">
        <f t="shared" si="210"/>
        <v>1</v>
      </c>
      <c r="BN70">
        <v>1</v>
      </c>
      <c r="BO70">
        <f t="shared" si="211"/>
        <v>1</v>
      </c>
      <c r="BP70">
        <v>1</v>
      </c>
      <c r="BQ70">
        <f t="shared" si="212"/>
        <v>1</v>
      </c>
      <c r="BR70">
        <v>2</v>
      </c>
      <c r="BS70">
        <f t="shared" si="213"/>
        <v>1</v>
      </c>
      <c r="BT70">
        <v>1</v>
      </c>
      <c r="BU70">
        <f t="shared" si="214"/>
        <v>-1</v>
      </c>
      <c r="BV70" s="13">
        <f t="shared" si="215"/>
        <v>15</v>
      </c>
      <c r="BW70" s="2">
        <v>1</v>
      </c>
      <c r="BX70">
        <v>3</v>
      </c>
      <c r="BY70">
        <v>4</v>
      </c>
      <c r="BZ70">
        <v>2</v>
      </c>
      <c r="CA70">
        <v>5</v>
      </c>
      <c r="CB70">
        <v>4</v>
      </c>
      <c r="CC70">
        <v>4</v>
      </c>
      <c r="CD70">
        <v>1</v>
      </c>
      <c r="CE70" s="37">
        <v>5</v>
      </c>
      <c r="CF70">
        <v>3</v>
      </c>
      <c r="CG70">
        <v>1</v>
      </c>
      <c r="CH70">
        <v>1</v>
      </c>
      <c r="CI70">
        <v>1</v>
      </c>
      <c r="CJ70">
        <v>1</v>
      </c>
      <c r="CK70">
        <v>3</v>
      </c>
      <c r="CL70">
        <v>3</v>
      </c>
      <c r="CM70">
        <v>2</v>
      </c>
      <c r="CN70">
        <v>3</v>
      </c>
      <c r="CO70">
        <v>3</v>
      </c>
      <c r="CP70">
        <v>5</v>
      </c>
      <c r="CQ70">
        <v>3</v>
      </c>
      <c r="CR70">
        <v>1</v>
      </c>
      <c r="CS70">
        <f>LOOKUP(CR70,{1,2,3,4,5},{5,4,3,2,1})</f>
        <v>5</v>
      </c>
      <c r="CT70">
        <v>3</v>
      </c>
      <c r="CU70">
        <v>3</v>
      </c>
      <c r="CV70">
        <v>3</v>
      </c>
      <c r="CW70">
        <v>1</v>
      </c>
      <c r="CX70">
        <f>LOOKUP(CW70,{1,2,3,4,5},{5,4,3,2,1})</f>
        <v>5</v>
      </c>
      <c r="CY70">
        <v>1</v>
      </c>
      <c r="CZ70">
        <f>LOOKUP(CY70,{1,2,3,4,5},{5,4,3,2,1})</f>
        <v>5</v>
      </c>
      <c r="DA70">
        <v>1</v>
      </c>
      <c r="DB70">
        <f>LOOKUP(DA70,{1,2,3,4,5},{5,4,3,2,1})</f>
        <v>5</v>
      </c>
      <c r="DC70">
        <v>4</v>
      </c>
      <c r="DD70">
        <v>4</v>
      </c>
      <c r="DE70">
        <v>4</v>
      </c>
      <c r="DF70">
        <v>4</v>
      </c>
      <c r="DG70">
        <v>4</v>
      </c>
      <c r="DH70">
        <v>4</v>
      </c>
      <c r="DI70">
        <v>3</v>
      </c>
      <c r="DJ70">
        <v>3</v>
      </c>
      <c r="DK70">
        <v>2</v>
      </c>
      <c r="DL70" s="2">
        <f t="shared" si="224"/>
        <v>9</v>
      </c>
      <c r="DM70">
        <f t="shared" si="225"/>
        <v>3</v>
      </c>
      <c r="DN70">
        <f t="shared" si="226"/>
        <v>12</v>
      </c>
      <c r="DO70">
        <f t="shared" si="227"/>
        <v>4</v>
      </c>
      <c r="DP70">
        <f t="shared" si="228"/>
        <v>21</v>
      </c>
      <c r="DQ70" s="3">
        <f t="shared" si="229"/>
        <v>3.5</v>
      </c>
      <c r="DR70" s="2">
        <f t="shared" si="230"/>
        <v>19</v>
      </c>
      <c r="DS70">
        <f t="shared" si="231"/>
        <v>3.1667000000000001</v>
      </c>
      <c r="DT70">
        <f t="shared" si="232"/>
        <v>16</v>
      </c>
      <c r="DU70">
        <f t="shared" si="233"/>
        <v>2</v>
      </c>
      <c r="DV70">
        <f t="shared" si="234"/>
        <v>35</v>
      </c>
      <c r="DW70" s="3">
        <f t="shared" si="235"/>
        <v>2.5</v>
      </c>
      <c r="DX70" s="2">
        <f t="shared" si="236"/>
        <v>13</v>
      </c>
      <c r="DY70">
        <f t="shared" si="237"/>
        <v>4.3333000000000004</v>
      </c>
      <c r="DZ70">
        <f t="shared" si="238"/>
        <v>9</v>
      </c>
      <c r="EA70">
        <f t="shared" si="239"/>
        <v>3</v>
      </c>
      <c r="EB70">
        <f t="shared" si="240"/>
        <v>22</v>
      </c>
      <c r="EC70" s="3">
        <f t="shared" si="241"/>
        <v>3.67</v>
      </c>
      <c r="ED70" s="2">
        <f t="shared" si="275"/>
        <v>27</v>
      </c>
      <c r="EE70" s="3">
        <f t="shared" si="242"/>
        <v>4.5</v>
      </c>
      <c r="EF70" s="2">
        <f t="shared" si="243"/>
        <v>8</v>
      </c>
      <c r="EG70" s="3">
        <f t="shared" si="244"/>
        <v>2.67</v>
      </c>
      <c r="EH70" s="2">
        <f t="shared" si="245"/>
        <v>113</v>
      </c>
      <c r="EI70" s="3">
        <f t="shared" si="246"/>
        <v>3.23</v>
      </c>
      <c r="EJ70" s="2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5</v>
      </c>
      <c r="EU70" s="37">
        <v>2</v>
      </c>
      <c r="EV70">
        <v>1</v>
      </c>
      <c r="EW70">
        <v>1</v>
      </c>
      <c r="EX70">
        <v>1</v>
      </c>
      <c r="EY70">
        <v>1</v>
      </c>
      <c r="EZ70">
        <v>5</v>
      </c>
      <c r="FA70">
        <v>1</v>
      </c>
      <c r="FB70">
        <v>1</v>
      </c>
      <c r="FC70">
        <v>1</v>
      </c>
      <c r="FD70">
        <v>1</v>
      </c>
      <c r="FE70">
        <v>1</v>
      </c>
      <c r="FF70" s="2">
        <f t="shared" si="247"/>
        <v>28</v>
      </c>
      <c r="FG70" s="3">
        <f t="shared" si="248"/>
        <v>1.4</v>
      </c>
      <c r="FH70" s="2" t="s">
        <v>520</v>
      </c>
      <c r="FI70">
        <v>15</v>
      </c>
      <c r="FJ70" t="s">
        <v>514</v>
      </c>
      <c r="FK70">
        <v>10</v>
      </c>
      <c r="FL70" t="s">
        <v>507</v>
      </c>
      <c r="FM70">
        <v>3</v>
      </c>
      <c r="FN70" s="2">
        <v>1</v>
      </c>
      <c r="FO70">
        <v>1</v>
      </c>
      <c r="FP70">
        <v>2</v>
      </c>
      <c r="FQ70">
        <v>1</v>
      </c>
      <c r="FR70">
        <v>2</v>
      </c>
      <c r="FS70">
        <v>2</v>
      </c>
      <c r="FT70">
        <v>2</v>
      </c>
      <c r="FU70">
        <v>1</v>
      </c>
      <c r="FV70">
        <v>1</v>
      </c>
      <c r="FW70">
        <v>1</v>
      </c>
      <c r="FX70">
        <v>1</v>
      </c>
      <c r="FY70" s="37">
        <v>2</v>
      </c>
      <c r="FZ70">
        <v>2</v>
      </c>
      <c r="GA70">
        <v>2</v>
      </c>
      <c r="GB70">
        <v>2</v>
      </c>
      <c r="GC70">
        <v>2</v>
      </c>
      <c r="GD70">
        <v>1</v>
      </c>
      <c r="GE70">
        <v>1</v>
      </c>
      <c r="GF70">
        <v>2</v>
      </c>
      <c r="GG70">
        <v>2</v>
      </c>
      <c r="GH70">
        <v>2</v>
      </c>
      <c r="GI70">
        <v>2</v>
      </c>
      <c r="GJ70" s="2">
        <f t="shared" si="249"/>
        <v>32</v>
      </c>
      <c r="GK70" s="3">
        <f t="shared" si="250"/>
        <v>1.6</v>
      </c>
      <c r="GL70" s="2" t="s">
        <v>818</v>
      </c>
      <c r="GM70">
        <v>0</v>
      </c>
      <c r="GN70" t="s">
        <v>819</v>
      </c>
      <c r="GO70">
        <v>0</v>
      </c>
      <c r="GP70" t="s">
        <v>505</v>
      </c>
      <c r="GQ70" s="3">
        <v>1</v>
      </c>
      <c r="GR70" s="2">
        <v>1</v>
      </c>
      <c r="GS70">
        <v>5</v>
      </c>
      <c r="GT70">
        <v>5</v>
      </c>
      <c r="GU70">
        <v>2</v>
      </c>
      <c r="GV70">
        <v>2</v>
      </c>
      <c r="GW70">
        <v>5</v>
      </c>
      <c r="GX70" s="37">
        <f>LOOKUP(GW70,{1,2,3,4,5},{5,4,3,2,1})</f>
        <v>1</v>
      </c>
      <c r="GY70">
        <v>1</v>
      </c>
      <c r="GZ70" s="37">
        <f>LOOKUP(GY70,{1,2,3,4,5},{5,4,3,2,1})</f>
        <v>5</v>
      </c>
      <c r="HA70">
        <v>3</v>
      </c>
      <c r="HB70">
        <v>1</v>
      </c>
      <c r="HC70" s="37">
        <f>LOOKUP(HB70,{1,2,3,4,5},{5,4,3,2,1})</f>
        <v>5</v>
      </c>
      <c r="HD70">
        <v>2</v>
      </c>
      <c r="HE70">
        <v>5</v>
      </c>
      <c r="HF70">
        <v>5</v>
      </c>
      <c r="HG70">
        <v>4</v>
      </c>
      <c r="HH70">
        <v>4</v>
      </c>
      <c r="HI70">
        <v>4</v>
      </c>
      <c r="HJ70">
        <v>5</v>
      </c>
      <c r="HK70">
        <v>2</v>
      </c>
      <c r="HL70" s="37">
        <f>LOOKUP(HK70,{1,2,3,4,5},{5,4,3,2,1})</f>
        <v>4</v>
      </c>
      <c r="HM70">
        <v>2</v>
      </c>
      <c r="HN70" s="37">
        <f>LOOKUP(HM70,{1,2,3,4,5},{5,4,3,2,1})</f>
        <v>4</v>
      </c>
      <c r="HO70">
        <f t="shared" si="251"/>
        <v>65</v>
      </c>
      <c r="HP70">
        <f t="shared" si="252"/>
        <v>3.82</v>
      </c>
      <c r="HQ70">
        <v>1</v>
      </c>
      <c r="HR70">
        <v>2</v>
      </c>
      <c r="HS70">
        <v>3</v>
      </c>
      <c r="HT70">
        <v>1</v>
      </c>
      <c r="HU70">
        <v>1</v>
      </c>
      <c r="HV70">
        <v>1</v>
      </c>
      <c r="HW70">
        <v>1</v>
      </c>
      <c r="HX70" s="37">
        <v>3</v>
      </c>
      <c r="HY70">
        <v>3</v>
      </c>
      <c r="HZ70">
        <v>3</v>
      </c>
      <c r="IA70">
        <v>3</v>
      </c>
      <c r="IB70">
        <v>1</v>
      </c>
      <c r="IC70">
        <v>2</v>
      </c>
      <c r="ID70">
        <v>2</v>
      </c>
      <c r="IE70">
        <v>1</v>
      </c>
      <c r="IF70">
        <v>3</v>
      </c>
      <c r="IG70">
        <v>3</v>
      </c>
      <c r="IH70">
        <v>2</v>
      </c>
      <c r="II70">
        <v>1</v>
      </c>
      <c r="IJ70" s="37">
        <f>LOOKUP(II70,{1,2,3},{3,2,1})</f>
        <v>3</v>
      </c>
      <c r="IK70" s="2">
        <f t="shared" si="216"/>
        <v>35</v>
      </c>
      <c r="IL70" s="3">
        <f t="shared" si="217"/>
        <v>2.06</v>
      </c>
      <c r="IM70" s="2">
        <v>1</v>
      </c>
      <c r="IN70">
        <v>1</v>
      </c>
      <c r="IO70">
        <v>4</v>
      </c>
      <c r="IP70">
        <v>4</v>
      </c>
      <c r="IQ70">
        <v>1</v>
      </c>
      <c r="IR70">
        <v>5</v>
      </c>
      <c r="IS70">
        <v>3</v>
      </c>
      <c r="IT70" s="2">
        <f t="shared" si="253"/>
        <v>18</v>
      </c>
      <c r="IU70" s="3">
        <f t="shared" si="254"/>
        <v>3</v>
      </c>
      <c r="IV70" s="2">
        <v>1</v>
      </c>
      <c r="IW70">
        <v>2</v>
      </c>
      <c r="IX70">
        <v>5</v>
      </c>
      <c r="IY70">
        <v>4</v>
      </c>
      <c r="IZ70">
        <v>1</v>
      </c>
      <c r="JA70">
        <v>5</v>
      </c>
      <c r="JB70">
        <v>4</v>
      </c>
      <c r="JC70" s="2">
        <f t="shared" si="255"/>
        <v>21</v>
      </c>
      <c r="JD70" s="3">
        <f t="shared" si="256"/>
        <v>3.5</v>
      </c>
      <c r="JE70" s="2">
        <v>1</v>
      </c>
      <c r="JF70">
        <v>1</v>
      </c>
      <c r="JG70">
        <v>3</v>
      </c>
      <c r="JH70">
        <v>1</v>
      </c>
      <c r="JI70">
        <v>4</v>
      </c>
      <c r="JJ70">
        <v>1</v>
      </c>
      <c r="JK70">
        <v>3</v>
      </c>
      <c r="JL70" s="2">
        <f t="shared" si="257"/>
        <v>13</v>
      </c>
      <c r="JM70" s="3">
        <f t="shared" si="258"/>
        <v>2.1669999999999998</v>
      </c>
      <c r="JN70" s="2">
        <v>1</v>
      </c>
      <c r="JO70">
        <v>1</v>
      </c>
      <c r="JP70">
        <v>5</v>
      </c>
      <c r="JQ70">
        <v>3</v>
      </c>
      <c r="JR70">
        <v>4</v>
      </c>
      <c r="JS70">
        <v>3</v>
      </c>
      <c r="JT70">
        <v>4</v>
      </c>
      <c r="JU70" s="2">
        <f t="shared" si="164"/>
        <v>20</v>
      </c>
      <c r="JV70" s="3">
        <f t="shared" si="165"/>
        <v>3.3330000000000002</v>
      </c>
      <c r="JW70" s="2">
        <v>1</v>
      </c>
      <c r="JX70">
        <v>5</v>
      </c>
      <c r="JY70" s="37">
        <f>LOOKUP(JX70,{1,2,3,4,5},{5,4,3,2,1})</f>
        <v>1</v>
      </c>
      <c r="JZ70">
        <v>4</v>
      </c>
      <c r="KA70" s="37">
        <f>LOOKUP(JZ70,{1,2,3,4,5},{5,4,3,2,1})</f>
        <v>2</v>
      </c>
      <c r="KB70">
        <v>2</v>
      </c>
      <c r="KC70" s="37">
        <f>LOOKUP(KB70,{1,2,3,4,5},{5,4,3,2,1})</f>
        <v>4</v>
      </c>
      <c r="KD70">
        <v>4</v>
      </c>
      <c r="KE70" s="37">
        <f>LOOKUP(KD70,{1,2,3,4,5},{5,4,3,2,1})</f>
        <v>2</v>
      </c>
      <c r="KF70">
        <v>2</v>
      </c>
      <c r="KG70" s="37">
        <f>LOOKUP(KF70,{1,2,3,4,5},{5,4,3,2,1})</f>
        <v>4</v>
      </c>
      <c r="KH70">
        <v>4</v>
      </c>
      <c r="KI70" s="37">
        <f>LOOKUP(KH70,{1,2,3,4,5},{5,4,3,2,1})</f>
        <v>2</v>
      </c>
      <c r="KJ70" s="2">
        <f t="shared" si="276"/>
        <v>21</v>
      </c>
      <c r="KK70" s="3">
        <f t="shared" si="259"/>
        <v>3.5</v>
      </c>
      <c r="KL70" s="2">
        <f t="shared" si="260"/>
        <v>4</v>
      </c>
      <c r="KM70">
        <f t="shared" si="261"/>
        <v>11</v>
      </c>
      <c r="KN70">
        <f t="shared" si="163"/>
        <v>12</v>
      </c>
      <c r="KO70">
        <f t="shared" si="262"/>
        <v>4</v>
      </c>
      <c r="KP70">
        <f t="shared" si="263"/>
        <v>14</v>
      </c>
      <c r="KQ70">
        <f t="shared" si="264"/>
        <v>9</v>
      </c>
      <c r="KR70" s="2">
        <f t="shared" si="218"/>
        <v>2</v>
      </c>
      <c r="KS70">
        <f t="shared" si="223"/>
        <v>8</v>
      </c>
      <c r="KT70">
        <f t="shared" si="219"/>
        <v>4</v>
      </c>
      <c r="KU70">
        <f t="shared" si="220"/>
        <v>8</v>
      </c>
      <c r="KV70">
        <f t="shared" si="221"/>
        <v>4</v>
      </c>
      <c r="KW70" s="3">
        <f t="shared" si="222"/>
        <v>7</v>
      </c>
      <c r="KX70" s="2">
        <v>1</v>
      </c>
      <c r="KY70">
        <v>3</v>
      </c>
      <c r="KZ70">
        <v>5</v>
      </c>
      <c r="LA70">
        <v>2</v>
      </c>
      <c r="LB70">
        <v>2</v>
      </c>
      <c r="LC70">
        <v>4</v>
      </c>
      <c r="LD70">
        <v>1</v>
      </c>
      <c r="LE70">
        <v>4</v>
      </c>
      <c r="LF70">
        <v>3</v>
      </c>
      <c r="LG70">
        <v>5</v>
      </c>
      <c r="LH70">
        <v>4</v>
      </c>
      <c r="LI70">
        <v>2</v>
      </c>
      <c r="LJ70">
        <v>5</v>
      </c>
      <c r="LK70">
        <v>2</v>
      </c>
      <c r="LL70">
        <v>3</v>
      </c>
      <c r="LM70">
        <v>3</v>
      </c>
      <c r="LN70">
        <v>3</v>
      </c>
      <c r="LO70">
        <v>2</v>
      </c>
      <c r="LP70">
        <v>3</v>
      </c>
      <c r="LQ70">
        <v>1</v>
      </c>
      <c r="LR70">
        <v>3</v>
      </c>
      <c r="LS70">
        <v>1</v>
      </c>
      <c r="LT70">
        <v>3</v>
      </c>
      <c r="LU70" s="2">
        <f t="shared" si="265"/>
        <v>27</v>
      </c>
      <c r="LV70" s="3">
        <f t="shared" si="266"/>
        <v>4.5</v>
      </c>
      <c r="LW70" s="2">
        <f t="shared" si="267"/>
        <v>37</v>
      </c>
      <c r="LX70" s="3">
        <f t="shared" si="268"/>
        <v>2.3130000000000002</v>
      </c>
      <c r="LY70" s="2">
        <f t="shared" si="269"/>
        <v>64</v>
      </c>
      <c r="LZ70" s="3">
        <f t="shared" si="270"/>
        <v>2.9089999999999998</v>
      </c>
      <c r="MA70" s="2">
        <v>1</v>
      </c>
      <c r="MB70">
        <v>1</v>
      </c>
      <c r="MC70">
        <v>2</v>
      </c>
      <c r="MD70">
        <v>1</v>
      </c>
      <c r="ME70">
        <v>2</v>
      </c>
      <c r="MF70">
        <v>2</v>
      </c>
      <c r="MG70">
        <v>1</v>
      </c>
      <c r="MH70">
        <v>1</v>
      </c>
      <c r="MI70">
        <v>2</v>
      </c>
      <c r="MJ70" s="3">
        <v>2</v>
      </c>
      <c r="MK70">
        <f t="shared" si="271"/>
        <v>15</v>
      </c>
      <c r="ML70" s="2">
        <v>1</v>
      </c>
      <c r="MM70">
        <v>1</v>
      </c>
      <c r="MN70">
        <v>4</v>
      </c>
      <c r="MO70">
        <v>5</v>
      </c>
      <c r="MP70" s="37">
        <f>LOOKUP(MO70,{1,2,3,4,5},{5,4,3,2,1})</f>
        <v>1</v>
      </c>
      <c r="MQ70">
        <v>3</v>
      </c>
      <c r="MR70">
        <v>4</v>
      </c>
      <c r="MS70" s="37">
        <f>LOOKUP(MR70,{1,2,3,4,5},{5,4,3,2,1})</f>
        <v>2</v>
      </c>
      <c r="MT70">
        <v>2</v>
      </c>
      <c r="MU70" s="37">
        <f>LOOKUP(MT70,{1,2,3,4,5},{5,4,3,2,1})</f>
        <v>4</v>
      </c>
      <c r="MV70">
        <v>2</v>
      </c>
      <c r="MW70">
        <v>3</v>
      </c>
      <c r="MX70">
        <v>1</v>
      </c>
      <c r="MY70">
        <v>5</v>
      </c>
      <c r="MZ70" s="37">
        <f>LOOKUP(MY70,{1,2,3,4,5},{5,4,3,2,1})</f>
        <v>1</v>
      </c>
      <c r="NA70">
        <v>3</v>
      </c>
      <c r="NB70">
        <v>2</v>
      </c>
      <c r="NC70">
        <v>4</v>
      </c>
      <c r="ND70" s="37">
        <f>LOOKUP(NC70,{1,2,3,4,5},{5,4,3,2,1})</f>
        <v>2</v>
      </c>
      <c r="NE70">
        <v>1</v>
      </c>
      <c r="NF70">
        <v>5</v>
      </c>
      <c r="NG70" s="37">
        <f>LOOKUP(NF70,{1,2,3,4,5},{5,4,3,2,1})</f>
        <v>1</v>
      </c>
      <c r="NH70">
        <v>5</v>
      </c>
      <c r="NI70" s="37">
        <f>LOOKUP(NH70,{1,2,3,4,5},{5,4,3,2,1})</f>
        <v>1</v>
      </c>
      <c r="NJ70">
        <v>3</v>
      </c>
      <c r="NK70">
        <v>3</v>
      </c>
      <c r="NL70" s="37">
        <f>LOOKUP(NK70,{1,2,3,4,5},{5,4,3,2,1})</f>
        <v>3</v>
      </c>
      <c r="NM70">
        <v>4</v>
      </c>
      <c r="NN70" s="37">
        <f>LOOKUP(NM70,{1,2,3,4,5},{5,4,3,2,1})</f>
        <v>2</v>
      </c>
      <c r="NO70">
        <v>4</v>
      </c>
      <c r="NP70" s="37">
        <f>LOOKUP(NO70,{1,2,3,4,5},{5,4,3,2,1})</f>
        <v>2</v>
      </c>
      <c r="NQ70">
        <v>1</v>
      </c>
      <c r="NR70">
        <v>3</v>
      </c>
      <c r="NS70">
        <v>5</v>
      </c>
      <c r="NT70">
        <v>2</v>
      </c>
      <c r="NU70" s="37">
        <f>LOOKUP(NT70,{1,2,3,4,5},{5,4,3,2,1})</f>
        <v>4</v>
      </c>
      <c r="NV70">
        <v>5</v>
      </c>
      <c r="NW70" s="37">
        <f>LOOKUP(NV70,{1,2,3,4,5},{5,4,3,2,1})</f>
        <v>1</v>
      </c>
      <c r="NX70">
        <v>3</v>
      </c>
      <c r="NY70" s="37">
        <f>LOOKUP(NX70,{1,2,3,4,5},{5,4,3,2,1})</f>
        <v>3</v>
      </c>
      <c r="NZ70">
        <f t="shared" si="272"/>
        <v>59</v>
      </c>
      <c r="OA70">
        <f t="shared" si="273"/>
        <v>2.27</v>
      </c>
      <c r="OB70" s="13" t="s">
        <v>440</v>
      </c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</row>
    <row r="71" spans="1:461" x14ac:dyDescent="0.3">
      <c r="A71" s="30">
        <v>76</v>
      </c>
      <c r="B71" s="2" t="s">
        <v>820</v>
      </c>
      <c r="C71" s="3">
        <v>1</v>
      </c>
      <c r="D71" s="2">
        <v>21</v>
      </c>
      <c r="E71">
        <v>1</v>
      </c>
      <c r="F71" s="2">
        <v>2</v>
      </c>
      <c r="G71">
        <v>2</v>
      </c>
      <c r="H71" s="3">
        <v>1</v>
      </c>
      <c r="I71" s="2">
        <v>1</v>
      </c>
      <c r="J71">
        <v>1</v>
      </c>
      <c r="K71">
        <v>0</v>
      </c>
      <c r="L71">
        <v>0</v>
      </c>
      <c r="M71">
        <v>1</v>
      </c>
      <c r="N71">
        <v>1</v>
      </c>
      <c r="O71">
        <v>0</v>
      </c>
      <c r="P71">
        <f t="shared" si="274"/>
        <v>3</v>
      </c>
      <c r="R71">
        <v>11</v>
      </c>
      <c r="S71">
        <v>5</v>
      </c>
      <c r="T71">
        <f>LOOKUP(R71,{1,2,3,4,5,6,11,15},{1,2,1,2,2,2,1,2})</f>
        <v>1</v>
      </c>
      <c r="U71">
        <v>3</v>
      </c>
      <c r="V71" s="3"/>
      <c r="W71" s="32" t="s">
        <v>440</v>
      </c>
      <c r="X71" s="32" t="s">
        <v>440</v>
      </c>
      <c r="Y71" s="32" t="s">
        <v>440</v>
      </c>
      <c r="Z71" s="32" t="s">
        <v>440</v>
      </c>
      <c r="AA71" s="32" t="s">
        <v>440</v>
      </c>
      <c r="AB71" s="49" t="s">
        <v>440</v>
      </c>
      <c r="AC71" s="32" t="s">
        <v>440</v>
      </c>
      <c r="AD71" s="49" t="s">
        <v>440</v>
      </c>
      <c r="AE71" s="2">
        <v>1</v>
      </c>
      <c r="AF71">
        <v>1</v>
      </c>
      <c r="AG71">
        <f t="shared" si="194"/>
        <v>1</v>
      </c>
      <c r="AH71">
        <v>1</v>
      </c>
      <c r="AI71">
        <f t="shared" si="195"/>
        <v>1</v>
      </c>
      <c r="AJ71">
        <v>1</v>
      </c>
      <c r="AK71">
        <f t="shared" si="196"/>
        <v>1</v>
      </c>
      <c r="AL71">
        <v>2</v>
      </c>
      <c r="AM71">
        <f t="shared" si="197"/>
        <v>1</v>
      </c>
      <c r="AN71">
        <v>1</v>
      </c>
      <c r="AO71">
        <f t="shared" si="198"/>
        <v>-1</v>
      </c>
      <c r="AP71">
        <v>1</v>
      </c>
      <c r="AQ71">
        <f t="shared" si="199"/>
        <v>1</v>
      </c>
      <c r="AR71">
        <v>2</v>
      </c>
      <c r="AS71">
        <f t="shared" si="200"/>
        <v>1</v>
      </c>
      <c r="AT71">
        <v>2</v>
      </c>
      <c r="AU71">
        <f t="shared" si="201"/>
        <v>1</v>
      </c>
      <c r="AV71">
        <v>1</v>
      </c>
      <c r="AW71">
        <f t="shared" si="202"/>
        <v>1</v>
      </c>
      <c r="AX71">
        <v>1</v>
      </c>
      <c r="AY71">
        <f t="shared" si="203"/>
        <v>-1</v>
      </c>
      <c r="AZ71">
        <v>1</v>
      </c>
      <c r="BA71">
        <f t="shared" si="204"/>
        <v>-1</v>
      </c>
      <c r="BB71">
        <v>1</v>
      </c>
      <c r="BC71">
        <f t="shared" si="205"/>
        <v>1</v>
      </c>
      <c r="BD71">
        <v>1</v>
      </c>
      <c r="BE71">
        <f t="shared" si="206"/>
        <v>1</v>
      </c>
      <c r="BF71">
        <v>2</v>
      </c>
      <c r="BG71">
        <f t="shared" si="207"/>
        <v>1</v>
      </c>
      <c r="BH71">
        <v>1</v>
      </c>
      <c r="BI71">
        <f t="shared" si="208"/>
        <v>1</v>
      </c>
      <c r="BJ71">
        <v>2</v>
      </c>
      <c r="BK71">
        <f t="shared" si="209"/>
        <v>1</v>
      </c>
      <c r="BL71">
        <v>1</v>
      </c>
      <c r="BM71">
        <f t="shared" si="210"/>
        <v>-1</v>
      </c>
      <c r="BN71">
        <v>1</v>
      </c>
      <c r="BO71">
        <f t="shared" si="211"/>
        <v>1</v>
      </c>
      <c r="BP71">
        <v>1</v>
      </c>
      <c r="BQ71">
        <f t="shared" si="212"/>
        <v>1</v>
      </c>
      <c r="BR71">
        <v>2</v>
      </c>
      <c r="BS71">
        <f t="shared" si="213"/>
        <v>1</v>
      </c>
      <c r="BT71">
        <v>1</v>
      </c>
      <c r="BU71">
        <f t="shared" si="214"/>
        <v>-1</v>
      </c>
      <c r="BV71" s="13">
        <f t="shared" si="215"/>
        <v>11</v>
      </c>
      <c r="BW71" s="2">
        <v>1</v>
      </c>
      <c r="BX71">
        <v>2</v>
      </c>
      <c r="BY71">
        <v>3</v>
      </c>
      <c r="BZ71">
        <v>2</v>
      </c>
      <c r="CA71">
        <v>2</v>
      </c>
      <c r="CB71">
        <v>2</v>
      </c>
      <c r="CC71">
        <v>4</v>
      </c>
      <c r="CD71">
        <v>1</v>
      </c>
      <c r="CE71" s="37">
        <v>5</v>
      </c>
      <c r="CF71">
        <v>2</v>
      </c>
      <c r="CG71">
        <v>2</v>
      </c>
      <c r="CH71">
        <v>1</v>
      </c>
      <c r="CI71">
        <v>1</v>
      </c>
      <c r="CJ71">
        <v>1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3</v>
      </c>
      <c r="CR71">
        <v>3</v>
      </c>
      <c r="CS71">
        <f>LOOKUP(CR71,{1,2,3,4,5},{5,4,3,2,1})</f>
        <v>3</v>
      </c>
      <c r="CT71">
        <v>4</v>
      </c>
      <c r="CU71">
        <v>2</v>
      </c>
      <c r="CV71">
        <v>4</v>
      </c>
      <c r="CW71">
        <v>4</v>
      </c>
      <c r="CX71">
        <f>LOOKUP(CW71,{1,2,3,4,5},{5,4,3,2,1})</f>
        <v>2</v>
      </c>
      <c r="CY71">
        <v>2</v>
      </c>
      <c r="CZ71">
        <f>LOOKUP(CY71,{1,2,3,4,5},{5,4,3,2,1})</f>
        <v>4</v>
      </c>
      <c r="DA71">
        <v>2</v>
      </c>
      <c r="DB71">
        <f>LOOKUP(DA71,{1,2,3,4,5},{5,4,3,2,1})</f>
        <v>4</v>
      </c>
      <c r="DC71">
        <v>2</v>
      </c>
      <c r="DD71">
        <v>3</v>
      </c>
      <c r="DE71">
        <v>3</v>
      </c>
      <c r="DF71">
        <v>4</v>
      </c>
      <c r="DG71">
        <v>4</v>
      </c>
      <c r="DH71">
        <v>3</v>
      </c>
      <c r="DI71">
        <v>1</v>
      </c>
      <c r="DJ71">
        <v>3</v>
      </c>
      <c r="DK71">
        <v>3</v>
      </c>
      <c r="DL71" s="2">
        <f t="shared" si="224"/>
        <v>7</v>
      </c>
      <c r="DM71">
        <f t="shared" si="225"/>
        <v>2.3332999999999999</v>
      </c>
      <c r="DN71">
        <f t="shared" si="226"/>
        <v>11</v>
      </c>
      <c r="DO71">
        <f t="shared" si="227"/>
        <v>3.6667000000000001</v>
      </c>
      <c r="DP71">
        <f t="shared" si="228"/>
        <v>18</v>
      </c>
      <c r="DQ71" s="3">
        <f t="shared" si="229"/>
        <v>3</v>
      </c>
      <c r="DR71" s="2">
        <f t="shared" si="230"/>
        <v>19</v>
      </c>
      <c r="DS71">
        <f t="shared" si="231"/>
        <v>3.1667000000000001</v>
      </c>
      <c r="DT71">
        <f t="shared" si="232"/>
        <v>17</v>
      </c>
      <c r="DU71">
        <f t="shared" si="233"/>
        <v>2.125</v>
      </c>
      <c r="DV71">
        <f t="shared" si="234"/>
        <v>36</v>
      </c>
      <c r="DW71" s="3">
        <f t="shared" si="235"/>
        <v>2.57</v>
      </c>
      <c r="DX71" s="2">
        <f t="shared" si="236"/>
        <v>10</v>
      </c>
      <c r="DY71">
        <f t="shared" si="237"/>
        <v>3.3332999999999999</v>
      </c>
      <c r="DZ71">
        <f t="shared" si="238"/>
        <v>10</v>
      </c>
      <c r="EA71">
        <f t="shared" si="239"/>
        <v>3.3332999999999999</v>
      </c>
      <c r="EB71">
        <f t="shared" si="240"/>
        <v>20</v>
      </c>
      <c r="EC71" s="3">
        <f t="shared" si="241"/>
        <v>3.33</v>
      </c>
      <c r="ED71" s="2">
        <f t="shared" si="275"/>
        <v>18</v>
      </c>
      <c r="EE71" s="3">
        <f t="shared" si="242"/>
        <v>3</v>
      </c>
      <c r="EF71" s="2">
        <f t="shared" si="243"/>
        <v>7</v>
      </c>
      <c r="EG71" s="3">
        <f t="shared" si="244"/>
        <v>2.33</v>
      </c>
      <c r="EH71" s="2">
        <f t="shared" si="245"/>
        <v>99</v>
      </c>
      <c r="EI71" s="3">
        <f t="shared" si="246"/>
        <v>2.83</v>
      </c>
      <c r="EJ71" s="2">
        <v>1</v>
      </c>
      <c r="EK71">
        <v>1</v>
      </c>
      <c r="EL71">
        <v>3</v>
      </c>
      <c r="EM71">
        <v>3</v>
      </c>
      <c r="EN71">
        <v>4</v>
      </c>
      <c r="EO71">
        <v>3</v>
      </c>
      <c r="EP71">
        <v>1</v>
      </c>
      <c r="EQ71">
        <v>4</v>
      </c>
      <c r="ER71">
        <v>4</v>
      </c>
      <c r="ES71">
        <v>4</v>
      </c>
      <c r="ET71">
        <v>4</v>
      </c>
      <c r="EU71" s="37">
        <v>2</v>
      </c>
      <c r="EV71">
        <v>3</v>
      </c>
      <c r="EW71">
        <v>2</v>
      </c>
      <c r="EX71">
        <v>4</v>
      </c>
      <c r="EY71">
        <v>2</v>
      </c>
      <c r="EZ71">
        <v>4</v>
      </c>
      <c r="FA71">
        <v>2</v>
      </c>
      <c r="FB71">
        <v>2</v>
      </c>
      <c r="FC71">
        <v>2</v>
      </c>
      <c r="FD71">
        <v>2</v>
      </c>
      <c r="FE71">
        <v>5</v>
      </c>
      <c r="FF71" s="2">
        <f t="shared" si="247"/>
        <v>59</v>
      </c>
      <c r="FG71" s="3">
        <f t="shared" si="248"/>
        <v>2.95</v>
      </c>
      <c r="FH71" t="s">
        <v>525</v>
      </c>
      <c r="FI71">
        <v>20</v>
      </c>
      <c r="FJ71" t="s">
        <v>514</v>
      </c>
      <c r="FK71">
        <v>10</v>
      </c>
      <c r="FL71" t="s">
        <v>518</v>
      </c>
      <c r="FM71" s="3">
        <v>13</v>
      </c>
      <c r="FN71" s="2">
        <v>1</v>
      </c>
      <c r="FO71">
        <v>1</v>
      </c>
      <c r="FP71">
        <v>1</v>
      </c>
      <c r="FQ71">
        <v>1</v>
      </c>
      <c r="FR71">
        <v>1</v>
      </c>
      <c r="FS71">
        <v>2</v>
      </c>
      <c r="FT71">
        <v>2</v>
      </c>
      <c r="FU71">
        <v>1</v>
      </c>
      <c r="FV71">
        <v>1</v>
      </c>
      <c r="FW71">
        <v>1</v>
      </c>
      <c r="FX71">
        <v>1</v>
      </c>
      <c r="FY71" s="37">
        <v>2</v>
      </c>
      <c r="FZ71">
        <v>1</v>
      </c>
      <c r="GA71">
        <v>1</v>
      </c>
      <c r="GB71">
        <v>1</v>
      </c>
      <c r="GC71">
        <v>2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 s="2">
        <f t="shared" si="249"/>
        <v>23</v>
      </c>
      <c r="GK71" s="3">
        <f t="shared" si="250"/>
        <v>1.1499999999999999</v>
      </c>
      <c r="GL71" s="2" t="s">
        <v>513</v>
      </c>
      <c r="GM71">
        <v>9</v>
      </c>
      <c r="GN71" t="s">
        <v>518</v>
      </c>
      <c r="GO71">
        <v>13</v>
      </c>
      <c r="GP71" t="s">
        <v>525</v>
      </c>
      <c r="GQ71" s="3">
        <v>20</v>
      </c>
      <c r="GR71" s="2">
        <v>1</v>
      </c>
      <c r="GS71">
        <v>5</v>
      </c>
      <c r="GT71">
        <v>5</v>
      </c>
      <c r="GU71">
        <v>2</v>
      </c>
      <c r="GV71">
        <v>4</v>
      </c>
      <c r="GW71">
        <v>4</v>
      </c>
      <c r="GX71" s="37">
        <f>LOOKUP(GW71,{1,2,3,4,5},{5,4,3,2,1})</f>
        <v>2</v>
      </c>
      <c r="GY71">
        <v>1</v>
      </c>
      <c r="GZ71" s="37">
        <f>LOOKUP(GY71,{1,2,3,4,5},{5,4,3,2,1})</f>
        <v>5</v>
      </c>
      <c r="HA71">
        <v>3</v>
      </c>
      <c r="HB71">
        <v>2</v>
      </c>
      <c r="HC71" s="37">
        <f>LOOKUP(HB71,{1,2,3,4,5},{5,4,3,2,1})</f>
        <v>4</v>
      </c>
      <c r="HD71">
        <v>2</v>
      </c>
      <c r="HE71">
        <v>4</v>
      </c>
      <c r="HF71">
        <v>5</v>
      </c>
      <c r="HG71">
        <v>3</v>
      </c>
      <c r="HH71">
        <v>3</v>
      </c>
      <c r="HI71">
        <v>4</v>
      </c>
      <c r="HJ71">
        <v>5</v>
      </c>
      <c r="HK71">
        <v>2</v>
      </c>
      <c r="HL71" s="37">
        <f>LOOKUP(HK71,{1,2,3,4,5},{5,4,3,2,1})</f>
        <v>4</v>
      </c>
      <c r="HM71">
        <v>2</v>
      </c>
      <c r="HN71" s="37">
        <f>LOOKUP(HM71,{1,2,3,4,5},{5,4,3,2,1})</f>
        <v>4</v>
      </c>
      <c r="HO71">
        <f t="shared" si="251"/>
        <v>64</v>
      </c>
      <c r="HP71">
        <f t="shared" si="252"/>
        <v>3.76</v>
      </c>
      <c r="HQ71">
        <v>1</v>
      </c>
      <c r="HR71">
        <v>3</v>
      </c>
      <c r="HS71">
        <v>3</v>
      </c>
      <c r="HT71">
        <v>1</v>
      </c>
      <c r="HU71">
        <v>1</v>
      </c>
      <c r="HV71">
        <v>1</v>
      </c>
      <c r="HW71">
        <v>1</v>
      </c>
      <c r="HX71" s="37">
        <v>3</v>
      </c>
      <c r="HY71">
        <v>3</v>
      </c>
      <c r="HZ71">
        <v>3</v>
      </c>
      <c r="IA71">
        <v>3</v>
      </c>
      <c r="IB71">
        <v>1</v>
      </c>
      <c r="IC71">
        <v>3</v>
      </c>
      <c r="ID71">
        <v>2</v>
      </c>
      <c r="IE71">
        <v>2</v>
      </c>
      <c r="IF71">
        <v>3</v>
      </c>
      <c r="IG71">
        <v>3</v>
      </c>
      <c r="IH71">
        <v>1</v>
      </c>
      <c r="II71">
        <v>2</v>
      </c>
      <c r="IJ71" s="37">
        <f>LOOKUP(II71,{1,2,3},{3,2,1})</f>
        <v>2</v>
      </c>
      <c r="IK71" s="2">
        <f t="shared" si="216"/>
        <v>36</v>
      </c>
      <c r="IL71" s="3">
        <f t="shared" si="217"/>
        <v>2.12</v>
      </c>
      <c r="IM71" s="2">
        <v>1</v>
      </c>
      <c r="IN71">
        <v>1</v>
      </c>
      <c r="IO71">
        <v>3</v>
      </c>
      <c r="IP71">
        <v>3</v>
      </c>
      <c r="IQ71">
        <v>2</v>
      </c>
      <c r="IR71">
        <v>5</v>
      </c>
      <c r="IS71">
        <v>2</v>
      </c>
      <c r="IT71" s="2">
        <f t="shared" si="253"/>
        <v>16</v>
      </c>
      <c r="IU71" s="3">
        <f t="shared" si="254"/>
        <v>2.6669999999999998</v>
      </c>
      <c r="IV71" s="2">
        <v>1</v>
      </c>
      <c r="IW71">
        <v>1</v>
      </c>
      <c r="IX71">
        <v>4</v>
      </c>
      <c r="IY71">
        <v>5</v>
      </c>
      <c r="IZ71">
        <v>3</v>
      </c>
      <c r="JA71">
        <v>5</v>
      </c>
      <c r="JB71">
        <v>3</v>
      </c>
      <c r="JC71" s="2">
        <f t="shared" si="255"/>
        <v>21</v>
      </c>
      <c r="JD71" s="3">
        <f t="shared" si="256"/>
        <v>3.5</v>
      </c>
      <c r="JE71" s="2">
        <v>1</v>
      </c>
      <c r="JF71">
        <v>4</v>
      </c>
      <c r="JG71">
        <v>3</v>
      </c>
      <c r="JH71">
        <v>2</v>
      </c>
      <c r="JI71">
        <v>4</v>
      </c>
      <c r="JJ71">
        <v>2</v>
      </c>
      <c r="JK71">
        <v>4</v>
      </c>
      <c r="JL71" s="2">
        <f t="shared" si="257"/>
        <v>19</v>
      </c>
      <c r="JM71" s="3">
        <f t="shared" si="258"/>
        <v>3.1669999999999998</v>
      </c>
      <c r="JN71" s="2">
        <v>1</v>
      </c>
      <c r="JO71">
        <v>5</v>
      </c>
      <c r="JP71">
        <v>4</v>
      </c>
      <c r="JQ71">
        <v>3</v>
      </c>
      <c r="JR71">
        <v>5</v>
      </c>
      <c r="JS71">
        <v>1</v>
      </c>
      <c r="JT71">
        <v>5</v>
      </c>
      <c r="JU71" s="2">
        <f t="shared" si="164"/>
        <v>23</v>
      </c>
      <c r="JV71" s="3">
        <f t="shared" si="165"/>
        <v>3.8330000000000002</v>
      </c>
      <c r="JW71" s="2">
        <v>1</v>
      </c>
      <c r="JX71">
        <v>4</v>
      </c>
      <c r="JY71" s="37">
        <f>LOOKUP(JX71,{1,2,3,4,5},{5,4,3,2,1})</f>
        <v>2</v>
      </c>
      <c r="JZ71">
        <v>4</v>
      </c>
      <c r="KA71" s="37">
        <f>LOOKUP(JZ71,{1,2,3,4,5},{5,4,3,2,1})</f>
        <v>2</v>
      </c>
      <c r="KB71">
        <v>3</v>
      </c>
      <c r="KC71" s="37">
        <f>LOOKUP(KB71,{1,2,3,4,5},{5,4,3,2,1})</f>
        <v>3</v>
      </c>
      <c r="KD71">
        <v>4</v>
      </c>
      <c r="KE71" s="37">
        <f>LOOKUP(KD71,{1,2,3,4,5},{5,4,3,2,1})</f>
        <v>2</v>
      </c>
      <c r="KF71">
        <v>1</v>
      </c>
      <c r="KG71" s="37">
        <f>LOOKUP(KF71,{1,2,3,4,5},{5,4,3,2,1})</f>
        <v>5</v>
      </c>
      <c r="KH71">
        <v>4</v>
      </c>
      <c r="KI71" s="37">
        <f>LOOKUP(KH71,{1,2,3,4,5},{5,4,3,2,1})</f>
        <v>2</v>
      </c>
      <c r="KJ71" s="2">
        <f t="shared" si="276"/>
        <v>20</v>
      </c>
      <c r="KK71" s="3">
        <f t="shared" si="259"/>
        <v>3.3330000000000002</v>
      </c>
      <c r="KL71" s="2">
        <f t="shared" si="260"/>
        <v>4</v>
      </c>
      <c r="KM71">
        <f t="shared" si="261"/>
        <v>9</v>
      </c>
      <c r="KN71">
        <f t="shared" si="163"/>
        <v>11</v>
      </c>
      <c r="KO71">
        <f t="shared" si="262"/>
        <v>7</v>
      </c>
      <c r="KP71">
        <f t="shared" si="263"/>
        <v>15</v>
      </c>
      <c r="KQ71">
        <f t="shared" si="264"/>
        <v>7</v>
      </c>
      <c r="KR71" s="2">
        <f t="shared" si="218"/>
        <v>9</v>
      </c>
      <c r="KS71">
        <f t="shared" si="223"/>
        <v>7</v>
      </c>
      <c r="KT71">
        <f t="shared" si="219"/>
        <v>5</v>
      </c>
      <c r="KU71">
        <f t="shared" si="220"/>
        <v>9</v>
      </c>
      <c r="KV71">
        <f t="shared" si="221"/>
        <v>3</v>
      </c>
      <c r="KW71" s="3">
        <f t="shared" si="222"/>
        <v>9</v>
      </c>
      <c r="KX71" s="2">
        <v>1</v>
      </c>
      <c r="KY71">
        <v>3</v>
      </c>
      <c r="KZ71">
        <v>5</v>
      </c>
      <c r="LA71">
        <v>3</v>
      </c>
      <c r="LB71">
        <v>3</v>
      </c>
      <c r="LC71">
        <v>4</v>
      </c>
      <c r="LD71">
        <v>2</v>
      </c>
      <c r="LE71">
        <v>5</v>
      </c>
      <c r="LF71">
        <v>3</v>
      </c>
      <c r="LG71">
        <v>5</v>
      </c>
      <c r="LH71">
        <v>5</v>
      </c>
      <c r="LI71">
        <v>2</v>
      </c>
      <c r="LJ71">
        <v>5</v>
      </c>
      <c r="LK71">
        <v>2</v>
      </c>
      <c r="LL71">
        <v>2</v>
      </c>
      <c r="LM71">
        <v>4</v>
      </c>
      <c r="LN71">
        <v>3</v>
      </c>
      <c r="LO71">
        <v>3</v>
      </c>
      <c r="LP71">
        <v>4</v>
      </c>
      <c r="LQ71">
        <v>2</v>
      </c>
      <c r="LR71">
        <v>2</v>
      </c>
      <c r="LS71">
        <v>2</v>
      </c>
      <c r="LT71">
        <v>2</v>
      </c>
      <c r="LU71" s="2">
        <f t="shared" si="265"/>
        <v>29</v>
      </c>
      <c r="LV71" s="3">
        <f t="shared" si="266"/>
        <v>4.8330000000000002</v>
      </c>
      <c r="LW71" s="2">
        <f t="shared" si="267"/>
        <v>42</v>
      </c>
      <c r="LX71" s="3">
        <f t="shared" si="268"/>
        <v>2.625</v>
      </c>
      <c r="LY71" s="2">
        <f t="shared" si="269"/>
        <v>71</v>
      </c>
      <c r="LZ71" s="3">
        <f t="shared" si="270"/>
        <v>3.2269999999999999</v>
      </c>
      <c r="MA71" s="2">
        <v>1</v>
      </c>
      <c r="MB71">
        <v>2</v>
      </c>
      <c r="MC71">
        <v>1</v>
      </c>
      <c r="MD71">
        <v>1</v>
      </c>
      <c r="ME71">
        <v>1</v>
      </c>
      <c r="MF71">
        <v>2</v>
      </c>
      <c r="MG71">
        <v>1</v>
      </c>
      <c r="MH71">
        <v>1</v>
      </c>
      <c r="MI71">
        <v>1</v>
      </c>
      <c r="MJ71" s="3">
        <v>1</v>
      </c>
      <c r="MK71">
        <f t="shared" si="271"/>
        <v>12</v>
      </c>
      <c r="ML71" s="2">
        <v>1</v>
      </c>
      <c r="MM71">
        <v>4</v>
      </c>
      <c r="MN71">
        <v>3</v>
      </c>
      <c r="MO71">
        <v>3</v>
      </c>
      <c r="MP71" s="37">
        <f>LOOKUP(MO71,{1,2,3,4,5},{5,4,3,2,1})</f>
        <v>3</v>
      </c>
      <c r="MQ71">
        <v>3</v>
      </c>
      <c r="MR71">
        <v>2</v>
      </c>
      <c r="MS71" s="37">
        <f>LOOKUP(MR71,{1,2,3,4,5},{5,4,3,2,1})</f>
        <v>4</v>
      </c>
      <c r="MT71">
        <v>2</v>
      </c>
      <c r="MU71" s="37">
        <f>LOOKUP(MT71,{1,2,3,4,5},{5,4,3,2,1})</f>
        <v>4</v>
      </c>
      <c r="MV71">
        <v>4</v>
      </c>
      <c r="MW71">
        <v>2</v>
      </c>
      <c r="MX71">
        <v>3</v>
      </c>
      <c r="MY71">
        <v>4</v>
      </c>
      <c r="MZ71" s="37">
        <f>LOOKUP(MY71,{1,2,3,4,5},{5,4,3,2,1})</f>
        <v>2</v>
      </c>
      <c r="NA71">
        <v>4</v>
      </c>
      <c r="NB71">
        <v>3</v>
      </c>
      <c r="NC71">
        <v>3</v>
      </c>
      <c r="ND71" s="37">
        <f>LOOKUP(NC71,{1,2,3,4,5},{5,4,3,2,1})</f>
        <v>3</v>
      </c>
      <c r="NE71">
        <v>2</v>
      </c>
      <c r="NF71">
        <v>2</v>
      </c>
      <c r="NG71" s="37">
        <f>LOOKUP(NF71,{1,2,3,4,5},{5,4,3,2,1})</f>
        <v>4</v>
      </c>
      <c r="NH71">
        <v>3</v>
      </c>
      <c r="NI71" s="37">
        <f>LOOKUP(NH71,{1,2,3,4,5},{5,4,3,2,1})</f>
        <v>3</v>
      </c>
      <c r="NJ71">
        <v>1</v>
      </c>
      <c r="NK71">
        <v>3</v>
      </c>
      <c r="NL71" s="37">
        <f>LOOKUP(NK71,{1,2,3,4,5},{5,4,3,2,1})</f>
        <v>3</v>
      </c>
      <c r="NM71">
        <v>3</v>
      </c>
      <c r="NN71" s="37">
        <f>LOOKUP(NM71,{1,2,3,4,5},{5,4,3,2,1})</f>
        <v>3</v>
      </c>
      <c r="NO71">
        <v>2</v>
      </c>
      <c r="NP71" s="37">
        <f>LOOKUP(NO71,{1,2,3,4,5},{5,4,3,2,1})</f>
        <v>4</v>
      </c>
      <c r="NQ71">
        <v>2</v>
      </c>
      <c r="NR71">
        <v>3</v>
      </c>
      <c r="NS71">
        <v>5</v>
      </c>
      <c r="NT71">
        <v>2</v>
      </c>
      <c r="NU71" s="37">
        <f>LOOKUP(NT71,{1,2,3,4,5},{5,4,3,2,1})</f>
        <v>4</v>
      </c>
      <c r="NV71">
        <v>5</v>
      </c>
      <c r="NW71" s="37">
        <f>LOOKUP(NV71,{1,2,3,4,5},{5,4,3,2,1})</f>
        <v>1</v>
      </c>
      <c r="NX71">
        <v>4</v>
      </c>
      <c r="NY71" s="37">
        <f>LOOKUP(NX71,{1,2,3,4,5},{5,4,3,2,1})</f>
        <v>2</v>
      </c>
      <c r="NZ71">
        <f t="shared" si="272"/>
        <v>79</v>
      </c>
      <c r="OA71">
        <f t="shared" si="273"/>
        <v>3.04</v>
      </c>
      <c r="OB71" s="13" t="s">
        <v>440</v>
      </c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</row>
    <row r="72" spans="1:461" x14ac:dyDescent="0.3">
      <c r="A72" s="30">
        <v>77</v>
      </c>
      <c r="B72" s="2" t="s">
        <v>821</v>
      </c>
      <c r="C72" s="3">
        <v>1</v>
      </c>
      <c r="D72" s="2">
        <v>21</v>
      </c>
      <c r="E72">
        <v>1</v>
      </c>
      <c r="F72" s="2">
        <v>1</v>
      </c>
      <c r="G72">
        <v>1</v>
      </c>
      <c r="H72" s="3">
        <v>1</v>
      </c>
      <c r="I72" s="32">
        <v>2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 t="s">
        <v>440</v>
      </c>
      <c r="R72">
        <v>11</v>
      </c>
      <c r="S72">
        <v>5</v>
      </c>
      <c r="T72">
        <f>LOOKUP(R72,{1,2,3,4,5,6,11,15},{1,2,1,2,2,2,1,2})</f>
        <v>1</v>
      </c>
      <c r="U72">
        <v>1</v>
      </c>
      <c r="V72" s="3" t="s">
        <v>822</v>
      </c>
      <c r="W72" s="32" t="s">
        <v>440</v>
      </c>
      <c r="X72" s="32" t="s">
        <v>440</v>
      </c>
      <c r="Y72" s="32" t="s">
        <v>440</v>
      </c>
      <c r="Z72" s="32" t="s">
        <v>440</v>
      </c>
      <c r="AA72" s="32" t="s">
        <v>440</v>
      </c>
      <c r="AB72" s="49" t="s">
        <v>440</v>
      </c>
      <c r="AC72" s="32" t="s">
        <v>440</v>
      </c>
      <c r="AD72" s="49" t="s">
        <v>440</v>
      </c>
      <c r="AE72" s="2">
        <v>1</v>
      </c>
      <c r="AF72">
        <v>1</v>
      </c>
      <c r="AG72">
        <f t="shared" si="194"/>
        <v>1</v>
      </c>
      <c r="AH72">
        <v>1</v>
      </c>
      <c r="AI72">
        <f t="shared" si="195"/>
        <v>1</v>
      </c>
      <c r="AJ72">
        <v>1</v>
      </c>
      <c r="AK72">
        <f t="shared" si="196"/>
        <v>1</v>
      </c>
      <c r="AL72">
        <v>1</v>
      </c>
      <c r="AM72">
        <f t="shared" si="197"/>
        <v>-1</v>
      </c>
      <c r="AN72">
        <v>2</v>
      </c>
      <c r="AO72">
        <f t="shared" si="198"/>
        <v>1</v>
      </c>
      <c r="AP72">
        <v>1</v>
      </c>
      <c r="AQ72">
        <f t="shared" si="199"/>
        <v>1</v>
      </c>
      <c r="AR72">
        <v>2</v>
      </c>
      <c r="AS72">
        <f t="shared" si="200"/>
        <v>1</v>
      </c>
      <c r="AT72">
        <v>2</v>
      </c>
      <c r="AU72">
        <f t="shared" si="201"/>
        <v>1</v>
      </c>
      <c r="AV72">
        <v>1</v>
      </c>
      <c r="AW72">
        <f t="shared" si="202"/>
        <v>1</v>
      </c>
      <c r="AX72">
        <v>1</v>
      </c>
      <c r="AY72">
        <f t="shared" si="203"/>
        <v>-1</v>
      </c>
      <c r="AZ72">
        <v>1</v>
      </c>
      <c r="BA72">
        <f t="shared" si="204"/>
        <v>-1</v>
      </c>
      <c r="BB72">
        <v>1</v>
      </c>
      <c r="BC72">
        <f t="shared" si="205"/>
        <v>1</v>
      </c>
      <c r="BD72">
        <v>1</v>
      </c>
      <c r="BE72">
        <f t="shared" si="206"/>
        <v>1</v>
      </c>
      <c r="BF72">
        <v>2</v>
      </c>
      <c r="BG72">
        <f t="shared" si="207"/>
        <v>1</v>
      </c>
      <c r="BH72">
        <v>1</v>
      </c>
      <c r="BI72">
        <f t="shared" si="208"/>
        <v>1</v>
      </c>
      <c r="BJ72">
        <v>2</v>
      </c>
      <c r="BK72">
        <f t="shared" si="209"/>
        <v>1</v>
      </c>
      <c r="BL72">
        <v>1</v>
      </c>
      <c r="BM72">
        <f t="shared" si="210"/>
        <v>-1</v>
      </c>
      <c r="BN72">
        <v>1</v>
      </c>
      <c r="BO72">
        <f t="shared" si="211"/>
        <v>1</v>
      </c>
      <c r="BP72">
        <v>1</v>
      </c>
      <c r="BQ72">
        <f t="shared" si="212"/>
        <v>1</v>
      </c>
      <c r="BR72">
        <v>2</v>
      </c>
      <c r="BS72">
        <f t="shared" si="213"/>
        <v>1</v>
      </c>
      <c r="BT72">
        <v>1</v>
      </c>
      <c r="BU72">
        <f t="shared" si="214"/>
        <v>-1</v>
      </c>
      <c r="BV72" s="13">
        <f t="shared" si="215"/>
        <v>11</v>
      </c>
      <c r="BW72" s="2">
        <v>1</v>
      </c>
      <c r="BX72">
        <v>4</v>
      </c>
      <c r="BY72">
        <v>3</v>
      </c>
      <c r="BZ72">
        <v>2</v>
      </c>
      <c r="CA72">
        <v>4</v>
      </c>
      <c r="CB72">
        <v>2</v>
      </c>
      <c r="CC72">
        <v>4</v>
      </c>
      <c r="CD72">
        <v>1</v>
      </c>
      <c r="CE72" s="37">
        <v>5</v>
      </c>
      <c r="CF72">
        <v>3</v>
      </c>
      <c r="CG72">
        <v>2</v>
      </c>
      <c r="CH72">
        <v>2</v>
      </c>
      <c r="CI72">
        <v>2</v>
      </c>
      <c r="CJ72">
        <v>2</v>
      </c>
      <c r="CK72">
        <v>4</v>
      </c>
      <c r="CL72">
        <v>4</v>
      </c>
      <c r="CM72">
        <v>4</v>
      </c>
      <c r="CN72">
        <v>3</v>
      </c>
      <c r="CO72">
        <v>3</v>
      </c>
      <c r="CP72">
        <v>4</v>
      </c>
      <c r="CQ72">
        <v>2</v>
      </c>
      <c r="CR72">
        <v>2</v>
      </c>
      <c r="CS72">
        <f>LOOKUP(CR72,{1,2,3,4,5},{5,4,3,2,1})</f>
        <v>4</v>
      </c>
      <c r="CT72">
        <v>4</v>
      </c>
      <c r="CU72">
        <v>2</v>
      </c>
      <c r="CV72">
        <v>2</v>
      </c>
      <c r="CW72">
        <v>3</v>
      </c>
      <c r="CX72">
        <f>LOOKUP(CW72,{1,2,3,4,5},{5,4,3,2,1})</f>
        <v>3</v>
      </c>
      <c r="CY72">
        <v>3</v>
      </c>
      <c r="CZ72">
        <f>LOOKUP(CY72,{1,2,3,4,5},{5,4,3,2,1})</f>
        <v>3</v>
      </c>
      <c r="DA72">
        <v>3</v>
      </c>
      <c r="DB72">
        <f>LOOKUP(DA72,{1,2,3,4,5},{5,4,3,2,1})</f>
        <v>3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2</v>
      </c>
      <c r="DI72">
        <v>2</v>
      </c>
      <c r="DJ72">
        <v>2</v>
      </c>
      <c r="DK72">
        <v>2</v>
      </c>
      <c r="DL72" s="2">
        <f t="shared" si="224"/>
        <v>9</v>
      </c>
      <c r="DM72">
        <f t="shared" si="225"/>
        <v>3</v>
      </c>
      <c r="DN72">
        <f t="shared" si="226"/>
        <v>10</v>
      </c>
      <c r="DO72">
        <f t="shared" si="227"/>
        <v>3.3332999999999999</v>
      </c>
      <c r="DP72">
        <f t="shared" si="228"/>
        <v>19</v>
      </c>
      <c r="DQ72" s="3">
        <f t="shared" si="229"/>
        <v>3.1667000000000001</v>
      </c>
      <c r="DR72" s="2">
        <f t="shared" si="230"/>
        <v>21</v>
      </c>
      <c r="DS72">
        <f t="shared" si="231"/>
        <v>3.5</v>
      </c>
      <c r="DT72">
        <f t="shared" si="232"/>
        <v>19</v>
      </c>
      <c r="DU72">
        <f t="shared" si="233"/>
        <v>2.375</v>
      </c>
      <c r="DV72">
        <f t="shared" si="234"/>
        <v>40</v>
      </c>
      <c r="DW72" s="3">
        <f t="shared" si="235"/>
        <v>2.86</v>
      </c>
      <c r="DX72" s="2">
        <f t="shared" si="236"/>
        <v>10</v>
      </c>
      <c r="DY72">
        <f t="shared" si="237"/>
        <v>3.3332999999999999</v>
      </c>
      <c r="DZ72">
        <f t="shared" si="238"/>
        <v>8</v>
      </c>
      <c r="EA72">
        <f t="shared" si="239"/>
        <v>2.6667000000000001</v>
      </c>
      <c r="EB72">
        <f t="shared" si="240"/>
        <v>18</v>
      </c>
      <c r="EC72" s="3">
        <f t="shared" si="241"/>
        <v>3</v>
      </c>
      <c r="ED72" s="2">
        <f t="shared" si="275"/>
        <v>21</v>
      </c>
      <c r="EE72" s="3">
        <f t="shared" si="242"/>
        <v>3.5</v>
      </c>
      <c r="EF72" s="2">
        <f t="shared" si="243"/>
        <v>6</v>
      </c>
      <c r="EG72" s="3">
        <f t="shared" si="244"/>
        <v>2</v>
      </c>
      <c r="EH72" s="2">
        <f t="shared" si="245"/>
        <v>104</v>
      </c>
      <c r="EI72" s="3">
        <f t="shared" si="246"/>
        <v>2.97</v>
      </c>
      <c r="EJ72" s="2">
        <v>1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4</v>
      </c>
      <c r="ER72">
        <v>4</v>
      </c>
      <c r="ES72">
        <v>2</v>
      </c>
      <c r="ET72">
        <v>4</v>
      </c>
      <c r="EU72" s="37">
        <v>2</v>
      </c>
      <c r="EV72">
        <v>2</v>
      </c>
      <c r="EW72">
        <v>2</v>
      </c>
      <c r="EX72">
        <v>2</v>
      </c>
      <c r="EY72">
        <v>2</v>
      </c>
      <c r="EZ72">
        <v>4</v>
      </c>
      <c r="FA72">
        <v>5</v>
      </c>
      <c r="FB72">
        <v>4</v>
      </c>
      <c r="FC72">
        <v>3</v>
      </c>
      <c r="FD72">
        <v>2</v>
      </c>
      <c r="FE72">
        <v>4</v>
      </c>
      <c r="FF72" s="2">
        <f t="shared" si="247"/>
        <v>56</v>
      </c>
      <c r="FG72" s="3">
        <f t="shared" si="248"/>
        <v>2.8</v>
      </c>
      <c r="FH72" t="s">
        <v>521</v>
      </c>
      <c r="FI72">
        <v>16</v>
      </c>
      <c r="FJ72" t="s">
        <v>514</v>
      </c>
      <c r="FK72">
        <v>10</v>
      </c>
      <c r="FL72" t="s">
        <v>520</v>
      </c>
      <c r="FM72" s="3">
        <v>15</v>
      </c>
      <c r="FN72" s="2">
        <v>1</v>
      </c>
      <c r="FO72">
        <v>1</v>
      </c>
      <c r="FP72">
        <v>1</v>
      </c>
      <c r="FQ72">
        <v>1</v>
      </c>
      <c r="FR72">
        <v>2</v>
      </c>
      <c r="FS72">
        <v>2</v>
      </c>
      <c r="FT72">
        <v>2</v>
      </c>
      <c r="FU72">
        <v>1</v>
      </c>
      <c r="FV72">
        <v>1</v>
      </c>
      <c r="FW72">
        <v>1</v>
      </c>
      <c r="FX72">
        <v>1</v>
      </c>
      <c r="FY72" s="37">
        <v>2</v>
      </c>
      <c r="FZ72">
        <v>1</v>
      </c>
      <c r="GA72">
        <v>1</v>
      </c>
      <c r="GB72">
        <v>1</v>
      </c>
      <c r="GC72">
        <v>2</v>
      </c>
      <c r="GD72">
        <v>1</v>
      </c>
      <c r="GE72">
        <v>1</v>
      </c>
      <c r="GF72">
        <v>2</v>
      </c>
      <c r="GG72">
        <v>2</v>
      </c>
      <c r="GH72">
        <v>2</v>
      </c>
      <c r="GI72">
        <v>1</v>
      </c>
      <c r="GJ72" s="2">
        <f t="shared" si="249"/>
        <v>27</v>
      </c>
      <c r="GK72" s="3">
        <f t="shared" si="250"/>
        <v>1.35</v>
      </c>
      <c r="GL72" s="2" t="s">
        <v>521</v>
      </c>
      <c r="GM72">
        <v>16</v>
      </c>
      <c r="GN72" t="s">
        <v>514</v>
      </c>
      <c r="GO72">
        <v>10</v>
      </c>
      <c r="GP72" t="s">
        <v>507</v>
      </c>
      <c r="GQ72" s="3">
        <v>3</v>
      </c>
      <c r="GR72" s="2">
        <v>1</v>
      </c>
      <c r="GS72">
        <v>5</v>
      </c>
      <c r="GT72">
        <v>4</v>
      </c>
      <c r="GU72">
        <v>4</v>
      </c>
      <c r="GV72">
        <v>4</v>
      </c>
      <c r="GW72">
        <v>5</v>
      </c>
      <c r="GX72" s="37">
        <f>LOOKUP(GW72,{1,2,3,4,5},{5,4,3,2,1})</f>
        <v>1</v>
      </c>
      <c r="GY72">
        <v>2</v>
      </c>
      <c r="GZ72" s="37">
        <f>LOOKUP(GY72,{1,2,3,4,5},{5,4,3,2,1})</f>
        <v>4</v>
      </c>
      <c r="HA72">
        <v>5</v>
      </c>
      <c r="HB72">
        <v>4</v>
      </c>
      <c r="HC72" s="37">
        <f>LOOKUP(HB72,{1,2,3,4,5},{5,4,3,2,1})</f>
        <v>2</v>
      </c>
      <c r="HD72">
        <v>1</v>
      </c>
      <c r="HE72">
        <v>4</v>
      </c>
      <c r="HF72">
        <v>5</v>
      </c>
      <c r="HG72">
        <v>4</v>
      </c>
      <c r="HH72">
        <v>2</v>
      </c>
      <c r="HI72">
        <v>4</v>
      </c>
      <c r="HJ72">
        <v>5</v>
      </c>
      <c r="HK72">
        <v>4</v>
      </c>
      <c r="HL72" s="37">
        <f>LOOKUP(HK72,{1,2,3,4,5},{5,4,3,2,1})</f>
        <v>2</v>
      </c>
      <c r="HM72">
        <v>4</v>
      </c>
      <c r="HN72" s="37">
        <f>LOOKUP(HM72,{1,2,3,4,5},{5,4,3,2,1})</f>
        <v>2</v>
      </c>
      <c r="HO72">
        <f t="shared" si="251"/>
        <v>58</v>
      </c>
      <c r="HP72">
        <f t="shared" si="252"/>
        <v>3.41</v>
      </c>
      <c r="HQ72">
        <v>1</v>
      </c>
      <c r="HR72">
        <v>2</v>
      </c>
      <c r="HS72">
        <v>1</v>
      </c>
      <c r="HT72">
        <v>1</v>
      </c>
      <c r="HU72">
        <v>2</v>
      </c>
      <c r="HV72">
        <v>1</v>
      </c>
      <c r="HW72">
        <v>1</v>
      </c>
      <c r="HX72" s="37">
        <v>3</v>
      </c>
      <c r="HY72">
        <v>2</v>
      </c>
      <c r="HZ72">
        <v>3</v>
      </c>
      <c r="IA72">
        <v>3</v>
      </c>
      <c r="IB72">
        <v>1</v>
      </c>
      <c r="IC72">
        <v>2</v>
      </c>
      <c r="ID72">
        <v>2</v>
      </c>
      <c r="IE72">
        <v>1</v>
      </c>
      <c r="IF72">
        <v>3</v>
      </c>
      <c r="IG72">
        <v>3</v>
      </c>
      <c r="IH72">
        <v>1</v>
      </c>
      <c r="II72">
        <v>2</v>
      </c>
      <c r="IJ72" s="37">
        <f>LOOKUP(II72,{1,2,3},{3,2,1})</f>
        <v>2</v>
      </c>
      <c r="IK72" s="2">
        <f t="shared" si="216"/>
        <v>31</v>
      </c>
      <c r="IL72" s="3">
        <f t="shared" si="217"/>
        <v>1.82</v>
      </c>
      <c r="IM72" s="2">
        <v>1</v>
      </c>
      <c r="IN72">
        <v>1</v>
      </c>
      <c r="IO72">
        <v>4</v>
      </c>
      <c r="IP72">
        <v>5</v>
      </c>
      <c r="IQ72">
        <v>1</v>
      </c>
      <c r="IR72">
        <v>5</v>
      </c>
      <c r="IS72">
        <v>2</v>
      </c>
      <c r="IT72" s="2">
        <f t="shared" si="253"/>
        <v>18</v>
      </c>
      <c r="IU72" s="3">
        <f t="shared" si="254"/>
        <v>3</v>
      </c>
      <c r="IV72" s="2">
        <v>1</v>
      </c>
      <c r="IW72">
        <v>2</v>
      </c>
      <c r="IX72">
        <v>4</v>
      </c>
      <c r="IY72">
        <v>5</v>
      </c>
      <c r="IZ72">
        <v>2</v>
      </c>
      <c r="JA72">
        <v>5</v>
      </c>
      <c r="JB72">
        <v>2</v>
      </c>
      <c r="JC72" s="2">
        <f t="shared" si="255"/>
        <v>20</v>
      </c>
      <c r="JD72" s="3">
        <f t="shared" si="256"/>
        <v>3.3330000000000002</v>
      </c>
      <c r="JE72" s="2">
        <v>1</v>
      </c>
      <c r="JF72">
        <v>2</v>
      </c>
      <c r="JG72">
        <v>4</v>
      </c>
      <c r="JH72">
        <v>3</v>
      </c>
      <c r="JI72">
        <v>4</v>
      </c>
      <c r="JJ72">
        <v>2</v>
      </c>
      <c r="JK72">
        <v>3</v>
      </c>
      <c r="JL72" s="2">
        <f t="shared" si="257"/>
        <v>18</v>
      </c>
      <c r="JM72" s="3">
        <f t="shared" si="258"/>
        <v>3</v>
      </c>
      <c r="JN72" s="2">
        <v>1</v>
      </c>
      <c r="JO72">
        <v>4</v>
      </c>
      <c r="JP72">
        <v>5</v>
      </c>
      <c r="JQ72">
        <v>4</v>
      </c>
      <c r="JR72">
        <v>4</v>
      </c>
      <c r="JS72">
        <v>2</v>
      </c>
      <c r="JT72">
        <v>5</v>
      </c>
      <c r="JU72" s="2">
        <f t="shared" si="164"/>
        <v>24</v>
      </c>
      <c r="JV72" s="3">
        <f t="shared" si="165"/>
        <v>4</v>
      </c>
      <c r="JW72" s="2">
        <v>1</v>
      </c>
      <c r="JX72">
        <v>4</v>
      </c>
      <c r="JY72" s="37">
        <f>LOOKUP(JX72,{1,2,3,4,5},{5,4,3,2,1})</f>
        <v>2</v>
      </c>
      <c r="JZ72">
        <v>2</v>
      </c>
      <c r="KA72" s="37">
        <f>LOOKUP(JZ72,{1,2,3,4,5},{5,4,3,2,1})</f>
        <v>4</v>
      </c>
      <c r="KB72">
        <v>2</v>
      </c>
      <c r="KC72" s="37">
        <f>LOOKUP(KB72,{1,2,3,4,5},{5,4,3,2,1})</f>
        <v>4</v>
      </c>
      <c r="KD72">
        <v>3</v>
      </c>
      <c r="KE72" s="37">
        <f>LOOKUP(KD72,{1,2,3,4,5},{5,4,3,2,1})</f>
        <v>3</v>
      </c>
      <c r="KF72">
        <v>1</v>
      </c>
      <c r="KG72" s="37">
        <f>LOOKUP(KF72,{1,2,3,4,5},{5,4,3,2,1})</f>
        <v>5</v>
      </c>
      <c r="KH72">
        <v>4</v>
      </c>
      <c r="KI72" s="37">
        <f>LOOKUP(KH72,{1,2,3,4,5},{5,4,3,2,1})</f>
        <v>2</v>
      </c>
      <c r="KJ72" s="2">
        <f t="shared" si="276"/>
        <v>16</v>
      </c>
      <c r="KK72" s="3">
        <f t="shared" si="259"/>
        <v>2.6669999999999998</v>
      </c>
      <c r="KL72" s="2">
        <f t="shared" si="260"/>
        <v>5</v>
      </c>
      <c r="KM72">
        <f t="shared" si="261"/>
        <v>12</v>
      </c>
      <c r="KN72">
        <f t="shared" ref="KN72:KN103" si="277">(IP72+IY72+KC72)</f>
        <v>14</v>
      </c>
      <c r="KO72">
        <f t="shared" si="262"/>
        <v>6</v>
      </c>
      <c r="KP72">
        <f t="shared" si="263"/>
        <v>15</v>
      </c>
      <c r="KQ72">
        <f t="shared" si="264"/>
        <v>6</v>
      </c>
      <c r="KR72" s="2">
        <f t="shared" si="218"/>
        <v>6</v>
      </c>
      <c r="KS72">
        <f t="shared" si="223"/>
        <v>9</v>
      </c>
      <c r="KT72">
        <f t="shared" si="219"/>
        <v>7</v>
      </c>
      <c r="KU72">
        <f t="shared" si="220"/>
        <v>8</v>
      </c>
      <c r="KV72">
        <f t="shared" si="221"/>
        <v>4</v>
      </c>
      <c r="KW72" s="3">
        <f t="shared" si="222"/>
        <v>8</v>
      </c>
      <c r="KX72" s="2">
        <v>1</v>
      </c>
      <c r="KY72">
        <v>2</v>
      </c>
      <c r="KZ72">
        <v>5</v>
      </c>
      <c r="LA72">
        <v>2</v>
      </c>
      <c r="LB72">
        <v>2</v>
      </c>
      <c r="LC72">
        <v>4</v>
      </c>
      <c r="LD72">
        <v>1</v>
      </c>
      <c r="LE72">
        <v>5</v>
      </c>
      <c r="LF72">
        <v>2</v>
      </c>
      <c r="LG72">
        <v>4</v>
      </c>
      <c r="LH72">
        <v>5</v>
      </c>
      <c r="LI72">
        <v>2</v>
      </c>
      <c r="LJ72">
        <v>5</v>
      </c>
      <c r="LK72">
        <v>2</v>
      </c>
      <c r="LL72">
        <v>5</v>
      </c>
      <c r="LM72">
        <v>2</v>
      </c>
      <c r="LN72">
        <v>2</v>
      </c>
      <c r="LO72">
        <v>2</v>
      </c>
      <c r="LP72">
        <v>2</v>
      </c>
      <c r="LQ72">
        <v>2</v>
      </c>
      <c r="LR72">
        <v>2</v>
      </c>
      <c r="LS72">
        <v>1</v>
      </c>
      <c r="LT72">
        <v>4</v>
      </c>
      <c r="LU72" s="2">
        <f t="shared" si="265"/>
        <v>28</v>
      </c>
      <c r="LV72" s="3">
        <f t="shared" si="266"/>
        <v>4.6669999999999998</v>
      </c>
      <c r="LW72" s="2">
        <f t="shared" si="267"/>
        <v>35</v>
      </c>
      <c r="LX72" s="3">
        <f t="shared" si="268"/>
        <v>2.1880000000000002</v>
      </c>
      <c r="LY72" s="2">
        <f t="shared" si="269"/>
        <v>63</v>
      </c>
      <c r="LZ72" s="3">
        <f t="shared" si="270"/>
        <v>2.8639999999999999</v>
      </c>
      <c r="MA72" s="2">
        <v>2</v>
      </c>
      <c r="MB72">
        <v>2</v>
      </c>
      <c r="MC72">
        <v>1</v>
      </c>
      <c r="MD72">
        <v>2</v>
      </c>
      <c r="ME72">
        <v>1</v>
      </c>
      <c r="MF72">
        <v>1</v>
      </c>
      <c r="MG72">
        <v>1</v>
      </c>
      <c r="MH72">
        <v>2</v>
      </c>
      <c r="MI72">
        <v>1</v>
      </c>
      <c r="MJ72" s="3">
        <v>1</v>
      </c>
      <c r="MK72">
        <f t="shared" si="271"/>
        <v>14</v>
      </c>
      <c r="ML72" s="2">
        <v>1</v>
      </c>
      <c r="MM72">
        <v>4</v>
      </c>
      <c r="MN72">
        <v>4</v>
      </c>
      <c r="MO72">
        <v>5</v>
      </c>
      <c r="MP72" s="37">
        <f>LOOKUP(MO72,{1,2,3,4,5},{5,4,3,2,1})</f>
        <v>1</v>
      </c>
      <c r="MQ72">
        <v>3</v>
      </c>
      <c r="MR72">
        <v>2</v>
      </c>
      <c r="MS72" s="37">
        <f>LOOKUP(MR72,{1,2,3,4,5},{5,4,3,2,1})</f>
        <v>4</v>
      </c>
      <c r="MT72">
        <v>2</v>
      </c>
      <c r="MU72" s="37">
        <f>LOOKUP(MT72,{1,2,3,4,5},{5,4,3,2,1})</f>
        <v>4</v>
      </c>
      <c r="MV72">
        <v>4</v>
      </c>
      <c r="MW72">
        <v>2</v>
      </c>
      <c r="MX72">
        <v>2</v>
      </c>
      <c r="MY72">
        <v>4</v>
      </c>
      <c r="MZ72" s="37">
        <f>LOOKUP(MY72,{1,2,3,4,5},{5,4,3,2,1})</f>
        <v>2</v>
      </c>
      <c r="NA72">
        <v>4</v>
      </c>
      <c r="NB72">
        <v>2</v>
      </c>
      <c r="NC72">
        <v>5</v>
      </c>
      <c r="ND72" s="37">
        <f>LOOKUP(NC72,{1,2,3,4,5},{5,4,3,2,1})</f>
        <v>1</v>
      </c>
      <c r="NE72">
        <v>3</v>
      </c>
      <c r="NF72">
        <v>2</v>
      </c>
      <c r="NG72" s="37">
        <f>LOOKUP(NF72,{1,2,3,4,5},{5,4,3,2,1})</f>
        <v>4</v>
      </c>
      <c r="NH72">
        <v>2</v>
      </c>
      <c r="NI72" s="37">
        <f>LOOKUP(NH72,{1,2,3,4,5},{5,4,3,2,1})</f>
        <v>4</v>
      </c>
      <c r="NJ72">
        <v>2</v>
      </c>
      <c r="NK72">
        <v>2</v>
      </c>
      <c r="NL72" s="37">
        <f>LOOKUP(NK72,{1,2,3,4,5},{5,4,3,2,1})</f>
        <v>4</v>
      </c>
      <c r="NM72">
        <v>2</v>
      </c>
      <c r="NN72" s="37">
        <f>LOOKUP(NM72,{1,2,3,4,5},{5,4,3,2,1})</f>
        <v>4</v>
      </c>
      <c r="NO72">
        <v>2</v>
      </c>
      <c r="NP72" s="37">
        <f>LOOKUP(NO72,{1,2,3,4,5},{5,4,3,2,1})</f>
        <v>4</v>
      </c>
      <c r="NQ72">
        <v>2</v>
      </c>
      <c r="NR72">
        <v>4</v>
      </c>
      <c r="NS72">
        <v>5</v>
      </c>
      <c r="NT72">
        <v>4</v>
      </c>
      <c r="NU72" s="37">
        <f>LOOKUP(NT72,{1,2,3,4,5},{5,4,3,2,1})</f>
        <v>2</v>
      </c>
      <c r="NV72">
        <v>5</v>
      </c>
      <c r="NW72" s="37">
        <f>LOOKUP(NV72,{1,2,3,4,5},{5,4,3,2,1})</f>
        <v>1</v>
      </c>
      <c r="NX72">
        <v>3</v>
      </c>
      <c r="NY72" s="37">
        <f>LOOKUP(NX72,{1,2,3,4,5},{5,4,3,2,1})</f>
        <v>3</v>
      </c>
      <c r="NZ72">
        <f t="shared" si="272"/>
        <v>79</v>
      </c>
      <c r="OA72">
        <f t="shared" si="273"/>
        <v>3.04</v>
      </c>
      <c r="OB72" s="13" t="s">
        <v>823</v>
      </c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</row>
    <row r="73" spans="1:461" x14ac:dyDescent="0.3">
      <c r="A73" s="30">
        <v>78</v>
      </c>
      <c r="B73" s="2" t="s">
        <v>824</v>
      </c>
      <c r="C73" s="3">
        <v>1</v>
      </c>
      <c r="D73" s="2">
        <v>18</v>
      </c>
      <c r="E73">
        <v>1</v>
      </c>
      <c r="F73" s="2">
        <v>2</v>
      </c>
      <c r="G73">
        <v>2</v>
      </c>
      <c r="H73" s="3">
        <v>1</v>
      </c>
      <c r="I73" s="2">
        <v>1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f t="shared" si="274"/>
        <v>2</v>
      </c>
      <c r="R73">
        <v>11</v>
      </c>
      <c r="S73">
        <v>5</v>
      </c>
      <c r="T73">
        <f>LOOKUP(R73,{1,2,3,4,5,6,11,15},{1,2,1,2,2,2,1,2})</f>
        <v>1</v>
      </c>
      <c r="U73">
        <v>2</v>
      </c>
      <c r="V73" s="3" t="s">
        <v>825</v>
      </c>
      <c r="W73" s="32" t="s">
        <v>440</v>
      </c>
      <c r="X73" s="32" t="s">
        <v>440</v>
      </c>
      <c r="Y73" s="32" t="s">
        <v>440</v>
      </c>
      <c r="Z73" s="32" t="s">
        <v>440</v>
      </c>
      <c r="AA73" s="32" t="s">
        <v>440</v>
      </c>
      <c r="AB73" s="49" t="s">
        <v>440</v>
      </c>
      <c r="AC73" s="32" t="s">
        <v>440</v>
      </c>
      <c r="AD73" s="49" t="s">
        <v>440</v>
      </c>
      <c r="AE73" s="2">
        <v>1</v>
      </c>
      <c r="AF73">
        <v>1</v>
      </c>
      <c r="AG73">
        <f t="shared" si="194"/>
        <v>1</v>
      </c>
      <c r="AH73">
        <v>1</v>
      </c>
      <c r="AI73">
        <f t="shared" si="195"/>
        <v>1</v>
      </c>
      <c r="AJ73">
        <v>1</v>
      </c>
      <c r="AK73">
        <f t="shared" si="196"/>
        <v>1</v>
      </c>
      <c r="AL73">
        <v>1</v>
      </c>
      <c r="AM73">
        <f t="shared" si="197"/>
        <v>-1</v>
      </c>
      <c r="AN73">
        <v>2</v>
      </c>
      <c r="AO73">
        <f t="shared" si="198"/>
        <v>1</v>
      </c>
      <c r="AP73">
        <v>1</v>
      </c>
      <c r="AQ73">
        <f t="shared" si="199"/>
        <v>1</v>
      </c>
      <c r="AR73">
        <v>2</v>
      </c>
      <c r="AS73">
        <f t="shared" si="200"/>
        <v>1</v>
      </c>
      <c r="AT73">
        <v>2</v>
      </c>
      <c r="AU73">
        <f t="shared" si="201"/>
        <v>1</v>
      </c>
      <c r="AV73">
        <v>1</v>
      </c>
      <c r="AW73">
        <f t="shared" si="202"/>
        <v>1</v>
      </c>
      <c r="AX73">
        <v>1</v>
      </c>
      <c r="AY73">
        <f t="shared" si="203"/>
        <v>-1</v>
      </c>
      <c r="AZ73">
        <v>1</v>
      </c>
      <c r="BA73">
        <f t="shared" si="204"/>
        <v>-1</v>
      </c>
      <c r="BB73">
        <v>1</v>
      </c>
      <c r="BC73">
        <f t="shared" si="205"/>
        <v>1</v>
      </c>
      <c r="BD73">
        <v>1</v>
      </c>
      <c r="BE73">
        <f t="shared" si="206"/>
        <v>1</v>
      </c>
      <c r="BF73">
        <v>2</v>
      </c>
      <c r="BG73">
        <f t="shared" si="207"/>
        <v>1</v>
      </c>
      <c r="BH73">
        <v>1</v>
      </c>
      <c r="BI73">
        <f t="shared" si="208"/>
        <v>1</v>
      </c>
      <c r="BJ73">
        <v>2</v>
      </c>
      <c r="BK73">
        <f t="shared" si="209"/>
        <v>1</v>
      </c>
      <c r="BL73">
        <v>2</v>
      </c>
      <c r="BM73">
        <f t="shared" si="210"/>
        <v>1</v>
      </c>
      <c r="BN73">
        <v>1</v>
      </c>
      <c r="BO73">
        <f t="shared" si="211"/>
        <v>1</v>
      </c>
      <c r="BP73">
        <v>1</v>
      </c>
      <c r="BQ73">
        <f t="shared" si="212"/>
        <v>1</v>
      </c>
      <c r="BR73">
        <v>2</v>
      </c>
      <c r="BS73">
        <f t="shared" si="213"/>
        <v>1</v>
      </c>
      <c r="BT73">
        <v>1</v>
      </c>
      <c r="BU73">
        <f t="shared" si="214"/>
        <v>-1</v>
      </c>
      <c r="BV73" s="13">
        <f t="shared" si="215"/>
        <v>13</v>
      </c>
      <c r="BW73" s="2">
        <v>1</v>
      </c>
      <c r="BX73">
        <v>2</v>
      </c>
      <c r="BY73">
        <v>2</v>
      </c>
      <c r="BZ73">
        <v>2</v>
      </c>
      <c r="CA73">
        <v>4</v>
      </c>
      <c r="CB73">
        <v>1</v>
      </c>
      <c r="CC73">
        <v>4</v>
      </c>
      <c r="CD73">
        <v>1</v>
      </c>
      <c r="CE73" s="37">
        <v>5</v>
      </c>
      <c r="CF73">
        <v>2</v>
      </c>
      <c r="CG73">
        <v>4</v>
      </c>
      <c r="CH73">
        <v>1</v>
      </c>
      <c r="CI73">
        <v>2</v>
      </c>
      <c r="CJ73">
        <v>2</v>
      </c>
      <c r="CK73">
        <v>4</v>
      </c>
      <c r="CL73">
        <v>4</v>
      </c>
      <c r="CM73">
        <v>4</v>
      </c>
      <c r="CN73">
        <v>2</v>
      </c>
      <c r="CO73">
        <v>4</v>
      </c>
      <c r="CP73">
        <v>4</v>
      </c>
      <c r="CQ73">
        <v>2</v>
      </c>
      <c r="CR73">
        <v>1</v>
      </c>
      <c r="CS73">
        <f>LOOKUP(CR73,{1,2,3,4,5},{5,4,3,2,1})</f>
        <v>5</v>
      </c>
      <c r="CT73">
        <v>3</v>
      </c>
      <c r="CU73">
        <v>2</v>
      </c>
      <c r="CV73">
        <v>3</v>
      </c>
      <c r="CW73">
        <v>2</v>
      </c>
      <c r="CX73">
        <f>LOOKUP(CW73,{1,2,3,4,5},{5,4,3,2,1})</f>
        <v>4</v>
      </c>
      <c r="CY73">
        <v>2</v>
      </c>
      <c r="CZ73">
        <f>LOOKUP(CY73,{1,2,3,4,5},{5,4,3,2,1})</f>
        <v>4</v>
      </c>
      <c r="DA73">
        <v>2</v>
      </c>
      <c r="DB73">
        <f>LOOKUP(DA73,{1,2,3,4,5},{5,4,3,2,1})</f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3</v>
      </c>
      <c r="DI73">
        <v>2</v>
      </c>
      <c r="DJ73">
        <v>4</v>
      </c>
      <c r="DK73">
        <v>2</v>
      </c>
      <c r="DL73" s="2">
        <f t="shared" si="224"/>
        <v>6</v>
      </c>
      <c r="DM73">
        <f t="shared" si="225"/>
        <v>2</v>
      </c>
      <c r="DN73">
        <f t="shared" si="226"/>
        <v>11</v>
      </c>
      <c r="DO73">
        <f t="shared" si="227"/>
        <v>3.6667000000000001</v>
      </c>
      <c r="DP73">
        <f t="shared" si="228"/>
        <v>17</v>
      </c>
      <c r="DQ73" s="3">
        <f t="shared" si="229"/>
        <v>2.8334000000000001</v>
      </c>
      <c r="DR73" s="2">
        <f t="shared" si="230"/>
        <v>20</v>
      </c>
      <c r="DS73">
        <f t="shared" si="231"/>
        <v>3.3332999999999999</v>
      </c>
      <c r="DT73">
        <f t="shared" si="232"/>
        <v>19</v>
      </c>
      <c r="DU73">
        <f t="shared" si="233"/>
        <v>2.375</v>
      </c>
      <c r="DV73">
        <f t="shared" si="234"/>
        <v>39</v>
      </c>
      <c r="DW73" s="3">
        <f t="shared" si="235"/>
        <v>2.79</v>
      </c>
      <c r="DX73" s="2">
        <f t="shared" si="236"/>
        <v>11</v>
      </c>
      <c r="DY73">
        <f t="shared" si="237"/>
        <v>3.6667000000000001</v>
      </c>
      <c r="DZ73">
        <f t="shared" si="238"/>
        <v>8</v>
      </c>
      <c r="EA73">
        <f t="shared" si="239"/>
        <v>2.6667000000000001</v>
      </c>
      <c r="EB73">
        <f t="shared" si="240"/>
        <v>19</v>
      </c>
      <c r="EC73" s="3">
        <f t="shared" si="241"/>
        <v>3.17</v>
      </c>
      <c r="ED73" s="2">
        <f t="shared" si="275"/>
        <v>24</v>
      </c>
      <c r="EE73" s="3">
        <f t="shared" si="242"/>
        <v>4</v>
      </c>
      <c r="EF73" s="2">
        <f t="shared" si="243"/>
        <v>8</v>
      </c>
      <c r="EG73" s="3">
        <f t="shared" si="244"/>
        <v>2.67</v>
      </c>
      <c r="EH73" s="2">
        <f t="shared" si="245"/>
        <v>107</v>
      </c>
      <c r="EI73" s="3">
        <f t="shared" si="246"/>
        <v>3.06</v>
      </c>
      <c r="EJ73" s="2">
        <v>1</v>
      </c>
      <c r="EK73">
        <v>1</v>
      </c>
      <c r="EL73">
        <v>1</v>
      </c>
      <c r="EM73">
        <v>4</v>
      </c>
      <c r="EN73">
        <v>4</v>
      </c>
      <c r="EO73">
        <v>1</v>
      </c>
      <c r="EP73">
        <v>1</v>
      </c>
      <c r="EQ73">
        <v>4</v>
      </c>
      <c r="ER73">
        <v>4</v>
      </c>
      <c r="ES73">
        <v>3</v>
      </c>
      <c r="ET73">
        <v>5</v>
      </c>
      <c r="EU73" s="37">
        <v>2</v>
      </c>
      <c r="EV73">
        <v>1</v>
      </c>
      <c r="EW73">
        <v>1</v>
      </c>
      <c r="EX73">
        <v>3</v>
      </c>
      <c r="EY73">
        <v>2</v>
      </c>
      <c r="EZ73">
        <v>5</v>
      </c>
      <c r="FA73">
        <v>4</v>
      </c>
      <c r="FB73">
        <v>1</v>
      </c>
      <c r="FC73">
        <v>1</v>
      </c>
      <c r="FD73">
        <v>1</v>
      </c>
      <c r="FE73">
        <v>4</v>
      </c>
      <c r="FF73" s="2">
        <f t="shared" si="247"/>
        <v>51</v>
      </c>
      <c r="FG73" s="3">
        <f t="shared" si="248"/>
        <v>2.5499999999999998</v>
      </c>
      <c r="FH73" s="2" t="s">
        <v>520</v>
      </c>
      <c r="FI73">
        <v>15</v>
      </c>
      <c r="FJ73" t="s">
        <v>514</v>
      </c>
      <c r="FK73">
        <v>10</v>
      </c>
      <c r="FL73" t="s">
        <v>511</v>
      </c>
      <c r="FM73" s="3">
        <v>7</v>
      </c>
      <c r="FN73" s="2">
        <v>1</v>
      </c>
      <c r="FO73">
        <v>2</v>
      </c>
      <c r="FP73">
        <v>1</v>
      </c>
      <c r="FQ73">
        <v>1</v>
      </c>
      <c r="FR73">
        <v>1</v>
      </c>
      <c r="FS73">
        <v>2</v>
      </c>
      <c r="FT73">
        <v>2</v>
      </c>
      <c r="FU73">
        <v>1</v>
      </c>
      <c r="FV73">
        <v>1</v>
      </c>
      <c r="FW73">
        <v>2</v>
      </c>
      <c r="FX73">
        <v>1</v>
      </c>
      <c r="FY73" s="37">
        <v>2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2</v>
      </c>
      <c r="GF73">
        <v>1</v>
      </c>
      <c r="GG73">
        <v>1</v>
      </c>
      <c r="GH73">
        <v>1</v>
      </c>
      <c r="GI73">
        <v>1</v>
      </c>
      <c r="GJ73" s="2">
        <f t="shared" si="249"/>
        <v>25</v>
      </c>
      <c r="GK73" s="3">
        <f t="shared" si="250"/>
        <v>1.25</v>
      </c>
      <c r="GL73" s="2" t="s">
        <v>507</v>
      </c>
      <c r="GM73">
        <v>3</v>
      </c>
      <c r="GN73" t="s">
        <v>520</v>
      </c>
      <c r="GO73">
        <v>15</v>
      </c>
      <c r="GP73" t="s">
        <v>514</v>
      </c>
      <c r="GQ73" s="3">
        <v>10</v>
      </c>
      <c r="GR73" s="2">
        <v>1</v>
      </c>
      <c r="GS73">
        <v>5</v>
      </c>
      <c r="GT73">
        <v>1</v>
      </c>
      <c r="GU73">
        <v>1</v>
      </c>
      <c r="GV73">
        <v>1</v>
      </c>
      <c r="GW73">
        <v>3</v>
      </c>
      <c r="GX73" s="37">
        <f>LOOKUP(GW73,{1,2,3,4,5},{5,4,3,2,1})</f>
        <v>3</v>
      </c>
      <c r="GY73">
        <v>1</v>
      </c>
      <c r="GZ73" s="37">
        <f>LOOKUP(GY73,{1,2,3,4,5},{5,4,3,2,1})</f>
        <v>5</v>
      </c>
      <c r="HA73">
        <v>4</v>
      </c>
      <c r="HB73">
        <v>1</v>
      </c>
      <c r="HC73" s="37">
        <f>LOOKUP(HB73,{1,2,3,4,5},{5,4,3,2,1})</f>
        <v>5</v>
      </c>
      <c r="HD73">
        <v>1</v>
      </c>
      <c r="HE73">
        <v>2</v>
      </c>
      <c r="HF73">
        <v>5</v>
      </c>
      <c r="HG73">
        <v>1</v>
      </c>
      <c r="HH73">
        <v>1</v>
      </c>
      <c r="HI73">
        <v>3</v>
      </c>
      <c r="HJ73">
        <v>5</v>
      </c>
      <c r="HK73">
        <v>3</v>
      </c>
      <c r="HL73" s="37">
        <f>LOOKUP(HK73,{1,2,3,4,5},{5,4,3,2,1})</f>
        <v>3</v>
      </c>
      <c r="HM73">
        <v>2</v>
      </c>
      <c r="HN73" s="37">
        <f>LOOKUP(HM73,{1,2,3,4,5},{5,4,3,2,1})</f>
        <v>4</v>
      </c>
      <c r="HO73">
        <f t="shared" si="251"/>
        <v>50</v>
      </c>
      <c r="HP73">
        <f t="shared" si="252"/>
        <v>2.94</v>
      </c>
      <c r="HQ73">
        <v>1</v>
      </c>
      <c r="HR73">
        <v>3</v>
      </c>
      <c r="HS73">
        <v>3</v>
      </c>
      <c r="HT73">
        <v>1</v>
      </c>
      <c r="HU73">
        <v>2</v>
      </c>
      <c r="HV73">
        <v>1</v>
      </c>
      <c r="HW73">
        <v>1</v>
      </c>
      <c r="HX73" s="37">
        <v>3</v>
      </c>
      <c r="HY73">
        <v>2</v>
      </c>
      <c r="HZ73">
        <v>3</v>
      </c>
      <c r="IA73">
        <v>2</v>
      </c>
      <c r="IB73">
        <v>1</v>
      </c>
      <c r="IC73">
        <v>2</v>
      </c>
      <c r="ID73">
        <v>1</v>
      </c>
      <c r="IE73">
        <v>1</v>
      </c>
      <c r="IF73">
        <v>3</v>
      </c>
      <c r="IG73">
        <v>3</v>
      </c>
      <c r="IH73">
        <v>2</v>
      </c>
      <c r="II73">
        <v>1</v>
      </c>
      <c r="IJ73" s="37">
        <f>LOOKUP(II73,{1,2,3},{3,2,1})</f>
        <v>3</v>
      </c>
      <c r="IK73" s="2">
        <f t="shared" si="216"/>
        <v>34</v>
      </c>
      <c r="IL73" s="3">
        <f t="shared" si="217"/>
        <v>2</v>
      </c>
      <c r="IM73" s="2">
        <v>1</v>
      </c>
      <c r="IN73">
        <v>2</v>
      </c>
      <c r="IO73">
        <v>3</v>
      </c>
      <c r="IP73">
        <v>3</v>
      </c>
      <c r="IQ73">
        <v>1</v>
      </c>
      <c r="IR73">
        <v>4</v>
      </c>
      <c r="IS73">
        <v>2</v>
      </c>
      <c r="IT73" s="2">
        <f t="shared" si="253"/>
        <v>15</v>
      </c>
      <c r="IU73" s="3">
        <f t="shared" si="254"/>
        <v>2.5</v>
      </c>
      <c r="IV73" s="2">
        <v>1</v>
      </c>
      <c r="IW73">
        <v>1</v>
      </c>
      <c r="IX73">
        <v>3</v>
      </c>
      <c r="IY73">
        <v>3</v>
      </c>
      <c r="IZ73">
        <v>1</v>
      </c>
      <c r="JA73">
        <v>4</v>
      </c>
      <c r="JB73">
        <v>1</v>
      </c>
      <c r="JC73" s="2">
        <f t="shared" si="255"/>
        <v>13</v>
      </c>
      <c r="JD73" s="3">
        <f t="shared" si="256"/>
        <v>2.1669999999999998</v>
      </c>
      <c r="JE73" s="2">
        <v>1</v>
      </c>
      <c r="JF73">
        <v>1</v>
      </c>
      <c r="JG73">
        <v>2</v>
      </c>
      <c r="JH73">
        <v>1</v>
      </c>
      <c r="JI73">
        <v>4</v>
      </c>
      <c r="JJ73">
        <v>1</v>
      </c>
      <c r="JK73">
        <v>4</v>
      </c>
      <c r="JL73" s="2">
        <f t="shared" si="257"/>
        <v>13</v>
      </c>
      <c r="JM73" s="3">
        <f t="shared" si="258"/>
        <v>2.1669999999999998</v>
      </c>
      <c r="JN73" s="2">
        <v>1</v>
      </c>
      <c r="JO73">
        <v>2</v>
      </c>
      <c r="JP73">
        <v>4</v>
      </c>
      <c r="JQ73">
        <v>1</v>
      </c>
      <c r="JR73">
        <v>2</v>
      </c>
      <c r="JS73">
        <v>1</v>
      </c>
      <c r="JT73">
        <v>3</v>
      </c>
      <c r="JU73" s="2">
        <f t="shared" si="164"/>
        <v>13</v>
      </c>
      <c r="JV73" s="3">
        <f t="shared" si="165"/>
        <v>2.1669999999999998</v>
      </c>
      <c r="JW73" s="2">
        <v>1</v>
      </c>
      <c r="JX73">
        <v>2</v>
      </c>
      <c r="JY73" s="37">
        <f>LOOKUP(JX73,{1,2,3,4,5},{5,4,3,2,1})</f>
        <v>4</v>
      </c>
      <c r="JZ73">
        <v>4</v>
      </c>
      <c r="KA73" s="37">
        <f>LOOKUP(JZ73,{1,2,3,4,5},{5,4,3,2,1})</f>
        <v>2</v>
      </c>
      <c r="KB73">
        <v>3</v>
      </c>
      <c r="KC73" s="37">
        <f>LOOKUP(KB73,{1,2,3,4,5},{5,4,3,2,1})</f>
        <v>3</v>
      </c>
      <c r="KD73">
        <v>5</v>
      </c>
      <c r="KE73" s="37">
        <f>LOOKUP(KD73,{1,2,3,4,5},{5,4,3,2,1})</f>
        <v>1</v>
      </c>
      <c r="KF73">
        <v>3</v>
      </c>
      <c r="KG73" s="37">
        <f>LOOKUP(KF73,{1,2,3,4,5},{5,4,3,2,1})</f>
        <v>3</v>
      </c>
      <c r="KH73">
        <v>4</v>
      </c>
      <c r="KI73" s="37">
        <f>LOOKUP(KH73,{1,2,3,4,5},{5,4,3,2,1})</f>
        <v>2</v>
      </c>
      <c r="KJ73" s="2">
        <f t="shared" si="276"/>
        <v>21</v>
      </c>
      <c r="KK73" s="3">
        <f t="shared" si="259"/>
        <v>3.5</v>
      </c>
      <c r="KL73" s="2">
        <f t="shared" si="260"/>
        <v>7</v>
      </c>
      <c r="KM73">
        <f t="shared" si="261"/>
        <v>8</v>
      </c>
      <c r="KN73">
        <f t="shared" si="277"/>
        <v>9</v>
      </c>
      <c r="KO73">
        <f t="shared" si="262"/>
        <v>3</v>
      </c>
      <c r="KP73">
        <f t="shared" si="263"/>
        <v>11</v>
      </c>
      <c r="KQ73">
        <f t="shared" si="264"/>
        <v>5</v>
      </c>
      <c r="KR73" s="2">
        <f t="shared" si="218"/>
        <v>3</v>
      </c>
      <c r="KS73">
        <f t="shared" si="223"/>
        <v>6</v>
      </c>
      <c r="KT73">
        <f t="shared" si="219"/>
        <v>2</v>
      </c>
      <c r="KU73">
        <f t="shared" si="220"/>
        <v>6</v>
      </c>
      <c r="KV73">
        <f t="shared" si="221"/>
        <v>2</v>
      </c>
      <c r="KW73" s="3">
        <f t="shared" si="222"/>
        <v>7</v>
      </c>
      <c r="KX73" s="2">
        <v>1</v>
      </c>
      <c r="KY73">
        <v>4</v>
      </c>
      <c r="KZ73">
        <v>4</v>
      </c>
      <c r="LA73">
        <v>2</v>
      </c>
      <c r="LB73">
        <v>2</v>
      </c>
      <c r="LC73">
        <v>4</v>
      </c>
      <c r="LD73">
        <v>1</v>
      </c>
      <c r="LE73">
        <v>5</v>
      </c>
      <c r="LF73">
        <v>2</v>
      </c>
      <c r="LG73">
        <v>4</v>
      </c>
      <c r="LH73">
        <v>5</v>
      </c>
      <c r="LI73">
        <v>1</v>
      </c>
      <c r="LJ73">
        <v>5</v>
      </c>
      <c r="LK73">
        <v>4</v>
      </c>
      <c r="LL73">
        <v>4</v>
      </c>
      <c r="LM73">
        <v>4</v>
      </c>
      <c r="LN73">
        <v>3</v>
      </c>
      <c r="LO73">
        <v>3</v>
      </c>
      <c r="LP73">
        <v>2</v>
      </c>
      <c r="LQ73">
        <v>3</v>
      </c>
      <c r="LR73">
        <v>2</v>
      </c>
      <c r="LS73">
        <v>1</v>
      </c>
      <c r="LT73">
        <v>4</v>
      </c>
      <c r="LU73" s="2">
        <f t="shared" si="265"/>
        <v>27</v>
      </c>
      <c r="LV73" s="3">
        <f t="shared" si="266"/>
        <v>4.5</v>
      </c>
      <c r="LW73" s="2">
        <f t="shared" si="267"/>
        <v>42</v>
      </c>
      <c r="LX73" s="3">
        <f t="shared" si="268"/>
        <v>2.625</v>
      </c>
      <c r="LY73" s="2">
        <f t="shared" si="269"/>
        <v>69</v>
      </c>
      <c r="LZ73" s="3">
        <f t="shared" si="270"/>
        <v>3.1360000000000001</v>
      </c>
      <c r="MA73" s="2">
        <v>1</v>
      </c>
      <c r="MB73">
        <v>2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2</v>
      </c>
      <c r="MJ73" s="3">
        <v>2</v>
      </c>
      <c r="MK73">
        <f t="shared" si="271"/>
        <v>13</v>
      </c>
      <c r="ML73" s="2">
        <v>1</v>
      </c>
      <c r="MM73">
        <v>3</v>
      </c>
      <c r="MN73">
        <v>2</v>
      </c>
      <c r="MO73">
        <v>4</v>
      </c>
      <c r="MP73" s="37">
        <f>LOOKUP(MO73,{1,2,3,4,5},{5,4,3,2,1})</f>
        <v>2</v>
      </c>
      <c r="MQ73">
        <v>2</v>
      </c>
      <c r="MR73">
        <v>4</v>
      </c>
      <c r="MS73" s="37">
        <f>LOOKUP(MR73,{1,2,3,4,5},{5,4,3,2,1})</f>
        <v>2</v>
      </c>
      <c r="MT73">
        <v>3</v>
      </c>
      <c r="MU73" s="37">
        <f>LOOKUP(MT73,{1,2,3,4,5},{5,4,3,2,1})</f>
        <v>3</v>
      </c>
      <c r="MV73">
        <v>2</v>
      </c>
      <c r="MW73">
        <v>2</v>
      </c>
      <c r="MX73">
        <v>2</v>
      </c>
      <c r="MY73">
        <v>4</v>
      </c>
      <c r="MZ73" s="37">
        <f>LOOKUP(MY73,{1,2,3,4,5},{5,4,3,2,1})</f>
        <v>2</v>
      </c>
      <c r="NA73">
        <v>4</v>
      </c>
      <c r="NB73">
        <v>2</v>
      </c>
      <c r="NC73">
        <v>5</v>
      </c>
      <c r="ND73" s="37">
        <f>LOOKUP(NC73,{1,2,3,4,5},{5,4,3,2,1})</f>
        <v>1</v>
      </c>
      <c r="NE73">
        <v>2</v>
      </c>
      <c r="NF73">
        <v>5</v>
      </c>
      <c r="NG73" s="37">
        <f>LOOKUP(NF73,{1,2,3,4,5},{5,4,3,2,1})</f>
        <v>1</v>
      </c>
      <c r="NH73">
        <v>5</v>
      </c>
      <c r="NI73" s="37">
        <f>LOOKUP(NH73,{1,2,3,4,5},{5,4,3,2,1})</f>
        <v>1</v>
      </c>
      <c r="NJ73">
        <v>2</v>
      </c>
      <c r="NK73">
        <v>2</v>
      </c>
      <c r="NL73" s="37">
        <f>LOOKUP(NK73,{1,2,3,4,5},{5,4,3,2,1})</f>
        <v>4</v>
      </c>
      <c r="NM73">
        <v>2</v>
      </c>
      <c r="NN73" s="37">
        <f>LOOKUP(NM73,{1,2,3,4,5},{5,4,3,2,1})</f>
        <v>4</v>
      </c>
      <c r="NO73">
        <v>4</v>
      </c>
      <c r="NP73" s="37">
        <f>LOOKUP(NO73,{1,2,3,4,5},{5,4,3,2,1})</f>
        <v>2</v>
      </c>
      <c r="NQ73">
        <v>2</v>
      </c>
      <c r="NR73">
        <v>5</v>
      </c>
      <c r="NS73">
        <v>3</v>
      </c>
      <c r="NT73">
        <v>4</v>
      </c>
      <c r="NU73" s="37">
        <f>LOOKUP(NT73,{1,2,3,4,5},{5,4,3,2,1})</f>
        <v>2</v>
      </c>
      <c r="NV73">
        <v>5</v>
      </c>
      <c r="NW73" s="37">
        <f>LOOKUP(NV73,{1,2,3,4,5},{5,4,3,2,1})</f>
        <v>1</v>
      </c>
      <c r="NX73">
        <v>2</v>
      </c>
      <c r="NY73" s="37">
        <f>LOOKUP(NX73,{1,2,3,4,5},{5,4,3,2,1})</f>
        <v>4</v>
      </c>
      <c r="NZ73">
        <f t="shared" si="272"/>
        <v>62</v>
      </c>
      <c r="OA73">
        <f t="shared" si="273"/>
        <v>2.38</v>
      </c>
      <c r="OB73" s="13" t="s">
        <v>440</v>
      </c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</row>
    <row r="74" spans="1:461" x14ac:dyDescent="0.3">
      <c r="A74" s="30">
        <v>79</v>
      </c>
      <c r="B74" s="2" t="s">
        <v>826</v>
      </c>
      <c r="C74" s="3">
        <v>1</v>
      </c>
      <c r="D74" s="2">
        <v>23</v>
      </c>
      <c r="E74">
        <v>1</v>
      </c>
      <c r="F74" s="2">
        <v>2</v>
      </c>
      <c r="G74">
        <v>2</v>
      </c>
      <c r="H74" s="3">
        <v>1</v>
      </c>
      <c r="I74" s="2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1</v>
      </c>
      <c r="P74">
        <f t="shared" si="274"/>
        <v>4</v>
      </c>
      <c r="Q74" t="s">
        <v>827</v>
      </c>
      <c r="R74">
        <v>1</v>
      </c>
      <c r="S74">
        <v>5</v>
      </c>
      <c r="T74">
        <f>LOOKUP(R74,{1,2,3,4,5,6,11,15},{1,2,1,2,2,2,1,2})</f>
        <v>1</v>
      </c>
      <c r="U74">
        <v>1</v>
      </c>
      <c r="V74" s="3" t="s">
        <v>828</v>
      </c>
      <c r="W74" s="32" t="s">
        <v>440</v>
      </c>
      <c r="X74" s="32" t="s">
        <v>440</v>
      </c>
      <c r="Y74" s="32" t="s">
        <v>440</v>
      </c>
      <c r="Z74" s="32" t="s">
        <v>440</v>
      </c>
      <c r="AA74" s="32" t="s">
        <v>440</v>
      </c>
      <c r="AB74" s="49" t="s">
        <v>440</v>
      </c>
      <c r="AC74" s="32" t="s">
        <v>440</v>
      </c>
      <c r="AD74" s="49" t="s">
        <v>440</v>
      </c>
      <c r="AE74" s="2">
        <v>1</v>
      </c>
      <c r="AF74">
        <v>1</v>
      </c>
      <c r="AG74">
        <f t="shared" si="194"/>
        <v>1</v>
      </c>
      <c r="AH74">
        <v>1</v>
      </c>
      <c r="AI74">
        <f t="shared" si="195"/>
        <v>1</v>
      </c>
      <c r="AJ74">
        <v>1</v>
      </c>
      <c r="AK74">
        <f t="shared" si="196"/>
        <v>1</v>
      </c>
      <c r="AL74">
        <v>1</v>
      </c>
      <c r="AM74">
        <f t="shared" si="197"/>
        <v>-1</v>
      </c>
      <c r="AN74">
        <v>2</v>
      </c>
      <c r="AO74">
        <f t="shared" si="198"/>
        <v>1</v>
      </c>
      <c r="AP74">
        <v>1</v>
      </c>
      <c r="AQ74">
        <f t="shared" si="199"/>
        <v>1</v>
      </c>
      <c r="AR74">
        <v>1</v>
      </c>
      <c r="AS74">
        <f t="shared" si="200"/>
        <v>-1</v>
      </c>
      <c r="AT74">
        <v>2</v>
      </c>
      <c r="AU74">
        <f t="shared" si="201"/>
        <v>1</v>
      </c>
      <c r="AV74">
        <v>1</v>
      </c>
      <c r="AW74">
        <f t="shared" si="202"/>
        <v>1</v>
      </c>
      <c r="AX74">
        <v>1</v>
      </c>
      <c r="AY74">
        <f t="shared" si="203"/>
        <v>-1</v>
      </c>
      <c r="AZ74">
        <v>1</v>
      </c>
      <c r="BA74">
        <f t="shared" si="204"/>
        <v>-1</v>
      </c>
      <c r="BB74">
        <v>1</v>
      </c>
      <c r="BC74">
        <f t="shared" si="205"/>
        <v>1</v>
      </c>
      <c r="BD74">
        <v>1</v>
      </c>
      <c r="BE74">
        <f t="shared" si="206"/>
        <v>1</v>
      </c>
      <c r="BF74">
        <v>2</v>
      </c>
      <c r="BG74">
        <f t="shared" si="207"/>
        <v>1</v>
      </c>
      <c r="BH74">
        <v>1</v>
      </c>
      <c r="BI74">
        <f t="shared" si="208"/>
        <v>1</v>
      </c>
      <c r="BJ74">
        <v>2</v>
      </c>
      <c r="BK74">
        <f t="shared" si="209"/>
        <v>1</v>
      </c>
      <c r="BL74">
        <v>2</v>
      </c>
      <c r="BM74">
        <f t="shared" si="210"/>
        <v>1</v>
      </c>
      <c r="BN74">
        <v>1</v>
      </c>
      <c r="BO74">
        <f t="shared" si="211"/>
        <v>1</v>
      </c>
      <c r="BP74">
        <v>1</v>
      </c>
      <c r="BQ74">
        <f t="shared" si="212"/>
        <v>1</v>
      </c>
      <c r="BR74">
        <v>2</v>
      </c>
      <c r="BS74">
        <f t="shared" si="213"/>
        <v>1</v>
      </c>
      <c r="BT74">
        <v>2</v>
      </c>
      <c r="BU74">
        <f t="shared" si="214"/>
        <v>1</v>
      </c>
      <c r="BV74" s="13">
        <f t="shared" si="215"/>
        <v>13</v>
      </c>
      <c r="BW74" s="2">
        <v>1</v>
      </c>
      <c r="BX74">
        <v>2</v>
      </c>
      <c r="BY74">
        <v>3</v>
      </c>
      <c r="BZ74">
        <v>1</v>
      </c>
      <c r="CA74">
        <v>4</v>
      </c>
      <c r="CB74">
        <v>2</v>
      </c>
      <c r="CC74">
        <v>4</v>
      </c>
      <c r="CD74">
        <v>2</v>
      </c>
      <c r="CE74" s="37">
        <v>5</v>
      </c>
      <c r="CF74">
        <v>3</v>
      </c>
      <c r="CG74">
        <v>4</v>
      </c>
      <c r="CH74">
        <v>2</v>
      </c>
      <c r="CI74">
        <v>2</v>
      </c>
      <c r="CJ74">
        <v>2</v>
      </c>
      <c r="CK74">
        <v>2</v>
      </c>
      <c r="CL74">
        <v>4</v>
      </c>
      <c r="CM74">
        <v>2</v>
      </c>
      <c r="CN74">
        <v>5</v>
      </c>
      <c r="CO74">
        <v>2</v>
      </c>
      <c r="CP74">
        <v>5</v>
      </c>
      <c r="CQ74">
        <v>1</v>
      </c>
      <c r="CR74">
        <v>1</v>
      </c>
      <c r="CS74">
        <f>LOOKUP(CR74,{1,2,3,4,5},{5,4,3,2,1})</f>
        <v>5</v>
      </c>
      <c r="CT74">
        <v>4</v>
      </c>
      <c r="CU74">
        <v>4</v>
      </c>
      <c r="CV74">
        <v>3</v>
      </c>
      <c r="CW74">
        <v>2</v>
      </c>
      <c r="CX74">
        <f>LOOKUP(CW74,{1,2,3,4,5},{5,4,3,2,1})</f>
        <v>4</v>
      </c>
      <c r="CY74">
        <v>1</v>
      </c>
      <c r="CZ74">
        <f>LOOKUP(CY74,{1,2,3,4,5},{5,4,3,2,1})</f>
        <v>5</v>
      </c>
      <c r="DA74">
        <v>1</v>
      </c>
      <c r="DB74">
        <f>LOOKUP(DA74,{1,2,3,4,5},{5,4,3,2,1})</f>
        <v>5</v>
      </c>
      <c r="DC74">
        <v>5</v>
      </c>
      <c r="DD74">
        <v>5</v>
      </c>
      <c r="DE74">
        <v>5</v>
      </c>
      <c r="DF74">
        <v>4</v>
      </c>
      <c r="DG74">
        <v>4</v>
      </c>
      <c r="DH74">
        <v>4</v>
      </c>
      <c r="DI74">
        <v>3</v>
      </c>
      <c r="DJ74">
        <v>3</v>
      </c>
      <c r="DK74">
        <v>2</v>
      </c>
      <c r="DL74" s="2">
        <f t="shared" si="224"/>
        <v>6</v>
      </c>
      <c r="DM74">
        <f t="shared" si="225"/>
        <v>2</v>
      </c>
      <c r="DN74">
        <f t="shared" si="226"/>
        <v>12</v>
      </c>
      <c r="DO74">
        <f t="shared" si="227"/>
        <v>4</v>
      </c>
      <c r="DP74">
        <f t="shared" si="228"/>
        <v>18</v>
      </c>
      <c r="DQ74" s="3">
        <f t="shared" si="229"/>
        <v>3</v>
      </c>
      <c r="DR74" s="2">
        <f t="shared" si="230"/>
        <v>21</v>
      </c>
      <c r="DS74">
        <f t="shared" si="231"/>
        <v>3.5</v>
      </c>
      <c r="DT74">
        <f t="shared" si="232"/>
        <v>19</v>
      </c>
      <c r="DU74">
        <f t="shared" si="233"/>
        <v>2.375</v>
      </c>
      <c r="DV74">
        <f t="shared" si="234"/>
        <v>40</v>
      </c>
      <c r="DW74" s="3">
        <f t="shared" si="235"/>
        <v>2.86</v>
      </c>
      <c r="DX74" s="2">
        <f t="shared" si="236"/>
        <v>11</v>
      </c>
      <c r="DY74">
        <f t="shared" si="237"/>
        <v>3.6667000000000001</v>
      </c>
      <c r="DZ74">
        <f t="shared" si="238"/>
        <v>11</v>
      </c>
      <c r="EA74">
        <f t="shared" si="239"/>
        <v>3.6667000000000001</v>
      </c>
      <c r="EB74">
        <f t="shared" si="240"/>
        <v>22</v>
      </c>
      <c r="EC74" s="3">
        <f t="shared" si="241"/>
        <v>3.67</v>
      </c>
      <c r="ED74" s="2">
        <f t="shared" si="275"/>
        <v>29</v>
      </c>
      <c r="EE74" s="3">
        <f t="shared" si="242"/>
        <v>4.83</v>
      </c>
      <c r="EF74" s="2">
        <f t="shared" si="243"/>
        <v>8</v>
      </c>
      <c r="EG74" s="3">
        <f t="shared" si="244"/>
        <v>2.67</v>
      </c>
      <c r="EH74" s="2">
        <f t="shared" si="245"/>
        <v>117</v>
      </c>
      <c r="EI74" s="3">
        <f t="shared" si="246"/>
        <v>3.34</v>
      </c>
      <c r="EJ74" s="2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4</v>
      </c>
      <c r="ER74">
        <v>1</v>
      </c>
      <c r="ES74">
        <v>1</v>
      </c>
      <c r="ET74">
        <v>4</v>
      </c>
      <c r="EU74" s="37">
        <v>2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3</v>
      </c>
      <c r="FB74">
        <v>1</v>
      </c>
      <c r="FC74">
        <v>1</v>
      </c>
      <c r="FD74">
        <v>1</v>
      </c>
      <c r="FE74">
        <v>1</v>
      </c>
      <c r="FF74" s="2">
        <f t="shared" si="247"/>
        <v>28</v>
      </c>
      <c r="FG74" s="3">
        <f t="shared" si="248"/>
        <v>1.4</v>
      </c>
      <c r="FH74" s="2" t="s">
        <v>829</v>
      </c>
      <c r="FI74">
        <v>0</v>
      </c>
      <c r="FJ74" t="s">
        <v>829</v>
      </c>
      <c r="FK74">
        <v>0</v>
      </c>
      <c r="FL74" t="s">
        <v>829</v>
      </c>
      <c r="FM74">
        <v>0</v>
      </c>
      <c r="FN74" s="2">
        <v>1</v>
      </c>
      <c r="FO74">
        <v>2</v>
      </c>
      <c r="FP74">
        <v>1</v>
      </c>
      <c r="FQ74">
        <v>1</v>
      </c>
      <c r="FR74">
        <v>2</v>
      </c>
      <c r="FS74">
        <v>2</v>
      </c>
      <c r="FT74">
        <v>2</v>
      </c>
      <c r="FU74">
        <v>2</v>
      </c>
      <c r="FV74">
        <v>2</v>
      </c>
      <c r="FW74">
        <v>1</v>
      </c>
      <c r="FX74">
        <v>1</v>
      </c>
      <c r="FY74" s="37">
        <v>2</v>
      </c>
      <c r="FZ74">
        <v>2</v>
      </c>
      <c r="GA74">
        <v>2</v>
      </c>
      <c r="GB74">
        <v>2</v>
      </c>
      <c r="GC74">
        <v>2</v>
      </c>
      <c r="GD74">
        <v>1</v>
      </c>
      <c r="GE74">
        <v>2</v>
      </c>
      <c r="GF74">
        <v>2</v>
      </c>
      <c r="GG74">
        <v>2</v>
      </c>
      <c r="GH74">
        <v>2</v>
      </c>
      <c r="GI74">
        <v>1</v>
      </c>
      <c r="GJ74" s="2">
        <f t="shared" si="249"/>
        <v>34</v>
      </c>
      <c r="GK74" s="3">
        <f t="shared" si="250"/>
        <v>1.7</v>
      </c>
      <c r="GL74" s="2" t="s">
        <v>514</v>
      </c>
      <c r="GM74">
        <v>10</v>
      </c>
      <c r="GN74" t="s">
        <v>507</v>
      </c>
      <c r="GO74">
        <v>3</v>
      </c>
      <c r="GP74" t="s">
        <v>506</v>
      </c>
      <c r="GQ74" s="3">
        <v>2</v>
      </c>
      <c r="GR74" s="2">
        <v>1</v>
      </c>
      <c r="GS74">
        <v>5</v>
      </c>
      <c r="GT74">
        <v>4</v>
      </c>
      <c r="GU74">
        <v>3</v>
      </c>
      <c r="GV74">
        <v>2</v>
      </c>
      <c r="GW74">
        <v>5</v>
      </c>
      <c r="GX74" s="37">
        <f>LOOKUP(GW74,{1,2,3,4,5},{5,4,3,2,1})</f>
        <v>1</v>
      </c>
      <c r="GY74">
        <v>1</v>
      </c>
      <c r="GZ74" s="37">
        <f>LOOKUP(GY74,{1,2,3,4,5},{5,4,3,2,1})</f>
        <v>5</v>
      </c>
      <c r="HA74">
        <v>2</v>
      </c>
      <c r="HB74">
        <v>2</v>
      </c>
      <c r="HC74" s="37">
        <f>LOOKUP(HB74,{1,2,3,4,5},{5,4,3,2,1})</f>
        <v>4</v>
      </c>
      <c r="HD74">
        <v>3</v>
      </c>
      <c r="HE74">
        <v>4</v>
      </c>
      <c r="HF74">
        <v>5</v>
      </c>
      <c r="HG74">
        <v>4</v>
      </c>
      <c r="HH74">
        <v>4</v>
      </c>
      <c r="HI74">
        <v>4</v>
      </c>
      <c r="HJ74">
        <v>4</v>
      </c>
      <c r="HK74">
        <v>3</v>
      </c>
      <c r="HL74" s="37">
        <f>LOOKUP(HK74,{1,2,3,4,5},{5,4,3,2,1})</f>
        <v>3</v>
      </c>
      <c r="HM74">
        <v>2</v>
      </c>
      <c r="HN74" s="37">
        <f>LOOKUP(HM74,{1,2,3,4,5},{5,4,3,2,1})</f>
        <v>4</v>
      </c>
      <c r="HO74">
        <f t="shared" si="251"/>
        <v>61</v>
      </c>
      <c r="HP74">
        <f t="shared" si="252"/>
        <v>3.59</v>
      </c>
      <c r="HQ74">
        <v>1</v>
      </c>
      <c r="HR74">
        <v>2</v>
      </c>
      <c r="HS74">
        <v>2</v>
      </c>
      <c r="HT74">
        <v>1</v>
      </c>
      <c r="HU74">
        <v>2</v>
      </c>
      <c r="HV74">
        <v>1</v>
      </c>
      <c r="HW74">
        <v>1</v>
      </c>
      <c r="HX74" s="37">
        <v>3</v>
      </c>
      <c r="HY74">
        <v>2</v>
      </c>
      <c r="HZ74">
        <v>2</v>
      </c>
      <c r="IA74">
        <v>3</v>
      </c>
      <c r="IB74">
        <v>1</v>
      </c>
      <c r="IC74">
        <v>2</v>
      </c>
      <c r="ID74">
        <v>2</v>
      </c>
      <c r="IE74">
        <v>2</v>
      </c>
      <c r="IF74">
        <v>3</v>
      </c>
      <c r="IG74">
        <v>3</v>
      </c>
      <c r="IH74">
        <v>1</v>
      </c>
      <c r="II74">
        <v>1</v>
      </c>
      <c r="IJ74" s="37">
        <f>LOOKUP(II74,{1,2,3},{3,2,1})</f>
        <v>3</v>
      </c>
      <c r="IK74" s="2">
        <f t="shared" si="216"/>
        <v>33</v>
      </c>
      <c r="IL74" s="3">
        <f t="shared" si="217"/>
        <v>1.94</v>
      </c>
      <c r="IM74" s="2">
        <v>1</v>
      </c>
      <c r="IN74">
        <v>2</v>
      </c>
      <c r="IO74">
        <v>4</v>
      </c>
      <c r="IP74">
        <v>4</v>
      </c>
      <c r="IQ74">
        <v>2</v>
      </c>
      <c r="IR74">
        <v>4</v>
      </c>
      <c r="IS74">
        <v>3</v>
      </c>
      <c r="IT74" s="2">
        <f t="shared" si="253"/>
        <v>19</v>
      </c>
      <c r="IU74" s="3">
        <f t="shared" si="254"/>
        <v>3.1669999999999998</v>
      </c>
      <c r="IV74" s="2">
        <v>1</v>
      </c>
      <c r="IW74">
        <v>2</v>
      </c>
      <c r="IX74">
        <v>5</v>
      </c>
      <c r="IY74">
        <v>4</v>
      </c>
      <c r="IZ74">
        <v>3</v>
      </c>
      <c r="JA74">
        <v>5</v>
      </c>
      <c r="JB74">
        <v>3</v>
      </c>
      <c r="JC74" s="2">
        <f t="shared" si="255"/>
        <v>22</v>
      </c>
      <c r="JD74" s="3">
        <f t="shared" si="256"/>
        <v>3.6669999999999998</v>
      </c>
      <c r="JE74" s="2">
        <v>1</v>
      </c>
      <c r="JF74">
        <v>4</v>
      </c>
      <c r="JG74">
        <v>4</v>
      </c>
      <c r="JH74">
        <v>1</v>
      </c>
      <c r="JI74">
        <v>4</v>
      </c>
      <c r="JJ74">
        <v>1</v>
      </c>
      <c r="JK74">
        <v>4</v>
      </c>
      <c r="JL74" s="2">
        <f t="shared" si="257"/>
        <v>18</v>
      </c>
      <c r="JM74" s="3">
        <f t="shared" si="258"/>
        <v>3</v>
      </c>
      <c r="JN74" s="2">
        <v>1</v>
      </c>
      <c r="JO74">
        <v>5</v>
      </c>
      <c r="JP74">
        <v>5</v>
      </c>
      <c r="JQ74">
        <v>4</v>
      </c>
      <c r="JR74">
        <v>5</v>
      </c>
      <c r="JS74">
        <v>3</v>
      </c>
      <c r="JT74">
        <v>4</v>
      </c>
      <c r="JU74" s="2">
        <f t="shared" ref="JU74:JU105" si="278">SUM(JO74:JT74)</f>
        <v>26</v>
      </c>
      <c r="JV74" s="3">
        <f t="shared" ref="JV74:JV105" si="279">ROUND((JU74/6),3)</f>
        <v>4.3330000000000002</v>
      </c>
      <c r="JW74" s="2">
        <v>1</v>
      </c>
      <c r="JX74">
        <v>5</v>
      </c>
      <c r="JY74" s="37">
        <f>LOOKUP(JX74,{1,2,3,4,5},{5,4,3,2,1})</f>
        <v>1</v>
      </c>
      <c r="JZ74">
        <v>4</v>
      </c>
      <c r="KA74" s="37">
        <f>LOOKUP(JZ74,{1,2,3,4,5},{5,4,3,2,1})</f>
        <v>2</v>
      </c>
      <c r="KB74">
        <v>4</v>
      </c>
      <c r="KC74" s="37">
        <f>LOOKUP(KB74,{1,2,3,4,5},{5,4,3,2,1})</f>
        <v>2</v>
      </c>
      <c r="KD74">
        <v>5</v>
      </c>
      <c r="KE74" s="37">
        <f>LOOKUP(KD74,{1,2,3,4,5},{5,4,3,2,1})</f>
        <v>1</v>
      </c>
      <c r="KF74">
        <v>4</v>
      </c>
      <c r="KG74" s="37">
        <f>LOOKUP(KF74,{1,2,3,4,5},{5,4,3,2,1})</f>
        <v>2</v>
      </c>
      <c r="KH74">
        <v>4</v>
      </c>
      <c r="KI74" s="37">
        <f>LOOKUP(KH74,{1,2,3,4,5},{5,4,3,2,1})</f>
        <v>2</v>
      </c>
      <c r="KJ74" s="2">
        <f t="shared" si="276"/>
        <v>26</v>
      </c>
      <c r="KK74" s="3">
        <f t="shared" si="259"/>
        <v>4.3330000000000002</v>
      </c>
      <c r="KL74" s="2">
        <f t="shared" si="260"/>
        <v>5</v>
      </c>
      <c r="KM74">
        <f t="shared" si="261"/>
        <v>11</v>
      </c>
      <c r="KN74">
        <f t="shared" si="277"/>
        <v>10</v>
      </c>
      <c r="KO74">
        <f t="shared" si="262"/>
        <v>6</v>
      </c>
      <c r="KP74">
        <f t="shared" si="263"/>
        <v>11</v>
      </c>
      <c r="KQ74">
        <f t="shared" si="264"/>
        <v>8</v>
      </c>
      <c r="KR74" s="2">
        <f t="shared" si="218"/>
        <v>9</v>
      </c>
      <c r="KS74">
        <f t="shared" si="223"/>
        <v>9</v>
      </c>
      <c r="KT74">
        <f t="shared" si="219"/>
        <v>5</v>
      </c>
      <c r="KU74">
        <f t="shared" si="220"/>
        <v>9</v>
      </c>
      <c r="KV74">
        <f t="shared" si="221"/>
        <v>4</v>
      </c>
      <c r="KW74" s="3">
        <f t="shared" si="222"/>
        <v>8</v>
      </c>
      <c r="KX74" s="2">
        <v>1</v>
      </c>
      <c r="KY74">
        <v>1</v>
      </c>
      <c r="KZ74">
        <v>5</v>
      </c>
      <c r="LA74">
        <v>2</v>
      </c>
      <c r="LB74">
        <v>2</v>
      </c>
      <c r="LC74">
        <v>3</v>
      </c>
      <c r="LD74">
        <v>2</v>
      </c>
      <c r="LE74">
        <v>5</v>
      </c>
      <c r="LF74">
        <v>3</v>
      </c>
      <c r="LG74">
        <v>4</v>
      </c>
      <c r="LH74">
        <v>5</v>
      </c>
      <c r="LI74">
        <v>2</v>
      </c>
      <c r="LJ74">
        <v>4</v>
      </c>
      <c r="LK74">
        <v>3</v>
      </c>
      <c r="LL74">
        <v>4</v>
      </c>
      <c r="LM74">
        <v>3</v>
      </c>
      <c r="LN74">
        <v>3</v>
      </c>
      <c r="LO74">
        <v>3</v>
      </c>
      <c r="LP74">
        <v>2</v>
      </c>
      <c r="LQ74">
        <v>2</v>
      </c>
      <c r="LR74">
        <v>2</v>
      </c>
      <c r="LS74">
        <v>2</v>
      </c>
      <c r="LT74">
        <v>3</v>
      </c>
      <c r="LU74" s="2">
        <f t="shared" si="265"/>
        <v>26</v>
      </c>
      <c r="LV74" s="3">
        <f t="shared" si="266"/>
        <v>4.3330000000000002</v>
      </c>
      <c r="LW74" s="2">
        <f t="shared" si="267"/>
        <v>39</v>
      </c>
      <c r="LX74" s="3">
        <f t="shared" si="268"/>
        <v>2.4380000000000002</v>
      </c>
      <c r="LY74" s="2">
        <f t="shared" si="269"/>
        <v>65</v>
      </c>
      <c r="LZ74" s="3">
        <f t="shared" si="270"/>
        <v>2.9550000000000001</v>
      </c>
      <c r="MA74" s="2">
        <v>1</v>
      </c>
      <c r="MB74">
        <v>2</v>
      </c>
      <c r="MC74">
        <v>1</v>
      </c>
      <c r="MD74">
        <v>1</v>
      </c>
      <c r="ME74">
        <v>1</v>
      </c>
      <c r="MF74">
        <v>2</v>
      </c>
      <c r="MG74">
        <v>1</v>
      </c>
      <c r="MH74">
        <v>1</v>
      </c>
      <c r="MI74">
        <v>2</v>
      </c>
      <c r="MJ74" s="3">
        <v>1</v>
      </c>
      <c r="MK74">
        <f t="shared" si="271"/>
        <v>13</v>
      </c>
      <c r="ML74" s="2">
        <v>1</v>
      </c>
      <c r="MM74">
        <v>4</v>
      </c>
      <c r="MN74">
        <v>3</v>
      </c>
      <c r="MO74">
        <v>4</v>
      </c>
      <c r="MP74" s="37">
        <f>LOOKUP(MO74,{1,2,3,4,5},{5,4,3,2,1})</f>
        <v>2</v>
      </c>
      <c r="MQ74">
        <v>2</v>
      </c>
      <c r="MR74">
        <v>3</v>
      </c>
      <c r="MS74" s="37">
        <f>LOOKUP(MR74,{1,2,3,4,5},{5,4,3,2,1})</f>
        <v>3</v>
      </c>
      <c r="MT74">
        <v>2</v>
      </c>
      <c r="MU74" s="37">
        <f>LOOKUP(MT74,{1,2,3,4,5},{5,4,3,2,1})</f>
        <v>4</v>
      </c>
      <c r="MV74">
        <v>2</v>
      </c>
      <c r="MW74">
        <v>2</v>
      </c>
      <c r="MX74">
        <v>2</v>
      </c>
      <c r="MY74">
        <v>5</v>
      </c>
      <c r="MZ74" s="37">
        <f>LOOKUP(MY74,{1,2,3,4,5},{5,4,3,2,1})</f>
        <v>1</v>
      </c>
      <c r="NA74">
        <v>2</v>
      </c>
      <c r="NB74">
        <v>3</v>
      </c>
      <c r="NC74">
        <v>5</v>
      </c>
      <c r="ND74" s="37">
        <f>LOOKUP(NC74,{1,2,3,4,5},{5,4,3,2,1})</f>
        <v>1</v>
      </c>
      <c r="NE74">
        <v>2</v>
      </c>
      <c r="NF74">
        <v>1</v>
      </c>
      <c r="NG74" s="37">
        <f>LOOKUP(NF74,{1,2,3,4,5},{5,4,3,2,1})</f>
        <v>5</v>
      </c>
      <c r="NH74">
        <v>5</v>
      </c>
      <c r="NI74" s="37">
        <f>LOOKUP(NH74,{1,2,3,4,5},{5,4,3,2,1})</f>
        <v>1</v>
      </c>
      <c r="NJ74">
        <v>2</v>
      </c>
      <c r="NK74">
        <v>5</v>
      </c>
      <c r="NL74" s="37">
        <f>LOOKUP(NK74,{1,2,3,4,5},{5,4,3,2,1})</f>
        <v>1</v>
      </c>
      <c r="NM74">
        <v>2</v>
      </c>
      <c r="NN74" s="37">
        <f>LOOKUP(NM74,{1,2,3,4,5},{5,4,3,2,1})</f>
        <v>4</v>
      </c>
      <c r="NO74">
        <v>2</v>
      </c>
      <c r="NP74" s="37">
        <f>LOOKUP(NO74,{1,2,3,4,5},{5,4,3,2,1})</f>
        <v>4</v>
      </c>
      <c r="NQ74">
        <v>1</v>
      </c>
      <c r="NR74">
        <v>4</v>
      </c>
      <c r="NS74">
        <v>4</v>
      </c>
      <c r="NT74">
        <v>2</v>
      </c>
      <c r="NU74" s="37">
        <f>LOOKUP(NT74,{1,2,3,4,5},{5,4,3,2,1})</f>
        <v>4</v>
      </c>
      <c r="NV74">
        <v>5</v>
      </c>
      <c r="NW74" s="37">
        <f>LOOKUP(NV74,{1,2,3,4,5},{5,4,3,2,1})</f>
        <v>1</v>
      </c>
      <c r="NX74">
        <v>5</v>
      </c>
      <c r="NY74" s="37">
        <f>LOOKUP(NX74,{1,2,3,4,5},{5,4,3,2,1})</f>
        <v>1</v>
      </c>
      <c r="NZ74">
        <f t="shared" si="272"/>
        <v>65</v>
      </c>
      <c r="OA74">
        <f t="shared" si="273"/>
        <v>2.5</v>
      </c>
      <c r="OB74" s="13" t="s">
        <v>440</v>
      </c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</row>
    <row r="75" spans="1:461" x14ac:dyDescent="0.3">
      <c r="A75" s="30">
        <v>80</v>
      </c>
      <c r="B75" s="2" t="s">
        <v>830</v>
      </c>
      <c r="C75" s="3">
        <v>1</v>
      </c>
      <c r="D75" s="2">
        <v>19</v>
      </c>
      <c r="E75">
        <v>1</v>
      </c>
      <c r="F75" s="2">
        <v>2</v>
      </c>
      <c r="G75">
        <v>2</v>
      </c>
      <c r="H75" s="3">
        <v>1</v>
      </c>
      <c r="I75" s="2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f t="shared" si="274"/>
        <v>1</v>
      </c>
      <c r="R75">
        <v>2</v>
      </c>
      <c r="S75">
        <v>2</v>
      </c>
      <c r="T75">
        <f>LOOKUP(R75,{1,2,3,4,5,6,11,15},{1,2,1,2,2,2,1,2})</f>
        <v>2</v>
      </c>
      <c r="U75">
        <v>1</v>
      </c>
      <c r="V75" s="3"/>
      <c r="W75" s="32" t="s">
        <v>440</v>
      </c>
      <c r="X75" s="32" t="s">
        <v>440</v>
      </c>
      <c r="Y75" s="32" t="s">
        <v>440</v>
      </c>
      <c r="Z75" s="32" t="s">
        <v>440</v>
      </c>
      <c r="AA75" s="32" t="s">
        <v>440</v>
      </c>
      <c r="AB75" s="49" t="s">
        <v>440</v>
      </c>
      <c r="AC75" s="32" t="s">
        <v>440</v>
      </c>
      <c r="AD75" s="49" t="s">
        <v>440</v>
      </c>
      <c r="AE75" s="2">
        <v>1</v>
      </c>
      <c r="AF75">
        <v>1</v>
      </c>
      <c r="AG75">
        <f t="shared" si="194"/>
        <v>1</v>
      </c>
      <c r="AH75">
        <v>1</v>
      </c>
      <c r="AI75">
        <f t="shared" si="195"/>
        <v>1</v>
      </c>
      <c r="AJ75">
        <v>1</v>
      </c>
      <c r="AK75">
        <f t="shared" si="196"/>
        <v>1</v>
      </c>
      <c r="AL75">
        <v>1</v>
      </c>
      <c r="AM75">
        <f t="shared" si="197"/>
        <v>-1</v>
      </c>
      <c r="AN75">
        <v>2</v>
      </c>
      <c r="AO75">
        <f t="shared" si="198"/>
        <v>1</v>
      </c>
      <c r="AP75">
        <v>1</v>
      </c>
      <c r="AQ75">
        <f t="shared" si="199"/>
        <v>1</v>
      </c>
      <c r="AR75">
        <v>2</v>
      </c>
      <c r="AS75">
        <f t="shared" si="200"/>
        <v>1</v>
      </c>
      <c r="AT75">
        <v>2</v>
      </c>
      <c r="AU75">
        <f t="shared" si="201"/>
        <v>1</v>
      </c>
      <c r="AV75">
        <v>1</v>
      </c>
      <c r="AW75">
        <f t="shared" si="202"/>
        <v>1</v>
      </c>
      <c r="AX75">
        <v>1</v>
      </c>
      <c r="AY75">
        <f t="shared" si="203"/>
        <v>-1</v>
      </c>
      <c r="AZ75">
        <v>1</v>
      </c>
      <c r="BA75">
        <f t="shared" si="204"/>
        <v>-1</v>
      </c>
      <c r="BB75">
        <v>1</v>
      </c>
      <c r="BC75">
        <f t="shared" si="205"/>
        <v>1</v>
      </c>
      <c r="BD75">
        <v>1</v>
      </c>
      <c r="BE75">
        <f t="shared" si="206"/>
        <v>1</v>
      </c>
      <c r="BF75">
        <v>2</v>
      </c>
      <c r="BG75">
        <f t="shared" si="207"/>
        <v>1</v>
      </c>
      <c r="BH75">
        <v>1</v>
      </c>
      <c r="BI75">
        <f t="shared" si="208"/>
        <v>1</v>
      </c>
      <c r="BJ75">
        <v>2</v>
      </c>
      <c r="BK75">
        <f t="shared" si="209"/>
        <v>1</v>
      </c>
      <c r="BL75">
        <v>2</v>
      </c>
      <c r="BM75">
        <f t="shared" si="210"/>
        <v>1</v>
      </c>
      <c r="BN75">
        <v>1</v>
      </c>
      <c r="BO75">
        <f t="shared" si="211"/>
        <v>1</v>
      </c>
      <c r="BP75">
        <v>1</v>
      </c>
      <c r="BQ75">
        <f t="shared" si="212"/>
        <v>1</v>
      </c>
      <c r="BR75">
        <v>2</v>
      </c>
      <c r="BS75">
        <f t="shared" si="213"/>
        <v>1</v>
      </c>
      <c r="BT75">
        <v>1</v>
      </c>
      <c r="BU75">
        <f t="shared" si="214"/>
        <v>-1</v>
      </c>
      <c r="BV75" s="13">
        <f t="shared" si="215"/>
        <v>13</v>
      </c>
      <c r="BW75" s="2">
        <v>1</v>
      </c>
      <c r="BX75">
        <v>3</v>
      </c>
      <c r="BY75">
        <v>3</v>
      </c>
      <c r="BZ75">
        <v>3</v>
      </c>
      <c r="CA75">
        <v>4</v>
      </c>
      <c r="CB75">
        <v>2</v>
      </c>
      <c r="CC75">
        <v>2</v>
      </c>
      <c r="CD75">
        <v>2</v>
      </c>
      <c r="CE75" s="37">
        <v>5</v>
      </c>
      <c r="CF75">
        <v>1</v>
      </c>
      <c r="CG75">
        <v>4</v>
      </c>
      <c r="CH75">
        <v>2</v>
      </c>
      <c r="CI75">
        <v>1</v>
      </c>
      <c r="CJ75">
        <v>2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5</v>
      </c>
      <c r="CQ75">
        <v>5</v>
      </c>
      <c r="CR75">
        <v>1</v>
      </c>
      <c r="CS75">
        <f>LOOKUP(CR75,{1,2,3,4,5},{5,4,3,2,1})</f>
        <v>5</v>
      </c>
      <c r="CT75">
        <v>5</v>
      </c>
      <c r="CU75">
        <v>3</v>
      </c>
      <c r="CV75">
        <v>3</v>
      </c>
      <c r="CW75">
        <v>4</v>
      </c>
      <c r="CX75">
        <f>LOOKUP(CW75,{1,2,3,4,5},{5,4,3,2,1})</f>
        <v>2</v>
      </c>
      <c r="CY75">
        <v>2</v>
      </c>
      <c r="CZ75">
        <f>LOOKUP(CY75,{1,2,3,4,5},{5,4,3,2,1})</f>
        <v>4</v>
      </c>
      <c r="DA75">
        <v>2</v>
      </c>
      <c r="DB75">
        <f>LOOKUP(DA75,{1,2,3,4,5},{5,4,3,2,1})</f>
        <v>4</v>
      </c>
      <c r="DC75">
        <v>2</v>
      </c>
      <c r="DD75">
        <v>4</v>
      </c>
      <c r="DE75">
        <v>5</v>
      </c>
      <c r="DF75">
        <v>3</v>
      </c>
      <c r="DG75">
        <v>3</v>
      </c>
      <c r="DH75">
        <v>3</v>
      </c>
      <c r="DI75">
        <v>1</v>
      </c>
      <c r="DJ75">
        <v>1</v>
      </c>
      <c r="DK75">
        <v>1</v>
      </c>
      <c r="DL75" s="2">
        <f t="shared" si="224"/>
        <v>9</v>
      </c>
      <c r="DM75">
        <f t="shared" si="225"/>
        <v>3</v>
      </c>
      <c r="DN75">
        <f t="shared" si="226"/>
        <v>9</v>
      </c>
      <c r="DO75">
        <f t="shared" si="227"/>
        <v>3</v>
      </c>
      <c r="DP75">
        <f t="shared" si="228"/>
        <v>18</v>
      </c>
      <c r="DQ75" s="3">
        <f t="shared" si="229"/>
        <v>3</v>
      </c>
      <c r="DR75" s="2">
        <f t="shared" si="230"/>
        <v>20</v>
      </c>
      <c r="DS75">
        <f t="shared" si="231"/>
        <v>3.3332999999999999</v>
      </c>
      <c r="DT75">
        <f t="shared" si="232"/>
        <v>20</v>
      </c>
      <c r="DU75">
        <f t="shared" si="233"/>
        <v>2.5</v>
      </c>
      <c r="DV75">
        <f t="shared" si="234"/>
        <v>40</v>
      </c>
      <c r="DW75" s="3">
        <f t="shared" si="235"/>
        <v>2.86</v>
      </c>
      <c r="DX75" s="2">
        <f t="shared" si="236"/>
        <v>15</v>
      </c>
      <c r="DY75">
        <f t="shared" si="237"/>
        <v>5</v>
      </c>
      <c r="DZ75">
        <f t="shared" si="238"/>
        <v>11</v>
      </c>
      <c r="EA75">
        <f t="shared" si="239"/>
        <v>3.6667000000000001</v>
      </c>
      <c r="EB75">
        <f t="shared" si="240"/>
        <v>26</v>
      </c>
      <c r="EC75" s="3">
        <f t="shared" si="241"/>
        <v>4.33</v>
      </c>
      <c r="ED75" s="2">
        <f t="shared" si="275"/>
        <v>21</v>
      </c>
      <c r="EE75" s="3">
        <f t="shared" si="242"/>
        <v>3.5</v>
      </c>
      <c r="EF75" s="2">
        <f t="shared" si="243"/>
        <v>3</v>
      </c>
      <c r="EG75" s="3">
        <f t="shared" si="244"/>
        <v>1</v>
      </c>
      <c r="EH75" s="2">
        <f t="shared" si="245"/>
        <v>108</v>
      </c>
      <c r="EI75" s="3">
        <f t="shared" si="246"/>
        <v>3.09</v>
      </c>
      <c r="EJ75" s="2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5</v>
      </c>
      <c r="EU75" s="37">
        <v>2</v>
      </c>
      <c r="EV75">
        <v>1</v>
      </c>
      <c r="EW75">
        <v>1</v>
      </c>
      <c r="EX75">
        <v>1</v>
      </c>
      <c r="EY75">
        <v>1</v>
      </c>
      <c r="EZ75">
        <v>5</v>
      </c>
      <c r="FA75">
        <v>2</v>
      </c>
      <c r="FB75">
        <v>1</v>
      </c>
      <c r="FC75">
        <v>1</v>
      </c>
      <c r="FD75">
        <v>1</v>
      </c>
      <c r="FE75">
        <v>3</v>
      </c>
      <c r="FF75" s="2">
        <f t="shared" si="247"/>
        <v>31</v>
      </c>
      <c r="FG75" s="3">
        <f t="shared" si="248"/>
        <v>1.55</v>
      </c>
      <c r="FH75" s="2" t="s">
        <v>520</v>
      </c>
      <c r="FI75">
        <v>15</v>
      </c>
      <c r="FJ75" t="s">
        <v>514</v>
      </c>
      <c r="FK75">
        <v>10</v>
      </c>
      <c r="FL75" t="s">
        <v>525</v>
      </c>
      <c r="FM75">
        <v>20</v>
      </c>
      <c r="FN75" s="2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2</v>
      </c>
      <c r="FV75">
        <v>1</v>
      </c>
      <c r="FW75">
        <v>1</v>
      </c>
      <c r="FX75">
        <v>1</v>
      </c>
      <c r="FY75" s="37">
        <v>2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2</v>
      </c>
      <c r="GG75">
        <v>2</v>
      </c>
      <c r="GH75">
        <v>1</v>
      </c>
      <c r="GI75">
        <v>1</v>
      </c>
      <c r="GJ75" s="2">
        <f t="shared" si="249"/>
        <v>23</v>
      </c>
      <c r="GK75" s="3">
        <f t="shared" si="250"/>
        <v>1.1499999999999999</v>
      </c>
      <c r="GL75" s="2" t="s">
        <v>755</v>
      </c>
      <c r="GM75">
        <v>0</v>
      </c>
      <c r="GN75" t="s">
        <v>507</v>
      </c>
      <c r="GO75">
        <v>3</v>
      </c>
      <c r="GP75" t="s">
        <v>831</v>
      </c>
      <c r="GQ75" s="3">
        <v>0</v>
      </c>
      <c r="GR75" s="2">
        <v>1</v>
      </c>
      <c r="GS75">
        <v>5</v>
      </c>
      <c r="GT75">
        <v>5</v>
      </c>
      <c r="GU75">
        <v>1</v>
      </c>
      <c r="GV75">
        <v>4</v>
      </c>
      <c r="GW75">
        <v>5</v>
      </c>
      <c r="GX75" s="37">
        <f>LOOKUP(GW75,{1,2,3,4,5},{5,4,3,2,1})</f>
        <v>1</v>
      </c>
      <c r="GY75">
        <v>1</v>
      </c>
      <c r="GZ75" s="37">
        <f>LOOKUP(GY75,{1,2,3,4,5},{5,4,3,2,1})</f>
        <v>5</v>
      </c>
      <c r="HA75">
        <v>4</v>
      </c>
      <c r="HB75">
        <v>1</v>
      </c>
      <c r="HC75" s="37">
        <f>LOOKUP(HB75,{1,2,3,4,5},{5,4,3,2,1})</f>
        <v>5</v>
      </c>
      <c r="HD75">
        <v>3</v>
      </c>
      <c r="HE75">
        <v>2</v>
      </c>
      <c r="HF75">
        <v>5</v>
      </c>
      <c r="HG75">
        <v>4</v>
      </c>
      <c r="HH75">
        <v>1</v>
      </c>
      <c r="HI75">
        <v>5</v>
      </c>
      <c r="HJ75">
        <v>5</v>
      </c>
      <c r="HK75">
        <v>4</v>
      </c>
      <c r="HL75" s="37">
        <f>LOOKUP(HK75,{1,2,3,4,5},{5,4,3,2,1})</f>
        <v>2</v>
      </c>
      <c r="HM75">
        <v>2</v>
      </c>
      <c r="HN75" s="37">
        <f>LOOKUP(HM75,{1,2,3,4,5},{5,4,3,2,1})</f>
        <v>4</v>
      </c>
      <c r="HO75">
        <f t="shared" si="251"/>
        <v>61</v>
      </c>
      <c r="HP75">
        <f t="shared" si="252"/>
        <v>3.59</v>
      </c>
      <c r="HQ75">
        <v>1</v>
      </c>
      <c r="HR75">
        <v>2</v>
      </c>
      <c r="HS75">
        <v>3</v>
      </c>
      <c r="HT75">
        <v>1</v>
      </c>
      <c r="HU75">
        <v>1</v>
      </c>
      <c r="HV75">
        <v>1</v>
      </c>
      <c r="HW75">
        <v>1</v>
      </c>
      <c r="HX75" s="37">
        <v>3</v>
      </c>
      <c r="HY75">
        <v>3</v>
      </c>
      <c r="HZ75">
        <v>2</v>
      </c>
      <c r="IA75">
        <v>3</v>
      </c>
      <c r="IB75">
        <v>1</v>
      </c>
      <c r="IC75">
        <v>3</v>
      </c>
      <c r="ID75">
        <v>2</v>
      </c>
      <c r="IE75">
        <v>3</v>
      </c>
      <c r="IF75">
        <v>3</v>
      </c>
      <c r="IG75">
        <v>2</v>
      </c>
      <c r="IH75">
        <v>1</v>
      </c>
      <c r="II75">
        <v>1</v>
      </c>
      <c r="IJ75" s="37">
        <f>LOOKUP(II75,{1,2,3},{3,2,1})</f>
        <v>3</v>
      </c>
      <c r="IK75" s="2">
        <f t="shared" si="216"/>
        <v>35</v>
      </c>
      <c r="IL75" s="3">
        <f t="shared" si="217"/>
        <v>2.06</v>
      </c>
      <c r="IM75" s="2">
        <v>1</v>
      </c>
      <c r="IN75">
        <v>2</v>
      </c>
      <c r="IO75">
        <v>5</v>
      </c>
      <c r="IP75">
        <v>4</v>
      </c>
      <c r="IQ75">
        <v>1</v>
      </c>
      <c r="IR75">
        <v>5</v>
      </c>
      <c r="IS75">
        <v>4</v>
      </c>
      <c r="IT75" s="2">
        <f t="shared" si="253"/>
        <v>21</v>
      </c>
      <c r="IU75" s="3">
        <f t="shared" si="254"/>
        <v>3.5</v>
      </c>
      <c r="IV75" s="2">
        <v>1</v>
      </c>
      <c r="IW75">
        <v>1</v>
      </c>
      <c r="IX75">
        <v>4</v>
      </c>
      <c r="IY75">
        <v>3</v>
      </c>
      <c r="IZ75">
        <v>1</v>
      </c>
      <c r="JA75">
        <v>5</v>
      </c>
      <c r="JB75">
        <v>3</v>
      </c>
      <c r="JC75" s="2">
        <f t="shared" si="255"/>
        <v>17</v>
      </c>
      <c r="JD75" s="3">
        <f t="shared" si="256"/>
        <v>2.8330000000000002</v>
      </c>
      <c r="JE75" s="2">
        <v>1</v>
      </c>
      <c r="JF75">
        <v>2</v>
      </c>
      <c r="JG75">
        <v>5</v>
      </c>
      <c r="JH75">
        <v>4</v>
      </c>
      <c r="JI75">
        <v>4</v>
      </c>
      <c r="JJ75">
        <v>3</v>
      </c>
      <c r="JK75">
        <v>4</v>
      </c>
      <c r="JL75" s="2">
        <f t="shared" si="257"/>
        <v>22</v>
      </c>
      <c r="JM75" s="3">
        <f t="shared" si="258"/>
        <v>3.6669999999999998</v>
      </c>
      <c r="JN75" s="2">
        <v>1</v>
      </c>
      <c r="JO75">
        <v>5</v>
      </c>
      <c r="JP75">
        <v>5</v>
      </c>
      <c r="JQ75">
        <v>4</v>
      </c>
      <c r="JR75">
        <v>5</v>
      </c>
      <c r="JS75">
        <v>4</v>
      </c>
      <c r="JT75">
        <v>5</v>
      </c>
      <c r="JU75" s="2">
        <f t="shared" si="278"/>
        <v>28</v>
      </c>
      <c r="JV75" s="3">
        <f t="shared" si="279"/>
        <v>4.6669999999999998</v>
      </c>
      <c r="JW75" s="2">
        <v>1</v>
      </c>
      <c r="JX75">
        <v>4</v>
      </c>
      <c r="JY75" s="37">
        <f>LOOKUP(JX75,{1,2,3,4,5},{5,4,3,2,1})</f>
        <v>2</v>
      </c>
      <c r="JZ75">
        <v>4</v>
      </c>
      <c r="KA75" s="37">
        <f>LOOKUP(JZ75,{1,2,3,4,5},{5,4,3,2,1})</f>
        <v>2</v>
      </c>
      <c r="KB75">
        <v>3</v>
      </c>
      <c r="KC75" s="37">
        <f>LOOKUP(KB75,{1,2,3,4,5},{5,4,3,2,1})</f>
        <v>3</v>
      </c>
      <c r="KD75">
        <v>4</v>
      </c>
      <c r="KE75" s="37">
        <f>LOOKUP(KD75,{1,2,3,4,5},{5,4,3,2,1})</f>
        <v>2</v>
      </c>
      <c r="KF75">
        <v>3</v>
      </c>
      <c r="KG75" s="37">
        <f>LOOKUP(KF75,{1,2,3,4,5},{5,4,3,2,1})</f>
        <v>3</v>
      </c>
      <c r="KH75">
        <v>4</v>
      </c>
      <c r="KI75" s="37">
        <f>LOOKUP(KH75,{1,2,3,4,5},{5,4,3,2,1})</f>
        <v>2</v>
      </c>
      <c r="KJ75" s="2">
        <f t="shared" si="276"/>
        <v>22</v>
      </c>
      <c r="KK75" s="3">
        <f t="shared" si="259"/>
        <v>3.6669999999999998</v>
      </c>
      <c r="KL75" s="2">
        <f t="shared" si="260"/>
        <v>5</v>
      </c>
      <c r="KM75">
        <f t="shared" si="261"/>
        <v>11</v>
      </c>
      <c r="KN75">
        <f t="shared" si="277"/>
        <v>10</v>
      </c>
      <c r="KO75">
        <f t="shared" si="262"/>
        <v>4</v>
      </c>
      <c r="KP75">
        <f t="shared" si="263"/>
        <v>13</v>
      </c>
      <c r="KQ75">
        <f t="shared" si="264"/>
        <v>9</v>
      </c>
      <c r="KR75" s="2">
        <f t="shared" si="218"/>
        <v>7</v>
      </c>
      <c r="KS75">
        <f t="shared" si="223"/>
        <v>10</v>
      </c>
      <c r="KT75">
        <f t="shared" si="219"/>
        <v>8</v>
      </c>
      <c r="KU75">
        <f t="shared" si="220"/>
        <v>9</v>
      </c>
      <c r="KV75">
        <f t="shared" si="221"/>
        <v>7</v>
      </c>
      <c r="KW75" s="3">
        <f t="shared" si="222"/>
        <v>9</v>
      </c>
      <c r="KX75" s="2">
        <v>1</v>
      </c>
      <c r="KY75">
        <v>2</v>
      </c>
      <c r="KZ75">
        <v>5</v>
      </c>
      <c r="LA75">
        <v>2</v>
      </c>
      <c r="LB75">
        <v>2</v>
      </c>
      <c r="LC75">
        <v>2</v>
      </c>
      <c r="LD75">
        <v>2</v>
      </c>
      <c r="LE75">
        <v>5</v>
      </c>
      <c r="LF75">
        <v>2</v>
      </c>
      <c r="LG75">
        <v>4</v>
      </c>
      <c r="LH75">
        <v>3</v>
      </c>
      <c r="LI75">
        <v>2</v>
      </c>
      <c r="LJ75">
        <v>3</v>
      </c>
      <c r="LK75">
        <v>2</v>
      </c>
      <c r="LL75">
        <v>3</v>
      </c>
      <c r="LM75">
        <v>2</v>
      </c>
      <c r="LN75">
        <v>2</v>
      </c>
      <c r="LO75">
        <v>2</v>
      </c>
      <c r="LP75">
        <v>2</v>
      </c>
      <c r="LQ75">
        <v>2</v>
      </c>
      <c r="LR75">
        <v>2</v>
      </c>
      <c r="LS75">
        <v>2</v>
      </c>
      <c r="LT75">
        <v>3</v>
      </c>
      <c r="LU75" s="2">
        <f t="shared" si="265"/>
        <v>22</v>
      </c>
      <c r="LV75" s="3">
        <f t="shared" si="266"/>
        <v>3.6669999999999998</v>
      </c>
      <c r="LW75" s="2">
        <f t="shared" si="267"/>
        <v>34</v>
      </c>
      <c r="LX75" s="3">
        <f t="shared" si="268"/>
        <v>2.125</v>
      </c>
      <c r="LY75" s="2">
        <f t="shared" si="269"/>
        <v>56</v>
      </c>
      <c r="LZ75" s="3">
        <f t="shared" si="270"/>
        <v>2.5449999999999999</v>
      </c>
      <c r="MA75" s="2">
        <v>1</v>
      </c>
      <c r="MB75">
        <v>1</v>
      </c>
      <c r="MC75">
        <v>2</v>
      </c>
      <c r="MD75">
        <v>1</v>
      </c>
      <c r="ME75">
        <v>1</v>
      </c>
      <c r="MF75">
        <v>1</v>
      </c>
      <c r="MG75">
        <v>2</v>
      </c>
      <c r="MH75">
        <v>1</v>
      </c>
      <c r="MI75">
        <v>1</v>
      </c>
      <c r="MJ75" s="3">
        <v>1</v>
      </c>
      <c r="MK75">
        <f t="shared" si="271"/>
        <v>12</v>
      </c>
      <c r="ML75" s="2">
        <v>1</v>
      </c>
      <c r="MM75">
        <v>5</v>
      </c>
      <c r="MN75">
        <v>5</v>
      </c>
      <c r="MO75">
        <v>5</v>
      </c>
      <c r="MP75" s="37">
        <f>LOOKUP(MO75,{1,2,3,4,5},{5,4,3,2,1})</f>
        <v>1</v>
      </c>
      <c r="MQ75">
        <v>4</v>
      </c>
      <c r="MR75">
        <v>4</v>
      </c>
      <c r="MS75" s="37">
        <f>LOOKUP(MR75,{1,2,3,4,5},{5,4,3,2,1})</f>
        <v>2</v>
      </c>
      <c r="MT75">
        <v>4</v>
      </c>
      <c r="MU75" s="37">
        <f>LOOKUP(MT75,{1,2,3,4,5},{5,4,3,2,1})</f>
        <v>2</v>
      </c>
      <c r="MV75">
        <v>4</v>
      </c>
      <c r="MW75">
        <v>4</v>
      </c>
      <c r="MX75">
        <v>3</v>
      </c>
      <c r="MY75">
        <v>4</v>
      </c>
      <c r="MZ75" s="37">
        <f>LOOKUP(MY75,{1,2,3,4,5},{5,4,3,2,1})</f>
        <v>2</v>
      </c>
      <c r="NA75">
        <v>4</v>
      </c>
      <c r="NB75">
        <v>5</v>
      </c>
      <c r="NC75">
        <v>4</v>
      </c>
      <c r="ND75" s="37">
        <f>LOOKUP(NC75,{1,2,3,4,5},{5,4,3,2,1})</f>
        <v>2</v>
      </c>
      <c r="NE75">
        <v>4</v>
      </c>
      <c r="NF75">
        <v>2</v>
      </c>
      <c r="NG75" s="37">
        <f>LOOKUP(NF75,{1,2,3,4,5},{5,4,3,2,1})</f>
        <v>4</v>
      </c>
      <c r="NH75">
        <v>2</v>
      </c>
      <c r="NI75" s="37">
        <f>LOOKUP(NH75,{1,2,3,4,5},{5,4,3,2,1})</f>
        <v>4</v>
      </c>
      <c r="NJ75">
        <v>3</v>
      </c>
      <c r="NK75">
        <v>2</v>
      </c>
      <c r="NL75" s="37">
        <f>LOOKUP(NK75,{1,2,3,4,5},{5,4,3,2,1})</f>
        <v>4</v>
      </c>
      <c r="NM75">
        <v>4</v>
      </c>
      <c r="NN75" s="37">
        <f>LOOKUP(NM75,{1,2,3,4,5},{5,4,3,2,1})</f>
        <v>2</v>
      </c>
      <c r="NO75">
        <v>2</v>
      </c>
      <c r="NP75" s="37">
        <f>LOOKUP(NO75,{1,2,3,4,5},{5,4,3,2,1})</f>
        <v>4</v>
      </c>
      <c r="NQ75">
        <v>3</v>
      </c>
      <c r="NR75">
        <v>3</v>
      </c>
      <c r="NS75">
        <v>4</v>
      </c>
      <c r="NT75">
        <v>4</v>
      </c>
      <c r="NU75" s="37">
        <f>LOOKUP(NT75,{1,2,3,4,5},{5,4,3,2,1})</f>
        <v>2</v>
      </c>
      <c r="NV75">
        <v>5</v>
      </c>
      <c r="NW75" s="37">
        <f>LOOKUP(NV75,{1,2,3,4,5},{5,4,3,2,1})</f>
        <v>1</v>
      </c>
      <c r="NX75">
        <v>5</v>
      </c>
      <c r="NY75" s="37">
        <f>LOOKUP(NX75,{1,2,3,4,5},{5,4,3,2,1})</f>
        <v>1</v>
      </c>
      <c r="NZ75">
        <f t="shared" si="272"/>
        <v>82</v>
      </c>
      <c r="OA75">
        <f t="shared" si="273"/>
        <v>3.15</v>
      </c>
      <c r="OB75" s="13" t="s">
        <v>440</v>
      </c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</row>
    <row r="76" spans="1:461" x14ac:dyDescent="0.3">
      <c r="A76" s="30">
        <v>81</v>
      </c>
      <c r="B76" s="2" t="s">
        <v>832</v>
      </c>
      <c r="C76" s="3">
        <v>1</v>
      </c>
      <c r="D76" s="2">
        <v>22</v>
      </c>
      <c r="E76">
        <v>1</v>
      </c>
      <c r="F76" s="2">
        <v>1</v>
      </c>
      <c r="G76">
        <v>1</v>
      </c>
      <c r="H76" s="3">
        <v>1</v>
      </c>
      <c r="I76" s="2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f t="shared" si="274"/>
        <v>1</v>
      </c>
      <c r="R76">
        <v>2</v>
      </c>
      <c r="S76">
        <v>3</v>
      </c>
      <c r="T76">
        <f>LOOKUP(R76,{1,2,3,4,5,6,11,15},{1,2,1,2,2,2,1,2})</f>
        <v>2</v>
      </c>
      <c r="U76">
        <v>1</v>
      </c>
      <c r="V76" s="3"/>
      <c r="W76" s="32" t="s">
        <v>440</v>
      </c>
      <c r="X76" s="32" t="s">
        <v>440</v>
      </c>
      <c r="Y76" s="32" t="s">
        <v>440</v>
      </c>
      <c r="Z76" s="32" t="s">
        <v>440</v>
      </c>
      <c r="AA76" s="32" t="s">
        <v>440</v>
      </c>
      <c r="AB76" s="49" t="s">
        <v>440</v>
      </c>
      <c r="AC76" s="32" t="s">
        <v>440</v>
      </c>
      <c r="AD76" s="49" t="s">
        <v>440</v>
      </c>
      <c r="AE76" s="2">
        <v>1</v>
      </c>
      <c r="AF76">
        <v>1</v>
      </c>
      <c r="AG76">
        <f t="shared" si="194"/>
        <v>1</v>
      </c>
      <c r="AH76">
        <v>2</v>
      </c>
      <c r="AI76">
        <f t="shared" si="195"/>
        <v>-1</v>
      </c>
      <c r="AJ76">
        <v>1</v>
      </c>
      <c r="AK76">
        <f t="shared" si="196"/>
        <v>1</v>
      </c>
      <c r="AL76">
        <v>2</v>
      </c>
      <c r="AM76">
        <f t="shared" si="197"/>
        <v>1</v>
      </c>
      <c r="AN76">
        <v>2</v>
      </c>
      <c r="AO76">
        <f t="shared" si="198"/>
        <v>1</v>
      </c>
      <c r="AP76">
        <v>1</v>
      </c>
      <c r="AQ76">
        <f t="shared" si="199"/>
        <v>1</v>
      </c>
      <c r="AR76">
        <v>2</v>
      </c>
      <c r="AS76">
        <f t="shared" si="200"/>
        <v>1</v>
      </c>
      <c r="AT76">
        <v>2</v>
      </c>
      <c r="AU76">
        <f t="shared" si="201"/>
        <v>1</v>
      </c>
      <c r="AV76">
        <v>1</v>
      </c>
      <c r="AW76">
        <f t="shared" si="202"/>
        <v>1</v>
      </c>
      <c r="AX76">
        <v>1</v>
      </c>
      <c r="AY76">
        <f t="shared" si="203"/>
        <v>-1</v>
      </c>
      <c r="AZ76">
        <v>1</v>
      </c>
      <c r="BA76">
        <f t="shared" si="204"/>
        <v>-1</v>
      </c>
      <c r="BB76">
        <v>1</v>
      </c>
      <c r="BC76">
        <f t="shared" si="205"/>
        <v>1</v>
      </c>
      <c r="BD76">
        <v>1</v>
      </c>
      <c r="BE76">
        <f t="shared" si="206"/>
        <v>1</v>
      </c>
      <c r="BF76">
        <v>2</v>
      </c>
      <c r="BG76">
        <f t="shared" si="207"/>
        <v>1</v>
      </c>
      <c r="BH76">
        <v>1</v>
      </c>
      <c r="BI76">
        <f t="shared" si="208"/>
        <v>1</v>
      </c>
      <c r="BJ76">
        <v>2</v>
      </c>
      <c r="BK76">
        <f t="shared" si="209"/>
        <v>1</v>
      </c>
      <c r="BL76">
        <v>2</v>
      </c>
      <c r="BM76">
        <f t="shared" si="210"/>
        <v>1</v>
      </c>
      <c r="BN76">
        <v>1</v>
      </c>
      <c r="BO76">
        <f t="shared" si="211"/>
        <v>1</v>
      </c>
      <c r="BP76">
        <v>1</v>
      </c>
      <c r="BQ76">
        <f t="shared" si="212"/>
        <v>1</v>
      </c>
      <c r="BR76">
        <v>2</v>
      </c>
      <c r="BS76">
        <f t="shared" si="213"/>
        <v>1</v>
      </c>
      <c r="BT76">
        <v>1</v>
      </c>
      <c r="BU76">
        <f t="shared" si="214"/>
        <v>-1</v>
      </c>
      <c r="BV76" s="13">
        <f t="shared" si="215"/>
        <v>13</v>
      </c>
      <c r="BW76" s="2">
        <v>1</v>
      </c>
      <c r="BX76">
        <v>3</v>
      </c>
      <c r="BY76">
        <v>3</v>
      </c>
      <c r="BZ76">
        <v>3</v>
      </c>
      <c r="CA76">
        <v>5</v>
      </c>
      <c r="CB76">
        <v>1</v>
      </c>
      <c r="CC76">
        <v>2</v>
      </c>
      <c r="CD76">
        <v>1</v>
      </c>
      <c r="CE76" s="37">
        <v>5</v>
      </c>
      <c r="CF76">
        <v>4</v>
      </c>
      <c r="CG76">
        <v>2</v>
      </c>
      <c r="CH76">
        <v>1</v>
      </c>
      <c r="CI76">
        <v>4</v>
      </c>
      <c r="CJ76">
        <v>4</v>
      </c>
      <c r="CK76">
        <v>4</v>
      </c>
      <c r="CL76">
        <v>3</v>
      </c>
      <c r="CM76">
        <v>3</v>
      </c>
      <c r="CN76">
        <v>1</v>
      </c>
      <c r="CO76">
        <v>4</v>
      </c>
      <c r="CP76">
        <v>5</v>
      </c>
      <c r="CQ76">
        <v>3</v>
      </c>
      <c r="CR76">
        <v>2</v>
      </c>
      <c r="CS76">
        <f>LOOKUP(CR76,{1,2,3,4,5},{5,4,3,2,1})</f>
        <v>4</v>
      </c>
      <c r="CT76">
        <v>4</v>
      </c>
      <c r="CU76">
        <v>3</v>
      </c>
      <c r="CV76">
        <v>3</v>
      </c>
      <c r="CW76">
        <v>4</v>
      </c>
      <c r="CX76">
        <f>LOOKUP(CW76,{1,2,3,4,5},{5,4,3,2,1})</f>
        <v>2</v>
      </c>
      <c r="CY76">
        <v>2</v>
      </c>
      <c r="CZ76">
        <f>LOOKUP(CY76,{1,2,3,4,5},{5,4,3,2,1})</f>
        <v>4</v>
      </c>
      <c r="DA76">
        <v>2</v>
      </c>
      <c r="DB76">
        <f>LOOKUP(DA76,{1,2,3,4,5},{5,4,3,2,1})</f>
        <v>4</v>
      </c>
      <c r="DC76">
        <v>3</v>
      </c>
      <c r="DD76">
        <v>3</v>
      </c>
      <c r="DE76">
        <v>3</v>
      </c>
      <c r="DF76">
        <v>3</v>
      </c>
      <c r="DG76">
        <v>3</v>
      </c>
      <c r="DH76">
        <v>4</v>
      </c>
      <c r="DI76">
        <v>1</v>
      </c>
      <c r="DJ76">
        <v>1</v>
      </c>
      <c r="DK76">
        <v>1</v>
      </c>
      <c r="DL76" s="2">
        <f t="shared" si="224"/>
        <v>9</v>
      </c>
      <c r="DM76">
        <f t="shared" si="225"/>
        <v>3</v>
      </c>
      <c r="DN76">
        <f t="shared" si="226"/>
        <v>10</v>
      </c>
      <c r="DO76">
        <f t="shared" si="227"/>
        <v>3.3332999999999999</v>
      </c>
      <c r="DP76">
        <f t="shared" si="228"/>
        <v>19</v>
      </c>
      <c r="DQ76" s="3">
        <f t="shared" si="229"/>
        <v>3.1667000000000001</v>
      </c>
      <c r="DR76" s="2">
        <f t="shared" si="230"/>
        <v>19</v>
      </c>
      <c r="DS76">
        <f t="shared" si="231"/>
        <v>3.1667000000000001</v>
      </c>
      <c r="DT76">
        <f t="shared" si="232"/>
        <v>20</v>
      </c>
      <c r="DU76">
        <f t="shared" si="233"/>
        <v>2.5</v>
      </c>
      <c r="DV76">
        <f t="shared" si="234"/>
        <v>39</v>
      </c>
      <c r="DW76" s="3">
        <f t="shared" si="235"/>
        <v>2.79</v>
      </c>
      <c r="DX76" s="2">
        <f t="shared" si="236"/>
        <v>12</v>
      </c>
      <c r="DY76">
        <f t="shared" si="237"/>
        <v>4</v>
      </c>
      <c r="DZ76">
        <f t="shared" si="238"/>
        <v>10</v>
      </c>
      <c r="EA76">
        <f t="shared" si="239"/>
        <v>3.3332999999999999</v>
      </c>
      <c r="EB76">
        <f t="shared" si="240"/>
        <v>22</v>
      </c>
      <c r="EC76" s="3">
        <f t="shared" si="241"/>
        <v>3.67</v>
      </c>
      <c r="ED76" s="2">
        <f t="shared" si="275"/>
        <v>19</v>
      </c>
      <c r="EE76" s="3">
        <f t="shared" si="242"/>
        <v>3.17</v>
      </c>
      <c r="EF76" s="2">
        <f t="shared" si="243"/>
        <v>3</v>
      </c>
      <c r="EG76" s="3">
        <f t="shared" si="244"/>
        <v>1</v>
      </c>
      <c r="EH76" s="2">
        <f t="shared" si="245"/>
        <v>102</v>
      </c>
      <c r="EI76" s="3">
        <f t="shared" si="246"/>
        <v>2.91</v>
      </c>
      <c r="EJ76" s="2">
        <v>1</v>
      </c>
      <c r="EK76">
        <v>1</v>
      </c>
      <c r="EL76">
        <v>1</v>
      </c>
      <c r="EM76">
        <v>4</v>
      </c>
      <c r="EN76">
        <v>3</v>
      </c>
      <c r="EO76">
        <v>2</v>
      </c>
      <c r="EP76">
        <v>2</v>
      </c>
      <c r="EQ76">
        <v>4</v>
      </c>
      <c r="ER76">
        <v>2</v>
      </c>
      <c r="ES76">
        <v>4</v>
      </c>
      <c r="ET76">
        <v>4</v>
      </c>
      <c r="EU76" s="37">
        <v>2</v>
      </c>
      <c r="EV76">
        <v>2</v>
      </c>
      <c r="EW76">
        <v>2</v>
      </c>
      <c r="EX76">
        <v>2</v>
      </c>
      <c r="EY76">
        <v>4</v>
      </c>
      <c r="EZ76">
        <v>4</v>
      </c>
      <c r="FA76">
        <v>4</v>
      </c>
      <c r="FB76">
        <v>1</v>
      </c>
      <c r="FC76">
        <v>3</v>
      </c>
      <c r="FD76">
        <v>1</v>
      </c>
      <c r="FE76">
        <v>4</v>
      </c>
      <c r="FF76" s="2">
        <f t="shared" si="247"/>
        <v>54</v>
      </c>
      <c r="FG76" s="3">
        <f t="shared" si="248"/>
        <v>2.7</v>
      </c>
      <c r="FH76" t="s">
        <v>521</v>
      </c>
      <c r="FI76">
        <v>16</v>
      </c>
      <c r="FJ76" t="s">
        <v>507</v>
      </c>
      <c r="FK76">
        <v>3</v>
      </c>
      <c r="FL76" t="s">
        <v>525</v>
      </c>
      <c r="FM76">
        <v>20</v>
      </c>
      <c r="FN76" s="2">
        <v>1</v>
      </c>
      <c r="FO76">
        <v>1</v>
      </c>
      <c r="FP76">
        <v>1</v>
      </c>
      <c r="FQ76">
        <v>1</v>
      </c>
      <c r="FR76">
        <v>1</v>
      </c>
      <c r="FS76">
        <v>2</v>
      </c>
      <c r="FT76">
        <v>1</v>
      </c>
      <c r="FU76">
        <v>1</v>
      </c>
      <c r="FV76">
        <v>1</v>
      </c>
      <c r="FW76">
        <v>1</v>
      </c>
      <c r="FX76">
        <v>1</v>
      </c>
      <c r="FY76" s="37">
        <v>2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 s="2">
        <f t="shared" si="249"/>
        <v>21</v>
      </c>
      <c r="GK76" s="3">
        <f t="shared" si="250"/>
        <v>1.05</v>
      </c>
      <c r="GL76" s="2" t="s">
        <v>507</v>
      </c>
      <c r="GM76">
        <v>3</v>
      </c>
      <c r="GN76" t="s">
        <v>521</v>
      </c>
      <c r="GO76">
        <v>16</v>
      </c>
      <c r="GP76" t="s">
        <v>513</v>
      </c>
      <c r="GQ76" s="3">
        <v>9</v>
      </c>
      <c r="GR76" s="2">
        <v>1</v>
      </c>
      <c r="GS76">
        <v>4</v>
      </c>
      <c r="GT76">
        <v>3</v>
      </c>
      <c r="GU76">
        <v>3</v>
      </c>
      <c r="GV76">
        <v>4</v>
      </c>
      <c r="GW76">
        <v>4</v>
      </c>
      <c r="GX76" s="37">
        <f>LOOKUP(GW76,{1,2,3,4,5},{5,4,3,2,1})</f>
        <v>2</v>
      </c>
      <c r="GY76">
        <v>5</v>
      </c>
      <c r="GZ76" s="37">
        <f>LOOKUP(GY76,{1,2,3,4,5},{5,4,3,2,1})</f>
        <v>1</v>
      </c>
      <c r="HA76">
        <v>2</v>
      </c>
      <c r="HB76">
        <v>2</v>
      </c>
      <c r="HC76" s="37">
        <f>LOOKUP(HB76,{1,2,3,4,5},{5,4,3,2,1})</f>
        <v>4</v>
      </c>
      <c r="HD76">
        <v>1</v>
      </c>
      <c r="HE76">
        <v>3</v>
      </c>
      <c r="HF76">
        <v>4</v>
      </c>
      <c r="HG76">
        <v>5</v>
      </c>
      <c r="HH76">
        <v>4</v>
      </c>
      <c r="HI76">
        <v>5</v>
      </c>
      <c r="HJ76">
        <v>4</v>
      </c>
      <c r="HK76">
        <v>2</v>
      </c>
      <c r="HL76" s="37">
        <f>LOOKUP(HK76,{1,2,3,4,5},{5,4,3,2,1})</f>
        <v>4</v>
      </c>
      <c r="HM76">
        <v>2</v>
      </c>
      <c r="HN76" s="37">
        <f>LOOKUP(HM76,{1,2,3,4,5},{5,4,3,2,1})</f>
        <v>4</v>
      </c>
      <c r="HO76">
        <f t="shared" si="251"/>
        <v>57</v>
      </c>
      <c r="HP76">
        <f t="shared" si="252"/>
        <v>3.35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 s="37">
        <v>3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3</v>
      </c>
      <c r="IG76">
        <v>3</v>
      </c>
      <c r="IH76">
        <v>1</v>
      </c>
      <c r="II76">
        <v>2</v>
      </c>
      <c r="IJ76" s="37">
        <f>LOOKUP(II76,{1,2,3},{3,2,1})</f>
        <v>2</v>
      </c>
      <c r="IK76" s="2">
        <f t="shared" si="216"/>
        <v>22</v>
      </c>
      <c r="IL76" s="3">
        <f t="shared" si="217"/>
        <v>1.29</v>
      </c>
      <c r="IM76" s="2">
        <v>1</v>
      </c>
      <c r="IN76">
        <v>1</v>
      </c>
      <c r="IO76">
        <v>4</v>
      </c>
      <c r="IP76">
        <v>5</v>
      </c>
      <c r="IQ76">
        <v>1</v>
      </c>
      <c r="IR76">
        <v>5</v>
      </c>
      <c r="IS76">
        <v>3</v>
      </c>
      <c r="IT76" s="2">
        <f t="shared" si="253"/>
        <v>19</v>
      </c>
      <c r="IU76" s="3">
        <f t="shared" si="254"/>
        <v>3.1669999999999998</v>
      </c>
      <c r="IV76" s="2">
        <v>1</v>
      </c>
      <c r="IW76">
        <v>2</v>
      </c>
      <c r="IX76">
        <v>5</v>
      </c>
      <c r="IY76">
        <v>3</v>
      </c>
      <c r="IZ76">
        <v>1</v>
      </c>
      <c r="JA76">
        <v>5</v>
      </c>
      <c r="JB76">
        <v>4</v>
      </c>
      <c r="JC76" s="2">
        <f t="shared" si="255"/>
        <v>20</v>
      </c>
      <c r="JD76" s="3">
        <f t="shared" si="256"/>
        <v>3.3330000000000002</v>
      </c>
      <c r="JE76" s="2">
        <v>1</v>
      </c>
      <c r="JF76">
        <v>1</v>
      </c>
      <c r="JG76">
        <v>4</v>
      </c>
      <c r="JH76">
        <v>2</v>
      </c>
      <c r="JI76">
        <v>4</v>
      </c>
      <c r="JJ76">
        <v>2</v>
      </c>
      <c r="JK76">
        <v>2</v>
      </c>
      <c r="JL76" s="2">
        <f t="shared" si="257"/>
        <v>15</v>
      </c>
      <c r="JM76" s="3">
        <f t="shared" si="258"/>
        <v>2.5</v>
      </c>
      <c r="JN76" s="2">
        <v>1</v>
      </c>
      <c r="JO76">
        <v>4</v>
      </c>
      <c r="JP76">
        <v>5</v>
      </c>
      <c r="JQ76">
        <v>3</v>
      </c>
      <c r="JR76">
        <v>5</v>
      </c>
      <c r="JS76">
        <v>3</v>
      </c>
      <c r="JT76">
        <v>3</v>
      </c>
      <c r="JU76" s="2">
        <f t="shared" si="278"/>
        <v>23</v>
      </c>
      <c r="JV76" s="3">
        <f t="shared" si="279"/>
        <v>3.8330000000000002</v>
      </c>
      <c r="JW76" s="2">
        <v>1</v>
      </c>
      <c r="JX76">
        <v>4</v>
      </c>
      <c r="JY76" s="37">
        <f>LOOKUP(JX76,{1,2,3,4,5},{5,4,3,2,1})</f>
        <v>2</v>
      </c>
      <c r="JZ76">
        <v>2</v>
      </c>
      <c r="KA76" s="37">
        <f>LOOKUP(JZ76,{1,2,3,4,5},{5,4,3,2,1})</f>
        <v>4</v>
      </c>
      <c r="KB76">
        <v>2</v>
      </c>
      <c r="KC76" s="37">
        <f>LOOKUP(KB76,{1,2,3,4,5},{5,4,3,2,1})</f>
        <v>4</v>
      </c>
      <c r="KD76">
        <v>4</v>
      </c>
      <c r="KE76" s="37">
        <f>LOOKUP(KD76,{1,2,3,4,5},{5,4,3,2,1})</f>
        <v>2</v>
      </c>
      <c r="KF76">
        <v>2</v>
      </c>
      <c r="KG76" s="37">
        <f>LOOKUP(KF76,{1,2,3,4,5},{5,4,3,2,1})</f>
        <v>4</v>
      </c>
      <c r="KH76">
        <v>4</v>
      </c>
      <c r="KI76" s="37">
        <f>LOOKUP(KH76,{1,2,3,4,5},{5,4,3,2,1})</f>
        <v>2</v>
      </c>
      <c r="KJ76" s="2">
        <f t="shared" si="276"/>
        <v>18</v>
      </c>
      <c r="KK76" s="3">
        <f t="shared" si="259"/>
        <v>3</v>
      </c>
      <c r="KL76" s="2">
        <f t="shared" si="260"/>
        <v>5</v>
      </c>
      <c r="KM76">
        <f t="shared" si="261"/>
        <v>13</v>
      </c>
      <c r="KN76">
        <f t="shared" si="277"/>
        <v>12</v>
      </c>
      <c r="KO76">
        <f t="shared" si="262"/>
        <v>4</v>
      </c>
      <c r="KP76">
        <f t="shared" si="263"/>
        <v>14</v>
      </c>
      <c r="KQ76">
        <f t="shared" si="264"/>
        <v>9</v>
      </c>
      <c r="KR76" s="2">
        <f t="shared" si="218"/>
        <v>5</v>
      </c>
      <c r="KS76">
        <f t="shared" si="223"/>
        <v>9</v>
      </c>
      <c r="KT76">
        <f t="shared" si="219"/>
        <v>5</v>
      </c>
      <c r="KU76">
        <f t="shared" si="220"/>
        <v>9</v>
      </c>
      <c r="KV76">
        <f t="shared" si="221"/>
        <v>5</v>
      </c>
      <c r="KW76" s="3">
        <f t="shared" si="222"/>
        <v>5</v>
      </c>
      <c r="KX76" s="2">
        <v>1</v>
      </c>
      <c r="KY76">
        <v>2</v>
      </c>
      <c r="KZ76">
        <v>4</v>
      </c>
      <c r="LA76">
        <v>3</v>
      </c>
      <c r="LB76">
        <v>1</v>
      </c>
      <c r="LC76">
        <v>4</v>
      </c>
      <c r="LD76">
        <v>1</v>
      </c>
      <c r="LE76">
        <v>5</v>
      </c>
      <c r="LF76">
        <v>3</v>
      </c>
      <c r="LG76">
        <v>3</v>
      </c>
      <c r="LH76">
        <v>4</v>
      </c>
      <c r="LI76">
        <v>2</v>
      </c>
      <c r="LJ76">
        <v>5</v>
      </c>
      <c r="LK76">
        <v>1</v>
      </c>
      <c r="LL76">
        <v>3</v>
      </c>
      <c r="LM76">
        <v>3</v>
      </c>
      <c r="LN76">
        <v>4</v>
      </c>
      <c r="LO76">
        <v>3</v>
      </c>
      <c r="LP76">
        <v>3</v>
      </c>
      <c r="LQ76">
        <v>2</v>
      </c>
      <c r="LR76">
        <v>2</v>
      </c>
      <c r="LS76">
        <v>1</v>
      </c>
      <c r="LT76">
        <v>3</v>
      </c>
      <c r="LU76" s="2">
        <f t="shared" si="265"/>
        <v>25</v>
      </c>
      <c r="LV76" s="3">
        <f t="shared" si="266"/>
        <v>4.1669999999999998</v>
      </c>
      <c r="LW76" s="2">
        <f t="shared" si="267"/>
        <v>37</v>
      </c>
      <c r="LX76" s="3">
        <f t="shared" si="268"/>
        <v>2.3130000000000002</v>
      </c>
      <c r="LY76" s="2">
        <f t="shared" si="269"/>
        <v>62</v>
      </c>
      <c r="LZ76" s="3">
        <f t="shared" si="270"/>
        <v>2.8180000000000001</v>
      </c>
      <c r="MA76" s="2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2</v>
      </c>
      <c r="MH76">
        <v>1</v>
      </c>
      <c r="MI76">
        <v>1</v>
      </c>
      <c r="MJ76" s="3">
        <v>1</v>
      </c>
      <c r="MK76">
        <f t="shared" si="271"/>
        <v>11</v>
      </c>
      <c r="ML76" s="2">
        <v>1</v>
      </c>
      <c r="MM76">
        <v>3</v>
      </c>
      <c r="MN76">
        <v>5</v>
      </c>
      <c r="MO76">
        <v>1</v>
      </c>
      <c r="MP76" s="37">
        <f>LOOKUP(MO76,{1,2,3,4,5},{5,4,3,2,1})</f>
        <v>5</v>
      </c>
      <c r="MQ76">
        <v>2</v>
      </c>
      <c r="MR76">
        <v>5</v>
      </c>
      <c r="MS76" s="37">
        <f>LOOKUP(MR76,{1,2,3,4,5},{5,4,3,2,1})</f>
        <v>1</v>
      </c>
      <c r="MT76">
        <v>3</v>
      </c>
      <c r="MU76" s="37">
        <f>LOOKUP(MT76,{1,2,3,4,5},{5,4,3,2,1})</f>
        <v>3</v>
      </c>
      <c r="MV76">
        <v>1</v>
      </c>
      <c r="MW76">
        <v>1</v>
      </c>
      <c r="MX76">
        <v>1</v>
      </c>
      <c r="MY76">
        <v>4</v>
      </c>
      <c r="MZ76" s="37">
        <f>LOOKUP(MY76,{1,2,3,4,5},{5,4,3,2,1})</f>
        <v>2</v>
      </c>
      <c r="NA76">
        <v>3</v>
      </c>
      <c r="NB76">
        <v>4</v>
      </c>
      <c r="NC76">
        <v>5</v>
      </c>
      <c r="ND76" s="37">
        <f>LOOKUP(NC76,{1,2,3,4,5},{5,4,3,2,1})</f>
        <v>1</v>
      </c>
      <c r="NE76">
        <v>1</v>
      </c>
      <c r="NF76">
        <v>5</v>
      </c>
      <c r="NG76" s="37">
        <f>LOOKUP(NF76,{1,2,3,4,5},{5,4,3,2,1})</f>
        <v>1</v>
      </c>
      <c r="NH76">
        <v>2</v>
      </c>
      <c r="NI76" s="37">
        <f>LOOKUP(NH76,{1,2,3,4,5},{5,4,3,2,1})</f>
        <v>4</v>
      </c>
      <c r="NJ76">
        <v>1</v>
      </c>
      <c r="NK76">
        <v>5</v>
      </c>
      <c r="NL76" s="37">
        <f>LOOKUP(NK76,{1,2,3,4,5},{5,4,3,2,1})</f>
        <v>1</v>
      </c>
      <c r="NM76">
        <v>2</v>
      </c>
      <c r="NN76" s="37">
        <f>LOOKUP(NM76,{1,2,3,4,5},{5,4,3,2,1})</f>
        <v>4</v>
      </c>
      <c r="NO76">
        <v>1</v>
      </c>
      <c r="NP76" s="37">
        <f>LOOKUP(NO76,{1,2,3,4,5},{5,4,3,2,1})</f>
        <v>5</v>
      </c>
      <c r="NQ76">
        <v>1</v>
      </c>
      <c r="NR76">
        <v>5</v>
      </c>
      <c r="NS76">
        <v>5</v>
      </c>
      <c r="NT76">
        <v>5</v>
      </c>
      <c r="NU76" s="37">
        <f>LOOKUP(NT76,{1,2,3,4,5},{5,4,3,2,1})</f>
        <v>1</v>
      </c>
      <c r="NV76">
        <v>5</v>
      </c>
      <c r="NW76" s="37">
        <f>LOOKUP(NV76,{1,2,3,4,5},{5,4,3,2,1})</f>
        <v>1</v>
      </c>
      <c r="NX76">
        <v>4</v>
      </c>
      <c r="NY76" s="37">
        <f>LOOKUP(NX76,{1,2,3,4,5},{5,4,3,2,1})</f>
        <v>2</v>
      </c>
      <c r="NZ76">
        <f t="shared" si="272"/>
        <v>64</v>
      </c>
      <c r="OA76">
        <f t="shared" si="273"/>
        <v>2.46</v>
      </c>
      <c r="OB76" s="13" t="s">
        <v>440</v>
      </c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</row>
    <row r="77" spans="1:461" x14ac:dyDescent="0.3">
      <c r="A77" s="30">
        <v>82</v>
      </c>
      <c r="B77" s="2" t="s">
        <v>833</v>
      </c>
      <c r="C77" s="3">
        <v>1</v>
      </c>
      <c r="D77" s="2">
        <v>22</v>
      </c>
      <c r="E77">
        <v>1</v>
      </c>
      <c r="F77" s="2">
        <v>2</v>
      </c>
      <c r="G77">
        <v>2</v>
      </c>
      <c r="H77" s="3">
        <v>1</v>
      </c>
      <c r="I77" s="2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f t="shared" si="274"/>
        <v>1</v>
      </c>
      <c r="R77">
        <v>1</v>
      </c>
      <c r="S77">
        <v>5</v>
      </c>
      <c r="T77">
        <f>LOOKUP(R77,{1,2,3,4,5,6,11,15},{1,2,1,2,2,2,1,2})</f>
        <v>1</v>
      </c>
      <c r="U77">
        <v>2</v>
      </c>
      <c r="V77" s="3"/>
      <c r="W77" s="32" t="s">
        <v>440</v>
      </c>
      <c r="X77" s="32" t="s">
        <v>440</v>
      </c>
      <c r="Y77" s="32" t="s">
        <v>440</v>
      </c>
      <c r="Z77" s="32" t="s">
        <v>440</v>
      </c>
      <c r="AA77" s="32" t="s">
        <v>440</v>
      </c>
      <c r="AB77" s="49" t="s">
        <v>440</v>
      </c>
      <c r="AC77" s="32" t="s">
        <v>440</v>
      </c>
      <c r="AD77" s="49" t="s">
        <v>440</v>
      </c>
      <c r="AE77" s="2">
        <v>1</v>
      </c>
      <c r="AF77">
        <v>1</v>
      </c>
      <c r="AG77">
        <f t="shared" si="194"/>
        <v>1</v>
      </c>
      <c r="AH77">
        <v>1</v>
      </c>
      <c r="AI77">
        <f t="shared" si="195"/>
        <v>1</v>
      </c>
      <c r="AJ77">
        <v>1</v>
      </c>
      <c r="AK77">
        <f t="shared" si="196"/>
        <v>1</v>
      </c>
      <c r="AL77">
        <v>1</v>
      </c>
      <c r="AM77">
        <f t="shared" si="197"/>
        <v>-1</v>
      </c>
      <c r="AN77">
        <v>2</v>
      </c>
      <c r="AO77">
        <f t="shared" si="198"/>
        <v>1</v>
      </c>
      <c r="AP77">
        <v>1</v>
      </c>
      <c r="AQ77">
        <f t="shared" si="199"/>
        <v>1</v>
      </c>
      <c r="AR77">
        <v>1</v>
      </c>
      <c r="AS77">
        <f t="shared" si="200"/>
        <v>-1</v>
      </c>
      <c r="AT77">
        <v>1</v>
      </c>
      <c r="AU77">
        <f t="shared" si="201"/>
        <v>-1</v>
      </c>
      <c r="AV77">
        <v>2</v>
      </c>
      <c r="AW77">
        <f t="shared" si="202"/>
        <v>-1</v>
      </c>
      <c r="AX77">
        <v>2</v>
      </c>
      <c r="AY77">
        <f t="shared" si="203"/>
        <v>1</v>
      </c>
      <c r="AZ77">
        <v>1</v>
      </c>
      <c r="BA77">
        <f t="shared" si="204"/>
        <v>-1</v>
      </c>
      <c r="BB77">
        <v>1</v>
      </c>
      <c r="BC77">
        <f t="shared" si="205"/>
        <v>1</v>
      </c>
      <c r="BD77">
        <v>1</v>
      </c>
      <c r="BE77">
        <f t="shared" si="206"/>
        <v>1</v>
      </c>
      <c r="BF77">
        <v>2</v>
      </c>
      <c r="BG77">
        <f t="shared" si="207"/>
        <v>1</v>
      </c>
      <c r="BH77">
        <v>1</v>
      </c>
      <c r="BI77">
        <f t="shared" si="208"/>
        <v>1</v>
      </c>
      <c r="BJ77">
        <v>2</v>
      </c>
      <c r="BK77">
        <f t="shared" si="209"/>
        <v>1</v>
      </c>
      <c r="BL77">
        <v>2</v>
      </c>
      <c r="BM77">
        <f t="shared" si="210"/>
        <v>1</v>
      </c>
      <c r="BN77">
        <v>1</v>
      </c>
      <c r="BO77">
        <f t="shared" si="211"/>
        <v>1</v>
      </c>
      <c r="BP77">
        <v>1</v>
      </c>
      <c r="BQ77">
        <f t="shared" si="212"/>
        <v>1</v>
      </c>
      <c r="BR77">
        <v>2</v>
      </c>
      <c r="BS77">
        <f t="shared" si="213"/>
        <v>1</v>
      </c>
      <c r="BT77">
        <v>1</v>
      </c>
      <c r="BU77">
        <f t="shared" si="214"/>
        <v>-1</v>
      </c>
      <c r="BV77" s="13">
        <f t="shared" si="215"/>
        <v>9</v>
      </c>
      <c r="BW77" s="2">
        <v>1</v>
      </c>
      <c r="BX77">
        <v>5</v>
      </c>
      <c r="BY77">
        <v>5</v>
      </c>
      <c r="BZ77">
        <v>5</v>
      </c>
      <c r="CA77">
        <v>5</v>
      </c>
      <c r="CB77">
        <v>5</v>
      </c>
      <c r="CC77">
        <v>5</v>
      </c>
      <c r="CD77">
        <v>5</v>
      </c>
      <c r="CE77" s="37">
        <v>5</v>
      </c>
      <c r="CF77">
        <v>1</v>
      </c>
      <c r="CG77">
        <v>5</v>
      </c>
      <c r="CH77">
        <v>1</v>
      </c>
      <c r="CI77">
        <v>1</v>
      </c>
      <c r="CJ77">
        <v>1</v>
      </c>
      <c r="CK77">
        <v>5</v>
      </c>
      <c r="CL77">
        <v>5</v>
      </c>
      <c r="CM77">
        <v>5</v>
      </c>
      <c r="CN77">
        <v>5</v>
      </c>
      <c r="CO77">
        <v>5</v>
      </c>
      <c r="CP77">
        <v>5</v>
      </c>
      <c r="CQ77">
        <v>5</v>
      </c>
      <c r="CR77">
        <v>1</v>
      </c>
      <c r="CS77">
        <f>LOOKUP(CR77,{1,2,3,4,5},{5,4,3,2,1})</f>
        <v>5</v>
      </c>
      <c r="CT77">
        <v>5</v>
      </c>
      <c r="CU77">
        <v>5</v>
      </c>
      <c r="CV77">
        <v>5</v>
      </c>
      <c r="CW77">
        <v>5</v>
      </c>
      <c r="CX77">
        <f>LOOKUP(CW77,{1,2,3,4,5},{5,4,3,2,1})</f>
        <v>1</v>
      </c>
      <c r="CY77">
        <v>1</v>
      </c>
      <c r="CZ77">
        <f>LOOKUP(CY77,{1,2,3,4,5},{5,4,3,2,1})</f>
        <v>5</v>
      </c>
      <c r="DA77">
        <v>1</v>
      </c>
      <c r="DB77">
        <f>LOOKUP(DA77,{1,2,3,4,5},{5,4,3,2,1})</f>
        <v>5</v>
      </c>
      <c r="DC77">
        <v>5</v>
      </c>
      <c r="DD77">
        <v>5</v>
      </c>
      <c r="DE77">
        <v>5</v>
      </c>
      <c r="DF77">
        <v>5</v>
      </c>
      <c r="DG77">
        <v>5</v>
      </c>
      <c r="DH77">
        <v>5</v>
      </c>
      <c r="DI77">
        <v>5</v>
      </c>
      <c r="DJ77">
        <v>5</v>
      </c>
      <c r="DK77">
        <v>5</v>
      </c>
      <c r="DL77" s="2">
        <f t="shared" si="224"/>
        <v>15</v>
      </c>
      <c r="DM77">
        <f t="shared" si="225"/>
        <v>5</v>
      </c>
      <c r="DN77">
        <f t="shared" si="226"/>
        <v>15</v>
      </c>
      <c r="DO77">
        <f t="shared" si="227"/>
        <v>5</v>
      </c>
      <c r="DP77">
        <f t="shared" si="228"/>
        <v>30</v>
      </c>
      <c r="DQ77" s="3">
        <f t="shared" si="229"/>
        <v>5</v>
      </c>
      <c r="DR77" s="2">
        <f t="shared" si="230"/>
        <v>26</v>
      </c>
      <c r="DS77">
        <f t="shared" si="231"/>
        <v>4.3333000000000004</v>
      </c>
      <c r="DT77">
        <f t="shared" si="232"/>
        <v>28</v>
      </c>
      <c r="DU77">
        <f t="shared" si="233"/>
        <v>3.5</v>
      </c>
      <c r="DV77">
        <f t="shared" si="234"/>
        <v>54</v>
      </c>
      <c r="DW77" s="3">
        <f t="shared" si="235"/>
        <v>3.86</v>
      </c>
      <c r="DX77" s="2">
        <f t="shared" si="236"/>
        <v>15</v>
      </c>
      <c r="DY77">
        <f t="shared" si="237"/>
        <v>5</v>
      </c>
      <c r="DZ77">
        <f t="shared" si="238"/>
        <v>15</v>
      </c>
      <c r="EA77">
        <f t="shared" si="239"/>
        <v>5</v>
      </c>
      <c r="EB77">
        <f t="shared" si="240"/>
        <v>30</v>
      </c>
      <c r="EC77" s="3">
        <f t="shared" si="241"/>
        <v>5</v>
      </c>
      <c r="ED77" s="2">
        <f t="shared" si="275"/>
        <v>26</v>
      </c>
      <c r="EE77" s="3">
        <f t="shared" si="242"/>
        <v>4.33</v>
      </c>
      <c r="EF77" s="2">
        <f t="shared" si="243"/>
        <v>15</v>
      </c>
      <c r="EG77" s="3">
        <f t="shared" si="244"/>
        <v>5</v>
      </c>
      <c r="EH77" s="2">
        <f t="shared" si="245"/>
        <v>155</v>
      </c>
      <c r="EI77" s="3">
        <f t="shared" si="246"/>
        <v>4.43</v>
      </c>
      <c r="EJ77" s="2">
        <v>1</v>
      </c>
      <c r="EK77">
        <v>2</v>
      </c>
      <c r="EL77">
        <v>2</v>
      </c>
      <c r="EM77">
        <v>4</v>
      </c>
      <c r="EN77">
        <v>4</v>
      </c>
      <c r="EO77">
        <v>3</v>
      </c>
      <c r="EP77">
        <v>1</v>
      </c>
      <c r="EQ77">
        <v>4</v>
      </c>
      <c r="ER77">
        <v>4</v>
      </c>
      <c r="ES77">
        <v>4</v>
      </c>
      <c r="ET77">
        <v>5</v>
      </c>
      <c r="EU77" s="37">
        <v>2</v>
      </c>
      <c r="EV77">
        <v>4</v>
      </c>
      <c r="EW77">
        <v>3</v>
      </c>
      <c r="EX77">
        <v>2</v>
      </c>
      <c r="EY77">
        <v>3</v>
      </c>
      <c r="EZ77">
        <v>5</v>
      </c>
      <c r="FA77">
        <v>4</v>
      </c>
      <c r="FB77">
        <v>4</v>
      </c>
      <c r="FC77">
        <v>3</v>
      </c>
      <c r="FD77">
        <v>3</v>
      </c>
      <c r="FE77">
        <v>4</v>
      </c>
      <c r="FF77" s="2">
        <f t="shared" si="247"/>
        <v>68</v>
      </c>
      <c r="FG77" s="3">
        <f t="shared" si="248"/>
        <v>3.4</v>
      </c>
      <c r="FH77" s="2" t="s">
        <v>520</v>
      </c>
      <c r="FI77">
        <v>15</v>
      </c>
      <c r="FJ77" t="s">
        <v>511</v>
      </c>
      <c r="FK77">
        <v>7</v>
      </c>
      <c r="FL77" t="s">
        <v>525</v>
      </c>
      <c r="FM77">
        <v>20</v>
      </c>
      <c r="FN77" s="2">
        <v>1</v>
      </c>
      <c r="FO77">
        <v>2</v>
      </c>
      <c r="FP77">
        <v>2</v>
      </c>
      <c r="FQ77">
        <v>1</v>
      </c>
      <c r="FR77">
        <v>1</v>
      </c>
      <c r="FS77">
        <v>2</v>
      </c>
      <c r="FT77">
        <v>2</v>
      </c>
      <c r="FU77">
        <v>1</v>
      </c>
      <c r="FV77">
        <v>1</v>
      </c>
      <c r="FW77">
        <v>1</v>
      </c>
      <c r="FX77">
        <v>1</v>
      </c>
      <c r="FY77" s="37">
        <v>2</v>
      </c>
      <c r="FZ77">
        <v>2</v>
      </c>
      <c r="GA77">
        <v>2</v>
      </c>
      <c r="GB77">
        <v>2</v>
      </c>
      <c r="GC77">
        <v>2</v>
      </c>
      <c r="GD77">
        <v>1</v>
      </c>
      <c r="GE77">
        <v>1</v>
      </c>
      <c r="GF77">
        <v>1</v>
      </c>
      <c r="GG77">
        <v>2</v>
      </c>
      <c r="GH77">
        <v>2</v>
      </c>
      <c r="GI77">
        <v>1</v>
      </c>
      <c r="GJ77" s="2">
        <f t="shared" si="249"/>
        <v>30</v>
      </c>
      <c r="GK77" s="3">
        <f t="shared" si="250"/>
        <v>1.5</v>
      </c>
      <c r="GL77" s="2" t="s">
        <v>514</v>
      </c>
      <c r="GM77">
        <v>10</v>
      </c>
      <c r="GN77" t="s">
        <v>520</v>
      </c>
      <c r="GO77">
        <v>15</v>
      </c>
      <c r="GP77" t="s">
        <v>525</v>
      </c>
      <c r="GQ77" s="3">
        <v>20</v>
      </c>
      <c r="GR77" s="2">
        <v>1</v>
      </c>
      <c r="GS77">
        <v>5</v>
      </c>
      <c r="GT77">
        <v>5</v>
      </c>
      <c r="GU77">
        <v>4</v>
      </c>
      <c r="GV77">
        <v>4</v>
      </c>
      <c r="GW77">
        <v>5</v>
      </c>
      <c r="GX77" s="37">
        <f>LOOKUP(GW77,{1,2,3,4,5},{5,4,3,2,1})</f>
        <v>1</v>
      </c>
      <c r="GY77">
        <v>1</v>
      </c>
      <c r="GZ77" s="37">
        <f>LOOKUP(GY77,{1,2,3,4,5},{5,4,3,2,1})</f>
        <v>5</v>
      </c>
      <c r="HA77">
        <v>4</v>
      </c>
      <c r="HB77">
        <v>1</v>
      </c>
      <c r="HC77" s="37">
        <f>LOOKUP(HB77,{1,2,3,4,5},{5,4,3,2,1})</f>
        <v>5</v>
      </c>
      <c r="HD77">
        <v>4</v>
      </c>
      <c r="HE77">
        <v>5</v>
      </c>
      <c r="HF77">
        <v>5</v>
      </c>
      <c r="HG77">
        <v>4</v>
      </c>
      <c r="HH77">
        <v>4</v>
      </c>
      <c r="HI77">
        <v>4</v>
      </c>
      <c r="HJ77">
        <v>5</v>
      </c>
      <c r="HK77">
        <v>1</v>
      </c>
      <c r="HL77" s="37">
        <f>LOOKUP(HK77,{1,2,3,4,5},{5,4,3,2,1})</f>
        <v>5</v>
      </c>
      <c r="HM77">
        <v>2</v>
      </c>
      <c r="HN77" s="37">
        <f>LOOKUP(HM77,{1,2,3,4,5},{5,4,3,2,1})</f>
        <v>4</v>
      </c>
      <c r="HO77">
        <f t="shared" si="251"/>
        <v>73</v>
      </c>
      <c r="HP77">
        <f t="shared" si="252"/>
        <v>4.29</v>
      </c>
      <c r="HQ77">
        <v>1</v>
      </c>
      <c r="HR77">
        <v>2</v>
      </c>
      <c r="HS77">
        <v>3</v>
      </c>
      <c r="HT77">
        <v>1</v>
      </c>
      <c r="HU77">
        <v>1</v>
      </c>
      <c r="HV77">
        <v>1</v>
      </c>
      <c r="HW77">
        <v>3</v>
      </c>
      <c r="HX77" s="37">
        <v>3</v>
      </c>
      <c r="HY77">
        <v>2</v>
      </c>
      <c r="HZ77">
        <v>3</v>
      </c>
      <c r="IA77">
        <v>3</v>
      </c>
      <c r="IB77">
        <v>1</v>
      </c>
      <c r="IC77">
        <v>2</v>
      </c>
      <c r="ID77">
        <v>2</v>
      </c>
      <c r="IE77">
        <v>3</v>
      </c>
      <c r="IF77">
        <v>3</v>
      </c>
      <c r="IG77">
        <v>3</v>
      </c>
      <c r="IH77">
        <v>1</v>
      </c>
      <c r="II77">
        <v>2</v>
      </c>
      <c r="IJ77" s="37">
        <f>LOOKUP(II77,{1,2,3},{3,2,1})</f>
        <v>2</v>
      </c>
      <c r="IK77" s="2">
        <f t="shared" si="216"/>
        <v>36</v>
      </c>
      <c r="IL77" s="3">
        <f t="shared" si="217"/>
        <v>2.12</v>
      </c>
      <c r="IM77" s="2">
        <v>1</v>
      </c>
      <c r="IN77">
        <v>2</v>
      </c>
      <c r="IO77">
        <v>4</v>
      </c>
      <c r="IP77">
        <v>5</v>
      </c>
      <c r="IQ77">
        <v>2</v>
      </c>
      <c r="IR77">
        <v>5</v>
      </c>
      <c r="IS77">
        <v>4</v>
      </c>
      <c r="IT77" s="2">
        <f t="shared" si="253"/>
        <v>22</v>
      </c>
      <c r="IU77" s="3">
        <f t="shared" si="254"/>
        <v>3.6669999999999998</v>
      </c>
      <c r="IV77" s="2">
        <v>1</v>
      </c>
      <c r="IW77">
        <v>2</v>
      </c>
      <c r="IX77">
        <v>5</v>
      </c>
      <c r="IY77">
        <v>4</v>
      </c>
      <c r="IZ77">
        <v>2</v>
      </c>
      <c r="JA77">
        <v>5</v>
      </c>
      <c r="JB77">
        <v>5</v>
      </c>
      <c r="JC77" s="2">
        <f t="shared" si="255"/>
        <v>23</v>
      </c>
      <c r="JD77" s="3">
        <f t="shared" si="256"/>
        <v>3.8330000000000002</v>
      </c>
      <c r="JE77" s="2">
        <v>1</v>
      </c>
      <c r="JF77">
        <v>5</v>
      </c>
      <c r="JG77">
        <v>2</v>
      </c>
      <c r="JH77">
        <v>2</v>
      </c>
      <c r="JI77">
        <v>4</v>
      </c>
      <c r="JJ77">
        <v>2</v>
      </c>
      <c r="JK77">
        <v>2</v>
      </c>
      <c r="JL77" s="2">
        <f t="shared" si="257"/>
        <v>17</v>
      </c>
      <c r="JM77" s="3">
        <f t="shared" si="258"/>
        <v>2.8330000000000002</v>
      </c>
      <c r="JN77" s="2">
        <v>1</v>
      </c>
      <c r="JO77">
        <v>5</v>
      </c>
      <c r="JP77">
        <v>4</v>
      </c>
      <c r="JQ77">
        <v>4</v>
      </c>
      <c r="JR77">
        <v>5</v>
      </c>
      <c r="JS77">
        <v>4</v>
      </c>
      <c r="JT77">
        <v>4</v>
      </c>
      <c r="JU77" s="2">
        <f t="shared" si="278"/>
        <v>26</v>
      </c>
      <c r="JV77" s="3">
        <f t="shared" si="279"/>
        <v>4.3330000000000002</v>
      </c>
      <c r="JW77" s="2">
        <v>1</v>
      </c>
      <c r="JX77">
        <v>4</v>
      </c>
      <c r="JY77" s="37">
        <f>LOOKUP(JX77,{1,2,3,4,5},{5,4,3,2,1})</f>
        <v>2</v>
      </c>
      <c r="JZ77">
        <v>2</v>
      </c>
      <c r="KA77" s="37">
        <f>LOOKUP(JZ77,{1,2,3,4,5},{5,4,3,2,1})</f>
        <v>4</v>
      </c>
      <c r="KB77">
        <v>2</v>
      </c>
      <c r="KC77" s="37">
        <f>LOOKUP(KB77,{1,2,3,4,5},{5,4,3,2,1})</f>
        <v>4</v>
      </c>
      <c r="KD77">
        <v>4</v>
      </c>
      <c r="KE77" s="37">
        <f>LOOKUP(KD77,{1,2,3,4,5},{5,4,3,2,1})</f>
        <v>2</v>
      </c>
      <c r="KF77">
        <v>2</v>
      </c>
      <c r="KG77" s="37">
        <f>LOOKUP(KF77,{1,2,3,4,5},{5,4,3,2,1})</f>
        <v>4</v>
      </c>
      <c r="KH77">
        <v>2</v>
      </c>
      <c r="KI77" s="37">
        <f>LOOKUP(KH77,{1,2,3,4,5},{5,4,3,2,1})</f>
        <v>4</v>
      </c>
      <c r="KJ77" s="2">
        <f t="shared" si="276"/>
        <v>16</v>
      </c>
      <c r="KK77" s="3">
        <f t="shared" si="259"/>
        <v>2.6669999999999998</v>
      </c>
      <c r="KL77" s="2">
        <f t="shared" si="260"/>
        <v>6</v>
      </c>
      <c r="KM77">
        <f t="shared" si="261"/>
        <v>13</v>
      </c>
      <c r="KN77">
        <f t="shared" si="277"/>
        <v>13</v>
      </c>
      <c r="KO77">
        <f t="shared" si="262"/>
        <v>6</v>
      </c>
      <c r="KP77">
        <f t="shared" si="263"/>
        <v>14</v>
      </c>
      <c r="KQ77">
        <f t="shared" si="264"/>
        <v>13</v>
      </c>
      <c r="KR77" s="2">
        <f t="shared" si="218"/>
        <v>10</v>
      </c>
      <c r="KS77">
        <f t="shared" si="223"/>
        <v>6</v>
      </c>
      <c r="KT77">
        <f t="shared" si="219"/>
        <v>6</v>
      </c>
      <c r="KU77">
        <f t="shared" si="220"/>
        <v>9</v>
      </c>
      <c r="KV77">
        <f t="shared" si="221"/>
        <v>6</v>
      </c>
      <c r="KW77" s="3">
        <f t="shared" si="222"/>
        <v>6</v>
      </c>
      <c r="KX77" s="2">
        <v>1</v>
      </c>
      <c r="KY77">
        <v>3</v>
      </c>
      <c r="KZ77">
        <v>5</v>
      </c>
      <c r="LA77">
        <v>2</v>
      </c>
      <c r="LB77">
        <v>2</v>
      </c>
      <c r="LC77">
        <v>3</v>
      </c>
      <c r="LD77">
        <v>1</v>
      </c>
      <c r="LE77">
        <v>5</v>
      </c>
      <c r="LF77">
        <v>3</v>
      </c>
      <c r="LG77">
        <v>5</v>
      </c>
      <c r="LH77">
        <v>5</v>
      </c>
      <c r="LI77">
        <v>2</v>
      </c>
      <c r="LJ77">
        <v>5</v>
      </c>
      <c r="LK77">
        <v>5</v>
      </c>
      <c r="LL77">
        <v>5</v>
      </c>
      <c r="LM77">
        <v>2</v>
      </c>
      <c r="LN77">
        <v>1</v>
      </c>
      <c r="LO77">
        <v>1</v>
      </c>
      <c r="LP77">
        <v>2</v>
      </c>
      <c r="LQ77">
        <v>3</v>
      </c>
      <c r="LR77">
        <v>4</v>
      </c>
      <c r="LS77">
        <v>1</v>
      </c>
      <c r="LT77">
        <v>5</v>
      </c>
      <c r="LU77" s="2">
        <f t="shared" si="265"/>
        <v>28</v>
      </c>
      <c r="LV77" s="3">
        <f t="shared" si="266"/>
        <v>4.6669999999999998</v>
      </c>
      <c r="LW77" s="2">
        <f t="shared" si="267"/>
        <v>42</v>
      </c>
      <c r="LX77" s="3">
        <f t="shared" si="268"/>
        <v>2.625</v>
      </c>
      <c r="LY77" s="2">
        <f t="shared" si="269"/>
        <v>70</v>
      </c>
      <c r="LZ77" s="3">
        <f t="shared" si="270"/>
        <v>3.1819999999999999</v>
      </c>
      <c r="MA77" s="2">
        <v>1</v>
      </c>
      <c r="MB77">
        <v>2</v>
      </c>
      <c r="MC77">
        <v>1</v>
      </c>
      <c r="MD77">
        <v>2</v>
      </c>
      <c r="ME77">
        <v>2</v>
      </c>
      <c r="MF77">
        <v>2</v>
      </c>
      <c r="MG77">
        <v>2</v>
      </c>
      <c r="MH77">
        <v>1</v>
      </c>
      <c r="MI77">
        <v>1</v>
      </c>
      <c r="MJ77" s="3">
        <v>2</v>
      </c>
      <c r="MK77">
        <f t="shared" si="271"/>
        <v>16</v>
      </c>
      <c r="ML77" s="2">
        <v>1</v>
      </c>
      <c r="MM77">
        <v>5</v>
      </c>
      <c r="MN77">
        <v>4</v>
      </c>
      <c r="MO77">
        <v>2</v>
      </c>
      <c r="MP77" s="37">
        <f>LOOKUP(MO77,{1,2,3,4,5},{5,4,3,2,1})</f>
        <v>4</v>
      </c>
      <c r="MQ77">
        <v>4</v>
      </c>
      <c r="MR77">
        <v>1</v>
      </c>
      <c r="MS77" s="37">
        <f>LOOKUP(MR77,{1,2,3,4,5},{5,4,3,2,1})</f>
        <v>5</v>
      </c>
      <c r="MT77">
        <v>1</v>
      </c>
      <c r="MU77" s="37">
        <f>LOOKUP(MT77,{1,2,3,4,5},{5,4,3,2,1})</f>
        <v>5</v>
      </c>
      <c r="MV77">
        <v>4</v>
      </c>
      <c r="MW77">
        <v>3</v>
      </c>
      <c r="MX77">
        <v>2</v>
      </c>
      <c r="MY77">
        <v>5</v>
      </c>
      <c r="MZ77" s="37">
        <f>LOOKUP(MY77,{1,2,3,4,5},{5,4,3,2,1})</f>
        <v>1</v>
      </c>
      <c r="NA77">
        <v>5</v>
      </c>
      <c r="NB77">
        <v>4</v>
      </c>
      <c r="NC77">
        <v>2</v>
      </c>
      <c r="ND77" s="37">
        <f>LOOKUP(NC77,{1,2,3,4,5},{5,4,3,2,1})</f>
        <v>4</v>
      </c>
      <c r="NE77">
        <v>1</v>
      </c>
      <c r="NF77">
        <v>4</v>
      </c>
      <c r="NG77" s="37">
        <f>LOOKUP(NF77,{1,2,3,4,5},{5,4,3,2,1})</f>
        <v>2</v>
      </c>
      <c r="NH77">
        <v>2</v>
      </c>
      <c r="NI77" s="37">
        <f>LOOKUP(NH77,{1,2,3,4,5},{5,4,3,2,1})</f>
        <v>4</v>
      </c>
      <c r="NJ77">
        <v>2</v>
      </c>
      <c r="NK77">
        <v>2</v>
      </c>
      <c r="NL77" s="37">
        <f>LOOKUP(NK77,{1,2,3,4,5},{5,4,3,2,1})</f>
        <v>4</v>
      </c>
      <c r="NM77">
        <v>3</v>
      </c>
      <c r="NN77" s="37">
        <f>LOOKUP(NM77,{1,2,3,4,5},{5,4,3,2,1})</f>
        <v>3</v>
      </c>
      <c r="NO77">
        <v>2</v>
      </c>
      <c r="NP77" s="37">
        <f>LOOKUP(NO77,{1,2,3,4,5},{5,4,3,2,1})</f>
        <v>4</v>
      </c>
      <c r="NQ77">
        <v>4</v>
      </c>
      <c r="NR77">
        <v>4</v>
      </c>
      <c r="NS77">
        <v>5</v>
      </c>
      <c r="NT77">
        <v>2</v>
      </c>
      <c r="NU77" s="37">
        <f>LOOKUP(NT77,{1,2,3,4,5},{5,4,3,2,1})</f>
        <v>4</v>
      </c>
      <c r="NV77">
        <v>5</v>
      </c>
      <c r="NW77" s="37">
        <f>LOOKUP(NV77,{1,2,3,4,5},{5,4,3,2,1})</f>
        <v>1</v>
      </c>
      <c r="NX77">
        <v>4</v>
      </c>
      <c r="NY77" s="37">
        <f>LOOKUP(NX77,{1,2,3,4,5},{5,4,3,2,1})</f>
        <v>2</v>
      </c>
      <c r="NZ77">
        <f t="shared" si="272"/>
        <v>90</v>
      </c>
      <c r="OA77">
        <f t="shared" si="273"/>
        <v>3.46</v>
      </c>
      <c r="OB77" s="13" t="s">
        <v>440</v>
      </c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</row>
    <row r="78" spans="1:461" x14ac:dyDescent="0.3">
      <c r="A78" s="30">
        <v>83</v>
      </c>
      <c r="B78" s="2" t="s">
        <v>834</v>
      </c>
      <c r="C78" s="3">
        <v>1</v>
      </c>
      <c r="D78" s="2">
        <v>20</v>
      </c>
      <c r="E78">
        <v>2</v>
      </c>
      <c r="F78" s="2">
        <v>1</v>
      </c>
      <c r="G78">
        <v>1</v>
      </c>
      <c r="H78" s="3">
        <v>1</v>
      </c>
      <c r="I78" s="2">
        <v>1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f t="shared" si="274"/>
        <v>3</v>
      </c>
      <c r="R78">
        <v>2</v>
      </c>
      <c r="S78">
        <v>3</v>
      </c>
      <c r="T78">
        <f>LOOKUP(R78,{1,2,3,4,5,6,11,15},{1,2,1,2,2,2,1,2})</f>
        <v>2</v>
      </c>
      <c r="U78">
        <v>1</v>
      </c>
      <c r="V78" s="3"/>
      <c r="W78" s="32" t="s">
        <v>440</v>
      </c>
      <c r="X78" s="32" t="s">
        <v>440</v>
      </c>
      <c r="Y78" s="32" t="s">
        <v>440</v>
      </c>
      <c r="Z78" s="32" t="s">
        <v>440</v>
      </c>
      <c r="AA78" s="32" t="s">
        <v>440</v>
      </c>
      <c r="AB78" s="49" t="s">
        <v>440</v>
      </c>
      <c r="AC78" s="32" t="s">
        <v>440</v>
      </c>
      <c r="AD78" s="49" t="s">
        <v>440</v>
      </c>
      <c r="AE78" s="2">
        <v>1</v>
      </c>
      <c r="AF78">
        <v>1</v>
      </c>
      <c r="AG78">
        <f t="shared" si="194"/>
        <v>1</v>
      </c>
      <c r="AH78">
        <v>1</v>
      </c>
      <c r="AI78">
        <f t="shared" si="195"/>
        <v>1</v>
      </c>
      <c r="AJ78">
        <v>1</v>
      </c>
      <c r="AK78">
        <f t="shared" si="196"/>
        <v>1</v>
      </c>
      <c r="AL78">
        <v>1</v>
      </c>
      <c r="AM78">
        <f t="shared" si="197"/>
        <v>-1</v>
      </c>
      <c r="AN78">
        <v>1</v>
      </c>
      <c r="AO78">
        <f t="shared" si="198"/>
        <v>-1</v>
      </c>
      <c r="AP78">
        <v>1</v>
      </c>
      <c r="AQ78">
        <f t="shared" si="199"/>
        <v>1</v>
      </c>
      <c r="AR78">
        <v>2</v>
      </c>
      <c r="AS78">
        <f t="shared" si="200"/>
        <v>1</v>
      </c>
      <c r="AT78">
        <v>2</v>
      </c>
      <c r="AU78">
        <f t="shared" si="201"/>
        <v>1</v>
      </c>
      <c r="AV78">
        <v>1</v>
      </c>
      <c r="AW78">
        <f t="shared" si="202"/>
        <v>1</v>
      </c>
      <c r="AX78">
        <v>1</v>
      </c>
      <c r="AY78">
        <f t="shared" si="203"/>
        <v>-1</v>
      </c>
      <c r="AZ78">
        <v>1</v>
      </c>
      <c r="BA78">
        <f t="shared" si="204"/>
        <v>-1</v>
      </c>
      <c r="BB78">
        <v>1</v>
      </c>
      <c r="BC78">
        <f t="shared" si="205"/>
        <v>1</v>
      </c>
      <c r="BD78">
        <v>1</v>
      </c>
      <c r="BE78">
        <f t="shared" si="206"/>
        <v>1</v>
      </c>
      <c r="BF78">
        <v>2</v>
      </c>
      <c r="BG78">
        <f t="shared" si="207"/>
        <v>1</v>
      </c>
      <c r="BH78">
        <v>1</v>
      </c>
      <c r="BI78">
        <f t="shared" si="208"/>
        <v>1</v>
      </c>
      <c r="BJ78">
        <v>2</v>
      </c>
      <c r="BK78">
        <f t="shared" si="209"/>
        <v>1</v>
      </c>
      <c r="BL78">
        <v>1</v>
      </c>
      <c r="BM78">
        <f t="shared" si="210"/>
        <v>-1</v>
      </c>
      <c r="BN78">
        <v>1</v>
      </c>
      <c r="BO78">
        <f t="shared" si="211"/>
        <v>1</v>
      </c>
      <c r="BP78">
        <v>1</v>
      </c>
      <c r="BQ78">
        <f t="shared" si="212"/>
        <v>1</v>
      </c>
      <c r="BR78">
        <v>2</v>
      </c>
      <c r="BS78">
        <f t="shared" si="213"/>
        <v>1</v>
      </c>
      <c r="BT78">
        <v>1</v>
      </c>
      <c r="BU78">
        <f t="shared" si="214"/>
        <v>-1</v>
      </c>
      <c r="BV78" s="13">
        <f t="shared" si="215"/>
        <v>9</v>
      </c>
      <c r="BW78" s="2">
        <v>1</v>
      </c>
      <c r="BX78">
        <v>2</v>
      </c>
      <c r="BY78">
        <v>3</v>
      </c>
      <c r="BZ78">
        <v>2</v>
      </c>
      <c r="CA78">
        <v>4</v>
      </c>
      <c r="CB78">
        <v>3</v>
      </c>
      <c r="CC78">
        <v>5</v>
      </c>
      <c r="CD78">
        <v>3</v>
      </c>
      <c r="CE78" s="37">
        <v>5</v>
      </c>
      <c r="CF78">
        <v>2</v>
      </c>
      <c r="CG78">
        <v>4</v>
      </c>
      <c r="CH78">
        <v>3</v>
      </c>
      <c r="CI78">
        <v>2</v>
      </c>
      <c r="CJ78">
        <v>2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1</v>
      </c>
      <c r="CS78">
        <f>LOOKUP(CR78,{1,2,3,4,5},{5,4,3,2,1})</f>
        <v>5</v>
      </c>
      <c r="CT78">
        <v>5</v>
      </c>
      <c r="CU78">
        <v>4</v>
      </c>
      <c r="CV78">
        <v>4</v>
      </c>
      <c r="CW78">
        <v>2</v>
      </c>
      <c r="CX78">
        <f>LOOKUP(CW78,{1,2,3,4,5},{5,4,3,2,1})</f>
        <v>4</v>
      </c>
      <c r="CY78">
        <v>2</v>
      </c>
      <c r="CZ78">
        <f>LOOKUP(CY78,{1,2,3,4,5},{5,4,3,2,1})</f>
        <v>4</v>
      </c>
      <c r="DA78">
        <v>2</v>
      </c>
      <c r="DB78">
        <f>LOOKUP(DA78,{1,2,3,4,5},{5,4,3,2,1})</f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3</v>
      </c>
      <c r="DJ78">
        <v>4</v>
      </c>
      <c r="DK78">
        <v>4</v>
      </c>
      <c r="DL78" s="2">
        <f t="shared" si="224"/>
        <v>7</v>
      </c>
      <c r="DM78">
        <f t="shared" si="225"/>
        <v>2.3332999999999999</v>
      </c>
      <c r="DN78">
        <f t="shared" si="226"/>
        <v>12</v>
      </c>
      <c r="DO78">
        <f t="shared" si="227"/>
        <v>4</v>
      </c>
      <c r="DP78">
        <f t="shared" si="228"/>
        <v>19</v>
      </c>
      <c r="DQ78" s="3">
        <f t="shared" si="229"/>
        <v>3.1667000000000001</v>
      </c>
      <c r="DR78" s="2">
        <f t="shared" si="230"/>
        <v>23</v>
      </c>
      <c r="DS78">
        <f t="shared" si="231"/>
        <v>3.8332999999999999</v>
      </c>
      <c r="DT78">
        <f t="shared" si="232"/>
        <v>25</v>
      </c>
      <c r="DU78">
        <f t="shared" si="233"/>
        <v>3.125</v>
      </c>
      <c r="DV78">
        <f t="shared" si="234"/>
        <v>48</v>
      </c>
      <c r="DW78" s="3">
        <f t="shared" si="235"/>
        <v>3.43</v>
      </c>
      <c r="DX78" s="2">
        <f t="shared" si="236"/>
        <v>13</v>
      </c>
      <c r="DY78">
        <f t="shared" si="237"/>
        <v>4.3333000000000004</v>
      </c>
      <c r="DZ78">
        <f t="shared" si="238"/>
        <v>13</v>
      </c>
      <c r="EA78">
        <f t="shared" si="239"/>
        <v>4.3333000000000004</v>
      </c>
      <c r="EB78">
        <f t="shared" si="240"/>
        <v>26</v>
      </c>
      <c r="EC78" s="3">
        <f t="shared" si="241"/>
        <v>4.33</v>
      </c>
      <c r="ED78" s="2">
        <f t="shared" si="275"/>
        <v>24</v>
      </c>
      <c r="EE78" s="3">
        <f t="shared" si="242"/>
        <v>4</v>
      </c>
      <c r="EF78" s="2">
        <f t="shared" si="243"/>
        <v>11</v>
      </c>
      <c r="EG78" s="3">
        <f t="shared" si="244"/>
        <v>3.67</v>
      </c>
      <c r="EH78" s="2">
        <f t="shared" si="245"/>
        <v>128</v>
      </c>
      <c r="EI78" s="3">
        <f t="shared" si="246"/>
        <v>3.66</v>
      </c>
      <c r="EJ78" s="2">
        <v>1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4</v>
      </c>
      <c r="ET78">
        <v>4</v>
      </c>
      <c r="EU78" s="37">
        <v>2</v>
      </c>
      <c r="EV78">
        <v>4</v>
      </c>
      <c r="EW78">
        <v>3</v>
      </c>
      <c r="EX78">
        <v>3</v>
      </c>
      <c r="EY78">
        <v>3</v>
      </c>
      <c r="EZ78">
        <v>5</v>
      </c>
      <c r="FA78">
        <v>5</v>
      </c>
      <c r="FB78">
        <v>3</v>
      </c>
      <c r="FC78">
        <v>4</v>
      </c>
      <c r="FD78">
        <v>2</v>
      </c>
      <c r="FE78">
        <v>2</v>
      </c>
      <c r="FF78" s="2">
        <f t="shared" si="247"/>
        <v>66</v>
      </c>
      <c r="FG78" s="3">
        <f t="shared" si="248"/>
        <v>3.3</v>
      </c>
      <c r="FH78" t="s">
        <v>521</v>
      </c>
      <c r="FI78">
        <v>16</v>
      </c>
      <c r="FJ78" t="s">
        <v>514</v>
      </c>
      <c r="FK78">
        <v>10</v>
      </c>
      <c r="FL78" t="s">
        <v>835</v>
      </c>
      <c r="FM78">
        <v>0</v>
      </c>
      <c r="FN78" s="2">
        <v>1</v>
      </c>
      <c r="FO78">
        <v>1</v>
      </c>
      <c r="FP78">
        <v>1</v>
      </c>
      <c r="FQ78">
        <v>1</v>
      </c>
      <c r="FR78">
        <v>1</v>
      </c>
      <c r="FS78">
        <v>2</v>
      </c>
      <c r="FT78">
        <v>1</v>
      </c>
      <c r="FU78">
        <v>2</v>
      </c>
      <c r="FV78">
        <v>1</v>
      </c>
      <c r="FW78">
        <v>1</v>
      </c>
      <c r="FX78">
        <v>1</v>
      </c>
      <c r="FY78" s="37">
        <v>2</v>
      </c>
      <c r="FZ78">
        <v>1</v>
      </c>
      <c r="GA78">
        <v>2</v>
      </c>
      <c r="GB78">
        <v>2</v>
      </c>
      <c r="GC78">
        <v>2</v>
      </c>
      <c r="GD78">
        <v>1</v>
      </c>
      <c r="GE78">
        <v>1</v>
      </c>
      <c r="GF78">
        <v>2</v>
      </c>
      <c r="GG78">
        <v>1</v>
      </c>
      <c r="GH78">
        <v>1</v>
      </c>
      <c r="GI78">
        <v>1</v>
      </c>
      <c r="GJ78" s="2">
        <f t="shared" si="249"/>
        <v>26</v>
      </c>
      <c r="GK78" s="3">
        <f t="shared" si="250"/>
        <v>1.3</v>
      </c>
      <c r="GL78" s="2" t="s">
        <v>836</v>
      </c>
      <c r="GM78">
        <v>0</v>
      </c>
      <c r="GN78" t="s">
        <v>837</v>
      </c>
      <c r="GO78">
        <v>0</v>
      </c>
      <c r="GP78" t="s">
        <v>505</v>
      </c>
      <c r="GQ78" s="3">
        <v>1</v>
      </c>
      <c r="GR78" s="2">
        <v>1</v>
      </c>
      <c r="GS78">
        <v>4</v>
      </c>
      <c r="GT78">
        <v>4</v>
      </c>
      <c r="GU78">
        <v>1</v>
      </c>
      <c r="GV78">
        <v>1</v>
      </c>
      <c r="GW78">
        <v>2</v>
      </c>
      <c r="GX78" s="37">
        <f>LOOKUP(GW78,{1,2,3,4,5},{5,4,3,2,1})</f>
        <v>4</v>
      </c>
      <c r="GY78">
        <v>2</v>
      </c>
      <c r="GZ78" s="37">
        <f>LOOKUP(GY78,{1,2,3,4,5},{5,4,3,2,1})</f>
        <v>4</v>
      </c>
      <c r="HA78">
        <v>4</v>
      </c>
      <c r="HB78">
        <v>2</v>
      </c>
      <c r="HC78" s="37">
        <f>LOOKUP(HB78,{1,2,3,4,5},{5,4,3,2,1})</f>
        <v>4</v>
      </c>
      <c r="HD78">
        <v>1</v>
      </c>
      <c r="HE78">
        <v>3</v>
      </c>
      <c r="HF78">
        <v>5</v>
      </c>
      <c r="HG78">
        <v>1</v>
      </c>
      <c r="HH78">
        <v>3</v>
      </c>
      <c r="HI78">
        <v>3</v>
      </c>
      <c r="HJ78">
        <v>5</v>
      </c>
      <c r="HK78">
        <v>3</v>
      </c>
      <c r="HL78" s="37">
        <f>LOOKUP(HK78,{1,2,3,4,5},{5,4,3,2,1})</f>
        <v>3</v>
      </c>
      <c r="HM78">
        <v>3</v>
      </c>
      <c r="HN78" s="37">
        <f>LOOKUP(HM78,{1,2,3,4,5},{5,4,3,2,1})</f>
        <v>3</v>
      </c>
      <c r="HO78">
        <f t="shared" si="251"/>
        <v>53</v>
      </c>
      <c r="HP78">
        <f t="shared" si="252"/>
        <v>3.12</v>
      </c>
      <c r="HQ78">
        <v>1</v>
      </c>
      <c r="HR78">
        <v>1</v>
      </c>
      <c r="HS78">
        <v>2</v>
      </c>
      <c r="HT78">
        <v>1</v>
      </c>
      <c r="HU78">
        <v>1</v>
      </c>
      <c r="HV78">
        <v>1</v>
      </c>
      <c r="HW78">
        <v>2</v>
      </c>
      <c r="HX78" s="37">
        <v>3</v>
      </c>
      <c r="HY78">
        <v>2</v>
      </c>
      <c r="HZ78">
        <v>3</v>
      </c>
      <c r="IA78">
        <v>2</v>
      </c>
      <c r="IB78">
        <v>1</v>
      </c>
      <c r="IC78">
        <v>2</v>
      </c>
      <c r="ID78">
        <v>1</v>
      </c>
      <c r="IE78">
        <v>1</v>
      </c>
      <c r="IF78">
        <v>3</v>
      </c>
      <c r="IG78">
        <v>2</v>
      </c>
      <c r="IH78">
        <v>1</v>
      </c>
      <c r="II78">
        <v>1</v>
      </c>
      <c r="IJ78" s="37">
        <f>LOOKUP(II78,{1,2,3},{3,2,1})</f>
        <v>3</v>
      </c>
      <c r="IK78" s="2">
        <f t="shared" si="216"/>
        <v>29</v>
      </c>
      <c r="IL78" s="3">
        <f t="shared" si="217"/>
        <v>1.71</v>
      </c>
      <c r="IM78" s="2">
        <v>1</v>
      </c>
      <c r="IN78">
        <v>3</v>
      </c>
      <c r="IO78">
        <v>4</v>
      </c>
      <c r="IP78">
        <v>4</v>
      </c>
      <c r="IQ78">
        <v>2</v>
      </c>
      <c r="IR78">
        <v>5</v>
      </c>
      <c r="IS78">
        <v>4</v>
      </c>
      <c r="IT78" s="2">
        <f t="shared" si="253"/>
        <v>22</v>
      </c>
      <c r="IU78" s="3">
        <f t="shared" si="254"/>
        <v>3.6669999999999998</v>
      </c>
      <c r="IV78" s="2">
        <v>1</v>
      </c>
      <c r="IW78">
        <v>3</v>
      </c>
      <c r="IX78">
        <v>5</v>
      </c>
      <c r="IY78">
        <v>4</v>
      </c>
      <c r="IZ78">
        <v>2</v>
      </c>
      <c r="JA78">
        <v>5</v>
      </c>
      <c r="JB78">
        <v>4</v>
      </c>
      <c r="JC78" s="2">
        <f t="shared" si="255"/>
        <v>23</v>
      </c>
      <c r="JD78" s="3">
        <f t="shared" si="256"/>
        <v>3.8330000000000002</v>
      </c>
      <c r="JE78" s="2">
        <v>1</v>
      </c>
      <c r="JF78">
        <v>3</v>
      </c>
      <c r="JG78">
        <v>4</v>
      </c>
      <c r="JH78">
        <v>4</v>
      </c>
      <c r="JI78">
        <v>5</v>
      </c>
      <c r="JJ78">
        <v>2</v>
      </c>
      <c r="JK78">
        <v>4</v>
      </c>
      <c r="JL78" s="2">
        <f t="shared" si="257"/>
        <v>22</v>
      </c>
      <c r="JM78" s="3">
        <f t="shared" si="258"/>
        <v>3.6669999999999998</v>
      </c>
      <c r="JN78" s="2">
        <v>1</v>
      </c>
      <c r="JO78">
        <v>5</v>
      </c>
      <c r="JP78">
        <v>4</v>
      </c>
      <c r="JQ78">
        <v>4</v>
      </c>
      <c r="JR78">
        <v>5</v>
      </c>
      <c r="JS78">
        <v>4</v>
      </c>
      <c r="JT78">
        <v>4</v>
      </c>
      <c r="JU78" s="2">
        <f t="shared" si="278"/>
        <v>26</v>
      </c>
      <c r="JV78" s="3">
        <f t="shared" si="279"/>
        <v>4.3330000000000002</v>
      </c>
      <c r="JW78" s="2">
        <v>1</v>
      </c>
      <c r="JX78">
        <v>4</v>
      </c>
      <c r="JY78" s="37">
        <f>LOOKUP(JX78,{1,2,3,4,5},{5,4,3,2,1})</f>
        <v>2</v>
      </c>
      <c r="JZ78">
        <v>3</v>
      </c>
      <c r="KA78" s="37">
        <f>LOOKUP(JZ78,{1,2,3,4,5},{5,4,3,2,1})</f>
        <v>3</v>
      </c>
      <c r="KB78">
        <v>3</v>
      </c>
      <c r="KC78" s="37">
        <f>LOOKUP(KB78,{1,2,3,4,5},{5,4,3,2,1})</f>
        <v>3</v>
      </c>
      <c r="KD78">
        <v>5</v>
      </c>
      <c r="KE78" s="37">
        <f>LOOKUP(KD78,{1,2,3,4,5},{5,4,3,2,1})</f>
        <v>1</v>
      </c>
      <c r="KF78">
        <v>3</v>
      </c>
      <c r="KG78" s="37">
        <f>LOOKUP(KF78,{1,2,3,4,5},{5,4,3,2,1})</f>
        <v>3</v>
      </c>
      <c r="KH78">
        <v>4</v>
      </c>
      <c r="KI78" s="37">
        <f>LOOKUP(KH78,{1,2,3,4,5},{5,4,3,2,1})</f>
        <v>2</v>
      </c>
      <c r="KJ78" s="2">
        <f t="shared" si="276"/>
        <v>22</v>
      </c>
      <c r="KK78" s="3">
        <f t="shared" si="259"/>
        <v>3.6669999999999998</v>
      </c>
      <c r="KL78" s="2">
        <f t="shared" si="260"/>
        <v>8</v>
      </c>
      <c r="KM78">
        <f t="shared" si="261"/>
        <v>12</v>
      </c>
      <c r="KN78">
        <f t="shared" si="277"/>
        <v>11</v>
      </c>
      <c r="KO78">
        <f t="shared" si="262"/>
        <v>5</v>
      </c>
      <c r="KP78">
        <f t="shared" si="263"/>
        <v>13</v>
      </c>
      <c r="KQ78">
        <f t="shared" si="264"/>
        <v>10</v>
      </c>
      <c r="KR78" s="2">
        <f t="shared" si="218"/>
        <v>8</v>
      </c>
      <c r="KS78">
        <f t="shared" si="223"/>
        <v>8</v>
      </c>
      <c r="KT78">
        <f t="shared" si="219"/>
        <v>8</v>
      </c>
      <c r="KU78">
        <f t="shared" si="220"/>
        <v>10</v>
      </c>
      <c r="KV78">
        <f t="shared" si="221"/>
        <v>6</v>
      </c>
      <c r="KW78" s="3">
        <f t="shared" si="222"/>
        <v>8</v>
      </c>
      <c r="KX78" s="2">
        <v>1</v>
      </c>
      <c r="KY78">
        <v>5</v>
      </c>
      <c r="KZ78">
        <v>4</v>
      </c>
      <c r="LA78">
        <v>3</v>
      </c>
      <c r="LB78">
        <v>2</v>
      </c>
      <c r="LC78">
        <v>3</v>
      </c>
      <c r="LD78">
        <v>3</v>
      </c>
      <c r="LE78">
        <v>5</v>
      </c>
      <c r="LF78">
        <v>3</v>
      </c>
      <c r="LG78">
        <v>4</v>
      </c>
      <c r="LH78">
        <v>4</v>
      </c>
      <c r="LI78">
        <v>2</v>
      </c>
      <c r="LJ78">
        <v>5</v>
      </c>
      <c r="LK78">
        <v>2</v>
      </c>
      <c r="LL78">
        <v>4</v>
      </c>
      <c r="LM78">
        <v>3</v>
      </c>
      <c r="LN78">
        <v>2</v>
      </c>
      <c r="LO78">
        <v>2</v>
      </c>
      <c r="LP78">
        <v>2</v>
      </c>
      <c r="LQ78">
        <v>2</v>
      </c>
      <c r="LR78">
        <v>3</v>
      </c>
      <c r="LS78">
        <v>2</v>
      </c>
      <c r="LT78">
        <v>4</v>
      </c>
      <c r="LU78" s="2">
        <f t="shared" si="265"/>
        <v>25</v>
      </c>
      <c r="LV78" s="3">
        <f t="shared" si="266"/>
        <v>4.1669999999999998</v>
      </c>
      <c r="LW78" s="2">
        <f t="shared" si="267"/>
        <v>44</v>
      </c>
      <c r="LX78" s="3">
        <f t="shared" si="268"/>
        <v>2.75</v>
      </c>
      <c r="LY78" s="2">
        <f t="shared" si="269"/>
        <v>69</v>
      </c>
      <c r="LZ78" s="3">
        <f t="shared" si="270"/>
        <v>3.1360000000000001</v>
      </c>
      <c r="MA78" s="2">
        <v>1</v>
      </c>
      <c r="MB78">
        <v>2</v>
      </c>
      <c r="MC78">
        <v>2</v>
      </c>
      <c r="MD78">
        <v>1</v>
      </c>
      <c r="ME78">
        <v>2</v>
      </c>
      <c r="MF78">
        <v>2</v>
      </c>
      <c r="MG78">
        <v>1</v>
      </c>
      <c r="MH78">
        <v>1</v>
      </c>
      <c r="MI78">
        <v>2</v>
      </c>
      <c r="MJ78" s="3">
        <v>2</v>
      </c>
      <c r="MK78">
        <f t="shared" si="271"/>
        <v>16</v>
      </c>
      <c r="ML78" s="2">
        <v>1</v>
      </c>
      <c r="MM78">
        <v>4</v>
      </c>
      <c r="MN78">
        <v>4</v>
      </c>
      <c r="MO78">
        <v>3</v>
      </c>
      <c r="MP78" s="37">
        <f>LOOKUP(MO78,{1,2,3,4,5},{5,4,3,2,1})</f>
        <v>3</v>
      </c>
      <c r="MQ78">
        <v>3</v>
      </c>
      <c r="MR78">
        <v>2</v>
      </c>
      <c r="MS78" s="37">
        <f>LOOKUP(MR78,{1,2,3,4,5},{5,4,3,2,1})</f>
        <v>4</v>
      </c>
      <c r="MT78">
        <v>2</v>
      </c>
      <c r="MU78" s="37">
        <f>LOOKUP(MT78,{1,2,3,4,5},{5,4,3,2,1})</f>
        <v>4</v>
      </c>
      <c r="MV78">
        <v>2</v>
      </c>
      <c r="MW78">
        <v>3</v>
      </c>
      <c r="MX78">
        <v>2</v>
      </c>
      <c r="MY78">
        <v>4</v>
      </c>
      <c r="MZ78" s="37">
        <f>LOOKUP(MY78,{1,2,3,4,5},{5,4,3,2,1})</f>
        <v>2</v>
      </c>
      <c r="NA78">
        <v>2</v>
      </c>
      <c r="NB78">
        <v>4</v>
      </c>
      <c r="NC78">
        <v>4</v>
      </c>
      <c r="ND78" s="37">
        <f>LOOKUP(NC78,{1,2,3,4,5},{5,4,3,2,1})</f>
        <v>2</v>
      </c>
      <c r="NE78">
        <v>2</v>
      </c>
      <c r="NF78">
        <v>4</v>
      </c>
      <c r="NG78" s="37">
        <f>LOOKUP(NF78,{1,2,3,4,5},{5,4,3,2,1})</f>
        <v>2</v>
      </c>
      <c r="NH78">
        <v>4</v>
      </c>
      <c r="NI78" s="37">
        <f>LOOKUP(NH78,{1,2,3,4,5},{5,4,3,2,1})</f>
        <v>2</v>
      </c>
      <c r="NJ78">
        <v>2</v>
      </c>
      <c r="NK78">
        <v>3</v>
      </c>
      <c r="NL78" s="37">
        <f>LOOKUP(NK78,{1,2,3,4,5},{5,4,3,2,1})</f>
        <v>3</v>
      </c>
      <c r="NM78">
        <v>3</v>
      </c>
      <c r="NN78" s="37">
        <f>LOOKUP(NM78,{1,2,3,4,5},{5,4,3,2,1})</f>
        <v>3</v>
      </c>
      <c r="NO78">
        <v>2</v>
      </c>
      <c r="NP78" s="37">
        <f>LOOKUP(NO78,{1,2,3,4,5},{5,4,3,2,1})</f>
        <v>4</v>
      </c>
      <c r="NQ78">
        <v>4</v>
      </c>
      <c r="NR78">
        <v>3</v>
      </c>
      <c r="NS78">
        <v>4</v>
      </c>
      <c r="NT78">
        <v>3</v>
      </c>
      <c r="NU78" s="37">
        <f>LOOKUP(NT78,{1,2,3,4,5},{5,4,3,2,1})</f>
        <v>3</v>
      </c>
      <c r="NV78">
        <v>4</v>
      </c>
      <c r="NW78" s="37">
        <f>LOOKUP(NV78,{1,2,3,4,5},{5,4,3,2,1})</f>
        <v>2</v>
      </c>
      <c r="NX78">
        <v>3</v>
      </c>
      <c r="NY78" s="37">
        <f>LOOKUP(NX78,{1,2,3,4,5},{5,4,3,2,1})</f>
        <v>3</v>
      </c>
      <c r="NZ78">
        <f t="shared" si="272"/>
        <v>76</v>
      </c>
      <c r="OA78">
        <f t="shared" si="273"/>
        <v>2.92</v>
      </c>
      <c r="OB78" s="13" t="s">
        <v>838</v>
      </c>
      <c r="OC78" s="1" t="s">
        <v>440</v>
      </c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</row>
    <row r="79" spans="1:461" x14ac:dyDescent="0.3">
      <c r="A79" s="30">
        <v>84</v>
      </c>
      <c r="B79" s="2" t="s">
        <v>839</v>
      </c>
      <c r="C79" s="3">
        <v>1</v>
      </c>
      <c r="D79" s="2">
        <v>20</v>
      </c>
      <c r="E79">
        <v>2</v>
      </c>
      <c r="F79" s="2">
        <v>1</v>
      </c>
      <c r="G79">
        <v>1</v>
      </c>
      <c r="H79" s="3">
        <v>1</v>
      </c>
      <c r="I79" s="2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1</v>
      </c>
      <c r="P79">
        <f t="shared" si="274"/>
        <v>3</v>
      </c>
      <c r="Q79" t="s">
        <v>840</v>
      </c>
      <c r="R79">
        <v>2</v>
      </c>
      <c r="S79">
        <v>3</v>
      </c>
      <c r="T79">
        <f>LOOKUP(R79,{1,2,3,4,5,6,11,15},{1,2,1,2,2,2,1,2})</f>
        <v>2</v>
      </c>
      <c r="U79">
        <v>1</v>
      </c>
      <c r="V79" s="3"/>
      <c r="W79" s="32" t="s">
        <v>440</v>
      </c>
      <c r="X79" s="32" t="s">
        <v>440</v>
      </c>
      <c r="Y79" s="32" t="s">
        <v>440</v>
      </c>
      <c r="Z79" s="32" t="s">
        <v>440</v>
      </c>
      <c r="AA79" s="32" t="s">
        <v>440</v>
      </c>
      <c r="AB79" s="49" t="s">
        <v>440</v>
      </c>
      <c r="AC79" s="32" t="s">
        <v>440</v>
      </c>
      <c r="AD79" s="49" t="s">
        <v>440</v>
      </c>
      <c r="AE79" s="2">
        <v>1</v>
      </c>
      <c r="AF79">
        <v>1</v>
      </c>
      <c r="AG79">
        <f t="shared" si="194"/>
        <v>1</v>
      </c>
      <c r="AH79">
        <v>1</v>
      </c>
      <c r="AI79">
        <f t="shared" si="195"/>
        <v>1</v>
      </c>
      <c r="AJ79">
        <v>1</v>
      </c>
      <c r="AK79">
        <f t="shared" si="196"/>
        <v>1</v>
      </c>
      <c r="AL79">
        <v>1</v>
      </c>
      <c r="AM79">
        <f t="shared" si="197"/>
        <v>-1</v>
      </c>
      <c r="AN79">
        <v>2</v>
      </c>
      <c r="AO79">
        <f t="shared" si="198"/>
        <v>1</v>
      </c>
      <c r="AP79">
        <v>1</v>
      </c>
      <c r="AQ79">
        <f t="shared" si="199"/>
        <v>1</v>
      </c>
      <c r="AR79">
        <v>2</v>
      </c>
      <c r="AS79">
        <f t="shared" si="200"/>
        <v>1</v>
      </c>
      <c r="AT79">
        <v>2</v>
      </c>
      <c r="AU79">
        <f t="shared" si="201"/>
        <v>1</v>
      </c>
      <c r="AV79">
        <v>1</v>
      </c>
      <c r="AW79">
        <f t="shared" si="202"/>
        <v>1</v>
      </c>
      <c r="AX79">
        <v>1</v>
      </c>
      <c r="AY79">
        <f t="shared" si="203"/>
        <v>-1</v>
      </c>
      <c r="AZ79">
        <v>1</v>
      </c>
      <c r="BA79">
        <f t="shared" si="204"/>
        <v>-1</v>
      </c>
      <c r="BB79">
        <v>1</v>
      </c>
      <c r="BC79">
        <f t="shared" si="205"/>
        <v>1</v>
      </c>
      <c r="BD79">
        <v>2</v>
      </c>
      <c r="BE79">
        <f t="shared" si="206"/>
        <v>-1</v>
      </c>
      <c r="BF79">
        <v>2</v>
      </c>
      <c r="BG79">
        <f t="shared" si="207"/>
        <v>1</v>
      </c>
      <c r="BH79">
        <v>1</v>
      </c>
      <c r="BI79">
        <f t="shared" si="208"/>
        <v>1</v>
      </c>
      <c r="BJ79">
        <v>2</v>
      </c>
      <c r="BK79">
        <f t="shared" si="209"/>
        <v>1</v>
      </c>
      <c r="BL79">
        <v>2</v>
      </c>
      <c r="BM79">
        <f t="shared" si="210"/>
        <v>1</v>
      </c>
      <c r="BN79">
        <v>1</v>
      </c>
      <c r="BO79">
        <f t="shared" si="211"/>
        <v>1</v>
      </c>
      <c r="BP79">
        <v>1</v>
      </c>
      <c r="BQ79">
        <f t="shared" si="212"/>
        <v>1</v>
      </c>
      <c r="BR79">
        <v>2</v>
      </c>
      <c r="BS79">
        <f t="shared" si="213"/>
        <v>1</v>
      </c>
      <c r="BT79">
        <v>2</v>
      </c>
      <c r="BU79">
        <f t="shared" si="214"/>
        <v>1</v>
      </c>
      <c r="BV79" s="13">
        <f t="shared" si="215"/>
        <v>13</v>
      </c>
      <c r="BW79" s="32">
        <v>1</v>
      </c>
      <c r="BX79" s="31">
        <v>5</v>
      </c>
      <c r="BY79" s="31">
        <v>4</v>
      </c>
      <c r="BZ79" s="31">
        <v>5</v>
      </c>
      <c r="CA79" s="31">
        <v>5</v>
      </c>
      <c r="CB79" s="31">
        <v>3</v>
      </c>
      <c r="CC79" s="31">
        <v>5</v>
      </c>
      <c r="CD79" s="31">
        <v>3</v>
      </c>
      <c r="CE79" s="31">
        <v>5</v>
      </c>
      <c r="CF79" s="31">
        <v>3</v>
      </c>
      <c r="CG79" s="31">
        <v>4</v>
      </c>
      <c r="CH79" s="31">
        <v>3</v>
      </c>
      <c r="CI79" s="31">
        <v>3</v>
      </c>
      <c r="CJ79" s="31">
        <v>2</v>
      </c>
      <c r="CK79" s="31">
        <v>3</v>
      </c>
      <c r="CL79" s="31">
        <v>4</v>
      </c>
      <c r="CM79" s="31">
        <v>3</v>
      </c>
      <c r="CN79" s="31">
        <v>4</v>
      </c>
      <c r="CO79" s="31">
        <v>3</v>
      </c>
      <c r="CP79" s="31">
        <v>4</v>
      </c>
      <c r="CQ79" s="31">
        <v>4</v>
      </c>
      <c r="CR79" s="31">
        <v>3</v>
      </c>
      <c r="CS79" s="31">
        <f>LOOKUP(CR79,{1,2,3,4,5},{5,4,3,2,1})</f>
        <v>3</v>
      </c>
      <c r="CT79" s="31">
        <v>4</v>
      </c>
      <c r="CU79" s="31">
        <v>5</v>
      </c>
      <c r="CV79" s="31">
        <v>3</v>
      </c>
      <c r="CW79" s="31" t="s">
        <v>440</v>
      </c>
      <c r="CX79" s="31" t="s">
        <v>440</v>
      </c>
      <c r="CY79" s="31">
        <v>2</v>
      </c>
      <c r="CZ79" s="31">
        <f>LOOKUP(CY79,{1,2,3,4,5},{5,4,3,2,1})</f>
        <v>4</v>
      </c>
      <c r="DA79" s="31">
        <v>4</v>
      </c>
      <c r="DB79" s="31">
        <f>LOOKUP(DA79,{1,2,3,4,5},{5,4,3,2,1})</f>
        <v>2</v>
      </c>
      <c r="DC79" s="31">
        <v>3</v>
      </c>
      <c r="DD79" s="31">
        <v>4</v>
      </c>
      <c r="DE79" s="31">
        <v>4</v>
      </c>
      <c r="DF79" s="31">
        <v>4</v>
      </c>
      <c r="DG79" s="31">
        <v>3</v>
      </c>
      <c r="DH79" s="31">
        <v>3</v>
      </c>
      <c r="DI79" s="31">
        <v>3</v>
      </c>
      <c r="DJ79" s="31">
        <v>4</v>
      </c>
      <c r="DK79" s="31">
        <v>3</v>
      </c>
      <c r="DL79" s="32">
        <f t="shared" si="224"/>
        <v>14</v>
      </c>
      <c r="DM79" s="31">
        <f t="shared" si="225"/>
        <v>4.6666999999999996</v>
      </c>
      <c r="DN79" s="31">
        <f t="shared" si="226"/>
        <v>10</v>
      </c>
      <c r="DO79" s="31">
        <f t="shared" si="227"/>
        <v>3.3332999999999999</v>
      </c>
      <c r="DP79" s="31">
        <f t="shared" si="228"/>
        <v>24</v>
      </c>
      <c r="DQ79" s="33">
        <f t="shared" si="229"/>
        <v>4</v>
      </c>
      <c r="DR79" s="32">
        <f t="shared" si="230"/>
        <v>23</v>
      </c>
      <c r="DS79" s="31">
        <f t="shared" si="231"/>
        <v>3.8332999999999999</v>
      </c>
      <c r="DT79" s="31">
        <f t="shared" si="232"/>
        <v>25</v>
      </c>
      <c r="DU79" s="31">
        <f t="shared" si="233"/>
        <v>3.125</v>
      </c>
      <c r="DV79" s="31">
        <f t="shared" si="234"/>
        <v>48</v>
      </c>
      <c r="DW79" s="33">
        <f t="shared" si="235"/>
        <v>3.43</v>
      </c>
      <c r="DX79" s="32">
        <f t="shared" si="236"/>
        <v>11</v>
      </c>
      <c r="DY79" s="31">
        <f t="shared" si="237"/>
        <v>3.6667000000000001</v>
      </c>
      <c r="DZ79" s="31">
        <f t="shared" si="238"/>
        <v>12</v>
      </c>
      <c r="EA79" s="31">
        <f t="shared" si="239"/>
        <v>4</v>
      </c>
      <c r="EB79" s="31">
        <f t="shared" si="240"/>
        <v>23</v>
      </c>
      <c r="EC79" s="33">
        <f t="shared" si="241"/>
        <v>3.83</v>
      </c>
      <c r="ED79" s="32">
        <f t="shared" si="275"/>
        <v>17</v>
      </c>
      <c r="EE79" s="33">
        <f t="shared" si="242"/>
        <v>2.83</v>
      </c>
      <c r="EF79" s="32">
        <f t="shared" si="243"/>
        <v>10</v>
      </c>
      <c r="EG79" s="33">
        <f t="shared" si="244"/>
        <v>3.33</v>
      </c>
      <c r="EH79" s="32">
        <f t="shared" si="245"/>
        <v>122</v>
      </c>
      <c r="EI79" s="33">
        <f t="shared" si="246"/>
        <v>3.49</v>
      </c>
      <c r="EJ79" s="2">
        <v>1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4</v>
      </c>
      <c r="ER79">
        <v>4</v>
      </c>
      <c r="ES79">
        <v>3</v>
      </c>
      <c r="ET79">
        <v>5</v>
      </c>
      <c r="EU79" s="37">
        <v>2</v>
      </c>
      <c r="EV79">
        <v>3</v>
      </c>
      <c r="EW79">
        <v>3</v>
      </c>
      <c r="EX79">
        <v>3</v>
      </c>
      <c r="EY79">
        <v>3</v>
      </c>
      <c r="EZ79">
        <v>5</v>
      </c>
      <c r="FA79">
        <v>5</v>
      </c>
      <c r="FB79">
        <v>4</v>
      </c>
      <c r="FC79">
        <v>3</v>
      </c>
      <c r="FD79">
        <v>3</v>
      </c>
      <c r="FE79">
        <v>4</v>
      </c>
      <c r="FF79" s="2">
        <f t="shared" si="247"/>
        <v>70</v>
      </c>
      <c r="FG79" s="3">
        <f t="shared" si="248"/>
        <v>3.5</v>
      </c>
      <c r="FH79" t="s">
        <v>521</v>
      </c>
      <c r="FI79">
        <v>16</v>
      </c>
      <c r="FJ79" t="s">
        <v>520</v>
      </c>
      <c r="FK79">
        <v>15</v>
      </c>
      <c r="FL79" t="s">
        <v>525</v>
      </c>
      <c r="FM79">
        <v>20</v>
      </c>
      <c r="FN79" s="2">
        <v>1</v>
      </c>
      <c r="FO79">
        <v>1</v>
      </c>
      <c r="FP79">
        <v>1</v>
      </c>
      <c r="FQ79">
        <v>1</v>
      </c>
      <c r="FR79">
        <v>2</v>
      </c>
      <c r="FS79">
        <v>2</v>
      </c>
      <c r="FT79">
        <v>1</v>
      </c>
      <c r="FU79">
        <v>1</v>
      </c>
      <c r="FV79">
        <v>1</v>
      </c>
      <c r="FW79">
        <v>1</v>
      </c>
      <c r="FX79">
        <v>1</v>
      </c>
      <c r="FY79" s="37">
        <v>2</v>
      </c>
      <c r="FZ79">
        <v>1</v>
      </c>
      <c r="GA79">
        <v>2</v>
      </c>
      <c r="GB79">
        <v>1</v>
      </c>
      <c r="GC79">
        <v>2</v>
      </c>
      <c r="GD79">
        <v>1</v>
      </c>
      <c r="GE79">
        <v>1</v>
      </c>
      <c r="GF79">
        <v>1</v>
      </c>
      <c r="GG79">
        <v>2</v>
      </c>
      <c r="GH79">
        <v>1</v>
      </c>
      <c r="GI79">
        <v>1</v>
      </c>
      <c r="GJ79" s="2">
        <f t="shared" si="249"/>
        <v>25</v>
      </c>
      <c r="GK79" s="3">
        <f t="shared" si="250"/>
        <v>1.25</v>
      </c>
      <c r="GL79" s="2" t="s">
        <v>521</v>
      </c>
      <c r="GM79">
        <v>16</v>
      </c>
      <c r="GN79" t="s">
        <v>520</v>
      </c>
      <c r="GO79">
        <v>15</v>
      </c>
      <c r="GP79" t="s">
        <v>511</v>
      </c>
      <c r="GQ79" s="3">
        <v>7</v>
      </c>
      <c r="GR79" s="2">
        <v>1</v>
      </c>
      <c r="GS79">
        <v>5</v>
      </c>
      <c r="GT79">
        <v>5</v>
      </c>
      <c r="GU79">
        <v>5</v>
      </c>
      <c r="GV79">
        <v>5</v>
      </c>
      <c r="GW79">
        <v>5</v>
      </c>
      <c r="GX79" s="37">
        <f>LOOKUP(GW79,{1,2,3,4,5},{5,4,3,2,1})</f>
        <v>1</v>
      </c>
      <c r="GY79">
        <v>5</v>
      </c>
      <c r="GZ79" s="37">
        <f>LOOKUP(GY79,{1,2,3,4,5},{5,4,3,2,1})</f>
        <v>1</v>
      </c>
      <c r="HA79">
        <v>5</v>
      </c>
      <c r="HB79">
        <v>5</v>
      </c>
      <c r="HC79" s="37">
        <f>LOOKUP(HB79,{1,2,3,4,5},{5,4,3,2,1})</f>
        <v>1</v>
      </c>
      <c r="HD79">
        <v>5</v>
      </c>
      <c r="HE79">
        <v>5</v>
      </c>
      <c r="HF79">
        <v>5</v>
      </c>
      <c r="HG79">
        <v>5</v>
      </c>
      <c r="HH79">
        <v>5</v>
      </c>
      <c r="HI79">
        <v>5</v>
      </c>
      <c r="HJ79">
        <v>5</v>
      </c>
      <c r="HK79">
        <v>5</v>
      </c>
      <c r="HL79" s="37">
        <f>LOOKUP(HK79,{1,2,3,4,5},{5,4,3,2,1})</f>
        <v>1</v>
      </c>
      <c r="HM79">
        <v>5</v>
      </c>
      <c r="HN79" s="37">
        <f>LOOKUP(HM79,{1,2,3,4,5},{5,4,3,2,1})</f>
        <v>1</v>
      </c>
      <c r="HO79">
        <f t="shared" si="251"/>
        <v>65</v>
      </c>
      <c r="HP79">
        <f t="shared" si="252"/>
        <v>3.82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 s="37">
        <v>3</v>
      </c>
      <c r="HY79">
        <v>2</v>
      </c>
      <c r="HZ79">
        <v>3</v>
      </c>
      <c r="IA79">
        <v>2</v>
      </c>
      <c r="IB79">
        <v>1</v>
      </c>
      <c r="IC79">
        <v>2</v>
      </c>
      <c r="ID79">
        <v>2</v>
      </c>
      <c r="IE79">
        <v>2</v>
      </c>
      <c r="IF79">
        <v>3</v>
      </c>
      <c r="IG79">
        <v>3</v>
      </c>
      <c r="IH79">
        <v>1</v>
      </c>
      <c r="II79">
        <v>2</v>
      </c>
      <c r="IJ79" s="37">
        <f>LOOKUP(II79,{1,2,3},{3,2,1})</f>
        <v>2</v>
      </c>
      <c r="IK79" s="2">
        <f t="shared" si="216"/>
        <v>29</v>
      </c>
      <c r="IL79" s="3">
        <f t="shared" si="217"/>
        <v>1.71</v>
      </c>
      <c r="IM79" s="2">
        <v>1</v>
      </c>
      <c r="IN79">
        <v>1</v>
      </c>
      <c r="IO79">
        <v>4</v>
      </c>
      <c r="IP79">
        <v>4</v>
      </c>
      <c r="IQ79">
        <v>3</v>
      </c>
      <c r="IR79">
        <v>5</v>
      </c>
      <c r="IS79">
        <v>4</v>
      </c>
      <c r="IT79" s="2">
        <f t="shared" si="253"/>
        <v>21</v>
      </c>
      <c r="IU79" s="3">
        <f t="shared" si="254"/>
        <v>3.5</v>
      </c>
      <c r="IV79" s="2">
        <v>1</v>
      </c>
      <c r="IW79">
        <v>1</v>
      </c>
      <c r="IX79">
        <v>4</v>
      </c>
      <c r="IY79">
        <v>4</v>
      </c>
      <c r="IZ79">
        <v>3</v>
      </c>
      <c r="JA79">
        <v>5</v>
      </c>
      <c r="JB79">
        <v>4</v>
      </c>
      <c r="JC79" s="2">
        <f t="shared" si="255"/>
        <v>21</v>
      </c>
      <c r="JD79" s="3">
        <f t="shared" si="256"/>
        <v>3.5</v>
      </c>
      <c r="JE79" s="32">
        <v>1</v>
      </c>
      <c r="JF79" s="31">
        <v>5</v>
      </c>
      <c r="JG79" s="31">
        <v>3</v>
      </c>
      <c r="JH79" s="31">
        <v>3</v>
      </c>
      <c r="JI79" s="31">
        <v>2</v>
      </c>
      <c r="JJ79" s="31" t="s">
        <v>440</v>
      </c>
      <c r="JK79" s="31">
        <v>3</v>
      </c>
      <c r="JL79" s="32">
        <f t="shared" si="257"/>
        <v>16</v>
      </c>
      <c r="JM79" s="33">
        <f t="shared" si="258"/>
        <v>2.6669999999999998</v>
      </c>
      <c r="JN79" s="2">
        <v>1</v>
      </c>
      <c r="JO79">
        <v>5</v>
      </c>
      <c r="JP79">
        <v>4</v>
      </c>
      <c r="JQ79">
        <v>4</v>
      </c>
      <c r="JR79">
        <v>5</v>
      </c>
      <c r="JS79">
        <v>3</v>
      </c>
      <c r="JT79">
        <v>5</v>
      </c>
      <c r="JU79" s="2">
        <f t="shared" si="278"/>
        <v>26</v>
      </c>
      <c r="JV79" s="3">
        <f t="shared" si="279"/>
        <v>4.3330000000000002</v>
      </c>
      <c r="JW79" s="32">
        <v>1</v>
      </c>
      <c r="JX79" s="31">
        <v>5</v>
      </c>
      <c r="JY79" s="31">
        <f>LOOKUP(JX79,{1,2,3,4,5},{5,4,3,2,1})</f>
        <v>1</v>
      </c>
      <c r="JZ79" s="31">
        <v>3</v>
      </c>
      <c r="KA79" s="31">
        <f>LOOKUP(JZ79,{1,2,3,4,5},{5,4,3,2,1})</f>
        <v>3</v>
      </c>
      <c r="KB79" s="31">
        <v>3</v>
      </c>
      <c r="KC79" s="31">
        <f>LOOKUP(KB79,{1,2,3,4,5},{5,4,3,2,1})</f>
        <v>3</v>
      </c>
      <c r="KD79" s="31">
        <v>5</v>
      </c>
      <c r="KE79" s="31">
        <f>LOOKUP(KD79,{1,2,3,4,5},{5,4,3,2,1})</f>
        <v>1</v>
      </c>
      <c r="KF79" s="31">
        <v>2</v>
      </c>
      <c r="KG79" s="31">
        <f>LOOKUP(KF79,{1,2,3,4,5},{5,4,3,2,1})</f>
        <v>4</v>
      </c>
      <c r="KH79" s="31">
        <v>4</v>
      </c>
      <c r="KI79" s="31">
        <f>LOOKUP(KH79,{1,2,3,4,5},{5,4,3,2,1})</f>
        <v>2</v>
      </c>
      <c r="KJ79" s="32">
        <f t="shared" si="276"/>
        <v>22</v>
      </c>
      <c r="KK79" s="33">
        <f t="shared" si="259"/>
        <v>3.6669999999999998</v>
      </c>
      <c r="KL79" s="2">
        <f t="shared" si="260"/>
        <v>3</v>
      </c>
      <c r="KM79">
        <f t="shared" si="261"/>
        <v>11</v>
      </c>
      <c r="KN79">
        <f t="shared" si="277"/>
        <v>11</v>
      </c>
      <c r="KO79">
        <f t="shared" si="262"/>
        <v>7</v>
      </c>
      <c r="KP79">
        <f t="shared" si="263"/>
        <v>14</v>
      </c>
      <c r="KQ79">
        <f t="shared" si="264"/>
        <v>10</v>
      </c>
      <c r="KR79" s="2">
        <f t="shared" si="218"/>
        <v>10</v>
      </c>
      <c r="KS79">
        <f t="shared" si="223"/>
        <v>7</v>
      </c>
      <c r="KT79">
        <f t="shared" ref="KT79:KT110" si="280">(JH79+JQ79)</f>
        <v>7</v>
      </c>
      <c r="KU79">
        <f t="shared" ref="KU79:KU110" si="281">(JI79+JR79)</f>
        <v>7</v>
      </c>
      <c r="KV79" s="31" t="s">
        <v>440</v>
      </c>
      <c r="KW79" s="3">
        <f t="shared" ref="KW79:KW109" si="282">(JK79+JT79)</f>
        <v>8</v>
      </c>
      <c r="KX79" s="2">
        <v>1</v>
      </c>
      <c r="KY79">
        <v>4</v>
      </c>
      <c r="KZ79">
        <v>4</v>
      </c>
      <c r="LA79">
        <v>3</v>
      </c>
      <c r="LB79">
        <v>1</v>
      </c>
      <c r="LC79">
        <v>3</v>
      </c>
      <c r="LD79">
        <v>2</v>
      </c>
      <c r="LE79">
        <v>4</v>
      </c>
      <c r="LF79">
        <v>3</v>
      </c>
      <c r="LG79">
        <v>4</v>
      </c>
      <c r="LH79">
        <v>4</v>
      </c>
      <c r="LI79">
        <v>2</v>
      </c>
      <c r="LJ79">
        <v>4</v>
      </c>
      <c r="LK79">
        <v>3</v>
      </c>
      <c r="LL79">
        <v>3</v>
      </c>
      <c r="LM79">
        <v>3</v>
      </c>
      <c r="LN79">
        <v>2</v>
      </c>
      <c r="LO79">
        <v>2</v>
      </c>
      <c r="LP79">
        <v>3</v>
      </c>
      <c r="LQ79">
        <v>2</v>
      </c>
      <c r="LR79">
        <v>3</v>
      </c>
      <c r="LS79">
        <v>2</v>
      </c>
      <c r="LT79">
        <v>3</v>
      </c>
      <c r="LU79" s="2">
        <f t="shared" si="265"/>
        <v>23</v>
      </c>
      <c r="LV79" s="3">
        <f t="shared" si="266"/>
        <v>3.8330000000000002</v>
      </c>
      <c r="LW79" s="2">
        <f t="shared" si="267"/>
        <v>41</v>
      </c>
      <c r="LX79" s="3">
        <f t="shared" si="268"/>
        <v>2.5630000000000002</v>
      </c>
      <c r="LY79" s="2">
        <f t="shared" si="269"/>
        <v>64</v>
      </c>
      <c r="LZ79" s="3">
        <f t="shared" si="270"/>
        <v>2.9089999999999998</v>
      </c>
      <c r="MA79" s="2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 s="3">
        <v>1</v>
      </c>
      <c r="MK79">
        <f t="shared" si="271"/>
        <v>10</v>
      </c>
      <c r="ML79" s="2">
        <v>1</v>
      </c>
      <c r="MM79">
        <v>3</v>
      </c>
      <c r="MN79">
        <v>3</v>
      </c>
      <c r="MO79">
        <v>3</v>
      </c>
      <c r="MP79" s="37">
        <f>LOOKUP(MO79,{1,2,3,4,5},{5,4,3,2,1})</f>
        <v>3</v>
      </c>
      <c r="MQ79">
        <v>3</v>
      </c>
      <c r="MR79">
        <v>4</v>
      </c>
      <c r="MS79" s="37">
        <f>LOOKUP(MR79,{1,2,3,4,5},{5,4,3,2,1})</f>
        <v>2</v>
      </c>
      <c r="MT79">
        <v>3</v>
      </c>
      <c r="MU79" s="37">
        <f>LOOKUP(MT79,{1,2,3,4,5},{5,4,3,2,1})</f>
        <v>3</v>
      </c>
      <c r="MV79">
        <v>2</v>
      </c>
      <c r="MW79">
        <v>3</v>
      </c>
      <c r="MX79">
        <v>3</v>
      </c>
      <c r="MY79">
        <v>3</v>
      </c>
      <c r="MZ79" s="37">
        <f>LOOKUP(MY79,{1,2,3,4,5},{5,4,3,2,1})</f>
        <v>3</v>
      </c>
      <c r="NA79">
        <v>3</v>
      </c>
      <c r="NB79">
        <v>2</v>
      </c>
      <c r="NC79">
        <v>3</v>
      </c>
      <c r="ND79" s="37">
        <f>LOOKUP(NC79,{1,2,3,4,5},{5,4,3,2,1})</f>
        <v>3</v>
      </c>
      <c r="NE79">
        <v>3</v>
      </c>
      <c r="NF79">
        <v>4</v>
      </c>
      <c r="NG79" s="37">
        <f>LOOKUP(NF79,{1,2,3,4,5},{5,4,3,2,1})</f>
        <v>2</v>
      </c>
      <c r="NH79">
        <v>4</v>
      </c>
      <c r="NI79" s="37">
        <f>LOOKUP(NH79,{1,2,3,4,5},{5,4,3,2,1})</f>
        <v>2</v>
      </c>
      <c r="NJ79">
        <v>3</v>
      </c>
      <c r="NK79">
        <v>3</v>
      </c>
      <c r="NL79" s="37">
        <f>LOOKUP(NK79,{1,2,3,4,5},{5,4,3,2,1})</f>
        <v>3</v>
      </c>
      <c r="NM79">
        <v>3</v>
      </c>
      <c r="NN79" s="37">
        <f>LOOKUP(NM79,{1,2,3,4,5},{5,4,3,2,1})</f>
        <v>3</v>
      </c>
      <c r="NO79">
        <v>3</v>
      </c>
      <c r="NP79" s="37">
        <f>LOOKUP(NO79,{1,2,3,4,5},{5,4,3,2,1})</f>
        <v>3</v>
      </c>
      <c r="NQ79">
        <v>3</v>
      </c>
      <c r="NR79">
        <v>3</v>
      </c>
      <c r="NS79">
        <v>3</v>
      </c>
      <c r="NT79">
        <v>3</v>
      </c>
      <c r="NU79" s="37">
        <f>LOOKUP(NT79,{1,2,3,4,5},{5,4,3,2,1})</f>
        <v>3</v>
      </c>
      <c r="NV79">
        <v>3</v>
      </c>
      <c r="NW79" s="37">
        <f>LOOKUP(NV79,{1,2,3,4,5},{5,4,3,2,1})</f>
        <v>3</v>
      </c>
      <c r="NX79">
        <v>3</v>
      </c>
      <c r="NY79" s="37">
        <f>LOOKUP(NX79,{1,2,3,4,5},{5,4,3,2,1})</f>
        <v>3</v>
      </c>
      <c r="NZ79">
        <f t="shared" si="272"/>
        <v>73</v>
      </c>
      <c r="OA79">
        <f t="shared" si="273"/>
        <v>2.81</v>
      </c>
      <c r="OB79" s="13" t="s">
        <v>440</v>
      </c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</row>
    <row r="80" spans="1:461" x14ac:dyDescent="0.3">
      <c r="A80" s="30">
        <v>85</v>
      </c>
      <c r="B80" s="2" t="s">
        <v>841</v>
      </c>
      <c r="C80" s="3">
        <v>1</v>
      </c>
      <c r="D80" s="2">
        <v>24</v>
      </c>
      <c r="E80">
        <v>2</v>
      </c>
      <c r="F80" s="2">
        <v>1</v>
      </c>
      <c r="G80">
        <v>2</v>
      </c>
      <c r="H80" s="3">
        <v>1</v>
      </c>
      <c r="I80" s="2">
        <v>1</v>
      </c>
      <c r="J80">
        <v>1</v>
      </c>
      <c r="K80">
        <v>0</v>
      </c>
      <c r="L80">
        <v>1</v>
      </c>
      <c r="M80">
        <v>1</v>
      </c>
      <c r="N80">
        <v>0</v>
      </c>
      <c r="O80">
        <v>0</v>
      </c>
      <c r="P80">
        <f t="shared" si="274"/>
        <v>3</v>
      </c>
      <c r="R80">
        <v>1</v>
      </c>
      <c r="S80">
        <v>5</v>
      </c>
      <c r="T80">
        <f>LOOKUP(R80,{1,2,3,4,5,6,11,15},{1,2,1,2,2,2,1,2})</f>
        <v>1</v>
      </c>
      <c r="U80">
        <v>1</v>
      </c>
      <c r="V80" s="3"/>
      <c r="W80" s="32" t="s">
        <v>440</v>
      </c>
      <c r="X80" s="32" t="s">
        <v>440</v>
      </c>
      <c r="Y80" s="32" t="s">
        <v>440</v>
      </c>
      <c r="Z80" s="32" t="s">
        <v>440</v>
      </c>
      <c r="AA80" s="32" t="s">
        <v>440</v>
      </c>
      <c r="AB80" s="49" t="s">
        <v>440</v>
      </c>
      <c r="AC80" s="32" t="s">
        <v>440</v>
      </c>
      <c r="AD80" s="49" t="s">
        <v>440</v>
      </c>
      <c r="AE80" s="2">
        <v>1</v>
      </c>
      <c r="AF80">
        <v>1</v>
      </c>
      <c r="AG80">
        <f t="shared" si="194"/>
        <v>1</v>
      </c>
      <c r="AH80">
        <v>1</v>
      </c>
      <c r="AI80">
        <f t="shared" si="195"/>
        <v>1</v>
      </c>
      <c r="AJ80">
        <v>1</v>
      </c>
      <c r="AK80">
        <f t="shared" si="196"/>
        <v>1</v>
      </c>
      <c r="AL80">
        <v>1</v>
      </c>
      <c r="AM80">
        <f t="shared" si="197"/>
        <v>-1</v>
      </c>
      <c r="AN80">
        <v>1</v>
      </c>
      <c r="AO80">
        <f t="shared" si="198"/>
        <v>-1</v>
      </c>
      <c r="AP80">
        <v>1</v>
      </c>
      <c r="AQ80">
        <f t="shared" si="199"/>
        <v>1</v>
      </c>
      <c r="AR80">
        <v>1</v>
      </c>
      <c r="AS80">
        <f t="shared" si="200"/>
        <v>-1</v>
      </c>
      <c r="AT80">
        <v>1</v>
      </c>
      <c r="AU80">
        <f t="shared" si="201"/>
        <v>-1</v>
      </c>
      <c r="AV80">
        <v>1</v>
      </c>
      <c r="AW80">
        <f t="shared" si="202"/>
        <v>1</v>
      </c>
      <c r="AX80">
        <v>1</v>
      </c>
      <c r="AY80">
        <f t="shared" si="203"/>
        <v>-1</v>
      </c>
      <c r="AZ80">
        <v>1</v>
      </c>
      <c r="BA80">
        <f t="shared" si="204"/>
        <v>-1</v>
      </c>
      <c r="BB80">
        <v>1</v>
      </c>
      <c r="BC80">
        <f t="shared" si="205"/>
        <v>1</v>
      </c>
      <c r="BD80">
        <v>1</v>
      </c>
      <c r="BE80">
        <f t="shared" si="206"/>
        <v>1</v>
      </c>
      <c r="BF80">
        <v>1</v>
      </c>
      <c r="BG80">
        <f t="shared" si="207"/>
        <v>-1</v>
      </c>
      <c r="BH80">
        <v>1</v>
      </c>
      <c r="BI80">
        <f t="shared" si="208"/>
        <v>1</v>
      </c>
      <c r="BJ80">
        <v>1</v>
      </c>
      <c r="BK80">
        <f t="shared" si="209"/>
        <v>-1</v>
      </c>
      <c r="BL80">
        <v>1</v>
      </c>
      <c r="BM80">
        <f t="shared" si="210"/>
        <v>-1</v>
      </c>
      <c r="BN80">
        <v>1</v>
      </c>
      <c r="BO80">
        <f t="shared" si="211"/>
        <v>1</v>
      </c>
      <c r="BP80">
        <v>1</v>
      </c>
      <c r="BQ80">
        <f t="shared" si="212"/>
        <v>1</v>
      </c>
      <c r="BR80">
        <v>1</v>
      </c>
      <c r="BS80">
        <f t="shared" si="213"/>
        <v>-1</v>
      </c>
      <c r="BT80">
        <v>1</v>
      </c>
      <c r="BU80">
        <f t="shared" si="214"/>
        <v>-1</v>
      </c>
      <c r="BV80" s="13">
        <f t="shared" si="215"/>
        <v>-1</v>
      </c>
      <c r="BW80" s="2">
        <v>1</v>
      </c>
      <c r="BX80">
        <v>4</v>
      </c>
      <c r="BY80">
        <v>4</v>
      </c>
      <c r="BZ80">
        <v>2</v>
      </c>
      <c r="CA80">
        <v>5</v>
      </c>
      <c r="CB80">
        <v>3</v>
      </c>
      <c r="CC80">
        <v>4</v>
      </c>
      <c r="CD80">
        <v>3</v>
      </c>
      <c r="CE80" s="37">
        <v>5</v>
      </c>
      <c r="CF80">
        <v>4</v>
      </c>
      <c r="CG80">
        <v>3</v>
      </c>
      <c r="CH80">
        <v>3</v>
      </c>
      <c r="CI80">
        <v>4</v>
      </c>
      <c r="CJ80">
        <v>2</v>
      </c>
      <c r="CK80">
        <v>4</v>
      </c>
      <c r="CL80">
        <v>4</v>
      </c>
      <c r="CM80">
        <v>3</v>
      </c>
      <c r="CN80">
        <v>4</v>
      </c>
      <c r="CO80">
        <v>3</v>
      </c>
      <c r="CP80">
        <v>5</v>
      </c>
      <c r="CQ80">
        <v>3</v>
      </c>
      <c r="CR80">
        <v>2</v>
      </c>
      <c r="CS80">
        <f>LOOKUP(CR80,{1,2,3,4,5},{5,4,3,2,1})</f>
        <v>4</v>
      </c>
      <c r="CT80">
        <v>4</v>
      </c>
      <c r="CU80">
        <v>2</v>
      </c>
      <c r="CV80">
        <v>3</v>
      </c>
      <c r="CW80">
        <v>3</v>
      </c>
      <c r="CX80">
        <f>LOOKUP(CW80,{1,2,3,4,5},{5,4,3,2,1})</f>
        <v>3</v>
      </c>
      <c r="CY80">
        <v>1</v>
      </c>
      <c r="CZ80">
        <f>LOOKUP(CY80,{1,2,3,4,5},{5,4,3,2,1})</f>
        <v>5</v>
      </c>
      <c r="DA80">
        <v>1</v>
      </c>
      <c r="DB80">
        <f>LOOKUP(DA80,{1,2,3,4,5},{5,4,3,2,1})</f>
        <v>5</v>
      </c>
      <c r="DC80">
        <v>4</v>
      </c>
      <c r="DD80">
        <v>4</v>
      </c>
      <c r="DE80">
        <v>4</v>
      </c>
      <c r="DF80">
        <v>4</v>
      </c>
      <c r="DG80">
        <v>4</v>
      </c>
      <c r="DH80">
        <v>4</v>
      </c>
      <c r="DI80">
        <v>3</v>
      </c>
      <c r="DJ80">
        <v>3</v>
      </c>
      <c r="DK80">
        <v>3</v>
      </c>
      <c r="DL80" s="2">
        <f t="shared" si="224"/>
        <v>10</v>
      </c>
      <c r="DM80">
        <f t="shared" si="225"/>
        <v>3.3332999999999999</v>
      </c>
      <c r="DN80">
        <f t="shared" si="226"/>
        <v>12</v>
      </c>
      <c r="DO80">
        <f t="shared" si="227"/>
        <v>4</v>
      </c>
      <c r="DP80">
        <f t="shared" si="228"/>
        <v>22</v>
      </c>
      <c r="DQ80" s="3">
        <f t="shared" si="229"/>
        <v>3.6667000000000001</v>
      </c>
      <c r="DR80" s="2">
        <f t="shared" si="230"/>
        <v>23</v>
      </c>
      <c r="DS80">
        <f t="shared" si="231"/>
        <v>3.8332999999999999</v>
      </c>
      <c r="DT80">
        <f t="shared" si="232"/>
        <v>26</v>
      </c>
      <c r="DU80">
        <f t="shared" si="233"/>
        <v>3.25</v>
      </c>
      <c r="DV80">
        <f t="shared" si="234"/>
        <v>49</v>
      </c>
      <c r="DW80" s="3">
        <f t="shared" si="235"/>
        <v>3.5</v>
      </c>
      <c r="DX80" s="2">
        <f t="shared" si="236"/>
        <v>12</v>
      </c>
      <c r="DY80">
        <f t="shared" si="237"/>
        <v>4</v>
      </c>
      <c r="DZ80">
        <f t="shared" si="238"/>
        <v>9</v>
      </c>
      <c r="EA80">
        <f t="shared" si="239"/>
        <v>3</v>
      </c>
      <c r="EB80">
        <f t="shared" si="240"/>
        <v>21</v>
      </c>
      <c r="EC80" s="3">
        <f t="shared" si="241"/>
        <v>3.5</v>
      </c>
      <c r="ED80" s="2">
        <f t="shared" si="275"/>
        <v>25</v>
      </c>
      <c r="EE80" s="3">
        <f t="shared" si="242"/>
        <v>4.17</v>
      </c>
      <c r="EF80" s="2">
        <f t="shared" si="243"/>
        <v>9</v>
      </c>
      <c r="EG80" s="3">
        <f t="shared" si="244"/>
        <v>3</v>
      </c>
      <c r="EH80" s="2">
        <f t="shared" si="245"/>
        <v>126</v>
      </c>
      <c r="EI80" s="3">
        <f t="shared" si="246"/>
        <v>3.6</v>
      </c>
      <c r="EJ80" s="2">
        <v>1</v>
      </c>
      <c r="EK80">
        <v>1</v>
      </c>
      <c r="EL80">
        <v>1</v>
      </c>
      <c r="EM80">
        <v>1</v>
      </c>
      <c r="EN80">
        <v>4</v>
      </c>
      <c r="EO80">
        <v>1</v>
      </c>
      <c r="EP80">
        <v>1</v>
      </c>
      <c r="EQ80">
        <v>3</v>
      </c>
      <c r="ER80">
        <v>1</v>
      </c>
      <c r="ES80">
        <v>1</v>
      </c>
      <c r="ET80">
        <v>4</v>
      </c>
      <c r="EU80" s="37">
        <v>2</v>
      </c>
      <c r="EV80">
        <v>1</v>
      </c>
      <c r="EW80">
        <v>1</v>
      </c>
      <c r="EX80">
        <v>1</v>
      </c>
      <c r="EY80">
        <v>1</v>
      </c>
      <c r="EZ80">
        <v>5</v>
      </c>
      <c r="FA80">
        <v>5</v>
      </c>
      <c r="FB80">
        <v>1</v>
      </c>
      <c r="FC80">
        <v>4</v>
      </c>
      <c r="FD80">
        <v>3</v>
      </c>
      <c r="FE80">
        <v>3</v>
      </c>
      <c r="FF80" s="2">
        <f t="shared" si="247"/>
        <v>43</v>
      </c>
      <c r="FG80" s="3">
        <f t="shared" si="248"/>
        <v>2.15</v>
      </c>
      <c r="FH80" s="2" t="s">
        <v>520</v>
      </c>
      <c r="FI80">
        <v>15</v>
      </c>
      <c r="FJ80" t="s">
        <v>521</v>
      </c>
      <c r="FK80">
        <v>16</v>
      </c>
      <c r="FL80" t="s">
        <v>514</v>
      </c>
      <c r="FM80" s="3">
        <v>10</v>
      </c>
      <c r="FN80" s="2">
        <v>1</v>
      </c>
      <c r="FO80">
        <v>1</v>
      </c>
      <c r="FP80">
        <v>1</v>
      </c>
      <c r="FQ80">
        <v>1</v>
      </c>
      <c r="FR80">
        <v>1</v>
      </c>
      <c r="FS80">
        <v>2</v>
      </c>
      <c r="FT80">
        <v>1</v>
      </c>
      <c r="FU80">
        <v>1</v>
      </c>
      <c r="FV80">
        <v>1</v>
      </c>
      <c r="FW80">
        <v>1</v>
      </c>
      <c r="FX80">
        <v>1</v>
      </c>
      <c r="FY80" s="37">
        <v>2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 s="2">
        <f t="shared" si="249"/>
        <v>21</v>
      </c>
      <c r="GK80" s="3">
        <f t="shared" si="250"/>
        <v>1.05</v>
      </c>
      <c r="GL80" s="2" t="s">
        <v>513</v>
      </c>
      <c r="GM80">
        <v>9</v>
      </c>
      <c r="GN80" t="s">
        <v>525</v>
      </c>
      <c r="GO80">
        <v>20</v>
      </c>
      <c r="GP80" t="s">
        <v>507</v>
      </c>
      <c r="GQ80" s="3">
        <v>3</v>
      </c>
      <c r="GR80" s="2">
        <v>1</v>
      </c>
      <c r="GS80">
        <v>4</v>
      </c>
      <c r="GT80">
        <v>4</v>
      </c>
      <c r="GU80">
        <v>2</v>
      </c>
      <c r="GV80">
        <v>3</v>
      </c>
      <c r="GW80">
        <v>4</v>
      </c>
      <c r="GX80" s="37">
        <f>LOOKUP(GW80,{1,2,3,4,5},{5,4,3,2,1})</f>
        <v>2</v>
      </c>
      <c r="GY80">
        <v>1</v>
      </c>
      <c r="GZ80" s="37">
        <f>LOOKUP(GY80,{1,2,3,4,5},{5,4,3,2,1})</f>
        <v>5</v>
      </c>
      <c r="HA80">
        <v>3</v>
      </c>
      <c r="HB80">
        <v>3</v>
      </c>
      <c r="HC80" s="37">
        <f>LOOKUP(HB80,{1,2,3,4,5},{5,4,3,2,1})</f>
        <v>3</v>
      </c>
      <c r="HD80">
        <v>3</v>
      </c>
      <c r="HE80">
        <v>4</v>
      </c>
      <c r="HF80">
        <v>5</v>
      </c>
      <c r="HG80">
        <v>4</v>
      </c>
      <c r="HH80">
        <v>4</v>
      </c>
      <c r="HI80">
        <v>4</v>
      </c>
      <c r="HJ80">
        <v>4</v>
      </c>
      <c r="HK80">
        <v>2</v>
      </c>
      <c r="HL80" s="37">
        <f>LOOKUP(HK80,{1,2,3,4,5},{5,4,3,2,1})</f>
        <v>4</v>
      </c>
      <c r="HM80">
        <v>2</v>
      </c>
      <c r="HN80" s="37">
        <f>LOOKUP(HM80,{1,2,3,4,5},{5,4,3,2,1})</f>
        <v>4</v>
      </c>
      <c r="HO80">
        <f t="shared" si="251"/>
        <v>62</v>
      </c>
      <c r="HP80">
        <f t="shared" si="252"/>
        <v>3.65</v>
      </c>
      <c r="HQ80">
        <v>1</v>
      </c>
      <c r="HR80">
        <v>3</v>
      </c>
      <c r="HS80">
        <v>3</v>
      </c>
      <c r="HT80">
        <v>1</v>
      </c>
      <c r="HU80">
        <v>2</v>
      </c>
      <c r="HV80">
        <v>1</v>
      </c>
      <c r="HW80">
        <v>1</v>
      </c>
      <c r="HX80" s="37">
        <v>3</v>
      </c>
      <c r="HY80">
        <v>2</v>
      </c>
      <c r="HZ80">
        <v>3</v>
      </c>
      <c r="IA80">
        <v>2</v>
      </c>
      <c r="IB80">
        <v>1</v>
      </c>
      <c r="IC80">
        <v>2</v>
      </c>
      <c r="ID80">
        <v>2</v>
      </c>
      <c r="IE80">
        <v>2</v>
      </c>
      <c r="IF80">
        <v>3</v>
      </c>
      <c r="IG80">
        <v>1</v>
      </c>
      <c r="IH80">
        <v>1</v>
      </c>
      <c r="II80">
        <v>1</v>
      </c>
      <c r="IJ80" s="37">
        <f>LOOKUP(II80,{1,2,3},{3,2,1})</f>
        <v>3</v>
      </c>
      <c r="IK80" s="2">
        <f t="shared" si="216"/>
        <v>33</v>
      </c>
      <c r="IL80" s="3">
        <f t="shared" si="217"/>
        <v>1.94</v>
      </c>
      <c r="IM80" s="2">
        <v>1</v>
      </c>
      <c r="IN80">
        <v>2</v>
      </c>
      <c r="IO80">
        <v>3</v>
      </c>
      <c r="IP80">
        <v>5</v>
      </c>
      <c r="IQ80">
        <v>1</v>
      </c>
      <c r="IR80">
        <v>5</v>
      </c>
      <c r="IS80">
        <v>4</v>
      </c>
      <c r="IT80" s="2">
        <f t="shared" si="253"/>
        <v>20</v>
      </c>
      <c r="IU80" s="3">
        <f t="shared" si="254"/>
        <v>3.3330000000000002</v>
      </c>
      <c r="IV80" s="2">
        <v>1</v>
      </c>
      <c r="IW80">
        <v>2</v>
      </c>
      <c r="IX80">
        <v>3</v>
      </c>
      <c r="IY80">
        <v>5</v>
      </c>
      <c r="IZ80">
        <v>3</v>
      </c>
      <c r="JA80">
        <v>5</v>
      </c>
      <c r="JB80">
        <v>4</v>
      </c>
      <c r="JC80" s="2">
        <f t="shared" si="255"/>
        <v>22</v>
      </c>
      <c r="JD80" s="3">
        <f t="shared" si="256"/>
        <v>3.6669999999999998</v>
      </c>
      <c r="JE80" s="2">
        <v>1</v>
      </c>
      <c r="JF80">
        <v>3</v>
      </c>
      <c r="JG80">
        <v>4</v>
      </c>
      <c r="JH80">
        <v>2</v>
      </c>
      <c r="JI80">
        <v>4</v>
      </c>
      <c r="JJ80">
        <v>1</v>
      </c>
      <c r="JK80">
        <v>3</v>
      </c>
      <c r="JL80" s="2">
        <f t="shared" si="257"/>
        <v>17</v>
      </c>
      <c r="JM80" s="3">
        <f t="shared" si="258"/>
        <v>2.8330000000000002</v>
      </c>
      <c r="JN80" s="2">
        <v>1</v>
      </c>
      <c r="JO80">
        <v>5</v>
      </c>
      <c r="JP80">
        <v>5</v>
      </c>
      <c r="JQ80">
        <v>3</v>
      </c>
      <c r="JR80">
        <v>4</v>
      </c>
      <c r="JS80">
        <v>3</v>
      </c>
      <c r="JT80">
        <v>4</v>
      </c>
      <c r="JU80" s="2">
        <f t="shared" si="278"/>
        <v>24</v>
      </c>
      <c r="JV80" s="3">
        <f t="shared" si="279"/>
        <v>4</v>
      </c>
      <c r="JW80" s="2">
        <v>1</v>
      </c>
      <c r="JX80">
        <v>4</v>
      </c>
      <c r="JY80" s="37">
        <f>LOOKUP(JX80,{1,2,3,4,5},{5,4,3,2,1})</f>
        <v>2</v>
      </c>
      <c r="JZ80">
        <v>4</v>
      </c>
      <c r="KA80" s="37">
        <f>LOOKUP(JZ80,{1,2,3,4,5},{5,4,3,2,1})</f>
        <v>2</v>
      </c>
      <c r="KB80">
        <v>2</v>
      </c>
      <c r="KC80" s="37">
        <f>LOOKUP(KB80,{1,2,3,4,5},{5,4,3,2,1})</f>
        <v>4</v>
      </c>
      <c r="KD80">
        <v>4</v>
      </c>
      <c r="KE80" s="37">
        <f>LOOKUP(KD80,{1,2,3,4,5},{5,4,3,2,1})</f>
        <v>2</v>
      </c>
      <c r="KF80">
        <v>2</v>
      </c>
      <c r="KG80" s="37">
        <f>LOOKUP(KF80,{1,2,3,4,5},{5,4,3,2,1})</f>
        <v>4</v>
      </c>
      <c r="KH80">
        <v>3</v>
      </c>
      <c r="KI80" s="37">
        <f>LOOKUP(KH80,{1,2,3,4,5},{5,4,3,2,1})</f>
        <v>3</v>
      </c>
      <c r="KJ80" s="2">
        <f t="shared" si="276"/>
        <v>19</v>
      </c>
      <c r="KK80" s="3">
        <f t="shared" si="259"/>
        <v>3.1669999999999998</v>
      </c>
      <c r="KL80" s="2">
        <f t="shared" si="260"/>
        <v>6</v>
      </c>
      <c r="KM80">
        <f t="shared" si="261"/>
        <v>8</v>
      </c>
      <c r="KN80">
        <f t="shared" si="277"/>
        <v>14</v>
      </c>
      <c r="KO80">
        <f t="shared" si="262"/>
        <v>6</v>
      </c>
      <c r="KP80">
        <f t="shared" si="263"/>
        <v>14</v>
      </c>
      <c r="KQ80">
        <f t="shared" si="264"/>
        <v>11</v>
      </c>
      <c r="KR80" s="2">
        <f t="shared" si="218"/>
        <v>8</v>
      </c>
      <c r="KS80">
        <f t="shared" si="223"/>
        <v>9</v>
      </c>
      <c r="KT80">
        <f t="shared" si="280"/>
        <v>5</v>
      </c>
      <c r="KU80">
        <f t="shared" si="281"/>
        <v>8</v>
      </c>
      <c r="KV80">
        <f t="shared" ref="KV80:KV111" si="283">(JJ80+JS80)</f>
        <v>4</v>
      </c>
      <c r="KW80" s="3">
        <f t="shared" si="282"/>
        <v>7</v>
      </c>
      <c r="KX80" s="2">
        <v>1</v>
      </c>
      <c r="KY80">
        <v>4</v>
      </c>
      <c r="KZ80">
        <v>5</v>
      </c>
      <c r="LA80">
        <v>3</v>
      </c>
      <c r="LB80">
        <v>2</v>
      </c>
      <c r="LC80">
        <v>4</v>
      </c>
      <c r="LD80">
        <v>2</v>
      </c>
      <c r="LE80">
        <v>5</v>
      </c>
      <c r="LF80">
        <v>3</v>
      </c>
      <c r="LG80">
        <v>5</v>
      </c>
      <c r="LH80">
        <v>5</v>
      </c>
      <c r="LI80">
        <v>4</v>
      </c>
      <c r="LJ80">
        <v>5</v>
      </c>
      <c r="LK80">
        <v>3</v>
      </c>
      <c r="LL80">
        <v>4</v>
      </c>
      <c r="LM80">
        <v>4</v>
      </c>
      <c r="LN80">
        <v>4</v>
      </c>
      <c r="LO80">
        <v>4</v>
      </c>
      <c r="LP80">
        <v>3</v>
      </c>
      <c r="LQ80">
        <v>3</v>
      </c>
      <c r="LR80">
        <v>4</v>
      </c>
      <c r="LS80">
        <v>2</v>
      </c>
      <c r="LT80">
        <v>5</v>
      </c>
      <c r="LU80" s="2">
        <f t="shared" si="265"/>
        <v>29</v>
      </c>
      <c r="LV80" s="3">
        <f t="shared" si="266"/>
        <v>4.8330000000000002</v>
      </c>
      <c r="LW80" s="2">
        <f t="shared" si="267"/>
        <v>54</v>
      </c>
      <c r="LX80" s="3">
        <f t="shared" si="268"/>
        <v>3.375</v>
      </c>
      <c r="LY80" s="2">
        <f t="shared" si="269"/>
        <v>83</v>
      </c>
      <c r="LZ80" s="3">
        <f t="shared" si="270"/>
        <v>3.7730000000000001</v>
      </c>
      <c r="MA80" s="2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 s="3">
        <v>1</v>
      </c>
      <c r="MK80">
        <f t="shared" si="271"/>
        <v>10</v>
      </c>
      <c r="ML80" s="2">
        <v>1</v>
      </c>
      <c r="MM80">
        <v>3</v>
      </c>
      <c r="MN80">
        <v>3</v>
      </c>
      <c r="MO80">
        <v>3</v>
      </c>
      <c r="MP80" s="37">
        <f>LOOKUP(MO80,{1,2,3,4,5},{5,4,3,2,1})</f>
        <v>3</v>
      </c>
      <c r="MQ80">
        <v>2</v>
      </c>
      <c r="MR80">
        <v>2</v>
      </c>
      <c r="MS80" s="37">
        <f>LOOKUP(MR80,{1,2,3,4,5},{5,4,3,2,1})</f>
        <v>4</v>
      </c>
      <c r="MT80">
        <v>2</v>
      </c>
      <c r="MU80" s="37">
        <f>LOOKUP(MT80,{1,2,3,4,5},{5,4,3,2,1})</f>
        <v>4</v>
      </c>
      <c r="MV80">
        <v>2</v>
      </c>
      <c r="MW80">
        <v>1</v>
      </c>
      <c r="MX80">
        <v>1</v>
      </c>
      <c r="MY80">
        <v>4</v>
      </c>
      <c r="MZ80" s="37">
        <f>LOOKUP(MY80,{1,2,3,4,5},{5,4,3,2,1})</f>
        <v>2</v>
      </c>
      <c r="NA80">
        <v>3</v>
      </c>
      <c r="NB80">
        <v>3</v>
      </c>
      <c r="NC80">
        <v>3</v>
      </c>
      <c r="ND80" s="37">
        <f>LOOKUP(NC80,{1,2,3,4,5},{5,4,3,2,1})</f>
        <v>3</v>
      </c>
      <c r="NE80">
        <v>3</v>
      </c>
      <c r="NF80">
        <v>2</v>
      </c>
      <c r="NG80" s="37">
        <f>LOOKUP(NF80,{1,2,3,4,5},{5,4,3,2,1})</f>
        <v>4</v>
      </c>
      <c r="NH80">
        <v>2</v>
      </c>
      <c r="NI80" s="37">
        <f>LOOKUP(NH80,{1,2,3,4,5},{5,4,3,2,1})</f>
        <v>4</v>
      </c>
      <c r="NJ80">
        <v>3</v>
      </c>
      <c r="NK80">
        <v>3</v>
      </c>
      <c r="NL80" s="37">
        <f>LOOKUP(NK80,{1,2,3,4,5},{5,4,3,2,1})</f>
        <v>3</v>
      </c>
      <c r="NM80">
        <v>3</v>
      </c>
      <c r="NN80" s="37">
        <f>LOOKUP(NM80,{1,2,3,4,5},{5,4,3,2,1})</f>
        <v>3</v>
      </c>
      <c r="NO80">
        <v>3</v>
      </c>
      <c r="NP80" s="37">
        <f>LOOKUP(NO80,{1,2,3,4,5},{5,4,3,2,1})</f>
        <v>3</v>
      </c>
      <c r="NQ80">
        <v>3</v>
      </c>
      <c r="NR80">
        <v>4</v>
      </c>
      <c r="NS80">
        <v>5</v>
      </c>
      <c r="NT80">
        <v>3</v>
      </c>
      <c r="NU80" s="37">
        <f>LOOKUP(NT80,{1,2,3,4,5},{5,4,3,2,1})</f>
        <v>3</v>
      </c>
      <c r="NV80">
        <v>5</v>
      </c>
      <c r="NW80" s="37">
        <f>LOOKUP(NV80,{1,2,3,4,5},{5,4,3,2,1})</f>
        <v>1</v>
      </c>
      <c r="NX80">
        <v>4</v>
      </c>
      <c r="NY80" s="37">
        <f>LOOKUP(NX80,{1,2,3,4,5},{5,4,3,2,1})</f>
        <v>2</v>
      </c>
      <c r="NZ80">
        <f t="shared" si="272"/>
        <v>75</v>
      </c>
      <c r="OA80">
        <f t="shared" si="273"/>
        <v>2.88</v>
      </c>
      <c r="OB80" s="13" t="s">
        <v>440</v>
      </c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</row>
    <row r="81" spans="1:461" x14ac:dyDescent="0.3">
      <c r="A81" s="30">
        <v>86</v>
      </c>
      <c r="B81" s="2" t="s">
        <v>842</v>
      </c>
      <c r="C81" s="3">
        <v>1</v>
      </c>
      <c r="D81" s="2">
        <v>18</v>
      </c>
      <c r="E81">
        <v>2</v>
      </c>
      <c r="F81" s="2">
        <v>1</v>
      </c>
      <c r="G81">
        <v>1</v>
      </c>
      <c r="H81" s="3">
        <v>1</v>
      </c>
      <c r="I81" s="2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f t="shared" si="274"/>
        <v>5</v>
      </c>
      <c r="Q81" t="s">
        <v>843</v>
      </c>
      <c r="R81">
        <v>1</v>
      </c>
      <c r="S81">
        <v>5</v>
      </c>
      <c r="T81">
        <f>LOOKUP(R81,{1,2,3,4,5,6,11,15},{1,2,1,2,2,2,1,2})</f>
        <v>1</v>
      </c>
      <c r="U81">
        <v>1</v>
      </c>
      <c r="V81" s="3"/>
      <c r="W81" s="32" t="s">
        <v>440</v>
      </c>
      <c r="X81" s="32" t="s">
        <v>440</v>
      </c>
      <c r="Y81" s="32" t="s">
        <v>440</v>
      </c>
      <c r="Z81" s="32" t="s">
        <v>440</v>
      </c>
      <c r="AA81" s="32" t="s">
        <v>440</v>
      </c>
      <c r="AB81" s="49" t="s">
        <v>440</v>
      </c>
      <c r="AC81" s="32" t="s">
        <v>440</v>
      </c>
      <c r="AD81" s="49" t="s">
        <v>440</v>
      </c>
      <c r="AE81" s="2">
        <v>1</v>
      </c>
      <c r="AF81">
        <v>1</v>
      </c>
      <c r="AG81">
        <f t="shared" si="194"/>
        <v>1</v>
      </c>
      <c r="AH81">
        <v>1</v>
      </c>
      <c r="AI81">
        <f t="shared" si="195"/>
        <v>1</v>
      </c>
      <c r="AJ81">
        <v>1</v>
      </c>
      <c r="AK81">
        <f t="shared" si="196"/>
        <v>1</v>
      </c>
      <c r="AL81">
        <v>1</v>
      </c>
      <c r="AM81">
        <f t="shared" si="197"/>
        <v>-1</v>
      </c>
      <c r="AN81">
        <v>1</v>
      </c>
      <c r="AO81">
        <f t="shared" si="198"/>
        <v>-1</v>
      </c>
      <c r="AP81">
        <v>1</v>
      </c>
      <c r="AQ81">
        <f t="shared" si="199"/>
        <v>1</v>
      </c>
      <c r="AR81">
        <v>1</v>
      </c>
      <c r="AS81">
        <f t="shared" si="200"/>
        <v>-1</v>
      </c>
      <c r="AT81">
        <v>2</v>
      </c>
      <c r="AU81">
        <f t="shared" si="201"/>
        <v>1</v>
      </c>
      <c r="AV81">
        <v>1</v>
      </c>
      <c r="AW81">
        <f t="shared" si="202"/>
        <v>1</v>
      </c>
      <c r="AX81">
        <v>1</v>
      </c>
      <c r="AY81">
        <f t="shared" si="203"/>
        <v>-1</v>
      </c>
      <c r="AZ81">
        <v>1</v>
      </c>
      <c r="BA81">
        <f t="shared" si="204"/>
        <v>-1</v>
      </c>
      <c r="BB81">
        <v>1</v>
      </c>
      <c r="BC81">
        <f t="shared" si="205"/>
        <v>1</v>
      </c>
      <c r="BD81">
        <v>1</v>
      </c>
      <c r="BE81">
        <f t="shared" si="206"/>
        <v>1</v>
      </c>
      <c r="BF81">
        <v>1</v>
      </c>
      <c r="BG81">
        <f t="shared" si="207"/>
        <v>-1</v>
      </c>
      <c r="BH81">
        <v>1</v>
      </c>
      <c r="BI81">
        <f t="shared" si="208"/>
        <v>1</v>
      </c>
      <c r="BJ81">
        <v>1</v>
      </c>
      <c r="BK81">
        <f t="shared" si="209"/>
        <v>-1</v>
      </c>
      <c r="BL81">
        <v>1</v>
      </c>
      <c r="BM81">
        <f t="shared" si="210"/>
        <v>-1</v>
      </c>
      <c r="BN81">
        <v>1</v>
      </c>
      <c r="BO81">
        <f t="shared" si="211"/>
        <v>1</v>
      </c>
      <c r="BP81">
        <v>1</v>
      </c>
      <c r="BQ81">
        <f t="shared" si="212"/>
        <v>1</v>
      </c>
      <c r="BR81">
        <v>2</v>
      </c>
      <c r="BS81">
        <f t="shared" si="213"/>
        <v>1</v>
      </c>
      <c r="BT81">
        <v>2</v>
      </c>
      <c r="BU81">
        <f t="shared" si="214"/>
        <v>1</v>
      </c>
      <c r="BV81" s="13">
        <f t="shared" si="215"/>
        <v>5</v>
      </c>
      <c r="BW81" s="32">
        <v>1</v>
      </c>
      <c r="BX81" s="31">
        <v>4</v>
      </c>
      <c r="BY81" s="31">
        <v>5</v>
      </c>
      <c r="BZ81" s="31">
        <v>3</v>
      </c>
      <c r="CA81" s="31">
        <v>5</v>
      </c>
      <c r="CB81" s="31">
        <v>3</v>
      </c>
      <c r="CC81" s="31">
        <v>4</v>
      </c>
      <c r="CD81" s="31">
        <v>2</v>
      </c>
      <c r="CE81" s="31">
        <v>5</v>
      </c>
      <c r="CF81" s="31">
        <v>5</v>
      </c>
      <c r="CG81" s="31">
        <v>5</v>
      </c>
      <c r="CH81" s="31">
        <v>4</v>
      </c>
      <c r="CI81" s="31">
        <v>4</v>
      </c>
      <c r="CJ81" s="31">
        <v>4</v>
      </c>
      <c r="CK81" s="31">
        <v>3</v>
      </c>
      <c r="CL81" s="31">
        <v>5</v>
      </c>
      <c r="CM81" s="31">
        <v>3</v>
      </c>
      <c r="CN81" s="31">
        <v>4</v>
      </c>
      <c r="CO81" s="31">
        <v>5</v>
      </c>
      <c r="CP81" s="31">
        <v>5</v>
      </c>
      <c r="CQ81" s="31">
        <v>5</v>
      </c>
      <c r="CR81" s="31">
        <v>1</v>
      </c>
      <c r="CS81" s="31">
        <f>LOOKUP(CR81,{1,2,3,4,5},{5,4,3,2,1})</f>
        <v>5</v>
      </c>
      <c r="CT81" s="31" t="s">
        <v>440</v>
      </c>
      <c r="CU81" s="31">
        <v>5</v>
      </c>
      <c r="CV81" s="31">
        <v>4</v>
      </c>
      <c r="CW81" s="31">
        <v>3</v>
      </c>
      <c r="CX81" s="31">
        <f>LOOKUP(CW81,{1,2,3,4,5},{5,4,3,2,1})</f>
        <v>3</v>
      </c>
      <c r="CY81" s="31">
        <v>4</v>
      </c>
      <c r="CZ81" s="31">
        <f>LOOKUP(CY81,{1,2,3,4,5},{5,4,3,2,1})</f>
        <v>2</v>
      </c>
      <c r="DA81" s="31">
        <v>1</v>
      </c>
      <c r="DB81" s="31">
        <f>LOOKUP(DA81,{1,2,3,4,5},{5,4,3,2,1})</f>
        <v>5</v>
      </c>
      <c r="DC81" s="31">
        <v>4</v>
      </c>
      <c r="DD81" s="31">
        <v>5</v>
      </c>
      <c r="DE81" s="31">
        <v>5</v>
      </c>
      <c r="DF81" s="31">
        <v>5</v>
      </c>
      <c r="DG81" s="31">
        <v>5</v>
      </c>
      <c r="DH81" s="31">
        <v>4</v>
      </c>
      <c r="DI81" s="31">
        <v>4</v>
      </c>
      <c r="DJ81" s="31">
        <v>4</v>
      </c>
      <c r="DK81" s="31">
        <v>4</v>
      </c>
      <c r="DL81" s="32">
        <f t="shared" si="224"/>
        <v>12</v>
      </c>
      <c r="DM81" s="31">
        <f t="shared" si="225"/>
        <v>4</v>
      </c>
      <c r="DN81" s="31">
        <f t="shared" si="226"/>
        <v>14</v>
      </c>
      <c r="DO81" s="31">
        <f t="shared" si="227"/>
        <v>4.6666999999999996</v>
      </c>
      <c r="DP81" s="31">
        <f t="shared" si="228"/>
        <v>26</v>
      </c>
      <c r="DQ81" s="33">
        <f t="shared" si="229"/>
        <v>4.3334000000000001</v>
      </c>
      <c r="DR81" s="32">
        <f t="shared" si="230"/>
        <v>25</v>
      </c>
      <c r="DS81" s="31">
        <f t="shared" si="231"/>
        <v>4.1666999999999996</v>
      </c>
      <c r="DT81" s="31">
        <f t="shared" si="232"/>
        <v>31</v>
      </c>
      <c r="DU81" s="31">
        <f t="shared" si="233"/>
        <v>3.875</v>
      </c>
      <c r="DV81" s="31">
        <f t="shared" si="234"/>
        <v>56</v>
      </c>
      <c r="DW81" s="33">
        <f t="shared" si="235"/>
        <v>4</v>
      </c>
      <c r="DX81" s="32">
        <f t="shared" si="236"/>
        <v>15</v>
      </c>
      <c r="DY81" s="31">
        <f t="shared" si="237"/>
        <v>5</v>
      </c>
      <c r="DZ81" s="31">
        <f t="shared" si="238"/>
        <v>9</v>
      </c>
      <c r="EA81" s="31">
        <f t="shared" si="239"/>
        <v>4.5</v>
      </c>
      <c r="EB81" s="31">
        <f t="shared" si="240"/>
        <v>24</v>
      </c>
      <c r="EC81" s="33">
        <f t="shared" si="241"/>
        <v>4</v>
      </c>
      <c r="ED81" s="32">
        <f t="shared" si="275"/>
        <v>24</v>
      </c>
      <c r="EE81" s="33">
        <f t="shared" si="242"/>
        <v>4</v>
      </c>
      <c r="EF81" s="32">
        <f t="shared" si="243"/>
        <v>12</v>
      </c>
      <c r="EG81" s="33">
        <f t="shared" si="244"/>
        <v>4</v>
      </c>
      <c r="EH81" s="32">
        <f t="shared" si="245"/>
        <v>142</v>
      </c>
      <c r="EI81" s="33">
        <f t="shared" si="246"/>
        <v>4.0599999999999996</v>
      </c>
      <c r="EJ81" s="2">
        <v>1</v>
      </c>
      <c r="EK81">
        <v>2</v>
      </c>
      <c r="EL81">
        <v>2</v>
      </c>
      <c r="EM81">
        <v>4</v>
      </c>
      <c r="EN81">
        <v>4</v>
      </c>
      <c r="EO81">
        <v>2</v>
      </c>
      <c r="EP81">
        <v>1</v>
      </c>
      <c r="EQ81">
        <v>4</v>
      </c>
      <c r="ER81">
        <v>5</v>
      </c>
      <c r="ES81">
        <v>5</v>
      </c>
      <c r="ET81">
        <v>5</v>
      </c>
      <c r="EU81" s="37">
        <v>2</v>
      </c>
      <c r="EV81">
        <v>2</v>
      </c>
      <c r="EW81">
        <v>2</v>
      </c>
      <c r="EX81">
        <v>2</v>
      </c>
      <c r="EY81">
        <v>2</v>
      </c>
      <c r="EZ81">
        <v>5</v>
      </c>
      <c r="FA81">
        <v>5</v>
      </c>
      <c r="FB81">
        <v>2</v>
      </c>
      <c r="FC81">
        <v>2</v>
      </c>
      <c r="FD81">
        <v>2</v>
      </c>
      <c r="FE81">
        <v>5</v>
      </c>
      <c r="FF81" s="2">
        <f t="shared" si="247"/>
        <v>63</v>
      </c>
      <c r="FG81" s="3">
        <f t="shared" si="248"/>
        <v>3.15</v>
      </c>
      <c r="FH81" t="s">
        <v>521</v>
      </c>
      <c r="FI81">
        <v>16</v>
      </c>
      <c r="FJ81" t="s">
        <v>525</v>
      </c>
      <c r="FK81">
        <v>20</v>
      </c>
      <c r="FL81" t="s">
        <v>512</v>
      </c>
      <c r="FM81">
        <v>8</v>
      </c>
      <c r="FN81" s="2">
        <v>1</v>
      </c>
      <c r="FO81">
        <v>1</v>
      </c>
      <c r="FP81">
        <v>1</v>
      </c>
      <c r="FQ81">
        <v>1</v>
      </c>
      <c r="FR81">
        <v>1</v>
      </c>
      <c r="FS81">
        <v>2</v>
      </c>
      <c r="FT81">
        <v>2</v>
      </c>
      <c r="FU81">
        <v>2</v>
      </c>
      <c r="FV81">
        <v>1</v>
      </c>
      <c r="FW81">
        <v>1</v>
      </c>
      <c r="FX81">
        <v>1</v>
      </c>
      <c r="FY81" s="37">
        <v>2</v>
      </c>
      <c r="FZ81">
        <v>2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2</v>
      </c>
      <c r="GG81">
        <v>2</v>
      </c>
      <c r="GH81">
        <v>1</v>
      </c>
      <c r="GI81">
        <v>1</v>
      </c>
      <c r="GJ81" s="2">
        <f t="shared" si="249"/>
        <v>26</v>
      </c>
      <c r="GK81" s="3">
        <f t="shared" si="250"/>
        <v>1.3</v>
      </c>
      <c r="GL81" s="2" t="s">
        <v>507</v>
      </c>
      <c r="GM81">
        <v>3</v>
      </c>
      <c r="GN81" t="s">
        <v>513</v>
      </c>
      <c r="GO81">
        <v>9</v>
      </c>
      <c r="GP81" t="s">
        <v>505</v>
      </c>
      <c r="GQ81" s="3">
        <v>1</v>
      </c>
      <c r="GR81" s="2">
        <v>1</v>
      </c>
      <c r="GS81">
        <v>5</v>
      </c>
      <c r="GT81">
        <v>5</v>
      </c>
      <c r="GU81">
        <v>3</v>
      </c>
      <c r="GV81">
        <v>5</v>
      </c>
      <c r="GW81">
        <v>1</v>
      </c>
      <c r="GX81" s="37">
        <f>LOOKUP(GW81,{1,2,3,4,5},{5,4,3,2,1})</f>
        <v>5</v>
      </c>
      <c r="GY81">
        <v>1</v>
      </c>
      <c r="GZ81" s="37">
        <f>LOOKUP(GY81,{1,2,3,4,5},{5,4,3,2,1})</f>
        <v>5</v>
      </c>
      <c r="HA81">
        <v>2</v>
      </c>
      <c r="HB81">
        <v>1</v>
      </c>
      <c r="HC81" s="37">
        <f>LOOKUP(HB81,{1,2,3,4,5},{5,4,3,2,1})</f>
        <v>5</v>
      </c>
      <c r="HD81">
        <v>1</v>
      </c>
      <c r="HE81">
        <v>5</v>
      </c>
      <c r="HF81">
        <v>5</v>
      </c>
      <c r="HG81">
        <v>5</v>
      </c>
      <c r="HH81">
        <v>5</v>
      </c>
      <c r="HI81">
        <v>5</v>
      </c>
      <c r="HJ81">
        <v>5</v>
      </c>
      <c r="HK81">
        <v>2</v>
      </c>
      <c r="HL81" s="37">
        <f>LOOKUP(HK81,{1,2,3,4,5},{5,4,3,2,1})</f>
        <v>4</v>
      </c>
      <c r="HM81">
        <v>2</v>
      </c>
      <c r="HN81" s="37">
        <f>LOOKUP(HM81,{1,2,3,4,5},{5,4,3,2,1})</f>
        <v>4</v>
      </c>
      <c r="HO81">
        <f t="shared" si="251"/>
        <v>74</v>
      </c>
      <c r="HP81">
        <f t="shared" si="252"/>
        <v>4.3499999999999996</v>
      </c>
      <c r="HQ81">
        <v>1</v>
      </c>
      <c r="HR81">
        <v>2</v>
      </c>
      <c r="HS81">
        <v>3</v>
      </c>
      <c r="HT81">
        <v>1</v>
      </c>
      <c r="HU81">
        <v>1</v>
      </c>
      <c r="HV81">
        <v>1</v>
      </c>
      <c r="HW81">
        <v>1</v>
      </c>
      <c r="HX81" s="37">
        <v>3</v>
      </c>
      <c r="HY81">
        <v>2</v>
      </c>
      <c r="HZ81">
        <v>3</v>
      </c>
      <c r="IA81">
        <v>3</v>
      </c>
      <c r="IB81">
        <v>1</v>
      </c>
      <c r="IC81">
        <v>2</v>
      </c>
      <c r="ID81">
        <v>2</v>
      </c>
      <c r="IE81">
        <v>2</v>
      </c>
      <c r="IF81">
        <v>3</v>
      </c>
      <c r="IG81">
        <v>3</v>
      </c>
      <c r="IH81">
        <v>1</v>
      </c>
      <c r="II81">
        <v>1</v>
      </c>
      <c r="IJ81" s="37">
        <f>LOOKUP(II81,{1,2,3},{3,2,1})</f>
        <v>3</v>
      </c>
      <c r="IK81" s="2">
        <f t="shared" si="216"/>
        <v>34</v>
      </c>
      <c r="IL81" s="3">
        <f t="shared" si="217"/>
        <v>2</v>
      </c>
      <c r="IM81" s="2">
        <v>1</v>
      </c>
      <c r="IN81">
        <v>3</v>
      </c>
      <c r="IO81">
        <v>4</v>
      </c>
      <c r="IP81">
        <v>5</v>
      </c>
      <c r="IQ81">
        <v>4</v>
      </c>
      <c r="IR81">
        <v>5</v>
      </c>
      <c r="IS81">
        <v>4</v>
      </c>
      <c r="IT81" s="2">
        <f t="shared" si="253"/>
        <v>25</v>
      </c>
      <c r="IU81" s="3">
        <f t="shared" si="254"/>
        <v>4.1669999999999998</v>
      </c>
      <c r="IV81" s="2">
        <v>1</v>
      </c>
      <c r="IW81">
        <v>2</v>
      </c>
      <c r="IX81">
        <v>4</v>
      </c>
      <c r="IY81">
        <v>5</v>
      </c>
      <c r="IZ81">
        <v>5</v>
      </c>
      <c r="JA81">
        <v>5</v>
      </c>
      <c r="JB81">
        <v>4</v>
      </c>
      <c r="JC81" s="2">
        <f t="shared" si="255"/>
        <v>25</v>
      </c>
      <c r="JD81" s="3">
        <f t="shared" si="256"/>
        <v>4.1669999999999998</v>
      </c>
      <c r="JE81" s="2">
        <v>1</v>
      </c>
      <c r="JF81">
        <v>2</v>
      </c>
      <c r="JG81">
        <v>4</v>
      </c>
      <c r="JH81">
        <v>3</v>
      </c>
      <c r="JI81">
        <v>4</v>
      </c>
      <c r="JJ81">
        <v>3</v>
      </c>
      <c r="JK81">
        <v>4</v>
      </c>
      <c r="JL81" s="2">
        <f t="shared" si="257"/>
        <v>20</v>
      </c>
      <c r="JM81" s="3">
        <f t="shared" si="258"/>
        <v>3.3330000000000002</v>
      </c>
      <c r="JN81" s="2">
        <v>1</v>
      </c>
      <c r="JO81">
        <v>3</v>
      </c>
      <c r="JP81">
        <v>5</v>
      </c>
      <c r="JQ81">
        <v>5</v>
      </c>
      <c r="JR81">
        <v>5</v>
      </c>
      <c r="JS81">
        <v>5</v>
      </c>
      <c r="JT81">
        <v>5</v>
      </c>
      <c r="JU81" s="2">
        <f t="shared" si="278"/>
        <v>28</v>
      </c>
      <c r="JV81" s="3">
        <f t="shared" si="279"/>
        <v>4.6669999999999998</v>
      </c>
      <c r="JW81" s="2">
        <v>1</v>
      </c>
      <c r="JX81">
        <v>3</v>
      </c>
      <c r="JY81" s="37">
        <f>LOOKUP(JX81,{1,2,3,4,5},{5,4,3,2,1})</f>
        <v>3</v>
      </c>
      <c r="JZ81">
        <v>2</v>
      </c>
      <c r="KA81" s="37">
        <f>LOOKUP(JZ81,{1,2,3,4,5},{5,4,3,2,1})</f>
        <v>4</v>
      </c>
      <c r="KB81">
        <v>2</v>
      </c>
      <c r="KC81" s="37">
        <f>LOOKUP(KB81,{1,2,3,4,5},{5,4,3,2,1})</f>
        <v>4</v>
      </c>
      <c r="KD81">
        <v>3</v>
      </c>
      <c r="KE81" s="37">
        <f>LOOKUP(KD81,{1,2,3,4,5},{5,4,3,2,1})</f>
        <v>3</v>
      </c>
      <c r="KF81">
        <v>2</v>
      </c>
      <c r="KG81" s="37">
        <f>LOOKUP(KF81,{1,2,3,4,5},{5,4,3,2,1})</f>
        <v>4</v>
      </c>
      <c r="KH81">
        <v>3</v>
      </c>
      <c r="KI81" s="37">
        <f>LOOKUP(KH81,{1,2,3,4,5},{5,4,3,2,1})</f>
        <v>3</v>
      </c>
      <c r="KJ81" s="2">
        <f t="shared" si="276"/>
        <v>15</v>
      </c>
      <c r="KK81" s="3">
        <f t="shared" si="259"/>
        <v>2.5</v>
      </c>
      <c r="KL81" s="2">
        <f t="shared" si="260"/>
        <v>8</v>
      </c>
      <c r="KM81">
        <f t="shared" si="261"/>
        <v>12</v>
      </c>
      <c r="KN81">
        <f t="shared" si="277"/>
        <v>14</v>
      </c>
      <c r="KO81">
        <f t="shared" si="262"/>
        <v>12</v>
      </c>
      <c r="KP81">
        <f t="shared" si="263"/>
        <v>14</v>
      </c>
      <c r="KQ81">
        <f t="shared" si="264"/>
        <v>11</v>
      </c>
      <c r="KR81" s="2">
        <f t="shared" si="218"/>
        <v>5</v>
      </c>
      <c r="KS81">
        <f t="shared" si="223"/>
        <v>9</v>
      </c>
      <c r="KT81">
        <f t="shared" si="280"/>
        <v>8</v>
      </c>
      <c r="KU81">
        <f t="shared" si="281"/>
        <v>9</v>
      </c>
      <c r="KV81">
        <f t="shared" si="283"/>
        <v>8</v>
      </c>
      <c r="KW81" s="3">
        <f t="shared" si="282"/>
        <v>9</v>
      </c>
      <c r="KX81" s="2">
        <v>1</v>
      </c>
      <c r="KY81">
        <v>3</v>
      </c>
      <c r="KZ81">
        <v>5</v>
      </c>
      <c r="LA81">
        <v>3</v>
      </c>
      <c r="LB81">
        <v>3</v>
      </c>
      <c r="LC81">
        <v>5</v>
      </c>
      <c r="LD81">
        <v>3</v>
      </c>
      <c r="LE81">
        <v>5</v>
      </c>
      <c r="LF81">
        <v>3</v>
      </c>
      <c r="LG81">
        <v>3</v>
      </c>
      <c r="LH81">
        <v>5</v>
      </c>
      <c r="LI81">
        <v>3</v>
      </c>
      <c r="LJ81">
        <v>5</v>
      </c>
      <c r="LK81">
        <v>3</v>
      </c>
      <c r="LL81">
        <v>4</v>
      </c>
      <c r="LM81">
        <v>4</v>
      </c>
      <c r="LN81">
        <v>3</v>
      </c>
      <c r="LO81">
        <v>3</v>
      </c>
      <c r="LP81">
        <v>3</v>
      </c>
      <c r="LQ81">
        <v>3</v>
      </c>
      <c r="LR81">
        <v>3</v>
      </c>
      <c r="LS81">
        <v>3</v>
      </c>
      <c r="LT81">
        <v>4</v>
      </c>
      <c r="LU81" s="2">
        <f t="shared" si="265"/>
        <v>28</v>
      </c>
      <c r="LV81" s="3">
        <f t="shared" si="266"/>
        <v>4.6669999999999998</v>
      </c>
      <c r="LW81" s="2">
        <f t="shared" si="267"/>
        <v>51</v>
      </c>
      <c r="LX81" s="3">
        <f t="shared" si="268"/>
        <v>3.1880000000000002</v>
      </c>
      <c r="LY81" s="2">
        <f t="shared" si="269"/>
        <v>79</v>
      </c>
      <c r="LZ81" s="3">
        <f t="shared" si="270"/>
        <v>3.5910000000000002</v>
      </c>
      <c r="MA81" s="2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2</v>
      </c>
      <c r="MJ81" s="3">
        <v>1</v>
      </c>
      <c r="MK81">
        <f t="shared" si="271"/>
        <v>11</v>
      </c>
      <c r="ML81" s="2">
        <v>1</v>
      </c>
      <c r="MM81">
        <v>4</v>
      </c>
      <c r="MN81">
        <v>3</v>
      </c>
      <c r="MO81">
        <v>3</v>
      </c>
      <c r="MP81" s="37">
        <f>LOOKUP(MO81,{1,2,3,4,5},{5,4,3,2,1})</f>
        <v>3</v>
      </c>
      <c r="MQ81">
        <v>3</v>
      </c>
      <c r="MR81">
        <v>3</v>
      </c>
      <c r="MS81" s="37">
        <f>LOOKUP(MR81,{1,2,3,4,5},{5,4,3,2,1})</f>
        <v>3</v>
      </c>
      <c r="MT81">
        <v>3</v>
      </c>
      <c r="MU81" s="37">
        <f>LOOKUP(MT81,{1,2,3,4,5},{5,4,3,2,1})</f>
        <v>3</v>
      </c>
      <c r="MV81">
        <v>4</v>
      </c>
      <c r="MW81">
        <v>2</v>
      </c>
      <c r="MX81">
        <v>4</v>
      </c>
      <c r="MY81">
        <v>3</v>
      </c>
      <c r="MZ81" s="37">
        <f>LOOKUP(MY81,{1,2,3,4,5},{5,4,3,2,1})</f>
        <v>3</v>
      </c>
      <c r="NA81">
        <v>5</v>
      </c>
      <c r="NB81">
        <v>5</v>
      </c>
      <c r="NC81">
        <v>3</v>
      </c>
      <c r="ND81" s="37">
        <f>LOOKUP(NC81,{1,2,3,4,5},{5,4,3,2,1})</f>
        <v>3</v>
      </c>
      <c r="NE81">
        <v>3</v>
      </c>
      <c r="NF81">
        <v>3</v>
      </c>
      <c r="NG81" s="37">
        <f>LOOKUP(NF81,{1,2,3,4,5},{5,4,3,2,1})</f>
        <v>3</v>
      </c>
      <c r="NH81">
        <v>3</v>
      </c>
      <c r="NI81" s="37">
        <f>LOOKUP(NH81,{1,2,3,4,5},{5,4,3,2,1})</f>
        <v>3</v>
      </c>
      <c r="NJ81">
        <v>3</v>
      </c>
      <c r="NK81">
        <v>4</v>
      </c>
      <c r="NL81" s="37">
        <f>LOOKUP(NK81,{1,2,3,4,5},{5,4,3,2,1})</f>
        <v>2</v>
      </c>
      <c r="NM81">
        <v>3</v>
      </c>
      <c r="NN81" s="37">
        <f>LOOKUP(NM81,{1,2,3,4,5},{5,4,3,2,1})</f>
        <v>3</v>
      </c>
      <c r="NO81">
        <v>2</v>
      </c>
      <c r="NP81" s="37">
        <f>LOOKUP(NO81,{1,2,3,4,5},{5,4,3,2,1})</f>
        <v>4</v>
      </c>
      <c r="NQ81">
        <v>5</v>
      </c>
      <c r="NR81">
        <v>4</v>
      </c>
      <c r="NS81">
        <v>4</v>
      </c>
      <c r="NT81">
        <v>3</v>
      </c>
      <c r="NU81" s="37">
        <f>LOOKUP(NT81,{1,2,3,4,5},{5,4,3,2,1})</f>
        <v>3</v>
      </c>
      <c r="NV81">
        <v>4</v>
      </c>
      <c r="NW81" s="37">
        <f>LOOKUP(NV81,{1,2,3,4,5},{5,4,3,2,1})</f>
        <v>2</v>
      </c>
      <c r="NX81">
        <v>4</v>
      </c>
      <c r="NY81" s="37">
        <f>LOOKUP(NX81,{1,2,3,4,5},{5,4,3,2,1})</f>
        <v>2</v>
      </c>
      <c r="NZ81">
        <f t="shared" si="272"/>
        <v>86</v>
      </c>
      <c r="OA81">
        <f t="shared" si="273"/>
        <v>3.31</v>
      </c>
      <c r="OB81" s="13" t="s">
        <v>844</v>
      </c>
      <c r="OC81" s="1" t="s">
        <v>440</v>
      </c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</row>
    <row r="82" spans="1:461" x14ac:dyDescent="0.3">
      <c r="A82" s="30">
        <v>87</v>
      </c>
      <c r="B82" s="2" t="s">
        <v>845</v>
      </c>
      <c r="C82" s="3">
        <v>1</v>
      </c>
      <c r="D82" s="2">
        <v>23</v>
      </c>
      <c r="E82">
        <v>1</v>
      </c>
      <c r="F82" s="2">
        <v>1</v>
      </c>
      <c r="G82">
        <v>1</v>
      </c>
      <c r="H82" s="3">
        <v>1</v>
      </c>
      <c r="I82" s="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f t="shared" si="274"/>
        <v>2</v>
      </c>
      <c r="Q82" t="s">
        <v>846</v>
      </c>
      <c r="R82">
        <v>11</v>
      </c>
      <c r="S82">
        <v>4</v>
      </c>
      <c r="T82">
        <f>LOOKUP(R82,{1,2,3,4,5,6,11,15},{1,2,1,2,2,2,1,2})</f>
        <v>1</v>
      </c>
      <c r="U82">
        <v>3</v>
      </c>
      <c r="V82" s="3"/>
      <c r="W82" s="32" t="s">
        <v>440</v>
      </c>
      <c r="X82" s="32" t="s">
        <v>440</v>
      </c>
      <c r="Y82" s="32" t="s">
        <v>440</v>
      </c>
      <c r="Z82" s="32" t="s">
        <v>440</v>
      </c>
      <c r="AA82" s="32" t="s">
        <v>440</v>
      </c>
      <c r="AB82" s="49" t="s">
        <v>440</v>
      </c>
      <c r="AC82" s="32" t="s">
        <v>440</v>
      </c>
      <c r="AD82" s="49" t="s">
        <v>440</v>
      </c>
      <c r="AE82" s="2">
        <v>1</v>
      </c>
      <c r="AF82">
        <v>2</v>
      </c>
      <c r="AG82">
        <f t="shared" si="194"/>
        <v>-1</v>
      </c>
      <c r="AH82">
        <v>1</v>
      </c>
      <c r="AI82">
        <f t="shared" si="195"/>
        <v>1</v>
      </c>
      <c r="AJ82">
        <v>1</v>
      </c>
      <c r="AK82">
        <f t="shared" si="196"/>
        <v>1</v>
      </c>
      <c r="AL82">
        <v>2</v>
      </c>
      <c r="AM82">
        <f t="shared" si="197"/>
        <v>1</v>
      </c>
      <c r="AN82">
        <v>2</v>
      </c>
      <c r="AO82">
        <f t="shared" si="198"/>
        <v>1</v>
      </c>
      <c r="AP82">
        <v>1</v>
      </c>
      <c r="AQ82">
        <f t="shared" si="199"/>
        <v>1</v>
      </c>
      <c r="AR82">
        <v>2</v>
      </c>
      <c r="AS82">
        <f t="shared" si="200"/>
        <v>1</v>
      </c>
      <c r="AT82">
        <v>2</v>
      </c>
      <c r="AU82">
        <f t="shared" si="201"/>
        <v>1</v>
      </c>
      <c r="AV82">
        <v>2</v>
      </c>
      <c r="AW82">
        <f t="shared" si="202"/>
        <v>-1</v>
      </c>
      <c r="AX82">
        <v>1</v>
      </c>
      <c r="AY82">
        <f t="shared" si="203"/>
        <v>-1</v>
      </c>
      <c r="AZ82">
        <v>2</v>
      </c>
      <c r="BA82">
        <f t="shared" si="204"/>
        <v>1</v>
      </c>
      <c r="BB82">
        <v>1</v>
      </c>
      <c r="BC82">
        <f t="shared" si="205"/>
        <v>1</v>
      </c>
      <c r="BD82">
        <v>2</v>
      </c>
      <c r="BE82">
        <f t="shared" si="206"/>
        <v>-1</v>
      </c>
      <c r="BF82">
        <v>2</v>
      </c>
      <c r="BG82">
        <f t="shared" si="207"/>
        <v>1</v>
      </c>
      <c r="BH82">
        <v>1</v>
      </c>
      <c r="BI82">
        <f t="shared" si="208"/>
        <v>1</v>
      </c>
      <c r="BJ82">
        <v>2</v>
      </c>
      <c r="BK82">
        <f t="shared" si="209"/>
        <v>1</v>
      </c>
      <c r="BL82">
        <v>2</v>
      </c>
      <c r="BM82">
        <f t="shared" si="210"/>
        <v>1</v>
      </c>
      <c r="BN82">
        <v>2</v>
      </c>
      <c r="BO82">
        <f t="shared" si="211"/>
        <v>-1</v>
      </c>
      <c r="BP82">
        <v>1</v>
      </c>
      <c r="BQ82">
        <f t="shared" si="212"/>
        <v>1</v>
      </c>
      <c r="BR82">
        <v>2</v>
      </c>
      <c r="BS82">
        <f t="shared" si="213"/>
        <v>1</v>
      </c>
      <c r="BT82">
        <v>2</v>
      </c>
      <c r="BU82">
        <f t="shared" si="214"/>
        <v>1</v>
      </c>
      <c r="BV82" s="13">
        <f t="shared" si="215"/>
        <v>11</v>
      </c>
      <c r="BW82" s="2">
        <v>1</v>
      </c>
      <c r="BX82">
        <v>4</v>
      </c>
      <c r="BY82">
        <v>4</v>
      </c>
      <c r="BZ82">
        <v>3</v>
      </c>
      <c r="CA82">
        <v>3</v>
      </c>
      <c r="CB82">
        <v>2</v>
      </c>
      <c r="CC82">
        <v>5</v>
      </c>
      <c r="CD82">
        <v>2</v>
      </c>
      <c r="CE82" s="37">
        <v>5</v>
      </c>
      <c r="CF82">
        <v>2</v>
      </c>
      <c r="CG82">
        <v>3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3</v>
      </c>
      <c r="CO82">
        <v>2</v>
      </c>
      <c r="CP82">
        <v>4</v>
      </c>
      <c r="CQ82">
        <v>4</v>
      </c>
      <c r="CR82">
        <v>2</v>
      </c>
      <c r="CS82">
        <f>LOOKUP(CR82,{1,2,3,4,5},{5,4,3,2,1})</f>
        <v>4</v>
      </c>
      <c r="CT82">
        <v>4</v>
      </c>
      <c r="CU82">
        <v>3</v>
      </c>
      <c r="CV82">
        <v>4</v>
      </c>
      <c r="CW82">
        <v>3</v>
      </c>
      <c r="CX82">
        <f>LOOKUP(CW82,{1,2,3,4,5},{5,4,3,2,1})</f>
        <v>3</v>
      </c>
      <c r="CY82">
        <v>2</v>
      </c>
      <c r="CZ82">
        <f>LOOKUP(CY82,{1,2,3,4,5},{5,4,3,2,1})</f>
        <v>4</v>
      </c>
      <c r="DA82">
        <v>2</v>
      </c>
      <c r="DB82">
        <f>LOOKUP(DA82,{1,2,3,4,5},{5,4,3,2,1})</f>
        <v>4</v>
      </c>
      <c r="DC82">
        <v>4</v>
      </c>
      <c r="DD82">
        <v>4</v>
      </c>
      <c r="DE82">
        <v>4</v>
      </c>
      <c r="DF82">
        <v>4</v>
      </c>
      <c r="DG82">
        <v>4</v>
      </c>
      <c r="DH82">
        <v>4</v>
      </c>
      <c r="DI82">
        <v>3</v>
      </c>
      <c r="DJ82">
        <v>4</v>
      </c>
      <c r="DK82">
        <v>4</v>
      </c>
      <c r="DL82" s="2">
        <f t="shared" si="224"/>
        <v>11</v>
      </c>
      <c r="DM82">
        <f t="shared" si="225"/>
        <v>3.6667000000000001</v>
      </c>
      <c r="DN82">
        <f t="shared" si="226"/>
        <v>12</v>
      </c>
      <c r="DO82">
        <f t="shared" si="227"/>
        <v>4</v>
      </c>
      <c r="DP82">
        <f t="shared" si="228"/>
        <v>23</v>
      </c>
      <c r="DQ82" s="3">
        <f t="shared" si="229"/>
        <v>3.8334000000000001</v>
      </c>
      <c r="DR82" s="2">
        <f t="shared" si="230"/>
        <v>17</v>
      </c>
      <c r="DS82">
        <f t="shared" si="231"/>
        <v>2.8332999999999999</v>
      </c>
      <c r="DT82">
        <f t="shared" si="232"/>
        <v>17</v>
      </c>
      <c r="DU82">
        <f t="shared" si="233"/>
        <v>2.125</v>
      </c>
      <c r="DV82">
        <f t="shared" si="234"/>
        <v>34</v>
      </c>
      <c r="DW82" s="3">
        <f t="shared" si="235"/>
        <v>2.4300000000000002</v>
      </c>
      <c r="DX82" s="2">
        <f t="shared" si="236"/>
        <v>12</v>
      </c>
      <c r="DY82">
        <f t="shared" si="237"/>
        <v>4</v>
      </c>
      <c r="DZ82">
        <f t="shared" si="238"/>
        <v>11</v>
      </c>
      <c r="EA82">
        <f t="shared" si="239"/>
        <v>3.6667000000000001</v>
      </c>
      <c r="EB82">
        <f t="shared" si="240"/>
        <v>23</v>
      </c>
      <c r="EC82" s="3">
        <f t="shared" si="241"/>
        <v>3.83</v>
      </c>
      <c r="ED82" s="2">
        <f t="shared" si="275"/>
        <v>23</v>
      </c>
      <c r="EE82" s="3">
        <f t="shared" si="242"/>
        <v>3.83</v>
      </c>
      <c r="EF82" s="2">
        <f t="shared" si="243"/>
        <v>11</v>
      </c>
      <c r="EG82" s="3">
        <f t="shared" si="244"/>
        <v>3.67</v>
      </c>
      <c r="EH82" s="2">
        <f t="shared" si="245"/>
        <v>114</v>
      </c>
      <c r="EI82" s="3">
        <f t="shared" si="246"/>
        <v>3.26</v>
      </c>
      <c r="EJ82" s="2">
        <v>1</v>
      </c>
      <c r="EK82">
        <v>2</v>
      </c>
      <c r="EL82">
        <v>2</v>
      </c>
      <c r="EM82">
        <v>3</v>
      </c>
      <c r="EN82">
        <v>3</v>
      </c>
      <c r="EO82">
        <v>2</v>
      </c>
      <c r="EP82">
        <v>2</v>
      </c>
      <c r="EQ82">
        <v>3</v>
      </c>
      <c r="ER82">
        <v>2</v>
      </c>
      <c r="ES82">
        <v>3</v>
      </c>
      <c r="ET82">
        <v>4</v>
      </c>
      <c r="EU82" s="37">
        <v>2</v>
      </c>
      <c r="EV82">
        <v>3</v>
      </c>
      <c r="EW82">
        <v>2</v>
      </c>
      <c r="EX82">
        <v>2</v>
      </c>
      <c r="EY82">
        <v>2</v>
      </c>
      <c r="EZ82">
        <v>3</v>
      </c>
      <c r="FA82">
        <v>3</v>
      </c>
      <c r="FB82">
        <v>3</v>
      </c>
      <c r="FC82">
        <v>2</v>
      </c>
      <c r="FD82">
        <v>2</v>
      </c>
      <c r="FE82">
        <v>3</v>
      </c>
      <c r="FF82" s="2">
        <f t="shared" si="247"/>
        <v>51</v>
      </c>
      <c r="FG82" s="3">
        <f t="shared" si="248"/>
        <v>2.5499999999999998</v>
      </c>
      <c r="FH82" t="s">
        <v>514</v>
      </c>
      <c r="FI82">
        <v>10</v>
      </c>
      <c r="FJ82" t="s">
        <v>520</v>
      </c>
      <c r="FK82">
        <v>15</v>
      </c>
      <c r="FL82" t="s">
        <v>507</v>
      </c>
      <c r="FM82">
        <v>3</v>
      </c>
      <c r="FN82" s="2">
        <v>1</v>
      </c>
      <c r="FO82">
        <v>1</v>
      </c>
      <c r="FP82">
        <v>1</v>
      </c>
      <c r="FQ82">
        <v>1</v>
      </c>
      <c r="FR82">
        <v>1</v>
      </c>
      <c r="FS82">
        <v>2</v>
      </c>
      <c r="FT82">
        <v>1</v>
      </c>
      <c r="FU82">
        <v>2</v>
      </c>
      <c r="FV82">
        <v>1</v>
      </c>
      <c r="FW82">
        <v>1</v>
      </c>
      <c r="FX82">
        <v>1</v>
      </c>
      <c r="FY82" s="37">
        <v>2</v>
      </c>
      <c r="FZ82">
        <v>2</v>
      </c>
      <c r="GA82">
        <v>2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2</v>
      </c>
      <c r="GH82">
        <v>1</v>
      </c>
      <c r="GI82">
        <v>1</v>
      </c>
      <c r="GJ82" s="2">
        <f t="shared" si="249"/>
        <v>25</v>
      </c>
      <c r="GK82" s="3">
        <f t="shared" si="250"/>
        <v>1.25</v>
      </c>
      <c r="GL82" s="2" t="s">
        <v>507</v>
      </c>
      <c r="GM82">
        <v>3</v>
      </c>
      <c r="GN82" t="s">
        <v>520</v>
      </c>
      <c r="GO82">
        <v>15</v>
      </c>
      <c r="GP82" t="s">
        <v>513</v>
      </c>
      <c r="GQ82" s="3">
        <v>9</v>
      </c>
      <c r="GR82" s="2">
        <v>1</v>
      </c>
      <c r="GS82">
        <v>4</v>
      </c>
      <c r="GT82">
        <v>4</v>
      </c>
      <c r="GU82">
        <v>4</v>
      </c>
      <c r="GV82">
        <v>4</v>
      </c>
      <c r="GW82">
        <v>3</v>
      </c>
      <c r="GX82" s="37">
        <f>LOOKUP(GW82,{1,2,3,4,5},{5,4,3,2,1})</f>
        <v>3</v>
      </c>
      <c r="GY82">
        <v>2</v>
      </c>
      <c r="GZ82" s="37">
        <f>LOOKUP(GY82,{1,2,3,4,5},{5,4,3,2,1})</f>
        <v>4</v>
      </c>
      <c r="HA82">
        <v>3</v>
      </c>
      <c r="HB82">
        <v>2</v>
      </c>
      <c r="HC82" s="37">
        <f>LOOKUP(HB82,{1,2,3,4,5},{5,4,3,2,1})</f>
        <v>4</v>
      </c>
      <c r="HD82">
        <v>2</v>
      </c>
      <c r="HE82">
        <v>4</v>
      </c>
      <c r="HF82">
        <v>5</v>
      </c>
      <c r="HG82">
        <v>3</v>
      </c>
      <c r="HH82">
        <v>3</v>
      </c>
      <c r="HI82">
        <v>2</v>
      </c>
      <c r="HJ82">
        <v>5</v>
      </c>
      <c r="HK82">
        <v>3</v>
      </c>
      <c r="HL82" s="37">
        <f>LOOKUP(HK82,{1,2,3,4,5},{5,4,3,2,1})</f>
        <v>3</v>
      </c>
      <c r="HM82">
        <v>3</v>
      </c>
      <c r="HN82" s="37">
        <f>LOOKUP(HM82,{1,2,3,4,5},{5,4,3,2,1})</f>
        <v>3</v>
      </c>
      <c r="HO82">
        <f t="shared" si="251"/>
        <v>60</v>
      </c>
      <c r="HP82">
        <f t="shared" si="252"/>
        <v>3.53</v>
      </c>
      <c r="HQ82">
        <v>1</v>
      </c>
      <c r="HR82">
        <v>2</v>
      </c>
      <c r="HS82">
        <v>1</v>
      </c>
      <c r="HT82">
        <v>1</v>
      </c>
      <c r="HU82">
        <v>2</v>
      </c>
      <c r="HV82">
        <v>1</v>
      </c>
      <c r="HW82">
        <v>2</v>
      </c>
      <c r="HX82" s="37">
        <v>3</v>
      </c>
      <c r="HY82">
        <v>2</v>
      </c>
      <c r="HZ82">
        <v>2</v>
      </c>
      <c r="IA82">
        <v>2</v>
      </c>
      <c r="IB82">
        <v>1</v>
      </c>
      <c r="IC82">
        <v>2</v>
      </c>
      <c r="ID82">
        <v>2</v>
      </c>
      <c r="IE82">
        <v>2</v>
      </c>
      <c r="IF82">
        <v>3</v>
      </c>
      <c r="IG82">
        <v>3</v>
      </c>
      <c r="IH82">
        <v>2</v>
      </c>
      <c r="II82">
        <v>1</v>
      </c>
      <c r="IJ82" s="37">
        <f>LOOKUP(II82,{1,2,3},{3,2,1})</f>
        <v>3</v>
      </c>
      <c r="IK82" s="2">
        <f t="shared" si="216"/>
        <v>33</v>
      </c>
      <c r="IL82" s="3">
        <f t="shared" si="217"/>
        <v>1.94</v>
      </c>
      <c r="IM82" s="2">
        <v>1</v>
      </c>
      <c r="IN82">
        <v>1</v>
      </c>
      <c r="IO82">
        <v>3</v>
      </c>
      <c r="IP82">
        <v>3</v>
      </c>
      <c r="IQ82">
        <v>1</v>
      </c>
      <c r="IR82">
        <v>5</v>
      </c>
      <c r="IS82">
        <v>1</v>
      </c>
      <c r="IT82" s="2">
        <f t="shared" si="253"/>
        <v>14</v>
      </c>
      <c r="IU82" s="3">
        <f t="shared" si="254"/>
        <v>2.3330000000000002</v>
      </c>
      <c r="IV82" s="2">
        <v>1</v>
      </c>
      <c r="IW82">
        <v>2</v>
      </c>
      <c r="IX82">
        <v>4</v>
      </c>
      <c r="IY82">
        <v>4</v>
      </c>
      <c r="IZ82">
        <v>2</v>
      </c>
      <c r="JA82">
        <v>5</v>
      </c>
      <c r="JB82">
        <v>2</v>
      </c>
      <c r="JC82" s="2">
        <f t="shared" si="255"/>
        <v>19</v>
      </c>
      <c r="JD82" s="3">
        <f t="shared" si="256"/>
        <v>3.1669999999999998</v>
      </c>
      <c r="JE82" s="2">
        <v>1</v>
      </c>
      <c r="JF82">
        <v>2</v>
      </c>
      <c r="JG82">
        <v>2</v>
      </c>
      <c r="JH82">
        <v>1</v>
      </c>
      <c r="JI82">
        <v>3</v>
      </c>
      <c r="JJ82">
        <v>1</v>
      </c>
      <c r="JK82">
        <v>3</v>
      </c>
      <c r="JL82" s="2">
        <f t="shared" si="257"/>
        <v>12</v>
      </c>
      <c r="JM82" s="3">
        <f t="shared" si="258"/>
        <v>2</v>
      </c>
      <c r="JN82" s="2">
        <v>1</v>
      </c>
      <c r="JO82">
        <v>2</v>
      </c>
      <c r="JP82">
        <v>5</v>
      </c>
      <c r="JQ82">
        <v>4</v>
      </c>
      <c r="JR82">
        <v>2</v>
      </c>
      <c r="JS82">
        <v>5</v>
      </c>
      <c r="JT82">
        <v>3</v>
      </c>
      <c r="JU82" s="2">
        <f t="shared" si="278"/>
        <v>21</v>
      </c>
      <c r="JV82" s="3">
        <f t="shared" si="279"/>
        <v>3.5</v>
      </c>
      <c r="JW82" s="2">
        <v>1</v>
      </c>
      <c r="JX82">
        <v>3</v>
      </c>
      <c r="JY82" s="37">
        <f>LOOKUP(JX82,{1,2,3,4,5},{5,4,3,2,1})</f>
        <v>3</v>
      </c>
      <c r="JZ82">
        <v>2</v>
      </c>
      <c r="KA82" s="37">
        <f>LOOKUP(JZ82,{1,2,3,4,5},{5,4,3,2,1})</f>
        <v>4</v>
      </c>
      <c r="KB82">
        <v>3</v>
      </c>
      <c r="KC82" s="37">
        <f>LOOKUP(KB82,{1,2,3,4,5},{5,4,3,2,1})</f>
        <v>3</v>
      </c>
      <c r="KD82">
        <v>4</v>
      </c>
      <c r="KE82" s="37">
        <f>LOOKUP(KD82,{1,2,3,4,5},{5,4,3,2,1})</f>
        <v>2</v>
      </c>
      <c r="KF82">
        <v>3</v>
      </c>
      <c r="KG82" s="37">
        <f>LOOKUP(KF82,{1,2,3,4,5},{5,4,3,2,1})</f>
        <v>3</v>
      </c>
      <c r="KH82">
        <v>2</v>
      </c>
      <c r="KI82" s="37">
        <f>LOOKUP(KH82,{1,2,3,4,5},{5,4,3,2,1})</f>
        <v>4</v>
      </c>
      <c r="KJ82" s="2">
        <f t="shared" si="276"/>
        <v>17</v>
      </c>
      <c r="KK82" s="3">
        <f t="shared" si="259"/>
        <v>2.8330000000000002</v>
      </c>
      <c r="KL82" s="2">
        <f t="shared" si="260"/>
        <v>6</v>
      </c>
      <c r="KM82">
        <f t="shared" si="261"/>
        <v>11</v>
      </c>
      <c r="KN82">
        <f t="shared" si="277"/>
        <v>10</v>
      </c>
      <c r="KO82">
        <f t="shared" si="262"/>
        <v>5</v>
      </c>
      <c r="KP82">
        <f t="shared" si="263"/>
        <v>13</v>
      </c>
      <c r="KQ82">
        <f t="shared" si="264"/>
        <v>7</v>
      </c>
      <c r="KR82" s="2">
        <f t="shared" si="218"/>
        <v>4</v>
      </c>
      <c r="KS82">
        <f t="shared" si="223"/>
        <v>7</v>
      </c>
      <c r="KT82">
        <f t="shared" si="280"/>
        <v>5</v>
      </c>
      <c r="KU82">
        <f t="shared" si="281"/>
        <v>5</v>
      </c>
      <c r="KV82">
        <f t="shared" si="283"/>
        <v>6</v>
      </c>
      <c r="KW82" s="3">
        <f t="shared" si="282"/>
        <v>6</v>
      </c>
      <c r="KX82" s="2">
        <v>1</v>
      </c>
      <c r="KY82">
        <v>4</v>
      </c>
      <c r="KZ82">
        <v>4</v>
      </c>
      <c r="LA82">
        <v>3</v>
      </c>
      <c r="LB82">
        <v>2</v>
      </c>
      <c r="LC82">
        <v>3</v>
      </c>
      <c r="LD82">
        <v>1</v>
      </c>
      <c r="LE82">
        <v>4</v>
      </c>
      <c r="LF82">
        <v>3</v>
      </c>
      <c r="LG82">
        <v>4</v>
      </c>
      <c r="LH82">
        <v>4</v>
      </c>
      <c r="LI82">
        <v>3</v>
      </c>
      <c r="LJ82">
        <v>4</v>
      </c>
      <c r="LK82">
        <v>3</v>
      </c>
      <c r="LL82">
        <v>4</v>
      </c>
      <c r="LM82">
        <v>3</v>
      </c>
      <c r="LN82">
        <v>3</v>
      </c>
      <c r="LO82">
        <v>2</v>
      </c>
      <c r="LP82">
        <v>4</v>
      </c>
      <c r="LQ82">
        <v>3</v>
      </c>
      <c r="LR82">
        <v>2</v>
      </c>
      <c r="LS82">
        <v>2</v>
      </c>
      <c r="LT82">
        <v>4</v>
      </c>
      <c r="LU82" s="2">
        <f t="shared" si="265"/>
        <v>23</v>
      </c>
      <c r="LV82" s="3">
        <f t="shared" si="266"/>
        <v>3.8330000000000002</v>
      </c>
      <c r="LW82" s="2">
        <f t="shared" si="267"/>
        <v>46</v>
      </c>
      <c r="LX82" s="3">
        <f t="shared" si="268"/>
        <v>2.875</v>
      </c>
      <c r="LY82" s="2">
        <f t="shared" si="269"/>
        <v>69</v>
      </c>
      <c r="LZ82" s="3">
        <f t="shared" si="270"/>
        <v>3.1360000000000001</v>
      </c>
      <c r="MA82" s="2">
        <v>1</v>
      </c>
      <c r="MB82">
        <v>1</v>
      </c>
      <c r="MC82">
        <v>1</v>
      </c>
      <c r="MD82">
        <v>1</v>
      </c>
      <c r="ME82">
        <v>1</v>
      </c>
      <c r="MF82">
        <v>2</v>
      </c>
      <c r="MG82">
        <v>2</v>
      </c>
      <c r="MH82">
        <v>1</v>
      </c>
      <c r="MI82">
        <v>1</v>
      </c>
      <c r="MJ82" s="3">
        <v>1</v>
      </c>
      <c r="MK82">
        <f t="shared" si="271"/>
        <v>12</v>
      </c>
      <c r="ML82" s="2">
        <v>1</v>
      </c>
      <c r="MM82">
        <v>4</v>
      </c>
      <c r="MN82">
        <v>4</v>
      </c>
      <c r="MO82">
        <v>3</v>
      </c>
      <c r="MP82" s="37">
        <f>LOOKUP(MO82,{1,2,3,4,5},{5,4,3,2,1})</f>
        <v>3</v>
      </c>
      <c r="MQ82">
        <v>3</v>
      </c>
      <c r="MR82">
        <v>2</v>
      </c>
      <c r="MS82" s="37">
        <f>LOOKUP(MR82,{1,2,3,4,5},{5,4,3,2,1})</f>
        <v>4</v>
      </c>
      <c r="MT82">
        <v>2</v>
      </c>
      <c r="MU82" s="37">
        <f>LOOKUP(MT82,{1,2,3,4,5},{5,4,3,2,1})</f>
        <v>4</v>
      </c>
      <c r="MV82">
        <v>3</v>
      </c>
      <c r="MW82">
        <v>2</v>
      </c>
      <c r="MX82">
        <v>2</v>
      </c>
      <c r="MY82">
        <v>4</v>
      </c>
      <c r="MZ82" s="37">
        <f>LOOKUP(MY82,{1,2,3,4,5},{5,4,3,2,1})</f>
        <v>2</v>
      </c>
      <c r="NA82">
        <v>3</v>
      </c>
      <c r="NB82">
        <v>4</v>
      </c>
      <c r="NC82">
        <v>4</v>
      </c>
      <c r="ND82" s="37">
        <f>LOOKUP(NC82,{1,2,3,4,5},{5,4,3,2,1})</f>
        <v>2</v>
      </c>
      <c r="NE82">
        <v>2</v>
      </c>
      <c r="NF82">
        <v>4</v>
      </c>
      <c r="NG82" s="37">
        <f>LOOKUP(NF82,{1,2,3,4,5},{5,4,3,2,1})</f>
        <v>2</v>
      </c>
      <c r="NH82">
        <v>4</v>
      </c>
      <c r="NI82" s="37">
        <f>LOOKUP(NH82,{1,2,3,4,5},{5,4,3,2,1})</f>
        <v>2</v>
      </c>
      <c r="NJ82">
        <v>3</v>
      </c>
      <c r="NK82">
        <v>2</v>
      </c>
      <c r="NL82" s="37">
        <f>LOOKUP(NK82,{1,2,3,4,5},{5,4,3,2,1})</f>
        <v>4</v>
      </c>
      <c r="NM82">
        <v>3</v>
      </c>
      <c r="NN82" s="37">
        <f>LOOKUP(NM82,{1,2,3,4,5},{5,4,3,2,1})</f>
        <v>3</v>
      </c>
      <c r="NO82">
        <v>2</v>
      </c>
      <c r="NP82" s="37">
        <f>LOOKUP(NO82,{1,2,3,4,5},{5,4,3,2,1})</f>
        <v>4</v>
      </c>
      <c r="NQ82">
        <v>3</v>
      </c>
      <c r="NR82">
        <v>3</v>
      </c>
      <c r="NS82">
        <v>4</v>
      </c>
      <c r="NT82">
        <v>4</v>
      </c>
      <c r="NU82" s="37">
        <f>LOOKUP(NT82,{1,2,3,4,5},{5,4,3,2,1})</f>
        <v>2</v>
      </c>
      <c r="NV82">
        <v>4</v>
      </c>
      <c r="NW82" s="37">
        <f>LOOKUP(NV82,{1,2,3,4,5},{5,4,3,2,1})</f>
        <v>2</v>
      </c>
      <c r="NX82">
        <v>4</v>
      </c>
      <c r="NY82" s="37">
        <f>LOOKUP(NX82,{1,2,3,4,5},{5,4,3,2,1})</f>
        <v>2</v>
      </c>
      <c r="NZ82">
        <f t="shared" si="272"/>
        <v>76</v>
      </c>
      <c r="OA82">
        <f t="shared" si="273"/>
        <v>2.92</v>
      </c>
      <c r="OB82" s="13" t="s">
        <v>440</v>
      </c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</row>
    <row r="83" spans="1:461" x14ac:dyDescent="0.3">
      <c r="A83" s="30">
        <v>88</v>
      </c>
      <c r="B83" s="2" t="s">
        <v>847</v>
      </c>
      <c r="C83" s="3">
        <v>1</v>
      </c>
      <c r="D83" s="2">
        <v>22</v>
      </c>
      <c r="E83">
        <v>1</v>
      </c>
      <c r="F83" s="2">
        <v>1</v>
      </c>
      <c r="G83">
        <v>1</v>
      </c>
      <c r="H83" s="3">
        <v>1</v>
      </c>
      <c r="I83" s="32">
        <v>2</v>
      </c>
      <c r="J83" s="31">
        <v>0</v>
      </c>
      <c r="K83" s="31">
        <v>0</v>
      </c>
      <c r="L83" s="31">
        <v>0</v>
      </c>
      <c r="M83" s="31">
        <v>0</v>
      </c>
      <c r="N83" s="31">
        <v>0</v>
      </c>
      <c r="O83" s="31">
        <v>0</v>
      </c>
      <c r="P83" s="31" t="s">
        <v>440</v>
      </c>
      <c r="R83">
        <v>11</v>
      </c>
      <c r="S83">
        <v>4</v>
      </c>
      <c r="T83">
        <f>LOOKUP(R83,{1,2,3,4,5,6,11,15},{1,2,1,2,2,2,1,2})</f>
        <v>1</v>
      </c>
      <c r="U83">
        <v>3</v>
      </c>
      <c r="V83" s="3"/>
      <c r="W83" s="32" t="s">
        <v>440</v>
      </c>
      <c r="X83" s="32" t="s">
        <v>440</v>
      </c>
      <c r="Y83" s="32" t="s">
        <v>440</v>
      </c>
      <c r="Z83" s="32" t="s">
        <v>440</v>
      </c>
      <c r="AA83" s="32" t="s">
        <v>440</v>
      </c>
      <c r="AB83" s="49" t="s">
        <v>440</v>
      </c>
      <c r="AC83" s="32" t="s">
        <v>440</v>
      </c>
      <c r="AD83" s="49" t="s">
        <v>440</v>
      </c>
      <c r="AE83" s="2">
        <v>1</v>
      </c>
      <c r="AF83">
        <v>1</v>
      </c>
      <c r="AG83">
        <f t="shared" si="194"/>
        <v>1</v>
      </c>
      <c r="AH83">
        <v>1</v>
      </c>
      <c r="AI83">
        <f t="shared" si="195"/>
        <v>1</v>
      </c>
      <c r="AJ83">
        <v>1</v>
      </c>
      <c r="AK83">
        <f t="shared" si="196"/>
        <v>1</v>
      </c>
      <c r="AL83">
        <v>1</v>
      </c>
      <c r="AM83">
        <f t="shared" si="197"/>
        <v>-1</v>
      </c>
      <c r="AN83">
        <v>1</v>
      </c>
      <c r="AO83">
        <f t="shared" si="198"/>
        <v>-1</v>
      </c>
      <c r="AP83">
        <v>1</v>
      </c>
      <c r="AQ83">
        <f t="shared" si="199"/>
        <v>1</v>
      </c>
      <c r="AR83">
        <v>2</v>
      </c>
      <c r="AS83">
        <f t="shared" si="200"/>
        <v>1</v>
      </c>
      <c r="AT83">
        <v>2</v>
      </c>
      <c r="AU83">
        <f t="shared" si="201"/>
        <v>1</v>
      </c>
      <c r="AV83">
        <v>1</v>
      </c>
      <c r="AW83">
        <f t="shared" si="202"/>
        <v>1</v>
      </c>
      <c r="AX83">
        <v>1</v>
      </c>
      <c r="AY83">
        <f t="shared" si="203"/>
        <v>-1</v>
      </c>
      <c r="AZ83">
        <v>1</v>
      </c>
      <c r="BA83">
        <f t="shared" si="204"/>
        <v>-1</v>
      </c>
      <c r="BB83">
        <v>1</v>
      </c>
      <c r="BC83">
        <f t="shared" si="205"/>
        <v>1</v>
      </c>
      <c r="BD83">
        <v>1</v>
      </c>
      <c r="BE83">
        <f t="shared" si="206"/>
        <v>1</v>
      </c>
      <c r="BF83">
        <v>2</v>
      </c>
      <c r="BG83">
        <f t="shared" si="207"/>
        <v>1</v>
      </c>
      <c r="BH83">
        <v>1</v>
      </c>
      <c r="BI83">
        <f t="shared" si="208"/>
        <v>1</v>
      </c>
      <c r="BJ83">
        <v>2</v>
      </c>
      <c r="BK83">
        <f t="shared" si="209"/>
        <v>1</v>
      </c>
      <c r="BL83">
        <v>2</v>
      </c>
      <c r="BM83">
        <f t="shared" si="210"/>
        <v>1</v>
      </c>
      <c r="BN83">
        <v>1</v>
      </c>
      <c r="BO83">
        <f t="shared" si="211"/>
        <v>1</v>
      </c>
      <c r="BP83">
        <v>1</v>
      </c>
      <c r="BQ83">
        <f t="shared" si="212"/>
        <v>1</v>
      </c>
      <c r="BR83">
        <v>2</v>
      </c>
      <c r="BS83">
        <f t="shared" si="213"/>
        <v>1</v>
      </c>
      <c r="BT83">
        <v>1</v>
      </c>
      <c r="BU83">
        <f t="shared" si="214"/>
        <v>-1</v>
      </c>
      <c r="BV83" s="13">
        <f t="shared" si="215"/>
        <v>11</v>
      </c>
      <c r="BW83" s="2">
        <v>1</v>
      </c>
      <c r="BX83">
        <v>4</v>
      </c>
      <c r="BY83">
        <v>4</v>
      </c>
      <c r="BZ83">
        <v>2</v>
      </c>
      <c r="CA83">
        <v>4</v>
      </c>
      <c r="CB83">
        <v>3</v>
      </c>
      <c r="CC83">
        <v>4</v>
      </c>
      <c r="CD83">
        <v>3</v>
      </c>
      <c r="CE83" s="37">
        <v>5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4</v>
      </c>
      <c r="CM83">
        <v>4</v>
      </c>
      <c r="CN83">
        <v>3</v>
      </c>
      <c r="CO83">
        <v>4</v>
      </c>
      <c r="CP83">
        <v>4</v>
      </c>
      <c r="CQ83">
        <v>4</v>
      </c>
      <c r="CR83">
        <v>4</v>
      </c>
      <c r="CS83">
        <f>LOOKUP(CR83,{1,2,3,4,5},{5,4,3,2,1})</f>
        <v>2</v>
      </c>
      <c r="CT83">
        <v>3</v>
      </c>
      <c r="CU83">
        <v>3</v>
      </c>
      <c r="CV83">
        <v>3</v>
      </c>
      <c r="CW83">
        <v>2</v>
      </c>
      <c r="CX83">
        <f>LOOKUP(CW83,{1,2,3,4,5},{5,4,3,2,1})</f>
        <v>4</v>
      </c>
      <c r="CY83">
        <v>3</v>
      </c>
      <c r="CZ83">
        <f>LOOKUP(CY83,{1,2,3,4,5},{5,4,3,2,1})</f>
        <v>3</v>
      </c>
      <c r="DA83">
        <v>2</v>
      </c>
      <c r="DB83">
        <f>LOOKUP(DA83,{1,2,3,4,5},{5,4,3,2,1})</f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3</v>
      </c>
      <c r="DJ83">
        <v>3</v>
      </c>
      <c r="DK83">
        <v>3</v>
      </c>
      <c r="DL83" s="2">
        <f t="shared" si="224"/>
        <v>10</v>
      </c>
      <c r="DM83">
        <f t="shared" si="225"/>
        <v>3.3332999999999999</v>
      </c>
      <c r="DN83">
        <f t="shared" si="226"/>
        <v>12</v>
      </c>
      <c r="DO83">
        <f t="shared" si="227"/>
        <v>4</v>
      </c>
      <c r="DP83">
        <f t="shared" si="228"/>
        <v>22</v>
      </c>
      <c r="DQ83" s="3">
        <f t="shared" si="229"/>
        <v>3.6667000000000001</v>
      </c>
      <c r="DR83" s="2">
        <f t="shared" si="230"/>
        <v>21</v>
      </c>
      <c r="DS83">
        <f t="shared" si="231"/>
        <v>3.5</v>
      </c>
      <c r="DT83">
        <f t="shared" si="232"/>
        <v>26</v>
      </c>
      <c r="DU83">
        <f t="shared" si="233"/>
        <v>3.25</v>
      </c>
      <c r="DV83">
        <f t="shared" si="234"/>
        <v>47</v>
      </c>
      <c r="DW83" s="3">
        <f t="shared" si="235"/>
        <v>3.36</v>
      </c>
      <c r="DX83" s="2">
        <f t="shared" si="236"/>
        <v>10</v>
      </c>
      <c r="DY83">
        <f t="shared" si="237"/>
        <v>3.3332999999999999</v>
      </c>
      <c r="DZ83">
        <f t="shared" si="238"/>
        <v>9</v>
      </c>
      <c r="EA83">
        <f t="shared" si="239"/>
        <v>3</v>
      </c>
      <c r="EB83">
        <f t="shared" si="240"/>
        <v>19</v>
      </c>
      <c r="EC83" s="3">
        <f t="shared" si="241"/>
        <v>3.17</v>
      </c>
      <c r="ED83" s="2">
        <f t="shared" si="275"/>
        <v>23</v>
      </c>
      <c r="EE83" s="3">
        <f t="shared" si="242"/>
        <v>3.83</v>
      </c>
      <c r="EF83" s="2">
        <f t="shared" si="243"/>
        <v>9</v>
      </c>
      <c r="EG83" s="3">
        <f t="shared" si="244"/>
        <v>3</v>
      </c>
      <c r="EH83" s="2">
        <f t="shared" si="245"/>
        <v>120</v>
      </c>
      <c r="EI83" s="3">
        <f t="shared" si="246"/>
        <v>3.43</v>
      </c>
      <c r="EJ83" s="2">
        <v>1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4</v>
      </c>
      <c r="EU83" s="37">
        <v>2</v>
      </c>
      <c r="EV83">
        <v>2</v>
      </c>
      <c r="EW83">
        <v>2</v>
      </c>
      <c r="EX83">
        <v>2</v>
      </c>
      <c r="EY83">
        <v>2</v>
      </c>
      <c r="EZ83">
        <v>4</v>
      </c>
      <c r="FA83">
        <v>4</v>
      </c>
      <c r="FB83">
        <v>2</v>
      </c>
      <c r="FC83">
        <v>2</v>
      </c>
      <c r="FD83">
        <v>2</v>
      </c>
      <c r="FE83">
        <v>3</v>
      </c>
      <c r="FF83" s="2">
        <f t="shared" si="247"/>
        <v>47</v>
      </c>
      <c r="FG83" s="3">
        <f t="shared" si="248"/>
        <v>2.35</v>
      </c>
      <c r="FH83" t="s">
        <v>521</v>
      </c>
      <c r="FI83">
        <v>16</v>
      </c>
      <c r="FJ83" t="s">
        <v>520</v>
      </c>
      <c r="FK83">
        <v>15</v>
      </c>
      <c r="FL83" t="s">
        <v>514</v>
      </c>
      <c r="FM83" s="3">
        <v>10</v>
      </c>
      <c r="FN83" s="2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2</v>
      </c>
      <c r="FU83">
        <v>2</v>
      </c>
      <c r="FV83">
        <v>2</v>
      </c>
      <c r="FW83">
        <v>1</v>
      </c>
      <c r="FX83">
        <v>1</v>
      </c>
      <c r="FY83" s="37">
        <v>2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2</v>
      </c>
      <c r="GH83">
        <v>1</v>
      </c>
      <c r="GI83">
        <v>1</v>
      </c>
      <c r="GJ83" s="2">
        <f t="shared" si="249"/>
        <v>24</v>
      </c>
      <c r="GK83" s="3">
        <f t="shared" si="250"/>
        <v>1.2</v>
      </c>
      <c r="GL83" s="2" t="s">
        <v>521</v>
      </c>
      <c r="GM83">
        <v>16</v>
      </c>
      <c r="GN83" t="s">
        <v>520</v>
      </c>
      <c r="GO83">
        <v>15</v>
      </c>
      <c r="GP83" t="s">
        <v>514</v>
      </c>
      <c r="GQ83" s="3">
        <v>10</v>
      </c>
      <c r="GR83" s="2">
        <v>1</v>
      </c>
      <c r="GS83">
        <v>4</v>
      </c>
      <c r="GT83">
        <v>4</v>
      </c>
      <c r="GU83">
        <v>3</v>
      </c>
      <c r="GV83">
        <v>4</v>
      </c>
      <c r="GW83">
        <v>4</v>
      </c>
      <c r="GX83" s="37">
        <f>LOOKUP(GW83,{1,2,3,4,5},{5,4,3,2,1})</f>
        <v>2</v>
      </c>
      <c r="GY83">
        <v>3</v>
      </c>
      <c r="GZ83" s="37">
        <f>LOOKUP(GY83,{1,2,3,4,5},{5,4,3,2,1})</f>
        <v>3</v>
      </c>
      <c r="HA83">
        <v>4</v>
      </c>
      <c r="HB83">
        <v>4</v>
      </c>
      <c r="HC83" s="37">
        <f>LOOKUP(HB83,{1,2,3,4,5},{5,4,3,2,1})</f>
        <v>2</v>
      </c>
      <c r="HD83">
        <v>2</v>
      </c>
      <c r="HE83">
        <v>4</v>
      </c>
      <c r="HF83">
        <v>5</v>
      </c>
      <c r="HG83">
        <v>3</v>
      </c>
      <c r="HH83">
        <v>4</v>
      </c>
      <c r="HI83">
        <v>4</v>
      </c>
      <c r="HJ83">
        <v>4</v>
      </c>
      <c r="HK83">
        <v>3</v>
      </c>
      <c r="HL83" s="37">
        <f>LOOKUP(HK83,{1,2,3,4,5},{5,4,3,2,1})</f>
        <v>3</v>
      </c>
      <c r="HM83">
        <v>3</v>
      </c>
      <c r="HN83" s="37">
        <f>LOOKUP(HM83,{1,2,3,4,5},{5,4,3,2,1})</f>
        <v>3</v>
      </c>
      <c r="HO83">
        <f t="shared" si="251"/>
        <v>58</v>
      </c>
      <c r="HP83">
        <f t="shared" si="252"/>
        <v>3.41</v>
      </c>
      <c r="HQ83">
        <v>1</v>
      </c>
      <c r="HR83">
        <v>3</v>
      </c>
      <c r="HS83">
        <v>2</v>
      </c>
      <c r="HT83">
        <v>2</v>
      </c>
      <c r="HU83">
        <v>2</v>
      </c>
      <c r="HV83">
        <v>1</v>
      </c>
      <c r="HW83">
        <v>1</v>
      </c>
      <c r="HX83" s="37">
        <v>3</v>
      </c>
      <c r="HY83">
        <v>2</v>
      </c>
      <c r="HZ83">
        <v>3</v>
      </c>
      <c r="IA83">
        <v>1</v>
      </c>
      <c r="IB83">
        <v>1</v>
      </c>
      <c r="IC83">
        <v>2</v>
      </c>
      <c r="ID83">
        <v>2</v>
      </c>
      <c r="IE83">
        <v>1</v>
      </c>
      <c r="IF83">
        <v>2</v>
      </c>
      <c r="IG83">
        <v>3</v>
      </c>
      <c r="IH83">
        <v>2</v>
      </c>
      <c r="II83">
        <v>2</v>
      </c>
      <c r="IJ83" s="37">
        <f>LOOKUP(II83,{1,2,3},{3,2,1})</f>
        <v>2</v>
      </c>
      <c r="IK83" s="2">
        <f t="shared" si="216"/>
        <v>32</v>
      </c>
      <c r="IL83" s="3">
        <f t="shared" si="217"/>
        <v>1.88</v>
      </c>
      <c r="IM83" s="2">
        <v>1</v>
      </c>
      <c r="IN83">
        <v>2</v>
      </c>
      <c r="IO83">
        <v>4</v>
      </c>
      <c r="IP83">
        <v>4</v>
      </c>
      <c r="IQ83">
        <v>1</v>
      </c>
      <c r="IR83">
        <v>4</v>
      </c>
      <c r="IS83">
        <v>3</v>
      </c>
      <c r="IT83" s="2">
        <f t="shared" si="253"/>
        <v>18</v>
      </c>
      <c r="IU83" s="3">
        <f t="shared" si="254"/>
        <v>3</v>
      </c>
      <c r="IV83" s="2">
        <v>1</v>
      </c>
      <c r="IW83">
        <v>2</v>
      </c>
      <c r="IX83">
        <v>4</v>
      </c>
      <c r="IY83">
        <v>3</v>
      </c>
      <c r="IZ83">
        <v>2</v>
      </c>
      <c r="JA83">
        <v>4</v>
      </c>
      <c r="JB83">
        <v>3</v>
      </c>
      <c r="JC83" s="2">
        <f t="shared" si="255"/>
        <v>18</v>
      </c>
      <c r="JD83" s="3">
        <f t="shared" si="256"/>
        <v>3</v>
      </c>
      <c r="JE83" s="2">
        <v>1</v>
      </c>
      <c r="JF83">
        <v>2</v>
      </c>
      <c r="JG83">
        <v>3</v>
      </c>
      <c r="JH83">
        <v>4</v>
      </c>
      <c r="JI83">
        <v>3</v>
      </c>
      <c r="JJ83">
        <v>4</v>
      </c>
      <c r="JK83">
        <v>3</v>
      </c>
      <c r="JL83" s="2">
        <f t="shared" si="257"/>
        <v>19</v>
      </c>
      <c r="JM83" s="3">
        <f t="shared" si="258"/>
        <v>3.1669999999999998</v>
      </c>
      <c r="JN83" s="2">
        <v>1</v>
      </c>
      <c r="JO83">
        <v>4</v>
      </c>
      <c r="JP83">
        <v>4</v>
      </c>
      <c r="JQ83">
        <v>4</v>
      </c>
      <c r="JR83">
        <v>3</v>
      </c>
      <c r="JS83">
        <v>4</v>
      </c>
      <c r="JT83">
        <v>4</v>
      </c>
      <c r="JU83" s="2">
        <f t="shared" si="278"/>
        <v>23</v>
      </c>
      <c r="JV83" s="3">
        <f t="shared" si="279"/>
        <v>3.8330000000000002</v>
      </c>
      <c r="JW83" s="2">
        <v>1</v>
      </c>
      <c r="JX83">
        <v>4</v>
      </c>
      <c r="JY83" s="37">
        <f>LOOKUP(JX83,{1,2,3,4,5},{5,4,3,2,1})</f>
        <v>2</v>
      </c>
      <c r="JZ83">
        <v>3</v>
      </c>
      <c r="KA83" s="37">
        <f>LOOKUP(JZ83,{1,2,3,4,5},{5,4,3,2,1})</f>
        <v>3</v>
      </c>
      <c r="KB83">
        <v>3</v>
      </c>
      <c r="KC83" s="37">
        <f>LOOKUP(KB83,{1,2,3,4,5},{5,4,3,2,1})</f>
        <v>3</v>
      </c>
      <c r="KD83">
        <v>4</v>
      </c>
      <c r="KE83" s="37">
        <f>LOOKUP(KD83,{1,2,3,4,5},{5,4,3,2,1})</f>
        <v>2</v>
      </c>
      <c r="KF83">
        <v>3</v>
      </c>
      <c r="KG83" s="37">
        <f>LOOKUP(KF83,{1,2,3,4,5},{5,4,3,2,1})</f>
        <v>3</v>
      </c>
      <c r="KH83">
        <v>3</v>
      </c>
      <c r="KI83" s="37">
        <f>LOOKUP(KH83,{1,2,3,4,5},{5,4,3,2,1})</f>
        <v>3</v>
      </c>
      <c r="KJ83" s="2">
        <f t="shared" si="276"/>
        <v>20</v>
      </c>
      <c r="KK83" s="3">
        <f t="shared" si="259"/>
        <v>3.3330000000000002</v>
      </c>
      <c r="KL83" s="2">
        <f t="shared" si="260"/>
        <v>6</v>
      </c>
      <c r="KM83">
        <f t="shared" si="261"/>
        <v>11</v>
      </c>
      <c r="KN83">
        <f t="shared" si="277"/>
        <v>10</v>
      </c>
      <c r="KO83">
        <f t="shared" si="262"/>
        <v>5</v>
      </c>
      <c r="KP83">
        <f t="shared" si="263"/>
        <v>11</v>
      </c>
      <c r="KQ83">
        <f t="shared" si="264"/>
        <v>9</v>
      </c>
      <c r="KR83" s="2">
        <f t="shared" si="218"/>
        <v>6</v>
      </c>
      <c r="KS83">
        <f t="shared" si="223"/>
        <v>7</v>
      </c>
      <c r="KT83">
        <f t="shared" si="280"/>
        <v>8</v>
      </c>
      <c r="KU83">
        <f t="shared" si="281"/>
        <v>6</v>
      </c>
      <c r="KV83">
        <f t="shared" si="283"/>
        <v>8</v>
      </c>
      <c r="KW83" s="3">
        <f t="shared" si="282"/>
        <v>7</v>
      </c>
      <c r="KX83" s="2">
        <v>1</v>
      </c>
      <c r="KY83">
        <v>4</v>
      </c>
      <c r="KZ83">
        <v>4</v>
      </c>
      <c r="LA83">
        <v>3</v>
      </c>
      <c r="LB83">
        <v>3</v>
      </c>
      <c r="LC83">
        <v>4</v>
      </c>
      <c r="LD83">
        <v>2</v>
      </c>
      <c r="LE83">
        <v>4</v>
      </c>
      <c r="LF83">
        <v>3</v>
      </c>
      <c r="LG83">
        <v>4</v>
      </c>
      <c r="LH83">
        <v>4</v>
      </c>
      <c r="LI83">
        <v>3</v>
      </c>
      <c r="LJ83">
        <v>4</v>
      </c>
      <c r="LK83">
        <v>4</v>
      </c>
      <c r="LL83">
        <v>5</v>
      </c>
      <c r="LM83">
        <v>4</v>
      </c>
      <c r="LN83">
        <v>4</v>
      </c>
      <c r="LO83">
        <v>4</v>
      </c>
      <c r="LP83">
        <v>4</v>
      </c>
      <c r="LQ83">
        <v>3</v>
      </c>
      <c r="LR83">
        <v>4</v>
      </c>
      <c r="LS83">
        <v>3</v>
      </c>
      <c r="LT83">
        <v>5</v>
      </c>
      <c r="LU83" s="2">
        <f t="shared" si="265"/>
        <v>24</v>
      </c>
      <c r="LV83" s="3">
        <f t="shared" si="266"/>
        <v>4</v>
      </c>
      <c r="LW83" s="2">
        <f t="shared" si="267"/>
        <v>58</v>
      </c>
      <c r="LX83" s="3">
        <f t="shared" si="268"/>
        <v>3.625</v>
      </c>
      <c r="LY83" s="2">
        <f t="shared" si="269"/>
        <v>82</v>
      </c>
      <c r="LZ83" s="3">
        <f t="shared" si="270"/>
        <v>3.7269999999999999</v>
      </c>
      <c r="MA83" s="2">
        <v>2</v>
      </c>
      <c r="MB83">
        <v>2</v>
      </c>
      <c r="MC83">
        <v>1</v>
      </c>
      <c r="MD83">
        <v>1</v>
      </c>
      <c r="ME83">
        <v>1</v>
      </c>
      <c r="MF83">
        <v>1</v>
      </c>
      <c r="MG83">
        <v>2</v>
      </c>
      <c r="MH83">
        <v>1</v>
      </c>
      <c r="MI83">
        <v>1</v>
      </c>
      <c r="MJ83" s="3">
        <v>1</v>
      </c>
      <c r="MK83">
        <f t="shared" si="271"/>
        <v>13</v>
      </c>
      <c r="ML83" s="2">
        <v>1</v>
      </c>
      <c r="MM83">
        <v>4</v>
      </c>
      <c r="MN83">
        <v>3</v>
      </c>
      <c r="MO83">
        <v>3</v>
      </c>
      <c r="MP83" s="37">
        <f>LOOKUP(MO83,{1,2,3,4,5},{5,4,3,2,1})</f>
        <v>3</v>
      </c>
      <c r="MQ83">
        <v>2</v>
      </c>
      <c r="MR83">
        <v>2</v>
      </c>
      <c r="MS83" s="37">
        <f>LOOKUP(MR83,{1,2,3,4,5},{5,4,3,2,1})</f>
        <v>4</v>
      </c>
      <c r="MT83">
        <v>2</v>
      </c>
      <c r="MU83" s="37">
        <f>LOOKUP(MT83,{1,2,3,4,5},{5,4,3,2,1})</f>
        <v>4</v>
      </c>
      <c r="MV83">
        <v>4</v>
      </c>
      <c r="MW83">
        <v>2</v>
      </c>
      <c r="MX83">
        <v>2</v>
      </c>
      <c r="MY83">
        <v>2</v>
      </c>
      <c r="MZ83" s="37">
        <f>LOOKUP(MY83,{1,2,3,4,5},{5,4,3,2,1})</f>
        <v>4</v>
      </c>
      <c r="NA83">
        <v>2</v>
      </c>
      <c r="NB83">
        <v>4</v>
      </c>
      <c r="NC83">
        <v>2</v>
      </c>
      <c r="ND83" s="37">
        <f>LOOKUP(NC83,{1,2,3,4,5},{5,4,3,2,1})</f>
        <v>4</v>
      </c>
      <c r="NE83">
        <v>2</v>
      </c>
      <c r="NF83">
        <v>4</v>
      </c>
      <c r="NG83" s="37">
        <f>LOOKUP(NF83,{1,2,3,4,5},{5,4,3,2,1})</f>
        <v>2</v>
      </c>
      <c r="NH83">
        <v>4</v>
      </c>
      <c r="NI83" s="37">
        <f>LOOKUP(NH83,{1,2,3,4,5},{5,4,3,2,1})</f>
        <v>2</v>
      </c>
      <c r="NJ83">
        <v>3</v>
      </c>
      <c r="NK83">
        <v>2</v>
      </c>
      <c r="NL83" s="37">
        <f>LOOKUP(NK83,{1,2,3,4,5},{5,4,3,2,1})</f>
        <v>4</v>
      </c>
      <c r="NM83">
        <v>2</v>
      </c>
      <c r="NN83" s="37">
        <f>LOOKUP(NM83,{1,2,3,4,5},{5,4,3,2,1})</f>
        <v>4</v>
      </c>
      <c r="NO83">
        <v>2</v>
      </c>
      <c r="NP83" s="37">
        <f>LOOKUP(NO83,{1,2,3,4,5},{5,4,3,2,1})</f>
        <v>4</v>
      </c>
      <c r="NQ83">
        <v>3</v>
      </c>
      <c r="NR83">
        <v>4</v>
      </c>
      <c r="NS83">
        <v>4</v>
      </c>
      <c r="NT83">
        <v>2</v>
      </c>
      <c r="NU83" s="37">
        <f>LOOKUP(NT83,{1,2,3,4,5},{5,4,3,2,1})</f>
        <v>4</v>
      </c>
      <c r="NV83">
        <v>4</v>
      </c>
      <c r="NW83" s="37">
        <f>LOOKUP(NV83,{1,2,3,4,5},{5,4,3,2,1})</f>
        <v>2</v>
      </c>
      <c r="NX83">
        <v>2</v>
      </c>
      <c r="NY83" s="37">
        <f>LOOKUP(NX83,{1,2,3,4,5},{5,4,3,2,1})</f>
        <v>4</v>
      </c>
      <c r="NZ83">
        <f t="shared" si="272"/>
        <v>84</v>
      </c>
      <c r="OA83">
        <f t="shared" si="273"/>
        <v>3.23</v>
      </c>
      <c r="OB83" s="13" t="s">
        <v>440</v>
      </c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</row>
    <row r="84" spans="1:461" x14ac:dyDescent="0.3">
      <c r="A84" s="30">
        <v>89</v>
      </c>
      <c r="B84" s="2" t="s">
        <v>848</v>
      </c>
      <c r="C84" s="3">
        <v>1</v>
      </c>
      <c r="D84" s="2">
        <v>20</v>
      </c>
      <c r="E84">
        <v>1</v>
      </c>
      <c r="F84" s="2">
        <v>1</v>
      </c>
      <c r="G84">
        <v>1</v>
      </c>
      <c r="H84" s="3">
        <v>1</v>
      </c>
      <c r="I84" s="2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f t="shared" si="274"/>
        <v>6</v>
      </c>
      <c r="Q84" t="s">
        <v>849</v>
      </c>
      <c r="R84">
        <v>3</v>
      </c>
      <c r="S84">
        <v>4</v>
      </c>
      <c r="T84">
        <f>LOOKUP(R84,{1,2,3,4,5,6,11,15},{1,2,1,2,2,2,1,2})</f>
        <v>1</v>
      </c>
      <c r="U84">
        <v>1</v>
      </c>
      <c r="V84" s="3"/>
      <c r="W84" s="32" t="s">
        <v>440</v>
      </c>
      <c r="X84" s="32" t="s">
        <v>440</v>
      </c>
      <c r="Y84" s="32" t="s">
        <v>440</v>
      </c>
      <c r="Z84" s="32" t="s">
        <v>440</v>
      </c>
      <c r="AA84" s="32" t="s">
        <v>440</v>
      </c>
      <c r="AB84" s="49" t="s">
        <v>440</v>
      </c>
      <c r="AC84" s="32" t="s">
        <v>440</v>
      </c>
      <c r="AD84" s="49" t="s">
        <v>440</v>
      </c>
      <c r="AE84" s="2">
        <v>1</v>
      </c>
      <c r="AF84">
        <v>2</v>
      </c>
      <c r="AG84">
        <f t="shared" si="194"/>
        <v>-1</v>
      </c>
      <c r="AH84">
        <v>1</v>
      </c>
      <c r="AI84">
        <f t="shared" si="195"/>
        <v>1</v>
      </c>
      <c r="AJ84">
        <v>1</v>
      </c>
      <c r="AK84">
        <f t="shared" si="196"/>
        <v>1</v>
      </c>
      <c r="AL84">
        <v>1</v>
      </c>
      <c r="AM84">
        <f t="shared" si="197"/>
        <v>-1</v>
      </c>
      <c r="AN84">
        <v>2</v>
      </c>
      <c r="AO84">
        <f t="shared" si="198"/>
        <v>1</v>
      </c>
      <c r="AP84">
        <v>1</v>
      </c>
      <c r="AQ84">
        <f t="shared" si="199"/>
        <v>1</v>
      </c>
      <c r="AR84">
        <v>2</v>
      </c>
      <c r="AS84">
        <f t="shared" si="200"/>
        <v>1</v>
      </c>
      <c r="AT84">
        <v>2</v>
      </c>
      <c r="AU84">
        <f t="shared" si="201"/>
        <v>1</v>
      </c>
      <c r="AV84">
        <v>1</v>
      </c>
      <c r="AW84">
        <f t="shared" si="202"/>
        <v>1</v>
      </c>
      <c r="AX84">
        <v>1</v>
      </c>
      <c r="AY84">
        <f t="shared" si="203"/>
        <v>-1</v>
      </c>
      <c r="AZ84">
        <v>1</v>
      </c>
      <c r="BA84">
        <f t="shared" si="204"/>
        <v>-1</v>
      </c>
      <c r="BB84">
        <v>1</v>
      </c>
      <c r="BC84">
        <f t="shared" si="205"/>
        <v>1</v>
      </c>
      <c r="BD84">
        <v>1</v>
      </c>
      <c r="BE84">
        <f t="shared" si="206"/>
        <v>1</v>
      </c>
      <c r="BF84">
        <v>2</v>
      </c>
      <c r="BG84">
        <f t="shared" si="207"/>
        <v>1</v>
      </c>
      <c r="BH84">
        <v>1</v>
      </c>
      <c r="BI84">
        <f t="shared" si="208"/>
        <v>1</v>
      </c>
      <c r="BJ84">
        <v>1</v>
      </c>
      <c r="BK84">
        <f t="shared" si="209"/>
        <v>-1</v>
      </c>
      <c r="BL84">
        <v>2</v>
      </c>
      <c r="BM84">
        <f t="shared" si="210"/>
        <v>1</v>
      </c>
      <c r="BN84">
        <v>1</v>
      </c>
      <c r="BO84">
        <f t="shared" si="211"/>
        <v>1</v>
      </c>
      <c r="BP84">
        <v>1</v>
      </c>
      <c r="BQ84">
        <f t="shared" si="212"/>
        <v>1</v>
      </c>
      <c r="BR84">
        <v>2</v>
      </c>
      <c r="BS84">
        <f t="shared" si="213"/>
        <v>1</v>
      </c>
      <c r="BT84">
        <v>1</v>
      </c>
      <c r="BU84">
        <f t="shared" si="214"/>
        <v>-1</v>
      </c>
      <c r="BV84" s="13">
        <f t="shared" si="215"/>
        <v>9</v>
      </c>
      <c r="BW84" s="2">
        <v>1</v>
      </c>
      <c r="BX84">
        <v>2</v>
      </c>
      <c r="BY84">
        <v>4</v>
      </c>
      <c r="BZ84">
        <v>2</v>
      </c>
      <c r="CA84">
        <v>4</v>
      </c>
      <c r="CB84">
        <v>4</v>
      </c>
      <c r="CC84">
        <v>4</v>
      </c>
      <c r="CD84">
        <v>2</v>
      </c>
      <c r="CE84" s="37">
        <v>5</v>
      </c>
      <c r="CF84">
        <v>4</v>
      </c>
      <c r="CG84">
        <v>2</v>
      </c>
      <c r="CH84">
        <v>2</v>
      </c>
      <c r="CI84">
        <v>2</v>
      </c>
      <c r="CJ84">
        <v>4</v>
      </c>
      <c r="CK84">
        <v>3</v>
      </c>
      <c r="CL84">
        <v>4</v>
      </c>
      <c r="CM84">
        <v>3</v>
      </c>
      <c r="CN84">
        <v>4</v>
      </c>
      <c r="CO84">
        <v>2</v>
      </c>
      <c r="CP84">
        <v>4</v>
      </c>
      <c r="CQ84">
        <v>2</v>
      </c>
      <c r="CR84">
        <v>2</v>
      </c>
      <c r="CS84">
        <f>LOOKUP(CR84,{1,2,3,4,5},{5,4,3,2,1})</f>
        <v>4</v>
      </c>
      <c r="CT84">
        <v>3</v>
      </c>
      <c r="CU84">
        <v>3</v>
      </c>
      <c r="CV84">
        <v>4</v>
      </c>
      <c r="CW84">
        <v>2</v>
      </c>
      <c r="CX84">
        <f>LOOKUP(CW84,{1,2,3,4,5},{5,4,3,2,1})</f>
        <v>4</v>
      </c>
      <c r="CY84">
        <v>2</v>
      </c>
      <c r="CZ84">
        <f>LOOKUP(CY84,{1,2,3,4,5},{5,4,3,2,1})</f>
        <v>4</v>
      </c>
      <c r="DA84">
        <v>2</v>
      </c>
      <c r="DB84">
        <f>LOOKUP(DA84,{1,2,3,4,5},{5,4,3,2,1})</f>
        <v>4</v>
      </c>
      <c r="DC84">
        <v>4</v>
      </c>
      <c r="DD84">
        <v>4</v>
      </c>
      <c r="DE84">
        <v>4</v>
      </c>
      <c r="DF84">
        <v>4</v>
      </c>
      <c r="DG84">
        <v>3</v>
      </c>
      <c r="DH84">
        <v>4</v>
      </c>
      <c r="DI84">
        <v>4</v>
      </c>
      <c r="DJ84">
        <v>4</v>
      </c>
      <c r="DK84">
        <v>2</v>
      </c>
      <c r="DL84" s="2">
        <f t="shared" si="224"/>
        <v>8</v>
      </c>
      <c r="DM84">
        <f t="shared" si="225"/>
        <v>2.6667000000000001</v>
      </c>
      <c r="DN84">
        <f t="shared" si="226"/>
        <v>11</v>
      </c>
      <c r="DO84">
        <f t="shared" si="227"/>
        <v>3.6667000000000001</v>
      </c>
      <c r="DP84">
        <f t="shared" si="228"/>
        <v>19</v>
      </c>
      <c r="DQ84" s="3">
        <f t="shared" si="229"/>
        <v>3.1667000000000001</v>
      </c>
      <c r="DR84" s="2">
        <f t="shared" si="230"/>
        <v>23</v>
      </c>
      <c r="DS84">
        <f t="shared" si="231"/>
        <v>3.8332999999999999</v>
      </c>
      <c r="DT84">
        <f t="shared" si="232"/>
        <v>21</v>
      </c>
      <c r="DU84">
        <f t="shared" si="233"/>
        <v>2.625</v>
      </c>
      <c r="DV84">
        <f t="shared" si="234"/>
        <v>44</v>
      </c>
      <c r="DW84" s="3">
        <f t="shared" si="235"/>
        <v>3.14</v>
      </c>
      <c r="DX84" s="2">
        <f t="shared" si="236"/>
        <v>10</v>
      </c>
      <c r="DY84">
        <f t="shared" si="237"/>
        <v>3.3332999999999999</v>
      </c>
      <c r="DZ84">
        <f t="shared" si="238"/>
        <v>10</v>
      </c>
      <c r="EA84">
        <f t="shared" si="239"/>
        <v>3.3332999999999999</v>
      </c>
      <c r="EB84">
        <f t="shared" si="240"/>
        <v>20</v>
      </c>
      <c r="EC84" s="3">
        <f t="shared" si="241"/>
        <v>3.33</v>
      </c>
      <c r="ED84" s="2">
        <f t="shared" si="275"/>
        <v>24</v>
      </c>
      <c r="EE84" s="3">
        <f t="shared" si="242"/>
        <v>4</v>
      </c>
      <c r="EF84" s="2">
        <f t="shared" si="243"/>
        <v>10</v>
      </c>
      <c r="EG84" s="3">
        <f t="shared" si="244"/>
        <v>3.33</v>
      </c>
      <c r="EH84" s="2">
        <f t="shared" si="245"/>
        <v>117</v>
      </c>
      <c r="EI84" s="3">
        <f t="shared" si="246"/>
        <v>3.34</v>
      </c>
      <c r="EJ84" s="2">
        <v>1</v>
      </c>
      <c r="EK84">
        <v>3</v>
      </c>
      <c r="EL84">
        <v>3</v>
      </c>
      <c r="EM84">
        <v>4</v>
      </c>
      <c r="EN84">
        <v>3</v>
      </c>
      <c r="EO84">
        <v>2</v>
      </c>
      <c r="EP84">
        <v>2</v>
      </c>
      <c r="EQ84">
        <v>3</v>
      </c>
      <c r="ER84">
        <v>2</v>
      </c>
      <c r="ES84">
        <v>3</v>
      </c>
      <c r="ET84">
        <v>4</v>
      </c>
      <c r="EU84" s="37">
        <v>2</v>
      </c>
      <c r="EV84">
        <v>2</v>
      </c>
      <c r="EW84">
        <v>2</v>
      </c>
      <c r="EX84">
        <v>2</v>
      </c>
      <c r="EY84">
        <v>2</v>
      </c>
      <c r="EZ84">
        <v>4</v>
      </c>
      <c r="FA84">
        <v>4</v>
      </c>
      <c r="FB84">
        <v>3</v>
      </c>
      <c r="FC84">
        <v>3</v>
      </c>
      <c r="FD84">
        <v>3</v>
      </c>
      <c r="FE84">
        <v>4</v>
      </c>
      <c r="FF84" s="2">
        <f t="shared" si="247"/>
        <v>58</v>
      </c>
      <c r="FG84" s="3">
        <f t="shared" si="248"/>
        <v>2.9</v>
      </c>
      <c r="FH84" t="s">
        <v>521</v>
      </c>
      <c r="FI84">
        <v>16</v>
      </c>
      <c r="FJ84" t="s">
        <v>514</v>
      </c>
      <c r="FK84">
        <v>10</v>
      </c>
      <c r="FL84" t="s">
        <v>525</v>
      </c>
      <c r="FM84">
        <v>20</v>
      </c>
      <c r="FN84" s="2">
        <v>1</v>
      </c>
      <c r="FO84">
        <v>1</v>
      </c>
      <c r="FP84">
        <v>1</v>
      </c>
      <c r="FQ84">
        <v>1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1</v>
      </c>
      <c r="FX84">
        <v>1</v>
      </c>
      <c r="FY84" s="37">
        <v>2</v>
      </c>
      <c r="FZ84">
        <v>2</v>
      </c>
      <c r="GA84">
        <v>2</v>
      </c>
      <c r="GB84">
        <v>2</v>
      </c>
      <c r="GC84">
        <v>2</v>
      </c>
      <c r="GD84">
        <v>1</v>
      </c>
      <c r="GE84">
        <v>1</v>
      </c>
      <c r="GF84">
        <v>2</v>
      </c>
      <c r="GG84">
        <v>2</v>
      </c>
      <c r="GH84">
        <v>2</v>
      </c>
      <c r="GI84">
        <v>1</v>
      </c>
      <c r="GJ84" s="2">
        <f t="shared" si="249"/>
        <v>32</v>
      </c>
      <c r="GK84" s="3">
        <f t="shared" si="250"/>
        <v>1.6</v>
      </c>
      <c r="GL84" s="2" t="s">
        <v>521</v>
      </c>
      <c r="GM84">
        <v>16</v>
      </c>
      <c r="GN84" t="s">
        <v>513</v>
      </c>
      <c r="GO84">
        <v>9</v>
      </c>
      <c r="GP84" t="s">
        <v>507</v>
      </c>
      <c r="GQ84" s="3">
        <v>3</v>
      </c>
      <c r="GR84" s="2">
        <v>1</v>
      </c>
      <c r="GS84">
        <v>4</v>
      </c>
      <c r="GT84">
        <v>4</v>
      </c>
      <c r="GU84">
        <v>4</v>
      </c>
      <c r="GV84">
        <v>4</v>
      </c>
      <c r="GW84">
        <v>3</v>
      </c>
      <c r="GX84" s="37">
        <f>LOOKUP(GW84,{1,2,3,4,5},{5,4,3,2,1})</f>
        <v>3</v>
      </c>
      <c r="GY84">
        <v>2</v>
      </c>
      <c r="GZ84" s="37">
        <f>LOOKUP(GY84,{1,2,3,4,5},{5,4,3,2,1})</f>
        <v>4</v>
      </c>
      <c r="HA84">
        <v>4</v>
      </c>
      <c r="HB84">
        <v>3</v>
      </c>
      <c r="HC84" s="37">
        <f>LOOKUP(HB84,{1,2,3,4,5},{5,4,3,2,1})</f>
        <v>3</v>
      </c>
      <c r="HD84">
        <v>2</v>
      </c>
      <c r="HE84">
        <v>4</v>
      </c>
      <c r="HF84">
        <v>4</v>
      </c>
      <c r="HG84">
        <v>4</v>
      </c>
      <c r="HH84">
        <v>4</v>
      </c>
      <c r="HI84">
        <v>4</v>
      </c>
      <c r="HJ84">
        <v>4</v>
      </c>
      <c r="HK84">
        <v>2</v>
      </c>
      <c r="HL84" s="37">
        <f>LOOKUP(HK84,{1,2,3,4,5},{5,4,3,2,1})</f>
        <v>4</v>
      </c>
      <c r="HM84">
        <v>2</v>
      </c>
      <c r="HN84" s="37">
        <f>LOOKUP(HM84,{1,2,3,4,5},{5,4,3,2,1})</f>
        <v>4</v>
      </c>
      <c r="HO84">
        <f t="shared" si="251"/>
        <v>64</v>
      </c>
      <c r="HP84">
        <f t="shared" si="252"/>
        <v>3.76</v>
      </c>
      <c r="HQ84">
        <v>1</v>
      </c>
      <c r="HR84">
        <v>3</v>
      </c>
      <c r="HS84">
        <v>2</v>
      </c>
      <c r="HT84">
        <v>1</v>
      </c>
      <c r="HU84">
        <v>1</v>
      </c>
      <c r="HV84">
        <v>1</v>
      </c>
      <c r="HW84">
        <v>1</v>
      </c>
      <c r="HX84" s="37">
        <v>3</v>
      </c>
      <c r="HY84">
        <v>2</v>
      </c>
      <c r="HZ84">
        <v>3</v>
      </c>
      <c r="IA84">
        <v>2</v>
      </c>
      <c r="IB84">
        <v>1</v>
      </c>
      <c r="IC84">
        <v>2</v>
      </c>
      <c r="ID84">
        <v>2</v>
      </c>
      <c r="IE84">
        <v>2</v>
      </c>
      <c r="IF84">
        <v>3</v>
      </c>
      <c r="IG84">
        <v>2</v>
      </c>
      <c r="IH84">
        <v>1</v>
      </c>
      <c r="II84">
        <v>1</v>
      </c>
      <c r="IJ84" s="37">
        <f>LOOKUP(II84,{1,2,3},{3,2,1})</f>
        <v>3</v>
      </c>
      <c r="IK84" s="2">
        <f t="shared" si="216"/>
        <v>32</v>
      </c>
      <c r="IL84" s="3">
        <f t="shared" si="217"/>
        <v>1.88</v>
      </c>
      <c r="IM84" s="2">
        <v>1</v>
      </c>
      <c r="IN84">
        <v>1</v>
      </c>
      <c r="IO84">
        <v>3</v>
      </c>
      <c r="IP84">
        <v>4</v>
      </c>
      <c r="IQ84">
        <v>1</v>
      </c>
      <c r="IR84">
        <v>4</v>
      </c>
      <c r="IS84">
        <v>2</v>
      </c>
      <c r="IT84" s="2">
        <f t="shared" si="253"/>
        <v>15</v>
      </c>
      <c r="IU84" s="3">
        <f t="shared" si="254"/>
        <v>2.5</v>
      </c>
      <c r="IV84" s="2">
        <v>1</v>
      </c>
      <c r="IW84">
        <v>1</v>
      </c>
      <c r="IX84">
        <v>4</v>
      </c>
      <c r="IY84">
        <v>5</v>
      </c>
      <c r="IZ84">
        <v>2</v>
      </c>
      <c r="JA84">
        <v>5</v>
      </c>
      <c r="JB84">
        <v>3</v>
      </c>
      <c r="JC84" s="2">
        <f t="shared" si="255"/>
        <v>20</v>
      </c>
      <c r="JD84" s="3">
        <f t="shared" si="256"/>
        <v>3.3330000000000002</v>
      </c>
      <c r="JE84" s="2">
        <v>1</v>
      </c>
      <c r="JF84">
        <v>4</v>
      </c>
      <c r="JG84">
        <v>5</v>
      </c>
      <c r="JH84">
        <v>2</v>
      </c>
      <c r="JI84">
        <v>5</v>
      </c>
      <c r="JJ84">
        <v>2</v>
      </c>
      <c r="JK84">
        <v>4</v>
      </c>
      <c r="JL84" s="2">
        <f t="shared" si="257"/>
        <v>22</v>
      </c>
      <c r="JM84" s="3">
        <f t="shared" si="258"/>
        <v>3.6669999999999998</v>
      </c>
      <c r="JN84" s="2">
        <v>1</v>
      </c>
      <c r="JO84">
        <v>2</v>
      </c>
      <c r="JP84">
        <v>4</v>
      </c>
      <c r="JQ84">
        <v>5</v>
      </c>
      <c r="JR84">
        <v>4</v>
      </c>
      <c r="JS84">
        <v>5</v>
      </c>
      <c r="JT84">
        <v>4</v>
      </c>
      <c r="JU84" s="2">
        <f t="shared" si="278"/>
        <v>24</v>
      </c>
      <c r="JV84" s="3">
        <f t="shared" si="279"/>
        <v>4</v>
      </c>
      <c r="JW84" s="2">
        <v>1</v>
      </c>
      <c r="JX84">
        <v>4</v>
      </c>
      <c r="JY84" s="37">
        <f>LOOKUP(JX84,{1,2,3,4,5},{5,4,3,2,1})</f>
        <v>2</v>
      </c>
      <c r="JZ84">
        <v>4</v>
      </c>
      <c r="KA84" s="37">
        <f>LOOKUP(JZ84,{1,2,3,4,5},{5,4,3,2,1})</f>
        <v>2</v>
      </c>
      <c r="KB84">
        <v>3</v>
      </c>
      <c r="KC84" s="37">
        <f>LOOKUP(KB84,{1,2,3,4,5},{5,4,3,2,1})</f>
        <v>3</v>
      </c>
      <c r="KD84">
        <v>4</v>
      </c>
      <c r="KE84" s="37">
        <f>LOOKUP(KD84,{1,2,3,4,5},{5,4,3,2,1})</f>
        <v>2</v>
      </c>
      <c r="KF84">
        <v>3</v>
      </c>
      <c r="KG84" s="37">
        <f>LOOKUP(KF84,{1,2,3,4,5},{5,4,3,2,1})</f>
        <v>3</v>
      </c>
      <c r="KH84">
        <v>4</v>
      </c>
      <c r="KI84" s="37">
        <f>LOOKUP(KH84,{1,2,3,4,5},{5,4,3,2,1})</f>
        <v>2</v>
      </c>
      <c r="KJ84" s="2">
        <f t="shared" si="276"/>
        <v>22</v>
      </c>
      <c r="KK84" s="3">
        <f t="shared" si="259"/>
        <v>3.6669999999999998</v>
      </c>
      <c r="KL84" s="2">
        <f t="shared" si="260"/>
        <v>4</v>
      </c>
      <c r="KM84">
        <f t="shared" si="261"/>
        <v>9</v>
      </c>
      <c r="KN84">
        <f t="shared" si="277"/>
        <v>12</v>
      </c>
      <c r="KO84">
        <f t="shared" si="262"/>
        <v>5</v>
      </c>
      <c r="KP84">
        <f t="shared" si="263"/>
        <v>12</v>
      </c>
      <c r="KQ84">
        <f t="shared" si="264"/>
        <v>7</v>
      </c>
      <c r="KR84" s="2">
        <f t="shared" si="218"/>
        <v>6</v>
      </c>
      <c r="KS84">
        <f t="shared" si="223"/>
        <v>9</v>
      </c>
      <c r="KT84">
        <f t="shared" si="280"/>
        <v>7</v>
      </c>
      <c r="KU84">
        <f t="shared" si="281"/>
        <v>9</v>
      </c>
      <c r="KV84">
        <f t="shared" si="283"/>
        <v>7</v>
      </c>
      <c r="KW84" s="3">
        <f t="shared" si="282"/>
        <v>8</v>
      </c>
      <c r="KX84" s="2">
        <v>1</v>
      </c>
      <c r="KY84">
        <v>3</v>
      </c>
      <c r="KZ84">
        <v>5</v>
      </c>
      <c r="LA84">
        <v>2</v>
      </c>
      <c r="LB84">
        <v>2</v>
      </c>
      <c r="LC84">
        <v>4</v>
      </c>
      <c r="LD84">
        <v>2</v>
      </c>
      <c r="LE84">
        <v>4</v>
      </c>
      <c r="LF84">
        <v>3</v>
      </c>
      <c r="LG84">
        <v>4</v>
      </c>
      <c r="LH84">
        <v>4</v>
      </c>
      <c r="LI84">
        <v>2</v>
      </c>
      <c r="LJ84">
        <v>5</v>
      </c>
      <c r="LK84">
        <v>2</v>
      </c>
      <c r="LL84">
        <v>3</v>
      </c>
      <c r="LM84">
        <v>2</v>
      </c>
      <c r="LN84">
        <v>2</v>
      </c>
      <c r="LO84">
        <v>2</v>
      </c>
      <c r="LP84">
        <v>3</v>
      </c>
      <c r="LQ84">
        <v>2</v>
      </c>
      <c r="LR84">
        <v>2</v>
      </c>
      <c r="LS84">
        <v>1</v>
      </c>
      <c r="LT84">
        <v>3</v>
      </c>
      <c r="LU84" s="2">
        <f t="shared" si="265"/>
        <v>26</v>
      </c>
      <c r="LV84" s="3">
        <f t="shared" si="266"/>
        <v>4.3330000000000002</v>
      </c>
      <c r="LW84" s="2">
        <f t="shared" si="267"/>
        <v>36</v>
      </c>
      <c r="LX84" s="3">
        <f t="shared" si="268"/>
        <v>2.25</v>
      </c>
      <c r="LY84" s="2">
        <f t="shared" si="269"/>
        <v>62</v>
      </c>
      <c r="LZ84" s="3">
        <f t="shared" si="270"/>
        <v>2.8180000000000001</v>
      </c>
      <c r="MA84" s="2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 s="3">
        <v>2</v>
      </c>
      <c r="MK84">
        <f t="shared" si="271"/>
        <v>11</v>
      </c>
      <c r="ML84" s="2">
        <v>1</v>
      </c>
      <c r="MM84">
        <v>4</v>
      </c>
      <c r="MN84">
        <v>4</v>
      </c>
      <c r="MO84">
        <v>3</v>
      </c>
      <c r="MP84" s="37">
        <f>LOOKUP(MO84,{1,2,3,4,5},{5,4,3,2,1})</f>
        <v>3</v>
      </c>
      <c r="MQ84">
        <v>2</v>
      </c>
      <c r="MR84">
        <v>3</v>
      </c>
      <c r="MS84" s="37">
        <f>LOOKUP(MR84,{1,2,3,4,5},{5,4,3,2,1})</f>
        <v>3</v>
      </c>
      <c r="MT84">
        <v>3</v>
      </c>
      <c r="MU84" s="37">
        <f>LOOKUP(MT84,{1,2,3,4,5},{5,4,3,2,1})</f>
        <v>3</v>
      </c>
      <c r="MV84">
        <v>3</v>
      </c>
      <c r="MW84">
        <v>2</v>
      </c>
      <c r="MX84">
        <v>2</v>
      </c>
      <c r="MY84">
        <v>4</v>
      </c>
      <c r="MZ84" s="37">
        <f>LOOKUP(MY84,{1,2,3,4,5},{5,4,3,2,1})</f>
        <v>2</v>
      </c>
      <c r="NA84">
        <v>4</v>
      </c>
      <c r="NB84">
        <v>4</v>
      </c>
      <c r="NC84">
        <v>4</v>
      </c>
      <c r="ND84" s="37">
        <f>LOOKUP(NC84,{1,2,3,4,5},{5,4,3,2,1})</f>
        <v>2</v>
      </c>
      <c r="NE84">
        <v>3</v>
      </c>
      <c r="NF84">
        <v>4</v>
      </c>
      <c r="NG84" s="37">
        <f>LOOKUP(NF84,{1,2,3,4,5},{5,4,3,2,1})</f>
        <v>2</v>
      </c>
      <c r="NH84">
        <v>3</v>
      </c>
      <c r="NI84" s="37">
        <f>LOOKUP(NH84,{1,2,3,4,5},{5,4,3,2,1})</f>
        <v>3</v>
      </c>
      <c r="NJ84">
        <v>3</v>
      </c>
      <c r="NK84">
        <v>3</v>
      </c>
      <c r="NL84" s="37">
        <f>LOOKUP(NK84,{1,2,3,4,5},{5,4,3,2,1})</f>
        <v>3</v>
      </c>
      <c r="NM84">
        <v>4</v>
      </c>
      <c r="NN84" s="37">
        <f>LOOKUP(NM84,{1,2,3,4,5},{5,4,3,2,1})</f>
        <v>2</v>
      </c>
      <c r="NO84">
        <v>3</v>
      </c>
      <c r="NP84" s="37">
        <f>LOOKUP(NO84,{1,2,3,4,5},{5,4,3,2,1})</f>
        <v>3</v>
      </c>
      <c r="NQ84">
        <v>2</v>
      </c>
      <c r="NR84">
        <v>3</v>
      </c>
      <c r="NS84">
        <v>4</v>
      </c>
      <c r="NT84">
        <v>2</v>
      </c>
      <c r="NU84" s="37">
        <f>LOOKUP(NT84,{1,2,3,4,5},{5,4,3,2,1})</f>
        <v>4</v>
      </c>
      <c r="NV84">
        <v>4</v>
      </c>
      <c r="NW84" s="37">
        <f>LOOKUP(NV84,{1,2,3,4,5},{5,4,3,2,1})</f>
        <v>2</v>
      </c>
      <c r="NX84">
        <v>4</v>
      </c>
      <c r="NY84" s="37">
        <f>LOOKUP(NX84,{1,2,3,4,5},{5,4,3,2,1})</f>
        <v>2</v>
      </c>
      <c r="NZ84">
        <f t="shared" si="272"/>
        <v>74</v>
      </c>
      <c r="OA84">
        <f t="shared" si="273"/>
        <v>2.85</v>
      </c>
      <c r="OB84" s="13" t="s">
        <v>850</v>
      </c>
      <c r="OC84" s="1" t="s">
        <v>440</v>
      </c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</row>
    <row r="85" spans="1:461" x14ac:dyDescent="0.3">
      <c r="A85" s="30">
        <v>90</v>
      </c>
      <c r="B85" s="2" t="s">
        <v>851</v>
      </c>
      <c r="C85" s="3">
        <v>1</v>
      </c>
      <c r="D85" s="2">
        <v>22</v>
      </c>
      <c r="E85">
        <v>1</v>
      </c>
      <c r="F85" s="2">
        <v>1</v>
      </c>
      <c r="G85">
        <v>1</v>
      </c>
      <c r="H85" s="3">
        <v>1</v>
      </c>
      <c r="I85" s="2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f t="shared" si="274"/>
        <v>1</v>
      </c>
      <c r="R85">
        <v>3</v>
      </c>
      <c r="S85">
        <v>4</v>
      </c>
      <c r="T85">
        <f>LOOKUP(R85,{1,2,3,4,5,6,11,15},{1,2,1,2,2,2,1,2})</f>
        <v>1</v>
      </c>
      <c r="U85">
        <v>4</v>
      </c>
      <c r="V85" s="3" t="s">
        <v>852</v>
      </c>
      <c r="W85" s="32" t="s">
        <v>440</v>
      </c>
      <c r="X85" s="32" t="s">
        <v>440</v>
      </c>
      <c r="Y85" s="32" t="s">
        <v>440</v>
      </c>
      <c r="Z85" s="32" t="s">
        <v>440</v>
      </c>
      <c r="AA85" s="32" t="s">
        <v>440</v>
      </c>
      <c r="AB85" s="49" t="s">
        <v>440</v>
      </c>
      <c r="AC85" s="32" t="s">
        <v>440</v>
      </c>
      <c r="AD85" s="49" t="s">
        <v>440</v>
      </c>
      <c r="AE85" s="32">
        <v>1</v>
      </c>
      <c r="AF85" s="31">
        <v>1</v>
      </c>
      <c r="AG85" s="31">
        <f t="shared" si="194"/>
        <v>1</v>
      </c>
      <c r="AH85" s="31">
        <v>2</v>
      </c>
      <c r="AI85" s="31">
        <f t="shared" si="195"/>
        <v>-1</v>
      </c>
      <c r="AJ85" s="31">
        <v>1</v>
      </c>
      <c r="AK85" s="31">
        <f t="shared" si="196"/>
        <v>1</v>
      </c>
      <c r="AL85" s="31">
        <v>1</v>
      </c>
      <c r="AM85" s="31">
        <f t="shared" si="197"/>
        <v>-1</v>
      </c>
      <c r="AN85" s="31">
        <v>2</v>
      </c>
      <c r="AO85" s="31">
        <f t="shared" si="198"/>
        <v>1</v>
      </c>
      <c r="AP85" s="31">
        <v>1</v>
      </c>
      <c r="AQ85" s="31">
        <f t="shared" si="199"/>
        <v>1</v>
      </c>
      <c r="AR85" s="31">
        <v>2</v>
      </c>
      <c r="AS85" s="31">
        <f t="shared" si="200"/>
        <v>1</v>
      </c>
      <c r="AT85" s="31">
        <v>2</v>
      </c>
      <c r="AU85" s="31">
        <f t="shared" si="201"/>
        <v>1</v>
      </c>
      <c r="AV85" s="31">
        <v>2</v>
      </c>
      <c r="AW85" s="31">
        <f t="shared" si="202"/>
        <v>-1</v>
      </c>
      <c r="AX85" s="31">
        <v>2</v>
      </c>
      <c r="AY85" s="31">
        <f t="shared" si="203"/>
        <v>1</v>
      </c>
      <c r="AZ85" s="31" t="s">
        <v>440</v>
      </c>
      <c r="BA85" s="31">
        <f t="shared" si="204"/>
        <v>-1</v>
      </c>
      <c r="BB85" s="31">
        <v>1</v>
      </c>
      <c r="BC85" s="31">
        <f t="shared" si="205"/>
        <v>1</v>
      </c>
      <c r="BD85" s="31">
        <v>1</v>
      </c>
      <c r="BE85" s="31">
        <f t="shared" si="206"/>
        <v>1</v>
      </c>
      <c r="BF85" s="31">
        <v>2</v>
      </c>
      <c r="BG85" s="31">
        <f t="shared" si="207"/>
        <v>1</v>
      </c>
      <c r="BH85" s="31">
        <v>1</v>
      </c>
      <c r="BI85" s="31">
        <f t="shared" si="208"/>
        <v>1</v>
      </c>
      <c r="BJ85" s="31">
        <v>2</v>
      </c>
      <c r="BK85" s="31">
        <f t="shared" si="209"/>
        <v>1</v>
      </c>
      <c r="BL85" s="31">
        <v>2</v>
      </c>
      <c r="BM85" s="31">
        <f t="shared" si="210"/>
        <v>1</v>
      </c>
      <c r="BN85" s="31">
        <v>2</v>
      </c>
      <c r="BO85" s="31">
        <f t="shared" si="211"/>
        <v>-1</v>
      </c>
      <c r="BP85" s="31">
        <v>2</v>
      </c>
      <c r="BQ85" s="31">
        <f t="shared" si="212"/>
        <v>-1</v>
      </c>
      <c r="BR85" s="31">
        <v>2</v>
      </c>
      <c r="BS85" s="31">
        <f t="shared" si="213"/>
        <v>1</v>
      </c>
      <c r="BT85" s="31">
        <v>2</v>
      </c>
      <c r="BU85" s="31">
        <f t="shared" si="214"/>
        <v>1</v>
      </c>
      <c r="BV85" s="49"/>
      <c r="BW85" s="32">
        <v>1</v>
      </c>
      <c r="BX85" s="31">
        <v>4</v>
      </c>
      <c r="BY85" s="31">
        <v>5</v>
      </c>
      <c r="BZ85" s="31">
        <v>3</v>
      </c>
      <c r="CA85" s="31" t="s">
        <v>440</v>
      </c>
      <c r="CB85" s="31">
        <v>2</v>
      </c>
      <c r="CC85" s="31">
        <v>2</v>
      </c>
      <c r="CD85" s="31">
        <v>2</v>
      </c>
      <c r="CE85" s="31">
        <v>5</v>
      </c>
      <c r="CF85" s="31">
        <v>4</v>
      </c>
      <c r="CG85" s="31">
        <v>2</v>
      </c>
      <c r="CH85" s="31">
        <v>1</v>
      </c>
      <c r="CI85" s="31">
        <v>1</v>
      </c>
      <c r="CJ85" s="31">
        <v>2</v>
      </c>
      <c r="CK85" s="31">
        <v>4</v>
      </c>
      <c r="CL85" s="31">
        <v>4</v>
      </c>
      <c r="CM85" s="31">
        <v>2</v>
      </c>
      <c r="CN85" s="31">
        <v>2</v>
      </c>
      <c r="CO85" s="31">
        <v>4</v>
      </c>
      <c r="CP85" s="31">
        <v>4</v>
      </c>
      <c r="CQ85" s="31">
        <v>5</v>
      </c>
      <c r="CR85" s="31">
        <v>2</v>
      </c>
      <c r="CS85" s="31">
        <f>LOOKUP(CR85,{1,2,3,4,5},{5,4,3,2,1})</f>
        <v>4</v>
      </c>
      <c r="CT85" s="31">
        <v>3</v>
      </c>
      <c r="CU85" s="31">
        <v>4</v>
      </c>
      <c r="CV85" s="31">
        <v>4</v>
      </c>
      <c r="CW85" s="31">
        <v>4</v>
      </c>
      <c r="CX85" s="31">
        <f>LOOKUP(CW85,{1,2,3,4,5},{5,4,3,2,1})</f>
        <v>2</v>
      </c>
      <c r="CY85" s="31">
        <v>3</v>
      </c>
      <c r="CZ85" s="31">
        <f>LOOKUP(CY85,{1,2,3,4,5},{5,4,3,2,1})</f>
        <v>3</v>
      </c>
      <c r="DA85" s="31" t="s">
        <v>440</v>
      </c>
      <c r="DB85" s="31" t="s">
        <v>440</v>
      </c>
      <c r="DC85" s="31">
        <v>2</v>
      </c>
      <c r="DD85" s="31">
        <v>2</v>
      </c>
      <c r="DE85" s="31">
        <v>4</v>
      </c>
      <c r="DF85" s="31">
        <v>4</v>
      </c>
      <c r="DG85" s="31">
        <v>4</v>
      </c>
      <c r="DH85" s="31">
        <v>4</v>
      </c>
      <c r="DI85" s="31">
        <v>2</v>
      </c>
      <c r="DJ85" s="31">
        <v>2</v>
      </c>
      <c r="DK85" s="31">
        <v>1</v>
      </c>
      <c r="DL85" s="32">
        <f t="shared" si="224"/>
        <v>12</v>
      </c>
      <c r="DM85" s="31">
        <f t="shared" si="225"/>
        <v>4</v>
      </c>
      <c r="DN85" s="31">
        <f t="shared" si="226"/>
        <v>12</v>
      </c>
      <c r="DO85" s="31">
        <f t="shared" si="227"/>
        <v>4</v>
      </c>
      <c r="DP85" s="31">
        <f t="shared" si="228"/>
        <v>24</v>
      </c>
      <c r="DQ85" s="33">
        <f t="shared" si="229"/>
        <v>4</v>
      </c>
      <c r="DR85" s="32">
        <f t="shared" si="230"/>
        <v>14</v>
      </c>
      <c r="DS85" s="31">
        <f t="shared" si="231"/>
        <v>2.8</v>
      </c>
      <c r="DT85" s="31">
        <f t="shared" si="232"/>
        <v>18</v>
      </c>
      <c r="DU85" s="31">
        <f t="shared" si="233"/>
        <v>2.25</v>
      </c>
      <c r="DV85" s="31">
        <f t="shared" si="234"/>
        <v>32</v>
      </c>
      <c r="DW85" s="33">
        <f t="shared" si="235"/>
        <v>2.29</v>
      </c>
      <c r="DX85" s="32">
        <f t="shared" si="236"/>
        <v>13</v>
      </c>
      <c r="DY85" s="31">
        <f t="shared" si="237"/>
        <v>4.3333000000000004</v>
      </c>
      <c r="DZ85" s="31">
        <f t="shared" si="238"/>
        <v>11</v>
      </c>
      <c r="EA85" s="31">
        <f t="shared" si="239"/>
        <v>3.6667000000000001</v>
      </c>
      <c r="EB85" s="31">
        <f t="shared" si="240"/>
        <v>24</v>
      </c>
      <c r="EC85" s="33">
        <f t="shared" si="241"/>
        <v>4</v>
      </c>
      <c r="ED85" s="32">
        <f t="shared" si="275"/>
        <v>13</v>
      </c>
      <c r="EE85" s="33">
        <f t="shared" si="242"/>
        <v>2.17</v>
      </c>
      <c r="EF85" s="32">
        <f t="shared" si="243"/>
        <v>5</v>
      </c>
      <c r="EG85" s="33">
        <f t="shared" si="244"/>
        <v>1.67</v>
      </c>
      <c r="EH85" s="32">
        <f t="shared" si="245"/>
        <v>98</v>
      </c>
      <c r="EI85" s="33">
        <f t="shared" si="246"/>
        <v>2.8</v>
      </c>
      <c r="EJ85" s="2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4</v>
      </c>
      <c r="ER85">
        <v>2</v>
      </c>
      <c r="ES85">
        <v>2</v>
      </c>
      <c r="ET85">
        <v>5</v>
      </c>
      <c r="EU85" s="37">
        <v>2</v>
      </c>
      <c r="EV85">
        <v>1</v>
      </c>
      <c r="EW85">
        <v>1</v>
      </c>
      <c r="EX85">
        <v>1</v>
      </c>
      <c r="EY85">
        <v>2</v>
      </c>
      <c r="EZ85">
        <v>5</v>
      </c>
      <c r="FA85">
        <v>2</v>
      </c>
      <c r="FB85">
        <v>1</v>
      </c>
      <c r="FC85">
        <v>1</v>
      </c>
      <c r="FD85">
        <v>1</v>
      </c>
      <c r="FE85">
        <v>4</v>
      </c>
      <c r="FF85" s="2">
        <f t="shared" si="247"/>
        <v>38</v>
      </c>
      <c r="FG85" s="3">
        <f t="shared" si="248"/>
        <v>1.9</v>
      </c>
      <c r="FH85" s="2" t="s">
        <v>853</v>
      </c>
      <c r="FI85">
        <v>0</v>
      </c>
      <c r="FJ85" t="s">
        <v>514</v>
      </c>
      <c r="FK85">
        <v>10</v>
      </c>
      <c r="FL85" t="s">
        <v>511</v>
      </c>
      <c r="FM85" s="3">
        <v>7</v>
      </c>
      <c r="FN85" s="2">
        <v>1</v>
      </c>
      <c r="FO85">
        <v>1</v>
      </c>
      <c r="FP85">
        <v>1</v>
      </c>
      <c r="FQ85">
        <v>1</v>
      </c>
      <c r="FR85">
        <v>2</v>
      </c>
      <c r="FS85">
        <v>2</v>
      </c>
      <c r="FT85">
        <v>2</v>
      </c>
      <c r="FU85">
        <v>2</v>
      </c>
      <c r="FV85">
        <v>1</v>
      </c>
      <c r="FW85">
        <v>1</v>
      </c>
      <c r="FX85">
        <v>1</v>
      </c>
      <c r="FY85" s="37">
        <v>2</v>
      </c>
      <c r="FZ85">
        <v>2</v>
      </c>
      <c r="GA85">
        <v>2</v>
      </c>
      <c r="GB85">
        <v>1</v>
      </c>
      <c r="GC85">
        <v>1</v>
      </c>
      <c r="GD85">
        <v>1</v>
      </c>
      <c r="GE85">
        <v>1</v>
      </c>
      <c r="GF85">
        <v>2</v>
      </c>
      <c r="GG85">
        <v>1</v>
      </c>
      <c r="GH85">
        <v>1</v>
      </c>
      <c r="GI85">
        <v>1</v>
      </c>
      <c r="GJ85" s="2">
        <f t="shared" si="249"/>
        <v>27</v>
      </c>
      <c r="GK85" s="3">
        <f t="shared" si="250"/>
        <v>1.35</v>
      </c>
      <c r="GL85" s="2" t="s">
        <v>854</v>
      </c>
      <c r="GM85">
        <v>0</v>
      </c>
      <c r="GN85" t="s">
        <v>855</v>
      </c>
      <c r="GO85">
        <v>0</v>
      </c>
      <c r="GP85" t="s">
        <v>513</v>
      </c>
      <c r="GQ85" s="3">
        <v>9</v>
      </c>
      <c r="GR85" s="2">
        <v>1</v>
      </c>
      <c r="GS85">
        <v>4</v>
      </c>
      <c r="GT85">
        <v>5</v>
      </c>
      <c r="GU85">
        <v>1</v>
      </c>
      <c r="GV85">
        <v>4</v>
      </c>
      <c r="GW85">
        <v>5</v>
      </c>
      <c r="GX85" s="37">
        <f>LOOKUP(GW85,{1,2,3,4,5},{5,4,3,2,1})</f>
        <v>1</v>
      </c>
      <c r="GY85">
        <v>1</v>
      </c>
      <c r="GZ85" s="37">
        <f>LOOKUP(GY85,{1,2,3,4,5},{5,4,3,2,1})</f>
        <v>5</v>
      </c>
      <c r="HA85">
        <v>4</v>
      </c>
      <c r="HB85">
        <v>3</v>
      </c>
      <c r="HC85" s="37">
        <f>LOOKUP(HB85,{1,2,3,4,5},{5,4,3,2,1})</f>
        <v>3</v>
      </c>
      <c r="HD85">
        <v>2</v>
      </c>
      <c r="HE85">
        <v>3</v>
      </c>
      <c r="HF85">
        <v>5</v>
      </c>
      <c r="HG85">
        <v>2</v>
      </c>
      <c r="HH85">
        <v>3</v>
      </c>
      <c r="HI85">
        <v>5</v>
      </c>
      <c r="HJ85">
        <v>5</v>
      </c>
      <c r="HK85">
        <v>2</v>
      </c>
      <c r="HL85" s="37">
        <f>LOOKUP(HK85,{1,2,3,4,5},{5,4,3,2,1})</f>
        <v>4</v>
      </c>
      <c r="HM85">
        <v>1</v>
      </c>
      <c r="HN85" s="37">
        <f>LOOKUP(HM85,{1,2,3,4,5},{5,4,3,2,1})</f>
        <v>5</v>
      </c>
      <c r="HO85">
        <f t="shared" si="251"/>
        <v>61</v>
      </c>
      <c r="HP85">
        <f t="shared" si="252"/>
        <v>3.59</v>
      </c>
      <c r="HQ85">
        <v>1</v>
      </c>
      <c r="HR85">
        <v>3</v>
      </c>
      <c r="HS85">
        <v>2</v>
      </c>
      <c r="HT85">
        <v>1</v>
      </c>
      <c r="HU85">
        <v>2</v>
      </c>
      <c r="HV85">
        <v>1</v>
      </c>
      <c r="HW85">
        <v>1</v>
      </c>
      <c r="HX85" s="37">
        <v>3</v>
      </c>
      <c r="HY85">
        <v>2</v>
      </c>
      <c r="HZ85">
        <v>3</v>
      </c>
      <c r="IA85">
        <v>2</v>
      </c>
      <c r="IB85">
        <v>1</v>
      </c>
      <c r="IC85">
        <v>2</v>
      </c>
      <c r="ID85">
        <v>1</v>
      </c>
      <c r="IE85">
        <v>2</v>
      </c>
      <c r="IF85">
        <v>3</v>
      </c>
      <c r="IG85">
        <v>3</v>
      </c>
      <c r="IH85">
        <v>1</v>
      </c>
      <c r="II85">
        <v>1</v>
      </c>
      <c r="IJ85" s="37">
        <f>LOOKUP(II85,{1,2,3},{3,2,1})</f>
        <v>3</v>
      </c>
      <c r="IK85" s="2">
        <f t="shared" si="216"/>
        <v>33</v>
      </c>
      <c r="IL85" s="3">
        <f t="shared" si="217"/>
        <v>1.94</v>
      </c>
      <c r="IM85" s="2">
        <v>1</v>
      </c>
      <c r="IN85">
        <v>1</v>
      </c>
      <c r="IO85">
        <v>3</v>
      </c>
      <c r="IP85">
        <v>3</v>
      </c>
      <c r="IQ85">
        <v>2</v>
      </c>
      <c r="IR85">
        <v>5</v>
      </c>
      <c r="IS85">
        <v>3</v>
      </c>
      <c r="IT85" s="2">
        <f t="shared" si="253"/>
        <v>17</v>
      </c>
      <c r="IU85" s="3">
        <f t="shared" si="254"/>
        <v>2.8330000000000002</v>
      </c>
      <c r="IV85" s="2">
        <v>1</v>
      </c>
      <c r="IW85">
        <v>2</v>
      </c>
      <c r="IX85">
        <v>4</v>
      </c>
      <c r="IY85">
        <v>4</v>
      </c>
      <c r="IZ85">
        <v>3</v>
      </c>
      <c r="JA85">
        <v>5</v>
      </c>
      <c r="JB85">
        <v>5</v>
      </c>
      <c r="JC85" s="2">
        <f t="shared" si="255"/>
        <v>23</v>
      </c>
      <c r="JD85" s="3">
        <f t="shared" si="256"/>
        <v>3.8330000000000002</v>
      </c>
      <c r="JE85" s="2">
        <v>1</v>
      </c>
      <c r="JF85">
        <v>2</v>
      </c>
      <c r="JG85">
        <v>4</v>
      </c>
      <c r="JH85">
        <v>3</v>
      </c>
      <c r="JI85">
        <v>5</v>
      </c>
      <c r="JJ85">
        <v>3</v>
      </c>
      <c r="JK85">
        <v>5</v>
      </c>
      <c r="JL85" s="2">
        <f t="shared" si="257"/>
        <v>22</v>
      </c>
      <c r="JM85" s="3">
        <f t="shared" si="258"/>
        <v>3.6669999999999998</v>
      </c>
      <c r="JN85" s="2">
        <v>1</v>
      </c>
      <c r="JO85">
        <v>5</v>
      </c>
      <c r="JP85">
        <v>4</v>
      </c>
      <c r="JQ85">
        <v>4</v>
      </c>
      <c r="JR85">
        <v>5</v>
      </c>
      <c r="JS85">
        <v>3</v>
      </c>
      <c r="JT85">
        <v>5</v>
      </c>
      <c r="JU85" s="2">
        <f t="shared" si="278"/>
        <v>26</v>
      </c>
      <c r="JV85" s="3">
        <f t="shared" si="279"/>
        <v>4.3330000000000002</v>
      </c>
      <c r="JW85" s="2">
        <v>1</v>
      </c>
      <c r="JX85">
        <v>5</v>
      </c>
      <c r="JY85" s="37">
        <f>LOOKUP(JX85,{1,2,3,4,5},{5,4,3,2,1})</f>
        <v>1</v>
      </c>
      <c r="JZ85">
        <v>4</v>
      </c>
      <c r="KA85" s="37">
        <f>LOOKUP(JZ85,{1,2,3,4,5},{5,4,3,2,1})</f>
        <v>2</v>
      </c>
      <c r="KB85">
        <v>2</v>
      </c>
      <c r="KC85" s="37">
        <f>LOOKUP(KB85,{1,2,3,4,5},{5,4,3,2,1})</f>
        <v>4</v>
      </c>
      <c r="KD85">
        <v>4</v>
      </c>
      <c r="KE85" s="37">
        <f>LOOKUP(KD85,{1,2,3,4,5},{5,4,3,2,1})</f>
        <v>2</v>
      </c>
      <c r="KF85">
        <v>1</v>
      </c>
      <c r="KG85" s="37">
        <f>LOOKUP(KF85,{1,2,3,4,5},{5,4,3,2,1})</f>
        <v>5</v>
      </c>
      <c r="KH85">
        <v>2</v>
      </c>
      <c r="KI85" s="37">
        <f>LOOKUP(KH85,{1,2,3,4,5},{5,4,3,2,1})</f>
        <v>4</v>
      </c>
      <c r="KJ85" s="2">
        <f t="shared" si="276"/>
        <v>18</v>
      </c>
      <c r="KK85" s="3">
        <f t="shared" si="259"/>
        <v>3</v>
      </c>
      <c r="KL85" s="2">
        <f t="shared" si="260"/>
        <v>4</v>
      </c>
      <c r="KM85">
        <f t="shared" si="261"/>
        <v>9</v>
      </c>
      <c r="KN85">
        <f t="shared" si="277"/>
        <v>11</v>
      </c>
      <c r="KO85">
        <f t="shared" si="262"/>
        <v>7</v>
      </c>
      <c r="KP85">
        <f t="shared" si="263"/>
        <v>15</v>
      </c>
      <c r="KQ85">
        <f t="shared" si="264"/>
        <v>12</v>
      </c>
      <c r="KR85" s="2">
        <f t="shared" si="218"/>
        <v>7</v>
      </c>
      <c r="KS85">
        <f t="shared" si="223"/>
        <v>8</v>
      </c>
      <c r="KT85">
        <f t="shared" si="280"/>
        <v>7</v>
      </c>
      <c r="KU85">
        <f t="shared" si="281"/>
        <v>10</v>
      </c>
      <c r="KV85">
        <f t="shared" si="283"/>
        <v>6</v>
      </c>
      <c r="KW85" s="3">
        <f t="shared" si="282"/>
        <v>10</v>
      </c>
      <c r="KX85" s="2">
        <v>1</v>
      </c>
      <c r="KY85">
        <v>4</v>
      </c>
      <c r="KZ85">
        <v>5</v>
      </c>
      <c r="LA85">
        <v>3</v>
      </c>
      <c r="LB85">
        <v>3</v>
      </c>
      <c r="LC85">
        <v>4</v>
      </c>
      <c r="LD85">
        <v>2</v>
      </c>
      <c r="LE85">
        <v>5</v>
      </c>
      <c r="LF85">
        <v>3</v>
      </c>
      <c r="LG85">
        <v>5</v>
      </c>
      <c r="LH85">
        <v>4</v>
      </c>
      <c r="LI85">
        <v>3</v>
      </c>
      <c r="LJ85">
        <v>5</v>
      </c>
      <c r="LK85">
        <v>4</v>
      </c>
      <c r="LL85">
        <v>4</v>
      </c>
      <c r="LM85">
        <v>4</v>
      </c>
      <c r="LN85">
        <v>2</v>
      </c>
      <c r="LO85">
        <v>2</v>
      </c>
      <c r="LP85">
        <v>2</v>
      </c>
      <c r="LQ85">
        <v>2</v>
      </c>
      <c r="LR85">
        <v>3</v>
      </c>
      <c r="LS85">
        <v>2</v>
      </c>
      <c r="LT85">
        <v>4</v>
      </c>
      <c r="LU85" s="2">
        <f t="shared" si="265"/>
        <v>28</v>
      </c>
      <c r="LV85" s="3">
        <f t="shared" si="266"/>
        <v>4.6669999999999998</v>
      </c>
      <c r="LW85" s="2">
        <f t="shared" si="267"/>
        <v>47</v>
      </c>
      <c r="LX85" s="3">
        <f t="shared" si="268"/>
        <v>2.9380000000000002</v>
      </c>
      <c r="LY85" s="2">
        <f t="shared" si="269"/>
        <v>75</v>
      </c>
      <c r="LZ85" s="3">
        <f t="shared" si="270"/>
        <v>3.4089999999999998</v>
      </c>
      <c r="MA85" s="2">
        <v>1</v>
      </c>
      <c r="MB85">
        <v>2</v>
      </c>
      <c r="MC85">
        <v>1</v>
      </c>
      <c r="MD85">
        <v>1</v>
      </c>
      <c r="ME85">
        <v>2</v>
      </c>
      <c r="MF85">
        <v>2</v>
      </c>
      <c r="MG85">
        <v>2</v>
      </c>
      <c r="MH85">
        <v>1</v>
      </c>
      <c r="MI85">
        <v>1</v>
      </c>
      <c r="MJ85" s="3">
        <v>1</v>
      </c>
      <c r="MK85">
        <f t="shared" si="271"/>
        <v>14</v>
      </c>
      <c r="ML85" s="2">
        <v>1</v>
      </c>
      <c r="MM85">
        <v>3</v>
      </c>
      <c r="MN85">
        <v>3</v>
      </c>
      <c r="MO85">
        <v>4</v>
      </c>
      <c r="MP85" s="37">
        <f>LOOKUP(MO85,{1,2,3,4,5},{5,4,3,2,1})</f>
        <v>2</v>
      </c>
      <c r="MQ85">
        <v>4</v>
      </c>
      <c r="MR85">
        <v>3</v>
      </c>
      <c r="MS85" s="37">
        <f>LOOKUP(MR85,{1,2,3,4,5},{5,4,3,2,1})</f>
        <v>3</v>
      </c>
      <c r="MT85">
        <v>3</v>
      </c>
      <c r="MU85" s="37">
        <f>LOOKUP(MT85,{1,2,3,4,5},{5,4,3,2,1})</f>
        <v>3</v>
      </c>
      <c r="MV85">
        <v>2</v>
      </c>
      <c r="MW85">
        <v>2</v>
      </c>
      <c r="MX85">
        <v>2</v>
      </c>
      <c r="MY85">
        <v>4</v>
      </c>
      <c r="MZ85" s="37">
        <f>LOOKUP(MY85,{1,2,3,4,5},{5,4,3,2,1})</f>
        <v>2</v>
      </c>
      <c r="NA85">
        <v>3</v>
      </c>
      <c r="NB85">
        <v>3</v>
      </c>
      <c r="NC85">
        <v>4</v>
      </c>
      <c r="ND85" s="37">
        <f>LOOKUP(NC85,{1,2,3,4,5},{5,4,3,2,1})</f>
        <v>2</v>
      </c>
      <c r="NE85">
        <v>3</v>
      </c>
      <c r="NF85">
        <v>4</v>
      </c>
      <c r="NG85" s="37">
        <f>LOOKUP(NF85,{1,2,3,4,5},{5,4,3,2,1})</f>
        <v>2</v>
      </c>
      <c r="NH85">
        <v>3</v>
      </c>
      <c r="NI85" s="37">
        <f>LOOKUP(NH85,{1,2,3,4,5},{5,4,3,2,1})</f>
        <v>3</v>
      </c>
      <c r="NJ85">
        <v>3</v>
      </c>
      <c r="NK85">
        <v>3</v>
      </c>
      <c r="NL85" s="37">
        <f>LOOKUP(NK85,{1,2,3,4,5},{5,4,3,2,1})</f>
        <v>3</v>
      </c>
      <c r="NM85">
        <v>2</v>
      </c>
      <c r="NN85" s="37">
        <f>LOOKUP(NM85,{1,2,3,4,5},{5,4,3,2,1})</f>
        <v>4</v>
      </c>
      <c r="NO85">
        <v>1</v>
      </c>
      <c r="NP85" s="37">
        <f>LOOKUP(NO85,{1,2,3,4,5},{5,4,3,2,1})</f>
        <v>5</v>
      </c>
      <c r="NQ85">
        <v>2</v>
      </c>
      <c r="NR85">
        <v>2</v>
      </c>
      <c r="NS85">
        <v>2</v>
      </c>
      <c r="NT85">
        <v>2</v>
      </c>
      <c r="NU85" s="37">
        <f>LOOKUP(NT85,{1,2,3,4,5},{5,4,3,2,1})</f>
        <v>4</v>
      </c>
      <c r="NV85">
        <v>3</v>
      </c>
      <c r="NW85" s="37">
        <f>LOOKUP(NV85,{1,2,3,4,5},{5,4,3,2,1})</f>
        <v>3</v>
      </c>
      <c r="NX85">
        <v>3</v>
      </c>
      <c r="NY85" s="37">
        <f>LOOKUP(NX85,{1,2,3,4,5},{5,4,3,2,1})</f>
        <v>3</v>
      </c>
      <c r="NZ85">
        <f t="shared" si="272"/>
        <v>73</v>
      </c>
      <c r="OA85">
        <f t="shared" si="273"/>
        <v>2.81</v>
      </c>
      <c r="OB85" s="13" t="s">
        <v>856</v>
      </c>
      <c r="OC85" s="1" t="s">
        <v>440</v>
      </c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</row>
    <row r="86" spans="1:461" x14ac:dyDescent="0.3">
      <c r="A86" s="30">
        <v>91</v>
      </c>
      <c r="B86" s="2" t="s">
        <v>857</v>
      </c>
      <c r="C86" s="3">
        <v>1</v>
      </c>
      <c r="D86" s="2">
        <v>24</v>
      </c>
      <c r="E86">
        <v>1</v>
      </c>
      <c r="F86" s="2">
        <v>2</v>
      </c>
      <c r="G86">
        <v>2</v>
      </c>
      <c r="H86" s="3">
        <v>1</v>
      </c>
      <c r="I86" s="32">
        <v>2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 t="s">
        <v>440</v>
      </c>
      <c r="R86">
        <v>3</v>
      </c>
      <c r="S86">
        <v>4</v>
      </c>
      <c r="T86">
        <f>LOOKUP(R86,{1,2,3,4,5,6,11,15},{1,2,1,2,2,2,1,2})</f>
        <v>1</v>
      </c>
      <c r="U86">
        <v>4</v>
      </c>
      <c r="V86" s="3" t="s">
        <v>852</v>
      </c>
      <c r="W86" s="32" t="s">
        <v>440</v>
      </c>
      <c r="X86" s="32" t="s">
        <v>440</v>
      </c>
      <c r="Y86" s="32" t="s">
        <v>440</v>
      </c>
      <c r="Z86" s="32" t="s">
        <v>440</v>
      </c>
      <c r="AA86" s="32" t="s">
        <v>440</v>
      </c>
      <c r="AB86" s="49" t="s">
        <v>440</v>
      </c>
      <c r="AC86" s="32" t="s">
        <v>440</v>
      </c>
      <c r="AD86" s="49" t="s">
        <v>440</v>
      </c>
      <c r="AE86" s="2">
        <v>1</v>
      </c>
      <c r="AF86">
        <v>1</v>
      </c>
      <c r="AG86">
        <f t="shared" si="194"/>
        <v>1</v>
      </c>
      <c r="AH86">
        <v>1</v>
      </c>
      <c r="AI86">
        <f t="shared" si="195"/>
        <v>1</v>
      </c>
      <c r="AJ86">
        <v>1</v>
      </c>
      <c r="AK86">
        <f t="shared" si="196"/>
        <v>1</v>
      </c>
      <c r="AL86">
        <v>1</v>
      </c>
      <c r="AM86">
        <f t="shared" si="197"/>
        <v>-1</v>
      </c>
      <c r="AN86">
        <v>2</v>
      </c>
      <c r="AO86">
        <f t="shared" si="198"/>
        <v>1</v>
      </c>
      <c r="AP86">
        <v>1</v>
      </c>
      <c r="AQ86">
        <f t="shared" si="199"/>
        <v>1</v>
      </c>
      <c r="AR86">
        <v>2</v>
      </c>
      <c r="AS86">
        <f t="shared" si="200"/>
        <v>1</v>
      </c>
      <c r="AT86">
        <v>2</v>
      </c>
      <c r="AU86">
        <f t="shared" si="201"/>
        <v>1</v>
      </c>
      <c r="AV86">
        <v>1</v>
      </c>
      <c r="AW86">
        <f t="shared" si="202"/>
        <v>1</v>
      </c>
      <c r="AX86">
        <v>1</v>
      </c>
      <c r="AY86">
        <f t="shared" si="203"/>
        <v>-1</v>
      </c>
      <c r="AZ86">
        <v>1</v>
      </c>
      <c r="BA86">
        <f t="shared" si="204"/>
        <v>-1</v>
      </c>
      <c r="BB86">
        <v>1</v>
      </c>
      <c r="BC86">
        <f t="shared" si="205"/>
        <v>1</v>
      </c>
      <c r="BD86">
        <v>1</v>
      </c>
      <c r="BE86">
        <f t="shared" si="206"/>
        <v>1</v>
      </c>
      <c r="BF86">
        <v>2</v>
      </c>
      <c r="BG86">
        <f t="shared" si="207"/>
        <v>1</v>
      </c>
      <c r="BH86">
        <v>1</v>
      </c>
      <c r="BI86">
        <f t="shared" si="208"/>
        <v>1</v>
      </c>
      <c r="BJ86">
        <v>2</v>
      </c>
      <c r="BK86">
        <f t="shared" si="209"/>
        <v>1</v>
      </c>
      <c r="BL86">
        <v>2</v>
      </c>
      <c r="BM86">
        <f t="shared" si="210"/>
        <v>1</v>
      </c>
      <c r="BN86">
        <v>1</v>
      </c>
      <c r="BO86">
        <f t="shared" si="211"/>
        <v>1</v>
      </c>
      <c r="BP86">
        <v>1</v>
      </c>
      <c r="BQ86">
        <f t="shared" si="212"/>
        <v>1</v>
      </c>
      <c r="BR86">
        <v>2</v>
      </c>
      <c r="BS86">
        <f t="shared" si="213"/>
        <v>1</v>
      </c>
      <c r="BT86">
        <v>1</v>
      </c>
      <c r="BU86">
        <f t="shared" si="214"/>
        <v>-1</v>
      </c>
      <c r="BV86" s="13">
        <f t="shared" si="215"/>
        <v>13</v>
      </c>
      <c r="BW86" s="2">
        <v>1</v>
      </c>
      <c r="BX86">
        <v>3</v>
      </c>
      <c r="BY86">
        <v>4</v>
      </c>
      <c r="BZ86">
        <v>2</v>
      </c>
      <c r="CA86">
        <v>5</v>
      </c>
      <c r="CB86">
        <v>2</v>
      </c>
      <c r="CC86">
        <v>4</v>
      </c>
      <c r="CD86">
        <v>2</v>
      </c>
      <c r="CE86" s="37">
        <v>5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4</v>
      </c>
      <c r="CL86">
        <v>4</v>
      </c>
      <c r="CM86">
        <v>4</v>
      </c>
      <c r="CN86">
        <v>2</v>
      </c>
      <c r="CO86">
        <v>4</v>
      </c>
      <c r="CP86">
        <v>4</v>
      </c>
      <c r="CQ86">
        <v>4</v>
      </c>
      <c r="CR86">
        <v>2</v>
      </c>
      <c r="CS86">
        <f>LOOKUP(CR86,{1,2,3,4,5},{5,4,3,2,1})</f>
        <v>4</v>
      </c>
      <c r="CT86">
        <v>3</v>
      </c>
      <c r="CU86">
        <v>2</v>
      </c>
      <c r="CV86">
        <v>3</v>
      </c>
      <c r="CW86">
        <v>4</v>
      </c>
      <c r="CX86">
        <f>LOOKUP(CW86,{1,2,3,4,5},{5,4,3,2,1})</f>
        <v>2</v>
      </c>
      <c r="CY86">
        <v>2</v>
      </c>
      <c r="CZ86">
        <f>LOOKUP(CY86,{1,2,3,4,5},{5,4,3,2,1})</f>
        <v>4</v>
      </c>
      <c r="DA86">
        <v>2</v>
      </c>
      <c r="DB86">
        <f>LOOKUP(DA86,{1,2,3,4,5},{5,4,3,2,1})</f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1</v>
      </c>
      <c r="DJ86">
        <v>1</v>
      </c>
      <c r="DK86">
        <v>1</v>
      </c>
      <c r="DL86" s="2">
        <f t="shared" si="224"/>
        <v>9</v>
      </c>
      <c r="DM86">
        <f t="shared" si="225"/>
        <v>3</v>
      </c>
      <c r="DN86">
        <f t="shared" si="226"/>
        <v>12</v>
      </c>
      <c r="DO86">
        <f t="shared" si="227"/>
        <v>4</v>
      </c>
      <c r="DP86">
        <f t="shared" si="228"/>
        <v>21</v>
      </c>
      <c r="DQ86" s="3">
        <f t="shared" si="229"/>
        <v>3.5</v>
      </c>
      <c r="DR86" s="2">
        <f t="shared" si="230"/>
        <v>21</v>
      </c>
      <c r="DS86">
        <f t="shared" si="231"/>
        <v>3.5</v>
      </c>
      <c r="DT86">
        <f t="shared" si="232"/>
        <v>20</v>
      </c>
      <c r="DU86">
        <f t="shared" si="233"/>
        <v>2.5</v>
      </c>
      <c r="DV86">
        <f t="shared" si="234"/>
        <v>41</v>
      </c>
      <c r="DW86" s="3">
        <f t="shared" si="235"/>
        <v>2.93</v>
      </c>
      <c r="DX86" s="2">
        <f t="shared" si="236"/>
        <v>12</v>
      </c>
      <c r="DY86">
        <f t="shared" si="237"/>
        <v>4</v>
      </c>
      <c r="DZ86">
        <f t="shared" si="238"/>
        <v>8</v>
      </c>
      <c r="EA86">
        <f t="shared" si="239"/>
        <v>2.6667000000000001</v>
      </c>
      <c r="EB86">
        <f t="shared" si="240"/>
        <v>20</v>
      </c>
      <c r="EC86" s="3">
        <f t="shared" si="241"/>
        <v>3.33</v>
      </c>
      <c r="ED86" s="2">
        <f t="shared" si="275"/>
        <v>22</v>
      </c>
      <c r="EE86" s="3">
        <f t="shared" si="242"/>
        <v>3.67</v>
      </c>
      <c r="EF86" s="2">
        <f t="shared" si="243"/>
        <v>3</v>
      </c>
      <c r="EG86" s="3">
        <f t="shared" si="244"/>
        <v>1</v>
      </c>
      <c r="EH86" s="2">
        <f t="shared" si="245"/>
        <v>107</v>
      </c>
      <c r="EI86" s="3">
        <f t="shared" si="246"/>
        <v>3.06</v>
      </c>
      <c r="EJ86" s="2">
        <v>1</v>
      </c>
      <c r="EK86">
        <v>1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4</v>
      </c>
      <c r="ER86">
        <v>4</v>
      </c>
      <c r="ES86">
        <v>2</v>
      </c>
      <c r="ET86">
        <v>5</v>
      </c>
      <c r="EU86" s="37">
        <v>2</v>
      </c>
      <c r="EV86">
        <v>2</v>
      </c>
      <c r="EW86">
        <v>2</v>
      </c>
      <c r="EX86">
        <v>2</v>
      </c>
      <c r="EY86">
        <v>2</v>
      </c>
      <c r="EZ86">
        <v>4</v>
      </c>
      <c r="FA86">
        <v>2</v>
      </c>
      <c r="FB86">
        <v>2</v>
      </c>
      <c r="FC86">
        <v>2</v>
      </c>
      <c r="FD86">
        <v>2</v>
      </c>
      <c r="FE86">
        <v>2</v>
      </c>
      <c r="FF86" s="2">
        <f t="shared" si="247"/>
        <v>48</v>
      </c>
      <c r="FG86" s="3">
        <f t="shared" si="248"/>
        <v>2.4</v>
      </c>
      <c r="FH86" s="2" t="s">
        <v>520</v>
      </c>
      <c r="FI86">
        <v>15</v>
      </c>
      <c r="FJ86" t="s">
        <v>511</v>
      </c>
      <c r="FK86">
        <v>7</v>
      </c>
      <c r="FL86" t="s">
        <v>514</v>
      </c>
      <c r="FM86" s="3">
        <v>10</v>
      </c>
      <c r="FN86" s="2">
        <v>1</v>
      </c>
      <c r="FO86">
        <v>1</v>
      </c>
      <c r="FP86">
        <v>1</v>
      </c>
      <c r="FQ86">
        <v>1</v>
      </c>
      <c r="FR86">
        <v>2</v>
      </c>
      <c r="FS86">
        <v>2</v>
      </c>
      <c r="FT86">
        <v>2</v>
      </c>
      <c r="FU86">
        <v>2</v>
      </c>
      <c r="FV86">
        <v>1</v>
      </c>
      <c r="FW86">
        <v>1</v>
      </c>
      <c r="FX86">
        <v>1</v>
      </c>
      <c r="FY86" s="37">
        <v>2</v>
      </c>
      <c r="FZ86">
        <v>1</v>
      </c>
      <c r="GA86">
        <v>1</v>
      </c>
      <c r="GB86">
        <v>1</v>
      </c>
      <c r="GC86">
        <v>2</v>
      </c>
      <c r="GD86">
        <v>1</v>
      </c>
      <c r="GE86">
        <v>1</v>
      </c>
      <c r="GF86">
        <v>2</v>
      </c>
      <c r="GG86">
        <v>2</v>
      </c>
      <c r="GH86">
        <v>2</v>
      </c>
      <c r="GI86">
        <v>2</v>
      </c>
      <c r="GJ86" s="2">
        <f t="shared" si="249"/>
        <v>29</v>
      </c>
      <c r="GK86" s="3">
        <f t="shared" si="250"/>
        <v>1.45</v>
      </c>
      <c r="GL86" s="32" t="s">
        <v>440</v>
      </c>
      <c r="GM86" s="31" t="s">
        <v>440</v>
      </c>
      <c r="GN86" s="31" t="s">
        <v>440</v>
      </c>
      <c r="GO86" s="31" t="s">
        <v>440</v>
      </c>
      <c r="GP86" s="31" t="s">
        <v>440</v>
      </c>
      <c r="GQ86" s="31" t="s">
        <v>440</v>
      </c>
      <c r="GR86" s="2">
        <v>1</v>
      </c>
      <c r="GS86">
        <v>4</v>
      </c>
      <c r="GT86">
        <v>3</v>
      </c>
      <c r="GU86">
        <v>1</v>
      </c>
      <c r="GV86">
        <v>4</v>
      </c>
      <c r="GW86">
        <v>2</v>
      </c>
      <c r="GX86" s="37">
        <f>LOOKUP(GW86,{1,2,3,4,5},{5,4,3,2,1})</f>
        <v>4</v>
      </c>
      <c r="GY86">
        <v>1</v>
      </c>
      <c r="GZ86" s="37">
        <f>LOOKUP(GY86,{1,2,3,4,5},{5,4,3,2,1})</f>
        <v>5</v>
      </c>
      <c r="HA86">
        <v>4</v>
      </c>
      <c r="HB86">
        <v>2</v>
      </c>
      <c r="HC86" s="37">
        <f>LOOKUP(HB86,{1,2,3,4,5},{5,4,3,2,1})</f>
        <v>4</v>
      </c>
      <c r="HD86">
        <v>1</v>
      </c>
      <c r="HE86">
        <v>4</v>
      </c>
      <c r="HF86">
        <v>5</v>
      </c>
      <c r="HG86">
        <v>1</v>
      </c>
      <c r="HH86">
        <v>2</v>
      </c>
      <c r="HI86">
        <v>1</v>
      </c>
      <c r="HJ86">
        <v>5</v>
      </c>
      <c r="HK86">
        <v>2</v>
      </c>
      <c r="HL86" s="37">
        <f>LOOKUP(HK86,{1,2,3,4,5},{5,4,3,2,1})</f>
        <v>4</v>
      </c>
      <c r="HM86">
        <v>2</v>
      </c>
      <c r="HN86" s="37">
        <f>LOOKUP(HM86,{1,2,3,4,5},{5,4,3,2,1})</f>
        <v>4</v>
      </c>
      <c r="HO86">
        <f t="shared" si="251"/>
        <v>56</v>
      </c>
      <c r="HP86">
        <f t="shared" si="252"/>
        <v>3.29</v>
      </c>
      <c r="HQ86">
        <v>1</v>
      </c>
      <c r="HR86">
        <v>3</v>
      </c>
      <c r="HS86">
        <v>2</v>
      </c>
      <c r="HT86">
        <v>1</v>
      </c>
      <c r="HU86">
        <v>1</v>
      </c>
      <c r="HV86">
        <v>1</v>
      </c>
      <c r="HW86">
        <v>1</v>
      </c>
      <c r="HX86" s="37">
        <v>3</v>
      </c>
      <c r="HY86">
        <v>2</v>
      </c>
      <c r="HZ86">
        <v>3</v>
      </c>
      <c r="IA86">
        <v>3</v>
      </c>
      <c r="IB86">
        <v>1</v>
      </c>
      <c r="IC86">
        <v>2</v>
      </c>
      <c r="ID86">
        <v>1</v>
      </c>
      <c r="IE86">
        <v>2</v>
      </c>
      <c r="IF86">
        <v>3</v>
      </c>
      <c r="IG86">
        <v>3</v>
      </c>
      <c r="IH86">
        <v>1</v>
      </c>
      <c r="II86">
        <v>1</v>
      </c>
      <c r="IJ86" s="37">
        <f>LOOKUP(II86,{1,2,3},{3,2,1})</f>
        <v>3</v>
      </c>
      <c r="IK86" s="2">
        <f t="shared" si="216"/>
        <v>33</v>
      </c>
      <c r="IL86" s="3">
        <f t="shared" si="217"/>
        <v>1.94</v>
      </c>
      <c r="IM86" s="2">
        <v>1</v>
      </c>
      <c r="IN86">
        <v>1</v>
      </c>
      <c r="IO86">
        <v>4</v>
      </c>
      <c r="IP86">
        <v>5</v>
      </c>
      <c r="IQ86">
        <v>1</v>
      </c>
      <c r="IR86">
        <v>5</v>
      </c>
      <c r="IS86">
        <v>1</v>
      </c>
      <c r="IT86" s="2">
        <f t="shared" si="253"/>
        <v>17</v>
      </c>
      <c r="IU86" s="3">
        <f t="shared" si="254"/>
        <v>2.8330000000000002</v>
      </c>
      <c r="IV86" s="2">
        <v>1</v>
      </c>
      <c r="IW86">
        <v>2</v>
      </c>
      <c r="IX86">
        <v>4</v>
      </c>
      <c r="IY86">
        <v>4</v>
      </c>
      <c r="IZ86">
        <v>2</v>
      </c>
      <c r="JA86">
        <v>5</v>
      </c>
      <c r="JB86">
        <v>2</v>
      </c>
      <c r="JC86" s="2">
        <f t="shared" si="255"/>
        <v>19</v>
      </c>
      <c r="JD86" s="3">
        <f t="shared" si="256"/>
        <v>3.1669999999999998</v>
      </c>
      <c r="JE86" s="2">
        <v>1</v>
      </c>
      <c r="JF86">
        <v>1</v>
      </c>
      <c r="JG86">
        <v>2</v>
      </c>
      <c r="JH86">
        <v>1</v>
      </c>
      <c r="JI86">
        <v>2</v>
      </c>
      <c r="JJ86">
        <v>1</v>
      </c>
      <c r="JK86">
        <v>2</v>
      </c>
      <c r="JL86" s="2">
        <f t="shared" si="257"/>
        <v>9</v>
      </c>
      <c r="JM86" s="3">
        <f t="shared" si="258"/>
        <v>1.5</v>
      </c>
      <c r="JN86" s="2">
        <v>1</v>
      </c>
      <c r="JO86">
        <v>4</v>
      </c>
      <c r="JP86">
        <v>4</v>
      </c>
      <c r="JQ86">
        <v>2</v>
      </c>
      <c r="JR86">
        <v>4</v>
      </c>
      <c r="JS86">
        <v>1</v>
      </c>
      <c r="JT86">
        <v>4</v>
      </c>
      <c r="JU86" s="2">
        <f t="shared" si="278"/>
        <v>19</v>
      </c>
      <c r="JV86" s="3">
        <f t="shared" si="279"/>
        <v>3.1669999999999998</v>
      </c>
      <c r="JW86" s="2">
        <v>1</v>
      </c>
      <c r="JX86">
        <v>4</v>
      </c>
      <c r="JY86" s="37">
        <f>LOOKUP(JX86,{1,2,3,4,5},{5,4,3,2,1})</f>
        <v>2</v>
      </c>
      <c r="JZ86">
        <v>1</v>
      </c>
      <c r="KA86" s="37">
        <f>LOOKUP(JZ86,{1,2,3,4,5},{5,4,3,2,1})</f>
        <v>5</v>
      </c>
      <c r="KB86">
        <v>1</v>
      </c>
      <c r="KC86" s="37">
        <f>LOOKUP(KB86,{1,2,3,4,5},{5,4,3,2,1})</f>
        <v>5</v>
      </c>
      <c r="KD86">
        <v>4</v>
      </c>
      <c r="KE86" s="37">
        <f>LOOKUP(KD86,{1,2,3,4,5},{5,4,3,2,1})</f>
        <v>2</v>
      </c>
      <c r="KF86">
        <v>1</v>
      </c>
      <c r="KG86" s="37">
        <f>LOOKUP(KF86,{1,2,3,4,5},{5,4,3,2,1})</f>
        <v>5</v>
      </c>
      <c r="KH86">
        <v>4</v>
      </c>
      <c r="KI86" s="37">
        <f>LOOKUP(KH86,{1,2,3,4,5},{5,4,3,2,1})</f>
        <v>2</v>
      </c>
      <c r="KJ86" s="2">
        <f t="shared" si="276"/>
        <v>15</v>
      </c>
      <c r="KK86" s="3">
        <f t="shared" si="259"/>
        <v>2.5</v>
      </c>
      <c r="KL86" s="2">
        <f t="shared" si="260"/>
        <v>5</v>
      </c>
      <c r="KM86">
        <f t="shared" si="261"/>
        <v>13</v>
      </c>
      <c r="KN86">
        <f t="shared" si="277"/>
        <v>14</v>
      </c>
      <c r="KO86">
        <f t="shared" si="262"/>
        <v>5</v>
      </c>
      <c r="KP86">
        <f t="shared" si="263"/>
        <v>15</v>
      </c>
      <c r="KQ86">
        <f t="shared" si="264"/>
        <v>5</v>
      </c>
      <c r="KR86" s="2">
        <f t="shared" si="218"/>
        <v>5</v>
      </c>
      <c r="KS86">
        <f t="shared" si="223"/>
        <v>6</v>
      </c>
      <c r="KT86">
        <f t="shared" si="280"/>
        <v>3</v>
      </c>
      <c r="KU86">
        <f t="shared" si="281"/>
        <v>6</v>
      </c>
      <c r="KV86">
        <f t="shared" si="283"/>
        <v>2</v>
      </c>
      <c r="KW86" s="3">
        <f t="shared" si="282"/>
        <v>6</v>
      </c>
      <c r="KX86" s="2">
        <v>1</v>
      </c>
      <c r="KY86">
        <v>4</v>
      </c>
      <c r="KZ86">
        <v>4</v>
      </c>
      <c r="LA86">
        <v>2</v>
      </c>
      <c r="LB86">
        <v>2</v>
      </c>
      <c r="LC86">
        <v>4</v>
      </c>
      <c r="LD86">
        <v>1</v>
      </c>
      <c r="LE86">
        <v>5</v>
      </c>
      <c r="LF86">
        <v>3</v>
      </c>
      <c r="LG86">
        <v>4</v>
      </c>
      <c r="LH86">
        <v>4</v>
      </c>
      <c r="LI86">
        <v>2</v>
      </c>
      <c r="LJ86">
        <v>4</v>
      </c>
      <c r="LK86">
        <v>4</v>
      </c>
      <c r="LL86">
        <v>4</v>
      </c>
      <c r="LM86">
        <v>1</v>
      </c>
      <c r="LN86">
        <v>2</v>
      </c>
      <c r="LO86">
        <v>2</v>
      </c>
      <c r="LP86">
        <v>2</v>
      </c>
      <c r="LQ86">
        <v>3</v>
      </c>
      <c r="LR86">
        <v>3</v>
      </c>
      <c r="LS86">
        <v>2</v>
      </c>
      <c r="LT86">
        <v>3</v>
      </c>
      <c r="LU86" s="2">
        <f t="shared" si="265"/>
        <v>25</v>
      </c>
      <c r="LV86" s="3">
        <f t="shared" si="266"/>
        <v>4.1669999999999998</v>
      </c>
      <c r="LW86" s="2">
        <f t="shared" si="267"/>
        <v>40</v>
      </c>
      <c r="LX86" s="3">
        <f t="shared" si="268"/>
        <v>2.5</v>
      </c>
      <c r="LY86" s="2">
        <f t="shared" si="269"/>
        <v>65</v>
      </c>
      <c r="LZ86" s="3">
        <f t="shared" si="270"/>
        <v>2.9550000000000001</v>
      </c>
      <c r="MA86" s="2">
        <v>1</v>
      </c>
      <c r="MB86">
        <v>2</v>
      </c>
      <c r="MC86">
        <v>1</v>
      </c>
      <c r="MD86">
        <v>1</v>
      </c>
      <c r="ME86">
        <v>1</v>
      </c>
      <c r="MF86">
        <v>2</v>
      </c>
      <c r="MG86">
        <v>1</v>
      </c>
      <c r="MH86">
        <v>1</v>
      </c>
      <c r="MI86">
        <v>1</v>
      </c>
      <c r="MJ86" s="3">
        <v>2</v>
      </c>
      <c r="MK86">
        <f t="shared" si="271"/>
        <v>13</v>
      </c>
      <c r="ML86" s="2">
        <v>1</v>
      </c>
      <c r="MM86">
        <v>4</v>
      </c>
      <c r="MN86">
        <v>3</v>
      </c>
      <c r="MO86">
        <v>3</v>
      </c>
      <c r="MP86" s="37">
        <f>LOOKUP(MO86,{1,2,3,4,5},{5,4,3,2,1})</f>
        <v>3</v>
      </c>
      <c r="MQ86">
        <v>3</v>
      </c>
      <c r="MR86">
        <v>2</v>
      </c>
      <c r="MS86" s="37">
        <f>LOOKUP(MR86,{1,2,3,4,5},{5,4,3,2,1})</f>
        <v>4</v>
      </c>
      <c r="MT86">
        <v>2</v>
      </c>
      <c r="MU86" s="37">
        <f>LOOKUP(MT86,{1,2,3,4,5},{5,4,3,2,1})</f>
        <v>4</v>
      </c>
      <c r="MV86">
        <v>4</v>
      </c>
      <c r="MW86">
        <v>4</v>
      </c>
      <c r="MX86">
        <v>2</v>
      </c>
      <c r="MY86">
        <v>4</v>
      </c>
      <c r="MZ86" s="37">
        <f>LOOKUP(MY86,{1,2,3,4,5},{5,4,3,2,1})</f>
        <v>2</v>
      </c>
      <c r="NA86">
        <v>2</v>
      </c>
      <c r="NB86">
        <v>4</v>
      </c>
      <c r="NC86">
        <v>4</v>
      </c>
      <c r="ND86" s="37">
        <f>LOOKUP(NC86,{1,2,3,4,5},{5,4,3,2,1})</f>
        <v>2</v>
      </c>
      <c r="NE86">
        <v>2</v>
      </c>
      <c r="NF86">
        <v>5</v>
      </c>
      <c r="NG86" s="37">
        <f>LOOKUP(NF86,{1,2,3,4,5},{5,4,3,2,1})</f>
        <v>1</v>
      </c>
      <c r="NH86">
        <v>4</v>
      </c>
      <c r="NI86" s="37">
        <f>LOOKUP(NH86,{1,2,3,4,5},{5,4,3,2,1})</f>
        <v>2</v>
      </c>
      <c r="NJ86">
        <v>3</v>
      </c>
      <c r="NK86">
        <v>4</v>
      </c>
      <c r="NL86" s="37">
        <f>LOOKUP(NK86,{1,2,3,4,5},{5,4,3,2,1})</f>
        <v>2</v>
      </c>
      <c r="NM86">
        <v>4</v>
      </c>
      <c r="NN86" s="37">
        <f>LOOKUP(NM86,{1,2,3,4,5},{5,4,3,2,1})</f>
        <v>2</v>
      </c>
      <c r="NO86">
        <v>2</v>
      </c>
      <c r="NP86" s="37">
        <f>LOOKUP(NO86,{1,2,3,4,5},{5,4,3,2,1})</f>
        <v>4</v>
      </c>
      <c r="NQ86">
        <v>2</v>
      </c>
      <c r="NR86">
        <v>4</v>
      </c>
      <c r="NS86">
        <v>4</v>
      </c>
      <c r="NT86">
        <v>1</v>
      </c>
      <c r="NU86" s="37">
        <f>LOOKUP(NT86,{1,2,3,4,5},{5,4,3,2,1})</f>
        <v>5</v>
      </c>
      <c r="NV86">
        <v>5</v>
      </c>
      <c r="NW86" s="37">
        <f>LOOKUP(NV86,{1,2,3,4,5},{5,4,3,2,1})</f>
        <v>1</v>
      </c>
      <c r="NX86">
        <v>4</v>
      </c>
      <c r="NY86" s="37">
        <f>LOOKUP(NX86,{1,2,3,4,5},{5,4,3,2,1})</f>
        <v>2</v>
      </c>
      <c r="NZ86">
        <f t="shared" si="272"/>
        <v>75</v>
      </c>
      <c r="OA86">
        <f t="shared" si="273"/>
        <v>2.88</v>
      </c>
      <c r="OB86" s="13" t="s">
        <v>440</v>
      </c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</row>
    <row r="87" spans="1:461" x14ac:dyDescent="0.3">
      <c r="A87" s="30">
        <v>93</v>
      </c>
      <c r="B87" s="2" t="s">
        <v>858</v>
      </c>
      <c r="C87" s="3">
        <v>1</v>
      </c>
      <c r="D87" s="2">
        <v>19</v>
      </c>
      <c r="E87">
        <v>1</v>
      </c>
      <c r="F87" s="2">
        <v>1</v>
      </c>
      <c r="G87">
        <v>1</v>
      </c>
      <c r="H87" s="3">
        <v>1</v>
      </c>
      <c r="I87" s="2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f t="shared" si="274"/>
        <v>4</v>
      </c>
      <c r="R87">
        <v>3</v>
      </c>
      <c r="S87">
        <v>4</v>
      </c>
      <c r="T87">
        <f>LOOKUP(R87,{1,2,3,4,5,6,11,15},{1,2,1,2,2,2,1,2})</f>
        <v>1</v>
      </c>
      <c r="U87">
        <v>4</v>
      </c>
      <c r="V87" s="3" t="s">
        <v>852</v>
      </c>
      <c r="W87" s="32" t="s">
        <v>440</v>
      </c>
      <c r="X87" s="32" t="s">
        <v>440</v>
      </c>
      <c r="Y87" s="32" t="s">
        <v>440</v>
      </c>
      <c r="Z87" s="32" t="s">
        <v>440</v>
      </c>
      <c r="AA87" s="32" t="s">
        <v>440</v>
      </c>
      <c r="AB87" s="49" t="s">
        <v>440</v>
      </c>
      <c r="AC87" s="32" t="s">
        <v>440</v>
      </c>
      <c r="AD87" s="49" t="s">
        <v>440</v>
      </c>
      <c r="AE87" s="2">
        <v>1</v>
      </c>
      <c r="AF87">
        <v>1</v>
      </c>
      <c r="AG87">
        <f t="shared" si="194"/>
        <v>1</v>
      </c>
      <c r="AH87">
        <v>1</v>
      </c>
      <c r="AI87">
        <f t="shared" si="195"/>
        <v>1</v>
      </c>
      <c r="AJ87">
        <v>1</v>
      </c>
      <c r="AK87">
        <f t="shared" si="196"/>
        <v>1</v>
      </c>
      <c r="AL87">
        <v>2</v>
      </c>
      <c r="AM87">
        <f t="shared" si="197"/>
        <v>1</v>
      </c>
      <c r="AN87">
        <v>2</v>
      </c>
      <c r="AO87">
        <f t="shared" si="198"/>
        <v>1</v>
      </c>
      <c r="AP87">
        <v>2</v>
      </c>
      <c r="AQ87">
        <f t="shared" si="199"/>
        <v>-1</v>
      </c>
      <c r="AR87">
        <v>2</v>
      </c>
      <c r="AS87">
        <f t="shared" si="200"/>
        <v>1</v>
      </c>
      <c r="AT87">
        <v>2</v>
      </c>
      <c r="AU87">
        <f t="shared" si="201"/>
        <v>1</v>
      </c>
      <c r="AV87">
        <v>2</v>
      </c>
      <c r="AW87">
        <f t="shared" si="202"/>
        <v>-1</v>
      </c>
      <c r="AX87">
        <v>1</v>
      </c>
      <c r="AY87">
        <f t="shared" si="203"/>
        <v>-1</v>
      </c>
      <c r="AZ87">
        <v>2</v>
      </c>
      <c r="BA87">
        <f t="shared" si="204"/>
        <v>1</v>
      </c>
      <c r="BB87">
        <v>1</v>
      </c>
      <c r="BC87">
        <f t="shared" si="205"/>
        <v>1</v>
      </c>
      <c r="BD87">
        <v>1</v>
      </c>
      <c r="BE87">
        <f t="shared" si="206"/>
        <v>1</v>
      </c>
      <c r="BF87">
        <v>2</v>
      </c>
      <c r="BG87">
        <f t="shared" si="207"/>
        <v>1</v>
      </c>
      <c r="BH87">
        <v>1</v>
      </c>
      <c r="BI87">
        <f t="shared" si="208"/>
        <v>1</v>
      </c>
      <c r="BJ87">
        <v>2</v>
      </c>
      <c r="BK87">
        <f t="shared" si="209"/>
        <v>1</v>
      </c>
      <c r="BL87">
        <v>2</v>
      </c>
      <c r="BM87">
        <f t="shared" si="210"/>
        <v>1</v>
      </c>
      <c r="BN87">
        <v>1</v>
      </c>
      <c r="BO87">
        <f t="shared" si="211"/>
        <v>1</v>
      </c>
      <c r="BP87">
        <v>1</v>
      </c>
      <c r="BQ87">
        <f t="shared" si="212"/>
        <v>1</v>
      </c>
      <c r="BR87">
        <v>2</v>
      </c>
      <c r="BS87">
        <f t="shared" si="213"/>
        <v>1</v>
      </c>
      <c r="BT87">
        <v>2</v>
      </c>
      <c r="BU87">
        <f t="shared" si="214"/>
        <v>1</v>
      </c>
      <c r="BV87" s="13">
        <f t="shared" si="215"/>
        <v>15</v>
      </c>
      <c r="BW87" s="2">
        <v>1</v>
      </c>
      <c r="BX87">
        <v>5</v>
      </c>
      <c r="BY87">
        <v>5</v>
      </c>
      <c r="BZ87">
        <v>3</v>
      </c>
      <c r="CA87">
        <v>5</v>
      </c>
      <c r="CB87">
        <v>4</v>
      </c>
      <c r="CC87">
        <v>4</v>
      </c>
      <c r="CD87">
        <v>2</v>
      </c>
      <c r="CE87" s="37">
        <v>5</v>
      </c>
      <c r="CF87">
        <v>4</v>
      </c>
      <c r="CG87">
        <v>4</v>
      </c>
      <c r="CH87">
        <v>1</v>
      </c>
      <c r="CI87">
        <v>3</v>
      </c>
      <c r="CJ87">
        <v>2</v>
      </c>
      <c r="CK87">
        <v>2</v>
      </c>
      <c r="CL87">
        <v>3</v>
      </c>
      <c r="CM87">
        <v>3</v>
      </c>
      <c r="CN87">
        <v>4</v>
      </c>
      <c r="CO87">
        <v>2</v>
      </c>
      <c r="CP87">
        <v>5</v>
      </c>
      <c r="CQ87">
        <v>1</v>
      </c>
      <c r="CR87">
        <v>4</v>
      </c>
      <c r="CS87">
        <f>LOOKUP(CR87,{1,2,3,4,5},{5,4,3,2,1})</f>
        <v>2</v>
      </c>
      <c r="CT87">
        <v>4</v>
      </c>
      <c r="CU87">
        <v>3</v>
      </c>
      <c r="CV87">
        <v>4</v>
      </c>
      <c r="CW87">
        <v>2</v>
      </c>
      <c r="CX87">
        <f>LOOKUP(CW87,{1,2,3,4,5},{5,4,3,2,1})</f>
        <v>4</v>
      </c>
      <c r="CY87">
        <v>2</v>
      </c>
      <c r="CZ87">
        <f>LOOKUP(CY87,{1,2,3,4,5},{5,4,3,2,1})</f>
        <v>4</v>
      </c>
      <c r="DA87">
        <v>2</v>
      </c>
      <c r="DB87">
        <f>LOOKUP(DA87,{1,2,3,4,5},{5,4,3,2,1})</f>
        <v>4</v>
      </c>
      <c r="DC87">
        <v>4</v>
      </c>
      <c r="DD87">
        <v>4</v>
      </c>
      <c r="DE87">
        <v>4</v>
      </c>
      <c r="DF87">
        <v>4</v>
      </c>
      <c r="DG87">
        <v>4</v>
      </c>
      <c r="DH87">
        <v>5</v>
      </c>
      <c r="DI87">
        <v>1</v>
      </c>
      <c r="DJ87">
        <v>2</v>
      </c>
      <c r="DK87">
        <v>2</v>
      </c>
      <c r="DL87" s="2">
        <f t="shared" si="224"/>
        <v>13</v>
      </c>
      <c r="DM87">
        <f t="shared" si="225"/>
        <v>4.3333000000000004</v>
      </c>
      <c r="DN87">
        <f t="shared" si="226"/>
        <v>13</v>
      </c>
      <c r="DO87">
        <f t="shared" si="227"/>
        <v>4.3333000000000004</v>
      </c>
      <c r="DP87">
        <f t="shared" si="228"/>
        <v>26</v>
      </c>
      <c r="DQ87" s="3">
        <f t="shared" si="229"/>
        <v>4.3333000000000004</v>
      </c>
      <c r="DR87" s="2">
        <f t="shared" si="230"/>
        <v>20</v>
      </c>
      <c r="DS87">
        <f t="shared" si="231"/>
        <v>3.3332999999999999</v>
      </c>
      <c r="DT87">
        <f t="shared" si="232"/>
        <v>23</v>
      </c>
      <c r="DU87">
        <f t="shared" si="233"/>
        <v>2.875</v>
      </c>
      <c r="DV87">
        <f t="shared" si="234"/>
        <v>43</v>
      </c>
      <c r="DW87" s="3">
        <f t="shared" si="235"/>
        <v>3.07</v>
      </c>
      <c r="DX87" s="2">
        <f t="shared" si="236"/>
        <v>8</v>
      </c>
      <c r="DY87">
        <f t="shared" si="237"/>
        <v>2.6667000000000001</v>
      </c>
      <c r="DZ87">
        <f t="shared" si="238"/>
        <v>11</v>
      </c>
      <c r="EA87">
        <f t="shared" si="239"/>
        <v>3.6667000000000001</v>
      </c>
      <c r="EB87">
        <f t="shared" si="240"/>
        <v>19</v>
      </c>
      <c r="EC87" s="3">
        <f t="shared" si="241"/>
        <v>3.17</v>
      </c>
      <c r="ED87" s="2">
        <f t="shared" si="275"/>
        <v>24</v>
      </c>
      <c r="EE87" s="3">
        <f t="shared" si="242"/>
        <v>4</v>
      </c>
      <c r="EF87" s="2">
        <f t="shared" si="243"/>
        <v>5</v>
      </c>
      <c r="EG87" s="3">
        <f t="shared" si="244"/>
        <v>1.67</v>
      </c>
      <c r="EH87" s="2">
        <f t="shared" si="245"/>
        <v>117</v>
      </c>
      <c r="EI87" s="3">
        <f t="shared" si="246"/>
        <v>3.34</v>
      </c>
      <c r="EJ87" s="2">
        <v>1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3</v>
      </c>
      <c r="ER87">
        <v>2</v>
      </c>
      <c r="ES87">
        <v>2</v>
      </c>
      <c r="ET87">
        <v>5</v>
      </c>
      <c r="EU87" s="37">
        <v>2</v>
      </c>
      <c r="EV87">
        <v>2</v>
      </c>
      <c r="EW87">
        <v>2</v>
      </c>
      <c r="EX87">
        <v>2</v>
      </c>
      <c r="EY87">
        <v>2</v>
      </c>
      <c r="EZ87">
        <v>5</v>
      </c>
      <c r="FA87">
        <v>5</v>
      </c>
      <c r="FB87">
        <v>2</v>
      </c>
      <c r="FC87">
        <v>2</v>
      </c>
      <c r="FD87">
        <v>2</v>
      </c>
      <c r="FE87">
        <v>2</v>
      </c>
      <c r="FF87" s="2">
        <f t="shared" si="247"/>
        <v>50</v>
      </c>
      <c r="FG87" s="3">
        <f t="shared" si="248"/>
        <v>2.5</v>
      </c>
      <c r="FH87" s="60" t="s">
        <v>859</v>
      </c>
      <c r="FI87" s="62">
        <v>0</v>
      </c>
      <c r="FJ87" s="62" t="s">
        <v>859</v>
      </c>
      <c r="FK87" s="62">
        <v>0</v>
      </c>
      <c r="FL87" s="62" t="s">
        <v>859</v>
      </c>
      <c r="FM87" s="62">
        <v>0</v>
      </c>
      <c r="FN87" s="2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 s="37">
        <v>2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 s="2">
        <f t="shared" si="249"/>
        <v>20</v>
      </c>
      <c r="GK87" s="3">
        <f t="shared" si="250"/>
        <v>1</v>
      </c>
      <c r="GL87" s="2" t="s">
        <v>521</v>
      </c>
      <c r="GM87">
        <v>16</v>
      </c>
      <c r="GN87" t="s">
        <v>505</v>
      </c>
      <c r="GO87">
        <v>1</v>
      </c>
      <c r="GP87" t="s">
        <v>514</v>
      </c>
      <c r="GQ87" s="3">
        <v>10</v>
      </c>
      <c r="GR87" s="2">
        <v>1</v>
      </c>
      <c r="GS87">
        <v>4</v>
      </c>
      <c r="GT87">
        <v>2</v>
      </c>
      <c r="GU87">
        <v>2</v>
      </c>
      <c r="GV87">
        <v>2</v>
      </c>
      <c r="GW87">
        <v>5</v>
      </c>
      <c r="GX87" s="37">
        <f>LOOKUP(GW87,{1,2,3,4,5},{5,4,3,2,1})</f>
        <v>1</v>
      </c>
      <c r="GY87">
        <v>4</v>
      </c>
      <c r="GZ87" s="37">
        <f>LOOKUP(GY87,{1,2,3,4,5},{5,4,3,2,1})</f>
        <v>2</v>
      </c>
      <c r="HA87">
        <v>5</v>
      </c>
      <c r="HB87">
        <v>5</v>
      </c>
      <c r="HC87" s="37">
        <f>LOOKUP(HB87,{1,2,3,4,5},{5,4,3,2,1})</f>
        <v>1</v>
      </c>
      <c r="HD87">
        <v>3</v>
      </c>
      <c r="HE87">
        <v>4</v>
      </c>
      <c r="HF87">
        <v>5</v>
      </c>
      <c r="HG87">
        <v>3</v>
      </c>
      <c r="HH87">
        <v>1</v>
      </c>
      <c r="HI87">
        <v>2</v>
      </c>
      <c r="HJ87">
        <v>4</v>
      </c>
      <c r="HK87">
        <v>4</v>
      </c>
      <c r="HL87" s="37">
        <f>LOOKUP(HK87,{1,2,3,4,5},{5,4,3,2,1})</f>
        <v>2</v>
      </c>
      <c r="HM87">
        <v>4</v>
      </c>
      <c r="HN87" s="37">
        <f>LOOKUP(HM87,{1,2,3,4,5},{5,4,3,2,1})</f>
        <v>2</v>
      </c>
      <c r="HO87">
        <f t="shared" si="251"/>
        <v>45</v>
      </c>
      <c r="HP87">
        <f t="shared" si="252"/>
        <v>2.65</v>
      </c>
      <c r="HQ87">
        <v>1</v>
      </c>
      <c r="HR87">
        <v>3</v>
      </c>
      <c r="HS87">
        <v>3</v>
      </c>
      <c r="HT87">
        <v>1</v>
      </c>
      <c r="HU87">
        <v>1</v>
      </c>
      <c r="HV87">
        <v>1</v>
      </c>
      <c r="HW87">
        <v>1</v>
      </c>
      <c r="HX87" s="37">
        <v>3</v>
      </c>
      <c r="HY87">
        <v>2</v>
      </c>
      <c r="HZ87">
        <v>3</v>
      </c>
      <c r="IA87">
        <v>2</v>
      </c>
      <c r="IB87">
        <v>1</v>
      </c>
      <c r="IC87">
        <v>2</v>
      </c>
      <c r="ID87">
        <v>1</v>
      </c>
      <c r="IE87">
        <v>1</v>
      </c>
      <c r="IF87">
        <v>3</v>
      </c>
      <c r="IG87">
        <v>2</v>
      </c>
      <c r="IH87">
        <v>1</v>
      </c>
      <c r="II87">
        <v>1</v>
      </c>
      <c r="IJ87" s="37">
        <f>LOOKUP(II87,{1,2,3},{3,2,1})</f>
        <v>3</v>
      </c>
      <c r="IK87" s="2">
        <f t="shared" si="216"/>
        <v>31</v>
      </c>
      <c r="IL87" s="3">
        <f t="shared" si="217"/>
        <v>1.82</v>
      </c>
      <c r="IM87" s="2">
        <v>1</v>
      </c>
      <c r="IN87">
        <v>2</v>
      </c>
      <c r="IO87">
        <v>3</v>
      </c>
      <c r="IP87">
        <v>4</v>
      </c>
      <c r="IQ87">
        <v>1</v>
      </c>
      <c r="IR87">
        <v>5</v>
      </c>
      <c r="IS87">
        <v>3</v>
      </c>
      <c r="IT87" s="2">
        <f t="shared" si="253"/>
        <v>18</v>
      </c>
      <c r="IU87" s="3">
        <f t="shared" si="254"/>
        <v>3</v>
      </c>
      <c r="IV87" s="2">
        <v>1</v>
      </c>
      <c r="IW87">
        <v>3</v>
      </c>
      <c r="IX87">
        <v>4</v>
      </c>
      <c r="IY87">
        <v>5</v>
      </c>
      <c r="IZ87">
        <v>2</v>
      </c>
      <c r="JA87">
        <v>5</v>
      </c>
      <c r="JB87">
        <v>3</v>
      </c>
      <c r="JC87" s="2">
        <f t="shared" si="255"/>
        <v>22</v>
      </c>
      <c r="JD87" s="3">
        <f t="shared" si="256"/>
        <v>3.6669999999999998</v>
      </c>
      <c r="JE87" s="2">
        <v>1</v>
      </c>
      <c r="JF87">
        <v>3</v>
      </c>
      <c r="JG87">
        <v>3</v>
      </c>
      <c r="JH87">
        <v>1</v>
      </c>
      <c r="JI87">
        <v>4</v>
      </c>
      <c r="JJ87">
        <v>1</v>
      </c>
      <c r="JK87">
        <v>3</v>
      </c>
      <c r="JL87" s="2">
        <f t="shared" si="257"/>
        <v>15</v>
      </c>
      <c r="JM87" s="3">
        <f t="shared" si="258"/>
        <v>2.5</v>
      </c>
      <c r="JN87" s="2">
        <v>1</v>
      </c>
      <c r="JO87">
        <v>5</v>
      </c>
      <c r="JP87">
        <v>5</v>
      </c>
      <c r="JQ87">
        <v>5</v>
      </c>
      <c r="JR87">
        <v>4</v>
      </c>
      <c r="JS87">
        <v>5</v>
      </c>
      <c r="JT87">
        <v>5</v>
      </c>
      <c r="JU87" s="2">
        <f t="shared" si="278"/>
        <v>29</v>
      </c>
      <c r="JV87" s="3">
        <f t="shared" si="279"/>
        <v>4.8330000000000002</v>
      </c>
      <c r="JW87" s="2">
        <v>1</v>
      </c>
      <c r="JX87">
        <v>5</v>
      </c>
      <c r="JY87" s="37">
        <f>LOOKUP(JX87,{1,2,3,4,5},{5,4,3,2,1})</f>
        <v>1</v>
      </c>
      <c r="JZ87">
        <v>4</v>
      </c>
      <c r="KA87" s="37">
        <f>LOOKUP(JZ87,{1,2,3,4,5},{5,4,3,2,1})</f>
        <v>2</v>
      </c>
      <c r="KB87">
        <v>4</v>
      </c>
      <c r="KC87" s="37">
        <f>LOOKUP(KB87,{1,2,3,4,5},{5,4,3,2,1})</f>
        <v>2</v>
      </c>
      <c r="KD87">
        <v>5</v>
      </c>
      <c r="KE87" s="37">
        <f>LOOKUP(KD87,{1,2,3,4,5},{5,4,3,2,1})</f>
        <v>1</v>
      </c>
      <c r="KF87">
        <v>2</v>
      </c>
      <c r="KG87" s="37">
        <f>LOOKUP(KF87,{1,2,3,4,5},{5,4,3,2,1})</f>
        <v>4</v>
      </c>
      <c r="KH87">
        <v>4</v>
      </c>
      <c r="KI87" s="37">
        <f>LOOKUP(KH87,{1,2,3,4,5},{5,4,3,2,1})</f>
        <v>2</v>
      </c>
      <c r="KJ87" s="2">
        <f t="shared" si="276"/>
        <v>24</v>
      </c>
      <c r="KK87" s="3">
        <f t="shared" si="259"/>
        <v>4</v>
      </c>
      <c r="KL87" s="2">
        <f t="shared" si="260"/>
        <v>6</v>
      </c>
      <c r="KM87">
        <f t="shared" si="261"/>
        <v>9</v>
      </c>
      <c r="KN87">
        <f t="shared" si="277"/>
        <v>11</v>
      </c>
      <c r="KO87">
        <f t="shared" si="262"/>
        <v>4</v>
      </c>
      <c r="KP87">
        <f t="shared" si="263"/>
        <v>14</v>
      </c>
      <c r="KQ87">
        <f t="shared" si="264"/>
        <v>8</v>
      </c>
      <c r="KR87" s="2">
        <f t="shared" si="218"/>
        <v>8</v>
      </c>
      <c r="KS87">
        <f t="shared" si="223"/>
        <v>8</v>
      </c>
      <c r="KT87">
        <f t="shared" si="280"/>
        <v>6</v>
      </c>
      <c r="KU87">
        <f t="shared" si="281"/>
        <v>8</v>
      </c>
      <c r="KV87">
        <f t="shared" si="283"/>
        <v>6</v>
      </c>
      <c r="KW87" s="3">
        <f t="shared" si="282"/>
        <v>8</v>
      </c>
      <c r="KX87" s="2">
        <v>1</v>
      </c>
      <c r="KY87">
        <v>4</v>
      </c>
      <c r="KZ87">
        <v>5</v>
      </c>
      <c r="LA87">
        <v>4</v>
      </c>
      <c r="LB87">
        <v>2</v>
      </c>
      <c r="LC87">
        <v>4</v>
      </c>
      <c r="LD87">
        <v>1</v>
      </c>
      <c r="LE87">
        <v>5</v>
      </c>
      <c r="LF87">
        <v>3</v>
      </c>
      <c r="LG87">
        <v>3</v>
      </c>
      <c r="LH87">
        <v>4</v>
      </c>
      <c r="LI87">
        <v>2</v>
      </c>
      <c r="LJ87">
        <v>5</v>
      </c>
      <c r="LK87">
        <v>2</v>
      </c>
      <c r="LL87">
        <v>4</v>
      </c>
      <c r="LM87">
        <v>3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4</v>
      </c>
      <c r="LU87" s="2">
        <f t="shared" si="265"/>
        <v>26</v>
      </c>
      <c r="LV87" s="3">
        <f t="shared" si="266"/>
        <v>4.3330000000000002</v>
      </c>
      <c r="LW87" s="2">
        <f t="shared" si="267"/>
        <v>47</v>
      </c>
      <c r="LX87" s="3">
        <f t="shared" si="268"/>
        <v>2.9380000000000002</v>
      </c>
      <c r="LY87" s="2">
        <f t="shared" si="269"/>
        <v>73</v>
      </c>
      <c r="LZ87" s="3">
        <f t="shared" si="270"/>
        <v>3.3180000000000001</v>
      </c>
      <c r="MA87" s="2">
        <v>1</v>
      </c>
      <c r="MB87">
        <v>2</v>
      </c>
      <c r="MC87">
        <v>1</v>
      </c>
      <c r="MD87">
        <v>2</v>
      </c>
      <c r="ME87">
        <v>1</v>
      </c>
      <c r="MF87">
        <v>1</v>
      </c>
      <c r="MG87">
        <v>1</v>
      </c>
      <c r="MH87">
        <v>1</v>
      </c>
      <c r="MI87">
        <v>2</v>
      </c>
      <c r="MJ87" s="3">
        <v>1</v>
      </c>
      <c r="MK87">
        <f t="shared" si="271"/>
        <v>13</v>
      </c>
      <c r="ML87" s="31" t="s">
        <v>440</v>
      </c>
      <c r="MM87" s="31" t="s">
        <v>440</v>
      </c>
      <c r="MN87" s="31" t="s">
        <v>440</v>
      </c>
      <c r="MO87" s="31" t="s">
        <v>440</v>
      </c>
      <c r="MP87" s="31" t="s">
        <v>440</v>
      </c>
      <c r="MQ87" s="31" t="s">
        <v>440</v>
      </c>
      <c r="MR87" s="31" t="s">
        <v>440</v>
      </c>
      <c r="MS87" s="31" t="s">
        <v>440</v>
      </c>
      <c r="MT87" s="31" t="s">
        <v>440</v>
      </c>
      <c r="MU87" s="31" t="s">
        <v>440</v>
      </c>
      <c r="MV87" s="31" t="s">
        <v>440</v>
      </c>
      <c r="MW87" s="31" t="s">
        <v>440</v>
      </c>
      <c r="MX87" s="31" t="s">
        <v>440</v>
      </c>
      <c r="MY87" s="31" t="s">
        <v>440</v>
      </c>
      <c r="MZ87" s="31" t="s">
        <v>440</v>
      </c>
      <c r="NA87" s="31" t="s">
        <v>440</v>
      </c>
      <c r="NB87" s="31" t="s">
        <v>440</v>
      </c>
      <c r="NC87" s="31" t="s">
        <v>440</v>
      </c>
      <c r="ND87" s="31" t="s">
        <v>440</v>
      </c>
      <c r="NE87" s="31" t="s">
        <v>440</v>
      </c>
      <c r="NF87" s="31" t="s">
        <v>440</v>
      </c>
      <c r="NG87" s="31" t="s">
        <v>440</v>
      </c>
      <c r="NH87" s="31" t="s">
        <v>440</v>
      </c>
      <c r="NI87" s="31" t="s">
        <v>440</v>
      </c>
      <c r="NJ87" s="31" t="s">
        <v>440</v>
      </c>
      <c r="NK87" s="31" t="s">
        <v>440</v>
      </c>
      <c r="NL87" s="31" t="s">
        <v>440</v>
      </c>
      <c r="NM87" s="31" t="s">
        <v>440</v>
      </c>
      <c r="NN87" s="31" t="s">
        <v>440</v>
      </c>
      <c r="NO87" s="31" t="s">
        <v>440</v>
      </c>
      <c r="NP87" s="31" t="s">
        <v>440</v>
      </c>
      <c r="NQ87" s="31" t="s">
        <v>440</v>
      </c>
      <c r="NR87" s="31" t="s">
        <v>440</v>
      </c>
      <c r="NS87" s="31" t="s">
        <v>440</v>
      </c>
      <c r="NT87" s="31" t="s">
        <v>440</v>
      </c>
      <c r="NU87" s="31" t="s">
        <v>440</v>
      </c>
      <c r="NV87" s="31" t="s">
        <v>440</v>
      </c>
      <c r="NW87" s="31" t="s">
        <v>440</v>
      </c>
      <c r="NX87" s="31" t="s">
        <v>440</v>
      </c>
      <c r="NY87" s="31" t="s">
        <v>440</v>
      </c>
      <c r="NZ87" s="31" t="s">
        <v>440</v>
      </c>
      <c r="OA87" s="31" t="s">
        <v>440</v>
      </c>
      <c r="OB87" s="13" t="s">
        <v>440</v>
      </c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</row>
    <row r="88" spans="1:461" x14ac:dyDescent="0.3">
      <c r="A88" s="30">
        <v>94</v>
      </c>
      <c r="B88" s="2" t="s">
        <v>860</v>
      </c>
      <c r="C88" s="3">
        <v>1</v>
      </c>
      <c r="D88" s="2">
        <v>20</v>
      </c>
      <c r="E88">
        <v>2</v>
      </c>
      <c r="F88" s="2">
        <v>2</v>
      </c>
      <c r="G88">
        <v>2</v>
      </c>
      <c r="H88" s="3">
        <v>1</v>
      </c>
      <c r="I88" s="2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f t="shared" si="274"/>
        <v>1</v>
      </c>
      <c r="R88">
        <v>5</v>
      </c>
      <c r="S88">
        <v>3</v>
      </c>
      <c r="T88">
        <f>LOOKUP(R88,{1,2,3,4,5,6,11,15},{1,2,1,2,2,2,1,2})</f>
        <v>2</v>
      </c>
      <c r="U88">
        <v>1</v>
      </c>
      <c r="V88" s="3"/>
      <c r="W88" s="32" t="s">
        <v>440</v>
      </c>
      <c r="X88" s="32" t="s">
        <v>440</v>
      </c>
      <c r="Y88" s="32" t="s">
        <v>440</v>
      </c>
      <c r="Z88" s="32" t="s">
        <v>440</v>
      </c>
      <c r="AA88" s="32" t="s">
        <v>440</v>
      </c>
      <c r="AB88" s="49" t="s">
        <v>440</v>
      </c>
      <c r="AC88" s="32" t="s">
        <v>440</v>
      </c>
      <c r="AD88" s="49" t="s">
        <v>440</v>
      </c>
      <c r="AE88" s="2">
        <v>1</v>
      </c>
      <c r="AF88">
        <v>1</v>
      </c>
      <c r="AG88">
        <f t="shared" si="194"/>
        <v>1</v>
      </c>
      <c r="AH88">
        <v>1</v>
      </c>
      <c r="AI88">
        <f t="shared" si="195"/>
        <v>1</v>
      </c>
      <c r="AJ88">
        <v>1</v>
      </c>
      <c r="AK88">
        <f t="shared" si="196"/>
        <v>1</v>
      </c>
      <c r="AL88">
        <v>1</v>
      </c>
      <c r="AM88">
        <f t="shared" si="197"/>
        <v>-1</v>
      </c>
      <c r="AN88">
        <v>1</v>
      </c>
      <c r="AO88">
        <f t="shared" si="198"/>
        <v>-1</v>
      </c>
      <c r="AP88">
        <v>1</v>
      </c>
      <c r="AQ88">
        <f t="shared" si="199"/>
        <v>1</v>
      </c>
      <c r="AR88">
        <v>1</v>
      </c>
      <c r="AS88">
        <f t="shared" si="200"/>
        <v>-1</v>
      </c>
      <c r="AT88">
        <v>1</v>
      </c>
      <c r="AU88">
        <f t="shared" si="201"/>
        <v>-1</v>
      </c>
      <c r="AV88">
        <v>1</v>
      </c>
      <c r="AW88">
        <f t="shared" si="202"/>
        <v>1</v>
      </c>
      <c r="AX88">
        <v>1</v>
      </c>
      <c r="AY88">
        <f t="shared" si="203"/>
        <v>-1</v>
      </c>
      <c r="AZ88">
        <v>1</v>
      </c>
      <c r="BA88">
        <f t="shared" si="204"/>
        <v>-1</v>
      </c>
      <c r="BB88">
        <v>1</v>
      </c>
      <c r="BC88">
        <f t="shared" si="205"/>
        <v>1</v>
      </c>
      <c r="BD88">
        <v>1</v>
      </c>
      <c r="BE88">
        <f t="shared" si="206"/>
        <v>1</v>
      </c>
      <c r="BF88">
        <v>2</v>
      </c>
      <c r="BG88">
        <f t="shared" si="207"/>
        <v>1</v>
      </c>
      <c r="BH88">
        <v>1</v>
      </c>
      <c r="BI88">
        <f t="shared" si="208"/>
        <v>1</v>
      </c>
      <c r="BJ88">
        <v>2</v>
      </c>
      <c r="BK88">
        <f t="shared" si="209"/>
        <v>1</v>
      </c>
      <c r="BL88">
        <v>2</v>
      </c>
      <c r="BM88">
        <f t="shared" si="210"/>
        <v>1</v>
      </c>
      <c r="BN88">
        <v>1</v>
      </c>
      <c r="BO88">
        <f t="shared" si="211"/>
        <v>1</v>
      </c>
      <c r="BP88">
        <v>1</v>
      </c>
      <c r="BQ88">
        <f t="shared" si="212"/>
        <v>1</v>
      </c>
      <c r="BR88">
        <v>2</v>
      </c>
      <c r="BS88">
        <f t="shared" si="213"/>
        <v>1</v>
      </c>
      <c r="BT88">
        <v>1</v>
      </c>
      <c r="BU88">
        <f t="shared" si="214"/>
        <v>-1</v>
      </c>
      <c r="BV88" s="13">
        <f t="shared" si="215"/>
        <v>7</v>
      </c>
      <c r="BW88" s="2">
        <v>1</v>
      </c>
      <c r="BX88">
        <v>5</v>
      </c>
      <c r="BY88">
        <v>5</v>
      </c>
      <c r="BZ88">
        <v>4</v>
      </c>
      <c r="CA88">
        <v>5</v>
      </c>
      <c r="CB88">
        <v>3</v>
      </c>
      <c r="CC88">
        <v>2</v>
      </c>
      <c r="CD88">
        <v>1</v>
      </c>
      <c r="CE88" s="37">
        <v>5</v>
      </c>
      <c r="CF88">
        <v>4</v>
      </c>
      <c r="CG88">
        <v>4</v>
      </c>
      <c r="CH88">
        <v>3</v>
      </c>
      <c r="CI88">
        <v>2</v>
      </c>
      <c r="CJ88">
        <v>1</v>
      </c>
      <c r="CK88">
        <v>5</v>
      </c>
      <c r="CL88">
        <v>5</v>
      </c>
      <c r="CM88">
        <v>4</v>
      </c>
      <c r="CN88">
        <v>4</v>
      </c>
      <c r="CO88">
        <v>4</v>
      </c>
      <c r="CP88">
        <v>5</v>
      </c>
      <c r="CQ88">
        <v>3</v>
      </c>
      <c r="CR88">
        <v>1</v>
      </c>
      <c r="CS88">
        <f>LOOKUP(CR88,{1,2,3,4,5},{5,4,3,2,1})</f>
        <v>5</v>
      </c>
      <c r="CT88">
        <v>5</v>
      </c>
      <c r="CU88">
        <v>4</v>
      </c>
      <c r="CV88">
        <v>4</v>
      </c>
      <c r="CW88">
        <v>3</v>
      </c>
      <c r="CX88">
        <f>LOOKUP(CW88,{1,2,3,4,5},{5,4,3,2,1})</f>
        <v>3</v>
      </c>
      <c r="CY88">
        <v>3</v>
      </c>
      <c r="CZ88">
        <f>LOOKUP(CY88,{1,2,3,4,5},{5,4,3,2,1})</f>
        <v>3</v>
      </c>
      <c r="DA88">
        <v>2</v>
      </c>
      <c r="DB88">
        <f>LOOKUP(DA88,{1,2,3,4,5},{5,4,3,2,1})</f>
        <v>4</v>
      </c>
      <c r="DC88">
        <v>2</v>
      </c>
      <c r="DD88">
        <v>4</v>
      </c>
      <c r="DE88">
        <v>4</v>
      </c>
      <c r="DF88">
        <v>4</v>
      </c>
      <c r="DG88">
        <v>4</v>
      </c>
      <c r="DH88">
        <v>4</v>
      </c>
      <c r="DI88">
        <v>2</v>
      </c>
      <c r="DJ88">
        <v>5</v>
      </c>
      <c r="DK88">
        <v>5</v>
      </c>
      <c r="DL88" s="2">
        <f t="shared" si="224"/>
        <v>14</v>
      </c>
      <c r="DM88">
        <f t="shared" si="225"/>
        <v>4.6666999999999996</v>
      </c>
      <c r="DN88">
        <f t="shared" si="226"/>
        <v>12</v>
      </c>
      <c r="DO88">
        <f t="shared" si="227"/>
        <v>4</v>
      </c>
      <c r="DP88">
        <f t="shared" si="228"/>
        <v>26</v>
      </c>
      <c r="DQ88" s="3">
        <f t="shared" si="229"/>
        <v>4.3334000000000001</v>
      </c>
      <c r="DR88" s="2">
        <f t="shared" si="230"/>
        <v>22</v>
      </c>
      <c r="DS88">
        <f t="shared" si="231"/>
        <v>3.6667000000000001</v>
      </c>
      <c r="DT88">
        <f t="shared" si="232"/>
        <v>25</v>
      </c>
      <c r="DU88">
        <f t="shared" si="233"/>
        <v>3.125</v>
      </c>
      <c r="DV88">
        <f t="shared" si="234"/>
        <v>47</v>
      </c>
      <c r="DW88" s="3">
        <f t="shared" si="235"/>
        <v>3.36</v>
      </c>
      <c r="DX88" s="2">
        <f t="shared" si="236"/>
        <v>13</v>
      </c>
      <c r="DY88">
        <f t="shared" si="237"/>
        <v>4.3333000000000004</v>
      </c>
      <c r="DZ88">
        <f t="shared" si="238"/>
        <v>13</v>
      </c>
      <c r="EA88">
        <f t="shared" si="239"/>
        <v>4.3333000000000004</v>
      </c>
      <c r="EB88">
        <f t="shared" si="240"/>
        <v>26</v>
      </c>
      <c r="EC88" s="3">
        <f t="shared" si="241"/>
        <v>4.33</v>
      </c>
      <c r="ED88" s="2">
        <f t="shared" si="275"/>
        <v>20</v>
      </c>
      <c r="EE88" s="3">
        <f t="shared" si="242"/>
        <v>3.33</v>
      </c>
      <c r="EF88" s="2">
        <f t="shared" si="243"/>
        <v>12</v>
      </c>
      <c r="EG88" s="3">
        <f t="shared" si="244"/>
        <v>4</v>
      </c>
      <c r="EH88" s="2">
        <f t="shared" si="245"/>
        <v>131</v>
      </c>
      <c r="EI88" s="3">
        <f t="shared" si="246"/>
        <v>3.74</v>
      </c>
      <c r="EJ88" s="2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5</v>
      </c>
      <c r="EU88" s="37">
        <v>2</v>
      </c>
      <c r="EV88">
        <v>1</v>
      </c>
      <c r="EW88">
        <v>1</v>
      </c>
      <c r="EX88">
        <v>1</v>
      </c>
      <c r="EY88">
        <v>1</v>
      </c>
      <c r="EZ88">
        <v>5</v>
      </c>
      <c r="FA88">
        <v>1</v>
      </c>
      <c r="FB88">
        <v>1</v>
      </c>
      <c r="FC88">
        <v>1</v>
      </c>
      <c r="FD88">
        <v>1</v>
      </c>
      <c r="FE88">
        <v>5</v>
      </c>
      <c r="FF88" s="2">
        <f t="shared" si="247"/>
        <v>32</v>
      </c>
      <c r="FG88" s="3">
        <f t="shared" si="248"/>
        <v>1.6</v>
      </c>
      <c r="FH88" t="s">
        <v>521</v>
      </c>
      <c r="FI88">
        <v>16</v>
      </c>
      <c r="FJ88" t="s">
        <v>520</v>
      </c>
      <c r="FK88">
        <v>15</v>
      </c>
      <c r="FL88" t="s">
        <v>525</v>
      </c>
      <c r="FM88">
        <v>20</v>
      </c>
      <c r="FN88" s="32">
        <v>1</v>
      </c>
      <c r="FO88" s="31">
        <v>1</v>
      </c>
      <c r="FP88" s="31">
        <v>1</v>
      </c>
      <c r="FQ88" s="31">
        <v>1</v>
      </c>
      <c r="FR88" s="31">
        <v>1</v>
      </c>
      <c r="FS88" s="31">
        <v>1</v>
      </c>
      <c r="FT88" s="31">
        <v>2</v>
      </c>
      <c r="FU88" s="31" t="s">
        <v>440</v>
      </c>
      <c r="FV88" s="31">
        <v>1</v>
      </c>
      <c r="FW88" s="31">
        <v>1</v>
      </c>
      <c r="FX88" s="31">
        <v>1</v>
      </c>
      <c r="FY88" s="31">
        <v>2</v>
      </c>
      <c r="FZ88" s="31">
        <v>2</v>
      </c>
      <c r="GA88" s="31">
        <v>2</v>
      </c>
      <c r="GB88" s="31">
        <v>1</v>
      </c>
      <c r="GC88" s="31">
        <v>1</v>
      </c>
      <c r="GD88" s="31">
        <v>1</v>
      </c>
      <c r="GE88" s="31">
        <v>1</v>
      </c>
      <c r="GF88" s="31">
        <v>2</v>
      </c>
      <c r="GG88" s="31" t="s">
        <v>440</v>
      </c>
      <c r="GH88" s="31">
        <v>2</v>
      </c>
      <c r="GI88" s="31">
        <v>1</v>
      </c>
      <c r="GJ88" s="32">
        <f t="shared" si="249"/>
        <v>23</v>
      </c>
      <c r="GK88" s="33">
        <f t="shared" si="250"/>
        <v>1.1499999999999999</v>
      </c>
      <c r="GL88" s="2" t="s">
        <v>512</v>
      </c>
      <c r="GM88">
        <v>8</v>
      </c>
      <c r="GN88" t="s">
        <v>513</v>
      </c>
      <c r="GO88">
        <v>9</v>
      </c>
      <c r="GP88" t="s">
        <v>520</v>
      </c>
      <c r="GQ88" s="3">
        <v>15</v>
      </c>
      <c r="GR88" s="2">
        <v>1</v>
      </c>
      <c r="GS88">
        <v>5</v>
      </c>
      <c r="GT88">
        <v>2</v>
      </c>
      <c r="GU88">
        <v>4</v>
      </c>
      <c r="GV88">
        <v>4</v>
      </c>
      <c r="GW88">
        <v>1</v>
      </c>
      <c r="GX88" s="37">
        <f>LOOKUP(GW88,{1,2,3,4,5},{5,4,3,2,1})</f>
        <v>5</v>
      </c>
      <c r="GY88">
        <v>1</v>
      </c>
      <c r="GZ88" s="37">
        <f>LOOKUP(GY88,{1,2,3,4,5},{5,4,3,2,1})</f>
        <v>5</v>
      </c>
      <c r="HA88">
        <v>1</v>
      </c>
      <c r="HB88">
        <v>1</v>
      </c>
      <c r="HC88" s="37">
        <f>LOOKUP(HB88,{1,2,3,4,5},{5,4,3,2,1})</f>
        <v>5</v>
      </c>
      <c r="HD88">
        <v>5</v>
      </c>
      <c r="HE88">
        <v>5</v>
      </c>
      <c r="HF88">
        <v>5</v>
      </c>
      <c r="HG88">
        <v>4</v>
      </c>
      <c r="HH88">
        <v>5</v>
      </c>
      <c r="HI88">
        <v>4</v>
      </c>
      <c r="HJ88">
        <v>5</v>
      </c>
      <c r="HK88">
        <v>1</v>
      </c>
      <c r="HL88" s="37">
        <f>LOOKUP(HK88,{1,2,3,4,5},{5,4,3,2,1})</f>
        <v>5</v>
      </c>
      <c r="HM88">
        <v>1</v>
      </c>
      <c r="HN88" s="37">
        <f>LOOKUP(HM88,{1,2,3,4,5},{5,4,3,2,1})</f>
        <v>5</v>
      </c>
      <c r="HO88">
        <f t="shared" si="251"/>
        <v>74</v>
      </c>
      <c r="HP88">
        <f t="shared" si="252"/>
        <v>4.3499999999999996</v>
      </c>
      <c r="HQ88">
        <v>1</v>
      </c>
      <c r="HR88">
        <v>3</v>
      </c>
      <c r="HS88">
        <v>3</v>
      </c>
      <c r="HT88">
        <v>2</v>
      </c>
      <c r="HU88">
        <v>1</v>
      </c>
      <c r="HV88">
        <v>1</v>
      </c>
      <c r="HW88">
        <v>1</v>
      </c>
      <c r="HX88" s="37">
        <v>3</v>
      </c>
      <c r="HY88">
        <v>3</v>
      </c>
      <c r="HZ88">
        <v>3</v>
      </c>
      <c r="IA88">
        <v>3</v>
      </c>
      <c r="IB88">
        <v>1</v>
      </c>
      <c r="IC88">
        <v>3</v>
      </c>
      <c r="ID88">
        <v>1</v>
      </c>
      <c r="IE88">
        <v>3</v>
      </c>
      <c r="IF88">
        <v>3</v>
      </c>
      <c r="IG88">
        <v>3</v>
      </c>
      <c r="IH88">
        <v>1</v>
      </c>
      <c r="II88">
        <v>2</v>
      </c>
      <c r="IJ88" s="37">
        <f>LOOKUP(II88,{1,2,3},{3,2,1})</f>
        <v>2</v>
      </c>
      <c r="IK88" s="2">
        <f t="shared" si="216"/>
        <v>37</v>
      </c>
      <c r="IL88" s="3">
        <f t="shared" si="217"/>
        <v>2.1800000000000002</v>
      </c>
      <c r="IM88" s="2">
        <v>1</v>
      </c>
      <c r="IN88">
        <v>2</v>
      </c>
      <c r="IO88">
        <v>4</v>
      </c>
      <c r="IP88">
        <v>4</v>
      </c>
      <c r="IQ88">
        <v>2</v>
      </c>
      <c r="IR88">
        <v>5</v>
      </c>
      <c r="IS88">
        <v>2</v>
      </c>
      <c r="IT88" s="2">
        <f t="shared" si="253"/>
        <v>19</v>
      </c>
      <c r="IU88" s="3">
        <f t="shared" si="254"/>
        <v>3.1669999999999998</v>
      </c>
      <c r="IV88" s="2">
        <v>1</v>
      </c>
      <c r="IW88">
        <v>2</v>
      </c>
      <c r="IX88">
        <v>5</v>
      </c>
      <c r="IY88">
        <v>4</v>
      </c>
      <c r="IZ88">
        <v>2</v>
      </c>
      <c r="JA88">
        <v>5</v>
      </c>
      <c r="JB88">
        <v>2</v>
      </c>
      <c r="JC88" s="2">
        <f t="shared" si="255"/>
        <v>20</v>
      </c>
      <c r="JD88" s="3">
        <f t="shared" si="256"/>
        <v>3.3330000000000002</v>
      </c>
      <c r="JE88" s="2">
        <v>1</v>
      </c>
      <c r="JF88">
        <v>1</v>
      </c>
      <c r="JG88">
        <v>3</v>
      </c>
      <c r="JH88">
        <v>3</v>
      </c>
      <c r="JI88">
        <v>4</v>
      </c>
      <c r="JJ88">
        <v>3</v>
      </c>
      <c r="JK88">
        <v>3</v>
      </c>
      <c r="JL88" s="2">
        <f t="shared" si="257"/>
        <v>17</v>
      </c>
      <c r="JM88" s="3">
        <f t="shared" si="258"/>
        <v>2.8330000000000002</v>
      </c>
      <c r="JN88" s="2">
        <v>1</v>
      </c>
      <c r="JO88">
        <v>5</v>
      </c>
      <c r="JP88">
        <v>5</v>
      </c>
      <c r="JQ88">
        <v>5</v>
      </c>
      <c r="JR88">
        <v>5</v>
      </c>
      <c r="JS88">
        <v>5</v>
      </c>
      <c r="JT88">
        <v>5</v>
      </c>
      <c r="JU88" s="2">
        <f t="shared" si="278"/>
        <v>30</v>
      </c>
      <c r="JV88" s="3">
        <f t="shared" si="279"/>
        <v>5</v>
      </c>
      <c r="JW88" s="2">
        <v>1</v>
      </c>
      <c r="JX88">
        <v>4</v>
      </c>
      <c r="JY88" s="37">
        <f>LOOKUP(JX88,{1,2,3,4,5},{5,4,3,2,1})</f>
        <v>2</v>
      </c>
      <c r="JZ88">
        <v>3</v>
      </c>
      <c r="KA88" s="37">
        <f>LOOKUP(JZ88,{1,2,3,4,5},{5,4,3,2,1})</f>
        <v>3</v>
      </c>
      <c r="KB88">
        <v>3</v>
      </c>
      <c r="KC88" s="37">
        <f>LOOKUP(KB88,{1,2,3,4,5},{5,4,3,2,1})</f>
        <v>3</v>
      </c>
      <c r="KD88">
        <v>4</v>
      </c>
      <c r="KE88" s="37">
        <f>LOOKUP(KD88,{1,2,3,4,5},{5,4,3,2,1})</f>
        <v>2</v>
      </c>
      <c r="KF88">
        <v>3</v>
      </c>
      <c r="KG88" s="37">
        <f>LOOKUP(KF88,{1,2,3,4,5},{5,4,3,2,1})</f>
        <v>3</v>
      </c>
      <c r="KH88">
        <v>4</v>
      </c>
      <c r="KI88" s="37">
        <f>LOOKUP(KH88,{1,2,3,4,5},{5,4,3,2,1})</f>
        <v>2</v>
      </c>
      <c r="KJ88" s="2">
        <f t="shared" si="276"/>
        <v>21</v>
      </c>
      <c r="KK88" s="3">
        <f t="shared" si="259"/>
        <v>3.5</v>
      </c>
      <c r="KL88" s="2">
        <f t="shared" si="260"/>
        <v>6</v>
      </c>
      <c r="KM88">
        <f t="shared" si="261"/>
        <v>12</v>
      </c>
      <c r="KN88">
        <f t="shared" si="277"/>
        <v>11</v>
      </c>
      <c r="KO88">
        <f t="shared" si="262"/>
        <v>6</v>
      </c>
      <c r="KP88">
        <f t="shared" si="263"/>
        <v>13</v>
      </c>
      <c r="KQ88">
        <f t="shared" si="264"/>
        <v>6</v>
      </c>
      <c r="KR88" s="2">
        <f t="shared" si="218"/>
        <v>6</v>
      </c>
      <c r="KS88">
        <f t="shared" si="223"/>
        <v>8</v>
      </c>
      <c r="KT88">
        <f t="shared" si="280"/>
        <v>8</v>
      </c>
      <c r="KU88">
        <f t="shared" si="281"/>
        <v>9</v>
      </c>
      <c r="KV88">
        <f t="shared" si="283"/>
        <v>8</v>
      </c>
      <c r="KW88" s="3">
        <f t="shared" si="282"/>
        <v>8</v>
      </c>
      <c r="KX88" s="2">
        <v>1</v>
      </c>
      <c r="KY88">
        <v>4</v>
      </c>
      <c r="KZ88">
        <v>4</v>
      </c>
      <c r="LA88">
        <v>3</v>
      </c>
      <c r="LB88">
        <v>2</v>
      </c>
      <c r="LC88">
        <v>3</v>
      </c>
      <c r="LD88">
        <v>3</v>
      </c>
      <c r="LE88">
        <v>4</v>
      </c>
      <c r="LF88">
        <v>4</v>
      </c>
      <c r="LG88">
        <v>4</v>
      </c>
      <c r="LH88">
        <v>4</v>
      </c>
      <c r="LI88">
        <v>3</v>
      </c>
      <c r="LJ88">
        <v>4</v>
      </c>
      <c r="LK88">
        <v>4</v>
      </c>
      <c r="LL88">
        <v>4</v>
      </c>
      <c r="LM88">
        <v>4</v>
      </c>
      <c r="LN88">
        <v>3</v>
      </c>
      <c r="LO88">
        <v>3</v>
      </c>
      <c r="LP88">
        <v>3</v>
      </c>
      <c r="LQ88">
        <v>3</v>
      </c>
      <c r="LR88">
        <v>4</v>
      </c>
      <c r="LS88">
        <v>2</v>
      </c>
      <c r="LT88">
        <v>4</v>
      </c>
      <c r="LU88" s="2">
        <f t="shared" si="265"/>
        <v>23</v>
      </c>
      <c r="LV88" s="3">
        <f t="shared" si="266"/>
        <v>3.8330000000000002</v>
      </c>
      <c r="LW88" s="2">
        <f t="shared" si="267"/>
        <v>53</v>
      </c>
      <c r="LX88" s="3">
        <f t="shared" si="268"/>
        <v>3.3130000000000002</v>
      </c>
      <c r="LY88" s="2">
        <f t="shared" si="269"/>
        <v>76</v>
      </c>
      <c r="LZ88" s="3">
        <f t="shared" si="270"/>
        <v>3.4550000000000001</v>
      </c>
      <c r="MA88" s="2">
        <v>1</v>
      </c>
      <c r="MB88">
        <v>2</v>
      </c>
      <c r="MC88">
        <v>1</v>
      </c>
      <c r="MD88">
        <v>1</v>
      </c>
      <c r="ME88">
        <v>1</v>
      </c>
      <c r="MF88">
        <v>1</v>
      </c>
      <c r="MG88">
        <v>2</v>
      </c>
      <c r="MH88">
        <v>1</v>
      </c>
      <c r="MI88">
        <v>1</v>
      </c>
      <c r="MJ88" s="3">
        <v>1</v>
      </c>
      <c r="MK88">
        <f t="shared" si="271"/>
        <v>12</v>
      </c>
      <c r="ML88" s="2">
        <v>1</v>
      </c>
      <c r="MM88">
        <v>5</v>
      </c>
      <c r="MN88">
        <v>5</v>
      </c>
      <c r="MO88">
        <v>2</v>
      </c>
      <c r="MP88" s="37">
        <f>LOOKUP(MO88,{1,2,3,4,5},{5,4,3,2,1})</f>
        <v>4</v>
      </c>
      <c r="MQ88">
        <v>3</v>
      </c>
      <c r="MR88">
        <v>2</v>
      </c>
      <c r="MS88" s="37">
        <f>LOOKUP(MR88,{1,2,3,4,5},{5,4,3,2,1})</f>
        <v>4</v>
      </c>
      <c r="MT88">
        <v>2</v>
      </c>
      <c r="MU88" s="37">
        <f>LOOKUP(MT88,{1,2,3,4,5},{5,4,3,2,1})</f>
        <v>4</v>
      </c>
      <c r="MV88">
        <v>4</v>
      </c>
      <c r="MW88">
        <v>3</v>
      </c>
      <c r="MX88">
        <v>4</v>
      </c>
      <c r="MY88">
        <v>3</v>
      </c>
      <c r="MZ88" s="37">
        <f>LOOKUP(MY88,{1,2,3,4,5},{5,4,3,2,1})</f>
        <v>3</v>
      </c>
      <c r="NA88">
        <v>4</v>
      </c>
      <c r="NB88">
        <v>4</v>
      </c>
      <c r="NC88">
        <v>2</v>
      </c>
      <c r="ND88" s="37">
        <f>LOOKUP(NC88,{1,2,3,4,5},{5,4,3,2,1})</f>
        <v>4</v>
      </c>
      <c r="NE88">
        <v>3</v>
      </c>
      <c r="NF88">
        <v>3</v>
      </c>
      <c r="NG88" s="37">
        <f>LOOKUP(NF88,{1,2,3,4,5},{5,4,3,2,1})</f>
        <v>3</v>
      </c>
      <c r="NH88">
        <v>3</v>
      </c>
      <c r="NI88" s="37">
        <f>LOOKUP(NH88,{1,2,3,4,5},{5,4,3,2,1})</f>
        <v>3</v>
      </c>
      <c r="NJ88">
        <v>4</v>
      </c>
      <c r="NK88">
        <v>3</v>
      </c>
      <c r="NL88" s="37">
        <f>LOOKUP(NK88,{1,2,3,4,5},{5,4,3,2,1})</f>
        <v>3</v>
      </c>
      <c r="NM88">
        <v>2</v>
      </c>
      <c r="NN88" s="37">
        <f>LOOKUP(NM88,{1,2,3,4,5},{5,4,3,2,1})</f>
        <v>4</v>
      </c>
      <c r="NO88">
        <v>2</v>
      </c>
      <c r="NP88" s="37">
        <f>LOOKUP(NO88,{1,2,3,4,5},{5,4,3,2,1})</f>
        <v>4</v>
      </c>
      <c r="NQ88">
        <v>4</v>
      </c>
      <c r="NR88">
        <v>4</v>
      </c>
      <c r="NS88">
        <v>4</v>
      </c>
      <c r="NT88">
        <v>3</v>
      </c>
      <c r="NU88" s="37">
        <f>LOOKUP(NT88,{1,2,3,4,5},{5,4,3,2,1})</f>
        <v>3</v>
      </c>
      <c r="NV88">
        <v>4</v>
      </c>
      <c r="NW88" s="37">
        <f>LOOKUP(NV88,{1,2,3,4,5},{5,4,3,2,1})</f>
        <v>2</v>
      </c>
      <c r="NX88">
        <v>2</v>
      </c>
      <c r="NY88" s="37">
        <f>LOOKUP(NX88,{1,2,3,4,5},{5,4,3,2,1})</f>
        <v>4</v>
      </c>
      <c r="NZ88">
        <f t="shared" ref="NZ88:NZ119" si="284">SUM(MM88,MN88,MP88,MQ88,MS88,MU88,MV88,MW88,MX88,MZ88,NA88,NB88,ND88,NE88,NG88,NI88,NJ88,NL88,NN88,NP88,NQ88,NR88,NS88,NU88,NW88,NY88)</f>
        <v>96</v>
      </c>
      <c r="OA88">
        <f t="shared" ref="OA88:OA119" si="285">ROUND((NZ88/26), 2)</f>
        <v>3.69</v>
      </c>
      <c r="OB88" s="13" t="s">
        <v>440</v>
      </c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</row>
    <row r="89" spans="1:461" x14ac:dyDescent="0.3">
      <c r="A89" s="30">
        <v>96</v>
      </c>
      <c r="B89" s="2" t="s">
        <v>861</v>
      </c>
      <c r="C89" s="3">
        <v>1</v>
      </c>
      <c r="D89" s="2">
        <v>20</v>
      </c>
      <c r="E89">
        <v>2</v>
      </c>
      <c r="F89" s="2">
        <v>2</v>
      </c>
      <c r="G89">
        <v>2</v>
      </c>
      <c r="H89" s="3">
        <v>1</v>
      </c>
      <c r="I89" s="2">
        <v>1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f t="shared" si="274"/>
        <v>2</v>
      </c>
      <c r="R89">
        <v>5</v>
      </c>
      <c r="S89">
        <v>3</v>
      </c>
      <c r="T89">
        <f>LOOKUP(R89,{1,2,3,4,5,6,11,15},{1,2,1,2,2,2,1,2})</f>
        <v>2</v>
      </c>
      <c r="U89">
        <v>1</v>
      </c>
      <c r="V89" s="3"/>
      <c r="W89" s="32" t="s">
        <v>440</v>
      </c>
      <c r="X89" s="32" t="s">
        <v>440</v>
      </c>
      <c r="Y89" s="32" t="s">
        <v>440</v>
      </c>
      <c r="Z89" s="32" t="s">
        <v>440</v>
      </c>
      <c r="AA89" s="32" t="s">
        <v>440</v>
      </c>
      <c r="AB89" s="49" t="s">
        <v>440</v>
      </c>
      <c r="AC89" s="32" t="s">
        <v>440</v>
      </c>
      <c r="AD89" s="49" t="s">
        <v>440</v>
      </c>
      <c r="AE89" s="2">
        <v>1</v>
      </c>
      <c r="AF89">
        <v>1</v>
      </c>
      <c r="AG89">
        <f t="shared" ref="AG89:AG120" si="286">IF(AF89=1,1,-1)</f>
        <v>1</v>
      </c>
      <c r="AH89">
        <v>1</v>
      </c>
      <c r="AI89">
        <f t="shared" ref="AI89:AI120" si="287">IF(AH89=1,1,-1)</f>
        <v>1</v>
      </c>
      <c r="AJ89">
        <v>1</v>
      </c>
      <c r="AK89">
        <f t="shared" ref="AK89:AK120" si="288">IF(AJ89=1,1,-1)</f>
        <v>1</v>
      </c>
      <c r="AL89">
        <v>1</v>
      </c>
      <c r="AM89">
        <f t="shared" ref="AM89:AM120" si="289">IF(AL89=2,1,-1)</f>
        <v>-1</v>
      </c>
      <c r="AN89">
        <v>1</v>
      </c>
      <c r="AO89">
        <f t="shared" ref="AO89:AO120" si="290">IF(AN89=2,1,-1)</f>
        <v>-1</v>
      </c>
      <c r="AP89">
        <v>1</v>
      </c>
      <c r="AQ89">
        <f t="shared" ref="AQ89:AQ120" si="291">IF(AP89=1,1,-1)</f>
        <v>1</v>
      </c>
      <c r="AR89">
        <v>1</v>
      </c>
      <c r="AS89">
        <f t="shared" ref="AS89:AS120" si="292">IF(AR89=2,1,-1)</f>
        <v>-1</v>
      </c>
      <c r="AT89">
        <v>1</v>
      </c>
      <c r="AU89">
        <f t="shared" ref="AU89:AU120" si="293">IF(AT89=2,1,-1)</f>
        <v>-1</v>
      </c>
      <c r="AV89">
        <v>1</v>
      </c>
      <c r="AW89">
        <f t="shared" ref="AW89:AW120" si="294">IF(AV89=1,1,-1)</f>
        <v>1</v>
      </c>
      <c r="AX89">
        <v>1</v>
      </c>
      <c r="AY89">
        <f t="shared" ref="AY89:AY120" si="295">IF(AX89=2,1,-1)</f>
        <v>-1</v>
      </c>
      <c r="AZ89">
        <v>1</v>
      </c>
      <c r="BA89">
        <f t="shared" ref="BA89:BA120" si="296">IF(AZ89=2,1,-1)</f>
        <v>-1</v>
      </c>
      <c r="BB89">
        <v>1</v>
      </c>
      <c r="BC89">
        <f t="shared" ref="BC89:BC120" si="297">IF(BB89=1,1,-1)</f>
        <v>1</v>
      </c>
      <c r="BD89">
        <v>1</v>
      </c>
      <c r="BE89">
        <f t="shared" ref="BE89:BE120" si="298">IF(BD89=1,1,-1)</f>
        <v>1</v>
      </c>
      <c r="BF89">
        <v>1</v>
      </c>
      <c r="BG89">
        <f t="shared" ref="BG89:BG120" si="299">IF(BF89=2,1,-1)</f>
        <v>-1</v>
      </c>
      <c r="BH89">
        <v>1</v>
      </c>
      <c r="BI89">
        <f t="shared" ref="BI89:BI120" si="300">IF(BH89=1,1,-1)</f>
        <v>1</v>
      </c>
      <c r="BJ89">
        <v>1</v>
      </c>
      <c r="BK89">
        <f t="shared" ref="BK89:BK120" si="301">IF(BJ89=2,1,-1)</f>
        <v>-1</v>
      </c>
      <c r="BL89">
        <v>1</v>
      </c>
      <c r="BM89">
        <f t="shared" ref="BM89:BM120" si="302">IF(BL89=2,1,-1)</f>
        <v>-1</v>
      </c>
      <c r="BN89">
        <v>1</v>
      </c>
      <c r="BO89">
        <f t="shared" ref="BO89:BO120" si="303">IF(BN89=1,1,-1)</f>
        <v>1</v>
      </c>
      <c r="BP89">
        <v>1</v>
      </c>
      <c r="BQ89">
        <f t="shared" ref="BQ89:BQ120" si="304">IF(BP89=1,1,-1)</f>
        <v>1</v>
      </c>
      <c r="BR89">
        <v>2</v>
      </c>
      <c r="BS89">
        <f t="shared" ref="BS89:BS120" si="305">IF(BR89=2,1,-1)</f>
        <v>1</v>
      </c>
      <c r="BT89">
        <v>1</v>
      </c>
      <c r="BU89">
        <f t="shared" ref="BU89:BU120" si="306">IF(BT89=2,1,-1)</f>
        <v>-1</v>
      </c>
      <c r="BV89" s="13">
        <f t="shared" ref="BV89:BV120" si="307">SUM(AG89,AI89,AK89,AM89,AO89,AQ89,AS89,AU89,AW89,AY89,BA89,BC89,BE89,BG89,BI89,BK89,BM89,BO89,BQ89,BS89,BU89)</f>
        <v>1</v>
      </c>
      <c r="BW89" s="2">
        <v>1</v>
      </c>
      <c r="BX89">
        <v>4</v>
      </c>
      <c r="BY89">
        <v>5</v>
      </c>
      <c r="BZ89">
        <v>4</v>
      </c>
      <c r="CA89">
        <v>4</v>
      </c>
      <c r="CB89">
        <v>4</v>
      </c>
      <c r="CC89">
        <v>4</v>
      </c>
      <c r="CD89">
        <v>2</v>
      </c>
      <c r="CE89" s="37">
        <v>5</v>
      </c>
      <c r="CF89">
        <v>2</v>
      </c>
      <c r="CG89">
        <v>4</v>
      </c>
      <c r="CH89">
        <v>2</v>
      </c>
      <c r="CI89">
        <v>2</v>
      </c>
      <c r="CJ89">
        <v>2</v>
      </c>
      <c r="CK89">
        <v>4</v>
      </c>
      <c r="CL89">
        <v>4</v>
      </c>
      <c r="CM89">
        <v>5</v>
      </c>
      <c r="CN89">
        <v>4</v>
      </c>
      <c r="CO89">
        <v>2</v>
      </c>
      <c r="CP89">
        <v>4</v>
      </c>
      <c r="CQ89">
        <v>2</v>
      </c>
      <c r="CR89">
        <v>2</v>
      </c>
      <c r="CS89">
        <f>LOOKUP(CR89,{1,2,3,4,5},{5,4,3,2,1})</f>
        <v>4</v>
      </c>
      <c r="CT89">
        <v>4</v>
      </c>
      <c r="CU89">
        <v>4</v>
      </c>
      <c r="CV89">
        <v>4</v>
      </c>
      <c r="CW89">
        <v>2</v>
      </c>
      <c r="CX89">
        <f>LOOKUP(CW89,{1,2,3,4,5},{5,4,3,2,1})</f>
        <v>4</v>
      </c>
      <c r="CY89">
        <v>2</v>
      </c>
      <c r="CZ89">
        <f>LOOKUP(CY89,{1,2,3,4,5},{5,4,3,2,1})</f>
        <v>4</v>
      </c>
      <c r="DA89">
        <v>2</v>
      </c>
      <c r="DB89">
        <f>LOOKUP(DA89,{1,2,3,4,5},{5,4,3,2,1})</f>
        <v>4</v>
      </c>
      <c r="DC89">
        <v>4</v>
      </c>
      <c r="DD89">
        <v>4</v>
      </c>
      <c r="DE89">
        <v>4</v>
      </c>
      <c r="DF89">
        <v>4</v>
      </c>
      <c r="DG89">
        <v>4</v>
      </c>
      <c r="DH89">
        <v>4</v>
      </c>
      <c r="DI89">
        <v>2</v>
      </c>
      <c r="DJ89">
        <v>4</v>
      </c>
      <c r="DK89">
        <v>2</v>
      </c>
      <c r="DL89" s="2">
        <f t="shared" si="224"/>
        <v>13</v>
      </c>
      <c r="DM89">
        <f t="shared" si="225"/>
        <v>4.3333000000000004</v>
      </c>
      <c r="DN89">
        <f t="shared" si="226"/>
        <v>12</v>
      </c>
      <c r="DO89">
        <f t="shared" si="227"/>
        <v>4</v>
      </c>
      <c r="DP89">
        <f t="shared" si="228"/>
        <v>25</v>
      </c>
      <c r="DQ89" s="3">
        <f t="shared" si="229"/>
        <v>4.1666999999999996</v>
      </c>
      <c r="DR89" s="2">
        <f t="shared" si="230"/>
        <v>22</v>
      </c>
      <c r="DS89">
        <f t="shared" si="231"/>
        <v>3.6667000000000001</v>
      </c>
      <c r="DT89">
        <f t="shared" si="232"/>
        <v>23</v>
      </c>
      <c r="DU89">
        <f t="shared" si="233"/>
        <v>2.875</v>
      </c>
      <c r="DV89">
        <f t="shared" si="234"/>
        <v>45</v>
      </c>
      <c r="DW89" s="3">
        <f t="shared" si="235"/>
        <v>3.21</v>
      </c>
      <c r="DX89" s="2">
        <f t="shared" si="236"/>
        <v>10</v>
      </c>
      <c r="DY89">
        <f t="shared" si="237"/>
        <v>3.3332999999999999</v>
      </c>
      <c r="DZ89">
        <f t="shared" si="238"/>
        <v>12</v>
      </c>
      <c r="EA89">
        <f t="shared" si="239"/>
        <v>4</v>
      </c>
      <c r="EB89">
        <f t="shared" si="240"/>
        <v>22</v>
      </c>
      <c r="EC89" s="3">
        <f t="shared" si="241"/>
        <v>3.67</v>
      </c>
      <c r="ED89" s="2">
        <f t="shared" si="275"/>
        <v>24</v>
      </c>
      <c r="EE89" s="3">
        <f t="shared" si="242"/>
        <v>4</v>
      </c>
      <c r="EF89" s="2">
        <f t="shared" si="243"/>
        <v>8</v>
      </c>
      <c r="EG89" s="3">
        <f t="shared" si="244"/>
        <v>2.67</v>
      </c>
      <c r="EH89" s="2">
        <f t="shared" si="245"/>
        <v>124</v>
      </c>
      <c r="EI89" s="3">
        <f t="shared" si="246"/>
        <v>3.54</v>
      </c>
      <c r="EJ89" s="2">
        <v>1</v>
      </c>
      <c r="EK89">
        <v>1</v>
      </c>
      <c r="EL89">
        <v>1</v>
      </c>
      <c r="EM89">
        <v>1</v>
      </c>
      <c r="EN89">
        <v>1</v>
      </c>
      <c r="EO89">
        <v>2</v>
      </c>
      <c r="EP89">
        <v>3</v>
      </c>
      <c r="EQ89">
        <v>4</v>
      </c>
      <c r="ER89">
        <v>4</v>
      </c>
      <c r="ES89">
        <v>4</v>
      </c>
      <c r="ET89">
        <v>5</v>
      </c>
      <c r="EU89" s="37">
        <v>2</v>
      </c>
      <c r="EV89">
        <v>2</v>
      </c>
      <c r="EW89">
        <v>2</v>
      </c>
      <c r="EX89">
        <v>3</v>
      </c>
      <c r="EY89">
        <v>2</v>
      </c>
      <c r="EZ89">
        <v>4</v>
      </c>
      <c r="FA89">
        <v>2</v>
      </c>
      <c r="FB89">
        <v>2</v>
      </c>
      <c r="FC89">
        <v>4</v>
      </c>
      <c r="FD89">
        <v>2</v>
      </c>
      <c r="FE89">
        <v>2</v>
      </c>
      <c r="FF89" s="2">
        <f t="shared" si="247"/>
        <v>51</v>
      </c>
      <c r="FG89" s="3">
        <f t="shared" si="248"/>
        <v>2.5499999999999998</v>
      </c>
      <c r="FH89" t="s">
        <v>514</v>
      </c>
      <c r="FI89">
        <v>10</v>
      </c>
      <c r="FJ89" t="s">
        <v>520</v>
      </c>
      <c r="FK89">
        <v>15</v>
      </c>
      <c r="FL89" t="s">
        <v>513</v>
      </c>
      <c r="FM89">
        <v>9</v>
      </c>
      <c r="FN89" s="2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 s="37">
        <v>2</v>
      </c>
      <c r="FZ89">
        <v>1</v>
      </c>
      <c r="GA89">
        <v>2</v>
      </c>
      <c r="GB89">
        <v>1</v>
      </c>
      <c r="GC89">
        <v>1</v>
      </c>
      <c r="GD89">
        <v>1</v>
      </c>
      <c r="GE89">
        <v>1</v>
      </c>
      <c r="GF89">
        <v>2</v>
      </c>
      <c r="GG89">
        <v>1</v>
      </c>
      <c r="GH89">
        <v>2</v>
      </c>
      <c r="GI89">
        <v>1</v>
      </c>
      <c r="GJ89" s="2">
        <f t="shared" si="249"/>
        <v>23</v>
      </c>
      <c r="GK89" s="3">
        <f t="shared" si="250"/>
        <v>1.1499999999999999</v>
      </c>
      <c r="GL89" s="2" t="s">
        <v>513</v>
      </c>
      <c r="GM89">
        <v>9</v>
      </c>
      <c r="GN89" t="s">
        <v>512</v>
      </c>
      <c r="GO89">
        <v>8</v>
      </c>
      <c r="GP89" t="s">
        <v>514</v>
      </c>
      <c r="GQ89" s="3">
        <v>10</v>
      </c>
      <c r="GR89" s="2">
        <v>1</v>
      </c>
      <c r="GS89">
        <v>5</v>
      </c>
      <c r="GT89">
        <v>5</v>
      </c>
      <c r="GU89">
        <v>5</v>
      </c>
      <c r="GV89">
        <v>4</v>
      </c>
      <c r="GW89">
        <v>1</v>
      </c>
      <c r="GX89" s="37">
        <f>LOOKUP(GW89,{1,2,3,4,5},{5,4,3,2,1})</f>
        <v>5</v>
      </c>
      <c r="GY89">
        <v>1</v>
      </c>
      <c r="GZ89" s="37">
        <f>LOOKUP(GY89,{1,2,3,4,5},{5,4,3,2,1})</f>
        <v>5</v>
      </c>
      <c r="HA89">
        <v>4</v>
      </c>
      <c r="HB89">
        <v>1</v>
      </c>
      <c r="HC89" s="37">
        <f>LOOKUP(HB89,{1,2,3,4,5},{5,4,3,2,1})</f>
        <v>5</v>
      </c>
      <c r="HD89">
        <v>5</v>
      </c>
      <c r="HE89">
        <v>5</v>
      </c>
      <c r="HF89">
        <v>5</v>
      </c>
      <c r="HG89">
        <v>4</v>
      </c>
      <c r="HH89">
        <v>4</v>
      </c>
      <c r="HI89">
        <v>4</v>
      </c>
      <c r="HJ89">
        <v>5</v>
      </c>
      <c r="HK89">
        <v>2</v>
      </c>
      <c r="HL89" s="37">
        <f>LOOKUP(HK89,{1,2,3,4,5},{5,4,3,2,1})</f>
        <v>4</v>
      </c>
      <c r="HM89">
        <v>2</v>
      </c>
      <c r="HN89" s="37">
        <f>LOOKUP(HM89,{1,2,3,4,5},{5,4,3,2,1})</f>
        <v>4</v>
      </c>
      <c r="HO89">
        <f t="shared" si="251"/>
        <v>78</v>
      </c>
      <c r="HP89">
        <f t="shared" si="252"/>
        <v>4.59</v>
      </c>
      <c r="HQ89">
        <v>1</v>
      </c>
      <c r="HR89">
        <v>3</v>
      </c>
      <c r="HS89">
        <v>3</v>
      </c>
      <c r="HT89">
        <v>2</v>
      </c>
      <c r="HU89">
        <v>1</v>
      </c>
      <c r="HV89">
        <v>2</v>
      </c>
      <c r="HW89">
        <v>3</v>
      </c>
      <c r="HX89" s="37">
        <v>3</v>
      </c>
      <c r="HY89">
        <v>3</v>
      </c>
      <c r="HZ89">
        <v>3</v>
      </c>
      <c r="IA89">
        <v>3</v>
      </c>
      <c r="IB89">
        <v>1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1</v>
      </c>
      <c r="IJ89" s="37">
        <f>LOOKUP(II89,{1,2,3},{3,2,1})</f>
        <v>3</v>
      </c>
      <c r="IK89" s="2">
        <f t="shared" si="216"/>
        <v>45</v>
      </c>
      <c r="IL89" s="3">
        <f t="shared" si="217"/>
        <v>2.65</v>
      </c>
      <c r="IM89" s="2">
        <v>1</v>
      </c>
      <c r="IN89">
        <v>3</v>
      </c>
      <c r="IO89">
        <v>3</v>
      </c>
      <c r="IP89">
        <v>4</v>
      </c>
      <c r="IQ89">
        <v>2</v>
      </c>
      <c r="IR89">
        <v>5</v>
      </c>
      <c r="IS89">
        <v>2</v>
      </c>
      <c r="IT89" s="2">
        <f t="shared" si="253"/>
        <v>19</v>
      </c>
      <c r="IU89" s="3">
        <f t="shared" si="254"/>
        <v>3.1669999999999998</v>
      </c>
      <c r="IV89" s="2">
        <v>1</v>
      </c>
      <c r="IW89">
        <v>4</v>
      </c>
      <c r="IX89">
        <v>5</v>
      </c>
      <c r="IY89">
        <v>5</v>
      </c>
      <c r="IZ89">
        <v>3</v>
      </c>
      <c r="JA89">
        <v>5</v>
      </c>
      <c r="JB89">
        <v>2</v>
      </c>
      <c r="JC89" s="2">
        <f t="shared" si="255"/>
        <v>24</v>
      </c>
      <c r="JD89" s="3">
        <f t="shared" si="256"/>
        <v>4</v>
      </c>
      <c r="JE89" s="2">
        <v>1</v>
      </c>
      <c r="JF89">
        <v>2</v>
      </c>
      <c r="JG89">
        <v>4</v>
      </c>
      <c r="JH89">
        <v>4</v>
      </c>
      <c r="JI89">
        <v>4</v>
      </c>
      <c r="JJ89">
        <v>2</v>
      </c>
      <c r="JK89">
        <v>4</v>
      </c>
      <c r="JL89" s="2">
        <f t="shared" si="257"/>
        <v>20</v>
      </c>
      <c r="JM89" s="3">
        <f t="shared" si="258"/>
        <v>3.3330000000000002</v>
      </c>
      <c r="JN89" s="2">
        <v>1</v>
      </c>
      <c r="JO89">
        <v>5</v>
      </c>
      <c r="JP89">
        <v>4</v>
      </c>
      <c r="JQ89">
        <v>3</v>
      </c>
      <c r="JR89">
        <v>5</v>
      </c>
      <c r="JS89">
        <v>3</v>
      </c>
      <c r="JT89">
        <v>5</v>
      </c>
      <c r="JU89" s="2">
        <f t="shared" si="278"/>
        <v>25</v>
      </c>
      <c r="JV89" s="3">
        <f t="shared" si="279"/>
        <v>4.1669999999999998</v>
      </c>
      <c r="JW89" s="2">
        <v>1</v>
      </c>
      <c r="JX89">
        <v>4</v>
      </c>
      <c r="JY89" s="37">
        <f>LOOKUP(JX89,{1,2,3,4,5},{5,4,3,2,1})</f>
        <v>2</v>
      </c>
      <c r="JZ89">
        <v>2</v>
      </c>
      <c r="KA89" s="37">
        <f>LOOKUP(JZ89,{1,2,3,4,5},{5,4,3,2,1})</f>
        <v>4</v>
      </c>
      <c r="KB89">
        <v>2</v>
      </c>
      <c r="KC89" s="37">
        <f>LOOKUP(KB89,{1,2,3,4,5},{5,4,3,2,1})</f>
        <v>4</v>
      </c>
      <c r="KD89">
        <v>4</v>
      </c>
      <c r="KE89" s="37">
        <f>LOOKUP(KD89,{1,2,3,4,5},{5,4,3,2,1})</f>
        <v>2</v>
      </c>
      <c r="KF89">
        <v>2</v>
      </c>
      <c r="KG89" s="37">
        <f>LOOKUP(KF89,{1,2,3,4,5},{5,4,3,2,1})</f>
        <v>4</v>
      </c>
      <c r="KH89">
        <v>4</v>
      </c>
      <c r="KI89" s="37">
        <f>LOOKUP(KH89,{1,2,3,4,5},{5,4,3,2,1})</f>
        <v>2</v>
      </c>
      <c r="KJ89" s="2">
        <f t="shared" si="276"/>
        <v>18</v>
      </c>
      <c r="KK89" s="3">
        <f t="shared" si="259"/>
        <v>3</v>
      </c>
      <c r="KL89" s="2">
        <f t="shared" si="260"/>
        <v>9</v>
      </c>
      <c r="KM89">
        <f t="shared" si="261"/>
        <v>12</v>
      </c>
      <c r="KN89">
        <f t="shared" si="277"/>
        <v>13</v>
      </c>
      <c r="KO89">
        <f t="shared" si="262"/>
        <v>7</v>
      </c>
      <c r="KP89">
        <f t="shared" si="263"/>
        <v>14</v>
      </c>
      <c r="KQ89">
        <f t="shared" si="264"/>
        <v>6</v>
      </c>
      <c r="KR89" s="2">
        <f t="shared" si="218"/>
        <v>7</v>
      </c>
      <c r="KS89">
        <f t="shared" si="223"/>
        <v>8</v>
      </c>
      <c r="KT89">
        <f t="shared" si="280"/>
        <v>7</v>
      </c>
      <c r="KU89">
        <f t="shared" si="281"/>
        <v>9</v>
      </c>
      <c r="KV89">
        <f t="shared" si="283"/>
        <v>5</v>
      </c>
      <c r="KW89" s="3">
        <f t="shared" si="282"/>
        <v>9</v>
      </c>
      <c r="KX89" s="2">
        <v>1</v>
      </c>
      <c r="KY89">
        <v>4</v>
      </c>
      <c r="KZ89">
        <v>5</v>
      </c>
      <c r="LA89">
        <v>3</v>
      </c>
      <c r="LB89">
        <v>3</v>
      </c>
      <c r="LC89">
        <v>4</v>
      </c>
      <c r="LD89">
        <v>3</v>
      </c>
      <c r="LE89">
        <v>5</v>
      </c>
      <c r="LF89">
        <v>4</v>
      </c>
      <c r="LG89">
        <v>4</v>
      </c>
      <c r="LH89">
        <v>4</v>
      </c>
      <c r="LI89">
        <v>3</v>
      </c>
      <c r="LJ89">
        <v>5</v>
      </c>
      <c r="LK89">
        <v>3</v>
      </c>
      <c r="LL89">
        <v>4</v>
      </c>
      <c r="LM89">
        <v>4</v>
      </c>
      <c r="LN89">
        <v>3</v>
      </c>
      <c r="LO89">
        <v>4</v>
      </c>
      <c r="LP89">
        <v>3</v>
      </c>
      <c r="LQ89">
        <v>3</v>
      </c>
      <c r="LR89">
        <v>4</v>
      </c>
      <c r="LS89">
        <v>3</v>
      </c>
      <c r="LT89">
        <v>5</v>
      </c>
      <c r="LU89" s="2">
        <f t="shared" si="265"/>
        <v>27</v>
      </c>
      <c r="LV89" s="3">
        <f t="shared" si="266"/>
        <v>4.5</v>
      </c>
      <c r="LW89" s="2">
        <f t="shared" si="267"/>
        <v>56</v>
      </c>
      <c r="LX89" s="3">
        <f t="shared" si="268"/>
        <v>3.5</v>
      </c>
      <c r="LY89" s="2">
        <f t="shared" si="269"/>
        <v>83</v>
      </c>
      <c r="LZ89" s="3">
        <f t="shared" si="270"/>
        <v>3.7730000000000001</v>
      </c>
      <c r="MA89" s="2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 s="3">
        <v>1</v>
      </c>
      <c r="MK89">
        <f t="shared" si="271"/>
        <v>10</v>
      </c>
      <c r="ML89" s="2">
        <v>1</v>
      </c>
      <c r="MM89">
        <v>4</v>
      </c>
      <c r="MN89">
        <v>2</v>
      </c>
      <c r="MO89">
        <v>4</v>
      </c>
      <c r="MP89" s="37">
        <f>LOOKUP(MO89,{1,2,3,4,5},{5,4,3,2,1})</f>
        <v>2</v>
      </c>
      <c r="MQ89">
        <v>2</v>
      </c>
      <c r="MR89">
        <v>4</v>
      </c>
      <c r="MS89" s="37">
        <f>LOOKUP(MR89,{1,2,3,4,5},{5,4,3,2,1})</f>
        <v>2</v>
      </c>
      <c r="MT89">
        <v>4</v>
      </c>
      <c r="MU89" s="37">
        <f>LOOKUP(MT89,{1,2,3,4,5},{5,4,3,2,1})</f>
        <v>2</v>
      </c>
      <c r="MV89">
        <v>3</v>
      </c>
      <c r="MW89">
        <v>2</v>
      </c>
      <c r="MX89">
        <v>2</v>
      </c>
      <c r="MY89">
        <v>3</v>
      </c>
      <c r="MZ89" s="37">
        <f>LOOKUP(MY89,{1,2,3,4,5},{5,4,3,2,1})</f>
        <v>3</v>
      </c>
      <c r="NA89">
        <v>2</v>
      </c>
      <c r="NB89">
        <v>3</v>
      </c>
      <c r="NC89">
        <v>4</v>
      </c>
      <c r="ND89" s="37">
        <f>LOOKUP(NC89,{1,2,3,4,5},{5,4,3,2,1})</f>
        <v>2</v>
      </c>
      <c r="NE89">
        <v>2</v>
      </c>
      <c r="NF89">
        <v>4</v>
      </c>
      <c r="NG89" s="37">
        <f>LOOKUP(NF89,{1,2,3,4,5},{5,4,3,2,1})</f>
        <v>2</v>
      </c>
      <c r="NH89">
        <v>4</v>
      </c>
      <c r="NI89" s="37">
        <f>LOOKUP(NH89,{1,2,3,4,5},{5,4,3,2,1})</f>
        <v>2</v>
      </c>
      <c r="NJ89">
        <v>2</v>
      </c>
      <c r="NK89">
        <v>3</v>
      </c>
      <c r="NL89" s="37">
        <f>LOOKUP(NK89,{1,2,3,4,5},{5,4,3,2,1})</f>
        <v>3</v>
      </c>
      <c r="NM89">
        <v>3</v>
      </c>
      <c r="NN89" s="37">
        <f>LOOKUP(NM89,{1,2,3,4,5},{5,4,3,2,1})</f>
        <v>3</v>
      </c>
      <c r="NO89">
        <v>4</v>
      </c>
      <c r="NP89" s="37">
        <f>LOOKUP(NO89,{1,2,3,4,5},{5,4,3,2,1})</f>
        <v>2</v>
      </c>
      <c r="NQ89">
        <v>2</v>
      </c>
      <c r="NR89">
        <v>3</v>
      </c>
      <c r="NS89">
        <v>4</v>
      </c>
      <c r="NT89">
        <v>3</v>
      </c>
      <c r="NU89" s="37">
        <f>LOOKUP(NT89,{1,2,3,4,5},{5,4,3,2,1})</f>
        <v>3</v>
      </c>
      <c r="NV89">
        <v>4</v>
      </c>
      <c r="NW89" s="37">
        <f>LOOKUP(NV89,{1,2,3,4,5},{5,4,3,2,1})</f>
        <v>2</v>
      </c>
      <c r="NX89">
        <v>4</v>
      </c>
      <c r="NY89" s="37">
        <f>LOOKUP(NX89,{1,2,3,4,5},{5,4,3,2,1})</f>
        <v>2</v>
      </c>
      <c r="NZ89">
        <f t="shared" si="284"/>
        <v>63</v>
      </c>
      <c r="OA89">
        <f t="shared" si="285"/>
        <v>2.42</v>
      </c>
      <c r="OB89" s="13" t="s">
        <v>862</v>
      </c>
      <c r="OC89" s="1" t="s">
        <v>440</v>
      </c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</row>
    <row r="90" spans="1:461" x14ac:dyDescent="0.3">
      <c r="A90" s="30">
        <v>98</v>
      </c>
      <c r="B90" s="2" t="s">
        <v>863</v>
      </c>
      <c r="C90" s="3">
        <v>1</v>
      </c>
      <c r="D90" s="2">
        <v>20</v>
      </c>
      <c r="E90">
        <v>1</v>
      </c>
      <c r="F90" s="2">
        <v>1</v>
      </c>
      <c r="G90">
        <v>1</v>
      </c>
      <c r="H90" s="3">
        <v>1</v>
      </c>
      <c r="I90" s="2">
        <v>1</v>
      </c>
      <c r="J90">
        <v>0</v>
      </c>
      <c r="K90">
        <v>1</v>
      </c>
      <c r="L90">
        <v>1</v>
      </c>
      <c r="M90">
        <v>1</v>
      </c>
      <c r="N90">
        <v>1</v>
      </c>
      <c r="O90">
        <v>0</v>
      </c>
      <c r="P90">
        <f t="shared" si="274"/>
        <v>4</v>
      </c>
      <c r="R90">
        <v>5</v>
      </c>
      <c r="S90">
        <v>1</v>
      </c>
      <c r="T90">
        <f>LOOKUP(R90,{1,2,3,4,5,6,11,15},{1,2,1,2,2,2,1,2})</f>
        <v>2</v>
      </c>
      <c r="U90">
        <v>1</v>
      </c>
      <c r="V90" s="3"/>
      <c r="W90" s="32" t="s">
        <v>440</v>
      </c>
      <c r="X90" s="32" t="s">
        <v>440</v>
      </c>
      <c r="Y90" s="32" t="s">
        <v>440</v>
      </c>
      <c r="Z90" s="32" t="s">
        <v>440</v>
      </c>
      <c r="AA90" s="32" t="s">
        <v>440</v>
      </c>
      <c r="AB90" s="49" t="s">
        <v>440</v>
      </c>
      <c r="AC90" s="32" t="s">
        <v>440</v>
      </c>
      <c r="AD90" s="49" t="s">
        <v>440</v>
      </c>
      <c r="AE90" s="2">
        <v>1</v>
      </c>
      <c r="AF90">
        <v>1</v>
      </c>
      <c r="AG90">
        <f t="shared" si="286"/>
        <v>1</v>
      </c>
      <c r="AH90">
        <v>1</v>
      </c>
      <c r="AI90">
        <f t="shared" si="287"/>
        <v>1</v>
      </c>
      <c r="AJ90">
        <v>1</v>
      </c>
      <c r="AK90">
        <f t="shared" si="288"/>
        <v>1</v>
      </c>
      <c r="AL90">
        <v>1</v>
      </c>
      <c r="AM90">
        <f t="shared" si="289"/>
        <v>-1</v>
      </c>
      <c r="AN90">
        <v>2</v>
      </c>
      <c r="AO90">
        <f t="shared" si="290"/>
        <v>1</v>
      </c>
      <c r="AP90">
        <v>1</v>
      </c>
      <c r="AQ90">
        <f t="shared" si="291"/>
        <v>1</v>
      </c>
      <c r="AR90">
        <v>2</v>
      </c>
      <c r="AS90">
        <f t="shared" si="292"/>
        <v>1</v>
      </c>
      <c r="AT90">
        <v>2</v>
      </c>
      <c r="AU90">
        <f t="shared" si="293"/>
        <v>1</v>
      </c>
      <c r="AV90">
        <v>1</v>
      </c>
      <c r="AW90">
        <f t="shared" si="294"/>
        <v>1</v>
      </c>
      <c r="AX90">
        <v>2</v>
      </c>
      <c r="AY90">
        <f t="shared" si="295"/>
        <v>1</v>
      </c>
      <c r="AZ90">
        <v>1</v>
      </c>
      <c r="BA90">
        <f t="shared" si="296"/>
        <v>-1</v>
      </c>
      <c r="BB90">
        <v>1</v>
      </c>
      <c r="BC90">
        <f t="shared" si="297"/>
        <v>1</v>
      </c>
      <c r="BD90">
        <v>1</v>
      </c>
      <c r="BE90">
        <f t="shared" si="298"/>
        <v>1</v>
      </c>
      <c r="BF90">
        <v>2</v>
      </c>
      <c r="BG90">
        <f t="shared" si="299"/>
        <v>1</v>
      </c>
      <c r="BH90">
        <v>1</v>
      </c>
      <c r="BI90">
        <f t="shared" si="300"/>
        <v>1</v>
      </c>
      <c r="BJ90">
        <v>2</v>
      </c>
      <c r="BK90">
        <f t="shared" si="301"/>
        <v>1</v>
      </c>
      <c r="BL90">
        <v>1</v>
      </c>
      <c r="BM90">
        <f t="shared" si="302"/>
        <v>-1</v>
      </c>
      <c r="BN90">
        <v>1</v>
      </c>
      <c r="BO90">
        <f t="shared" si="303"/>
        <v>1</v>
      </c>
      <c r="BP90">
        <v>1</v>
      </c>
      <c r="BQ90">
        <f t="shared" si="304"/>
        <v>1</v>
      </c>
      <c r="BR90">
        <v>2</v>
      </c>
      <c r="BS90">
        <f t="shared" si="305"/>
        <v>1</v>
      </c>
      <c r="BT90">
        <v>1</v>
      </c>
      <c r="BU90">
        <f t="shared" si="306"/>
        <v>-1</v>
      </c>
      <c r="BV90" s="13">
        <f t="shared" si="307"/>
        <v>13</v>
      </c>
      <c r="BW90" s="2">
        <v>1</v>
      </c>
      <c r="BX90">
        <v>4</v>
      </c>
      <c r="BY90">
        <v>4</v>
      </c>
      <c r="BZ90">
        <v>3</v>
      </c>
      <c r="CA90">
        <v>4</v>
      </c>
      <c r="CB90">
        <v>4</v>
      </c>
      <c r="CC90">
        <v>4</v>
      </c>
      <c r="CD90">
        <v>3</v>
      </c>
      <c r="CE90" s="37">
        <v>5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3</v>
      </c>
      <c r="CL90">
        <v>4</v>
      </c>
      <c r="CM90">
        <v>4</v>
      </c>
      <c r="CN90">
        <v>4</v>
      </c>
      <c r="CO90">
        <v>4</v>
      </c>
      <c r="CP90">
        <v>5</v>
      </c>
      <c r="CQ90">
        <v>5</v>
      </c>
      <c r="CR90">
        <v>2</v>
      </c>
      <c r="CS90">
        <f>LOOKUP(CR90,{1,2,3,4,5},{5,4,3,2,1})</f>
        <v>4</v>
      </c>
      <c r="CT90">
        <v>4</v>
      </c>
      <c r="CU90">
        <v>4</v>
      </c>
      <c r="CV90">
        <v>4</v>
      </c>
      <c r="CW90">
        <v>3</v>
      </c>
      <c r="CX90">
        <f>LOOKUP(CW90,{1,2,3,4,5},{5,4,3,2,1})</f>
        <v>3</v>
      </c>
      <c r="CY90">
        <v>2</v>
      </c>
      <c r="CZ90">
        <f>LOOKUP(CY90,{1,2,3,4,5},{5,4,3,2,1})</f>
        <v>4</v>
      </c>
      <c r="DA90">
        <v>2</v>
      </c>
      <c r="DB90">
        <f>LOOKUP(DA90,{1,2,3,4,5},{5,4,3,2,1})</f>
        <v>4</v>
      </c>
      <c r="DC90">
        <v>4</v>
      </c>
      <c r="DD90">
        <v>4</v>
      </c>
      <c r="DE90">
        <v>4</v>
      </c>
      <c r="DF90">
        <v>4</v>
      </c>
      <c r="DG90">
        <v>4</v>
      </c>
      <c r="DH90">
        <v>4</v>
      </c>
      <c r="DI90">
        <v>3</v>
      </c>
      <c r="DJ90">
        <v>3</v>
      </c>
      <c r="DK90">
        <v>3</v>
      </c>
      <c r="DL90" s="2">
        <f t="shared" si="224"/>
        <v>11</v>
      </c>
      <c r="DM90">
        <f t="shared" si="225"/>
        <v>3.6667000000000001</v>
      </c>
      <c r="DN90">
        <f t="shared" si="226"/>
        <v>12</v>
      </c>
      <c r="DO90">
        <f t="shared" si="227"/>
        <v>4</v>
      </c>
      <c r="DP90">
        <f t="shared" si="228"/>
        <v>23</v>
      </c>
      <c r="DQ90" s="3">
        <f t="shared" si="229"/>
        <v>3.8334000000000001</v>
      </c>
      <c r="DR90" s="2">
        <f t="shared" si="230"/>
        <v>21</v>
      </c>
      <c r="DS90">
        <f t="shared" si="231"/>
        <v>3.5</v>
      </c>
      <c r="DT90">
        <f t="shared" si="232"/>
        <v>23</v>
      </c>
      <c r="DU90">
        <f t="shared" si="233"/>
        <v>2.875</v>
      </c>
      <c r="DV90">
        <f t="shared" si="234"/>
        <v>44</v>
      </c>
      <c r="DW90" s="3">
        <f t="shared" si="235"/>
        <v>3.14</v>
      </c>
      <c r="DX90" s="2">
        <f t="shared" si="236"/>
        <v>14</v>
      </c>
      <c r="DY90">
        <f t="shared" si="237"/>
        <v>4.6666999999999996</v>
      </c>
      <c r="DZ90">
        <f t="shared" si="238"/>
        <v>12</v>
      </c>
      <c r="EA90">
        <f t="shared" si="239"/>
        <v>4</v>
      </c>
      <c r="EB90">
        <f t="shared" si="240"/>
        <v>26</v>
      </c>
      <c r="EC90" s="3">
        <f t="shared" si="241"/>
        <v>4.33</v>
      </c>
      <c r="ED90" s="2">
        <f t="shared" si="275"/>
        <v>23</v>
      </c>
      <c r="EE90" s="3">
        <f t="shared" si="242"/>
        <v>3.83</v>
      </c>
      <c r="EF90" s="2">
        <f t="shared" si="243"/>
        <v>9</v>
      </c>
      <c r="EG90" s="3">
        <f t="shared" si="244"/>
        <v>3</v>
      </c>
      <c r="EH90" s="2">
        <f t="shared" si="245"/>
        <v>125</v>
      </c>
      <c r="EI90" s="3">
        <f t="shared" si="246"/>
        <v>3.57</v>
      </c>
      <c r="EJ90" s="2">
        <v>1</v>
      </c>
      <c r="EK90">
        <v>3</v>
      </c>
      <c r="EL90">
        <v>3</v>
      </c>
      <c r="EM90">
        <v>3</v>
      </c>
      <c r="EN90">
        <v>2</v>
      </c>
      <c r="EO90">
        <v>2</v>
      </c>
      <c r="EP90">
        <v>2</v>
      </c>
      <c r="EQ90">
        <v>4</v>
      </c>
      <c r="ER90">
        <v>4</v>
      </c>
      <c r="ES90">
        <v>4</v>
      </c>
      <c r="ET90">
        <v>4</v>
      </c>
      <c r="EU90" s="37">
        <v>2</v>
      </c>
      <c r="EV90">
        <v>2</v>
      </c>
      <c r="EW90">
        <v>2</v>
      </c>
      <c r="EX90">
        <v>2</v>
      </c>
      <c r="EY90">
        <v>3</v>
      </c>
      <c r="EZ90">
        <v>4</v>
      </c>
      <c r="FA90">
        <v>4</v>
      </c>
      <c r="FB90">
        <v>3</v>
      </c>
      <c r="FC90">
        <v>3</v>
      </c>
      <c r="FD90">
        <v>3</v>
      </c>
      <c r="FE90">
        <v>3</v>
      </c>
      <c r="FF90" s="2">
        <f t="shared" si="247"/>
        <v>60</v>
      </c>
      <c r="FG90" s="3">
        <f t="shared" si="248"/>
        <v>3</v>
      </c>
      <c r="FH90" t="s">
        <v>521</v>
      </c>
      <c r="FI90">
        <v>16</v>
      </c>
      <c r="FJ90" t="s">
        <v>514</v>
      </c>
      <c r="FK90">
        <v>10</v>
      </c>
      <c r="FL90" t="s">
        <v>513</v>
      </c>
      <c r="FM90">
        <v>9</v>
      </c>
      <c r="FN90" s="2">
        <v>1</v>
      </c>
      <c r="FO90">
        <v>1</v>
      </c>
      <c r="FP90">
        <v>1</v>
      </c>
      <c r="FQ90">
        <v>1</v>
      </c>
      <c r="FR90">
        <v>1</v>
      </c>
      <c r="FS90">
        <v>2</v>
      </c>
      <c r="FT90">
        <v>2</v>
      </c>
      <c r="FU90">
        <v>1</v>
      </c>
      <c r="FV90">
        <v>1</v>
      </c>
      <c r="FW90">
        <v>1</v>
      </c>
      <c r="FX90">
        <v>1</v>
      </c>
      <c r="FY90" s="37">
        <v>2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2</v>
      </c>
      <c r="GF90">
        <v>1</v>
      </c>
      <c r="GG90">
        <v>1</v>
      </c>
      <c r="GH90">
        <v>1</v>
      </c>
      <c r="GI90">
        <v>1</v>
      </c>
      <c r="GJ90" s="2">
        <f t="shared" si="249"/>
        <v>23</v>
      </c>
      <c r="GK90" s="3">
        <f t="shared" si="250"/>
        <v>1.1499999999999999</v>
      </c>
      <c r="GL90" s="2" t="s">
        <v>864</v>
      </c>
      <c r="GM90">
        <v>0</v>
      </c>
      <c r="GN90" t="s">
        <v>513</v>
      </c>
      <c r="GO90">
        <v>9</v>
      </c>
      <c r="GP90" t="s">
        <v>506</v>
      </c>
      <c r="GQ90" s="3">
        <v>2</v>
      </c>
      <c r="GR90" s="2">
        <v>1</v>
      </c>
      <c r="GS90">
        <v>5</v>
      </c>
      <c r="GT90">
        <v>4</v>
      </c>
      <c r="GU90">
        <v>4</v>
      </c>
      <c r="GV90">
        <v>4</v>
      </c>
      <c r="GW90">
        <v>3</v>
      </c>
      <c r="GX90" s="37">
        <f>LOOKUP(GW90,{1,2,3,4,5},{5,4,3,2,1})</f>
        <v>3</v>
      </c>
      <c r="GY90">
        <v>1</v>
      </c>
      <c r="GZ90" s="37">
        <f>LOOKUP(GY90,{1,2,3,4,5},{5,4,3,2,1})</f>
        <v>5</v>
      </c>
      <c r="HA90">
        <v>4</v>
      </c>
      <c r="HB90">
        <v>2</v>
      </c>
      <c r="HC90" s="37">
        <f>LOOKUP(HB90,{1,2,3,4,5},{5,4,3,2,1})</f>
        <v>4</v>
      </c>
      <c r="HD90">
        <v>3</v>
      </c>
      <c r="HE90">
        <v>2</v>
      </c>
      <c r="HF90">
        <v>5</v>
      </c>
      <c r="HG90">
        <v>3</v>
      </c>
      <c r="HH90">
        <v>4</v>
      </c>
      <c r="HI90">
        <v>4</v>
      </c>
      <c r="HJ90">
        <v>5</v>
      </c>
      <c r="HK90">
        <v>3</v>
      </c>
      <c r="HL90" s="37">
        <f>LOOKUP(HK90,{1,2,3,4,5},{5,4,3,2,1})</f>
        <v>3</v>
      </c>
      <c r="HM90">
        <v>3</v>
      </c>
      <c r="HN90" s="37">
        <f>LOOKUP(HM90,{1,2,3,4,5},{5,4,3,2,1})</f>
        <v>3</v>
      </c>
      <c r="HO90">
        <f t="shared" si="251"/>
        <v>65</v>
      </c>
      <c r="HP90">
        <f t="shared" si="252"/>
        <v>3.82</v>
      </c>
      <c r="HQ90">
        <v>1</v>
      </c>
      <c r="HR90">
        <v>3</v>
      </c>
      <c r="HS90">
        <v>2</v>
      </c>
      <c r="HT90">
        <v>1</v>
      </c>
      <c r="HU90">
        <v>2</v>
      </c>
      <c r="HV90">
        <v>2</v>
      </c>
      <c r="HW90">
        <v>2</v>
      </c>
      <c r="HX90" s="37">
        <v>3</v>
      </c>
      <c r="HY90">
        <v>2</v>
      </c>
      <c r="HZ90">
        <v>3</v>
      </c>
      <c r="IA90">
        <v>1</v>
      </c>
      <c r="IB90">
        <v>1</v>
      </c>
      <c r="IC90">
        <v>2</v>
      </c>
      <c r="ID90">
        <v>1</v>
      </c>
      <c r="IE90">
        <v>2</v>
      </c>
      <c r="IF90">
        <v>3</v>
      </c>
      <c r="IG90">
        <v>3</v>
      </c>
      <c r="IH90">
        <v>1</v>
      </c>
      <c r="II90">
        <v>1</v>
      </c>
      <c r="IJ90" s="37">
        <f>LOOKUP(II90,{1,2,3},{3,2,1})</f>
        <v>3</v>
      </c>
      <c r="IK90" s="2">
        <f t="shared" si="216"/>
        <v>34</v>
      </c>
      <c r="IL90" s="3">
        <f t="shared" si="217"/>
        <v>2</v>
      </c>
      <c r="IM90" s="2">
        <v>1</v>
      </c>
      <c r="IN90">
        <v>2</v>
      </c>
      <c r="IO90">
        <v>4</v>
      </c>
      <c r="IP90">
        <v>4</v>
      </c>
      <c r="IQ90">
        <v>3</v>
      </c>
      <c r="IR90">
        <v>5</v>
      </c>
      <c r="IS90">
        <v>2</v>
      </c>
      <c r="IT90" s="2">
        <f t="shared" si="253"/>
        <v>20</v>
      </c>
      <c r="IU90" s="3">
        <f t="shared" si="254"/>
        <v>3.3330000000000002</v>
      </c>
      <c r="IV90" s="2">
        <v>1</v>
      </c>
      <c r="IW90">
        <v>2</v>
      </c>
      <c r="IX90">
        <v>4</v>
      </c>
      <c r="IY90">
        <v>4</v>
      </c>
      <c r="IZ90">
        <v>3</v>
      </c>
      <c r="JA90">
        <v>5</v>
      </c>
      <c r="JB90">
        <v>3</v>
      </c>
      <c r="JC90" s="2">
        <f t="shared" si="255"/>
        <v>21</v>
      </c>
      <c r="JD90" s="3">
        <f t="shared" si="256"/>
        <v>3.5</v>
      </c>
      <c r="JE90" s="2">
        <v>1</v>
      </c>
      <c r="JF90">
        <v>4</v>
      </c>
      <c r="JG90">
        <v>3</v>
      </c>
      <c r="JH90">
        <v>4</v>
      </c>
      <c r="JI90">
        <v>4</v>
      </c>
      <c r="JJ90">
        <v>1</v>
      </c>
      <c r="JK90">
        <v>4</v>
      </c>
      <c r="JL90" s="2">
        <f t="shared" si="257"/>
        <v>20</v>
      </c>
      <c r="JM90" s="3">
        <f t="shared" si="258"/>
        <v>3.3330000000000002</v>
      </c>
      <c r="JN90" s="2">
        <v>1</v>
      </c>
      <c r="JO90">
        <v>5</v>
      </c>
      <c r="JP90">
        <v>4</v>
      </c>
      <c r="JQ90">
        <v>4</v>
      </c>
      <c r="JR90">
        <v>5</v>
      </c>
      <c r="JS90">
        <v>4</v>
      </c>
      <c r="JT90">
        <v>5</v>
      </c>
      <c r="JU90" s="2">
        <f t="shared" si="278"/>
        <v>27</v>
      </c>
      <c r="JV90" s="3">
        <f t="shared" si="279"/>
        <v>4.5</v>
      </c>
      <c r="JW90" s="2">
        <v>1</v>
      </c>
      <c r="JX90">
        <v>5</v>
      </c>
      <c r="JY90" s="37">
        <f>LOOKUP(JX90,{1,2,3,4,5},{5,4,3,2,1})</f>
        <v>1</v>
      </c>
      <c r="JZ90">
        <v>4</v>
      </c>
      <c r="KA90" s="37">
        <f>LOOKUP(JZ90,{1,2,3,4,5},{5,4,3,2,1})</f>
        <v>2</v>
      </c>
      <c r="KB90">
        <v>3</v>
      </c>
      <c r="KC90" s="37">
        <f>LOOKUP(KB90,{1,2,3,4,5},{5,4,3,2,1})</f>
        <v>3</v>
      </c>
      <c r="KD90">
        <v>4</v>
      </c>
      <c r="KE90" s="37">
        <f>LOOKUP(KD90,{1,2,3,4,5},{5,4,3,2,1})</f>
        <v>2</v>
      </c>
      <c r="KF90">
        <v>2</v>
      </c>
      <c r="KG90" s="37">
        <f>LOOKUP(KF90,{1,2,3,4,5},{5,4,3,2,1})</f>
        <v>4</v>
      </c>
      <c r="KH90">
        <v>4</v>
      </c>
      <c r="KI90" s="37">
        <f>LOOKUP(KH90,{1,2,3,4,5},{5,4,3,2,1})</f>
        <v>2</v>
      </c>
      <c r="KJ90" s="2">
        <f t="shared" si="276"/>
        <v>22</v>
      </c>
      <c r="KK90" s="3">
        <f t="shared" si="259"/>
        <v>3.6669999999999998</v>
      </c>
      <c r="KL90" s="2">
        <f t="shared" si="260"/>
        <v>5</v>
      </c>
      <c r="KM90">
        <f t="shared" si="261"/>
        <v>10</v>
      </c>
      <c r="KN90">
        <f t="shared" si="277"/>
        <v>11</v>
      </c>
      <c r="KO90">
        <f t="shared" si="262"/>
        <v>8</v>
      </c>
      <c r="KP90">
        <f t="shared" si="263"/>
        <v>14</v>
      </c>
      <c r="KQ90">
        <f t="shared" si="264"/>
        <v>7</v>
      </c>
      <c r="KR90" s="2">
        <f t="shared" si="218"/>
        <v>9</v>
      </c>
      <c r="KS90">
        <f t="shared" si="223"/>
        <v>7</v>
      </c>
      <c r="KT90">
        <f t="shared" si="280"/>
        <v>8</v>
      </c>
      <c r="KU90">
        <f t="shared" si="281"/>
        <v>9</v>
      </c>
      <c r="KV90">
        <f t="shared" si="283"/>
        <v>5</v>
      </c>
      <c r="KW90" s="3">
        <f t="shared" si="282"/>
        <v>9</v>
      </c>
      <c r="KX90" s="2">
        <v>1</v>
      </c>
      <c r="KY90">
        <v>2</v>
      </c>
      <c r="KZ90">
        <v>4</v>
      </c>
      <c r="LA90">
        <v>3</v>
      </c>
      <c r="LB90">
        <v>2</v>
      </c>
      <c r="LC90">
        <v>4</v>
      </c>
      <c r="LD90">
        <v>1</v>
      </c>
      <c r="LE90">
        <v>4</v>
      </c>
      <c r="LF90">
        <v>3</v>
      </c>
      <c r="LG90">
        <v>4</v>
      </c>
      <c r="LH90">
        <v>4</v>
      </c>
      <c r="LI90">
        <v>2</v>
      </c>
      <c r="LJ90">
        <v>5</v>
      </c>
      <c r="LK90">
        <v>2</v>
      </c>
      <c r="LL90">
        <v>3</v>
      </c>
      <c r="LM90">
        <v>2</v>
      </c>
      <c r="LN90">
        <v>2</v>
      </c>
      <c r="LO90">
        <v>2</v>
      </c>
      <c r="LP90">
        <v>2</v>
      </c>
      <c r="LQ90">
        <v>2</v>
      </c>
      <c r="LR90">
        <v>2</v>
      </c>
      <c r="LS90">
        <v>2</v>
      </c>
      <c r="LT90">
        <v>3</v>
      </c>
      <c r="LU90" s="2">
        <f t="shared" si="265"/>
        <v>25</v>
      </c>
      <c r="LV90" s="3">
        <f t="shared" si="266"/>
        <v>4.1669999999999998</v>
      </c>
      <c r="LW90" s="2">
        <f t="shared" si="267"/>
        <v>35</v>
      </c>
      <c r="LX90" s="3">
        <f t="shared" si="268"/>
        <v>2.1880000000000002</v>
      </c>
      <c r="LY90" s="2">
        <f t="shared" si="269"/>
        <v>60</v>
      </c>
      <c r="LZ90" s="3">
        <f t="shared" si="270"/>
        <v>2.7269999999999999</v>
      </c>
      <c r="MA90" s="2">
        <v>1</v>
      </c>
      <c r="MB90">
        <v>1</v>
      </c>
      <c r="MC90">
        <v>1</v>
      </c>
      <c r="MD90">
        <v>1</v>
      </c>
      <c r="ME90">
        <v>2</v>
      </c>
      <c r="MF90">
        <v>2</v>
      </c>
      <c r="MG90">
        <v>1</v>
      </c>
      <c r="MH90">
        <v>1</v>
      </c>
      <c r="MI90">
        <v>2</v>
      </c>
      <c r="MJ90" s="3">
        <v>1</v>
      </c>
      <c r="MK90">
        <f t="shared" si="271"/>
        <v>13</v>
      </c>
      <c r="ML90" s="2">
        <v>1</v>
      </c>
      <c r="MM90">
        <v>4</v>
      </c>
      <c r="MN90">
        <v>3</v>
      </c>
      <c r="MO90">
        <v>5</v>
      </c>
      <c r="MP90" s="37">
        <f>LOOKUP(MO90,{1,2,3,4,5},{5,4,3,2,1})</f>
        <v>1</v>
      </c>
      <c r="MQ90">
        <v>3</v>
      </c>
      <c r="MR90">
        <v>2</v>
      </c>
      <c r="MS90" s="37">
        <f>LOOKUP(MR90,{1,2,3,4,5},{5,4,3,2,1})</f>
        <v>4</v>
      </c>
      <c r="MT90">
        <v>3</v>
      </c>
      <c r="MU90" s="37">
        <f>LOOKUP(MT90,{1,2,3,4,5},{5,4,3,2,1})</f>
        <v>3</v>
      </c>
      <c r="MV90">
        <v>2</v>
      </c>
      <c r="MW90">
        <v>3</v>
      </c>
      <c r="MX90">
        <v>2</v>
      </c>
      <c r="MY90">
        <v>4</v>
      </c>
      <c r="MZ90" s="37">
        <f>LOOKUP(MY90,{1,2,3,4,5},{5,4,3,2,1})</f>
        <v>2</v>
      </c>
      <c r="NA90">
        <v>3</v>
      </c>
      <c r="NB90">
        <v>3</v>
      </c>
      <c r="NC90">
        <v>4</v>
      </c>
      <c r="ND90" s="37">
        <f>LOOKUP(NC90,{1,2,3,4,5},{5,4,3,2,1})</f>
        <v>2</v>
      </c>
      <c r="NE90">
        <v>2</v>
      </c>
      <c r="NF90">
        <v>4</v>
      </c>
      <c r="NG90" s="37">
        <f>LOOKUP(NF90,{1,2,3,4,5},{5,4,3,2,1})</f>
        <v>2</v>
      </c>
      <c r="NH90">
        <v>4</v>
      </c>
      <c r="NI90" s="37">
        <f>LOOKUP(NH90,{1,2,3,4,5},{5,4,3,2,1})</f>
        <v>2</v>
      </c>
      <c r="NJ90">
        <v>2</v>
      </c>
      <c r="NK90">
        <v>3</v>
      </c>
      <c r="NL90" s="37">
        <f>LOOKUP(NK90,{1,2,3,4,5},{5,4,3,2,1})</f>
        <v>3</v>
      </c>
      <c r="NM90">
        <v>3</v>
      </c>
      <c r="NN90" s="37">
        <f>LOOKUP(NM90,{1,2,3,4,5},{5,4,3,2,1})</f>
        <v>3</v>
      </c>
      <c r="NO90">
        <v>2</v>
      </c>
      <c r="NP90" s="37">
        <f>LOOKUP(NO90,{1,2,3,4,5},{5,4,3,2,1})</f>
        <v>4</v>
      </c>
      <c r="NQ90">
        <v>2</v>
      </c>
      <c r="NR90">
        <v>4</v>
      </c>
      <c r="NS90">
        <v>4</v>
      </c>
      <c r="NT90">
        <v>3</v>
      </c>
      <c r="NU90" s="37">
        <f>LOOKUP(NT90,{1,2,3,4,5},{5,4,3,2,1})</f>
        <v>3</v>
      </c>
      <c r="NV90">
        <v>5</v>
      </c>
      <c r="NW90" s="37">
        <f>LOOKUP(NV90,{1,2,3,4,5},{5,4,3,2,1})</f>
        <v>1</v>
      </c>
      <c r="NX90">
        <v>4</v>
      </c>
      <c r="NY90" s="37">
        <f>LOOKUP(NX90,{1,2,3,4,5},{5,4,3,2,1})</f>
        <v>2</v>
      </c>
      <c r="NZ90">
        <f t="shared" si="284"/>
        <v>69</v>
      </c>
      <c r="OA90">
        <f t="shared" si="285"/>
        <v>2.65</v>
      </c>
      <c r="OB90" s="13" t="s">
        <v>865</v>
      </c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</row>
    <row r="91" spans="1:461" x14ac:dyDescent="0.3">
      <c r="A91" s="30">
        <v>99</v>
      </c>
      <c r="B91" s="2" t="s">
        <v>866</v>
      </c>
      <c r="C91" s="3">
        <v>1</v>
      </c>
      <c r="D91" s="2">
        <v>20</v>
      </c>
      <c r="E91">
        <v>1</v>
      </c>
      <c r="F91" s="2">
        <v>1</v>
      </c>
      <c r="G91">
        <v>1</v>
      </c>
      <c r="H91" s="3">
        <v>1</v>
      </c>
      <c r="I91" s="2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f t="shared" si="274"/>
        <v>4</v>
      </c>
      <c r="R91">
        <v>5</v>
      </c>
      <c r="S91">
        <v>4</v>
      </c>
      <c r="T91">
        <f>LOOKUP(R91,{1,2,3,4,5,6,11,15},{1,2,1,2,2,2,1,2})</f>
        <v>2</v>
      </c>
      <c r="U91">
        <v>1</v>
      </c>
      <c r="V91" s="3"/>
      <c r="W91" s="32" t="s">
        <v>440</v>
      </c>
      <c r="X91" s="32" t="s">
        <v>440</v>
      </c>
      <c r="Y91" s="32" t="s">
        <v>440</v>
      </c>
      <c r="Z91" s="32" t="s">
        <v>440</v>
      </c>
      <c r="AA91" s="32" t="s">
        <v>440</v>
      </c>
      <c r="AB91" s="49" t="s">
        <v>440</v>
      </c>
      <c r="AC91" s="32" t="s">
        <v>440</v>
      </c>
      <c r="AD91" s="49" t="s">
        <v>440</v>
      </c>
      <c r="AE91" s="2">
        <v>1</v>
      </c>
      <c r="AF91">
        <v>1</v>
      </c>
      <c r="AG91">
        <f t="shared" si="286"/>
        <v>1</v>
      </c>
      <c r="AH91">
        <v>1</v>
      </c>
      <c r="AI91">
        <f t="shared" si="287"/>
        <v>1</v>
      </c>
      <c r="AJ91">
        <v>1</v>
      </c>
      <c r="AK91">
        <f t="shared" si="288"/>
        <v>1</v>
      </c>
      <c r="AL91">
        <v>1</v>
      </c>
      <c r="AM91">
        <f t="shared" si="289"/>
        <v>-1</v>
      </c>
      <c r="AN91">
        <v>2</v>
      </c>
      <c r="AO91">
        <f t="shared" si="290"/>
        <v>1</v>
      </c>
      <c r="AP91">
        <v>1</v>
      </c>
      <c r="AQ91">
        <f t="shared" si="291"/>
        <v>1</v>
      </c>
      <c r="AR91">
        <v>2</v>
      </c>
      <c r="AS91">
        <f t="shared" si="292"/>
        <v>1</v>
      </c>
      <c r="AT91">
        <v>2</v>
      </c>
      <c r="AU91">
        <f t="shared" si="293"/>
        <v>1</v>
      </c>
      <c r="AV91">
        <v>1</v>
      </c>
      <c r="AW91">
        <f t="shared" si="294"/>
        <v>1</v>
      </c>
      <c r="AX91">
        <v>2</v>
      </c>
      <c r="AY91">
        <f t="shared" si="295"/>
        <v>1</v>
      </c>
      <c r="AZ91">
        <v>1</v>
      </c>
      <c r="BA91">
        <f t="shared" si="296"/>
        <v>-1</v>
      </c>
      <c r="BB91">
        <v>1</v>
      </c>
      <c r="BC91">
        <f t="shared" si="297"/>
        <v>1</v>
      </c>
      <c r="BD91">
        <v>1</v>
      </c>
      <c r="BE91">
        <f t="shared" si="298"/>
        <v>1</v>
      </c>
      <c r="BF91">
        <v>2</v>
      </c>
      <c r="BG91">
        <f t="shared" si="299"/>
        <v>1</v>
      </c>
      <c r="BH91">
        <v>1</v>
      </c>
      <c r="BI91">
        <f t="shared" si="300"/>
        <v>1</v>
      </c>
      <c r="BJ91">
        <v>2</v>
      </c>
      <c r="BK91">
        <f t="shared" si="301"/>
        <v>1</v>
      </c>
      <c r="BL91">
        <v>1</v>
      </c>
      <c r="BM91">
        <f t="shared" si="302"/>
        <v>-1</v>
      </c>
      <c r="BN91">
        <v>1</v>
      </c>
      <c r="BO91">
        <f t="shared" si="303"/>
        <v>1</v>
      </c>
      <c r="BP91">
        <v>1</v>
      </c>
      <c r="BQ91">
        <f t="shared" si="304"/>
        <v>1</v>
      </c>
      <c r="BR91">
        <v>2</v>
      </c>
      <c r="BS91">
        <f t="shared" si="305"/>
        <v>1</v>
      </c>
      <c r="BT91">
        <v>1</v>
      </c>
      <c r="BU91">
        <f t="shared" si="306"/>
        <v>-1</v>
      </c>
      <c r="BV91" s="13">
        <f t="shared" si="307"/>
        <v>13</v>
      </c>
      <c r="BW91" s="2">
        <v>1</v>
      </c>
      <c r="BX91">
        <v>4</v>
      </c>
      <c r="BY91">
        <v>4</v>
      </c>
      <c r="BZ91">
        <v>3</v>
      </c>
      <c r="CA91">
        <v>4</v>
      </c>
      <c r="CB91">
        <v>4</v>
      </c>
      <c r="CC91">
        <v>5</v>
      </c>
      <c r="CD91">
        <v>3</v>
      </c>
      <c r="CE91" s="37">
        <v>5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4</v>
      </c>
      <c r="CL91">
        <v>4</v>
      </c>
      <c r="CM91">
        <v>4</v>
      </c>
      <c r="CN91">
        <v>4</v>
      </c>
      <c r="CO91">
        <v>5</v>
      </c>
      <c r="CP91">
        <v>4</v>
      </c>
      <c r="CQ91">
        <v>4</v>
      </c>
      <c r="CR91">
        <v>3</v>
      </c>
      <c r="CS91">
        <f>LOOKUP(CR91,{1,2,3,4,5},{5,4,3,2,1})</f>
        <v>3</v>
      </c>
      <c r="CT91">
        <v>4</v>
      </c>
      <c r="CU91">
        <v>4</v>
      </c>
      <c r="CV91">
        <v>3</v>
      </c>
      <c r="CW91">
        <v>3</v>
      </c>
      <c r="CX91">
        <f>LOOKUP(CW91,{1,2,3,4,5},{5,4,3,2,1})</f>
        <v>3</v>
      </c>
      <c r="CY91">
        <v>2</v>
      </c>
      <c r="CZ91">
        <f>LOOKUP(CY91,{1,2,3,4,5},{5,4,3,2,1})</f>
        <v>4</v>
      </c>
      <c r="DA91">
        <v>2</v>
      </c>
      <c r="DB91">
        <f>LOOKUP(DA91,{1,2,3,4,5},{5,4,3,2,1})</f>
        <v>4</v>
      </c>
      <c r="DC91">
        <v>3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3</v>
      </c>
      <c r="DK91">
        <v>3</v>
      </c>
      <c r="DL91" s="2">
        <f t="shared" si="224"/>
        <v>11</v>
      </c>
      <c r="DM91">
        <f t="shared" si="225"/>
        <v>3.6667000000000001</v>
      </c>
      <c r="DN91">
        <f t="shared" si="226"/>
        <v>12</v>
      </c>
      <c r="DO91">
        <f t="shared" si="227"/>
        <v>4</v>
      </c>
      <c r="DP91">
        <f t="shared" si="228"/>
        <v>23</v>
      </c>
      <c r="DQ91" s="3">
        <f t="shared" si="229"/>
        <v>3.8334000000000001</v>
      </c>
      <c r="DR91" s="2">
        <f t="shared" si="230"/>
        <v>24</v>
      </c>
      <c r="DS91">
        <f t="shared" si="231"/>
        <v>4</v>
      </c>
      <c r="DT91">
        <f t="shared" si="232"/>
        <v>28</v>
      </c>
      <c r="DU91">
        <f t="shared" si="233"/>
        <v>3.5</v>
      </c>
      <c r="DV91">
        <f t="shared" si="234"/>
        <v>52</v>
      </c>
      <c r="DW91" s="3">
        <f t="shared" si="235"/>
        <v>3.71</v>
      </c>
      <c r="DX91" s="2">
        <f t="shared" si="236"/>
        <v>11</v>
      </c>
      <c r="DY91">
        <f t="shared" si="237"/>
        <v>3.6667000000000001</v>
      </c>
      <c r="DZ91">
        <f t="shared" si="238"/>
        <v>11</v>
      </c>
      <c r="EA91">
        <f t="shared" si="239"/>
        <v>3.6667000000000001</v>
      </c>
      <c r="EB91">
        <f t="shared" si="240"/>
        <v>22</v>
      </c>
      <c r="EC91" s="3">
        <f t="shared" si="241"/>
        <v>3.67</v>
      </c>
      <c r="ED91" s="2">
        <f t="shared" si="275"/>
        <v>22</v>
      </c>
      <c r="EE91" s="3">
        <f t="shared" si="242"/>
        <v>3.67</v>
      </c>
      <c r="EF91" s="2">
        <f t="shared" si="243"/>
        <v>10</v>
      </c>
      <c r="EG91" s="3">
        <f t="shared" si="244"/>
        <v>3.33</v>
      </c>
      <c r="EH91" s="2">
        <f t="shared" si="245"/>
        <v>129</v>
      </c>
      <c r="EI91" s="3">
        <f t="shared" si="246"/>
        <v>3.69</v>
      </c>
      <c r="EJ91" s="2">
        <v>1</v>
      </c>
      <c r="EK91">
        <v>3</v>
      </c>
      <c r="EL91">
        <v>3</v>
      </c>
      <c r="EM91">
        <v>3</v>
      </c>
      <c r="EN91">
        <v>2</v>
      </c>
      <c r="EO91">
        <v>2</v>
      </c>
      <c r="EP91">
        <v>2</v>
      </c>
      <c r="EQ91">
        <v>4</v>
      </c>
      <c r="ER91">
        <v>4</v>
      </c>
      <c r="ES91">
        <v>5</v>
      </c>
      <c r="ET91">
        <v>4</v>
      </c>
      <c r="EU91" s="37">
        <v>2</v>
      </c>
      <c r="EV91">
        <v>2</v>
      </c>
      <c r="EW91">
        <v>2</v>
      </c>
      <c r="EX91">
        <v>2</v>
      </c>
      <c r="EY91">
        <v>3</v>
      </c>
      <c r="EZ91">
        <v>4</v>
      </c>
      <c r="FA91">
        <v>5</v>
      </c>
      <c r="FB91">
        <v>3</v>
      </c>
      <c r="FC91">
        <v>3</v>
      </c>
      <c r="FD91">
        <v>3</v>
      </c>
      <c r="FE91">
        <v>3</v>
      </c>
      <c r="FF91" s="2">
        <f t="shared" si="247"/>
        <v>62</v>
      </c>
      <c r="FG91" s="3">
        <f t="shared" si="248"/>
        <v>3.1</v>
      </c>
      <c r="FH91" t="s">
        <v>513</v>
      </c>
      <c r="FI91">
        <v>9</v>
      </c>
      <c r="FJ91" t="s">
        <v>521</v>
      </c>
      <c r="FK91">
        <v>16</v>
      </c>
      <c r="FL91" t="s">
        <v>514</v>
      </c>
      <c r="FM91" s="3">
        <v>10</v>
      </c>
      <c r="FN91" s="2">
        <v>1</v>
      </c>
      <c r="FO91">
        <v>1</v>
      </c>
      <c r="FP91">
        <v>1</v>
      </c>
      <c r="FQ91">
        <v>1</v>
      </c>
      <c r="FR91">
        <v>1</v>
      </c>
      <c r="FS91">
        <v>2</v>
      </c>
      <c r="FT91">
        <v>2</v>
      </c>
      <c r="FU91">
        <v>1</v>
      </c>
      <c r="FV91">
        <v>1</v>
      </c>
      <c r="FW91">
        <v>1</v>
      </c>
      <c r="FX91">
        <v>1</v>
      </c>
      <c r="FY91" s="37">
        <v>2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2</v>
      </c>
      <c r="GF91">
        <v>1</v>
      </c>
      <c r="GG91">
        <v>1</v>
      </c>
      <c r="GH91">
        <v>1</v>
      </c>
      <c r="GI91">
        <v>1</v>
      </c>
      <c r="GJ91" s="2">
        <f t="shared" si="249"/>
        <v>23</v>
      </c>
      <c r="GK91" s="3">
        <f t="shared" si="250"/>
        <v>1.1499999999999999</v>
      </c>
      <c r="GL91" s="2" t="s">
        <v>864</v>
      </c>
      <c r="GM91">
        <v>0</v>
      </c>
      <c r="GN91" t="s">
        <v>513</v>
      </c>
      <c r="GO91">
        <v>9</v>
      </c>
      <c r="GP91" t="s">
        <v>506</v>
      </c>
      <c r="GQ91" s="3">
        <v>2</v>
      </c>
      <c r="GR91" s="2">
        <v>1</v>
      </c>
      <c r="GS91">
        <v>5</v>
      </c>
      <c r="GT91">
        <v>4</v>
      </c>
      <c r="GU91">
        <v>4</v>
      </c>
      <c r="GV91">
        <v>4</v>
      </c>
      <c r="GW91">
        <v>3</v>
      </c>
      <c r="GX91" s="37">
        <f>LOOKUP(GW91,{1,2,3,4,5},{5,4,3,2,1})</f>
        <v>3</v>
      </c>
      <c r="GY91">
        <v>1</v>
      </c>
      <c r="GZ91" s="37">
        <f>LOOKUP(GY91,{1,2,3,4,5},{5,4,3,2,1})</f>
        <v>5</v>
      </c>
      <c r="HA91">
        <v>4</v>
      </c>
      <c r="HB91">
        <v>3</v>
      </c>
      <c r="HC91" s="37">
        <f>LOOKUP(HB91,{1,2,3,4,5},{5,4,3,2,1})</f>
        <v>3</v>
      </c>
      <c r="HD91">
        <v>4</v>
      </c>
      <c r="HE91">
        <v>2</v>
      </c>
      <c r="HF91">
        <v>5</v>
      </c>
      <c r="HG91">
        <v>3</v>
      </c>
      <c r="HH91">
        <v>4</v>
      </c>
      <c r="HI91">
        <v>4</v>
      </c>
      <c r="HJ91">
        <v>5</v>
      </c>
      <c r="HK91">
        <v>3</v>
      </c>
      <c r="HL91" s="37">
        <f>LOOKUP(HK91,{1,2,3,4,5},{5,4,3,2,1})</f>
        <v>3</v>
      </c>
      <c r="HM91">
        <v>3</v>
      </c>
      <c r="HN91" s="37">
        <f>LOOKUP(HM91,{1,2,3,4,5},{5,4,3,2,1})</f>
        <v>3</v>
      </c>
      <c r="HO91">
        <f t="shared" si="251"/>
        <v>65</v>
      </c>
      <c r="HP91">
        <f t="shared" si="252"/>
        <v>3.82</v>
      </c>
      <c r="HQ91">
        <v>1</v>
      </c>
      <c r="HR91">
        <v>3</v>
      </c>
      <c r="HS91">
        <v>2</v>
      </c>
      <c r="HT91">
        <v>1</v>
      </c>
      <c r="HU91">
        <v>2</v>
      </c>
      <c r="HV91">
        <v>2</v>
      </c>
      <c r="HW91">
        <v>2</v>
      </c>
      <c r="HX91" s="37">
        <v>3</v>
      </c>
      <c r="HY91">
        <v>2</v>
      </c>
      <c r="HZ91">
        <v>3</v>
      </c>
      <c r="IA91">
        <v>1</v>
      </c>
      <c r="IB91">
        <v>1</v>
      </c>
      <c r="IC91">
        <v>2</v>
      </c>
      <c r="ID91">
        <v>1</v>
      </c>
      <c r="IE91">
        <v>2</v>
      </c>
      <c r="IF91">
        <v>3</v>
      </c>
      <c r="IG91">
        <v>3</v>
      </c>
      <c r="IH91">
        <v>1</v>
      </c>
      <c r="II91">
        <v>1</v>
      </c>
      <c r="IJ91" s="37">
        <f>LOOKUP(II91,{1,2,3},{3,2,1})</f>
        <v>3</v>
      </c>
      <c r="IK91" s="2">
        <f t="shared" si="216"/>
        <v>34</v>
      </c>
      <c r="IL91" s="3">
        <f t="shared" si="217"/>
        <v>2</v>
      </c>
      <c r="IM91" s="2">
        <v>1</v>
      </c>
      <c r="IN91">
        <v>2</v>
      </c>
      <c r="IO91">
        <v>4</v>
      </c>
      <c r="IP91">
        <v>4</v>
      </c>
      <c r="IQ91">
        <v>3</v>
      </c>
      <c r="IR91">
        <v>5</v>
      </c>
      <c r="IS91">
        <v>2</v>
      </c>
      <c r="IT91" s="2">
        <f t="shared" si="253"/>
        <v>20</v>
      </c>
      <c r="IU91" s="3">
        <f t="shared" si="254"/>
        <v>3.3330000000000002</v>
      </c>
      <c r="IV91" s="2">
        <v>1</v>
      </c>
      <c r="IW91">
        <v>2</v>
      </c>
      <c r="IX91">
        <v>4</v>
      </c>
      <c r="IY91">
        <v>4</v>
      </c>
      <c r="IZ91">
        <v>3</v>
      </c>
      <c r="JA91">
        <v>5</v>
      </c>
      <c r="JB91">
        <v>3</v>
      </c>
      <c r="JC91" s="2">
        <f t="shared" si="255"/>
        <v>21</v>
      </c>
      <c r="JD91" s="3">
        <f t="shared" si="256"/>
        <v>3.5</v>
      </c>
      <c r="JE91" s="2">
        <v>1</v>
      </c>
      <c r="JF91">
        <v>2</v>
      </c>
      <c r="JG91">
        <v>4</v>
      </c>
      <c r="JH91">
        <v>4</v>
      </c>
      <c r="JI91">
        <v>3</v>
      </c>
      <c r="JJ91">
        <v>1</v>
      </c>
      <c r="JK91">
        <v>4</v>
      </c>
      <c r="JL91" s="2">
        <f t="shared" si="257"/>
        <v>18</v>
      </c>
      <c r="JM91" s="3">
        <f t="shared" si="258"/>
        <v>3</v>
      </c>
      <c r="JN91" s="2">
        <v>1</v>
      </c>
      <c r="JO91">
        <v>5</v>
      </c>
      <c r="JP91">
        <v>4</v>
      </c>
      <c r="JQ91">
        <v>4</v>
      </c>
      <c r="JR91">
        <v>5</v>
      </c>
      <c r="JS91">
        <v>4</v>
      </c>
      <c r="JT91">
        <v>5</v>
      </c>
      <c r="JU91" s="2">
        <f t="shared" si="278"/>
        <v>27</v>
      </c>
      <c r="JV91" s="3">
        <f t="shared" si="279"/>
        <v>4.5</v>
      </c>
      <c r="JW91" s="2">
        <v>1</v>
      </c>
      <c r="JX91">
        <v>5</v>
      </c>
      <c r="JY91" s="37">
        <f>LOOKUP(JX91,{1,2,3,4,5},{5,4,3,2,1})</f>
        <v>1</v>
      </c>
      <c r="JZ91">
        <v>4</v>
      </c>
      <c r="KA91" s="37">
        <f>LOOKUP(JZ91,{1,2,3,4,5},{5,4,3,2,1})</f>
        <v>2</v>
      </c>
      <c r="KB91">
        <v>3</v>
      </c>
      <c r="KC91" s="37">
        <f>LOOKUP(KB91,{1,2,3,4,5},{5,4,3,2,1})</f>
        <v>3</v>
      </c>
      <c r="KD91">
        <v>4</v>
      </c>
      <c r="KE91" s="37">
        <f>LOOKUP(KD91,{1,2,3,4,5},{5,4,3,2,1})</f>
        <v>2</v>
      </c>
      <c r="KF91">
        <v>2</v>
      </c>
      <c r="KG91" s="37">
        <f>LOOKUP(KF91,{1,2,3,4,5},{5,4,3,2,1})</f>
        <v>4</v>
      </c>
      <c r="KH91">
        <v>4</v>
      </c>
      <c r="KI91" s="37">
        <f>LOOKUP(KH91,{1,2,3,4,5},{5,4,3,2,1})</f>
        <v>2</v>
      </c>
      <c r="KJ91" s="2">
        <f t="shared" si="276"/>
        <v>22</v>
      </c>
      <c r="KK91" s="3">
        <f t="shared" si="259"/>
        <v>3.6669999999999998</v>
      </c>
      <c r="KL91" s="2">
        <f t="shared" si="260"/>
        <v>5</v>
      </c>
      <c r="KM91">
        <f t="shared" si="261"/>
        <v>10</v>
      </c>
      <c r="KN91">
        <f t="shared" si="277"/>
        <v>11</v>
      </c>
      <c r="KO91">
        <f t="shared" si="262"/>
        <v>8</v>
      </c>
      <c r="KP91">
        <f t="shared" si="263"/>
        <v>14</v>
      </c>
      <c r="KQ91">
        <f t="shared" si="264"/>
        <v>7</v>
      </c>
      <c r="KR91" s="2">
        <f t="shared" si="218"/>
        <v>7</v>
      </c>
      <c r="KS91">
        <f t="shared" si="223"/>
        <v>8</v>
      </c>
      <c r="KT91">
        <f t="shared" si="280"/>
        <v>8</v>
      </c>
      <c r="KU91">
        <f t="shared" si="281"/>
        <v>8</v>
      </c>
      <c r="KV91">
        <f t="shared" si="283"/>
        <v>5</v>
      </c>
      <c r="KW91" s="3">
        <f t="shared" si="282"/>
        <v>9</v>
      </c>
      <c r="KX91" s="2">
        <v>1</v>
      </c>
      <c r="KY91">
        <v>2</v>
      </c>
      <c r="KZ91">
        <v>4</v>
      </c>
      <c r="LA91">
        <v>3</v>
      </c>
      <c r="LB91">
        <v>2</v>
      </c>
      <c r="LC91">
        <v>1</v>
      </c>
      <c r="LD91">
        <v>4</v>
      </c>
      <c r="LE91">
        <v>3</v>
      </c>
      <c r="LF91">
        <v>4</v>
      </c>
      <c r="LG91">
        <v>4</v>
      </c>
      <c r="LH91">
        <v>4</v>
      </c>
      <c r="LI91">
        <v>2</v>
      </c>
      <c r="LJ91">
        <v>5</v>
      </c>
      <c r="LK91">
        <v>3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3</v>
      </c>
      <c r="LT91">
        <v>3</v>
      </c>
      <c r="LU91" s="2">
        <f t="shared" si="265"/>
        <v>21</v>
      </c>
      <c r="LV91" s="3">
        <f t="shared" si="266"/>
        <v>3.5</v>
      </c>
      <c r="LW91" s="2">
        <f t="shared" si="267"/>
        <v>40</v>
      </c>
      <c r="LX91" s="3">
        <f t="shared" si="268"/>
        <v>2.5</v>
      </c>
      <c r="LY91" s="2">
        <f t="shared" si="269"/>
        <v>61</v>
      </c>
      <c r="LZ91" s="3">
        <f t="shared" si="270"/>
        <v>2.7730000000000001</v>
      </c>
      <c r="MA91" s="2">
        <v>1</v>
      </c>
      <c r="MB91">
        <v>1</v>
      </c>
      <c r="MC91">
        <v>1</v>
      </c>
      <c r="MD91">
        <v>1</v>
      </c>
      <c r="ME91">
        <v>2</v>
      </c>
      <c r="MF91">
        <v>2</v>
      </c>
      <c r="MG91">
        <v>1</v>
      </c>
      <c r="MH91">
        <v>1</v>
      </c>
      <c r="MI91">
        <v>2</v>
      </c>
      <c r="MJ91" s="3">
        <v>1</v>
      </c>
      <c r="MK91">
        <f t="shared" si="271"/>
        <v>13</v>
      </c>
      <c r="ML91" s="2">
        <v>1</v>
      </c>
      <c r="MM91">
        <v>4</v>
      </c>
      <c r="MN91">
        <v>3</v>
      </c>
      <c r="MO91">
        <v>5</v>
      </c>
      <c r="MP91" s="37">
        <f>LOOKUP(MO91,{1,2,3,4,5},{5,4,3,2,1})</f>
        <v>1</v>
      </c>
      <c r="MQ91">
        <v>3</v>
      </c>
      <c r="MR91">
        <v>2</v>
      </c>
      <c r="MS91" s="37">
        <f>LOOKUP(MR91,{1,2,3,4,5},{5,4,3,2,1})</f>
        <v>4</v>
      </c>
      <c r="MT91">
        <v>3</v>
      </c>
      <c r="MU91" s="37">
        <f>LOOKUP(MT91,{1,2,3,4,5},{5,4,3,2,1})</f>
        <v>3</v>
      </c>
      <c r="MV91">
        <v>2</v>
      </c>
      <c r="MW91">
        <v>3</v>
      </c>
      <c r="MX91">
        <v>2</v>
      </c>
      <c r="MY91">
        <v>4</v>
      </c>
      <c r="MZ91" s="37">
        <f>LOOKUP(MY91,{1,2,3,4,5},{5,4,3,2,1})</f>
        <v>2</v>
      </c>
      <c r="NA91">
        <v>3</v>
      </c>
      <c r="NB91">
        <v>3</v>
      </c>
      <c r="NC91">
        <v>4</v>
      </c>
      <c r="ND91" s="37">
        <f>LOOKUP(NC91,{1,2,3,4,5},{5,4,3,2,1})</f>
        <v>2</v>
      </c>
      <c r="NE91">
        <v>2</v>
      </c>
      <c r="NF91">
        <v>4</v>
      </c>
      <c r="NG91" s="37">
        <f>LOOKUP(NF91,{1,2,3,4,5},{5,4,3,2,1})</f>
        <v>2</v>
      </c>
      <c r="NH91">
        <v>4</v>
      </c>
      <c r="NI91" s="37">
        <f>LOOKUP(NH91,{1,2,3,4,5},{5,4,3,2,1})</f>
        <v>2</v>
      </c>
      <c r="NJ91">
        <v>2</v>
      </c>
      <c r="NK91">
        <v>3</v>
      </c>
      <c r="NL91" s="37">
        <f>LOOKUP(NK91,{1,2,3,4,5},{5,4,3,2,1})</f>
        <v>3</v>
      </c>
      <c r="NM91">
        <v>3</v>
      </c>
      <c r="NN91" s="37">
        <f>LOOKUP(NM91,{1,2,3,4,5},{5,4,3,2,1})</f>
        <v>3</v>
      </c>
      <c r="NO91">
        <v>2</v>
      </c>
      <c r="NP91" s="37">
        <f>LOOKUP(NO91,{1,2,3,4,5},{5,4,3,2,1})</f>
        <v>4</v>
      </c>
      <c r="NQ91">
        <v>2</v>
      </c>
      <c r="NR91">
        <v>4</v>
      </c>
      <c r="NS91">
        <v>4</v>
      </c>
      <c r="NT91">
        <v>3</v>
      </c>
      <c r="NU91" s="37">
        <f>LOOKUP(NT91,{1,2,3,4,5},{5,4,3,2,1})</f>
        <v>3</v>
      </c>
      <c r="NV91">
        <v>5</v>
      </c>
      <c r="NW91" s="37">
        <f>LOOKUP(NV91,{1,2,3,4,5},{5,4,3,2,1})</f>
        <v>1</v>
      </c>
      <c r="NX91">
        <v>4</v>
      </c>
      <c r="NY91" s="37">
        <f>LOOKUP(NX91,{1,2,3,4,5},{5,4,3,2,1})</f>
        <v>2</v>
      </c>
      <c r="NZ91">
        <f t="shared" si="284"/>
        <v>69</v>
      </c>
      <c r="OA91">
        <f t="shared" si="285"/>
        <v>2.65</v>
      </c>
      <c r="OB91" s="13" t="s">
        <v>440</v>
      </c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</row>
    <row r="92" spans="1:461" x14ac:dyDescent="0.3">
      <c r="A92" s="30">
        <v>100</v>
      </c>
      <c r="B92" s="2" t="s">
        <v>867</v>
      </c>
      <c r="C92" s="3">
        <v>1</v>
      </c>
      <c r="D92" s="2">
        <v>18</v>
      </c>
      <c r="E92">
        <v>2</v>
      </c>
      <c r="F92" s="2">
        <v>1</v>
      </c>
      <c r="G92">
        <v>1</v>
      </c>
      <c r="H92" s="3">
        <v>1</v>
      </c>
      <c r="I92" s="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f t="shared" si="274"/>
        <v>2</v>
      </c>
      <c r="R92">
        <v>3</v>
      </c>
      <c r="S92">
        <v>4</v>
      </c>
      <c r="T92">
        <f>LOOKUP(R92,{1,2,3,4,5,6,11,15},{1,2,1,2,2,2,1,2})</f>
        <v>1</v>
      </c>
      <c r="U92">
        <v>1</v>
      </c>
      <c r="V92" s="3"/>
      <c r="W92" s="32" t="s">
        <v>440</v>
      </c>
      <c r="X92" s="32" t="s">
        <v>440</v>
      </c>
      <c r="Y92" s="32" t="s">
        <v>440</v>
      </c>
      <c r="Z92" s="32" t="s">
        <v>440</v>
      </c>
      <c r="AA92" s="32" t="s">
        <v>440</v>
      </c>
      <c r="AB92" s="49" t="s">
        <v>440</v>
      </c>
      <c r="AC92" s="32" t="s">
        <v>440</v>
      </c>
      <c r="AD92" s="49" t="s">
        <v>440</v>
      </c>
      <c r="AE92" s="2">
        <v>1</v>
      </c>
      <c r="AF92">
        <v>1</v>
      </c>
      <c r="AG92">
        <f t="shared" si="286"/>
        <v>1</v>
      </c>
      <c r="AH92">
        <v>1</v>
      </c>
      <c r="AI92">
        <f t="shared" si="287"/>
        <v>1</v>
      </c>
      <c r="AJ92">
        <v>2</v>
      </c>
      <c r="AK92">
        <f t="shared" si="288"/>
        <v>-1</v>
      </c>
      <c r="AL92">
        <v>2</v>
      </c>
      <c r="AM92">
        <f t="shared" si="289"/>
        <v>1</v>
      </c>
      <c r="AN92">
        <v>2</v>
      </c>
      <c r="AO92">
        <f t="shared" si="290"/>
        <v>1</v>
      </c>
      <c r="AP92">
        <v>1</v>
      </c>
      <c r="AQ92">
        <f t="shared" si="291"/>
        <v>1</v>
      </c>
      <c r="AR92">
        <v>2</v>
      </c>
      <c r="AS92">
        <f t="shared" si="292"/>
        <v>1</v>
      </c>
      <c r="AT92">
        <v>2</v>
      </c>
      <c r="AU92">
        <f t="shared" si="293"/>
        <v>1</v>
      </c>
      <c r="AV92">
        <v>1</v>
      </c>
      <c r="AW92">
        <f t="shared" si="294"/>
        <v>1</v>
      </c>
      <c r="AX92">
        <v>2</v>
      </c>
      <c r="AY92">
        <f t="shared" si="295"/>
        <v>1</v>
      </c>
      <c r="AZ92">
        <v>1</v>
      </c>
      <c r="BA92">
        <f t="shared" si="296"/>
        <v>-1</v>
      </c>
      <c r="BB92">
        <v>1</v>
      </c>
      <c r="BC92">
        <f t="shared" si="297"/>
        <v>1</v>
      </c>
      <c r="BD92">
        <v>2</v>
      </c>
      <c r="BE92">
        <f t="shared" si="298"/>
        <v>-1</v>
      </c>
      <c r="BF92">
        <v>2</v>
      </c>
      <c r="BG92">
        <f t="shared" si="299"/>
        <v>1</v>
      </c>
      <c r="BH92">
        <v>2</v>
      </c>
      <c r="BI92">
        <f t="shared" si="300"/>
        <v>-1</v>
      </c>
      <c r="BJ92">
        <v>2</v>
      </c>
      <c r="BK92">
        <f t="shared" si="301"/>
        <v>1</v>
      </c>
      <c r="BL92">
        <v>2</v>
      </c>
      <c r="BM92">
        <f t="shared" si="302"/>
        <v>1</v>
      </c>
      <c r="BN92">
        <v>1</v>
      </c>
      <c r="BO92">
        <f t="shared" si="303"/>
        <v>1</v>
      </c>
      <c r="BP92">
        <v>1</v>
      </c>
      <c r="BQ92">
        <f t="shared" si="304"/>
        <v>1</v>
      </c>
      <c r="BR92">
        <v>2</v>
      </c>
      <c r="BS92">
        <f t="shared" si="305"/>
        <v>1</v>
      </c>
      <c r="BT92">
        <v>2</v>
      </c>
      <c r="BU92">
        <f t="shared" si="306"/>
        <v>1</v>
      </c>
      <c r="BV92" s="13">
        <f t="shared" si="307"/>
        <v>13</v>
      </c>
      <c r="BW92" s="2">
        <v>1</v>
      </c>
      <c r="BX92">
        <v>5</v>
      </c>
      <c r="BY92">
        <v>4</v>
      </c>
      <c r="BZ92">
        <v>3</v>
      </c>
      <c r="CA92">
        <v>2</v>
      </c>
      <c r="CB92">
        <v>1</v>
      </c>
      <c r="CC92">
        <v>4</v>
      </c>
      <c r="CD92">
        <v>1</v>
      </c>
      <c r="CE92" s="37">
        <v>5</v>
      </c>
      <c r="CF92">
        <v>4</v>
      </c>
      <c r="CG92">
        <v>1</v>
      </c>
      <c r="CH92">
        <v>4</v>
      </c>
      <c r="CI92">
        <v>2</v>
      </c>
      <c r="CJ92">
        <v>1</v>
      </c>
      <c r="CK92">
        <v>1</v>
      </c>
      <c r="CL92">
        <v>1</v>
      </c>
      <c r="CM92">
        <v>1</v>
      </c>
      <c r="CN92">
        <v>2</v>
      </c>
      <c r="CO92">
        <v>2</v>
      </c>
      <c r="CP92">
        <v>4</v>
      </c>
      <c r="CQ92">
        <v>5</v>
      </c>
      <c r="CR92">
        <v>1</v>
      </c>
      <c r="CS92">
        <f>LOOKUP(CR92,{1,2,3,4,5},{5,4,3,2,1})</f>
        <v>5</v>
      </c>
      <c r="CT92">
        <v>5</v>
      </c>
      <c r="CU92">
        <v>4</v>
      </c>
      <c r="CV92">
        <v>4</v>
      </c>
      <c r="CW92">
        <v>3</v>
      </c>
      <c r="CX92">
        <f>LOOKUP(CW92,{1,2,3,4,5},{5,4,3,2,1})</f>
        <v>3</v>
      </c>
      <c r="CY92">
        <v>3</v>
      </c>
      <c r="CZ92">
        <f>LOOKUP(CY92,{1,2,3,4,5},{5,4,3,2,1})</f>
        <v>3</v>
      </c>
      <c r="DA92">
        <v>3</v>
      </c>
      <c r="DB92">
        <f>LOOKUP(DA92,{1,2,3,4,5},{5,4,3,2,1})</f>
        <v>3</v>
      </c>
      <c r="DC92">
        <v>3</v>
      </c>
      <c r="DD92">
        <v>4</v>
      </c>
      <c r="DE92">
        <v>4</v>
      </c>
      <c r="DF92">
        <v>4</v>
      </c>
      <c r="DG92">
        <v>4</v>
      </c>
      <c r="DH92">
        <v>4</v>
      </c>
      <c r="DI92">
        <v>1</v>
      </c>
      <c r="DJ92">
        <v>2</v>
      </c>
      <c r="DK92">
        <v>1</v>
      </c>
      <c r="DL92" s="2">
        <f t="shared" si="224"/>
        <v>12</v>
      </c>
      <c r="DM92">
        <f t="shared" si="225"/>
        <v>4</v>
      </c>
      <c r="DN92">
        <f t="shared" si="226"/>
        <v>12</v>
      </c>
      <c r="DO92">
        <f t="shared" si="227"/>
        <v>4</v>
      </c>
      <c r="DP92">
        <f t="shared" si="228"/>
        <v>24</v>
      </c>
      <c r="DQ92" s="3">
        <f t="shared" si="229"/>
        <v>4</v>
      </c>
      <c r="DR92" s="2">
        <f t="shared" si="230"/>
        <v>11</v>
      </c>
      <c r="DS92">
        <f t="shared" si="231"/>
        <v>1.8332999999999999</v>
      </c>
      <c r="DT92">
        <f t="shared" si="232"/>
        <v>16</v>
      </c>
      <c r="DU92">
        <f t="shared" si="233"/>
        <v>2</v>
      </c>
      <c r="DV92">
        <f t="shared" si="234"/>
        <v>27</v>
      </c>
      <c r="DW92" s="3">
        <f t="shared" si="235"/>
        <v>1.93</v>
      </c>
      <c r="DX92" s="2">
        <f t="shared" si="236"/>
        <v>14</v>
      </c>
      <c r="DY92">
        <f t="shared" si="237"/>
        <v>4.6666999999999996</v>
      </c>
      <c r="DZ92">
        <f t="shared" si="238"/>
        <v>13</v>
      </c>
      <c r="EA92">
        <f t="shared" si="239"/>
        <v>4.3333000000000004</v>
      </c>
      <c r="EB92">
        <f t="shared" si="240"/>
        <v>27</v>
      </c>
      <c r="EC92" s="3">
        <f t="shared" si="241"/>
        <v>4.5</v>
      </c>
      <c r="ED92" s="2">
        <f t="shared" si="275"/>
        <v>20</v>
      </c>
      <c r="EE92" s="3">
        <f t="shared" si="242"/>
        <v>3.33</v>
      </c>
      <c r="EF92" s="2">
        <f t="shared" si="243"/>
        <v>4</v>
      </c>
      <c r="EG92" s="3">
        <f t="shared" si="244"/>
        <v>1.33</v>
      </c>
      <c r="EH92" s="2">
        <f t="shared" si="245"/>
        <v>102</v>
      </c>
      <c r="EI92" s="3">
        <f t="shared" si="246"/>
        <v>2.91</v>
      </c>
      <c r="EJ92" s="2">
        <v>1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4</v>
      </c>
      <c r="ET92">
        <v>4</v>
      </c>
      <c r="EU92" s="37">
        <v>2</v>
      </c>
      <c r="EV92">
        <v>4</v>
      </c>
      <c r="EW92">
        <v>2</v>
      </c>
      <c r="EX92">
        <v>2</v>
      </c>
      <c r="EY92">
        <v>2</v>
      </c>
      <c r="EZ92">
        <v>5</v>
      </c>
      <c r="FA92">
        <v>4</v>
      </c>
      <c r="FB92">
        <v>2</v>
      </c>
      <c r="FC92">
        <v>2</v>
      </c>
      <c r="FD92">
        <v>2</v>
      </c>
      <c r="FE92">
        <v>2</v>
      </c>
      <c r="FF92" s="2">
        <f t="shared" si="247"/>
        <v>51</v>
      </c>
      <c r="FG92" s="3">
        <f t="shared" si="248"/>
        <v>2.5499999999999998</v>
      </c>
      <c r="FH92" t="s">
        <v>521</v>
      </c>
      <c r="FI92">
        <v>16</v>
      </c>
      <c r="FJ92" t="s">
        <v>520</v>
      </c>
      <c r="FK92">
        <v>15</v>
      </c>
      <c r="FL92" t="s">
        <v>514</v>
      </c>
      <c r="FM92" s="3">
        <v>10</v>
      </c>
      <c r="FN92" s="2">
        <v>1</v>
      </c>
      <c r="FO92">
        <v>1</v>
      </c>
      <c r="FP92">
        <v>1</v>
      </c>
      <c r="FQ92">
        <v>1</v>
      </c>
      <c r="FR92">
        <v>2</v>
      </c>
      <c r="FS92">
        <v>2</v>
      </c>
      <c r="FT92">
        <v>1</v>
      </c>
      <c r="FU92">
        <v>2</v>
      </c>
      <c r="FV92">
        <v>1</v>
      </c>
      <c r="FW92">
        <v>1</v>
      </c>
      <c r="FX92">
        <v>1</v>
      </c>
      <c r="FY92" s="37">
        <v>2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2</v>
      </c>
      <c r="GG92">
        <v>1</v>
      </c>
      <c r="GH92">
        <v>1</v>
      </c>
      <c r="GI92">
        <v>1</v>
      </c>
      <c r="GJ92" s="2">
        <f t="shared" si="249"/>
        <v>24</v>
      </c>
      <c r="GK92" s="3">
        <f t="shared" si="250"/>
        <v>1.2</v>
      </c>
      <c r="GL92" s="2" t="s">
        <v>521</v>
      </c>
      <c r="GM92">
        <v>16</v>
      </c>
      <c r="GN92" t="s">
        <v>520</v>
      </c>
      <c r="GO92">
        <v>15</v>
      </c>
      <c r="GP92" t="s">
        <v>507</v>
      </c>
      <c r="GQ92" s="3">
        <v>3</v>
      </c>
      <c r="GR92" s="2">
        <v>1</v>
      </c>
      <c r="GS92">
        <v>5</v>
      </c>
      <c r="GT92">
        <v>5</v>
      </c>
      <c r="GU92">
        <v>4</v>
      </c>
      <c r="GV92">
        <v>4</v>
      </c>
      <c r="GW92">
        <v>4</v>
      </c>
      <c r="GX92" s="37">
        <f>LOOKUP(GW92,{1,2,3,4,5},{5,4,3,2,1})</f>
        <v>2</v>
      </c>
      <c r="GY92">
        <v>1</v>
      </c>
      <c r="GZ92" s="37">
        <f>LOOKUP(GY92,{1,2,3,4,5},{5,4,3,2,1})</f>
        <v>5</v>
      </c>
      <c r="HA92">
        <v>5</v>
      </c>
      <c r="HB92">
        <v>3</v>
      </c>
      <c r="HC92" s="37">
        <f>LOOKUP(HB92,{1,2,3,4,5},{5,4,3,2,1})</f>
        <v>3</v>
      </c>
      <c r="HD92">
        <v>2</v>
      </c>
      <c r="HE92">
        <v>4</v>
      </c>
      <c r="HF92">
        <v>5</v>
      </c>
      <c r="HG92">
        <v>1</v>
      </c>
      <c r="HH92">
        <v>5</v>
      </c>
      <c r="HI92">
        <v>4</v>
      </c>
      <c r="HJ92">
        <v>5</v>
      </c>
      <c r="HK92">
        <v>3</v>
      </c>
      <c r="HL92" s="37">
        <f>LOOKUP(HK92,{1,2,3,4,5},{5,4,3,2,1})</f>
        <v>3</v>
      </c>
      <c r="HM92">
        <v>3</v>
      </c>
      <c r="HN92" s="37">
        <f>LOOKUP(HM92,{1,2,3,4,5},{5,4,3,2,1})</f>
        <v>3</v>
      </c>
      <c r="HO92">
        <f t="shared" si="251"/>
        <v>65</v>
      </c>
      <c r="HP92">
        <f t="shared" si="252"/>
        <v>3.82</v>
      </c>
      <c r="HQ92">
        <v>1</v>
      </c>
      <c r="HR92">
        <v>2</v>
      </c>
      <c r="HS92">
        <v>3</v>
      </c>
      <c r="HT92">
        <v>1</v>
      </c>
      <c r="HU92">
        <v>1</v>
      </c>
      <c r="HV92">
        <v>1</v>
      </c>
      <c r="HW92">
        <v>1</v>
      </c>
      <c r="HX92" s="37">
        <v>3</v>
      </c>
      <c r="HY92">
        <v>2</v>
      </c>
      <c r="HZ92">
        <v>3</v>
      </c>
      <c r="IA92">
        <v>2</v>
      </c>
      <c r="IB92">
        <v>1</v>
      </c>
      <c r="IC92">
        <v>1</v>
      </c>
      <c r="ID92">
        <v>1</v>
      </c>
      <c r="IE92">
        <v>1</v>
      </c>
      <c r="IF92">
        <v>2</v>
      </c>
      <c r="IG92">
        <v>2</v>
      </c>
      <c r="IH92">
        <v>1</v>
      </c>
      <c r="II92">
        <v>1</v>
      </c>
      <c r="IJ92" s="37">
        <f>LOOKUP(II92,{1,2,3},{3,2,1})</f>
        <v>3</v>
      </c>
      <c r="IK92" s="2">
        <f t="shared" si="216"/>
        <v>28</v>
      </c>
      <c r="IL92" s="3">
        <f t="shared" si="217"/>
        <v>1.65</v>
      </c>
      <c r="IM92" s="2">
        <v>1</v>
      </c>
      <c r="IN92">
        <v>2</v>
      </c>
      <c r="IO92">
        <v>3</v>
      </c>
      <c r="IP92">
        <v>4</v>
      </c>
      <c r="IQ92">
        <v>2</v>
      </c>
      <c r="IR92">
        <v>5</v>
      </c>
      <c r="IS92">
        <v>3</v>
      </c>
      <c r="IT92" s="2">
        <f t="shared" si="253"/>
        <v>19</v>
      </c>
      <c r="IU92" s="3">
        <f t="shared" si="254"/>
        <v>3.1669999999999998</v>
      </c>
      <c r="IV92" s="2">
        <v>1</v>
      </c>
      <c r="IW92">
        <v>2</v>
      </c>
      <c r="IX92">
        <v>4</v>
      </c>
      <c r="IY92">
        <v>4</v>
      </c>
      <c r="IZ92">
        <v>2</v>
      </c>
      <c r="JA92">
        <v>5</v>
      </c>
      <c r="JB92">
        <v>4</v>
      </c>
      <c r="JC92" s="2">
        <f t="shared" si="255"/>
        <v>21</v>
      </c>
      <c r="JD92" s="3">
        <f t="shared" si="256"/>
        <v>3.5</v>
      </c>
      <c r="JE92" s="2">
        <v>1</v>
      </c>
      <c r="JF92">
        <v>2</v>
      </c>
      <c r="JG92">
        <v>3</v>
      </c>
      <c r="JH92">
        <v>4</v>
      </c>
      <c r="JI92">
        <v>3</v>
      </c>
      <c r="JJ92">
        <v>1</v>
      </c>
      <c r="JK92">
        <v>3</v>
      </c>
      <c r="JL92" s="2">
        <f t="shared" si="257"/>
        <v>16</v>
      </c>
      <c r="JM92" s="3">
        <f t="shared" si="258"/>
        <v>2.6669999999999998</v>
      </c>
      <c r="JN92" s="2">
        <v>1</v>
      </c>
      <c r="JO92">
        <v>4</v>
      </c>
      <c r="JP92">
        <v>4</v>
      </c>
      <c r="JQ92">
        <v>5</v>
      </c>
      <c r="JR92">
        <v>4</v>
      </c>
      <c r="JS92">
        <v>5</v>
      </c>
      <c r="JT92">
        <v>4</v>
      </c>
      <c r="JU92" s="2">
        <f t="shared" si="278"/>
        <v>26</v>
      </c>
      <c r="JV92" s="3">
        <f t="shared" si="279"/>
        <v>4.3330000000000002</v>
      </c>
      <c r="JW92" s="2">
        <v>1</v>
      </c>
      <c r="JX92">
        <v>5</v>
      </c>
      <c r="JY92" s="37">
        <f>LOOKUP(JX92,{1,2,3,4,5},{5,4,3,2,1})</f>
        <v>1</v>
      </c>
      <c r="JZ92">
        <v>4</v>
      </c>
      <c r="KA92" s="37">
        <f>LOOKUP(JZ92,{1,2,3,4,5},{5,4,3,2,1})</f>
        <v>2</v>
      </c>
      <c r="KB92">
        <v>3</v>
      </c>
      <c r="KC92" s="37">
        <f>LOOKUP(KB92,{1,2,3,4,5},{5,4,3,2,1})</f>
        <v>3</v>
      </c>
      <c r="KD92">
        <v>5</v>
      </c>
      <c r="KE92" s="37">
        <f>LOOKUP(KD92,{1,2,3,4,5},{5,4,3,2,1})</f>
        <v>1</v>
      </c>
      <c r="KF92">
        <v>2</v>
      </c>
      <c r="KG92" s="37">
        <f>LOOKUP(KF92,{1,2,3,4,5},{5,4,3,2,1})</f>
        <v>4</v>
      </c>
      <c r="KH92">
        <v>4</v>
      </c>
      <c r="KI92" s="37">
        <f>LOOKUP(KH92,{1,2,3,4,5},{5,4,3,2,1})</f>
        <v>2</v>
      </c>
      <c r="KJ92" s="2">
        <f t="shared" si="276"/>
        <v>23</v>
      </c>
      <c r="KK92" s="3">
        <f t="shared" si="259"/>
        <v>3.8330000000000002</v>
      </c>
      <c r="KL92" s="2">
        <f t="shared" si="260"/>
        <v>5</v>
      </c>
      <c r="KM92">
        <f t="shared" si="261"/>
        <v>9</v>
      </c>
      <c r="KN92">
        <f t="shared" si="277"/>
        <v>11</v>
      </c>
      <c r="KO92">
        <f t="shared" si="262"/>
        <v>5</v>
      </c>
      <c r="KP92">
        <f t="shared" si="263"/>
        <v>14</v>
      </c>
      <c r="KQ92">
        <f t="shared" si="264"/>
        <v>9</v>
      </c>
      <c r="KR92" s="2">
        <f t="shared" si="218"/>
        <v>6</v>
      </c>
      <c r="KS92">
        <f t="shared" si="223"/>
        <v>7</v>
      </c>
      <c r="KT92">
        <f t="shared" si="280"/>
        <v>9</v>
      </c>
      <c r="KU92">
        <f t="shared" si="281"/>
        <v>7</v>
      </c>
      <c r="KV92">
        <f t="shared" si="283"/>
        <v>6</v>
      </c>
      <c r="KW92" s="3">
        <f t="shared" si="282"/>
        <v>7</v>
      </c>
      <c r="KX92" s="2">
        <v>1</v>
      </c>
      <c r="KY92">
        <v>5</v>
      </c>
      <c r="KZ92">
        <v>4</v>
      </c>
      <c r="LA92">
        <v>2</v>
      </c>
      <c r="LB92">
        <v>2</v>
      </c>
      <c r="LC92">
        <v>4</v>
      </c>
      <c r="LD92">
        <v>2</v>
      </c>
      <c r="LE92">
        <v>5</v>
      </c>
      <c r="LF92">
        <v>2</v>
      </c>
      <c r="LG92">
        <v>5</v>
      </c>
      <c r="LH92">
        <v>4</v>
      </c>
      <c r="LI92">
        <v>2</v>
      </c>
      <c r="LJ92">
        <v>5</v>
      </c>
      <c r="LK92">
        <v>4</v>
      </c>
      <c r="LL92">
        <v>4</v>
      </c>
      <c r="LM92">
        <v>4</v>
      </c>
      <c r="LN92">
        <v>2</v>
      </c>
      <c r="LO92">
        <v>2</v>
      </c>
      <c r="LP92">
        <v>2</v>
      </c>
      <c r="LQ92">
        <v>2</v>
      </c>
      <c r="LR92">
        <v>4</v>
      </c>
      <c r="LS92">
        <v>2</v>
      </c>
      <c r="LT92">
        <v>4</v>
      </c>
      <c r="LU92" s="2">
        <f t="shared" si="265"/>
        <v>27</v>
      </c>
      <c r="LV92" s="3">
        <f t="shared" si="266"/>
        <v>4.5</v>
      </c>
      <c r="LW92" s="2">
        <f t="shared" si="267"/>
        <v>45</v>
      </c>
      <c r="LX92" s="3">
        <f t="shared" si="268"/>
        <v>2.8130000000000002</v>
      </c>
      <c r="LY92" s="2">
        <f t="shared" si="269"/>
        <v>72</v>
      </c>
      <c r="LZ92" s="3">
        <f t="shared" si="270"/>
        <v>3.2730000000000001</v>
      </c>
      <c r="MA92" s="2">
        <v>1</v>
      </c>
      <c r="MB92">
        <v>1</v>
      </c>
      <c r="MC92">
        <v>1</v>
      </c>
      <c r="MD92">
        <v>2</v>
      </c>
      <c r="ME92">
        <v>2</v>
      </c>
      <c r="MF92">
        <v>2</v>
      </c>
      <c r="MG92">
        <v>1</v>
      </c>
      <c r="MH92">
        <v>1</v>
      </c>
      <c r="MI92">
        <v>2</v>
      </c>
      <c r="MJ92" s="3">
        <v>1</v>
      </c>
      <c r="MK92">
        <f t="shared" si="271"/>
        <v>14</v>
      </c>
      <c r="ML92" s="2">
        <v>1</v>
      </c>
      <c r="MM92">
        <v>3</v>
      </c>
      <c r="MN92">
        <v>4</v>
      </c>
      <c r="MO92">
        <v>5</v>
      </c>
      <c r="MP92" s="37">
        <f>LOOKUP(MO92,{1,2,3,4,5},{5,4,3,2,1})</f>
        <v>1</v>
      </c>
      <c r="MQ92">
        <v>4</v>
      </c>
      <c r="MR92">
        <v>2</v>
      </c>
      <c r="MS92" s="37">
        <f>LOOKUP(MR92,{1,2,3,4,5},{5,4,3,2,1})</f>
        <v>4</v>
      </c>
      <c r="MT92">
        <v>1</v>
      </c>
      <c r="MU92" s="37">
        <f>LOOKUP(MT92,{1,2,3,4,5},{5,4,3,2,1})</f>
        <v>5</v>
      </c>
      <c r="MV92">
        <v>1</v>
      </c>
      <c r="MW92">
        <v>4</v>
      </c>
      <c r="MX92">
        <v>3</v>
      </c>
      <c r="MY92">
        <v>2</v>
      </c>
      <c r="MZ92" s="37">
        <f>LOOKUP(MY92,{1,2,3,4,5},{5,4,3,2,1})</f>
        <v>4</v>
      </c>
      <c r="NA92">
        <v>2</v>
      </c>
      <c r="NB92">
        <v>3</v>
      </c>
      <c r="NC92">
        <v>4</v>
      </c>
      <c r="ND92" s="37">
        <f>LOOKUP(NC92,{1,2,3,4,5},{5,4,3,2,1})</f>
        <v>2</v>
      </c>
      <c r="NE92">
        <v>1</v>
      </c>
      <c r="NF92">
        <v>2</v>
      </c>
      <c r="NG92" s="37">
        <f>LOOKUP(NF92,{1,2,3,4,5},{5,4,3,2,1})</f>
        <v>4</v>
      </c>
      <c r="NH92">
        <v>2</v>
      </c>
      <c r="NI92" s="37">
        <f>LOOKUP(NH92,{1,2,3,4,5},{5,4,3,2,1})</f>
        <v>4</v>
      </c>
      <c r="NJ92">
        <v>5</v>
      </c>
      <c r="NK92">
        <v>2</v>
      </c>
      <c r="NL92" s="37">
        <f>LOOKUP(NK92,{1,2,3,4,5},{5,4,3,2,1})</f>
        <v>4</v>
      </c>
      <c r="NM92">
        <v>5</v>
      </c>
      <c r="NN92" s="37">
        <f>LOOKUP(NM92,{1,2,3,4,5},{5,4,3,2,1})</f>
        <v>1</v>
      </c>
      <c r="NO92">
        <v>5</v>
      </c>
      <c r="NP92" s="37">
        <f>LOOKUP(NO92,{1,2,3,4,5},{5,4,3,2,1})</f>
        <v>1</v>
      </c>
      <c r="NQ92">
        <v>1</v>
      </c>
      <c r="NR92">
        <v>4</v>
      </c>
      <c r="NS92">
        <v>5</v>
      </c>
      <c r="NT92">
        <v>1</v>
      </c>
      <c r="NU92" s="37">
        <f>LOOKUP(NT92,{1,2,3,4,5},{5,4,3,2,1})</f>
        <v>5</v>
      </c>
      <c r="NV92">
        <v>5</v>
      </c>
      <c r="NW92" s="37">
        <f>LOOKUP(NV92,{1,2,3,4,5},{5,4,3,2,1})</f>
        <v>1</v>
      </c>
      <c r="NX92">
        <v>5</v>
      </c>
      <c r="NY92" s="37">
        <f>LOOKUP(NX92,{1,2,3,4,5},{5,4,3,2,1})</f>
        <v>1</v>
      </c>
      <c r="NZ92">
        <f t="shared" si="284"/>
        <v>77</v>
      </c>
      <c r="OA92">
        <f t="shared" si="285"/>
        <v>2.96</v>
      </c>
      <c r="OB92" s="13" t="s">
        <v>868</v>
      </c>
      <c r="OC92" s="1" t="s">
        <v>440</v>
      </c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</row>
    <row r="93" spans="1:461" x14ac:dyDescent="0.3">
      <c r="A93" s="30">
        <v>101</v>
      </c>
      <c r="B93" s="2" t="s">
        <v>869</v>
      </c>
      <c r="C93" s="3">
        <v>1</v>
      </c>
      <c r="D93" s="2">
        <v>20</v>
      </c>
      <c r="E93">
        <v>2</v>
      </c>
      <c r="F93" s="2">
        <v>1</v>
      </c>
      <c r="G93">
        <v>2</v>
      </c>
      <c r="H93" s="3">
        <v>1</v>
      </c>
      <c r="I93" s="2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f t="shared" si="274"/>
        <v>3</v>
      </c>
      <c r="Q93" t="s">
        <v>870</v>
      </c>
      <c r="R93">
        <v>3</v>
      </c>
      <c r="S93">
        <v>4</v>
      </c>
      <c r="T93">
        <f>LOOKUP(R93,{1,2,3,4,5,6,11,15},{1,2,1,2,2,2,1,2})</f>
        <v>1</v>
      </c>
      <c r="U93">
        <v>1</v>
      </c>
      <c r="V93" s="3"/>
      <c r="W93" s="32" t="s">
        <v>440</v>
      </c>
      <c r="X93" s="32" t="s">
        <v>440</v>
      </c>
      <c r="Y93" s="32" t="s">
        <v>440</v>
      </c>
      <c r="Z93" s="32" t="s">
        <v>440</v>
      </c>
      <c r="AA93" s="32" t="s">
        <v>440</v>
      </c>
      <c r="AB93" s="49" t="s">
        <v>440</v>
      </c>
      <c r="AC93" s="32" t="s">
        <v>440</v>
      </c>
      <c r="AD93" s="49" t="s">
        <v>440</v>
      </c>
      <c r="AE93" s="2">
        <v>1</v>
      </c>
      <c r="AF93">
        <v>1</v>
      </c>
      <c r="AG93">
        <f t="shared" si="286"/>
        <v>1</v>
      </c>
      <c r="AH93">
        <v>2</v>
      </c>
      <c r="AI93">
        <f t="shared" si="287"/>
        <v>-1</v>
      </c>
      <c r="AJ93">
        <v>1</v>
      </c>
      <c r="AK93">
        <f t="shared" si="288"/>
        <v>1</v>
      </c>
      <c r="AL93">
        <v>2</v>
      </c>
      <c r="AM93">
        <f t="shared" si="289"/>
        <v>1</v>
      </c>
      <c r="AN93">
        <v>1</v>
      </c>
      <c r="AO93">
        <f t="shared" si="290"/>
        <v>-1</v>
      </c>
      <c r="AP93">
        <v>1</v>
      </c>
      <c r="AQ93">
        <f t="shared" si="291"/>
        <v>1</v>
      </c>
      <c r="AR93">
        <v>2</v>
      </c>
      <c r="AS93">
        <f t="shared" si="292"/>
        <v>1</v>
      </c>
      <c r="AT93">
        <v>2</v>
      </c>
      <c r="AU93">
        <f t="shared" si="293"/>
        <v>1</v>
      </c>
      <c r="AV93">
        <v>2</v>
      </c>
      <c r="AW93">
        <f t="shared" si="294"/>
        <v>-1</v>
      </c>
      <c r="AX93">
        <v>1</v>
      </c>
      <c r="AY93">
        <f t="shared" si="295"/>
        <v>-1</v>
      </c>
      <c r="AZ93">
        <v>1</v>
      </c>
      <c r="BA93">
        <f t="shared" si="296"/>
        <v>-1</v>
      </c>
      <c r="BB93">
        <v>1</v>
      </c>
      <c r="BC93">
        <f t="shared" si="297"/>
        <v>1</v>
      </c>
      <c r="BD93">
        <v>1</v>
      </c>
      <c r="BE93">
        <f t="shared" si="298"/>
        <v>1</v>
      </c>
      <c r="BF93">
        <v>2</v>
      </c>
      <c r="BG93">
        <f t="shared" si="299"/>
        <v>1</v>
      </c>
      <c r="BH93">
        <v>1</v>
      </c>
      <c r="BI93">
        <f t="shared" si="300"/>
        <v>1</v>
      </c>
      <c r="BJ93">
        <v>2</v>
      </c>
      <c r="BK93">
        <f t="shared" si="301"/>
        <v>1</v>
      </c>
      <c r="BL93">
        <v>2</v>
      </c>
      <c r="BM93">
        <f t="shared" si="302"/>
        <v>1</v>
      </c>
      <c r="BN93">
        <v>1</v>
      </c>
      <c r="BO93">
        <f t="shared" si="303"/>
        <v>1</v>
      </c>
      <c r="BP93">
        <v>1</v>
      </c>
      <c r="BQ93">
        <f t="shared" si="304"/>
        <v>1</v>
      </c>
      <c r="BR93">
        <v>2</v>
      </c>
      <c r="BS93">
        <f t="shared" si="305"/>
        <v>1</v>
      </c>
      <c r="BT93">
        <v>1</v>
      </c>
      <c r="BU93">
        <f t="shared" si="306"/>
        <v>-1</v>
      </c>
      <c r="BV93" s="13">
        <f t="shared" si="307"/>
        <v>9</v>
      </c>
      <c r="BW93" s="2">
        <v>1</v>
      </c>
      <c r="BX93">
        <v>2</v>
      </c>
      <c r="BY93">
        <v>3</v>
      </c>
      <c r="BZ93">
        <v>2</v>
      </c>
      <c r="CA93">
        <v>4</v>
      </c>
      <c r="CB93">
        <v>4</v>
      </c>
      <c r="CC93">
        <v>4</v>
      </c>
      <c r="CD93">
        <v>3</v>
      </c>
      <c r="CE93" s="37">
        <v>5</v>
      </c>
      <c r="CF93">
        <v>3</v>
      </c>
      <c r="CG93">
        <v>3</v>
      </c>
      <c r="CH93">
        <v>2</v>
      </c>
      <c r="CI93">
        <v>2</v>
      </c>
      <c r="CJ93">
        <v>2</v>
      </c>
      <c r="CK93">
        <v>2</v>
      </c>
      <c r="CL93">
        <v>3</v>
      </c>
      <c r="CM93">
        <v>3</v>
      </c>
      <c r="CN93">
        <v>3</v>
      </c>
      <c r="CO93">
        <v>3</v>
      </c>
      <c r="CP93">
        <v>3</v>
      </c>
      <c r="CQ93">
        <v>3</v>
      </c>
      <c r="CR93">
        <v>3</v>
      </c>
      <c r="CS93">
        <f>LOOKUP(CR93,{1,2,3,4,5},{5,4,3,2,1})</f>
        <v>3</v>
      </c>
      <c r="CT93">
        <v>5</v>
      </c>
      <c r="CU93">
        <v>3</v>
      </c>
      <c r="CV93">
        <v>3</v>
      </c>
      <c r="CW93">
        <v>3</v>
      </c>
      <c r="CX93">
        <f>LOOKUP(CW93,{1,2,3,4,5},{5,4,3,2,1})</f>
        <v>3</v>
      </c>
      <c r="CY93">
        <v>2</v>
      </c>
      <c r="CZ93">
        <f>LOOKUP(CY93,{1,2,3,4,5},{5,4,3,2,1})</f>
        <v>4</v>
      </c>
      <c r="DA93">
        <v>2</v>
      </c>
      <c r="DB93">
        <f>LOOKUP(DA93,{1,2,3,4,5},{5,4,3,2,1})</f>
        <v>4</v>
      </c>
      <c r="DC93">
        <v>4</v>
      </c>
      <c r="DD93">
        <v>3</v>
      </c>
      <c r="DE93">
        <v>2</v>
      </c>
      <c r="DF93">
        <v>4</v>
      </c>
      <c r="DG93">
        <v>4</v>
      </c>
      <c r="DH93">
        <v>4</v>
      </c>
      <c r="DI93">
        <v>3</v>
      </c>
      <c r="DJ93">
        <v>3</v>
      </c>
      <c r="DK93">
        <v>4</v>
      </c>
      <c r="DL93" s="2">
        <f t="shared" si="224"/>
        <v>7</v>
      </c>
      <c r="DM93">
        <f t="shared" si="225"/>
        <v>2.3332999999999999</v>
      </c>
      <c r="DN93">
        <f t="shared" si="226"/>
        <v>12</v>
      </c>
      <c r="DO93">
        <f t="shared" si="227"/>
        <v>4</v>
      </c>
      <c r="DP93">
        <f t="shared" si="228"/>
        <v>19</v>
      </c>
      <c r="DQ93" s="3">
        <f t="shared" si="229"/>
        <v>3.1667000000000001</v>
      </c>
      <c r="DR93" s="2">
        <f t="shared" si="230"/>
        <v>18</v>
      </c>
      <c r="DS93">
        <f t="shared" si="231"/>
        <v>3</v>
      </c>
      <c r="DT93">
        <f t="shared" si="232"/>
        <v>23</v>
      </c>
      <c r="DU93">
        <f t="shared" si="233"/>
        <v>2.875</v>
      </c>
      <c r="DV93">
        <f t="shared" si="234"/>
        <v>41</v>
      </c>
      <c r="DW93" s="3">
        <f t="shared" si="235"/>
        <v>2.93</v>
      </c>
      <c r="DX93" s="2">
        <f t="shared" si="236"/>
        <v>9</v>
      </c>
      <c r="DY93">
        <f t="shared" si="237"/>
        <v>3</v>
      </c>
      <c r="DZ93">
        <f t="shared" si="238"/>
        <v>11</v>
      </c>
      <c r="EA93">
        <f t="shared" si="239"/>
        <v>3.6667000000000001</v>
      </c>
      <c r="EB93">
        <f t="shared" si="240"/>
        <v>20</v>
      </c>
      <c r="EC93" s="3">
        <f t="shared" si="241"/>
        <v>3.33</v>
      </c>
      <c r="ED93" s="2">
        <f t="shared" si="275"/>
        <v>20</v>
      </c>
      <c r="EE93" s="3">
        <f t="shared" si="242"/>
        <v>3.33</v>
      </c>
      <c r="EF93" s="2">
        <f t="shared" si="243"/>
        <v>10</v>
      </c>
      <c r="EG93" s="3">
        <f t="shared" si="244"/>
        <v>3.33</v>
      </c>
      <c r="EH93" s="2">
        <f t="shared" si="245"/>
        <v>110</v>
      </c>
      <c r="EI93" s="3">
        <f t="shared" si="246"/>
        <v>3.14</v>
      </c>
      <c r="EJ93" s="2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4</v>
      </c>
      <c r="ER93">
        <v>3</v>
      </c>
      <c r="ES93">
        <v>4</v>
      </c>
      <c r="ET93">
        <v>5</v>
      </c>
      <c r="EU93" s="37">
        <v>2</v>
      </c>
      <c r="EV93">
        <v>2</v>
      </c>
      <c r="EW93">
        <v>2</v>
      </c>
      <c r="EX93">
        <v>2</v>
      </c>
      <c r="EY93">
        <v>2</v>
      </c>
      <c r="EZ93">
        <v>4</v>
      </c>
      <c r="FA93">
        <v>4</v>
      </c>
      <c r="FB93">
        <v>3</v>
      </c>
      <c r="FC93">
        <v>2</v>
      </c>
      <c r="FD93">
        <v>2</v>
      </c>
      <c r="FE93">
        <v>2</v>
      </c>
      <c r="FF93" s="2">
        <f t="shared" si="247"/>
        <v>47</v>
      </c>
      <c r="FG93" s="3">
        <f t="shared" si="248"/>
        <v>2.35</v>
      </c>
      <c r="FH93" s="2" t="s">
        <v>871</v>
      </c>
      <c r="FI93">
        <v>0</v>
      </c>
      <c r="FJ93" t="s">
        <v>514</v>
      </c>
      <c r="FK93">
        <v>10</v>
      </c>
      <c r="FL93" s="31" t="s">
        <v>440</v>
      </c>
      <c r="FM93" s="31" t="s">
        <v>440</v>
      </c>
      <c r="FN93" s="2">
        <v>1</v>
      </c>
      <c r="FO93">
        <v>1</v>
      </c>
      <c r="FP93">
        <v>1</v>
      </c>
      <c r="FQ93">
        <v>1</v>
      </c>
      <c r="FR93">
        <v>1</v>
      </c>
      <c r="FS93">
        <v>2</v>
      </c>
      <c r="FT93">
        <v>2</v>
      </c>
      <c r="FU93">
        <v>1</v>
      </c>
      <c r="FV93">
        <v>1</v>
      </c>
      <c r="FW93">
        <v>1</v>
      </c>
      <c r="FX93">
        <v>1</v>
      </c>
      <c r="FY93" s="37">
        <v>2</v>
      </c>
      <c r="FZ93">
        <v>2</v>
      </c>
      <c r="GA93">
        <v>2</v>
      </c>
      <c r="GB93">
        <v>2</v>
      </c>
      <c r="GC93">
        <v>2</v>
      </c>
      <c r="GD93">
        <v>1</v>
      </c>
      <c r="GE93">
        <v>1</v>
      </c>
      <c r="GF93">
        <v>2</v>
      </c>
      <c r="GG93">
        <v>1</v>
      </c>
      <c r="GH93">
        <v>2</v>
      </c>
      <c r="GI93">
        <v>1</v>
      </c>
      <c r="GJ93" s="2">
        <f t="shared" si="249"/>
        <v>28</v>
      </c>
      <c r="GK93" s="3">
        <f t="shared" si="250"/>
        <v>1.4</v>
      </c>
      <c r="GL93" s="2" t="s">
        <v>506</v>
      </c>
      <c r="GM93">
        <v>2</v>
      </c>
      <c r="GN93" t="s">
        <v>507</v>
      </c>
      <c r="GO93">
        <v>3</v>
      </c>
      <c r="GP93" t="s">
        <v>514</v>
      </c>
      <c r="GQ93" s="3">
        <v>10</v>
      </c>
      <c r="GR93" s="2">
        <v>1</v>
      </c>
      <c r="GS93">
        <v>4</v>
      </c>
      <c r="GT93">
        <v>4</v>
      </c>
      <c r="GU93">
        <v>3</v>
      </c>
      <c r="GV93">
        <v>4</v>
      </c>
      <c r="GW93">
        <v>4</v>
      </c>
      <c r="GX93" s="37">
        <f>LOOKUP(GW93,{1,2,3,4,5},{5,4,3,2,1})</f>
        <v>2</v>
      </c>
      <c r="GY93">
        <v>2</v>
      </c>
      <c r="GZ93" s="37">
        <f>LOOKUP(GY93,{1,2,3,4,5},{5,4,3,2,1})</f>
        <v>4</v>
      </c>
      <c r="HA93">
        <v>4</v>
      </c>
      <c r="HB93">
        <v>2</v>
      </c>
      <c r="HC93" s="37">
        <f>LOOKUP(HB93,{1,2,3,4,5},{5,4,3,2,1})</f>
        <v>4</v>
      </c>
      <c r="HD93">
        <v>2</v>
      </c>
      <c r="HE93">
        <v>4</v>
      </c>
      <c r="HF93">
        <v>4</v>
      </c>
      <c r="HG93">
        <v>4</v>
      </c>
      <c r="HH93">
        <v>4</v>
      </c>
      <c r="HI93">
        <v>4</v>
      </c>
      <c r="HJ93">
        <v>3</v>
      </c>
      <c r="HK93">
        <v>3</v>
      </c>
      <c r="HL93" s="37">
        <f>LOOKUP(HK93,{1,2,3,4,5},{5,4,3,2,1})</f>
        <v>3</v>
      </c>
      <c r="HM93">
        <v>3</v>
      </c>
      <c r="HN93" s="37">
        <f>LOOKUP(HM93,{1,2,3,4,5},{5,4,3,2,1})</f>
        <v>3</v>
      </c>
      <c r="HO93">
        <f t="shared" si="251"/>
        <v>60</v>
      </c>
      <c r="HP93">
        <f t="shared" si="252"/>
        <v>3.53</v>
      </c>
      <c r="HQ93">
        <v>1</v>
      </c>
      <c r="HR93">
        <v>2</v>
      </c>
      <c r="HS93">
        <v>2</v>
      </c>
      <c r="HT93">
        <v>1</v>
      </c>
      <c r="HU93">
        <v>1</v>
      </c>
      <c r="HV93">
        <v>1</v>
      </c>
      <c r="HW93">
        <v>1</v>
      </c>
      <c r="HX93" s="37">
        <v>3</v>
      </c>
      <c r="HY93">
        <v>2</v>
      </c>
      <c r="HZ93">
        <v>3</v>
      </c>
      <c r="IA93">
        <v>2</v>
      </c>
      <c r="IB93">
        <v>2</v>
      </c>
      <c r="IC93">
        <v>3</v>
      </c>
      <c r="ID93">
        <v>3</v>
      </c>
      <c r="IE93">
        <v>2</v>
      </c>
      <c r="IF93">
        <v>2</v>
      </c>
      <c r="IG93">
        <v>3</v>
      </c>
      <c r="IH93">
        <v>1</v>
      </c>
      <c r="II93">
        <v>2</v>
      </c>
      <c r="IJ93" s="37">
        <f>LOOKUP(II93,{1,2,3},{3,2,1})</f>
        <v>2</v>
      </c>
      <c r="IK93" s="2">
        <f t="shared" si="216"/>
        <v>33</v>
      </c>
      <c r="IL93" s="3">
        <f t="shared" si="217"/>
        <v>1.94</v>
      </c>
      <c r="IM93" s="2">
        <v>1</v>
      </c>
      <c r="IN93">
        <v>1</v>
      </c>
      <c r="IO93">
        <v>3</v>
      </c>
      <c r="IP93">
        <v>4</v>
      </c>
      <c r="IQ93">
        <v>2</v>
      </c>
      <c r="IR93">
        <v>5</v>
      </c>
      <c r="IS93">
        <v>2</v>
      </c>
      <c r="IT93" s="2">
        <f t="shared" si="253"/>
        <v>17</v>
      </c>
      <c r="IU93" s="3">
        <f t="shared" si="254"/>
        <v>2.8330000000000002</v>
      </c>
      <c r="IV93" s="2">
        <v>1</v>
      </c>
      <c r="IW93">
        <v>3</v>
      </c>
      <c r="IX93">
        <v>4</v>
      </c>
      <c r="IY93">
        <v>4</v>
      </c>
      <c r="IZ93">
        <v>4</v>
      </c>
      <c r="JA93">
        <v>5</v>
      </c>
      <c r="JB93">
        <v>5</v>
      </c>
      <c r="JC93" s="2">
        <f t="shared" si="255"/>
        <v>25</v>
      </c>
      <c r="JD93" s="3">
        <f t="shared" si="256"/>
        <v>4.1669999999999998</v>
      </c>
      <c r="JE93" s="2">
        <v>1</v>
      </c>
      <c r="JF93">
        <v>2</v>
      </c>
      <c r="JG93">
        <v>3</v>
      </c>
      <c r="JH93">
        <v>3</v>
      </c>
      <c r="JI93">
        <v>3</v>
      </c>
      <c r="JJ93">
        <v>2</v>
      </c>
      <c r="JK93">
        <v>2</v>
      </c>
      <c r="JL93" s="2">
        <f t="shared" si="257"/>
        <v>15</v>
      </c>
      <c r="JM93" s="3">
        <f t="shared" si="258"/>
        <v>2.5</v>
      </c>
      <c r="JN93" s="2">
        <v>1</v>
      </c>
      <c r="JO93">
        <v>3</v>
      </c>
      <c r="JP93">
        <v>4</v>
      </c>
      <c r="JQ93">
        <v>4</v>
      </c>
      <c r="JR93">
        <v>3</v>
      </c>
      <c r="JS93">
        <v>5</v>
      </c>
      <c r="JT93">
        <v>4</v>
      </c>
      <c r="JU93" s="2">
        <f t="shared" si="278"/>
        <v>23</v>
      </c>
      <c r="JV93" s="3">
        <f t="shared" si="279"/>
        <v>3.8330000000000002</v>
      </c>
      <c r="JW93" s="2">
        <v>1</v>
      </c>
      <c r="JX93">
        <v>4</v>
      </c>
      <c r="JY93" s="37">
        <f>LOOKUP(JX93,{1,2,3,4,5},{5,4,3,2,1})</f>
        <v>2</v>
      </c>
      <c r="JZ93">
        <v>3</v>
      </c>
      <c r="KA93" s="37">
        <f>LOOKUP(JZ93,{1,2,3,4,5},{5,4,3,2,1})</f>
        <v>3</v>
      </c>
      <c r="KB93">
        <v>3</v>
      </c>
      <c r="KC93" s="37">
        <f>LOOKUP(KB93,{1,2,3,4,5},{5,4,3,2,1})</f>
        <v>3</v>
      </c>
      <c r="KD93">
        <v>4</v>
      </c>
      <c r="KE93" s="37">
        <f>LOOKUP(KD93,{1,2,3,4,5},{5,4,3,2,1})</f>
        <v>2</v>
      </c>
      <c r="KF93">
        <v>2</v>
      </c>
      <c r="KG93" s="37">
        <f>LOOKUP(KF93,{1,2,3,4,5},{5,4,3,2,1})</f>
        <v>4</v>
      </c>
      <c r="KH93">
        <v>3</v>
      </c>
      <c r="KI93" s="37">
        <f>LOOKUP(KH93,{1,2,3,4,5},{5,4,3,2,1})</f>
        <v>3</v>
      </c>
      <c r="KJ93" s="2">
        <f t="shared" si="276"/>
        <v>19</v>
      </c>
      <c r="KK93" s="3">
        <f t="shared" si="259"/>
        <v>3.1669999999999998</v>
      </c>
      <c r="KL93" s="2">
        <f t="shared" si="260"/>
        <v>6</v>
      </c>
      <c r="KM93">
        <f t="shared" si="261"/>
        <v>10</v>
      </c>
      <c r="KN93">
        <f t="shared" si="277"/>
        <v>11</v>
      </c>
      <c r="KO93">
        <f t="shared" si="262"/>
        <v>8</v>
      </c>
      <c r="KP93">
        <f t="shared" si="263"/>
        <v>14</v>
      </c>
      <c r="KQ93">
        <f t="shared" si="264"/>
        <v>10</v>
      </c>
      <c r="KR93" s="2">
        <f t="shared" si="218"/>
        <v>5</v>
      </c>
      <c r="KS93">
        <f t="shared" si="223"/>
        <v>7</v>
      </c>
      <c r="KT93">
        <f t="shared" si="280"/>
        <v>7</v>
      </c>
      <c r="KU93">
        <f t="shared" si="281"/>
        <v>6</v>
      </c>
      <c r="KV93">
        <f t="shared" si="283"/>
        <v>7</v>
      </c>
      <c r="KW93" s="3">
        <f t="shared" si="282"/>
        <v>6</v>
      </c>
      <c r="KX93" s="2">
        <v>1</v>
      </c>
      <c r="KY93">
        <v>4</v>
      </c>
      <c r="KZ93">
        <v>5</v>
      </c>
      <c r="LA93">
        <v>4</v>
      </c>
      <c r="LB93">
        <v>3</v>
      </c>
      <c r="LC93">
        <v>4</v>
      </c>
      <c r="LD93">
        <v>3</v>
      </c>
      <c r="LE93">
        <v>5</v>
      </c>
      <c r="LF93">
        <v>4</v>
      </c>
      <c r="LG93">
        <v>4</v>
      </c>
      <c r="LH93">
        <v>5</v>
      </c>
      <c r="LI93">
        <v>4</v>
      </c>
      <c r="LJ93">
        <v>4</v>
      </c>
      <c r="LK93">
        <v>5</v>
      </c>
      <c r="LL93">
        <v>5</v>
      </c>
      <c r="LM93">
        <v>4</v>
      </c>
      <c r="LN93">
        <v>4</v>
      </c>
      <c r="LO93">
        <v>4</v>
      </c>
      <c r="LP93">
        <v>4</v>
      </c>
      <c r="LQ93">
        <v>4</v>
      </c>
      <c r="LR93">
        <v>4</v>
      </c>
      <c r="LS93">
        <v>4</v>
      </c>
      <c r="LT93">
        <v>5</v>
      </c>
      <c r="LU93" s="2">
        <f t="shared" si="265"/>
        <v>27</v>
      </c>
      <c r="LV93" s="3">
        <f t="shared" si="266"/>
        <v>4.5</v>
      </c>
      <c r="LW93" s="2">
        <f t="shared" si="267"/>
        <v>65</v>
      </c>
      <c r="LX93" s="3">
        <f t="shared" si="268"/>
        <v>4.0629999999999997</v>
      </c>
      <c r="LY93" s="2">
        <f t="shared" si="269"/>
        <v>92</v>
      </c>
      <c r="LZ93" s="3">
        <f t="shared" si="270"/>
        <v>4.1820000000000004</v>
      </c>
      <c r="MA93" s="2">
        <v>1</v>
      </c>
      <c r="MB93">
        <v>1</v>
      </c>
      <c r="MC93">
        <v>1</v>
      </c>
      <c r="MD93">
        <v>1</v>
      </c>
      <c r="ME93">
        <v>1</v>
      </c>
      <c r="MF93">
        <v>2</v>
      </c>
      <c r="MG93">
        <v>1</v>
      </c>
      <c r="MH93">
        <v>2</v>
      </c>
      <c r="MI93">
        <v>2</v>
      </c>
      <c r="MJ93" s="3">
        <v>2</v>
      </c>
      <c r="MK93">
        <f t="shared" si="271"/>
        <v>14</v>
      </c>
      <c r="ML93" s="2">
        <v>1</v>
      </c>
      <c r="MM93">
        <v>4</v>
      </c>
      <c r="MN93">
        <v>4</v>
      </c>
      <c r="MO93">
        <v>4</v>
      </c>
      <c r="MP93" s="37">
        <f>LOOKUP(MO93,{1,2,3,4,5},{5,4,3,2,1})</f>
        <v>2</v>
      </c>
      <c r="MQ93">
        <v>3</v>
      </c>
      <c r="MR93">
        <v>3</v>
      </c>
      <c r="MS93" s="37">
        <f>LOOKUP(MR93,{1,2,3,4,5},{5,4,3,2,1})</f>
        <v>3</v>
      </c>
      <c r="MT93">
        <v>3</v>
      </c>
      <c r="MU93" s="37">
        <f>LOOKUP(MT93,{1,2,3,4,5},{5,4,3,2,1})</f>
        <v>3</v>
      </c>
      <c r="MV93">
        <v>3</v>
      </c>
      <c r="MW93">
        <v>3</v>
      </c>
      <c r="MX93">
        <v>2</v>
      </c>
      <c r="MY93">
        <v>2</v>
      </c>
      <c r="MZ93" s="37">
        <f>LOOKUP(MY93,{1,2,3,4,5},{5,4,3,2,1})</f>
        <v>4</v>
      </c>
      <c r="NA93">
        <v>1</v>
      </c>
      <c r="NB93">
        <v>3</v>
      </c>
      <c r="NC93">
        <v>2</v>
      </c>
      <c r="ND93" s="37">
        <f>LOOKUP(NC93,{1,2,3,4,5},{5,4,3,2,1})</f>
        <v>4</v>
      </c>
      <c r="NE93">
        <v>2</v>
      </c>
      <c r="NF93">
        <v>2</v>
      </c>
      <c r="NG93" s="37">
        <f>LOOKUP(NF93,{1,2,3,4,5},{5,4,3,2,1})</f>
        <v>4</v>
      </c>
      <c r="NH93">
        <v>2</v>
      </c>
      <c r="NI93" s="37">
        <f>LOOKUP(NH93,{1,2,3,4,5},{5,4,3,2,1})</f>
        <v>4</v>
      </c>
      <c r="NJ93">
        <v>1</v>
      </c>
      <c r="NK93">
        <v>3</v>
      </c>
      <c r="NL93" s="37">
        <f>LOOKUP(NK93,{1,2,3,4,5},{5,4,3,2,1})</f>
        <v>3</v>
      </c>
      <c r="NM93">
        <v>4</v>
      </c>
      <c r="NN93" s="37">
        <f>LOOKUP(NM93,{1,2,3,4,5},{5,4,3,2,1})</f>
        <v>2</v>
      </c>
      <c r="NO93">
        <v>3</v>
      </c>
      <c r="NP93" s="37">
        <f>LOOKUP(NO93,{1,2,3,4,5},{5,4,3,2,1})</f>
        <v>3</v>
      </c>
      <c r="NQ93">
        <v>3</v>
      </c>
      <c r="NR93">
        <v>4</v>
      </c>
      <c r="NS93">
        <v>4</v>
      </c>
      <c r="NT93">
        <v>2</v>
      </c>
      <c r="NU93" s="37">
        <f>LOOKUP(NT93,{1,2,3,4,5},{5,4,3,2,1})</f>
        <v>4</v>
      </c>
      <c r="NV93">
        <v>5</v>
      </c>
      <c r="NW93" s="37">
        <f>LOOKUP(NV93,{1,2,3,4,5},{5,4,3,2,1})</f>
        <v>1</v>
      </c>
      <c r="NX93">
        <v>3</v>
      </c>
      <c r="NY93" s="37">
        <f>LOOKUP(NX93,{1,2,3,4,5},{5,4,3,2,1})</f>
        <v>3</v>
      </c>
      <c r="NZ93">
        <f t="shared" si="284"/>
        <v>77</v>
      </c>
      <c r="OA93">
        <f t="shared" si="285"/>
        <v>2.96</v>
      </c>
      <c r="OB93" s="13" t="s">
        <v>440</v>
      </c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</row>
    <row r="94" spans="1:461" x14ac:dyDescent="0.3">
      <c r="A94" s="30">
        <v>102</v>
      </c>
      <c r="B94" s="2" t="s">
        <v>872</v>
      </c>
      <c r="C94" s="3">
        <v>1</v>
      </c>
      <c r="D94" s="2">
        <v>19</v>
      </c>
      <c r="E94">
        <v>2</v>
      </c>
      <c r="F94" s="2">
        <v>1</v>
      </c>
      <c r="G94">
        <v>1</v>
      </c>
      <c r="H94" s="3">
        <v>1</v>
      </c>
      <c r="I94" s="2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f t="shared" si="274"/>
        <v>2</v>
      </c>
      <c r="R94">
        <v>3</v>
      </c>
      <c r="S94">
        <v>4</v>
      </c>
      <c r="T94">
        <f>LOOKUP(R94,{1,2,3,4,5,6,11,15},{1,2,1,2,2,2,1,2})</f>
        <v>1</v>
      </c>
      <c r="U94">
        <v>1</v>
      </c>
      <c r="V94" s="3"/>
      <c r="W94" s="32" t="s">
        <v>440</v>
      </c>
      <c r="X94" s="32" t="s">
        <v>440</v>
      </c>
      <c r="Y94" s="32" t="s">
        <v>440</v>
      </c>
      <c r="Z94" s="32" t="s">
        <v>440</v>
      </c>
      <c r="AA94" s="32" t="s">
        <v>440</v>
      </c>
      <c r="AB94" s="49" t="s">
        <v>440</v>
      </c>
      <c r="AC94" s="32" t="s">
        <v>440</v>
      </c>
      <c r="AD94" s="49" t="s">
        <v>440</v>
      </c>
      <c r="AE94" s="2">
        <v>1</v>
      </c>
      <c r="AF94">
        <v>1</v>
      </c>
      <c r="AG94">
        <f t="shared" si="286"/>
        <v>1</v>
      </c>
      <c r="AH94">
        <v>1</v>
      </c>
      <c r="AI94">
        <f t="shared" si="287"/>
        <v>1</v>
      </c>
      <c r="AJ94">
        <v>1</v>
      </c>
      <c r="AK94">
        <f t="shared" si="288"/>
        <v>1</v>
      </c>
      <c r="AL94">
        <v>2</v>
      </c>
      <c r="AM94">
        <f t="shared" si="289"/>
        <v>1</v>
      </c>
      <c r="AN94">
        <v>1</v>
      </c>
      <c r="AO94">
        <f t="shared" si="290"/>
        <v>-1</v>
      </c>
      <c r="AP94">
        <v>1</v>
      </c>
      <c r="AQ94">
        <f t="shared" si="291"/>
        <v>1</v>
      </c>
      <c r="AR94">
        <v>2</v>
      </c>
      <c r="AS94">
        <f t="shared" si="292"/>
        <v>1</v>
      </c>
      <c r="AT94">
        <v>2</v>
      </c>
      <c r="AU94">
        <f t="shared" si="293"/>
        <v>1</v>
      </c>
      <c r="AV94">
        <v>2</v>
      </c>
      <c r="AW94">
        <f t="shared" si="294"/>
        <v>-1</v>
      </c>
      <c r="AX94">
        <v>1</v>
      </c>
      <c r="AY94">
        <f t="shared" si="295"/>
        <v>-1</v>
      </c>
      <c r="AZ94">
        <v>2</v>
      </c>
      <c r="BA94">
        <f t="shared" si="296"/>
        <v>1</v>
      </c>
      <c r="BB94">
        <v>1</v>
      </c>
      <c r="BC94">
        <f t="shared" si="297"/>
        <v>1</v>
      </c>
      <c r="BD94">
        <v>2</v>
      </c>
      <c r="BE94">
        <f t="shared" si="298"/>
        <v>-1</v>
      </c>
      <c r="BF94">
        <v>2</v>
      </c>
      <c r="BG94">
        <f t="shared" si="299"/>
        <v>1</v>
      </c>
      <c r="BH94">
        <v>2</v>
      </c>
      <c r="BI94">
        <f t="shared" si="300"/>
        <v>-1</v>
      </c>
      <c r="BJ94">
        <v>2</v>
      </c>
      <c r="BK94">
        <f t="shared" si="301"/>
        <v>1</v>
      </c>
      <c r="BL94">
        <v>2</v>
      </c>
      <c r="BM94">
        <f t="shared" si="302"/>
        <v>1</v>
      </c>
      <c r="BN94">
        <v>1</v>
      </c>
      <c r="BO94">
        <f t="shared" si="303"/>
        <v>1</v>
      </c>
      <c r="BP94">
        <v>1</v>
      </c>
      <c r="BQ94">
        <f t="shared" si="304"/>
        <v>1</v>
      </c>
      <c r="BR94">
        <v>2</v>
      </c>
      <c r="BS94">
        <f t="shared" si="305"/>
        <v>1</v>
      </c>
      <c r="BT94">
        <v>2</v>
      </c>
      <c r="BU94">
        <f t="shared" si="306"/>
        <v>1</v>
      </c>
      <c r="BV94" s="13">
        <f t="shared" si="307"/>
        <v>11</v>
      </c>
      <c r="BW94" s="2">
        <v>1</v>
      </c>
      <c r="BX94">
        <v>2</v>
      </c>
      <c r="BY94">
        <v>4</v>
      </c>
      <c r="BZ94">
        <v>4</v>
      </c>
      <c r="CA94">
        <v>5</v>
      </c>
      <c r="CB94">
        <v>2</v>
      </c>
      <c r="CC94">
        <v>4</v>
      </c>
      <c r="CD94">
        <v>1</v>
      </c>
      <c r="CE94" s="37">
        <v>5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4</v>
      </c>
      <c r="CO94">
        <v>2</v>
      </c>
      <c r="CP94">
        <v>4</v>
      </c>
      <c r="CQ94">
        <v>2</v>
      </c>
      <c r="CR94">
        <v>2</v>
      </c>
      <c r="CS94">
        <f>LOOKUP(CR94,{1,2,3,4,5},{5,4,3,2,1})</f>
        <v>4</v>
      </c>
      <c r="CT94">
        <v>4</v>
      </c>
      <c r="CU94">
        <v>4</v>
      </c>
      <c r="CV94">
        <v>4</v>
      </c>
      <c r="CW94">
        <v>2</v>
      </c>
      <c r="CX94">
        <f>LOOKUP(CW94,{1,2,3,4,5},{5,4,3,2,1})</f>
        <v>4</v>
      </c>
      <c r="CY94">
        <v>2</v>
      </c>
      <c r="CZ94">
        <f>LOOKUP(CY94,{1,2,3,4,5},{5,4,3,2,1})</f>
        <v>4</v>
      </c>
      <c r="DA94">
        <v>2</v>
      </c>
      <c r="DB94">
        <f>LOOKUP(DA94,{1,2,3,4,5},{5,4,3,2,1})</f>
        <v>4</v>
      </c>
      <c r="DC94">
        <v>2</v>
      </c>
      <c r="DD94">
        <v>4</v>
      </c>
      <c r="DE94">
        <v>4</v>
      </c>
      <c r="DF94">
        <v>4</v>
      </c>
      <c r="DG94">
        <v>4</v>
      </c>
      <c r="DH94">
        <v>4</v>
      </c>
      <c r="DI94">
        <v>2</v>
      </c>
      <c r="DJ94">
        <v>2</v>
      </c>
      <c r="DK94">
        <v>2</v>
      </c>
      <c r="DL94" s="2">
        <f t="shared" si="224"/>
        <v>10</v>
      </c>
      <c r="DM94">
        <f t="shared" si="225"/>
        <v>3.3332999999999999</v>
      </c>
      <c r="DN94">
        <f t="shared" si="226"/>
        <v>12</v>
      </c>
      <c r="DO94">
        <f t="shared" si="227"/>
        <v>4</v>
      </c>
      <c r="DP94">
        <f t="shared" si="228"/>
        <v>22</v>
      </c>
      <c r="DQ94" s="3">
        <f t="shared" si="229"/>
        <v>3.6667000000000001</v>
      </c>
      <c r="DR94" s="2">
        <f t="shared" si="230"/>
        <v>19</v>
      </c>
      <c r="DS94">
        <f t="shared" si="231"/>
        <v>3.1667000000000001</v>
      </c>
      <c r="DT94">
        <f t="shared" si="232"/>
        <v>15</v>
      </c>
      <c r="DU94">
        <f t="shared" si="233"/>
        <v>1.875</v>
      </c>
      <c r="DV94">
        <f t="shared" si="234"/>
        <v>34</v>
      </c>
      <c r="DW94" s="3">
        <f t="shared" si="235"/>
        <v>2.4300000000000002</v>
      </c>
      <c r="DX94" s="2">
        <f t="shared" si="236"/>
        <v>10</v>
      </c>
      <c r="DY94">
        <f t="shared" si="237"/>
        <v>3.3332999999999999</v>
      </c>
      <c r="DZ94">
        <f t="shared" si="238"/>
        <v>12</v>
      </c>
      <c r="EA94">
        <f t="shared" si="239"/>
        <v>4</v>
      </c>
      <c r="EB94">
        <f t="shared" si="240"/>
        <v>22</v>
      </c>
      <c r="EC94" s="3">
        <f t="shared" si="241"/>
        <v>3.67</v>
      </c>
      <c r="ED94" s="2">
        <f t="shared" si="275"/>
        <v>22</v>
      </c>
      <c r="EE94" s="3">
        <f t="shared" si="242"/>
        <v>3.67</v>
      </c>
      <c r="EF94" s="2">
        <f t="shared" si="243"/>
        <v>6</v>
      </c>
      <c r="EG94" s="3">
        <f t="shared" si="244"/>
        <v>2</v>
      </c>
      <c r="EH94" s="2">
        <f t="shared" si="245"/>
        <v>106</v>
      </c>
      <c r="EI94" s="3">
        <f t="shared" si="246"/>
        <v>3.03</v>
      </c>
      <c r="EJ94" s="2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4</v>
      </c>
      <c r="EU94" s="37">
        <v>2</v>
      </c>
      <c r="EV94">
        <v>1</v>
      </c>
      <c r="EW94">
        <v>1</v>
      </c>
      <c r="EX94">
        <v>1</v>
      </c>
      <c r="EY94">
        <v>1</v>
      </c>
      <c r="EZ94">
        <v>4</v>
      </c>
      <c r="FA94">
        <v>4</v>
      </c>
      <c r="FB94">
        <v>1</v>
      </c>
      <c r="FC94">
        <v>1</v>
      </c>
      <c r="FD94">
        <v>1</v>
      </c>
      <c r="FE94">
        <v>4</v>
      </c>
      <c r="FF94" s="2">
        <f t="shared" si="247"/>
        <v>32</v>
      </c>
      <c r="FG94" s="3">
        <f t="shared" si="248"/>
        <v>1.6</v>
      </c>
      <c r="FH94" t="s">
        <v>514</v>
      </c>
      <c r="FI94">
        <v>10</v>
      </c>
      <c r="FJ94" t="s">
        <v>520</v>
      </c>
      <c r="FK94">
        <v>15</v>
      </c>
      <c r="FL94" t="s">
        <v>525</v>
      </c>
      <c r="FM94">
        <v>20</v>
      </c>
      <c r="FN94" s="2">
        <v>1</v>
      </c>
      <c r="FO94">
        <v>1</v>
      </c>
      <c r="FP94">
        <v>1</v>
      </c>
      <c r="FQ94">
        <v>1</v>
      </c>
      <c r="FR94">
        <v>2</v>
      </c>
      <c r="FS94">
        <v>2</v>
      </c>
      <c r="FT94">
        <v>2</v>
      </c>
      <c r="FU94">
        <v>2</v>
      </c>
      <c r="FV94">
        <v>1</v>
      </c>
      <c r="FW94">
        <v>1</v>
      </c>
      <c r="FX94">
        <v>1</v>
      </c>
      <c r="FY94" s="37">
        <v>2</v>
      </c>
      <c r="FZ94">
        <v>1</v>
      </c>
      <c r="GA94">
        <v>1</v>
      </c>
      <c r="GB94">
        <v>1</v>
      </c>
      <c r="GC94">
        <v>2</v>
      </c>
      <c r="GD94">
        <v>1</v>
      </c>
      <c r="GE94">
        <v>2</v>
      </c>
      <c r="GF94">
        <v>2</v>
      </c>
      <c r="GG94">
        <v>1</v>
      </c>
      <c r="GH94">
        <v>1</v>
      </c>
      <c r="GI94">
        <v>1</v>
      </c>
      <c r="GJ94" s="2">
        <f t="shared" si="249"/>
        <v>27</v>
      </c>
      <c r="GK94" s="3">
        <f t="shared" si="250"/>
        <v>1.35</v>
      </c>
      <c r="GL94" s="2" t="s">
        <v>522</v>
      </c>
      <c r="GM94">
        <v>17</v>
      </c>
      <c r="GN94" t="s">
        <v>516</v>
      </c>
      <c r="GO94">
        <v>11</v>
      </c>
      <c r="GP94" t="s">
        <v>505</v>
      </c>
      <c r="GQ94" s="3">
        <v>1</v>
      </c>
      <c r="GR94" s="2">
        <v>1</v>
      </c>
      <c r="GS94">
        <v>5</v>
      </c>
      <c r="GT94">
        <v>5</v>
      </c>
      <c r="GU94">
        <v>1</v>
      </c>
      <c r="GV94">
        <v>5</v>
      </c>
      <c r="GW94">
        <v>5</v>
      </c>
      <c r="GX94" s="37">
        <f>LOOKUP(GW94,{1,2,3,4,5},{5,4,3,2,1})</f>
        <v>1</v>
      </c>
      <c r="GY94">
        <v>1</v>
      </c>
      <c r="GZ94" s="37">
        <f>LOOKUP(GY94,{1,2,3,4,5},{5,4,3,2,1})</f>
        <v>5</v>
      </c>
      <c r="HA94">
        <v>5</v>
      </c>
      <c r="HB94">
        <v>2</v>
      </c>
      <c r="HC94" s="37">
        <f>LOOKUP(HB94,{1,2,3,4,5},{5,4,3,2,1})</f>
        <v>4</v>
      </c>
      <c r="HD94">
        <v>4</v>
      </c>
      <c r="HE94">
        <v>5</v>
      </c>
      <c r="HF94">
        <v>5</v>
      </c>
      <c r="HG94">
        <v>1</v>
      </c>
      <c r="HH94">
        <v>5</v>
      </c>
      <c r="HI94">
        <v>5</v>
      </c>
      <c r="HJ94">
        <v>5</v>
      </c>
      <c r="HK94">
        <v>1</v>
      </c>
      <c r="HL94" s="37">
        <f>LOOKUP(HK94,{1,2,3,4,5},{5,4,3,2,1})</f>
        <v>5</v>
      </c>
      <c r="HM94">
        <v>1</v>
      </c>
      <c r="HN94" s="37">
        <f>LOOKUP(HM94,{1,2,3,4,5},{5,4,3,2,1})</f>
        <v>5</v>
      </c>
      <c r="HO94">
        <f t="shared" si="251"/>
        <v>71</v>
      </c>
      <c r="HP94">
        <f t="shared" si="252"/>
        <v>4.18</v>
      </c>
      <c r="HQ94">
        <v>1</v>
      </c>
      <c r="HR94">
        <v>3</v>
      </c>
      <c r="HS94">
        <v>3</v>
      </c>
      <c r="HT94">
        <v>1</v>
      </c>
      <c r="HU94">
        <v>1</v>
      </c>
      <c r="HV94">
        <v>1</v>
      </c>
      <c r="HW94">
        <v>1</v>
      </c>
      <c r="HX94" s="37">
        <v>3</v>
      </c>
      <c r="HY94">
        <v>3</v>
      </c>
      <c r="HZ94">
        <v>3</v>
      </c>
      <c r="IA94">
        <v>3</v>
      </c>
      <c r="IB94">
        <v>1</v>
      </c>
      <c r="IC94">
        <v>1</v>
      </c>
      <c r="ID94">
        <v>1</v>
      </c>
      <c r="IE94">
        <v>1</v>
      </c>
      <c r="IF94">
        <v>3</v>
      </c>
      <c r="IG94">
        <v>3</v>
      </c>
      <c r="IH94">
        <v>1</v>
      </c>
      <c r="II94">
        <v>1</v>
      </c>
      <c r="IJ94" s="37">
        <f>LOOKUP(II94,{1,2,3},{3,2,1})</f>
        <v>3</v>
      </c>
      <c r="IK94" s="2">
        <f t="shared" ref="IK94:IK125" si="308">SUM(HR94,HS94,HT94,HU94,HV94,HW94,HY94,HZ94,IA94,IB94,IC94,ID94,IE94,IF94,IG94,IH94,IJ94)</f>
        <v>33</v>
      </c>
      <c r="IL94" s="3">
        <f t="shared" ref="IL94:IL125" si="309">ROUND((IK94/17), 2)</f>
        <v>1.94</v>
      </c>
      <c r="IM94" s="2">
        <v>1</v>
      </c>
      <c r="IN94">
        <v>1</v>
      </c>
      <c r="IO94">
        <v>3</v>
      </c>
      <c r="IP94">
        <v>4</v>
      </c>
      <c r="IQ94">
        <v>2</v>
      </c>
      <c r="IR94">
        <v>5</v>
      </c>
      <c r="IS94">
        <v>2</v>
      </c>
      <c r="IT94" s="2">
        <f t="shared" si="253"/>
        <v>17</v>
      </c>
      <c r="IU94" s="3">
        <f t="shared" si="254"/>
        <v>2.8330000000000002</v>
      </c>
      <c r="IV94" s="2">
        <v>1</v>
      </c>
      <c r="IW94">
        <v>2</v>
      </c>
      <c r="IX94">
        <v>3</v>
      </c>
      <c r="IY94">
        <v>5</v>
      </c>
      <c r="IZ94">
        <v>3</v>
      </c>
      <c r="JA94">
        <v>5</v>
      </c>
      <c r="JB94">
        <v>1</v>
      </c>
      <c r="JC94" s="2">
        <f t="shared" si="255"/>
        <v>19</v>
      </c>
      <c r="JD94" s="3">
        <f t="shared" si="256"/>
        <v>3.1669999999999998</v>
      </c>
      <c r="JE94" s="2">
        <v>1</v>
      </c>
      <c r="JF94">
        <v>5</v>
      </c>
      <c r="JG94">
        <v>3</v>
      </c>
      <c r="JH94">
        <v>3</v>
      </c>
      <c r="JI94">
        <v>3</v>
      </c>
      <c r="JJ94">
        <v>2</v>
      </c>
      <c r="JK94">
        <v>4</v>
      </c>
      <c r="JL94" s="2">
        <f t="shared" si="257"/>
        <v>20</v>
      </c>
      <c r="JM94" s="3">
        <f t="shared" si="258"/>
        <v>3.3330000000000002</v>
      </c>
      <c r="JN94" s="2">
        <v>1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 s="2">
        <f t="shared" si="278"/>
        <v>30</v>
      </c>
      <c r="JV94" s="3">
        <f t="shared" si="279"/>
        <v>5</v>
      </c>
      <c r="JW94" s="2">
        <v>1</v>
      </c>
      <c r="JX94">
        <v>5</v>
      </c>
      <c r="JY94" s="37">
        <f>LOOKUP(JX94,{1,2,3,4,5},{5,4,3,2,1})</f>
        <v>1</v>
      </c>
      <c r="JZ94">
        <v>2</v>
      </c>
      <c r="KA94" s="37">
        <f>LOOKUP(JZ94,{1,2,3,4,5},{5,4,3,2,1})</f>
        <v>4</v>
      </c>
      <c r="KB94">
        <v>2</v>
      </c>
      <c r="KC94" s="37">
        <f>LOOKUP(KB94,{1,2,3,4,5},{5,4,3,2,1})</f>
        <v>4</v>
      </c>
      <c r="KD94">
        <v>2</v>
      </c>
      <c r="KE94" s="37">
        <f>LOOKUP(KD94,{1,2,3,4,5},{5,4,3,2,1})</f>
        <v>4</v>
      </c>
      <c r="KF94">
        <v>2</v>
      </c>
      <c r="KG94" s="37">
        <f>LOOKUP(KF94,{1,2,3,4,5},{5,4,3,2,1})</f>
        <v>4</v>
      </c>
      <c r="KH94">
        <v>4</v>
      </c>
      <c r="KI94" s="37">
        <f>LOOKUP(KH94,{1,2,3,4,5},{5,4,3,2,1})</f>
        <v>2</v>
      </c>
      <c r="KJ94" s="2">
        <f t="shared" si="276"/>
        <v>17</v>
      </c>
      <c r="KK94" s="3">
        <f t="shared" si="259"/>
        <v>2.8330000000000002</v>
      </c>
      <c r="KL94" s="2">
        <f t="shared" si="260"/>
        <v>4</v>
      </c>
      <c r="KM94">
        <f t="shared" si="261"/>
        <v>10</v>
      </c>
      <c r="KN94">
        <f t="shared" si="277"/>
        <v>13</v>
      </c>
      <c r="KO94">
        <f t="shared" si="262"/>
        <v>9</v>
      </c>
      <c r="KP94">
        <f t="shared" si="263"/>
        <v>14</v>
      </c>
      <c r="KQ94">
        <f t="shared" si="264"/>
        <v>5</v>
      </c>
      <c r="KR94" s="2">
        <f t="shared" si="218"/>
        <v>10</v>
      </c>
      <c r="KS94">
        <f t="shared" si="223"/>
        <v>8</v>
      </c>
      <c r="KT94">
        <f t="shared" si="280"/>
        <v>8</v>
      </c>
      <c r="KU94">
        <f t="shared" si="281"/>
        <v>8</v>
      </c>
      <c r="KV94">
        <f t="shared" si="283"/>
        <v>7</v>
      </c>
      <c r="KW94" s="3">
        <f t="shared" si="282"/>
        <v>9</v>
      </c>
      <c r="KX94" s="2">
        <v>1</v>
      </c>
      <c r="KY94">
        <v>4</v>
      </c>
      <c r="KZ94">
        <v>5</v>
      </c>
      <c r="LA94">
        <v>4</v>
      </c>
      <c r="LB94">
        <v>2</v>
      </c>
      <c r="LC94">
        <v>4</v>
      </c>
      <c r="LD94">
        <v>2</v>
      </c>
      <c r="LE94">
        <v>5</v>
      </c>
      <c r="LF94">
        <v>4</v>
      </c>
      <c r="LG94">
        <v>5</v>
      </c>
      <c r="LH94">
        <v>5</v>
      </c>
      <c r="LI94">
        <v>2</v>
      </c>
      <c r="LJ94">
        <v>5</v>
      </c>
      <c r="LK94">
        <v>2</v>
      </c>
      <c r="LL94">
        <v>4</v>
      </c>
      <c r="LM94">
        <v>4</v>
      </c>
      <c r="LN94">
        <v>2</v>
      </c>
      <c r="LO94">
        <v>2</v>
      </c>
      <c r="LP94">
        <v>4</v>
      </c>
      <c r="LQ94">
        <v>2</v>
      </c>
      <c r="LR94">
        <v>4</v>
      </c>
      <c r="LS94">
        <v>2</v>
      </c>
      <c r="LT94">
        <v>4</v>
      </c>
      <c r="LU94" s="2">
        <f t="shared" si="265"/>
        <v>29</v>
      </c>
      <c r="LV94" s="3">
        <f t="shared" si="266"/>
        <v>4.8330000000000002</v>
      </c>
      <c r="LW94" s="2">
        <f t="shared" si="267"/>
        <v>48</v>
      </c>
      <c r="LX94" s="3">
        <f t="shared" si="268"/>
        <v>3</v>
      </c>
      <c r="LY94" s="2">
        <f t="shared" si="269"/>
        <v>77</v>
      </c>
      <c r="LZ94" s="3">
        <f t="shared" si="270"/>
        <v>3.5</v>
      </c>
      <c r="MA94" s="2">
        <v>1</v>
      </c>
      <c r="MB94">
        <v>2</v>
      </c>
      <c r="MC94">
        <v>1</v>
      </c>
      <c r="MD94">
        <v>1</v>
      </c>
      <c r="ME94">
        <v>1</v>
      </c>
      <c r="MF94">
        <v>2</v>
      </c>
      <c r="MG94">
        <v>1</v>
      </c>
      <c r="MH94">
        <v>1</v>
      </c>
      <c r="MI94">
        <v>1</v>
      </c>
      <c r="MJ94" s="3">
        <v>1</v>
      </c>
      <c r="MK94">
        <f t="shared" si="271"/>
        <v>12</v>
      </c>
      <c r="ML94" s="2">
        <v>1</v>
      </c>
      <c r="MM94">
        <v>4</v>
      </c>
      <c r="MN94">
        <v>4</v>
      </c>
      <c r="MO94">
        <v>2</v>
      </c>
      <c r="MP94" s="37">
        <f>LOOKUP(MO94,{1,2,3,4,5},{5,4,3,2,1})</f>
        <v>4</v>
      </c>
      <c r="MQ94">
        <v>3</v>
      </c>
      <c r="MR94">
        <v>2</v>
      </c>
      <c r="MS94" s="37">
        <f>LOOKUP(MR94,{1,2,3,4,5},{5,4,3,2,1})</f>
        <v>4</v>
      </c>
      <c r="MT94">
        <v>2</v>
      </c>
      <c r="MU94" s="37">
        <f>LOOKUP(MT94,{1,2,3,4,5},{5,4,3,2,1})</f>
        <v>4</v>
      </c>
      <c r="MV94">
        <v>2</v>
      </c>
      <c r="MW94">
        <v>3</v>
      </c>
      <c r="MX94">
        <v>2</v>
      </c>
      <c r="MY94">
        <v>4</v>
      </c>
      <c r="MZ94" s="37">
        <f>LOOKUP(MY94,{1,2,3,4,5},{5,4,3,2,1})</f>
        <v>2</v>
      </c>
      <c r="NA94">
        <v>3</v>
      </c>
      <c r="NB94">
        <v>3</v>
      </c>
      <c r="NC94">
        <v>2</v>
      </c>
      <c r="ND94" s="37">
        <f>LOOKUP(NC94,{1,2,3,4,5},{5,4,3,2,1})</f>
        <v>4</v>
      </c>
      <c r="NE94">
        <v>2</v>
      </c>
      <c r="NF94">
        <v>4</v>
      </c>
      <c r="NG94" s="37">
        <f>LOOKUP(NF94,{1,2,3,4,5},{5,4,3,2,1})</f>
        <v>2</v>
      </c>
      <c r="NH94">
        <v>2</v>
      </c>
      <c r="NI94" s="37">
        <f>LOOKUP(NH94,{1,2,3,4,5},{5,4,3,2,1})</f>
        <v>4</v>
      </c>
      <c r="NJ94">
        <v>3</v>
      </c>
      <c r="NK94">
        <v>4</v>
      </c>
      <c r="NL94" s="37">
        <f>LOOKUP(NK94,{1,2,3,4,5},{5,4,3,2,1})</f>
        <v>2</v>
      </c>
      <c r="NM94">
        <v>4</v>
      </c>
      <c r="NN94" s="37">
        <f>LOOKUP(NM94,{1,2,3,4,5},{5,4,3,2,1})</f>
        <v>2</v>
      </c>
      <c r="NO94">
        <v>2</v>
      </c>
      <c r="NP94" s="37">
        <f>LOOKUP(NO94,{1,2,3,4,5},{5,4,3,2,1})</f>
        <v>4</v>
      </c>
      <c r="NQ94">
        <v>3</v>
      </c>
      <c r="NR94">
        <v>3</v>
      </c>
      <c r="NS94">
        <v>4</v>
      </c>
      <c r="NT94">
        <v>3</v>
      </c>
      <c r="NU94" s="37">
        <f>LOOKUP(NT94,{1,2,3,4,5},{5,4,3,2,1})</f>
        <v>3</v>
      </c>
      <c r="NV94">
        <v>5</v>
      </c>
      <c r="NW94" s="37">
        <f>LOOKUP(NV94,{1,2,3,4,5},{5,4,3,2,1})</f>
        <v>1</v>
      </c>
      <c r="NX94">
        <v>4</v>
      </c>
      <c r="NY94" s="37">
        <f>LOOKUP(NX94,{1,2,3,4,5},{5,4,3,2,1})</f>
        <v>2</v>
      </c>
      <c r="NZ94">
        <f t="shared" si="284"/>
        <v>77</v>
      </c>
      <c r="OA94">
        <f t="shared" si="285"/>
        <v>2.96</v>
      </c>
      <c r="OB94" s="13" t="s">
        <v>873</v>
      </c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</row>
    <row r="95" spans="1:461" x14ac:dyDescent="0.3">
      <c r="A95" s="30">
        <v>103</v>
      </c>
      <c r="B95" s="2" t="s">
        <v>874</v>
      </c>
      <c r="C95" s="3">
        <v>1</v>
      </c>
      <c r="D95" s="2">
        <v>20</v>
      </c>
      <c r="E95">
        <v>2</v>
      </c>
      <c r="F95" s="2">
        <v>1</v>
      </c>
      <c r="G95">
        <v>1</v>
      </c>
      <c r="H95" s="3">
        <v>1</v>
      </c>
      <c r="I95" s="32">
        <v>2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 t="s">
        <v>440</v>
      </c>
      <c r="R95">
        <v>3</v>
      </c>
      <c r="S95">
        <v>4</v>
      </c>
      <c r="T95">
        <f>LOOKUP(R95,{1,2,3,4,5,6,11,15},{1,2,1,2,2,2,1,2})</f>
        <v>1</v>
      </c>
      <c r="U95">
        <v>1</v>
      </c>
      <c r="V95" s="3"/>
      <c r="W95" s="32" t="s">
        <v>440</v>
      </c>
      <c r="X95" s="32" t="s">
        <v>440</v>
      </c>
      <c r="Y95" s="32" t="s">
        <v>440</v>
      </c>
      <c r="Z95" s="32" t="s">
        <v>440</v>
      </c>
      <c r="AA95" s="32" t="s">
        <v>440</v>
      </c>
      <c r="AB95" s="49" t="s">
        <v>440</v>
      </c>
      <c r="AC95" s="32" t="s">
        <v>440</v>
      </c>
      <c r="AD95" s="49" t="s">
        <v>440</v>
      </c>
      <c r="AE95" s="2">
        <v>1</v>
      </c>
      <c r="AF95">
        <v>1</v>
      </c>
      <c r="AG95">
        <f t="shared" si="286"/>
        <v>1</v>
      </c>
      <c r="AH95">
        <v>1</v>
      </c>
      <c r="AI95">
        <f t="shared" si="287"/>
        <v>1</v>
      </c>
      <c r="AJ95">
        <v>1</v>
      </c>
      <c r="AK95">
        <f t="shared" si="288"/>
        <v>1</v>
      </c>
      <c r="AL95">
        <v>2</v>
      </c>
      <c r="AM95">
        <f t="shared" si="289"/>
        <v>1</v>
      </c>
      <c r="AN95">
        <v>2</v>
      </c>
      <c r="AO95">
        <f t="shared" si="290"/>
        <v>1</v>
      </c>
      <c r="AP95">
        <v>1</v>
      </c>
      <c r="AQ95">
        <f t="shared" si="291"/>
        <v>1</v>
      </c>
      <c r="AR95">
        <v>2</v>
      </c>
      <c r="AS95">
        <f t="shared" si="292"/>
        <v>1</v>
      </c>
      <c r="AT95">
        <v>2</v>
      </c>
      <c r="AU95">
        <f t="shared" si="293"/>
        <v>1</v>
      </c>
      <c r="AV95">
        <v>2</v>
      </c>
      <c r="AW95">
        <f t="shared" si="294"/>
        <v>-1</v>
      </c>
      <c r="AX95">
        <v>1</v>
      </c>
      <c r="AY95">
        <f t="shared" si="295"/>
        <v>-1</v>
      </c>
      <c r="AZ95">
        <v>1</v>
      </c>
      <c r="BA95">
        <f t="shared" si="296"/>
        <v>-1</v>
      </c>
      <c r="BB95">
        <v>1</v>
      </c>
      <c r="BC95">
        <f t="shared" si="297"/>
        <v>1</v>
      </c>
      <c r="BD95">
        <v>1</v>
      </c>
      <c r="BE95">
        <f t="shared" si="298"/>
        <v>1</v>
      </c>
      <c r="BF95">
        <v>2</v>
      </c>
      <c r="BG95">
        <f t="shared" si="299"/>
        <v>1</v>
      </c>
      <c r="BH95">
        <v>1</v>
      </c>
      <c r="BI95">
        <f t="shared" si="300"/>
        <v>1</v>
      </c>
      <c r="BJ95">
        <v>2</v>
      </c>
      <c r="BK95">
        <f t="shared" si="301"/>
        <v>1</v>
      </c>
      <c r="BL95">
        <v>1</v>
      </c>
      <c r="BM95">
        <f t="shared" si="302"/>
        <v>-1</v>
      </c>
      <c r="BN95">
        <v>1</v>
      </c>
      <c r="BO95">
        <f t="shared" si="303"/>
        <v>1</v>
      </c>
      <c r="BP95">
        <v>1</v>
      </c>
      <c r="BQ95">
        <f t="shared" si="304"/>
        <v>1</v>
      </c>
      <c r="BR95">
        <v>2</v>
      </c>
      <c r="BS95">
        <f t="shared" si="305"/>
        <v>1</v>
      </c>
      <c r="BT95">
        <v>2</v>
      </c>
      <c r="BU95">
        <f t="shared" si="306"/>
        <v>1</v>
      </c>
      <c r="BV95" s="13">
        <f t="shared" si="307"/>
        <v>13</v>
      </c>
      <c r="BW95" s="2">
        <v>1</v>
      </c>
      <c r="BX95">
        <v>3</v>
      </c>
      <c r="BY95">
        <v>4</v>
      </c>
      <c r="BZ95">
        <v>3</v>
      </c>
      <c r="CA95">
        <v>5</v>
      </c>
      <c r="CB95">
        <v>4</v>
      </c>
      <c r="CC95">
        <v>4</v>
      </c>
      <c r="CD95">
        <v>2</v>
      </c>
      <c r="CE95" s="37">
        <v>5</v>
      </c>
      <c r="CF95">
        <v>3</v>
      </c>
      <c r="CG95">
        <v>4</v>
      </c>
      <c r="CH95">
        <v>1</v>
      </c>
      <c r="CI95">
        <v>2</v>
      </c>
      <c r="CJ95">
        <v>4</v>
      </c>
      <c r="CK95">
        <v>3</v>
      </c>
      <c r="CL95">
        <v>3</v>
      </c>
      <c r="CM95">
        <v>2</v>
      </c>
      <c r="CN95">
        <v>3</v>
      </c>
      <c r="CO95">
        <v>2</v>
      </c>
      <c r="CP95">
        <v>4</v>
      </c>
      <c r="CQ95">
        <v>4</v>
      </c>
      <c r="CR95">
        <v>4</v>
      </c>
      <c r="CS95">
        <f>LOOKUP(CR95,{1,2,3,4,5},{5,4,3,2,1})</f>
        <v>2</v>
      </c>
      <c r="CT95">
        <v>3</v>
      </c>
      <c r="CU95">
        <v>4</v>
      </c>
      <c r="CV95">
        <v>3</v>
      </c>
      <c r="CW95">
        <v>4</v>
      </c>
      <c r="CX95">
        <f>LOOKUP(CW95,{1,2,3,4,5},{5,4,3,2,1})</f>
        <v>2</v>
      </c>
      <c r="CY95">
        <v>4</v>
      </c>
      <c r="CZ95">
        <f>LOOKUP(CY95,{1,2,3,4,5},{5,4,3,2,1})</f>
        <v>2</v>
      </c>
      <c r="DA95">
        <v>4</v>
      </c>
      <c r="DB95">
        <f>LOOKUP(DA95,{1,2,3,4,5},{5,4,3,2,1})</f>
        <v>2</v>
      </c>
      <c r="DC95">
        <v>2</v>
      </c>
      <c r="DD95">
        <v>2</v>
      </c>
      <c r="DE95">
        <v>2</v>
      </c>
      <c r="DF95">
        <v>3</v>
      </c>
      <c r="DG95">
        <v>2</v>
      </c>
      <c r="DH95">
        <v>2</v>
      </c>
      <c r="DI95">
        <v>4</v>
      </c>
      <c r="DJ95">
        <v>4</v>
      </c>
      <c r="DK95">
        <v>4</v>
      </c>
      <c r="DL95" s="2">
        <f t="shared" si="224"/>
        <v>10</v>
      </c>
      <c r="DM95">
        <f t="shared" si="225"/>
        <v>3.3332999999999999</v>
      </c>
      <c r="DN95">
        <f t="shared" si="226"/>
        <v>7</v>
      </c>
      <c r="DO95">
        <f t="shared" si="227"/>
        <v>2.3332999999999999</v>
      </c>
      <c r="DP95">
        <f t="shared" si="228"/>
        <v>17</v>
      </c>
      <c r="DQ95" s="3">
        <f t="shared" si="229"/>
        <v>2.8332999999999999</v>
      </c>
      <c r="DR95" s="2">
        <f t="shared" si="230"/>
        <v>22</v>
      </c>
      <c r="DS95">
        <f t="shared" si="231"/>
        <v>3.6667000000000001</v>
      </c>
      <c r="DT95">
        <f t="shared" si="232"/>
        <v>20</v>
      </c>
      <c r="DU95">
        <f t="shared" si="233"/>
        <v>2.5</v>
      </c>
      <c r="DV95">
        <f t="shared" si="234"/>
        <v>42</v>
      </c>
      <c r="DW95" s="3">
        <f t="shared" si="235"/>
        <v>3</v>
      </c>
      <c r="DX95" s="2">
        <f t="shared" si="236"/>
        <v>10</v>
      </c>
      <c r="DY95">
        <f t="shared" si="237"/>
        <v>3.3332999999999999</v>
      </c>
      <c r="DZ95">
        <f t="shared" si="238"/>
        <v>10</v>
      </c>
      <c r="EA95">
        <f t="shared" si="239"/>
        <v>3.3332999999999999</v>
      </c>
      <c r="EB95">
        <f t="shared" si="240"/>
        <v>20</v>
      </c>
      <c r="EC95" s="3">
        <f t="shared" si="241"/>
        <v>3.33</v>
      </c>
      <c r="ED95" s="2">
        <f t="shared" si="275"/>
        <v>12</v>
      </c>
      <c r="EE95" s="3">
        <f t="shared" si="242"/>
        <v>2</v>
      </c>
      <c r="EF95" s="2">
        <f t="shared" si="243"/>
        <v>12</v>
      </c>
      <c r="EG95" s="3">
        <f t="shared" si="244"/>
        <v>4</v>
      </c>
      <c r="EH95" s="2">
        <f t="shared" si="245"/>
        <v>103</v>
      </c>
      <c r="EI95" s="3">
        <f t="shared" si="246"/>
        <v>2.94</v>
      </c>
      <c r="EJ95" s="2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2</v>
      </c>
      <c r="ES95">
        <v>1</v>
      </c>
      <c r="ET95">
        <v>4</v>
      </c>
      <c r="EU95" s="37">
        <v>2</v>
      </c>
      <c r="EV95">
        <v>1</v>
      </c>
      <c r="EW95">
        <v>1</v>
      </c>
      <c r="EX95">
        <v>1</v>
      </c>
      <c r="EY95">
        <v>1</v>
      </c>
      <c r="EZ95">
        <v>4</v>
      </c>
      <c r="FA95">
        <v>4</v>
      </c>
      <c r="FB95">
        <v>1</v>
      </c>
      <c r="FC95">
        <v>1</v>
      </c>
      <c r="FD95">
        <v>2</v>
      </c>
      <c r="FE95">
        <v>2</v>
      </c>
      <c r="FF95" s="2">
        <f t="shared" si="247"/>
        <v>32</v>
      </c>
      <c r="FG95" s="3">
        <f t="shared" si="248"/>
        <v>1.6</v>
      </c>
      <c r="FH95" t="s">
        <v>521</v>
      </c>
      <c r="FI95">
        <v>16</v>
      </c>
      <c r="FJ95" t="s">
        <v>520</v>
      </c>
      <c r="FK95">
        <v>15</v>
      </c>
      <c r="FL95" t="s">
        <v>514</v>
      </c>
      <c r="FM95" s="3">
        <v>10</v>
      </c>
      <c r="FN95" s="2">
        <v>1</v>
      </c>
      <c r="FO95">
        <v>1</v>
      </c>
      <c r="FP95">
        <v>2</v>
      </c>
      <c r="FQ95">
        <v>1</v>
      </c>
      <c r="FR95">
        <v>2</v>
      </c>
      <c r="FS95">
        <v>2</v>
      </c>
      <c r="FT95">
        <v>1</v>
      </c>
      <c r="FU95">
        <v>2</v>
      </c>
      <c r="FV95">
        <v>1</v>
      </c>
      <c r="FW95">
        <v>1</v>
      </c>
      <c r="FX95">
        <v>1</v>
      </c>
      <c r="FY95" s="37">
        <v>2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 s="2">
        <f t="shared" si="249"/>
        <v>24</v>
      </c>
      <c r="GK95" s="3">
        <f t="shared" si="250"/>
        <v>1.2</v>
      </c>
      <c r="GL95" s="2" t="s">
        <v>514</v>
      </c>
      <c r="GM95">
        <v>10</v>
      </c>
      <c r="GN95" t="s">
        <v>521</v>
      </c>
      <c r="GO95">
        <v>16</v>
      </c>
      <c r="GP95" t="s">
        <v>513</v>
      </c>
      <c r="GQ95" s="3">
        <v>9</v>
      </c>
      <c r="GR95" s="2">
        <v>1</v>
      </c>
      <c r="GS95">
        <v>4</v>
      </c>
      <c r="GT95">
        <v>4</v>
      </c>
      <c r="GU95">
        <v>3</v>
      </c>
      <c r="GV95">
        <v>4</v>
      </c>
      <c r="GW95">
        <v>4</v>
      </c>
      <c r="GX95" s="37">
        <f>LOOKUP(GW95,{1,2,3,4,5},{5,4,3,2,1})</f>
        <v>2</v>
      </c>
      <c r="GY95">
        <v>1</v>
      </c>
      <c r="GZ95" s="37">
        <f>LOOKUP(GY95,{1,2,3,4,5},{5,4,3,2,1})</f>
        <v>5</v>
      </c>
      <c r="HA95">
        <v>3</v>
      </c>
      <c r="HB95">
        <v>2</v>
      </c>
      <c r="HC95" s="37">
        <f>LOOKUP(HB95,{1,2,3,4,5},{5,4,3,2,1})</f>
        <v>4</v>
      </c>
      <c r="HD95">
        <v>2</v>
      </c>
      <c r="HE95">
        <v>3</v>
      </c>
      <c r="HF95">
        <v>4</v>
      </c>
      <c r="HG95">
        <v>1</v>
      </c>
      <c r="HH95">
        <v>2</v>
      </c>
      <c r="HI95">
        <v>1</v>
      </c>
      <c r="HJ95">
        <v>5</v>
      </c>
      <c r="HK95">
        <v>2</v>
      </c>
      <c r="HL95" s="37">
        <f>LOOKUP(HK95,{1,2,3,4,5},{5,4,3,2,1})</f>
        <v>4</v>
      </c>
      <c r="HM95">
        <v>3</v>
      </c>
      <c r="HN95" s="37">
        <f>LOOKUP(HM95,{1,2,3,4,5},{5,4,3,2,1})</f>
        <v>3</v>
      </c>
      <c r="HO95">
        <f t="shared" si="251"/>
        <v>54</v>
      </c>
      <c r="HP95">
        <f t="shared" si="252"/>
        <v>3.18</v>
      </c>
      <c r="HQ95">
        <v>1</v>
      </c>
      <c r="HR95">
        <v>3</v>
      </c>
      <c r="HS95">
        <v>3</v>
      </c>
      <c r="HT95">
        <v>2</v>
      </c>
      <c r="HU95">
        <v>3</v>
      </c>
      <c r="HV95">
        <v>3</v>
      </c>
      <c r="HW95">
        <v>3</v>
      </c>
      <c r="HX95" s="37">
        <v>3</v>
      </c>
      <c r="HY95">
        <v>3</v>
      </c>
      <c r="HZ95">
        <v>3</v>
      </c>
      <c r="IA95">
        <v>3</v>
      </c>
      <c r="IB95">
        <v>1</v>
      </c>
      <c r="IC95">
        <v>2</v>
      </c>
      <c r="ID95">
        <v>3</v>
      </c>
      <c r="IE95">
        <v>3</v>
      </c>
      <c r="IF95">
        <v>3</v>
      </c>
      <c r="IG95">
        <v>3</v>
      </c>
      <c r="IH95">
        <v>2</v>
      </c>
      <c r="II95">
        <v>2</v>
      </c>
      <c r="IJ95" s="37">
        <f>LOOKUP(II95,{1,2,3},{3,2,1})</f>
        <v>2</v>
      </c>
      <c r="IK95" s="2">
        <f t="shared" si="308"/>
        <v>45</v>
      </c>
      <c r="IL95" s="3">
        <f t="shared" si="309"/>
        <v>2.65</v>
      </c>
      <c r="IM95" s="2">
        <v>1</v>
      </c>
      <c r="IN95">
        <v>3</v>
      </c>
      <c r="IO95">
        <v>4</v>
      </c>
      <c r="IP95">
        <v>5</v>
      </c>
      <c r="IQ95">
        <v>2</v>
      </c>
      <c r="IR95">
        <v>5</v>
      </c>
      <c r="IS95">
        <v>3</v>
      </c>
      <c r="IT95" s="2">
        <f t="shared" si="253"/>
        <v>22</v>
      </c>
      <c r="IU95" s="3">
        <f t="shared" si="254"/>
        <v>3.6669999999999998</v>
      </c>
      <c r="IV95" s="2">
        <v>1</v>
      </c>
      <c r="IW95">
        <v>4</v>
      </c>
      <c r="IX95">
        <v>5</v>
      </c>
      <c r="IY95">
        <v>4</v>
      </c>
      <c r="IZ95">
        <v>3</v>
      </c>
      <c r="JA95">
        <v>5</v>
      </c>
      <c r="JB95">
        <v>3</v>
      </c>
      <c r="JC95" s="2">
        <f t="shared" si="255"/>
        <v>24</v>
      </c>
      <c r="JD95" s="3">
        <f t="shared" si="256"/>
        <v>4</v>
      </c>
      <c r="JE95" s="2">
        <v>1</v>
      </c>
      <c r="JF95">
        <v>4</v>
      </c>
      <c r="JG95">
        <v>3</v>
      </c>
      <c r="JH95">
        <v>2</v>
      </c>
      <c r="JI95">
        <v>2</v>
      </c>
      <c r="JJ95">
        <v>2</v>
      </c>
      <c r="JK95">
        <v>4</v>
      </c>
      <c r="JL95" s="2">
        <f t="shared" si="257"/>
        <v>17</v>
      </c>
      <c r="JM95" s="3">
        <f t="shared" si="258"/>
        <v>2.8330000000000002</v>
      </c>
      <c r="JN95" s="2">
        <v>1</v>
      </c>
      <c r="JO95">
        <v>3</v>
      </c>
      <c r="JP95">
        <v>3</v>
      </c>
      <c r="JQ95">
        <v>3</v>
      </c>
      <c r="JR95">
        <v>3</v>
      </c>
      <c r="JS95">
        <v>3</v>
      </c>
      <c r="JT95">
        <v>3</v>
      </c>
      <c r="JU95" s="2">
        <f t="shared" si="278"/>
        <v>18</v>
      </c>
      <c r="JV95" s="3">
        <f t="shared" si="279"/>
        <v>3</v>
      </c>
      <c r="JW95" s="2">
        <v>1</v>
      </c>
      <c r="JX95">
        <v>4</v>
      </c>
      <c r="JY95" s="37">
        <f>LOOKUP(JX95,{1,2,3,4,5},{5,4,3,2,1})</f>
        <v>2</v>
      </c>
      <c r="JZ95">
        <v>3</v>
      </c>
      <c r="KA95" s="37">
        <f>LOOKUP(JZ95,{1,2,3,4,5},{5,4,3,2,1})</f>
        <v>3</v>
      </c>
      <c r="KB95">
        <v>3</v>
      </c>
      <c r="KC95" s="37">
        <f>LOOKUP(KB95,{1,2,3,4,5},{5,4,3,2,1})</f>
        <v>3</v>
      </c>
      <c r="KD95">
        <v>3</v>
      </c>
      <c r="KE95" s="37">
        <f>LOOKUP(KD95,{1,2,3,4,5},{5,4,3,2,1})</f>
        <v>3</v>
      </c>
      <c r="KF95">
        <v>3</v>
      </c>
      <c r="KG95" s="37">
        <f>LOOKUP(KF95,{1,2,3,4,5},{5,4,3,2,1})</f>
        <v>3</v>
      </c>
      <c r="KH95">
        <v>3</v>
      </c>
      <c r="KI95" s="37">
        <f>LOOKUP(KH95,{1,2,3,4,5},{5,4,3,2,1})</f>
        <v>3</v>
      </c>
      <c r="KJ95" s="2">
        <f t="shared" si="276"/>
        <v>19</v>
      </c>
      <c r="KK95" s="3">
        <f t="shared" si="259"/>
        <v>3.1669999999999998</v>
      </c>
      <c r="KL95" s="2">
        <f t="shared" si="260"/>
        <v>9</v>
      </c>
      <c r="KM95">
        <f t="shared" si="261"/>
        <v>12</v>
      </c>
      <c r="KN95">
        <f t="shared" si="277"/>
        <v>12</v>
      </c>
      <c r="KO95">
        <f t="shared" si="262"/>
        <v>8</v>
      </c>
      <c r="KP95">
        <f t="shared" si="263"/>
        <v>13</v>
      </c>
      <c r="KQ95">
        <f t="shared" si="264"/>
        <v>9</v>
      </c>
      <c r="KR95" s="2">
        <f t="shared" si="218"/>
        <v>7</v>
      </c>
      <c r="KS95">
        <f t="shared" si="223"/>
        <v>6</v>
      </c>
      <c r="KT95">
        <f t="shared" si="280"/>
        <v>5</v>
      </c>
      <c r="KU95">
        <f t="shared" si="281"/>
        <v>5</v>
      </c>
      <c r="KV95">
        <f t="shared" si="283"/>
        <v>5</v>
      </c>
      <c r="KW95" s="3">
        <f t="shared" si="282"/>
        <v>7</v>
      </c>
      <c r="KX95" s="2">
        <v>1</v>
      </c>
      <c r="KY95">
        <v>4</v>
      </c>
      <c r="KZ95">
        <v>5</v>
      </c>
      <c r="LA95">
        <v>4</v>
      </c>
      <c r="LB95">
        <v>3</v>
      </c>
      <c r="LC95">
        <v>4</v>
      </c>
      <c r="LD95">
        <v>2</v>
      </c>
      <c r="LE95">
        <v>3</v>
      </c>
      <c r="LF95">
        <v>3</v>
      </c>
      <c r="LG95">
        <v>3</v>
      </c>
      <c r="LH95">
        <v>3</v>
      </c>
      <c r="LI95">
        <v>2</v>
      </c>
      <c r="LJ95">
        <v>3</v>
      </c>
      <c r="LK95">
        <v>4</v>
      </c>
      <c r="LL95">
        <v>4</v>
      </c>
      <c r="LM95">
        <v>4</v>
      </c>
      <c r="LN95">
        <v>4</v>
      </c>
      <c r="LO95">
        <v>3</v>
      </c>
      <c r="LP95">
        <v>3</v>
      </c>
      <c r="LQ95">
        <v>2</v>
      </c>
      <c r="LR95">
        <v>3</v>
      </c>
      <c r="LS95">
        <v>2</v>
      </c>
      <c r="LT95">
        <v>3</v>
      </c>
      <c r="LU95" s="2">
        <f t="shared" si="265"/>
        <v>21</v>
      </c>
      <c r="LV95" s="3">
        <f t="shared" si="266"/>
        <v>3.5</v>
      </c>
      <c r="LW95" s="2">
        <f t="shared" si="267"/>
        <v>50</v>
      </c>
      <c r="LX95" s="3">
        <f t="shared" si="268"/>
        <v>3.125</v>
      </c>
      <c r="LY95" s="2">
        <f t="shared" si="269"/>
        <v>71</v>
      </c>
      <c r="LZ95" s="3">
        <f t="shared" si="270"/>
        <v>3.2269999999999999</v>
      </c>
      <c r="MA95" s="2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2</v>
      </c>
      <c r="MI95">
        <v>1</v>
      </c>
      <c r="MJ95" s="3">
        <v>1</v>
      </c>
      <c r="MK95">
        <f t="shared" si="271"/>
        <v>11</v>
      </c>
      <c r="ML95" s="2">
        <v>1</v>
      </c>
      <c r="MM95">
        <v>3</v>
      </c>
      <c r="MN95">
        <v>4</v>
      </c>
      <c r="MO95">
        <v>4</v>
      </c>
      <c r="MP95" s="37">
        <f>LOOKUP(MO95,{1,2,3,4,5},{5,4,3,2,1})</f>
        <v>2</v>
      </c>
      <c r="MQ95">
        <v>4</v>
      </c>
      <c r="MR95">
        <v>3</v>
      </c>
      <c r="MS95" s="37">
        <f>LOOKUP(MR95,{1,2,3,4,5},{5,4,3,2,1})</f>
        <v>3</v>
      </c>
      <c r="MT95">
        <v>2</v>
      </c>
      <c r="MU95" s="37">
        <f>LOOKUP(MT95,{1,2,3,4,5},{5,4,3,2,1})</f>
        <v>4</v>
      </c>
      <c r="MV95">
        <v>2</v>
      </c>
      <c r="MW95">
        <v>3</v>
      </c>
      <c r="MX95">
        <v>3</v>
      </c>
      <c r="MY95">
        <v>2</v>
      </c>
      <c r="MZ95" s="37">
        <f>LOOKUP(MY95,{1,2,3,4,5},{5,4,3,2,1})</f>
        <v>4</v>
      </c>
      <c r="NA95">
        <v>3</v>
      </c>
      <c r="NB95">
        <v>3</v>
      </c>
      <c r="NC95">
        <v>4</v>
      </c>
      <c r="ND95" s="37">
        <f>LOOKUP(NC95,{1,2,3,4,5},{5,4,3,2,1})</f>
        <v>2</v>
      </c>
      <c r="NE95">
        <v>1</v>
      </c>
      <c r="NF95">
        <v>2</v>
      </c>
      <c r="NG95" s="37">
        <f>LOOKUP(NF95,{1,2,3,4,5},{5,4,3,2,1})</f>
        <v>4</v>
      </c>
      <c r="NH95">
        <v>2</v>
      </c>
      <c r="NI95" s="37">
        <f>LOOKUP(NH95,{1,2,3,4,5},{5,4,3,2,1})</f>
        <v>4</v>
      </c>
      <c r="NJ95">
        <v>3</v>
      </c>
      <c r="NK95">
        <v>2</v>
      </c>
      <c r="NL95" s="37">
        <f>LOOKUP(NK95,{1,2,3,4,5},{5,4,3,2,1})</f>
        <v>4</v>
      </c>
      <c r="NM95">
        <v>2</v>
      </c>
      <c r="NN95" s="37">
        <f>LOOKUP(NM95,{1,2,3,4,5},{5,4,3,2,1})</f>
        <v>4</v>
      </c>
      <c r="NO95">
        <v>4</v>
      </c>
      <c r="NP95" s="37">
        <f>LOOKUP(NO95,{1,2,3,4,5},{5,4,3,2,1})</f>
        <v>2</v>
      </c>
      <c r="NQ95">
        <v>3</v>
      </c>
      <c r="NR95">
        <v>3</v>
      </c>
      <c r="NS95">
        <v>5</v>
      </c>
      <c r="NT95">
        <v>3</v>
      </c>
      <c r="NU95" s="37">
        <f>LOOKUP(NT95,{1,2,3,4,5},{5,4,3,2,1})</f>
        <v>3</v>
      </c>
      <c r="NV95">
        <v>4</v>
      </c>
      <c r="NW95" s="37">
        <f>LOOKUP(NV95,{1,2,3,4,5},{5,4,3,2,1})</f>
        <v>2</v>
      </c>
      <c r="NX95">
        <v>3</v>
      </c>
      <c r="NY95" s="37">
        <f>LOOKUP(NX95,{1,2,3,4,5},{5,4,3,2,1})</f>
        <v>3</v>
      </c>
      <c r="NZ95">
        <f t="shared" si="284"/>
        <v>81</v>
      </c>
      <c r="OA95">
        <f t="shared" si="285"/>
        <v>3.12</v>
      </c>
      <c r="OB95" s="13" t="s">
        <v>440</v>
      </c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</row>
    <row r="96" spans="1:461" x14ac:dyDescent="0.3">
      <c r="A96" s="30">
        <v>104</v>
      </c>
      <c r="B96" s="2" t="s">
        <v>875</v>
      </c>
      <c r="C96" s="3">
        <v>1</v>
      </c>
      <c r="D96" s="2">
        <v>18</v>
      </c>
      <c r="E96">
        <v>2</v>
      </c>
      <c r="F96" s="2">
        <v>2</v>
      </c>
      <c r="G96">
        <v>2</v>
      </c>
      <c r="H96" s="3">
        <v>1</v>
      </c>
      <c r="I96" s="2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f t="shared" si="274"/>
        <v>0</v>
      </c>
      <c r="R96">
        <v>3</v>
      </c>
      <c r="S96">
        <v>4</v>
      </c>
      <c r="T96">
        <f>LOOKUP(R96,{1,2,3,4,5,6,11,15},{1,2,1,2,2,2,1,2})</f>
        <v>1</v>
      </c>
      <c r="U96">
        <v>1</v>
      </c>
      <c r="V96" s="3"/>
      <c r="W96" s="32" t="s">
        <v>440</v>
      </c>
      <c r="X96" s="32" t="s">
        <v>440</v>
      </c>
      <c r="Y96" s="32" t="s">
        <v>440</v>
      </c>
      <c r="Z96" s="32" t="s">
        <v>440</v>
      </c>
      <c r="AA96" s="32" t="s">
        <v>440</v>
      </c>
      <c r="AB96" s="49" t="s">
        <v>440</v>
      </c>
      <c r="AC96" s="32" t="s">
        <v>440</v>
      </c>
      <c r="AD96" s="49" t="s">
        <v>440</v>
      </c>
      <c r="AE96" s="2">
        <v>1</v>
      </c>
      <c r="AF96">
        <v>1</v>
      </c>
      <c r="AG96">
        <f t="shared" si="286"/>
        <v>1</v>
      </c>
      <c r="AH96">
        <v>2</v>
      </c>
      <c r="AI96">
        <f t="shared" si="287"/>
        <v>-1</v>
      </c>
      <c r="AJ96">
        <v>1</v>
      </c>
      <c r="AK96">
        <f t="shared" si="288"/>
        <v>1</v>
      </c>
      <c r="AL96">
        <v>2</v>
      </c>
      <c r="AM96">
        <f t="shared" si="289"/>
        <v>1</v>
      </c>
      <c r="AN96">
        <v>2</v>
      </c>
      <c r="AO96">
        <f t="shared" si="290"/>
        <v>1</v>
      </c>
      <c r="AP96">
        <v>2</v>
      </c>
      <c r="AQ96">
        <f t="shared" si="291"/>
        <v>-1</v>
      </c>
      <c r="AR96">
        <v>2</v>
      </c>
      <c r="AS96">
        <f t="shared" si="292"/>
        <v>1</v>
      </c>
      <c r="AT96">
        <v>2</v>
      </c>
      <c r="AU96">
        <f t="shared" si="293"/>
        <v>1</v>
      </c>
      <c r="AV96">
        <v>2</v>
      </c>
      <c r="AW96">
        <f t="shared" si="294"/>
        <v>-1</v>
      </c>
      <c r="AX96">
        <v>2</v>
      </c>
      <c r="AY96">
        <f t="shared" si="295"/>
        <v>1</v>
      </c>
      <c r="AZ96">
        <v>1</v>
      </c>
      <c r="BA96">
        <f t="shared" si="296"/>
        <v>-1</v>
      </c>
      <c r="BB96">
        <v>1</v>
      </c>
      <c r="BC96">
        <f t="shared" si="297"/>
        <v>1</v>
      </c>
      <c r="BD96">
        <v>1</v>
      </c>
      <c r="BE96">
        <f t="shared" si="298"/>
        <v>1</v>
      </c>
      <c r="BF96">
        <v>2</v>
      </c>
      <c r="BG96">
        <f t="shared" si="299"/>
        <v>1</v>
      </c>
      <c r="BH96">
        <v>2</v>
      </c>
      <c r="BI96">
        <f t="shared" si="300"/>
        <v>-1</v>
      </c>
      <c r="BJ96">
        <v>2</v>
      </c>
      <c r="BK96">
        <f t="shared" si="301"/>
        <v>1</v>
      </c>
      <c r="BL96">
        <v>2</v>
      </c>
      <c r="BM96">
        <f t="shared" si="302"/>
        <v>1</v>
      </c>
      <c r="BN96">
        <v>1</v>
      </c>
      <c r="BO96">
        <f t="shared" si="303"/>
        <v>1</v>
      </c>
      <c r="BP96">
        <v>1</v>
      </c>
      <c r="BQ96">
        <f t="shared" si="304"/>
        <v>1</v>
      </c>
      <c r="BR96">
        <v>2</v>
      </c>
      <c r="BS96">
        <f t="shared" si="305"/>
        <v>1</v>
      </c>
      <c r="BT96">
        <v>2</v>
      </c>
      <c r="BU96">
        <f t="shared" si="306"/>
        <v>1</v>
      </c>
      <c r="BV96" s="13">
        <f t="shared" si="307"/>
        <v>11</v>
      </c>
      <c r="BW96" s="2">
        <v>1</v>
      </c>
      <c r="BX96">
        <v>4</v>
      </c>
      <c r="BY96">
        <v>4</v>
      </c>
      <c r="BZ96">
        <v>4</v>
      </c>
      <c r="CA96">
        <v>4</v>
      </c>
      <c r="CB96">
        <v>4</v>
      </c>
      <c r="CC96">
        <v>1</v>
      </c>
      <c r="CD96">
        <v>5</v>
      </c>
      <c r="CE96" s="37">
        <v>5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4</v>
      </c>
      <c r="CQ96">
        <v>2</v>
      </c>
      <c r="CR96">
        <v>2</v>
      </c>
      <c r="CS96">
        <f>LOOKUP(CR96,{1,2,3,4,5},{5,4,3,2,1})</f>
        <v>4</v>
      </c>
      <c r="CT96">
        <v>4</v>
      </c>
      <c r="CU96">
        <v>4</v>
      </c>
      <c r="CV96">
        <v>4</v>
      </c>
      <c r="CW96">
        <v>2</v>
      </c>
      <c r="CX96">
        <f>LOOKUP(CW96,{1,2,3,4,5},{5,4,3,2,1})</f>
        <v>4</v>
      </c>
      <c r="CY96">
        <v>2</v>
      </c>
      <c r="CZ96">
        <f>LOOKUP(CY96,{1,2,3,4,5},{5,4,3,2,1})</f>
        <v>4</v>
      </c>
      <c r="DA96">
        <v>2</v>
      </c>
      <c r="DB96">
        <f>LOOKUP(DA96,{1,2,3,4,5},{5,4,3,2,1})</f>
        <v>4</v>
      </c>
      <c r="DC96">
        <v>2</v>
      </c>
      <c r="DD96">
        <v>4</v>
      </c>
      <c r="DE96">
        <v>4</v>
      </c>
      <c r="DF96">
        <v>4</v>
      </c>
      <c r="DG96">
        <v>4</v>
      </c>
      <c r="DH96">
        <v>4</v>
      </c>
      <c r="DI96">
        <v>2</v>
      </c>
      <c r="DJ96">
        <v>2</v>
      </c>
      <c r="DK96">
        <v>2</v>
      </c>
      <c r="DL96" s="2">
        <f t="shared" si="224"/>
        <v>12</v>
      </c>
      <c r="DM96">
        <f t="shared" si="225"/>
        <v>4</v>
      </c>
      <c r="DN96">
        <f t="shared" si="226"/>
        <v>12</v>
      </c>
      <c r="DO96">
        <f t="shared" si="227"/>
        <v>4</v>
      </c>
      <c r="DP96">
        <f t="shared" si="228"/>
        <v>24</v>
      </c>
      <c r="DQ96" s="3">
        <f t="shared" si="229"/>
        <v>4</v>
      </c>
      <c r="DR96" s="2">
        <f t="shared" si="230"/>
        <v>13</v>
      </c>
      <c r="DS96">
        <f t="shared" si="231"/>
        <v>2.1667000000000001</v>
      </c>
      <c r="DT96">
        <f t="shared" si="232"/>
        <v>21</v>
      </c>
      <c r="DU96">
        <f t="shared" si="233"/>
        <v>2.625</v>
      </c>
      <c r="DV96">
        <f t="shared" si="234"/>
        <v>34</v>
      </c>
      <c r="DW96" s="3">
        <f t="shared" si="235"/>
        <v>2.4300000000000002</v>
      </c>
      <c r="DX96" s="2">
        <f t="shared" si="236"/>
        <v>10</v>
      </c>
      <c r="DY96">
        <f t="shared" si="237"/>
        <v>3.3332999999999999</v>
      </c>
      <c r="DZ96">
        <f t="shared" si="238"/>
        <v>12</v>
      </c>
      <c r="EA96">
        <f t="shared" si="239"/>
        <v>4</v>
      </c>
      <c r="EB96">
        <f t="shared" si="240"/>
        <v>22</v>
      </c>
      <c r="EC96" s="3">
        <f t="shared" si="241"/>
        <v>3.67</v>
      </c>
      <c r="ED96" s="2">
        <f t="shared" si="275"/>
        <v>22</v>
      </c>
      <c r="EE96" s="3">
        <f t="shared" si="242"/>
        <v>3.67</v>
      </c>
      <c r="EF96" s="2">
        <f t="shared" si="243"/>
        <v>6</v>
      </c>
      <c r="EG96" s="3">
        <f t="shared" si="244"/>
        <v>2</v>
      </c>
      <c r="EH96" s="2">
        <f t="shared" si="245"/>
        <v>108</v>
      </c>
      <c r="EI96" s="3">
        <f t="shared" si="246"/>
        <v>3.09</v>
      </c>
      <c r="EJ96" s="2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3</v>
      </c>
      <c r="EU96" s="37">
        <v>2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 s="2">
        <f t="shared" si="247"/>
        <v>22</v>
      </c>
      <c r="FG96" s="3">
        <f t="shared" si="248"/>
        <v>1.1000000000000001</v>
      </c>
      <c r="FH96" s="32" t="s">
        <v>440</v>
      </c>
      <c r="FI96" s="31" t="s">
        <v>440</v>
      </c>
      <c r="FJ96" s="31" t="s">
        <v>440</v>
      </c>
      <c r="FK96" s="31" t="s">
        <v>440</v>
      </c>
      <c r="FL96" s="31" t="s">
        <v>440</v>
      </c>
      <c r="FM96" s="31" t="s">
        <v>440</v>
      </c>
      <c r="FN96" s="2">
        <v>1</v>
      </c>
      <c r="FO96">
        <v>1</v>
      </c>
      <c r="FP96">
        <v>1</v>
      </c>
      <c r="FQ96">
        <v>1</v>
      </c>
      <c r="FR96">
        <v>2</v>
      </c>
      <c r="FS96">
        <v>2</v>
      </c>
      <c r="FT96">
        <v>2</v>
      </c>
      <c r="FU96">
        <v>2</v>
      </c>
      <c r="FV96">
        <v>1</v>
      </c>
      <c r="FW96">
        <v>1</v>
      </c>
      <c r="FX96">
        <v>1</v>
      </c>
      <c r="FY96" s="37">
        <v>2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 s="2">
        <f t="shared" si="249"/>
        <v>24</v>
      </c>
      <c r="GK96" s="3">
        <f t="shared" si="250"/>
        <v>1.2</v>
      </c>
      <c r="GL96" s="32" t="s">
        <v>440</v>
      </c>
      <c r="GM96" s="31" t="s">
        <v>440</v>
      </c>
      <c r="GN96" s="31" t="s">
        <v>440</v>
      </c>
      <c r="GO96" s="31" t="s">
        <v>440</v>
      </c>
      <c r="GP96" s="31" t="s">
        <v>440</v>
      </c>
      <c r="GQ96" s="31" t="s">
        <v>440</v>
      </c>
      <c r="GR96" s="32">
        <v>1</v>
      </c>
      <c r="GS96" s="31">
        <v>5</v>
      </c>
      <c r="GT96" s="31">
        <v>5</v>
      </c>
      <c r="GU96" s="31">
        <v>4</v>
      </c>
      <c r="GV96" s="31">
        <v>5</v>
      </c>
      <c r="GW96" s="31">
        <v>5</v>
      </c>
      <c r="GX96" s="31">
        <f>LOOKUP(GW96,{1,2,3,4,5},{5,4,3,2,1})</f>
        <v>1</v>
      </c>
      <c r="GY96" s="31">
        <v>4</v>
      </c>
      <c r="GZ96" s="31">
        <f>LOOKUP(GY96,{1,2,3,4,5},{5,4,3,2,1})</f>
        <v>2</v>
      </c>
      <c r="HA96" s="31">
        <v>5</v>
      </c>
      <c r="HB96" s="31" t="s">
        <v>440</v>
      </c>
      <c r="HC96" s="31" t="s">
        <v>440</v>
      </c>
      <c r="HD96" s="31">
        <v>4</v>
      </c>
      <c r="HE96" s="31">
        <v>4</v>
      </c>
      <c r="HF96" s="31">
        <v>4</v>
      </c>
      <c r="HG96" s="31">
        <v>4</v>
      </c>
      <c r="HH96" s="31">
        <v>4</v>
      </c>
      <c r="HI96" s="31">
        <v>4</v>
      </c>
      <c r="HJ96" s="31">
        <v>5</v>
      </c>
      <c r="HK96" s="31">
        <v>4</v>
      </c>
      <c r="HL96" s="31">
        <f>LOOKUP(HK96,{1,2,3,4,5},{5,4,3,2,1})</f>
        <v>2</v>
      </c>
      <c r="HM96" s="31">
        <v>4</v>
      </c>
      <c r="HN96" s="31">
        <f>LOOKUP(HM96,{1,2,3,4,5},{5,4,3,2,1})</f>
        <v>2</v>
      </c>
      <c r="HO96" s="31">
        <f t="shared" si="251"/>
        <v>60</v>
      </c>
      <c r="HP96" s="31">
        <f t="shared" si="252"/>
        <v>3.53</v>
      </c>
      <c r="HQ96">
        <v>1</v>
      </c>
      <c r="HR96">
        <v>3</v>
      </c>
      <c r="HS96">
        <v>3</v>
      </c>
      <c r="HT96">
        <v>2</v>
      </c>
      <c r="HU96">
        <v>1</v>
      </c>
      <c r="HV96">
        <v>1</v>
      </c>
      <c r="HW96">
        <v>2</v>
      </c>
      <c r="HX96" s="37">
        <v>3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2</v>
      </c>
      <c r="IJ96" s="37">
        <f>LOOKUP(II96,{1,2,3},{3,2,1})</f>
        <v>2</v>
      </c>
      <c r="IK96" s="2">
        <f t="shared" si="308"/>
        <v>34</v>
      </c>
      <c r="IL96" s="3">
        <f t="shared" si="309"/>
        <v>2</v>
      </c>
      <c r="IM96" s="2">
        <v>1</v>
      </c>
      <c r="IN96">
        <v>3</v>
      </c>
      <c r="IO96">
        <v>4</v>
      </c>
      <c r="IP96">
        <v>5</v>
      </c>
      <c r="IQ96">
        <v>3</v>
      </c>
      <c r="IR96">
        <v>5</v>
      </c>
      <c r="IS96">
        <v>3</v>
      </c>
      <c r="IT96" s="2">
        <f t="shared" si="253"/>
        <v>23</v>
      </c>
      <c r="IU96" s="3">
        <f t="shared" si="254"/>
        <v>3.8330000000000002</v>
      </c>
      <c r="IV96" s="2">
        <v>1</v>
      </c>
      <c r="IW96">
        <v>3</v>
      </c>
      <c r="IX96">
        <v>5</v>
      </c>
      <c r="IY96">
        <v>5</v>
      </c>
      <c r="IZ96">
        <v>3</v>
      </c>
      <c r="JA96">
        <v>5</v>
      </c>
      <c r="JB96">
        <v>4</v>
      </c>
      <c r="JC96" s="2">
        <f t="shared" si="255"/>
        <v>25</v>
      </c>
      <c r="JD96" s="3">
        <f t="shared" si="256"/>
        <v>4.1669999999999998</v>
      </c>
      <c r="JE96" s="2">
        <v>1</v>
      </c>
      <c r="JF96">
        <v>4</v>
      </c>
      <c r="JG96">
        <v>3</v>
      </c>
      <c r="JH96">
        <v>1</v>
      </c>
      <c r="JI96">
        <v>4</v>
      </c>
      <c r="JJ96">
        <v>1</v>
      </c>
      <c r="JK96">
        <v>4</v>
      </c>
      <c r="JL96" s="2">
        <f t="shared" si="257"/>
        <v>17</v>
      </c>
      <c r="JM96" s="3">
        <f t="shared" si="258"/>
        <v>2.8330000000000002</v>
      </c>
      <c r="JN96" s="2">
        <v>1</v>
      </c>
      <c r="JO96">
        <v>3</v>
      </c>
      <c r="JP96">
        <v>2</v>
      </c>
      <c r="JQ96">
        <v>3</v>
      </c>
      <c r="JR96">
        <v>2</v>
      </c>
      <c r="JS96">
        <v>1</v>
      </c>
      <c r="JT96">
        <v>3</v>
      </c>
      <c r="JU96" s="2">
        <f t="shared" si="278"/>
        <v>14</v>
      </c>
      <c r="JV96" s="3">
        <f t="shared" si="279"/>
        <v>2.3330000000000002</v>
      </c>
      <c r="JW96" s="2">
        <v>1</v>
      </c>
      <c r="JX96">
        <v>5</v>
      </c>
      <c r="JY96" s="37">
        <f>LOOKUP(JX96,{1,2,3,4,5},{5,4,3,2,1})</f>
        <v>1</v>
      </c>
      <c r="JZ96">
        <v>4</v>
      </c>
      <c r="KA96" s="37">
        <f>LOOKUP(JZ96,{1,2,3,4,5},{5,4,3,2,1})</f>
        <v>2</v>
      </c>
      <c r="KB96">
        <v>2</v>
      </c>
      <c r="KC96" s="37">
        <f>LOOKUP(KB96,{1,2,3,4,5},{5,4,3,2,1})</f>
        <v>4</v>
      </c>
      <c r="KD96">
        <v>4</v>
      </c>
      <c r="KE96" s="37">
        <f>LOOKUP(KD96,{1,2,3,4,5},{5,4,3,2,1})</f>
        <v>2</v>
      </c>
      <c r="KF96">
        <v>2</v>
      </c>
      <c r="KG96" s="37">
        <f>LOOKUP(KF96,{1,2,3,4,5},{5,4,3,2,1})</f>
        <v>4</v>
      </c>
      <c r="KH96">
        <v>4</v>
      </c>
      <c r="KI96" s="37">
        <f>LOOKUP(KH96,{1,2,3,4,5},{5,4,3,2,1})</f>
        <v>2</v>
      </c>
      <c r="KJ96" s="2">
        <f t="shared" si="276"/>
        <v>21</v>
      </c>
      <c r="KK96" s="3">
        <f t="shared" si="259"/>
        <v>3.5</v>
      </c>
      <c r="KL96" s="2">
        <f t="shared" si="260"/>
        <v>7</v>
      </c>
      <c r="KM96">
        <f t="shared" si="261"/>
        <v>11</v>
      </c>
      <c r="KN96">
        <f t="shared" si="277"/>
        <v>14</v>
      </c>
      <c r="KO96">
        <f t="shared" si="262"/>
        <v>8</v>
      </c>
      <c r="KP96">
        <f t="shared" si="263"/>
        <v>14</v>
      </c>
      <c r="KQ96">
        <f t="shared" si="264"/>
        <v>9</v>
      </c>
      <c r="KR96" s="2">
        <f t="shared" si="218"/>
        <v>7</v>
      </c>
      <c r="KS96">
        <f t="shared" si="223"/>
        <v>5</v>
      </c>
      <c r="KT96">
        <f t="shared" si="280"/>
        <v>4</v>
      </c>
      <c r="KU96">
        <f t="shared" si="281"/>
        <v>6</v>
      </c>
      <c r="KV96">
        <f t="shared" si="283"/>
        <v>2</v>
      </c>
      <c r="KW96" s="3">
        <f t="shared" si="282"/>
        <v>7</v>
      </c>
      <c r="KX96" s="2">
        <v>1</v>
      </c>
      <c r="KY96">
        <v>5</v>
      </c>
      <c r="KZ96">
        <v>4</v>
      </c>
      <c r="LA96">
        <v>5</v>
      </c>
      <c r="LB96">
        <v>4</v>
      </c>
      <c r="LC96">
        <v>4</v>
      </c>
      <c r="LD96">
        <v>2</v>
      </c>
      <c r="LE96">
        <v>5</v>
      </c>
      <c r="LF96">
        <v>3</v>
      </c>
      <c r="LG96">
        <v>4</v>
      </c>
      <c r="LH96">
        <v>4</v>
      </c>
      <c r="LI96">
        <v>3</v>
      </c>
      <c r="LJ96">
        <v>5</v>
      </c>
      <c r="LK96">
        <v>3</v>
      </c>
      <c r="LL96">
        <v>3</v>
      </c>
      <c r="LM96">
        <v>3</v>
      </c>
      <c r="LN96">
        <v>3</v>
      </c>
      <c r="LO96">
        <v>3</v>
      </c>
      <c r="LP96">
        <v>3</v>
      </c>
      <c r="LQ96">
        <v>3</v>
      </c>
      <c r="LR96">
        <v>3</v>
      </c>
      <c r="LS96">
        <v>3</v>
      </c>
      <c r="LT96">
        <v>3</v>
      </c>
      <c r="LU96" s="2">
        <f t="shared" si="265"/>
        <v>26</v>
      </c>
      <c r="LV96" s="3">
        <f t="shared" si="266"/>
        <v>4.3330000000000002</v>
      </c>
      <c r="LW96" s="2">
        <f t="shared" si="267"/>
        <v>52</v>
      </c>
      <c r="LX96" s="3">
        <f t="shared" si="268"/>
        <v>3.25</v>
      </c>
      <c r="LY96" s="2">
        <f t="shared" si="269"/>
        <v>78</v>
      </c>
      <c r="LZ96" s="3">
        <f t="shared" si="270"/>
        <v>3.5449999999999999</v>
      </c>
      <c r="MA96" s="2">
        <v>1</v>
      </c>
      <c r="MB96">
        <v>2</v>
      </c>
      <c r="MC96">
        <v>1</v>
      </c>
      <c r="MD96">
        <v>1</v>
      </c>
      <c r="ME96">
        <v>1</v>
      </c>
      <c r="MF96">
        <v>1</v>
      </c>
      <c r="MG96">
        <v>2</v>
      </c>
      <c r="MH96">
        <v>1</v>
      </c>
      <c r="MI96">
        <v>1</v>
      </c>
      <c r="MJ96" s="3">
        <v>1</v>
      </c>
      <c r="MK96">
        <f t="shared" si="271"/>
        <v>12</v>
      </c>
      <c r="ML96" s="2">
        <v>1</v>
      </c>
      <c r="MM96">
        <v>4</v>
      </c>
      <c r="MN96">
        <v>4</v>
      </c>
      <c r="MO96">
        <v>4</v>
      </c>
      <c r="MP96" s="37">
        <f>LOOKUP(MO96,{1,2,3,4,5},{5,4,3,2,1})</f>
        <v>2</v>
      </c>
      <c r="MQ96">
        <v>3</v>
      </c>
      <c r="MR96">
        <v>3</v>
      </c>
      <c r="MS96" s="37">
        <f>LOOKUP(MR96,{1,2,3,4,5},{5,4,3,2,1})</f>
        <v>3</v>
      </c>
      <c r="MT96">
        <v>3</v>
      </c>
      <c r="MU96" s="37">
        <f>LOOKUP(MT96,{1,2,3,4,5},{5,4,3,2,1})</f>
        <v>3</v>
      </c>
      <c r="MV96">
        <v>3</v>
      </c>
      <c r="MW96">
        <v>3</v>
      </c>
      <c r="MX96">
        <v>3</v>
      </c>
      <c r="MY96">
        <v>3</v>
      </c>
      <c r="MZ96" s="37">
        <f>LOOKUP(MY96,{1,2,3,4,5},{5,4,3,2,1})</f>
        <v>3</v>
      </c>
      <c r="NA96">
        <v>4</v>
      </c>
      <c r="NB96">
        <v>4</v>
      </c>
      <c r="NC96">
        <v>3</v>
      </c>
      <c r="ND96" s="37">
        <f>LOOKUP(NC96,{1,2,3,4,5},{5,4,3,2,1})</f>
        <v>3</v>
      </c>
      <c r="NE96">
        <v>4</v>
      </c>
      <c r="NF96">
        <v>3</v>
      </c>
      <c r="NG96" s="37">
        <f>LOOKUP(NF96,{1,2,3,4,5},{5,4,3,2,1})</f>
        <v>3</v>
      </c>
      <c r="NH96">
        <v>3</v>
      </c>
      <c r="NI96" s="37">
        <f>LOOKUP(NH96,{1,2,3,4,5},{5,4,3,2,1})</f>
        <v>3</v>
      </c>
      <c r="NJ96">
        <v>3</v>
      </c>
      <c r="NK96">
        <v>3</v>
      </c>
      <c r="NL96" s="37">
        <f>LOOKUP(NK96,{1,2,3,4,5},{5,4,3,2,1})</f>
        <v>3</v>
      </c>
      <c r="NM96">
        <v>3</v>
      </c>
      <c r="NN96" s="37">
        <f>LOOKUP(NM96,{1,2,3,4,5},{5,4,3,2,1})</f>
        <v>3</v>
      </c>
      <c r="NO96">
        <v>3</v>
      </c>
      <c r="NP96" s="37">
        <f>LOOKUP(NO96,{1,2,3,4,5},{5,4,3,2,1})</f>
        <v>3</v>
      </c>
      <c r="NQ96">
        <v>3</v>
      </c>
      <c r="NR96">
        <v>3</v>
      </c>
      <c r="NS96">
        <v>3</v>
      </c>
      <c r="NT96">
        <v>3</v>
      </c>
      <c r="NU96" s="37">
        <f>LOOKUP(NT96,{1,2,3,4,5},{5,4,3,2,1})</f>
        <v>3</v>
      </c>
      <c r="NV96">
        <v>3</v>
      </c>
      <c r="NW96" s="37">
        <f>LOOKUP(NV96,{1,2,3,4,5},{5,4,3,2,1})</f>
        <v>3</v>
      </c>
      <c r="NX96">
        <v>3</v>
      </c>
      <c r="NY96" s="37">
        <f>LOOKUP(NX96,{1,2,3,4,5},{5,4,3,2,1})</f>
        <v>3</v>
      </c>
      <c r="NZ96">
        <f t="shared" si="284"/>
        <v>82</v>
      </c>
      <c r="OA96">
        <f t="shared" si="285"/>
        <v>3.15</v>
      </c>
      <c r="OB96" s="13" t="s">
        <v>440</v>
      </c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</row>
    <row r="97" spans="1:461" x14ac:dyDescent="0.3">
      <c r="A97" s="30">
        <v>105</v>
      </c>
      <c r="B97" s="2" t="s">
        <v>876</v>
      </c>
      <c r="C97" s="3">
        <v>1</v>
      </c>
      <c r="D97" s="2">
        <v>20</v>
      </c>
      <c r="E97">
        <v>2</v>
      </c>
      <c r="F97" s="2">
        <v>2</v>
      </c>
      <c r="G97">
        <v>2</v>
      </c>
      <c r="H97" s="3">
        <v>1</v>
      </c>
      <c r="I97" s="2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f t="shared" si="274"/>
        <v>1</v>
      </c>
      <c r="R97">
        <v>3</v>
      </c>
      <c r="S97">
        <v>5</v>
      </c>
      <c r="T97">
        <f>LOOKUP(R97,{1,2,3,4,5,6,11,15},{1,2,1,2,2,2,1,2})</f>
        <v>1</v>
      </c>
      <c r="U97">
        <v>1</v>
      </c>
      <c r="V97" s="3"/>
      <c r="W97" s="32" t="s">
        <v>440</v>
      </c>
      <c r="X97" s="32" t="s">
        <v>440</v>
      </c>
      <c r="Y97" s="32" t="s">
        <v>440</v>
      </c>
      <c r="Z97" s="32" t="s">
        <v>440</v>
      </c>
      <c r="AA97" s="32" t="s">
        <v>440</v>
      </c>
      <c r="AB97" s="49" t="s">
        <v>440</v>
      </c>
      <c r="AC97" s="32" t="s">
        <v>440</v>
      </c>
      <c r="AD97" s="49" t="s">
        <v>440</v>
      </c>
      <c r="AE97" s="2">
        <v>1</v>
      </c>
      <c r="AF97">
        <v>1</v>
      </c>
      <c r="AG97">
        <f t="shared" si="286"/>
        <v>1</v>
      </c>
      <c r="AH97">
        <v>2</v>
      </c>
      <c r="AI97">
        <f t="shared" si="287"/>
        <v>-1</v>
      </c>
      <c r="AJ97">
        <v>1</v>
      </c>
      <c r="AK97">
        <f t="shared" si="288"/>
        <v>1</v>
      </c>
      <c r="AL97">
        <v>2</v>
      </c>
      <c r="AM97">
        <f t="shared" si="289"/>
        <v>1</v>
      </c>
      <c r="AN97">
        <v>2</v>
      </c>
      <c r="AO97">
        <f t="shared" si="290"/>
        <v>1</v>
      </c>
      <c r="AP97">
        <v>1</v>
      </c>
      <c r="AQ97">
        <f t="shared" si="291"/>
        <v>1</v>
      </c>
      <c r="AR97">
        <v>2</v>
      </c>
      <c r="AS97">
        <f t="shared" si="292"/>
        <v>1</v>
      </c>
      <c r="AT97">
        <v>2</v>
      </c>
      <c r="AU97">
        <f t="shared" si="293"/>
        <v>1</v>
      </c>
      <c r="AV97">
        <v>1</v>
      </c>
      <c r="AW97">
        <f t="shared" si="294"/>
        <v>1</v>
      </c>
      <c r="AX97">
        <v>2</v>
      </c>
      <c r="AY97">
        <f t="shared" si="295"/>
        <v>1</v>
      </c>
      <c r="AZ97">
        <v>1</v>
      </c>
      <c r="BA97">
        <f t="shared" si="296"/>
        <v>-1</v>
      </c>
      <c r="BB97">
        <v>1</v>
      </c>
      <c r="BC97">
        <f t="shared" si="297"/>
        <v>1</v>
      </c>
      <c r="BD97">
        <v>1</v>
      </c>
      <c r="BE97">
        <f t="shared" si="298"/>
        <v>1</v>
      </c>
      <c r="BF97">
        <v>2</v>
      </c>
      <c r="BG97">
        <f t="shared" si="299"/>
        <v>1</v>
      </c>
      <c r="BH97">
        <v>1</v>
      </c>
      <c r="BI97">
        <f t="shared" si="300"/>
        <v>1</v>
      </c>
      <c r="BJ97">
        <v>1</v>
      </c>
      <c r="BK97">
        <f t="shared" si="301"/>
        <v>-1</v>
      </c>
      <c r="BL97">
        <v>2</v>
      </c>
      <c r="BM97">
        <f t="shared" si="302"/>
        <v>1</v>
      </c>
      <c r="BN97">
        <v>1</v>
      </c>
      <c r="BO97">
        <f t="shared" si="303"/>
        <v>1</v>
      </c>
      <c r="BP97">
        <v>1</v>
      </c>
      <c r="BQ97">
        <f t="shared" si="304"/>
        <v>1</v>
      </c>
      <c r="BR97">
        <v>2</v>
      </c>
      <c r="BS97">
        <f t="shared" si="305"/>
        <v>1</v>
      </c>
      <c r="BT97">
        <v>1</v>
      </c>
      <c r="BU97">
        <f t="shared" si="306"/>
        <v>-1</v>
      </c>
      <c r="BV97" s="13">
        <f t="shared" si="307"/>
        <v>13</v>
      </c>
      <c r="BW97" s="2">
        <v>1</v>
      </c>
      <c r="BX97">
        <v>4</v>
      </c>
      <c r="BY97">
        <v>3</v>
      </c>
      <c r="BZ97">
        <v>3</v>
      </c>
      <c r="CA97">
        <v>5</v>
      </c>
      <c r="CB97">
        <v>5</v>
      </c>
      <c r="CC97">
        <v>4</v>
      </c>
      <c r="CD97">
        <v>2</v>
      </c>
      <c r="CE97" s="37">
        <v>5</v>
      </c>
      <c r="CF97">
        <v>4</v>
      </c>
      <c r="CG97">
        <v>3</v>
      </c>
      <c r="CH97">
        <v>3</v>
      </c>
      <c r="CI97">
        <v>2</v>
      </c>
      <c r="CJ97">
        <v>2</v>
      </c>
      <c r="CK97">
        <v>3</v>
      </c>
      <c r="CL97">
        <v>4</v>
      </c>
      <c r="CM97">
        <v>3</v>
      </c>
      <c r="CN97">
        <v>2</v>
      </c>
      <c r="CO97">
        <v>2</v>
      </c>
      <c r="CP97">
        <v>5</v>
      </c>
      <c r="CQ97">
        <v>5</v>
      </c>
      <c r="CR97">
        <v>1</v>
      </c>
      <c r="CS97">
        <f>LOOKUP(CR97,{1,2,3,4,5},{5,4,3,2,1})</f>
        <v>5</v>
      </c>
      <c r="CT97">
        <v>4</v>
      </c>
      <c r="CU97">
        <v>3</v>
      </c>
      <c r="CV97">
        <v>4</v>
      </c>
      <c r="CW97">
        <v>2</v>
      </c>
      <c r="CX97">
        <f>LOOKUP(CW97,{1,2,3,4,5},{5,4,3,2,1})</f>
        <v>4</v>
      </c>
      <c r="CY97">
        <v>1</v>
      </c>
      <c r="CZ97">
        <f>LOOKUP(CY97,{1,2,3,4,5},{5,4,3,2,1})</f>
        <v>5</v>
      </c>
      <c r="DA97">
        <v>1</v>
      </c>
      <c r="DB97">
        <f>LOOKUP(DA97,{1,2,3,4,5},{5,4,3,2,1})</f>
        <v>5</v>
      </c>
      <c r="DC97">
        <v>4</v>
      </c>
      <c r="DD97">
        <v>4</v>
      </c>
      <c r="DE97">
        <v>4</v>
      </c>
      <c r="DF97">
        <v>3</v>
      </c>
      <c r="DG97">
        <v>4</v>
      </c>
      <c r="DH97">
        <v>3</v>
      </c>
      <c r="DI97">
        <v>1</v>
      </c>
      <c r="DJ97">
        <v>4</v>
      </c>
      <c r="DK97">
        <v>2</v>
      </c>
      <c r="DL97" s="2">
        <f t="shared" si="224"/>
        <v>10</v>
      </c>
      <c r="DM97">
        <f t="shared" si="225"/>
        <v>3.3332999999999999</v>
      </c>
      <c r="DN97">
        <f t="shared" si="226"/>
        <v>10</v>
      </c>
      <c r="DO97">
        <f t="shared" si="227"/>
        <v>3.3332999999999999</v>
      </c>
      <c r="DP97">
        <f t="shared" si="228"/>
        <v>20</v>
      </c>
      <c r="DQ97" s="3">
        <f t="shared" si="229"/>
        <v>3.3332999999999999</v>
      </c>
      <c r="DR97" s="2">
        <f t="shared" si="230"/>
        <v>20</v>
      </c>
      <c r="DS97">
        <f t="shared" si="231"/>
        <v>3.3332999999999999</v>
      </c>
      <c r="DT97">
        <f t="shared" si="232"/>
        <v>24</v>
      </c>
      <c r="DU97">
        <f t="shared" si="233"/>
        <v>3</v>
      </c>
      <c r="DV97">
        <f t="shared" si="234"/>
        <v>44</v>
      </c>
      <c r="DW97" s="3">
        <f t="shared" si="235"/>
        <v>3.14</v>
      </c>
      <c r="DX97" s="2">
        <f t="shared" si="236"/>
        <v>15</v>
      </c>
      <c r="DY97">
        <f t="shared" si="237"/>
        <v>5</v>
      </c>
      <c r="DZ97">
        <f t="shared" si="238"/>
        <v>11</v>
      </c>
      <c r="EA97">
        <f t="shared" si="239"/>
        <v>3.6667000000000001</v>
      </c>
      <c r="EB97">
        <f t="shared" si="240"/>
        <v>26</v>
      </c>
      <c r="EC97" s="3">
        <f t="shared" si="241"/>
        <v>4.33</v>
      </c>
      <c r="ED97" s="2">
        <f t="shared" si="275"/>
        <v>26</v>
      </c>
      <c r="EE97" s="3">
        <f t="shared" si="242"/>
        <v>4.33</v>
      </c>
      <c r="EF97" s="2">
        <f t="shared" si="243"/>
        <v>7</v>
      </c>
      <c r="EG97" s="3">
        <f t="shared" si="244"/>
        <v>2.33</v>
      </c>
      <c r="EH97" s="2">
        <f t="shared" si="245"/>
        <v>123</v>
      </c>
      <c r="EI97" s="3">
        <f t="shared" si="246"/>
        <v>3.51</v>
      </c>
      <c r="EJ97" s="2">
        <v>1</v>
      </c>
      <c r="EK97">
        <v>1</v>
      </c>
      <c r="EL97">
        <v>2</v>
      </c>
      <c r="EM97">
        <v>1</v>
      </c>
      <c r="EN97">
        <v>1</v>
      </c>
      <c r="EO97">
        <v>1</v>
      </c>
      <c r="EP97">
        <v>1</v>
      </c>
      <c r="EQ97">
        <v>4</v>
      </c>
      <c r="ER97">
        <v>1</v>
      </c>
      <c r="ES97">
        <v>1</v>
      </c>
      <c r="ET97">
        <v>4</v>
      </c>
      <c r="EU97" s="37">
        <v>2</v>
      </c>
      <c r="EV97">
        <v>1</v>
      </c>
      <c r="EW97">
        <v>1</v>
      </c>
      <c r="EX97">
        <v>1</v>
      </c>
      <c r="EY97">
        <v>1</v>
      </c>
      <c r="EZ97">
        <v>5</v>
      </c>
      <c r="FA97">
        <v>1</v>
      </c>
      <c r="FB97">
        <v>1</v>
      </c>
      <c r="FC97">
        <v>1</v>
      </c>
      <c r="FD97">
        <v>1</v>
      </c>
      <c r="FE97">
        <v>4</v>
      </c>
      <c r="FF97" s="2">
        <f t="shared" si="247"/>
        <v>34</v>
      </c>
      <c r="FG97" s="3">
        <f t="shared" si="248"/>
        <v>1.7</v>
      </c>
      <c r="FH97" s="2" t="s">
        <v>520</v>
      </c>
      <c r="FI97">
        <v>15</v>
      </c>
      <c r="FJ97" t="s">
        <v>514</v>
      </c>
      <c r="FK97">
        <v>10</v>
      </c>
      <c r="FL97" t="s">
        <v>525</v>
      </c>
      <c r="FM97">
        <v>20</v>
      </c>
      <c r="FN97" s="2">
        <v>1</v>
      </c>
      <c r="FO97">
        <v>1</v>
      </c>
      <c r="FP97">
        <v>1</v>
      </c>
      <c r="FQ97">
        <v>1</v>
      </c>
      <c r="FR97">
        <v>1</v>
      </c>
      <c r="FS97">
        <v>2</v>
      </c>
      <c r="FT97">
        <v>2</v>
      </c>
      <c r="FU97">
        <v>1</v>
      </c>
      <c r="FV97">
        <v>2</v>
      </c>
      <c r="FW97">
        <v>1</v>
      </c>
      <c r="FX97">
        <v>1</v>
      </c>
      <c r="FY97" s="37">
        <v>2</v>
      </c>
      <c r="FZ97">
        <v>1</v>
      </c>
      <c r="GA97">
        <v>2</v>
      </c>
      <c r="GB97">
        <v>2</v>
      </c>
      <c r="GC97">
        <v>2</v>
      </c>
      <c r="GD97">
        <v>1</v>
      </c>
      <c r="GE97">
        <v>1</v>
      </c>
      <c r="GF97">
        <v>2</v>
      </c>
      <c r="GG97">
        <v>1</v>
      </c>
      <c r="GH97">
        <v>2</v>
      </c>
      <c r="GI97">
        <v>1</v>
      </c>
      <c r="GJ97" s="2">
        <f t="shared" si="249"/>
        <v>28</v>
      </c>
      <c r="GK97" s="3">
        <f t="shared" si="250"/>
        <v>1.4</v>
      </c>
      <c r="GL97" s="2" t="s">
        <v>520</v>
      </c>
      <c r="GM97">
        <v>15</v>
      </c>
      <c r="GN97" t="s">
        <v>514</v>
      </c>
      <c r="GO97">
        <v>10</v>
      </c>
      <c r="GP97" t="s">
        <v>525</v>
      </c>
      <c r="GQ97" s="3">
        <v>20</v>
      </c>
      <c r="GR97" s="2">
        <v>1</v>
      </c>
      <c r="GS97">
        <v>4</v>
      </c>
      <c r="GT97">
        <v>4</v>
      </c>
      <c r="GU97">
        <v>3</v>
      </c>
      <c r="GV97">
        <v>3</v>
      </c>
      <c r="GW97">
        <v>4</v>
      </c>
      <c r="GX97" s="37">
        <f>LOOKUP(GW97,{1,2,3,4,5},{5,4,3,2,1})</f>
        <v>2</v>
      </c>
      <c r="GY97">
        <v>2</v>
      </c>
      <c r="GZ97" s="37">
        <f>LOOKUP(GY97,{1,2,3,4,5},{5,4,3,2,1})</f>
        <v>4</v>
      </c>
      <c r="HA97">
        <v>2</v>
      </c>
      <c r="HB97">
        <v>4</v>
      </c>
      <c r="HC97" s="37">
        <f>LOOKUP(HB97,{1,2,3,4,5},{5,4,3,2,1})</f>
        <v>2</v>
      </c>
      <c r="HD97">
        <v>1</v>
      </c>
      <c r="HE97">
        <v>4</v>
      </c>
      <c r="HF97">
        <v>5</v>
      </c>
      <c r="HG97">
        <v>1</v>
      </c>
      <c r="HH97">
        <v>5</v>
      </c>
      <c r="HI97">
        <v>5</v>
      </c>
      <c r="HJ97">
        <v>5</v>
      </c>
      <c r="HK97">
        <v>2</v>
      </c>
      <c r="HL97" s="37">
        <f>LOOKUP(HK97,{1,2,3,4,5},{5,4,3,2,1})</f>
        <v>4</v>
      </c>
      <c r="HM97">
        <v>2</v>
      </c>
      <c r="HN97" s="37">
        <f>LOOKUP(HM97,{1,2,3,4,5},{5,4,3,2,1})</f>
        <v>4</v>
      </c>
      <c r="HO97">
        <f t="shared" si="251"/>
        <v>58</v>
      </c>
      <c r="HP97">
        <f t="shared" si="252"/>
        <v>3.41</v>
      </c>
      <c r="HQ97">
        <v>1</v>
      </c>
      <c r="HR97">
        <v>2</v>
      </c>
      <c r="HS97">
        <v>3</v>
      </c>
      <c r="HT97">
        <v>1</v>
      </c>
      <c r="HU97">
        <v>1</v>
      </c>
      <c r="HV97">
        <v>1</v>
      </c>
      <c r="HW97">
        <v>2</v>
      </c>
      <c r="HX97" s="37">
        <v>3</v>
      </c>
      <c r="HY97">
        <v>2</v>
      </c>
      <c r="HZ97">
        <v>3</v>
      </c>
      <c r="IA97">
        <v>3</v>
      </c>
      <c r="IB97">
        <v>1</v>
      </c>
      <c r="IC97">
        <v>2</v>
      </c>
      <c r="ID97">
        <v>1</v>
      </c>
      <c r="IE97">
        <v>1</v>
      </c>
      <c r="IF97">
        <v>2</v>
      </c>
      <c r="IG97">
        <v>3</v>
      </c>
      <c r="IH97">
        <v>1</v>
      </c>
      <c r="II97">
        <v>3</v>
      </c>
      <c r="IJ97" s="37">
        <f>LOOKUP(II97,{1,2,3},{3,2,1})</f>
        <v>1</v>
      </c>
      <c r="IK97" s="2">
        <f t="shared" si="308"/>
        <v>30</v>
      </c>
      <c r="IL97" s="3">
        <f t="shared" si="309"/>
        <v>1.76</v>
      </c>
      <c r="IM97" s="2">
        <v>1</v>
      </c>
      <c r="IN97">
        <v>2</v>
      </c>
      <c r="IO97">
        <v>4</v>
      </c>
      <c r="IP97">
        <v>4</v>
      </c>
      <c r="IQ97">
        <v>2</v>
      </c>
      <c r="IR97">
        <v>5</v>
      </c>
      <c r="IS97">
        <v>4</v>
      </c>
      <c r="IT97" s="2">
        <f t="shared" si="253"/>
        <v>21</v>
      </c>
      <c r="IU97" s="3">
        <f t="shared" si="254"/>
        <v>3.5</v>
      </c>
      <c r="IV97" s="2">
        <v>1</v>
      </c>
      <c r="IW97">
        <v>3</v>
      </c>
      <c r="IX97">
        <v>4</v>
      </c>
      <c r="IY97">
        <v>4</v>
      </c>
      <c r="IZ97">
        <v>3</v>
      </c>
      <c r="JA97">
        <v>5</v>
      </c>
      <c r="JB97">
        <v>4</v>
      </c>
      <c r="JC97" s="2">
        <f t="shared" si="255"/>
        <v>23</v>
      </c>
      <c r="JD97" s="3">
        <f t="shared" si="256"/>
        <v>3.8330000000000002</v>
      </c>
      <c r="JE97" s="32">
        <v>1</v>
      </c>
      <c r="JF97" s="31">
        <v>2</v>
      </c>
      <c r="JG97" s="31" t="s">
        <v>440</v>
      </c>
      <c r="JH97" s="31">
        <v>3</v>
      </c>
      <c r="JI97" s="31">
        <v>4</v>
      </c>
      <c r="JJ97" s="31">
        <v>1</v>
      </c>
      <c r="JK97" s="31">
        <v>3</v>
      </c>
      <c r="JL97" s="32">
        <f t="shared" si="257"/>
        <v>13</v>
      </c>
      <c r="JM97" s="33">
        <f t="shared" si="258"/>
        <v>2.1669999999999998</v>
      </c>
      <c r="JN97" s="2">
        <v>1</v>
      </c>
      <c r="JO97">
        <v>4</v>
      </c>
      <c r="JP97">
        <v>4</v>
      </c>
      <c r="JQ97">
        <v>4</v>
      </c>
      <c r="JR97">
        <v>4</v>
      </c>
      <c r="JS97">
        <v>4</v>
      </c>
      <c r="JT97">
        <v>4</v>
      </c>
      <c r="JU97" s="2">
        <f t="shared" si="278"/>
        <v>24</v>
      </c>
      <c r="JV97" s="3">
        <f t="shared" si="279"/>
        <v>4</v>
      </c>
      <c r="JW97" s="32">
        <v>1</v>
      </c>
      <c r="JX97" s="31">
        <v>4</v>
      </c>
      <c r="JY97" s="31">
        <f>LOOKUP(JX97,{1,2,3,4,5},{5,4,3,2,1})</f>
        <v>2</v>
      </c>
      <c r="JZ97" s="31">
        <v>4</v>
      </c>
      <c r="KA97" s="31">
        <f>LOOKUP(JZ97,{1,2,3,4,5},{5,4,3,2,1})</f>
        <v>2</v>
      </c>
      <c r="KB97" s="31">
        <v>3</v>
      </c>
      <c r="KC97" s="31">
        <f>LOOKUP(KB97,{1,2,3,4,5},{5,4,3,2,1})</f>
        <v>3</v>
      </c>
      <c r="KD97" s="31">
        <v>4</v>
      </c>
      <c r="KE97" s="31">
        <f>LOOKUP(KD97,{1,2,3,4,5},{5,4,3,2,1})</f>
        <v>2</v>
      </c>
      <c r="KF97" s="31">
        <v>2</v>
      </c>
      <c r="KG97" s="31">
        <f>LOOKUP(KF97,{1,2,3,4,5},{5,4,3,2,1})</f>
        <v>4</v>
      </c>
      <c r="KH97" s="31">
        <v>3</v>
      </c>
      <c r="KI97" s="31">
        <f>LOOKUP(KH97,{1,2,3,4,5},{5,4,3,2,1})</f>
        <v>3</v>
      </c>
      <c r="KJ97" s="32">
        <f t="shared" si="276"/>
        <v>20</v>
      </c>
      <c r="KK97" s="33">
        <f t="shared" si="259"/>
        <v>3.3330000000000002</v>
      </c>
      <c r="KL97" s="2">
        <f t="shared" si="260"/>
        <v>7</v>
      </c>
      <c r="KM97">
        <f t="shared" si="261"/>
        <v>10</v>
      </c>
      <c r="KN97">
        <f t="shared" si="277"/>
        <v>11</v>
      </c>
      <c r="KO97">
        <f t="shared" si="262"/>
        <v>7</v>
      </c>
      <c r="KP97">
        <f t="shared" si="263"/>
        <v>14</v>
      </c>
      <c r="KQ97">
        <f t="shared" si="264"/>
        <v>11</v>
      </c>
      <c r="KR97" s="2">
        <f t="shared" si="218"/>
        <v>6</v>
      </c>
      <c r="KS97" s="31" t="s">
        <v>440</v>
      </c>
      <c r="KT97">
        <f t="shared" si="280"/>
        <v>7</v>
      </c>
      <c r="KU97">
        <f t="shared" si="281"/>
        <v>8</v>
      </c>
      <c r="KV97">
        <f t="shared" si="283"/>
        <v>5</v>
      </c>
      <c r="KW97" s="3">
        <f t="shared" si="282"/>
        <v>7</v>
      </c>
      <c r="KX97" s="2">
        <v>1</v>
      </c>
      <c r="KY97">
        <v>3</v>
      </c>
      <c r="KZ97">
        <v>5</v>
      </c>
      <c r="LA97">
        <v>3</v>
      </c>
      <c r="LB97">
        <v>2</v>
      </c>
      <c r="LC97">
        <v>5</v>
      </c>
      <c r="LD97">
        <v>2</v>
      </c>
      <c r="LE97">
        <v>5</v>
      </c>
      <c r="LF97">
        <v>4</v>
      </c>
      <c r="LG97">
        <v>4</v>
      </c>
      <c r="LH97">
        <v>5</v>
      </c>
      <c r="LI97">
        <v>2</v>
      </c>
      <c r="LJ97">
        <v>5</v>
      </c>
      <c r="LK97">
        <v>3</v>
      </c>
      <c r="LL97">
        <v>4</v>
      </c>
      <c r="LM97">
        <v>3</v>
      </c>
      <c r="LN97">
        <v>3</v>
      </c>
      <c r="LO97">
        <v>1</v>
      </c>
      <c r="LP97">
        <v>3</v>
      </c>
      <c r="LQ97">
        <v>2</v>
      </c>
      <c r="LR97">
        <v>4</v>
      </c>
      <c r="LS97">
        <v>1</v>
      </c>
      <c r="LT97">
        <v>4</v>
      </c>
      <c r="LU97" s="2">
        <f t="shared" si="265"/>
        <v>29</v>
      </c>
      <c r="LV97" s="3">
        <f t="shared" si="266"/>
        <v>4.8330000000000002</v>
      </c>
      <c r="LW97" s="2">
        <f t="shared" si="267"/>
        <v>44</v>
      </c>
      <c r="LX97" s="3">
        <f t="shared" si="268"/>
        <v>2.75</v>
      </c>
      <c r="LY97" s="2">
        <f t="shared" si="269"/>
        <v>73</v>
      </c>
      <c r="LZ97" s="3">
        <f t="shared" si="270"/>
        <v>3.3180000000000001</v>
      </c>
      <c r="MA97" s="2">
        <v>1</v>
      </c>
      <c r="MB97">
        <v>2</v>
      </c>
      <c r="MC97">
        <v>1</v>
      </c>
      <c r="MD97">
        <v>2</v>
      </c>
      <c r="ME97">
        <v>1</v>
      </c>
      <c r="MF97">
        <v>1</v>
      </c>
      <c r="MG97">
        <v>2</v>
      </c>
      <c r="MH97">
        <v>1</v>
      </c>
      <c r="MI97">
        <v>1</v>
      </c>
      <c r="MJ97" s="3">
        <v>1</v>
      </c>
      <c r="MK97">
        <f t="shared" si="271"/>
        <v>13</v>
      </c>
      <c r="ML97" s="2">
        <v>1</v>
      </c>
      <c r="MM97">
        <v>5</v>
      </c>
      <c r="MN97">
        <v>5</v>
      </c>
      <c r="MO97">
        <v>2</v>
      </c>
      <c r="MP97" s="37">
        <f>LOOKUP(MO97,{1,2,3,4,5},{5,4,3,2,1})</f>
        <v>4</v>
      </c>
      <c r="MQ97">
        <v>2</v>
      </c>
      <c r="MR97">
        <v>2</v>
      </c>
      <c r="MS97" s="37">
        <f>LOOKUP(MR97,{1,2,3,4,5},{5,4,3,2,1})</f>
        <v>4</v>
      </c>
      <c r="MT97">
        <v>2</v>
      </c>
      <c r="MU97" s="37">
        <f>LOOKUP(MT97,{1,2,3,4,5},{5,4,3,2,1})</f>
        <v>4</v>
      </c>
      <c r="MV97">
        <v>4</v>
      </c>
      <c r="MW97">
        <v>4</v>
      </c>
      <c r="MX97">
        <v>3</v>
      </c>
      <c r="MY97">
        <v>4</v>
      </c>
      <c r="MZ97" s="37">
        <f>LOOKUP(MY97,{1,2,3,4,5},{5,4,3,2,1})</f>
        <v>2</v>
      </c>
      <c r="NA97">
        <v>5</v>
      </c>
      <c r="NB97">
        <v>4</v>
      </c>
      <c r="NC97">
        <v>5</v>
      </c>
      <c r="ND97" s="37">
        <f>LOOKUP(NC97,{1,2,3,4,5},{5,4,3,2,1})</f>
        <v>1</v>
      </c>
      <c r="NE97">
        <v>3</v>
      </c>
      <c r="NF97">
        <v>3</v>
      </c>
      <c r="NG97" s="37">
        <f>LOOKUP(NF97,{1,2,3,4,5},{5,4,3,2,1})</f>
        <v>3</v>
      </c>
      <c r="NH97">
        <v>2</v>
      </c>
      <c r="NI97" s="37">
        <f>LOOKUP(NH97,{1,2,3,4,5},{5,4,3,2,1})</f>
        <v>4</v>
      </c>
      <c r="NJ97">
        <v>3</v>
      </c>
      <c r="NK97">
        <v>3</v>
      </c>
      <c r="NL97" s="37">
        <f>LOOKUP(NK97,{1,2,3,4,5},{5,4,3,2,1})</f>
        <v>3</v>
      </c>
      <c r="NM97">
        <v>2</v>
      </c>
      <c r="NN97" s="37">
        <f>LOOKUP(NM97,{1,2,3,4,5},{5,4,3,2,1})</f>
        <v>4</v>
      </c>
      <c r="NO97">
        <v>2</v>
      </c>
      <c r="NP97" s="37">
        <f>LOOKUP(NO97,{1,2,3,4,5},{5,4,3,2,1})</f>
        <v>4</v>
      </c>
      <c r="NQ97">
        <v>2</v>
      </c>
      <c r="NR97">
        <v>4</v>
      </c>
      <c r="NS97">
        <v>5</v>
      </c>
      <c r="NT97">
        <v>1</v>
      </c>
      <c r="NU97" s="37">
        <f>LOOKUP(NT97,{1,2,3,4,5},{5,4,3,2,1})</f>
        <v>5</v>
      </c>
      <c r="NV97">
        <v>5</v>
      </c>
      <c r="NW97" s="37">
        <f>LOOKUP(NV97,{1,2,3,4,5},{5,4,3,2,1})</f>
        <v>1</v>
      </c>
      <c r="NX97">
        <v>2</v>
      </c>
      <c r="NY97" s="37">
        <f>LOOKUP(NX97,{1,2,3,4,5},{5,4,3,2,1})</f>
        <v>4</v>
      </c>
      <c r="NZ97">
        <f t="shared" si="284"/>
        <v>92</v>
      </c>
      <c r="OA97">
        <f t="shared" si="285"/>
        <v>3.54</v>
      </c>
      <c r="OB97" s="13" t="s">
        <v>440</v>
      </c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</row>
    <row r="98" spans="1:461" x14ac:dyDescent="0.3">
      <c r="A98" s="30">
        <v>106</v>
      </c>
      <c r="B98" s="2" t="s">
        <v>877</v>
      </c>
      <c r="C98" s="3">
        <v>1</v>
      </c>
      <c r="D98" s="2">
        <v>26</v>
      </c>
      <c r="E98">
        <v>2</v>
      </c>
      <c r="F98" s="2">
        <v>1</v>
      </c>
      <c r="G98">
        <v>2</v>
      </c>
      <c r="H98" s="3">
        <v>1</v>
      </c>
      <c r="I98" s="32">
        <v>2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 t="s">
        <v>440</v>
      </c>
      <c r="R98">
        <v>3</v>
      </c>
      <c r="S98">
        <v>3</v>
      </c>
      <c r="T98">
        <f>LOOKUP(R98,{1,2,3,4,5,6,11,15},{1,2,1,2,2,2,1,2})</f>
        <v>1</v>
      </c>
      <c r="U98">
        <v>1</v>
      </c>
      <c r="V98" s="3"/>
      <c r="W98" s="32" t="s">
        <v>440</v>
      </c>
      <c r="X98" s="32" t="s">
        <v>440</v>
      </c>
      <c r="Y98" s="32" t="s">
        <v>440</v>
      </c>
      <c r="Z98" s="32" t="s">
        <v>440</v>
      </c>
      <c r="AA98" s="32" t="s">
        <v>440</v>
      </c>
      <c r="AB98" s="49" t="s">
        <v>440</v>
      </c>
      <c r="AC98" s="32" t="s">
        <v>440</v>
      </c>
      <c r="AD98" s="49" t="s">
        <v>440</v>
      </c>
      <c r="AE98" s="2">
        <v>1</v>
      </c>
      <c r="AF98">
        <v>2</v>
      </c>
      <c r="AG98">
        <f t="shared" si="286"/>
        <v>-1</v>
      </c>
      <c r="AH98">
        <v>1</v>
      </c>
      <c r="AI98">
        <f t="shared" si="287"/>
        <v>1</v>
      </c>
      <c r="AJ98">
        <v>1</v>
      </c>
      <c r="AK98">
        <f t="shared" si="288"/>
        <v>1</v>
      </c>
      <c r="AL98">
        <v>2</v>
      </c>
      <c r="AM98">
        <f t="shared" si="289"/>
        <v>1</v>
      </c>
      <c r="AN98">
        <v>2</v>
      </c>
      <c r="AO98">
        <f t="shared" si="290"/>
        <v>1</v>
      </c>
      <c r="AP98">
        <v>1</v>
      </c>
      <c r="AQ98">
        <f t="shared" si="291"/>
        <v>1</v>
      </c>
      <c r="AR98">
        <v>2</v>
      </c>
      <c r="AS98">
        <f t="shared" si="292"/>
        <v>1</v>
      </c>
      <c r="AT98">
        <v>2</v>
      </c>
      <c r="AU98">
        <f t="shared" si="293"/>
        <v>1</v>
      </c>
      <c r="AV98">
        <v>2</v>
      </c>
      <c r="AW98">
        <f t="shared" si="294"/>
        <v>-1</v>
      </c>
      <c r="AX98">
        <v>1</v>
      </c>
      <c r="AY98">
        <f t="shared" si="295"/>
        <v>-1</v>
      </c>
      <c r="AZ98">
        <v>1</v>
      </c>
      <c r="BA98">
        <f t="shared" si="296"/>
        <v>-1</v>
      </c>
      <c r="BB98">
        <v>1</v>
      </c>
      <c r="BC98">
        <f t="shared" si="297"/>
        <v>1</v>
      </c>
      <c r="BD98">
        <v>1</v>
      </c>
      <c r="BE98">
        <f t="shared" si="298"/>
        <v>1</v>
      </c>
      <c r="BF98">
        <v>2</v>
      </c>
      <c r="BG98">
        <f t="shared" si="299"/>
        <v>1</v>
      </c>
      <c r="BH98">
        <v>1</v>
      </c>
      <c r="BI98">
        <f t="shared" si="300"/>
        <v>1</v>
      </c>
      <c r="BJ98">
        <v>2</v>
      </c>
      <c r="BK98">
        <f t="shared" si="301"/>
        <v>1</v>
      </c>
      <c r="BL98">
        <v>2</v>
      </c>
      <c r="BM98">
        <f t="shared" si="302"/>
        <v>1</v>
      </c>
      <c r="BN98">
        <v>1</v>
      </c>
      <c r="BO98">
        <f t="shared" si="303"/>
        <v>1</v>
      </c>
      <c r="BP98">
        <v>1</v>
      </c>
      <c r="BQ98">
        <f t="shared" si="304"/>
        <v>1</v>
      </c>
      <c r="BR98">
        <v>2</v>
      </c>
      <c r="BS98">
        <f t="shared" si="305"/>
        <v>1</v>
      </c>
      <c r="BT98">
        <v>1</v>
      </c>
      <c r="BU98">
        <f t="shared" si="306"/>
        <v>-1</v>
      </c>
      <c r="BV98" s="13">
        <f t="shared" si="307"/>
        <v>11</v>
      </c>
      <c r="BW98" s="2">
        <v>1</v>
      </c>
      <c r="BX98">
        <v>4</v>
      </c>
      <c r="BY98">
        <v>3</v>
      </c>
      <c r="BZ98">
        <v>3</v>
      </c>
      <c r="CA98">
        <v>3</v>
      </c>
      <c r="CB98">
        <v>4</v>
      </c>
      <c r="CC98">
        <v>4</v>
      </c>
      <c r="CD98">
        <v>3</v>
      </c>
      <c r="CE98" s="37">
        <v>5</v>
      </c>
      <c r="CF98">
        <v>2</v>
      </c>
      <c r="CG98">
        <v>2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3</v>
      </c>
      <c r="CN98">
        <v>3</v>
      </c>
      <c r="CO98">
        <v>3</v>
      </c>
      <c r="CP98">
        <v>3</v>
      </c>
      <c r="CQ98">
        <v>2</v>
      </c>
      <c r="CR98">
        <v>2</v>
      </c>
      <c r="CS98">
        <f>LOOKUP(CR98,{1,2,3,4,5},{5,4,3,2,1})</f>
        <v>4</v>
      </c>
      <c r="CT98">
        <v>4</v>
      </c>
      <c r="CU98">
        <v>4</v>
      </c>
      <c r="CV98">
        <v>3</v>
      </c>
      <c r="CW98">
        <v>2</v>
      </c>
      <c r="CX98">
        <f>LOOKUP(CW98,{1,2,3,4,5},{5,4,3,2,1})</f>
        <v>4</v>
      </c>
      <c r="CY98">
        <v>2</v>
      </c>
      <c r="CZ98">
        <f>LOOKUP(CY98,{1,2,3,4,5},{5,4,3,2,1})</f>
        <v>4</v>
      </c>
      <c r="DA98">
        <v>2</v>
      </c>
      <c r="DB98">
        <f>LOOKUP(DA98,{1,2,3,4,5},{5,4,3,2,1})</f>
        <v>4</v>
      </c>
      <c r="DC98">
        <v>3</v>
      </c>
      <c r="DD98">
        <v>3</v>
      </c>
      <c r="DE98">
        <v>3</v>
      </c>
      <c r="DF98">
        <v>4</v>
      </c>
      <c r="DG98">
        <v>3</v>
      </c>
      <c r="DH98">
        <v>3</v>
      </c>
      <c r="DI98">
        <v>2</v>
      </c>
      <c r="DJ98">
        <v>2</v>
      </c>
      <c r="DK98">
        <v>2</v>
      </c>
      <c r="DL98" s="2">
        <f t="shared" ref="DL98:DL129" si="310">SUM(BX98,BY98,BZ98)</f>
        <v>10</v>
      </c>
      <c r="DM98">
        <f t="shared" ref="DM98:DM129" si="311">ROUND(AVERAGE(BX98,BY98,BZ98),4)</f>
        <v>3.3332999999999999</v>
      </c>
      <c r="DN98">
        <f t="shared" ref="DN98:DN129" si="312">SUM(DF98,DG98,DH98)</f>
        <v>10</v>
      </c>
      <c r="DO98">
        <f t="shared" ref="DO98:DO129" si="313">ROUND(AVERAGE(DF98,DG98,DH98),4)</f>
        <v>3.3332999999999999</v>
      </c>
      <c r="DP98">
        <f t="shared" ref="DP98:DP129" si="314">SUM(DL98,DN98)</f>
        <v>20</v>
      </c>
      <c r="DQ98" s="3">
        <f t="shared" ref="DQ98:DQ129" si="315">ROUND(AVERAGE(DM98,DO98),4)</f>
        <v>3.3332999999999999</v>
      </c>
      <c r="DR98" s="2">
        <f t="shared" ref="DR98:DR129" si="316">SUM(CA98,CC98,CJ98,CK98,CL98,CN98)</f>
        <v>19</v>
      </c>
      <c r="DS98">
        <f t="shared" ref="DS98:DS129" si="317">ROUND(AVERAGE(CA98,CC98,CJ98,CK98,CL98,CN98),4)</f>
        <v>3.1667000000000001</v>
      </c>
      <c r="DT98">
        <f t="shared" ref="DT98:DT129" si="318">SUM(CB98,CD98,CF98,CG98,CH98,CI98,CM98,CO98)</f>
        <v>22</v>
      </c>
      <c r="DU98">
        <f t="shared" ref="DU98:DU129" si="319">ROUND(AVERAGE(CB98,CD98,CF98,CG98,CH98,CI98,CM98,CO98),4)</f>
        <v>2.75</v>
      </c>
      <c r="DV98">
        <f t="shared" ref="DV98:DV129" si="320">SUM(DR98,DT98)</f>
        <v>41</v>
      </c>
      <c r="DW98" s="3">
        <f t="shared" ref="DW98:DW129" si="321">ROUND((DV98/14), 2)</f>
        <v>2.93</v>
      </c>
      <c r="DX98" s="2">
        <f t="shared" ref="DX98:DX129" si="322">SUM(CP98,CQ98,CS98)</f>
        <v>9</v>
      </c>
      <c r="DY98">
        <f t="shared" ref="DY98:DY129" si="323">ROUND(AVERAGE(CP98,CQ98,CS98),4)</f>
        <v>3</v>
      </c>
      <c r="DZ98">
        <f t="shared" ref="DZ98:DZ129" si="324">SUM(CT98,CU98,CV98)</f>
        <v>11</v>
      </c>
      <c r="EA98">
        <f t="shared" ref="EA98:EA129" si="325">ROUND(AVERAGE(CT98,CU98,CV98),4)</f>
        <v>3.6667000000000001</v>
      </c>
      <c r="EB98">
        <f t="shared" ref="EB98:EB129" si="326">SUM(DX98,DZ98)</f>
        <v>20</v>
      </c>
      <c r="EC98" s="3">
        <f t="shared" ref="EC98:EC129" si="327">ROUND((EB98/6), 2)</f>
        <v>3.33</v>
      </c>
      <c r="ED98" s="2">
        <f t="shared" si="275"/>
        <v>21</v>
      </c>
      <c r="EE98" s="3">
        <f t="shared" ref="EE98:EE129" si="328">ROUND((ED98/6), 2)</f>
        <v>3.5</v>
      </c>
      <c r="EF98" s="2">
        <f t="shared" ref="EF98:EF129" si="329">SUM(DI98,DJ98,DK98)</f>
        <v>6</v>
      </c>
      <c r="EG98" s="3">
        <f t="shared" ref="EG98:EG129" si="330">ROUND((EF98/3), 2)</f>
        <v>2</v>
      </c>
      <c r="EH98" s="2">
        <f t="shared" ref="EH98:EH129" si="331">SUM(DL98,DN98,DR98,DT98,DX98,DZ98,ED98,EF98)</f>
        <v>108</v>
      </c>
      <c r="EI98" s="3">
        <f t="shared" ref="EI98:EI129" si="332">ROUND((EH98/35), 2)</f>
        <v>3.09</v>
      </c>
      <c r="EJ98" s="2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5</v>
      </c>
      <c r="EU98" s="37">
        <v>2</v>
      </c>
      <c r="EV98">
        <v>1</v>
      </c>
      <c r="EW98">
        <v>1</v>
      </c>
      <c r="EX98">
        <v>1</v>
      </c>
      <c r="EY98">
        <v>1</v>
      </c>
      <c r="EZ98">
        <v>4</v>
      </c>
      <c r="FA98">
        <v>5</v>
      </c>
      <c r="FB98">
        <v>1</v>
      </c>
      <c r="FC98">
        <v>1</v>
      </c>
      <c r="FD98">
        <v>1</v>
      </c>
      <c r="FE98">
        <v>1</v>
      </c>
      <c r="FF98" s="2">
        <f t="shared" ref="FF98:FF129" si="333">SUM(EK98,EL98,EM98,EN98,EO98,EP98,EQ98,ER98,ES98,ET98,EV98,EW98,EX98,EY98,EZ98,FA98,FB98,FC98,FD98,FE98)</f>
        <v>31</v>
      </c>
      <c r="FG98" s="3">
        <f t="shared" ref="FG98:FG129" si="334">ROUND((FF98/20), 4)</f>
        <v>1.55</v>
      </c>
      <c r="FH98" t="s">
        <v>514</v>
      </c>
      <c r="FI98">
        <v>10</v>
      </c>
      <c r="FJ98" t="s">
        <v>521</v>
      </c>
      <c r="FK98">
        <v>16</v>
      </c>
      <c r="FL98" s="31" t="s">
        <v>440</v>
      </c>
      <c r="FM98" s="31" t="s">
        <v>440</v>
      </c>
      <c r="FN98" s="2">
        <v>1</v>
      </c>
      <c r="FO98">
        <v>1</v>
      </c>
      <c r="FP98">
        <v>2</v>
      </c>
      <c r="FQ98">
        <v>1</v>
      </c>
      <c r="FR98">
        <v>1</v>
      </c>
      <c r="FS98">
        <v>2</v>
      </c>
      <c r="FT98">
        <v>2</v>
      </c>
      <c r="FU98">
        <v>2</v>
      </c>
      <c r="FV98">
        <v>2</v>
      </c>
      <c r="FW98">
        <v>1</v>
      </c>
      <c r="FX98">
        <v>1</v>
      </c>
      <c r="FY98" s="37">
        <v>2</v>
      </c>
      <c r="FZ98">
        <v>1</v>
      </c>
      <c r="GA98">
        <v>2</v>
      </c>
      <c r="GB98">
        <v>1</v>
      </c>
      <c r="GC98">
        <v>2</v>
      </c>
      <c r="GD98">
        <v>2</v>
      </c>
      <c r="GE98">
        <v>1</v>
      </c>
      <c r="GF98">
        <v>1</v>
      </c>
      <c r="GG98">
        <v>2</v>
      </c>
      <c r="GH98">
        <v>1</v>
      </c>
      <c r="GI98">
        <v>1</v>
      </c>
      <c r="GJ98" s="2">
        <f t="shared" ref="GJ98:GJ129" si="335">SUM(FO98,FP98,FQ98,FR98,FS98,FT98,FU98,FV98,FW98,FX98,FZ98,GA98,GB98,GC98,GD98,GE98,GF98,GG98,GH98,GI98)</f>
        <v>29</v>
      </c>
      <c r="GK98" s="3">
        <f t="shared" ref="GK98:GK129" si="336">ROUND((GJ98/20), 2)</f>
        <v>1.45</v>
      </c>
      <c r="GL98" s="2" t="s">
        <v>505</v>
      </c>
      <c r="GM98">
        <v>1</v>
      </c>
      <c r="GN98" t="s">
        <v>524</v>
      </c>
      <c r="GO98">
        <v>19</v>
      </c>
      <c r="GP98" t="s">
        <v>513</v>
      </c>
      <c r="GQ98" s="3">
        <v>9</v>
      </c>
      <c r="GR98" s="2">
        <v>1</v>
      </c>
      <c r="GS98">
        <v>4</v>
      </c>
      <c r="GT98">
        <v>4</v>
      </c>
      <c r="GU98">
        <v>3</v>
      </c>
      <c r="GV98">
        <v>3</v>
      </c>
      <c r="GW98">
        <v>2</v>
      </c>
      <c r="GX98" s="37">
        <f>LOOKUP(GW98,{1,2,3,4,5},{5,4,3,2,1})</f>
        <v>4</v>
      </c>
      <c r="GY98">
        <v>1</v>
      </c>
      <c r="GZ98" s="37">
        <f>LOOKUP(GY98,{1,2,3,4,5},{5,4,3,2,1})</f>
        <v>5</v>
      </c>
      <c r="HA98">
        <v>2</v>
      </c>
      <c r="HB98">
        <v>1</v>
      </c>
      <c r="HC98" s="37">
        <f>LOOKUP(HB98,{1,2,3,4,5},{5,4,3,2,1})</f>
        <v>5</v>
      </c>
      <c r="HD98">
        <v>4</v>
      </c>
      <c r="HE98">
        <v>3</v>
      </c>
      <c r="HF98">
        <v>5</v>
      </c>
      <c r="HG98">
        <v>3</v>
      </c>
      <c r="HH98">
        <v>3</v>
      </c>
      <c r="HI98">
        <v>3</v>
      </c>
      <c r="HJ98">
        <v>5</v>
      </c>
      <c r="HK98">
        <v>2</v>
      </c>
      <c r="HL98" s="37">
        <f>LOOKUP(HK98,{1,2,3,4,5},{5,4,3,2,1})</f>
        <v>4</v>
      </c>
      <c r="HM98">
        <v>2</v>
      </c>
      <c r="HN98" s="37">
        <f>LOOKUP(HM98,{1,2,3,4,5},{5,4,3,2,1})</f>
        <v>4</v>
      </c>
      <c r="HO98">
        <f t="shared" ref="HO98:HO129" si="337">SUM(GS98,GT98,GU98,GV98,GX98,GZ98,HA98,HC98,HD98,HE98,HF98,HG98,HH98,HI98,HJ98,HL98,HN98)</f>
        <v>64</v>
      </c>
      <c r="HP98">
        <f t="shared" ref="HP98:HP129" si="338">ROUND((HO98/17), 2)</f>
        <v>3.76</v>
      </c>
      <c r="HQ98">
        <v>1</v>
      </c>
      <c r="HR98">
        <v>3</v>
      </c>
      <c r="HS98">
        <v>3</v>
      </c>
      <c r="HT98">
        <v>1</v>
      </c>
      <c r="HU98">
        <v>1</v>
      </c>
      <c r="HV98">
        <v>1</v>
      </c>
      <c r="HW98">
        <v>1</v>
      </c>
      <c r="HX98" s="37">
        <v>3</v>
      </c>
      <c r="HY98">
        <v>2</v>
      </c>
      <c r="HZ98">
        <v>2</v>
      </c>
      <c r="IA98">
        <v>1</v>
      </c>
      <c r="IB98">
        <v>1</v>
      </c>
      <c r="IC98">
        <v>2</v>
      </c>
      <c r="ID98">
        <v>1</v>
      </c>
      <c r="IE98">
        <v>3</v>
      </c>
      <c r="IF98">
        <v>3</v>
      </c>
      <c r="IG98">
        <v>3</v>
      </c>
      <c r="IH98">
        <v>1</v>
      </c>
      <c r="II98">
        <v>1</v>
      </c>
      <c r="IJ98" s="37">
        <f>LOOKUP(II98,{1,2,3},{3,2,1})</f>
        <v>3</v>
      </c>
      <c r="IK98" s="2">
        <f t="shared" si="308"/>
        <v>32</v>
      </c>
      <c r="IL98" s="3">
        <f t="shared" si="309"/>
        <v>1.88</v>
      </c>
      <c r="IM98" s="2">
        <v>1</v>
      </c>
      <c r="IN98">
        <v>3</v>
      </c>
      <c r="IO98">
        <v>3</v>
      </c>
      <c r="IP98">
        <v>4</v>
      </c>
      <c r="IQ98">
        <v>2</v>
      </c>
      <c r="IR98">
        <v>4</v>
      </c>
      <c r="IS98">
        <v>3</v>
      </c>
      <c r="IT98" s="2">
        <f t="shared" ref="IT98:IT129" si="339">SUM(IN98:IS98)</f>
        <v>19</v>
      </c>
      <c r="IU98" s="3">
        <f t="shared" ref="IU98:IU129" si="340">ROUND((IT98/6),3)</f>
        <v>3.1669999999999998</v>
      </c>
      <c r="IV98" s="2">
        <v>1</v>
      </c>
      <c r="IW98">
        <v>2</v>
      </c>
      <c r="IX98">
        <v>4</v>
      </c>
      <c r="IY98">
        <v>4</v>
      </c>
      <c r="IZ98">
        <v>3</v>
      </c>
      <c r="JA98">
        <v>5</v>
      </c>
      <c r="JB98">
        <v>4</v>
      </c>
      <c r="JC98" s="2">
        <f t="shared" ref="JC98:JC129" si="341">SUM(IW98:JB98)</f>
        <v>22</v>
      </c>
      <c r="JD98" s="3">
        <f t="shared" ref="JD98:JD129" si="342">ROUND((JC98/6),3)</f>
        <v>3.6669999999999998</v>
      </c>
      <c r="JE98" s="2">
        <v>1</v>
      </c>
      <c r="JF98">
        <v>2</v>
      </c>
      <c r="JG98">
        <v>4</v>
      </c>
      <c r="JH98">
        <v>3</v>
      </c>
      <c r="JI98">
        <v>4</v>
      </c>
      <c r="JJ98">
        <v>3</v>
      </c>
      <c r="JK98">
        <v>3</v>
      </c>
      <c r="JL98" s="2">
        <f t="shared" ref="JL98:JL129" si="343">SUM(JF98:JK98)</f>
        <v>19</v>
      </c>
      <c r="JM98" s="3">
        <f t="shared" ref="JM98:JM129" si="344">ROUND((JL98/6),3)</f>
        <v>3.1669999999999998</v>
      </c>
      <c r="JN98" s="2">
        <v>1</v>
      </c>
      <c r="JO98">
        <v>4</v>
      </c>
      <c r="JP98">
        <v>5</v>
      </c>
      <c r="JQ98">
        <v>5</v>
      </c>
      <c r="JR98">
        <v>5</v>
      </c>
      <c r="JS98">
        <v>4</v>
      </c>
      <c r="JT98">
        <v>5</v>
      </c>
      <c r="JU98" s="2">
        <f t="shared" si="278"/>
        <v>28</v>
      </c>
      <c r="JV98" s="3">
        <f t="shared" si="279"/>
        <v>4.6669999999999998</v>
      </c>
      <c r="JW98" s="2">
        <v>1</v>
      </c>
      <c r="JX98">
        <v>3</v>
      </c>
      <c r="JY98" s="37">
        <f>LOOKUP(JX98,{1,2,3,4,5},{5,4,3,2,1})</f>
        <v>3</v>
      </c>
      <c r="JZ98">
        <v>3</v>
      </c>
      <c r="KA98" s="37">
        <f>LOOKUP(JZ98,{1,2,3,4,5},{5,4,3,2,1})</f>
        <v>3</v>
      </c>
      <c r="KB98">
        <v>3</v>
      </c>
      <c r="KC98" s="37">
        <f>LOOKUP(KB98,{1,2,3,4,5},{5,4,3,2,1})</f>
        <v>3</v>
      </c>
      <c r="KD98">
        <v>3</v>
      </c>
      <c r="KE98" s="37">
        <f>LOOKUP(KD98,{1,2,3,4,5},{5,4,3,2,1})</f>
        <v>3</v>
      </c>
      <c r="KF98">
        <v>2</v>
      </c>
      <c r="KG98" s="37">
        <f>LOOKUP(KF98,{1,2,3,4,5},{5,4,3,2,1})</f>
        <v>4</v>
      </c>
      <c r="KH98">
        <v>3</v>
      </c>
      <c r="KI98" s="37">
        <f>LOOKUP(KH98,{1,2,3,4,5},{5,4,3,2,1})</f>
        <v>3</v>
      </c>
      <c r="KJ98" s="2">
        <f t="shared" si="276"/>
        <v>17</v>
      </c>
      <c r="KK98" s="3">
        <f t="shared" ref="KK98:KK129" si="345">ROUND((KJ98/6),3)</f>
        <v>2.8330000000000002</v>
      </c>
      <c r="KL98" s="2">
        <f t="shared" ref="KL98:KL129" si="346">(IN98+IW98+JY98)</f>
        <v>8</v>
      </c>
      <c r="KM98">
        <f t="shared" ref="KM98:KM129" si="347">(IO98+IX98+KA98)</f>
        <v>10</v>
      </c>
      <c r="KN98">
        <f t="shared" si="277"/>
        <v>11</v>
      </c>
      <c r="KO98">
        <f t="shared" ref="KO98:KO129" si="348">(IQ98+IZ98+KE98)</f>
        <v>8</v>
      </c>
      <c r="KP98">
        <f t="shared" si="263"/>
        <v>13</v>
      </c>
      <c r="KQ98">
        <f t="shared" ref="KQ98:KQ129" si="349">(IS98+JB98+KI98)</f>
        <v>10</v>
      </c>
      <c r="KR98" s="2">
        <f t="shared" si="218"/>
        <v>6</v>
      </c>
      <c r="KS98">
        <f t="shared" ref="KS98:KS103" si="350">(JG98+JP98)</f>
        <v>9</v>
      </c>
      <c r="KT98">
        <f t="shared" si="280"/>
        <v>8</v>
      </c>
      <c r="KU98">
        <f t="shared" si="281"/>
        <v>9</v>
      </c>
      <c r="KV98">
        <f t="shared" si="283"/>
        <v>7</v>
      </c>
      <c r="KW98" s="3">
        <f t="shared" si="282"/>
        <v>8</v>
      </c>
      <c r="KX98" s="2">
        <v>1</v>
      </c>
      <c r="KY98">
        <v>2</v>
      </c>
      <c r="KZ98">
        <v>4</v>
      </c>
      <c r="LA98">
        <v>2</v>
      </c>
      <c r="LB98">
        <v>3</v>
      </c>
      <c r="LC98">
        <v>3</v>
      </c>
      <c r="LD98">
        <v>2</v>
      </c>
      <c r="LE98">
        <v>4</v>
      </c>
      <c r="LF98">
        <v>3</v>
      </c>
      <c r="LG98">
        <v>3</v>
      </c>
      <c r="LH98">
        <v>3</v>
      </c>
      <c r="LI98">
        <v>3</v>
      </c>
      <c r="LJ98">
        <v>4</v>
      </c>
      <c r="LK98">
        <v>3</v>
      </c>
      <c r="LL98">
        <v>3</v>
      </c>
      <c r="LM98">
        <v>3</v>
      </c>
      <c r="LN98">
        <v>2</v>
      </c>
      <c r="LO98">
        <v>2</v>
      </c>
      <c r="LP98">
        <v>3</v>
      </c>
      <c r="LQ98">
        <v>2</v>
      </c>
      <c r="LR98">
        <v>3</v>
      </c>
      <c r="LS98">
        <v>2</v>
      </c>
      <c r="LT98">
        <v>2</v>
      </c>
      <c r="LU98" s="2">
        <f t="shared" ref="LU98:LU129" si="351">SUM(KZ98,LC98,LE98,LG98,LH98,LJ98)</f>
        <v>21</v>
      </c>
      <c r="LV98" s="3">
        <f t="shared" ref="LV98:LV129" si="352">ROUND((LU98/6),3)</f>
        <v>3.5</v>
      </c>
      <c r="LW98" s="2">
        <f t="shared" ref="LW98:LW129" si="353">SUM(KY98,LA98,LB98,LD98,LF98,LI98,LK98,LL98,LM98,LN98,LO98,LP98,LQ98,LR98,LS98,LT98)</f>
        <v>40</v>
      </c>
      <c r="LX98" s="3">
        <f t="shared" ref="LX98:LX129" si="354">ROUND((LW98/16),3)</f>
        <v>2.5</v>
      </c>
      <c r="LY98" s="2">
        <f t="shared" ref="LY98:LY129" si="355">SUM(KY98,KZ98,LA98,LB98,LC98,LD98,LE98,LF98,LG98,LH98,LI98,LJ98,LK98,LL98,LM98,LN98,LO98,LP98,LQ98,LR98,LS98,LT98)</f>
        <v>61</v>
      </c>
      <c r="LZ98" s="3">
        <f t="shared" ref="LZ98:LZ129" si="356">ROUND((LY98/22),3)</f>
        <v>2.7730000000000001</v>
      </c>
      <c r="MA98" s="2">
        <v>1</v>
      </c>
      <c r="MB98">
        <v>2</v>
      </c>
      <c r="MC98">
        <v>1</v>
      </c>
      <c r="MD98">
        <v>1</v>
      </c>
      <c r="ME98">
        <v>2</v>
      </c>
      <c r="MF98">
        <v>2</v>
      </c>
      <c r="MG98">
        <v>1</v>
      </c>
      <c r="MH98">
        <v>1</v>
      </c>
      <c r="MI98">
        <v>1</v>
      </c>
      <c r="MJ98" s="3">
        <v>1</v>
      </c>
      <c r="MK98">
        <f t="shared" ref="MK98:MK129" si="357">SUM(MA98,MB98,MC98,MD98,ME98,MF98,MG98,MH98,MI98,MJ98)</f>
        <v>13</v>
      </c>
      <c r="ML98" s="2">
        <v>1</v>
      </c>
      <c r="MM98">
        <v>3</v>
      </c>
      <c r="MN98">
        <v>3</v>
      </c>
      <c r="MO98">
        <v>3</v>
      </c>
      <c r="MP98" s="37">
        <f>LOOKUP(MO98,{1,2,3,4,5},{5,4,3,2,1})</f>
        <v>3</v>
      </c>
      <c r="MQ98">
        <v>2</v>
      </c>
      <c r="MR98">
        <v>4</v>
      </c>
      <c r="MS98" s="37">
        <f>LOOKUP(MR98,{1,2,3,4,5},{5,4,3,2,1})</f>
        <v>2</v>
      </c>
      <c r="MT98">
        <v>4</v>
      </c>
      <c r="MU98" s="37">
        <f>LOOKUP(MT98,{1,2,3,4,5},{5,4,3,2,1})</f>
        <v>2</v>
      </c>
      <c r="MV98">
        <v>1</v>
      </c>
      <c r="MW98">
        <v>1</v>
      </c>
      <c r="MX98">
        <v>1</v>
      </c>
      <c r="MY98">
        <v>5</v>
      </c>
      <c r="MZ98" s="37">
        <f>LOOKUP(MY98,{1,2,3,4,5},{5,4,3,2,1})</f>
        <v>1</v>
      </c>
      <c r="NA98">
        <v>3</v>
      </c>
      <c r="NB98">
        <v>2</v>
      </c>
      <c r="NC98">
        <v>1</v>
      </c>
      <c r="ND98" s="37">
        <f>LOOKUP(NC98,{1,2,3,4,5},{5,4,3,2,1})</f>
        <v>5</v>
      </c>
      <c r="NE98">
        <v>1</v>
      </c>
      <c r="NF98">
        <v>4</v>
      </c>
      <c r="NG98" s="37">
        <f>LOOKUP(NF98,{1,2,3,4,5},{5,4,3,2,1})</f>
        <v>2</v>
      </c>
      <c r="NH98">
        <v>4</v>
      </c>
      <c r="NI98" s="37">
        <f>LOOKUP(NH98,{1,2,3,4,5},{5,4,3,2,1})</f>
        <v>2</v>
      </c>
      <c r="NJ98">
        <v>2</v>
      </c>
      <c r="NK98">
        <v>2</v>
      </c>
      <c r="NL98" s="37">
        <f>LOOKUP(NK98,{1,2,3,4,5},{5,4,3,2,1})</f>
        <v>4</v>
      </c>
      <c r="NM98">
        <v>4</v>
      </c>
      <c r="NN98" s="37">
        <f>LOOKUP(NM98,{1,2,3,4,5},{5,4,3,2,1})</f>
        <v>2</v>
      </c>
      <c r="NO98">
        <v>4</v>
      </c>
      <c r="NP98" s="37">
        <f>LOOKUP(NO98,{1,2,3,4,5},{5,4,3,2,1})</f>
        <v>2</v>
      </c>
      <c r="NQ98">
        <v>1</v>
      </c>
      <c r="NR98">
        <v>1</v>
      </c>
      <c r="NS98">
        <v>3</v>
      </c>
      <c r="NT98">
        <v>4</v>
      </c>
      <c r="NU98" s="37">
        <f>LOOKUP(NT98,{1,2,3,4,5},{5,4,3,2,1})</f>
        <v>2</v>
      </c>
      <c r="NV98">
        <v>5</v>
      </c>
      <c r="NW98" s="37">
        <f>LOOKUP(NV98,{1,2,3,4,5},{5,4,3,2,1})</f>
        <v>1</v>
      </c>
      <c r="NX98">
        <v>3</v>
      </c>
      <c r="NY98" s="37">
        <f>LOOKUP(NX98,{1,2,3,4,5},{5,4,3,2,1})</f>
        <v>3</v>
      </c>
      <c r="NZ98">
        <f t="shared" si="284"/>
        <v>55</v>
      </c>
      <c r="OA98">
        <f t="shared" si="285"/>
        <v>2.12</v>
      </c>
      <c r="OB98" s="13" t="s">
        <v>440</v>
      </c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</row>
    <row r="99" spans="1:461" x14ac:dyDescent="0.3">
      <c r="A99" s="30">
        <v>107</v>
      </c>
      <c r="B99" s="2" t="s">
        <v>878</v>
      </c>
      <c r="C99" s="3">
        <v>1</v>
      </c>
      <c r="D99" s="2">
        <v>19</v>
      </c>
      <c r="E99">
        <v>2</v>
      </c>
      <c r="F99" s="2">
        <v>2</v>
      </c>
      <c r="G99">
        <v>2</v>
      </c>
      <c r="H99" s="3">
        <v>1</v>
      </c>
      <c r="I99" s="2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f t="shared" si="274"/>
        <v>1</v>
      </c>
      <c r="R99">
        <v>3</v>
      </c>
      <c r="S99">
        <v>5</v>
      </c>
      <c r="T99">
        <f>LOOKUP(R99,{1,2,3,4,5,6,11,15},{1,2,1,2,2,2,1,2})</f>
        <v>1</v>
      </c>
      <c r="U99">
        <v>1</v>
      </c>
      <c r="V99" s="3"/>
      <c r="W99" s="32" t="s">
        <v>440</v>
      </c>
      <c r="X99" s="32" t="s">
        <v>440</v>
      </c>
      <c r="Y99" s="32" t="s">
        <v>440</v>
      </c>
      <c r="Z99" s="32" t="s">
        <v>440</v>
      </c>
      <c r="AA99" s="32" t="s">
        <v>440</v>
      </c>
      <c r="AB99" s="49" t="s">
        <v>440</v>
      </c>
      <c r="AC99" s="32" t="s">
        <v>440</v>
      </c>
      <c r="AD99" s="49" t="s">
        <v>440</v>
      </c>
      <c r="AE99" s="2">
        <v>1</v>
      </c>
      <c r="AF99">
        <v>2</v>
      </c>
      <c r="AG99">
        <f t="shared" si="286"/>
        <v>-1</v>
      </c>
      <c r="AH99">
        <v>2</v>
      </c>
      <c r="AI99">
        <f t="shared" si="287"/>
        <v>-1</v>
      </c>
      <c r="AJ99">
        <v>1</v>
      </c>
      <c r="AK99">
        <f t="shared" si="288"/>
        <v>1</v>
      </c>
      <c r="AL99">
        <v>2</v>
      </c>
      <c r="AM99">
        <f t="shared" si="289"/>
        <v>1</v>
      </c>
      <c r="AN99">
        <v>2</v>
      </c>
      <c r="AO99">
        <f t="shared" si="290"/>
        <v>1</v>
      </c>
      <c r="AP99">
        <v>1</v>
      </c>
      <c r="AQ99">
        <f t="shared" si="291"/>
        <v>1</v>
      </c>
      <c r="AR99">
        <v>2</v>
      </c>
      <c r="AS99">
        <f t="shared" si="292"/>
        <v>1</v>
      </c>
      <c r="AT99">
        <v>2</v>
      </c>
      <c r="AU99">
        <f t="shared" si="293"/>
        <v>1</v>
      </c>
      <c r="AV99">
        <v>2</v>
      </c>
      <c r="AW99">
        <f t="shared" si="294"/>
        <v>-1</v>
      </c>
      <c r="AX99">
        <v>1</v>
      </c>
      <c r="AY99">
        <f t="shared" si="295"/>
        <v>-1</v>
      </c>
      <c r="AZ99">
        <v>1</v>
      </c>
      <c r="BA99">
        <f t="shared" si="296"/>
        <v>-1</v>
      </c>
      <c r="BB99">
        <v>1</v>
      </c>
      <c r="BC99">
        <f t="shared" si="297"/>
        <v>1</v>
      </c>
      <c r="BD99">
        <v>1</v>
      </c>
      <c r="BE99">
        <f t="shared" si="298"/>
        <v>1</v>
      </c>
      <c r="BF99">
        <v>2</v>
      </c>
      <c r="BG99">
        <f t="shared" si="299"/>
        <v>1</v>
      </c>
      <c r="BH99">
        <v>1</v>
      </c>
      <c r="BI99">
        <f t="shared" si="300"/>
        <v>1</v>
      </c>
      <c r="BJ99">
        <v>2</v>
      </c>
      <c r="BK99">
        <f t="shared" si="301"/>
        <v>1</v>
      </c>
      <c r="BL99">
        <v>2</v>
      </c>
      <c r="BM99">
        <f t="shared" si="302"/>
        <v>1</v>
      </c>
      <c r="BN99">
        <v>2</v>
      </c>
      <c r="BO99">
        <f t="shared" si="303"/>
        <v>-1</v>
      </c>
      <c r="BP99">
        <v>1</v>
      </c>
      <c r="BQ99">
        <f t="shared" si="304"/>
        <v>1</v>
      </c>
      <c r="BR99">
        <v>2</v>
      </c>
      <c r="BS99">
        <f t="shared" si="305"/>
        <v>1</v>
      </c>
      <c r="BT99">
        <v>2</v>
      </c>
      <c r="BU99">
        <f t="shared" si="306"/>
        <v>1</v>
      </c>
      <c r="BV99" s="13">
        <f t="shared" si="307"/>
        <v>9</v>
      </c>
      <c r="BW99" s="2">
        <v>1</v>
      </c>
      <c r="BX99">
        <v>3</v>
      </c>
      <c r="BY99">
        <v>5</v>
      </c>
      <c r="BZ99">
        <v>3</v>
      </c>
      <c r="CA99">
        <v>5</v>
      </c>
      <c r="CB99">
        <v>3</v>
      </c>
      <c r="CC99">
        <v>5</v>
      </c>
      <c r="CD99">
        <v>3</v>
      </c>
      <c r="CE99" s="37">
        <v>5</v>
      </c>
      <c r="CF99">
        <v>2</v>
      </c>
      <c r="CG99">
        <v>4</v>
      </c>
      <c r="CH99">
        <v>1</v>
      </c>
      <c r="CI99">
        <v>1</v>
      </c>
      <c r="CJ99">
        <v>2</v>
      </c>
      <c r="CK99">
        <v>4</v>
      </c>
      <c r="CL99">
        <v>4</v>
      </c>
      <c r="CM99">
        <v>4</v>
      </c>
      <c r="CN99">
        <v>3</v>
      </c>
      <c r="CO99">
        <v>4</v>
      </c>
      <c r="CP99">
        <v>4</v>
      </c>
      <c r="CQ99">
        <v>4</v>
      </c>
      <c r="CR99">
        <v>2</v>
      </c>
      <c r="CS99">
        <f>LOOKUP(CR99,{1,2,3,4,5},{5,4,3,2,1})</f>
        <v>4</v>
      </c>
      <c r="CT99">
        <v>3</v>
      </c>
      <c r="CU99">
        <v>2</v>
      </c>
      <c r="CV99">
        <v>4</v>
      </c>
      <c r="CW99">
        <v>4</v>
      </c>
      <c r="CX99">
        <f>LOOKUP(CW99,{1,2,3,4,5},{5,4,3,2,1})</f>
        <v>2</v>
      </c>
      <c r="CY99">
        <v>4</v>
      </c>
      <c r="CZ99">
        <f>LOOKUP(CY99,{1,2,3,4,5},{5,4,3,2,1})</f>
        <v>2</v>
      </c>
      <c r="DA99">
        <v>4</v>
      </c>
      <c r="DB99">
        <f>LOOKUP(DA99,{1,2,3,4,5},{5,4,3,2,1})</f>
        <v>2</v>
      </c>
      <c r="DC99">
        <v>3</v>
      </c>
      <c r="DD99">
        <v>3</v>
      </c>
      <c r="DE99">
        <v>3</v>
      </c>
      <c r="DF99">
        <v>3</v>
      </c>
      <c r="DG99">
        <v>3</v>
      </c>
      <c r="DH99">
        <v>3</v>
      </c>
      <c r="DI99">
        <v>2</v>
      </c>
      <c r="DJ99">
        <v>2</v>
      </c>
      <c r="DK99">
        <v>2</v>
      </c>
      <c r="DL99" s="2">
        <f t="shared" si="310"/>
        <v>11</v>
      </c>
      <c r="DM99">
        <f t="shared" si="311"/>
        <v>3.6667000000000001</v>
      </c>
      <c r="DN99">
        <f t="shared" si="312"/>
        <v>9</v>
      </c>
      <c r="DO99">
        <f t="shared" si="313"/>
        <v>3</v>
      </c>
      <c r="DP99">
        <f t="shared" si="314"/>
        <v>20</v>
      </c>
      <c r="DQ99" s="3">
        <f t="shared" si="315"/>
        <v>3.3334000000000001</v>
      </c>
      <c r="DR99" s="2">
        <f t="shared" si="316"/>
        <v>23</v>
      </c>
      <c r="DS99">
        <f t="shared" si="317"/>
        <v>3.8332999999999999</v>
      </c>
      <c r="DT99">
        <f t="shared" si="318"/>
        <v>22</v>
      </c>
      <c r="DU99">
        <f t="shared" si="319"/>
        <v>2.75</v>
      </c>
      <c r="DV99">
        <f t="shared" si="320"/>
        <v>45</v>
      </c>
      <c r="DW99" s="3">
        <f t="shared" si="321"/>
        <v>3.21</v>
      </c>
      <c r="DX99" s="2">
        <f t="shared" si="322"/>
        <v>12</v>
      </c>
      <c r="DY99">
        <f t="shared" si="323"/>
        <v>4</v>
      </c>
      <c r="DZ99">
        <f t="shared" si="324"/>
        <v>9</v>
      </c>
      <c r="EA99">
        <f t="shared" si="325"/>
        <v>3</v>
      </c>
      <c r="EB99">
        <f t="shared" si="326"/>
        <v>21</v>
      </c>
      <c r="EC99" s="3">
        <f t="shared" si="327"/>
        <v>3.5</v>
      </c>
      <c r="ED99" s="2">
        <f t="shared" si="275"/>
        <v>15</v>
      </c>
      <c r="EE99" s="3">
        <f t="shared" si="328"/>
        <v>2.5</v>
      </c>
      <c r="EF99" s="2">
        <f t="shared" si="329"/>
        <v>6</v>
      </c>
      <c r="EG99" s="3">
        <f t="shared" si="330"/>
        <v>2</v>
      </c>
      <c r="EH99" s="2">
        <f t="shared" si="331"/>
        <v>107</v>
      </c>
      <c r="EI99" s="3">
        <f t="shared" si="332"/>
        <v>3.06</v>
      </c>
      <c r="EJ99" s="2">
        <v>1</v>
      </c>
      <c r="EK99">
        <v>2</v>
      </c>
      <c r="EL99">
        <v>2</v>
      </c>
      <c r="EM99">
        <v>2</v>
      </c>
      <c r="EN99">
        <v>2</v>
      </c>
      <c r="EO99">
        <v>2</v>
      </c>
      <c r="EP99">
        <v>2</v>
      </c>
      <c r="EQ99">
        <v>4</v>
      </c>
      <c r="ER99">
        <v>2</v>
      </c>
      <c r="ES99">
        <v>2</v>
      </c>
      <c r="ET99">
        <v>4</v>
      </c>
      <c r="EU99" s="37">
        <v>2</v>
      </c>
      <c r="EV99">
        <v>2</v>
      </c>
      <c r="EW99">
        <v>2</v>
      </c>
      <c r="EX99">
        <v>2</v>
      </c>
      <c r="EY99">
        <v>2</v>
      </c>
      <c r="EZ99">
        <v>4</v>
      </c>
      <c r="FA99">
        <v>2</v>
      </c>
      <c r="FB99">
        <v>2</v>
      </c>
      <c r="FC99">
        <v>2</v>
      </c>
      <c r="FD99">
        <v>2</v>
      </c>
      <c r="FE99">
        <v>2</v>
      </c>
      <c r="FF99" s="2">
        <f t="shared" si="333"/>
        <v>46</v>
      </c>
      <c r="FG99" s="3">
        <f t="shared" si="334"/>
        <v>2.2999999999999998</v>
      </c>
      <c r="FH99" s="2" t="s">
        <v>520</v>
      </c>
      <c r="FI99">
        <v>15</v>
      </c>
      <c r="FJ99" t="s">
        <v>514</v>
      </c>
      <c r="FK99">
        <v>10</v>
      </c>
      <c r="FL99" t="s">
        <v>511</v>
      </c>
      <c r="FM99">
        <v>7</v>
      </c>
      <c r="FN99" s="2">
        <v>1</v>
      </c>
      <c r="FO99">
        <v>2</v>
      </c>
      <c r="FP99">
        <v>2</v>
      </c>
      <c r="FQ99">
        <v>1</v>
      </c>
      <c r="FR99">
        <v>2</v>
      </c>
      <c r="FS99">
        <v>2</v>
      </c>
      <c r="FT99">
        <v>1</v>
      </c>
      <c r="FU99">
        <v>1</v>
      </c>
      <c r="FV99">
        <v>2</v>
      </c>
      <c r="FW99">
        <v>1</v>
      </c>
      <c r="FX99">
        <v>1</v>
      </c>
      <c r="FY99" s="37">
        <v>2</v>
      </c>
      <c r="FZ99">
        <v>2</v>
      </c>
      <c r="GA99">
        <v>2</v>
      </c>
      <c r="GB99">
        <v>2</v>
      </c>
      <c r="GC99">
        <v>2</v>
      </c>
      <c r="GD99">
        <v>1</v>
      </c>
      <c r="GE99">
        <v>1</v>
      </c>
      <c r="GF99">
        <v>2</v>
      </c>
      <c r="GG99">
        <v>2</v>
      </c>
      <c r="GH99">
        <v>2</v>
      </c>
      <c r="GI99">
        <v>1</v>
      </c>
      <c r="GJ99" s="2">
        <f t="shared" si="335"/>
        <v>32</v>
      </c>
      <c r="GK99" s="3">
        <f t="shared" si="336"/>
        <v>1.6</v>
      </c>
      <c r="GL99" s="2" t="s">
        <v>507</v>
      </c>
      <c r="GM99">
        <v>3</v>
      </c>
      <c r="GN99" t="s">
        <v>510</v>
      </c>
      <c r="GO99">
        <v>6</v>
      </c>
      <c r="GP99" t="s">
        <v>514</v>
      </c>
      <c r="GQ99" s="3">
        <v>10</v>
      </c>
      <c r="GR99" s="2">
        <v>1</v>
      </c>
      <c r="GS99">
        <v>5</v>
      </c>
      <c r="GT99">
        <v>5</v>
      </c>
      <c r="GU99">
        <v>2</v>
      </c>
      <c r="GV99">
        <v>2</v>
      </c>
      <c r="GW99">
        <v>5</v>
      </c>
      <c r="GX99" s="37">
        <f>LOOKUP(GW99,{1,2,3,4,5},{5,4,3,2,1})</f>
        <v>1</v>
      </c>
      <c r="GY99">
        <v>1</v>
      </c>
      <c r="GZ99" s="37">
        <f>LOOKUP(GY99,{1,2,3,4,5},{5,4,3,2,1})</f>
        <v>5</v>
      </c>
      <c r="HA99">
        <v>5</v>
      </c>
      <c r="HB99">
        <v>4</v>
      </c>
      <c r="HC99" s="37">
        <f>LOOKUP(HB99,{1,2,3,4,5},{5,4,3,2,1})</f>
        <v>2</v>
      </c>
      <c r="HD99">
        <v>1</v>
      </c>
      <c r="HE99">
        <v>5</v>
      </c>
      <c r="HF99">
        <v>5</v>
      </c>
      <c r="HG99">
        <v>2</v>
      </c>
      <c r="HH99">
        <v>2</v>
      </c>
      <c r="HI99">
        <v>2</v>
      </c>
      <c r="HJ99">
        <v>5</v>
      </c>
      <c r="HK99">
        <v>2</v>
      </c>
      <c r="HL99" s="37">
        <f>LOOKUP(HK99,{1,2,3,4,5},{5,4,3,2,1})</f>
        <v>4</v>
      </c>
      <c r="HM99">
        <v>2</v>
      </c>
      <c r="HN99" s="37">
        <f>LOOKUP(HM99,{1,2,3,4,5},{5,4,3,2,1})</f>
        <v>4</v>
      </c>
      <c r="HO99">
        <f t="shared" si="337"/>
        <v>57</v>
      </c>
      <c r="HP99">
        <f t="shared" si="338"/>
        <v>3.35</v>
      </c>
      <c r="HQ99">
        <v>1</v>
      </c>
      <c r="HR99">
        <v>3</v>
      </c>
      <c r="HS99">
        <v>3</v>
      </c>
      <c r="HT99">
        <v>1</v>
      </c>
      <c r="HU99">
        <v>2</v>
      </c>
      <c r="HV99">
        <v>2</v>
      </c>
      <c r="HW99">
        <v>1</v>
      </c>
      <c r="HX99" s="37">
        <v>3</v>
      </c>
      <c r="HY99">
        <v>3</v>
      </c>
      <c r="HZ99">
        <v>3</v>
      </c>
      <c r="IA99">
        <v>2</v>
      </c>
      <c r="IB99">
        <v>1</v>
      </c>
      <c r="IC99">
        <v>1</v>
      </c>
      <c r="ID99">
        <v>2</v>
      </c>
      <c r="IE99">
        <v>3</v>
      </c>
      <c r="IF99">
        <v>3</v>
      </c>
      <c r="IG99">
        <v>3</v>
      </c>
      <c r="IH99">
        <v>2</v>
      </c>
      <c r="II99">
        <v>1</v>
      </c>
      <c r="IJ99" s="37">
        <f>LOOKUP(II99,{1,2,3},{3,2,1})</f>
        <v>3</v>
      </c>
      <c r="IK99" s="2">
        <f t="shared" si="308"/>
        <v>38</v>
      </c>
      <c r="IL99" s="3">
        <f t="shared" si="309"/>
        <v>2.2400000000000002</v>
      </c>
      <c r="IM99" s="2">
        <v>1</v>
      </c>
      <c r="IN99">
        <v>2</v>
      </c>
      <c r="IO99">
        <v>4</v>
      </c>
      <c r="IP99">
        <v>4</v>
      </c>
      <c r="IQ99">
        <v>1</v>
      </c>
      <c r="IR99">
        <v>5</v>
      </c>
      <c r="IS99">
        <v>4</v>
      </c>
      <c r="IT99" s="2">
        <f t="shared" si="339"/>
        <v>20</v>
      </c>
      <c r="IU99" s="3">
        <f t="shared" si="340"/>
        <v>3.3330000000000002</v>
      </c>
      <c r="IV99" s="2">
        <v>1</v>
      </c>
      <c r="IW99">
        <v>3</v>
      </c>
      <c r="IX99">
        <v>5</v>
      </c>
      <c r="IY99">
        <v>5</v>
      </c>
      <c r="IZ99">
        <v>2</v>
      </c>
      <c r="JA99">
        <v>5</v>
      </c>
      <c r="JB99">
        <v>5</v>
      </c>
      <c r="JC99" s="2">
        <f t="shared" si="341"/>
        <v>25</v>
      </c>
      <c r="JD99" s="3">
        <f t="shared" si="342"/>
        <v>4.1669999999999998</v>
      </c>
      <c r="JE99" s="2">
        <v>1</v>
      </c>
      <c r="JF99">
        <v>5</v>
      </c>
      <c r="JG99">
        <v>4</v>
      </c>
      <c r="JH99">
        <v>3</v>
      </c>
      <c r="JI99">
        <v>5</v>
      </c>
      <c r="JJ99">
        <v>3</v>
      </c>
      <c r="JK99">
        <v>4</v>
      </c>
      <c r="JL99" s="2">
        <f t="shared" si="343"/>
        <v>24</v>
      </c>
      <c r="JM99" s="3">
        <f t="shared" si="344"/>
        <v>4</v>
      </c>
      <c r="JN99" s="2">
        <v>1</v>
      </c>
      <c r="JO99">
        <v>5</v>
      </c>
      <c r="JP99">
        <v>5</v>
      </c>
      <c r="JQ99">
        <v>4</v>
      </c>
      <c r="JR99">
        <v>5</v>
      </c>
      <c r="JS99">
        <v>5</v>
      </c>
      <c r="JT99">
        <v>5</v>
      </c>
      <c r="JU99" s="2">
        <f t="shared" si="278"/>
        <v>29</v>
      </c>
      <c r="JV99" s="3">
        <f t="shared" si="279"/>
        <v>4.8330000000000002</v>
      </c>
      <c r="JW99" s="2">
        <v>1</v>
      </c>
      <c r="JX99">
        <v>5</v>
      </c>
      <c r="JY99" s="37">
        <f>LOOKUP(JX99,{1,2,3,4,5},{5,4,3,2,1})</f>
        <v>1</v>
      </c>
      <c r="JZ99">
        <v>4</v>
      </c>
      <c r="KA99" s="37">
        <f>LOOKUP(JZ99,{1,2,3,4,5},{5,4,3,2,1})</f>
        <v>2</v>
      </c>
      <c r="KB99">
        <v>4</v>
      </c>
      <c r="KC99" s="37">
        <f>LOOKUP(KB99,{1,2,3,4,5},{5,4,3,2,1})</f>
        <v>2</v>
      </c>
      <c r="KD99">
        <v>5</v>
      </c>
      <c r="KE99" s="37">
        <f>LOOKUP(KD99,{1,2,3,4,5},{5,4,3,2,1})</f>
        <v>1</v>
      </c>
      <c r="KF99">
        <v>4</v>
      </c>
      <c r="KG99" s="37">
        <f>LOOKUP(KF99,{1,2,3,4,5},{5,4,3,2,1})</f>
        <v>2</v>
      </c>
      <c r="KH99">
        <v>4</v>
      </c>
      <c r="KI99" s="37">
        <f>LOOKUP(KH99,{1,2,3,4,5},{5,4,3,2,1})</f>
        <v>2</v>
      </c>
      <c r="KJ99" s="2">
        <f t="shared" si="276"/>
        <v>26</v>
      </c>
      <c r="KK99" s="3">
        <f t="shared" si="345"/>
        <v>4.3330000000000002</v>
      </c>
      <c r="KL99" s="2">
        <f t="shared" si="346"/>
        <v>6</v>
      </c>
      <c r="KM99">
        <f t="shared" si="347"/>
        <v>11</v>
      </c>
      <c r="KN99">
        <f t="shared" si="277"/>
        <v>11</v>
      </c>
      <c r="KO99">
        <f t="shared" si="348"/>
        <v>4</v>
      </c>
      <c r="KP99">
        <f t="shared" si="263"/>
        <v>12</v>
      </c>
      <c r="KQ99">
        <f t="shared" si="349"/>
        <v>11</v>
      </c>
      <c r="KR99" s="2">
        <f t="shared" si="218"/>
        <v>10</v>
      </c>
      <c r="KS99">
        <f t="shared" si="350"/>
        <v>9</v>
      </c>
      <c r="KT99">
        <f t="shared" si="280"/>
        <v>7</v>
      </c>
      <c r="KU99">
        <f t="shared" si="281"/>
        <v>10</v>
      </c>
      <c r="KV99">
        <f t="shared" si="283"/>
        <v>8</v>
      </c>
      <c r="KW99" s="3">
        <f t="shared" si="282"/>
        <v>9</v>
      </c>
      <c r="KX99" s="2">
        <v>1</v>
      </c>
      <c r="KY99">
        <v>4</v>
      </c>
      <c r="KZ99">
        <v>5</v>
      </c>
      <c r="LA99">
        <v>4</v>
      </c>
      <c r="LB99">
        <v>4</v>
      </c>
      <c r="LC99">
        <v>5</v>
      </c>
      <c r="LD99">
        <v>4</v>
      </c>
      <c r="LE99">
        <v>5</v>
      </c>
      <c r="LF99">
        <v>3</v>
      </c>
      <c r="LG99">
        <v>5</v>
      </c>
      <c r="LH99">
        <v>5</v>
      </c>
      <c r="LI99">
        <v>3</v>
      </c>
      <c r="LJ99">
        <v>5</v>
      </c>
      <c r="LK99">
        <v>3</v>
      </c>
      <c r="LL99">
        <v>5</v>
      </c>
      <c r="LM99">
        <v>3</v>
      </c>
      <c r="LN99">
        <v>3</v>
      </c>
      <c r="LO99">
        <v>3</v>
      </c>
      <c r="LP99">
        <v>3</v>
      </c>
      <c r="LQ99">
        <v>2</v>
      </c>
      <c r="LR99">
        <v>2</v>
      </c>
      <c r="LS99">
        <v>2</v>
      </c>
      <c r="LT99">
        <v>5</v>
      </c>
      <c r="LU99" s="2">
        <f t="shared" si="351"/>
        <v>30</v>
      </c>
      <c r="LV99" s="3">
        <f t="shared" si="352"/>
        <v>5</v>
      </c>
      <c r="LW99" s="2">
        <f t="shared" si="353"/>
        <v>53</v>
      </c>
      <c r="LX99" s="3">
        <f t="shared" si="354"/>
        <v>3.3130000000000002</v>
      </c>
      <c r="LY99" s="2">
        <f t="shared" si="355"/>
        <v>83</v>
      </c>
      <c r="LZ99" s="3">
        <f t="shared" si="356"/>
        <v>3.7730000000000001</v>
      </c>
      <c r="MA99" s="2">
        <v>1</v>
      </c>
      <c r="MB99">
        <v>2</v>
      </c>
      <c r="MC99">
        <v>2</v>
      </c>
      <c r="MD99">
        <v>1</v>
      </c>
      <c r="ME99">
        <v>2</v>
      </c>
      <c r="MF99">
        <v>2</v>
      </c>
      <c r="MG99">
        <v>1</v>
      </c>
      <c r="MH99">
        <v>1</v>
      </c>
      <c r="MI99">
        <v>1</v>
      </c>
      <c r="MJ99" s="3">
        <v>1</v>
      </c>
      <c r="MK99">
        <f t="shared" si="357"/>
        <v>14</v>
      </c>
      <c r="ML99" s="2">
        <v>1</v>
      </c>
      <c r="MM99">
        <v>1</v>
      </c>
      <c r="MN99">
        <v>1</v>
      </c>
      <c r="MO99">
        <v>4</v>
      </c>
      <c r="MP99" s="37">
        <f>LOOKUP(MO99,{1,2,3,4,5},{5,4,3,2,1})</f>
        <v>2</v>
      </c>
      <c r="MQ99">
        <v>2</v>
      </c>
      <c r="MR99">
        <v>4</v>
      </c>
      <c r="MS99" s="37">
        <f>LOOKUP(MR99,{1,2,3,4,5},{5,4,3,2,1})</f>
        <v>2</v>
      </c>
      <c r="MT99">
        <v>4</v>
      </c>
      <c r="MU99" s="37">
        <f>LOOKUP(MT99,{1,2,3,4,5},{5,4,3,2,1})</f>
        <v>2</v>
      </c>
      <c r="MV99">
        <v>2</v>
      </c>
      <c r="MW99">
        <v>2</v>
      </c>
      <c r="MX99">
        <v>2</v>
      </c>
      <c r="MY99">
        <v>4</v>
      </c>
      <c r="MZ99" s="37">
        <f>LOOKUP(MY99,{1,2,3,4,5},{5,4,3,2,1})</f>
        <v>2</v>
      </c>
      <c r="NA99">
        <v>1</v>
      </c>
      <c r="NB99">
        <v>3</v>
      </c>
      <c r="NC99">
        <v>2</v>
      </c>
      <c r="ND99" s="37">
        <f>LOOKUP(NC99,{1,2,3,4,5},{5,4,3,2,1})</f>
        <v>4</v>
      </c>
      <c r="NE99">
        <v>1</v>
      </c>
      <c r="NF99">
        <v>5</v>
      </c>
      <c r="NG99" s="37">
        <f>LOOKUP(NF99,{1,2,3,4,5},{5,4,3,2,1})</f>
        <v>1</v>
      </c>
      <c r="NH99">
        <v>5</v>
      </c>
      <c r="NI99" s="37">
        <f>LOOKUP(NH99,{1,2,3,4,5},{5,4,3,2,1})</f>
        <v>1</v>
      </c>
      <c r="NJ99">
        <v>1</v>
      </c>
      <c r="NK99">
        <v>4</v>
      </c>
      <c r="NL99" s="37">
        <f>LOOKUP(NK99,{1,2,3,4,5},{5,4,3,2,1})</f>
        <v>2</v>
      </c>
      <c r="NM99">
        <v>4</v>
      </c>
      <c r="NN99" s="37">
        <f>LOOKUP(NM99,{1,2,3,4,5},{5,4,3,2,1})</f>
        <v>2</v>
      </c>
      <c r="NO99">
        <v>4</v>
      </c>
      <c r="NP99" s="37">
        <f>LOOKUP(NO99,{1,2,3,4,5},{5,4,3,2,1})</f>
        <v>2</v>
      </c>
      <c r="NQ99">
        <v>2</v>
      </c>
      <c r="NR99">
        <v>2</v>
      </c>
      <c r="NS99">
        <v>5</v>
      </c>
      <c r="NT99">
        <v>3</v>
      </c>
      <c r="NU99" s="37">
        <f>LOOKUP(NT99,{1,2,3,4,5},{5,4,3,2,1})</f>
        <v>3</v>
      </c>
      <c r="NV99">
        <v>5</v>
      </c>
      <c r="NW99" s="37">
        <f>LOOKUP(NV99,{1,2,3,4,5},{5,4,3,2,1})</f>
        <v>1</v>
      </c>
      <c r="NX99">
        <v>5</v>
      </c>
      <c r="NY99" s="37">
        <f>LOOKUP(NX99,{1,2,3,4,5},{5,4,3,2,1})</f>
        <v>1</v>
      </c>
      <c r="NZ99">
        <f t="shared" si="284"/>
        <v>50</v>
      </c>
      <c r="OA99">
        <f t="shared" si="285"/>
        <v>1.92</v>
      </c>
      <c r="OB99" s="13" t="s">
        <v>879</v>
      </c>
      <c r="OC99" s="1" t="s">
        <v>440</v>
      </c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</row>
    <row r="100" spans="1:461" ht="15" thickBot="1" x14ac:dyDescent="0.35">
      <c r="A100" s="30">
        <v>108</v>
      </c>
      <c r="B100" s="2" t="s">
        <v>880</v>
      </c>
      <c r="C100" s="3">
        <v>1</v>
      </c>
      <c r="D100" s="2">
        <v>21</v>
      </c>
      <c r="E100">
        <v>2</v>
      </c>
      <c r="F100" s="2">
        <v>2</v>
      </c>
      <c r="G100">
        <v>2</v>
      </c>
      <c r="H100" s="3">
        <v>1</v>
      </c>
      <c r="I100" s="32">
        <v>2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 t="s">
        <v>440</v>
      </c>
      <c r="R100">
        <v>3</v>
      </c>
      <c r="S100">
        <v>2</v>
      </c>
      <c r="T100">
        <f>LOOKUP(R100,{1,2,3,4,5,6,11,15},{1,2,1,2,2,2,1,2})</f>
        <v>1</v>
      </c>
      <c r="U100">
        <v>1</v>
      </c>
      <c r="V100" s="3"/>
      <c r="W100" s="32" t="s">
        <v>440</v>
      </c>
      <c r="X100" s="32" t="s">
        <v>440</v>
      </c>
      <c r="Y100" s="32" t="s">
        <v>440</v>
      </c>
      <c r="Z100" s="32" t="s">
        <v>440</v>
      </c>
      <c r="AA100" s="79" t="s">
        <v>440</v>
      </c>
      <c r="AB100" s="77" t="s">
        <v>440</v>
      </c>
      <c r="AC100" s="79" t="s">
        <v>440</v>
      </c>
      <c r="AD100" s="77" t="s">
        <v>440</v>
      </c>
      <c r="AE100" s="2">
        <v>1</v>
      </c>
      <c r="AF100">
        <v>1</v>
      </c>
      <c r="AG100">
        <f t="shared" si="286"/>
        <v>1</v>
      </c>
      <c r="AH100">
        <v>1</v>
      </c>
      <c r="AI100">
        <f t="shared" si="287"/>
        <v>1</v>
      </c>
      <c r="AJ100">
        <v>1</v>
      </c>
      <c r="AK100">
        <f t="shared" si="288"/>
        <v>1</v>
      </c>
      <c r="AL100">
        <v>2</v>
      </c>
      <c r="AM100">
        <f t="shared" si="289"/>
        <v>1</v>
      </c>
      <c r="AN100">
        <v>2</v>
      </c>
      <c r="AO100">
        <f t="shared" si="290"/>
        <v>1</v>
      </c>
      <c r="AP100">
        <v>1</v>
      </c>
      <c r="AQ100">
        <f t="shared" si="291"/>
        <v>1</v>
      </c>
      <c r="AR100">
        <v>2</v>
      </c>
      <c r="AS100">
        <f t="shared" si="292"/>
        <v>1</v>
      </c>
      <c r="AT100">
        <v>2</v>
      </c>
      <c r="AU100">
        <f t="shared" si="293"/>
        <v>1</v>
      </c>
      <c r="AV100">
        <v>1</v>
      </c>
      <c r="AW100">
        <f t="shared" si="294"/>
        <v>1</v>
      </c>
      <c r="AX100">
        <v>1</v>
      </c>
      <c r="AY100">
        <f t="shared" si="295"/>
        <v>-1</v>
      </c>
      <c r="AZ100">
        <v>1</v>
      </c>
      <c r="BA100">
        <f t="shared" si="296"/>
        <v>-1</v>
      </c>
      <c r="BB100">
        <v>1</v>
      </c>
      <c r="BC100">
        <f t="shared" si="297"/>
        <v>1</v>
      </c>
      <c r="BD100">
        <v>1</v>
      </c>
      <c r="BE100">
        <f t="shared" si="298"/>
        <v>1</v>
      </c>
      <c r="BF100">
        <v>2</v>
      </c>
      <c r="BG100">
        <f t="shared" si="299"/>
        <v>1</v>
      </c>
      <c r="BH100">
        <v>1</v>
      </c>
      <c r="BI100">
        <f t="shared" si="300"/>
        <v>1</v>
      </c>
      <c r="BJ100">
        <v>2</v>
      </c>
      <c r="BK100">
        <f t="shared" si="301"/>
        <v>1</v>
      </c>
      <c r="BL100">
        <v>2</v>
      </c>
      <c r="BM100">
        <f t="shared" si="302"/>
        <v>1</v>
      </c>
      <c r="BN100">
        <v>1</v>
      </c>
      <c r="BO100">
        <f t="shared" si="303"/>
        <v>1</v>
      </c>
      <c r="BP100">
        <v>1</v>
      </c>
      <c r="BQ100">
        <f t="shared" si="304"/>
        <v>1</v>
      </c>
      <c r="BR100">
        <v>2</v>
      </c>
      <c r="BS100">
        <f t="shared" si="305"/>
        <v>1</v>
      </c>
      <c r="BT100">
        <v>2</v>
      </c>
      <c r="BU100">
        <f t="shared" si="306"/>
        <v>1</v>
      </c>
      <c r="BV100" s="13">
        <f t="shared" si="307"/>
        <v>17</v>
      </c>
      <c r="BW100" s="2">
        <v>1</v>
      </c>
      <c r="BX100">
        <v>2</v>
      </c>
      <c r="BY100">
        <v>3</v>
      </c>
      <c r="BZ100">
        <v>1</v>
      </c>
      <c r="CA100">
        <v>2</v>
      </c>
      <c r="CB100">
        <v>1</v>
      </c>
      <c r="CC100">
        <v>3</v>
      </c>
      <c r="CD100">
        <v>1</v>
      </c>
      <c r="CE100" s="37">
        <v>5</v>
      </c>
      <c r="CF100">
        <v>3</v>
      </c>
      <c r="CG100">
        <v>1</v>
      </c>
      <c r="CH100">
        <v>1</v>
      </c>
      <c r="CI100">
        <v>2</v>
      </c>
      <c r="CJ100">
        <v>1</v>
      </c>
      <c r="CK100">
        <v>3</v>
      </c>
      <c r="CL100">
        <v>1</v>
      </c>
      <c r="CM100">
        <v>1</v>
      </c>
      <c r="CN100">
        <v>3</v>
      </c>
      <c r="CO100">
        <v>2</v>
      </c>
      <c r="CP100">
        <v>3</v>
      </c>
      <c r="CQ100">
        <v>3</v>
      </c>
      <c r="CR100">
        <v>2</v>
      </c>
      <c r="CS100">
        <f>LOOKUP(CR100,{1,2,3,4,5},{5,4,3,2,1})</f>
        <v>4</v>
      </c>
      <c r="CT100">
        <v>4</v>
      </c>
      <c r="CU100">
        <v>2</v>
      </c>
      <c r="CV100">
        <v>3</v>
      </c>
      <c r="CW100">
        <v>2</v>
      </c>
      <c r="CX100">
        <f>LOOKUP(CW100,{1,2,3,4,5},{5,4,3,2,1})</f>
        <v>4</v>
      </c>
      <c r="CY100">
        <v>2</v>
      </c>
      <c r="CZ100">
        <f>LOOKUP(CY100,{1,2,3,4,5},{5,4,3,2,1})</f>
        <v>4</v>
      </c>
      <c r="DA100">
        <v>1</v>
      </c>
      <c r="DB100">
        <f>LOOKUP(DA100,{1,2,3,4,5},{5,4,3,2,1})</f>
        <v>5</v>
      </c>
      <c r="DC100">
        <v>4</v>
      </c>
      <c r="DD100">
        <v>3</v>
      </c>
      <c r="DE100">
        <v>5</v>
      </c>
      <c r="DF100">
        <v>4</v>
      </c>
      <c r="DG100">
        <v>3</v>
      </c>
      <c r="DH100">
        <v>4</v>
      </c>
      <c r="DI100">
        <v>1</v>
      </c>
      <c r="DJ100">
        <v>2</v>
      </c>
      <c r="DK100">
        <v>1</v>
      </c>
      <c r="DL100" s="2">
        <f t="shared" si="310"/>
        <v>6</v>
      </c>
      <c r="DM100">
        <f t="shared" si="311"/>
        <v>2</v>
      </c>
      <c r="DN100">
        <f t="shared" si="312"/>
        <v>11</v>
      </c>
      <c r="DO100">
        <f t="shared" si="313"/>
        <v>3.6667000000000001</v>
      </c>
      <c r="DP100">
        <f t="shared" si="314"/>
        <v>17</v>
      </c>
      <c r="DQ100" s="3">
        <f t="shared" si="315"/>
        <v>2.8334000000000001</v>
      </c>
      <c r="DR100" s="2">
        <f t="shared" si="316"/>
        <v>13</v>
      </c>
      <c r="DS100">
        <f t="shared" si="317"/>
        <v>2.1667000000000001</v>
      </c>
      <c r="DT100">
        <f t="shared" si="318"/>
        <v>12</v>
      </c>
      <c r="DU100">
        <f t="shared" si="319"/>
        <v>1.5</v>
      </c>
      <c r="DV100">
        <f t="shared" si="320"/>
        <v>25</v>
      </c>
      <c r="DW100" s="3">
        <f t="shared" si="321"/>
        <v>1.79</v>
      </c>
      <c r="DX100" s="2">
        <f t="shared" si="322"/>
        <v>10</v>
      </c>
      <c r="DY100">
        <f t="shared" si="323"/>
        <v>3.3332999999999999</v>
      </c>
      <c r="DZ100">
        <f t="shared" si="324"/>
        <v>9</v>
      </c>
      <c r="EA100">
        <f t="shared" si="325"/>
        <v>3</v>
      </c>
      <c r="EB100">
        <f t="shared" si="326"/>
        <v>19</v>
      </c>
      <c r="EC100" s="3">
        <f t="shared" si="327"/>
        <v>3.17</v>
      </c>
      <c r="ED100" s="2">
        <f t="shared" si="275"/>
        <v>25</v>
      </c>
      <c r="EE100" s="3">
        <f t="shared" si="328"/>
        <v>4.17</v>
      </c>
      <c r="EF100" s="2">
        <f t="shared" si="329"/>
        <v>4</v>
      </c>
      <c r="EG100" s="3">
        <f t="shared" si="330"/>
        <v>1.33</v>
      </c>
      <c r="EH100" s="2">
        <f t="shared" si="331"/>
        <v>90</v>
      </c>
      <c r="EI100" s="3">
        <f t="shared" si="332"/>
        <v>2.57</v>
      </c>
      <c r="EJ100" s="2">
        <v>1</v>
      </c>
      <c r="EK100">
        <v>1</v>
      </c>
      <c r="EL100">
        <v>1</v>
      </c>
      <c r="EM100">
        <v>2</v>
      </c>
      <c r="EN100">
        <v>2</v>
      </c>
      <c r="EO100">
        <v>2</v>
      </c>
      <c r="EP100">
        <v>1</v>
      </c>
      <c r="EQ100">
        <v>3</v>
      </c>
      <c r="ER100">
        <v>1</v>
      </c>
      <c r="ES100">
        <v>1</v>
      </c>
      <c r="ET100">
        <v>5</v>
      </c>
      <c r="EU100" s="37">
        <v>2</v>
      </c>
      <c r="EV100">
        <v>1</v>
      </c>
      <c r="EW100">
        <v>1</v>
      </c>
      <c r="EX100">
        <v>1</v>
      </c>
      <c r="EY100">
        <v>1</v>
      </c>
      <c r="EZ100">
        <v>5</v>
      </c>
      <c r="FA100">
        <v>5</v>
      </c>
      <c r="FB100">
        <v>1</v>
      </c>
      <c r="FC100">
        <v>1</v>
      </c>
      <c r="FD100">
        <v>1</v>
      </c>
      <c r="FE100">
        <v>5</v>
      </c>
      <c r="FF100" s="2">
        <f t="shared" si="333"/>
        <v>41</v>
      </c>
      <c r="FG100" s="3">
        <f t="shared" si="334"/>
        <v>2.0499999999999998</v>
      </c>
      <c r="FH100" t="s">
        <v>525</v>
      </c>
      <c r="FI100">
        <v>20</v>
      </c>
      <c r="FJ100" t="s">
        <v>520</v>
      </c>
      <c r="FK100">
        <v>15</v>
      </c>
      <c r="FL100" t="s">
        <v>514</v>
      </c>
      <c r="FM100" s="3">
        <v>10</v>
      </c>
      <c r="FN100" s="2">
        <v>1</v>
      </c>
      <c r="FO100">
        <v>1</v>
      </c>
      <c r="FP100">
        <v>2</v>
      </c>
      <c r="FQ100">
        <v>1</v>
      </c>
      <c r="FR100">
        <v>1</v>
      </c>
      <c r="FS100">
        <v>2</v>
      </c>
      <c r="FT100">
        <v>2</v>
      </c>
      <c r="FU100">
        <v>2</v>
      </c>
      <c r="FV100">
        <v>2</v>
      </c>
      <c r="FW100">
        <v>1</v>
      </c>
      <c r="FX100">
        <v>1</v>
      </c>
      <c r="FY100" s="37">
        <v>2</v>
      </c>
      <c r="FZ100">
        <v>2</v>
      </c>
      <c r="GA100">
        <v>2</v>
      </c>
      <c r="GB100">
        <v>2</v>
      </c>
      <c r="GC100">
        <v>2</v>
      </c>
      <c r="GD100">
        <v>1</v>
      </c>
      <c r="GE100">
        <v>1</v>
      </c>
      <c r="GF100">
        <v>2</v>
      </c>
      <c r="GG100">
        <v>2</v>
      </c>
      <c r="GH100">
        <v>1</v>
      </c>
      <c r="GI100">
        <v>1</v>
      </c>
      <c r="GJ100" s="2">
        <f t="shared" si="335"/>
        <v>31</v>
      </c>
      <c r="GK100" s="3">
        <f t="shared" si="336"/>
        <v>1.55</v>
      </c>
      <c r="GL100" s="2" t="s">
        <v>525</v>
      </c>
      <c r="GM100">
        <v>20</v>
      </c>
      <c r="GN100" t="s">
        <v>520</v>
      </c>
      <c r="GO100">
        <v>15</v>
      </c>
      <c r="GP100" t="s">
        <v>505</v>
      </c>
      <c r="GQ100" s="3">
        <v>1</v>
      </c>
      <c r="GR100" s="2">
        <v>1</v>
      </c>
      <c r="GS100">
        <v>5</v>
      </c>
      <c r="GT100">
        <v>5</v>
      </c>
      <c r="GU100">
        <v>2</v>
      </c>
      <c r="GV100">
        <v>3</v>
      </c>
      <c r="GW100">
        <v>2</v>
      </c>
      <c r="GX100" s="37">
        <f>LOOKUP(GW100,{1,2,3,4,5},{5,4,3,2,1})</f>
        <v>4</v>
      </c>
      <c r="GY100">
        <v>1</v>
      </c>
      <c r="GZ100" s="37">
        <f>LOOKUP(GY100,{1,2,3,4,5},{5,4,3,2,1})</f>
        <v>5</v>
      </c>
      <c r="HA100">
        <v>1</v>
      </c>
      <c r="HB100">
        <v>1</v>
      </c>
      <c r="HC100" s="37">
        <f>LOOKUP(HB100,{1,2,3,4,5},{5,4,3,2,1})</f>
        <v>5</v>
      </c>
      <c r="HD100">
        <v>2</v>
      </c>
      <c r="HE100">
        <v>4</v>
      </c>
      <c r="HF100">
        <v>5</v>
      </c>
      <c r="HG100">
        <v>1</v>
      </c>
      <c r="HH100">
        <v>3</v>
      </c>
      <c r="HI100">
        <v>3</v>
      </c>
      <c r="HJ100">
        <v>4</v>
      </c>
      <c r="HK100">
        <v>1</v>
      </c>
      <c r="HL100" s="37">
        <f>LOOKUP(HK100,{1,2,3,4,5},{5,4,3,2,1})</f>
        <v>5</v>
      </c>
      <c r="HM100">
        <v>1</v>
      </c>
      <c r="HN100" s="37">
        <f>LOOKUP(HM100,{1,2,3,4,5},{5,4,3,2,1})</f>
        <v>5</v>
      </c>
      <c r="HO100">
        <f t="shared" si="337"/>
        <v>62</v>
      </c>
      <c r="HP100">
        <f t="shared" si="338"/>
        <v>3.65</v>
      </c>
      <c r="HQ100">
        <v>1</v>
      </c>
      <c r="HR100">
        <v>2</v>
      </c>
      <c r="HS100">
        <v>3</v>
      </c>
      <c r="HT100">
        <v>1</v>
      </c>
      <c r="HU100">
        <v>1</v>
      </c>
      <c r="HV100">
        <v>1</v>
      </c>
      <c r="HW100">
        <v>1</v>
      </c>
      <c r="HX100" s="37">
        <v>3</v>
      </c>
      <c r="HY100">
        <v>2</v>
      </c>
      <c r="HZ100">
        <v>3</v>
      </c>
      <c r="IA100">
        <v>2</v>
      </c>
      <c r="IB100">
        <v>1</v>
      </c>
      <c r="IC100">
        <v>2</v>
      </c>
      <c r="ID100">
        <v>2</v>
      </c>
      <c r="IE100">
        <v>2</v>
      </c>
      <c r="IF100">
        <v>3</v>
      </c>
      <c r="IG100">
        <v>3</v>
      </c>
      <c r="IH100">
        <v>1</v>
      </c>
      <c r="II100">
        <v>2</v>
      </c>
      <c r="IJ100" s="37">
        <f>LOOKUP(II100,{1,2,3},{3,2,1})</f>
        <v>2</v>
      </c>
      <c r="IK100" s="2">
        <f t="shared" si="308"/>
        <v>32</v>
      </c>
      <c r="IL100" s="3">
        <f t="shared" si="309"/>
        <v>1.88</v>
      </c>
      <c r="IM100" s="2">
        <v>1</v>
      </c>
      <c r="IN100">
        <v>2</v>
      </c>
      <c r="IO100">
        <v>3</v>
      </c>
      <c r="IP100">
        <v>4</v>
      </c>
      <c r="IQ100">
        <v>1</v>
      </c>
      <c r="IR100">
        <v>5</v>
      </c>
      <c r="IS100">
        <v>3</v>
      </c>
      <c r="IT100" s="2">
        <f t="shared" si="339"/>
        <v>18</v>
      </c>
      <c r="IU100" s="3">
        <f t="shared" si="340"/>
        <v>3</v>
      </c>
      <c r="IV100" s="2">
        <v>1</v>
      </c>
      <c r="IW100">
        <v>2</v>
      </c>
      <c r="IX100">
        <v>4</v>
      </c>
      <c r="IY100">
        <v>3</v>
      </c>
      <c r="IZ100">
        <v>3</v>
      </c>
      <c r="JA100">
        <v>5</v>
      </c>
      <c r="JB100">
        <v>4</v>
      </c>
      <c r="JC100" s="2">
        <f t="shared" si="341"/>
        <v>21</v>
      </c>
      <c r="JD100" s="3">
        <f t="shared" si="342"/>
        <v>3.5</v>
      </c>
      <c r="JE100" s="2">
        <v>1</v>
      </c>
      <c r="JF100">
        <v>2</v>
      </c>
      <c r="JG100">
        <v>4</v>
      </c>
      <c r="JH100">
        <v>3</v>
      </c>
      <c r="JI100">
        <v>4</v>
      </c>
      <c r="JJ100">
        <v>2</v>
      </c>
      <c r="JK100">
        <v>3</v>
      </c>
      <c r="JL100" s="2">
        <f t="shared" si="343"/>
        <v>18</v>
      </c>
      <c r="JM100" s="3">
        <f t="shared" si="344"/>
        <v>3</v>
      </c>
      <c r="JN100" s="2">
        <v>1</v>
      </c>
      <c r="JO100">
        <v>5</v>
      </c>
      <c r="JP100">
        <v>4</v>
      </c>
      <c r="JQ100">
        <v>4</v>
      </c>
      <c r="JR100">
        <v>5</v>
      </c>
      <c r="JS100">
        <v>3</v>
      </c>
      <c r="JT100">
        <v>5</v>
      </c>
      <c r="JU100" s="2">
        <f t="shared" si="278"/>
        <v>26</v>
      </c>
      <c r="JV100" s="3">
        <f t="shared" si="279"/>
        <v>4.3330000000000002</v>
      </c>
      <c r="JW100" s="2">
        <v>1</v>
      </c>
      <c r="JX100">
        <v>5</v>
      </c>
      <c r="JY100" s="37">
        <f>LOOKUP(JX100,{1,2,3,4,5},{5,4,3,2,1})</f>
        <v>1</v>
      </c>
      <c r="JZ100">
        <v>4</v>
      </c>
      <c r="KA100" s="37">
        <f>LOOKUP(JZ100,{1,2,3,4,5},{5,4,3,2,1})</f>
        <v>2</v>
      </c>
      <c r="KB100">
        <v>4</v>
      </c>
      <c r="KC100" s="37">
        <f>LOOKUP(KB100,{1,2,3,4,5},{5,4,3,2,1})</f>
        <v>2</v>
      </c>
      <c r="KD100">
        <v>5</v>
      </c>
      <c r="KE100" s="37">
        <f>LOOKUP(KD100,{1,2,3,4,5},{5,4,3,2,1})</f>
        <v>1</v>
      </c>
      <c r="KF100">
        <v>2</v>
      </c>
      <c r="KG100" s="37">
        <f>LOOKUP(KF100,{1,2,3,4,5},{5,4,3,2,1})</f>
        <v>4</v>
      </c>
      <c r="KH100">
        <v>5</v>
      </c>
      <c r="KI100" s="37">
        <f>LOOKUP(KH100,{1,2,3,4,5},{5,4,3,2,1})</f>
        <v>1</v>
      </c>
      <c r="KJ100" s="2">
        <f t="shared" si="276"/>
        <v>25</v>
      </c>
      <c r="KK100" s="3">
        <f t="shared" si="345"/>
        <v>4.1669999999999998</v>
      </c>
      <c r="KL100" s="2">
        <f t="shared" si="346"/>
        <v>5</v>
      </c>
      <c r="KM100">
        <f t="shared" si="347"/>
        <v>9</v>
      </c>
      <c r="KN100">
        <f t="shared" si="277"/>
        <v>9</v>
      </c>
      <c r="KO100">
        <f t="shared" si="348"/>
        <v>5</v>
      </c>
      <c r="KP100">
        <f t="shared" si="263"/>
        <v>14</v>
      </c>
      <c r="KQ100">
        <f t="shared" si="349"/>
        <v>8</v>
      </c>
      <c r="KR100" s="2">
        <f t="shared" si="218"/>
        <v>7</v>
      </c>
      <c r="KS100">
        <f t="shared" si="350"/>
        <v>8</v>
      </c>
      <c r="KT100">
        <f t="shared" si="280"/>
        <v>7</v>
      </c>
      <c r="KU100">
        <f t="shared" si="281"/>
        <v>9</v>
      </c>
      <c r="KV100">
        <f t="shared" si="283"/>
        <v>5</v>
      </c>
      <c r="KW100" s="3">
        <f t="shared" si="282"/>
        <v>8</v>
      </c>
      <c r="KX100" s="2">
        <v>1</v>
      </c>
      <c r="KY100">
        <v>5</v>
      </c>
      <c r="KZ100">
        <v>4</v>
      </c>
      <c r="LA100">
        <v>2</v>
      </c>
      <c r="LB100">
        <v>3</v>
      </c>
      <c r="LC100">
        <v>2</v>
      </c>
      <c r="LD100">
        <v>2</v>
      </c>
      <c r="LE100">
        <v>4</v>
      </c>
      <c r="LF100">
        <v>3</v>
      </c>
      <c r="LG100">
        <v>4</v>
      </c>
      <c r="LH100">
        <v>4</v>
      </c>
      <c r="LI100">
        <v>2</v>
      </c>
      <c r="LJ100">
        <v>4</v>
      </c>
      <c r="LK100">
        <v>3</v>
      </c>
      <c r="LL100">
        <v>4</v>
      </c>
      <c r="LM100">
        <v>2</v>
      </c>
      <c r="LN100">
        <v>2</v>
      </c>
      <c r="LO100">
        <v>2</v>
      </c>
      <c r="LP100">
        <v>2</v>
      </c>
      <c r="LQ100">
        <v>3</v>
      </c>
      <c r="LR100">
        <v>4</v>
      </c>
      <c r="LS100">
        <v>2</v>
      </c>
      <c r="LT100">
        <v>4</v>
      </c>
      <c r="LU100" s="2">
        <f t="shared" si="351"/>
        <v>22</v>
      </c>
      <c r="LV100" s="3">
        <f t="shared" si="352"/>
        <v>3.6669999999999998</v>
      </c>
      <c r="LW100" s="2">
        <f t="shared" si="353"/>
        <v>45</v>
      </c>
      <c r="LX100" s="3">
        <f t="shared" si="354"/>
        <v>2.8130000000000002</v>
      </c>
      <c r="LY100" s="2">
        <f t="shared" si="355"/>
        <v>67</v>
      </c>
      <c r="LZ100" s="3">
        <f t="shared" si="356"/>
        <v>3.0449999999999999</v>
      </c>
      <c r="MA100" s="2">
        <v>1</v>
      </c>
      <c r="MB100">
        <v>1</v>
      </c>
      <c r="MC100">
        <v>1</v>
      </c>
      <c r="MD100">
        <v>1</v>
      </c>
      <c r="ME100">
        <v>1</v>
      </c>
      <c r="MF100">
        <v>2</v>
      </c>
      <c r="MG100">
        <v>2</v>
      </c>
      <c r="MH100">
        <v>2</v>
      </c>
      <c r="MI100">
        <v>2</v>
      </c>
      <c r="MJ100" s="3">
        <v>2</v>
      </c>
      <c r="MK100">
        <f t="shared" si="357"/>
        <v>15</v>
      </c>
      <c r="ML100" s="2">
        <v>1</v>
      </c>
      <c r="MM100">
        <v>4</v>
      </c>
      <c r="MN100">
        <v>4</v>
      </c>
      <c r="MO100">
        <v>5</v>
      </c>
      <c r="MP100" s="37">
        <f>LOOKUP(MO100,{1,2,3,4,5},{5,4,3,2,1})</f>
        <v>1</v>
      </c>
      <c r="MQ100">
        <v>2</v>
      </c>
      <c r="MR100">
        <v>3</v>
      </c>
      <c r="MS100" s="37">
        <f>LOOKUP(MR100,{1,2,3,4,5},{5,4,3,2,1})</f>
        <v>3</v>
      </c>
      <c r="MT100">
        <v>2</v>
      </c>
      <c r="MU100" s="37">
        <f>LOOKUP(MT100,{1,2,3,4,5},{5,4,3,2,1})</f>
        <v>4</v>
      </c>
      <c r="MV100">
        <v>4</v>
      </c>
      <c r="MW100">
        <v>3</v>
      </c>
      <c r="MX100">
        <v>1</v>
      </c>
      <c r="MY100">
        <v>5</v>
      </c>
      <c r="MZ100" s="37">
        <f>LOOKUP(MY100,{1,2,3,4,5},{5,4,3,2,1})</f>
        <v>1</v>
      </c>
      <c r="NA100">
        <v>1</v>
      </c>
      <c r="NB100">
        <v>4</v>
      </c>
      <c r="NC100">
        <v>4</v>
      </c>
      <c r="ND100" s="37">
        <f>LOOKUP(NC100,{1,2,3,4,5},{5,4,3,2,1})</f>
        <v>2</v>
      </c>
      <c r="NE100">
        <v>2</v>
      </c>
      <c r="NF100">
        <v>5</v>
      </c>
      <c r="NG100" s="37">
        <f>LOOKUP(NF100,{1,2,3,4,5},{5,4,3,2,1})</f>
        <v>1</v>
      </c>
      <c r="NH100">
        <v>5</v>
      </c>
      <c r="NI100" s="37">
        <f>LOOKUP(NH100,{1,2,3,4,5},{5,4,3,2,1})</f>
        <v>1</v>
      </c>
      <c r="NJ100">
        <v>3</v>
      </c>
      <c r="NK100">
        <v>2</v>
      </c>
      <c r="NL100" s="37">
        <f>LOOKUP(NK100,{1,2,3,4,5},{5,4,3,2,1})</f>
        <v>4</v>
      </c>
      <c r="NM100">
        <v>3</v>
      </c>
      <c r="NN100" s="37">
        <f>LOOKUP(NM100,{1,2,3,4,5},{5,4,3,2,1})</f>
        <v>3</v>
      </c>
      <c r="NO100">
        <v>3</v>
      </c>
      <c r="NP100" s="37">
        <f>LOOKUP(NO100,{1,2,3,4,5},{5,4,3,2,1})</f>
        <v>3</v>
      </c>
      <c r="NQ100">
        <v>2</v>
      </c>
      <c r="NR100">
        <v>3</v>
      </c>
      <c r="NS100">
        <v>4</v>
      </c>
      <c r="NT100">
        <v>2</v>
      </c>
      <c r="NU100" s="37">
        <f>LOOKUP(NT100,{1,2,3,4,5},{5,4,3,2,1})</f>
        <v>4</v>
      </c>
      <c r="NV100">
        <v>5</v>
      </c>
      <c r="NW100" s="37">
        <f>LOOKUP(NV100,{1,2,3,4,5},{5,4,3,2,1})</f>
        <v>1</v>
      </c>
      <c r="NX100">
        <v>2</v>
      </c>
      <c r="NY100" s="37">
        <f>LOOKUP(NX100,{1,2,3,4,5},{5,4,3,2,1})</f>
        <v>4</v>
      </c>
      <c r="NZ100">
        <f t="shared" si="284"/>
        <v>69</v>
      </c>
      <c r="OA100">
        <f t="shared" si="285"/>
        <v>2.65</v>
      </c>
      <c r="OB100" s="13" t="s">
        <v>440</v>
      </c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</row>
    <row r="101" spans="1:461" x14ac:dyDescent="0.3">
      <c r="A101" s="30">
        <v>110</v>
      </c>
      <c r="B101" s="2" t="s">
        <v>881</v>
      </c>
      <c r="C101" s="3">
        <v>1</v>
      </c>
      <c r="D101" s="2">
        <v>18</v>
      </c>
      <c r="E101">
        <v>1</v>
      </c>
      <c r="F101" s="2">
        <v>2</v>
      </c>
      <c r="G101">
        <v>2</v>
      </c>
      <c r="H101" s="3">
        <v>1</v>
      </c>
      <c r="I101" s="2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f t="shared" si="274"/>
        <v>1</v>
      </c>
      <c r="R101">
        <v>6</v>
      </c>
      <c r="S101">
        <v>3</v>
      </c>
      <c r="T101">
        <f>LOOKUP(R101,{1,2,3,4,5,6,11,15},{1,2,1,2,2,2,1,2})</f>
        <v>2</v>
      </c>
      <c r="U101">
        <v>2</v>
      </c>
      <c r="V101" s="3"/>
      <c r="W101" s="10">
        <v>1</v>
      </c>
      <c r="X101" s="11">
        <v>8</v>
      </c>
      <c r="Y101" s="11">
        <v>50</v>
      </c>
      <c r="Z101" s="45">
        <f>(Y101)/20</f>
        <v>2.5</v>
      </c>
      <c r="AA101">
        <v>60</v>
      </c>
      <c r="AB101" s="13">
        <f>(AA101)/20</f>
        <v>3</v>
      </c>
      <c r="AC101">
        <f>(S101+Z101+AB101)</f>
        <v>8.5</v>
      </c>
      <c r="AD101" s="13">
        <f>ROUND(((AC101)/3),3)</f>
        <v>2.8330000000000002</v>
      </c>
      <c r="AE101" s="2">
        <v>1</v>
      </c>
      <c r="AF101">
        <v>1</v>
      </c>
      <c r="AG101">
        <f t="shared" si="286"/>
        <v>1</v>
      </c>
      <c r="AH101">
        <v>1</v>
      </c>
      <c r="AI101">
        <f t="shared" si="287"/>
        <v>1</v>
      </c>
      <c r="AJ101">
        <v>1</v>
      </c>
      <c r="AK101">
        <f t="shared" si="288"/>
        <v>1</v>
      </c>
      <c r="AL101">
        <v>1</v>
      </c>
      <c r="AM101">
        <f t="shared" si="289"/>
        <v>-1</v>
      </c>
      <c r="AN101">
        <v>1</v>
      </c>
      <c r="AO101">
        <f t="shared" si="290"/>
        <v>-1</v>
      </c>
      <c r="AP101">
        <v>1</v>
      </c>
      <c r="AQ101">
        <f t="shared" si="291"/>
        <v>1</v>
      </c>
      <c r="AR101">
        <v>1</v>
      </c>
      <c r="AS101">
        <f t="shared" si="292"/>
        <v>-1</v>
      </c>
      <c r="AT101">
        <v>2</v>
      </c>
      <c r="AU101">
        <f t="shared" si="293"/>
        <v>1</v>
      </c>
      <c r="AV101">
        <v>1</v>
      </c>
      <c r="AW101">
        <f t="shared" si="294"/>
        <v>1</v>
      </c>
      <c r="AX101">
        <v>1</v>
      </c>
      <c r="AY101">
        <f t="shared" si="295"/>
        <v>-1</v>
      </c>
      <c r="AZ101">
        <v>1</v>
      </c>
      <c r="BA101">
        <f t="shared" si="296"/>
        <v>-1</v>
      </c>
      <c r="BB101">
        <v>1</v>
      </c>
      <c r="BC101">
        <f t="shared" si="297"/>
        <v>1</v>
      </c>
      <c r="BD101">
        <v>1</v>
      </c>
      <c r="BE101">
        <f t="shared" si="298"/>
        <v>1</v>
      </c>
      <c r="BF101">
        <v>2</v>
      </c>
      <c r="BG101">
        <f t="shared" si="299"/>
        <v>1</v>
      </c>
      <c r="BH101">
        <v>1</v>
      </c>
      <c r="BI101">
        <f t="shared" si="300"/>
        <v>1</v>
      </c>
      <c r="BJ101">
        <v>2</v>
      </c>
      <c r="BK101">
        <f t="shared" si="301"/>
        <v>1</v>
      </c>
      <c r="BL101">
        <v>1</v>
      </c>
      <c r="BM101">
        <f t="shared" si="302"/>
        <v>-1</v>
      </c>
      <c r="BN101">
        <v>1</v>
      </c>
      <c r="BO101">
        <f t="shared" si="303"/>
        <v>1</v>
      </c>
      <c r="BP101">
        <v>1</v>
      </c>
      <c r="BQ101">
        <f t="shared" si="304"/>
        <v>1</v>
      </c>
      <c r="BR101">
        <v>2</v>
      </c>
      <c r="BS101">
        <f t="shared" si="305"/>
        <v>1</v>
      </c>
      <c r="BT101">
        <v>1</v>
      </c>
      <c r="BU101">
        <f t="shared" si="306"/>
        <v>-1</v>
      </c>
      <c r="BV101" s="13">
        <f t="shared" si="307"/>
        <v>7</v>
      </c>
      <c r="BW101" s="2">
        <v>1</v>
      </c>
      <c r="BX101">
        <v>4</v>
      </c>
      <c r="BY101">
        <v>5</v>
      </c>
      <c r="BZ101">
        <v>2</v>
      </c>
      <c r="CA101">
        <v>5</v>
      </c>
      <c r="CB101">
        <v>4</v>
      </c>
      <c r="CC101">
        <v>4</v>
      </c>
      <c r="CD101">
        <v>3</v>
      </c>
      <c r="CE101" s="37">
        <v>5</v>
      </c>
      <c r="CF101">
        <v>4</v>
      </c>
      <c r="CG101">
        <v>4</v>
      </c>
      <c r="CH101">
        <v>2</v>
      </c>
      <c r="CI101">
        <v>2</v>
      </c>
      <c r="CJ101">
        <v>1</v>
      </c>
      <c r="CK101">
        <v>2</v>
      </c>
      <c r="CL101">
        <v>4</v>
      </c>
      <c r="CM101">
        <v>4</v>
      </c>
      <c r="CN101">
        <v>4</v>
      </c>
      <c r="CO101">
        <v>3</v>
      </c>
      <c r="CP101">
        <v>5</v>
      </c>
      <c r="CQ101">
        <v>4</v>
      </c>
      <c r="CR101">
        <v>4</v>
      </c>
      <c r="CS101">
        <f>LOOKUP(CR101,{1,2,3,4,5},{5,4,3,2,1})</f>
        <v>2</v>
      </c>
      <c r="CT101">
        <v>3</v>
      </c>
      <c r="CU101">
        <v>3</v>
      </c>
      <c r="CV101">
        <v>2</v>
      </c>
      <c r="CW101">
        <v>4</v>
      </c>
      <c r="CX101">
        <f>LOOKUP(CW101,{1,2,3,4,5},{5,4,3,2,1})</f>
        <v>2</v>
      </c>
      <c r="CY101">
        <v>4</v>
      </c>
      <c r="CZ101">
        <f>LOOKUP(CY101,{1,2,3,4,5},{5,4,3,2,1})</f>
        <v>2</v>
      </c>
      <c r="DA101">
        <v>3</v>
      </c>
      <c r="DB101">
        <f>LOOKUP(DA101,{1,2,3,4,5},{5,4,3,2,1})</f>
        <v>3</v>
      </c>
      <c r="DC101">
        <v>3</v>
      </c>
      <c r="DD101">
        <v>3</v>
      </c>
      <c r="DE101">
        <v>2</v>
      </c>
      <c r="DF101">
        <v>2</v>
      </c>
      <c r="DG101">
        <v>4</v>
      </c>
      <c r="DH101">
        <v>4</v>
      </c>
      <c r="DI101">
        <v>3</v>
      </c>
      <c r="DJ101">
        <v>3</v>
      </c>
      <c r="DK101">
        <v>2</v>
      </c>
      <c r="DL101" s="2">
        <f t="shared" si="310"/>
        <v>11</v>
      </c>
      <c r="DM101">
        <f t="shared" si="311"/>
        <v>3.6667000000000001</v>
      </c>
      <c r="DN101">
        <f t="shared" si="312"/>
        <v>10</v>
      </c>
      <c r="DO101">
        <f t="shared" si="313"/>
        <v>3.3332999999999999</v>
      </c>
      <c r="DP101">
        <f t="shared" si="314"/>
        <v>21</v>
      </c>
      <c r="DQ101" s="3">
        <f t="shared" si="315"/>
        <v>3.5</v>
      </c>
      <c r="DR101" s="2">
        <f t="shared" si="316"/>
        <v>20</v>
      </c>
      <c r="DS101">
        <f t="shared" si="317"/>
        <v>3.3332999999999999</v>
      </c>
      <c r="DT101">
        <f t="shared" si="318"/>
        <v>26</v>
      </c>
      <c r="DU101">
        <f t="shared" si="319"/>
        <v>3.25</v>
      </c>
      <c r="DV101">
        <f t="shared" si="320"/>
        <v>46</v>
      </c>
      <c r="DW101" s="3">
        <f t="shared" si="321"/>
        <v>3.29</v>
      </c>
      <c r="DX101" s="2">
        <f t="shared" si="322"/>
        <v>11</v>
      </c>
      <c r="DY101">
        <f t="shared" si="323"/>
        <v>3.6667000000000001</v>
      </c>
      <c r="DZ101">
        <f t="shared" si="324"/>
        <v>8</v>
      </c>
      <c r="EA101">
        <f t="shared" si="325"/>
        <v>2.6667000000000001</v>
      </c>
      <c r="EB101">
        <f t="shared" si="326"/>
        <v>19</v>
      </c>
      <c r="EC101" s="3">
        <f t="shared" si="327"/>
        <v>3.17</v>
      </c>
      <c r="ED101" s="2">
        <f t="shared" si="275"/>
        <v>15</v>
      </c>
      <c r="EE101" s="3">
        <f t="shared" si="328"/>
        <v>2.5</v>
      </c>
      <c r="EF101" s="2">
        <f t="shared" si="329"/>
        <v>8</v>
      </c>
      <c r="EG101" s="3">
        <f t="shared" si="330"/>
        <v>2.67</v>
      </c>
      <c r="EH101" s="2">
        <f t="shared" si="331"/>
        <v>109</v>
      </c>
      <c r="EI101" s="3">
        <f t="shared" si="332"/>
        <v>3.11</v>
      </c>
      <c r="EJ101" s="2">
        <v>1</v>
      </c>
      <c r="EK101">
        <v>1</v>
      </c>
      <c r="EL101">
        <v>1</v>
      </c>
      <c r="EM101">
        <v>3</v>
      </c>
      <c r="EN101">
        <v>3</v>
      </c>
      <c r="EO101">
        <v>2</v>
      </c>
      <c r="EP101">
        <v>2</v>
      </c>
      <c r="EQ101">
        <v>5</v>
      </c>
      <c r="ER101">
        <v>2</v>
      </c>
      <c r="ES101">
        <v>2</v>
      </c>
      <c r="ET101">
        <v>5</v>
      </c>
      <c r="EU101" s="37">
        <v>2</v>
      </c>
      <c r="EV101">
        <v>1</v>
      </c>
      <c r="EW101">
        <v>1</v>
      </c>
      <c r="EX101">
        <v>1</v>
      </c>
      <c r="EY101">
        <v>1</v>
      </c>
      <c r="EZ101">
        <v>4</v>
      </c>
      <c r="FA101">
        <v>4</v>
      </c>
      <c r="FB101">
        <v>1</v>
      </c>
      <c r="FC101">
        <v>1</v>
      </c>
      <c r="FD101">
        <v>1</v>
      </c>
      <c r="FE101">
        <v>1</v>
      </c>
      <c r="FF101" s="2">
        <f t="shared" si="333"/>
        <v>42</v>
      </c>
      <c r="FG101" s="3">
        <f t="shared" si="334"/>
        <v>2.1</v>
      </c>
      <c r="FH101" s="2" t="s">
        <v>511</v>
      </c>
      <c r="FI101">
        <v>7</v>
      </c>
      <c r="FJ101" t="s">
        <v>514</v>
      </c>
      <c r="FK101">
        <v>10</v>
      </c>
      <c r="FL101" t="s">
        <v>520</v>
      </c>
      <c r="FM101" s="3">
        <v>15</v>
      </c>
      <c r="FN101" s="2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2</v>
      </c>
      <c r="FU101">
        <v>1</v>
      </c>
      <c r="FV101">
        <v>1</v>
      </c>
      <c r="FW101">
        <v>1</v>
      </c>
      <c r="FX101">
        <v>1</v>
      </c>
      <c r="FY101" s="37">
        <v>2</v>
      </c>
      <c r="FZ101">
        <v>1</v>
      </c>
      <c r="GA101">
        <v>2</v>
      </c>
      <c r="GB101">
        <v>2</v>
      </c>
      <c r="GC101">
        <v>2</v>
      </c>
      <c r="GD101">
        <v>1</v>
      </c>
      <c r="GE101">
        <v>1</v>
      </c>
      <c r="GF101">
        <v>2</v>
      </c>
      <c r="GG101">
        <v>2</v>
      </c>
      <c r="GH101">
        <v>1</v>
      </c>
      <c r="GI101">
        <v>1</v>
      </c>
      <c r="GJ101" s="2">
        <f t="shared" si="335"/>
        <v>26</v>
      </c>
      <c r="GK101" s="3">
        <f t="shared" si="336"/>
        <v>1.3</v>
      </c>
      <c r="GL101" s="2" t="s">
        <v>514</v>
      </c>
      <c r="GM101">
        <v>10</v>
      </c>
      <c r="GN101" t="s">
        <v>507</v>
      </c>
      <c r="GO101">
        <v>3</v>
      </c>
      <c r="GP101" t="s">
        <v>505</v>
      </c>
      <c r="GQ101" s="3">
        <v>1</v>
      </c>
      <c r="GR101" s="32">
        <v>1</v>
      </c>
      <c r="GS101" s="31">
        <v>5</v>
      </c>
      <c r="GT101" s="31">
        <v>5</v>
      </c>
      <c r="GU101" s="31">
        <v>4</v>
      </c>
      <c r="GV101" s="31">
        <v>4</v>
      </c>
      <c r="GW101" s="31">
        <v>4</v>
      </c>
      <c r="GX101" s="31">
        <f>LOOKUP(GW101,{1,2,3,4,5},{5,4,3,2,1})</f>
        <v>2</v>
      </c>
      <c r="GY101" s="31">
        <v>1</v>
      </c>
      <c r="GZ101" s="31">
        <f>LOOKUP(GY101,{1,2,3,4,5},{5,4,3,2,1})</f>
        <v>5</v>
      </c>
      <c r="HA101" s="31" t="s">
        <v>440</v>
      </c>
      <c r="HB101" s="31">
        <v>2</v>
      </c>
      <c r="HC101" s="31">
        <f>LOOKUP(HB101,{1,2,3,4,5},{5,4,3,2,1})</f>
        <v>4</v>
      </c>
      <c r="HD101" s="31">
        <v>5</v>
      </c>
      <c r="HE101" s="31">
        <v>4</v>
      </c>
      <c r="HF101" s="31">
        <v>5</v>
      </c>
      <c r="HG101" s="31">
        <v>4</v>
      </c>
      <c r="HH101" s="31">
        <v>4</v>
      </c>
      <c r="HI101" s="31">
        <v>5</v>
      </c>
      <c r="HJ101" s="31">
        <v>5</v>
      </c>
      <c r="HK101" s="31">
        <v>2</v>
      </c>
      <c r="HL101" s="31">
        <f>LOOKUP(HK101,{1,2,3,4,5},{5,4,3,2,1})</f>
        <v>4</v>
      </c>
      <c r="HM101" s="31">
        <v>2</v>
      </c>
      <c r="HN101" s="31">
        <f>LOOKUP(HM101,{1,2,3,4,5},{5,4,3,2,1})</f>
        <v>4</v>
      </c>
      <c r="HO101" s="31">
        <f t="shared" si="337"/>
        <v>69</v>
      </c>
      <c r="HP101" s="31">
        <f t="shared" si="338"/>
        <v>4.0599999999999996</v>
      </c>
      <c r="HQ101">
        <v>1</v>
      </c>
      <c r="HR101">
        <v>3</v>
      </c>
      <c r="HS101">
        <v>3</v>
      </c>
      <c r="HT101">
        <v>2</v>
      </c>
      <c r="HU101">
        <v>1</v>
      </c>
      <c r="HV101">
        <v>1</v>
      </c>
      <c r="HW101">
        <v>1</v>
      </c>
      <c r="HX101" s="37">
        <v>3</v>
      </c>
      <c r="HY101">
        <v>2</v>
      </c>
      <c r="HZ101">
        <v>3</v>
      </c>
      <c r="IA101">
        <v>3</v>
      </c>
      <c r="IB101">
        <v>1</v>
      </c>
      <c r="IC101">
        <v>2</v>
      </c>
      <c r="ID101">
        <v>2</v>
      </c>
      <c r="IE101">
        <v>2</v>
      </c>
      <c r="IF101">
        <v>3</v>
      </c>
      <c r="IG101">
        <v>3</v>
      </c>
      <c r="IH101">
        <v>1</v>
      </c>
      <c r="II101">
        <v>1</v>
      </c>
      <c r="IJ101" s="37">
        <f>LOOKUP(II101,{1,2,3},{3,2,1})</f>
        <v>3</v>
      </c>
      <c r="IK101" s="2">
        <f t="shared" si="308"/>
        <v>36</v>
      </c>
      <c r="IL101" s="3">
        <f t="shared" si="309"/>
        <v>2.12</v>
      </c>
      <c r="IM101" s="2">
        <v>1</v>
      </c>
      <c r="IN101">
        <v>3</v>
      </c>
      <c r="IO101">
        <v>2</v>
      </c>
      <c r="IP101">
        <v>3</v>
      </c>
      <c r="IQ101">
        <v>1</v>
      </c>
      <c r="IR101">
        <v>5</v>
      </c>
      <c r="IS101">
        <v>2</v>
      </c>
      <c r="IT101" s="2">
        <f t="shared" si="339"/>
        <v>16</v>
      </c>
      <c r="IU101" s="3">
        <f t="shared" si="340"/>
        <v>2.6669999999999998</v>
      </c>
      <c r="IV101" s="2">
        <v>1</v>
      </c>
      <c r="IW101">
        <v>3</v>
      </c>
      <c r="IX101">
        <v>4</v>
      </c>
      <c r="IY101">
        <v>4</v>
      </c>
      <c r="IZ101">
        <v>2</v>
      </c>
      <c r="JA101">
        <v>5</v>
      </c>
      <c r="JB101">
        <v>2</v>
      </c>
      <c r="JC101" s="2">
        <f t="shared" si="341"/>
        <v>20</v>
      </c>
      <c r="JD101" s="3">
        <f t="shared" si="342"/>
        <v>3.3330000000000002</v>
      </c>
      <c r="JE101" s="2">
        <v>1</v>
      </c>
      <c r="JF101">
        <v>2</v>
      </c>
      <c r="JG101">
        <v>1</v>
      </c>
      <c r="JH101">
        <v>1</v>
      </c>
      <c r="JI101">
        <v>2</v>
      </c>
      <c r="JJ101">
        <v>1</v>
      </c>
      <c r="JK101">
        <v>2</v>
      </c>
      <c r="JL101" s="2">
        <f t="shared" si="343"/>
        <v>9</v>
      </c>
      <c r="JM101" s="3">
        <f t="shared" si="344"/>
        <v>1.5</v>
      </c>
      <c r="JN101" s="2">
        <v>1</v>
      </c>
      <c r="JO101">
        <v>5</v>
      </c>
      <c r="JP101">
        <v>4</v>
      </c>
      <c r="JQ101">
        <v>2</v>
      </c>
      <c r="JR101">
        <v>5</v>
      </c>
      <c r="JS101">
        <v>4</v>
      </c>
      <c r="JT101">
        <v>5</v>
      </c>
      <c r="JU101" s="2">
        <f t="shared" si="278"/>
        <v>25</v>
      </c>
      <c r="JV101" s="3">
        <f t="shared" si="279"/>
        <v>4.1669999999999998</v>
      </c>
      <c r="JW101" s="2">
        <v>1</v>
      </c>
      <c r="JX101">
        <v>5</v>
      </c>
      <c r="JY101" s="37">
        <f>LOOKUP(JX101,{1,2,3,4,5},{5,4,3,2,1})</f>
        <v>1</v>
      </c>
      <c r="JZ101">
        <v>4</v>
      </c>
      <c r="KA101" s="37">
        <f>LOOKUP(JZ101,{1,2,3,4,5},{5,4,3,2,1})</f>
        <v>2</v>
      </c>
      <c r="KB101">
        <v>1</v>
      </c>
      <c r="KC101" s="37">
        <f>LOOKUP(KB101,{1,2,3,4,5},{5,4,3,2,1})</f>
        <v>5</v>
      </c>
      <c r="KD101">
        <v>5</v>
      </c>
      <c r="KE101" s="37">
        <f>LOOKUP(KD101,{1,2,3,4,5},{5,4,3,2,1})</f>
        <v>1</v>
      </c>
      <c r="KF101">
        <v>2</v>
      </c>
      <c r="KG101" s="37">
        <f>LOOKUP(KF101,{1,2,3,4,5},{5,4,3,2,1})</f>
        <v>4</v>
      </c>
      <c r="KH101">
        <v>2</v>
      </c>
      <c r="KI101" s="37">
        <f>LOOKUP(KH101,{1,2,3,4,5},{5,4,3,2,1})</f>
        <v>4</v>
      </c>
      <c r="KJ101" s="2">
        <f t="shared" si="276"/>
        <v>19</v>
      </c>
      <c r="KK101" s="3">
        <f t="shared" si="345"/>
        <v>3.1669999999999998</v>
      </c>
      <c r="KL101" s="2">
        <f t="shared" si="346"/>
        <v>7</v>
      </c>
      <c r="KM101">
        <f t="shared" si="347"/>
        <v>8</v>
      </c>
      <c r="KN101">
        <f t="shared" si="277"/>
        <v>12</v>
      </c>
      <c r="KO101">
        <f t="shared" si="348"/>
        <v>4</v>
      </c>
      <c r="KP101">
        <f t="shared" si="263"/>
        <v>14</v>
      </c>
      <c r="KQ101">
        <f t="shared" si="349"/>
        <v>8</v>
      </c>
      <c r="KR101" s="2">
        <f t="shared" si="218"/>
        <v>7</v>
      </c>
      <c r="KS101">
        <f t="shared" si="350"/>
        <v>5</v>
      </c>
      <c r="KT101">
        <f t="shared" si="280"/>
        <v>3</v>
      </c>
      <c r="KU101">
        <f t="shared" si="281"/>
        <v>7</v>
      </c>
      <c r="KV101">
        <f t="shared" si="283"/>
        <v>5</v>
      </c>
      <c r="KW101" s="3">
        <f t="shared" si="282"/>
        <v>7</v>
      </c>
      <c r="KX101" s="2">
        <v>1</v>
      </c>
      <c r="KY101">
        <v>3</v>
      </c>
      <c r="KZ101">
        <v>5</v>
      </c>
      <c r="LA101">
        <v>2</v>
      </c>
      <c r="LB101">
        <v>3</v>
      </c>
      <c r="LC101">
        <v>3</v>
      </c>
      <c r="LD101">
        <v>1</v>
      </c>
      <c r="LE101">
        <v>5</v>
      </c>
      <c r="LF101">
        <v>3</v>
      </c>
      <c r="LG101">
        <v>5</v>
      </c>
      <c r="LH101">
        <v>5</v>
      </c>
      <c r="LI101">
        <v>3</v>
      </c>
      <c r="LJ101">
        <v>5</v>
      </c>
      <c r="LK101">
        <v>3</v>
      </c>
      <c r="LL101">
        <v>4</v>
      </c>
      <c r="LM101">
        <v>2</v>
      </c>
      <c r="LN101">
        <v>3</v>
      </c>
      <c r="LO101">
        <v>3</v>
      </c>
      <c r="LP101">
        <v>4</v>
      </c>
      <c r="LQ101">
        <v>2</v>
      </c>
      <c r="LR101">
        <v>4</v>
      </c>
      <c r="LS101">
        <v>1</v>
      </c>
      <c r="LT101">
        <v>4</v>
      </c>
      <c r="LU101" s="2">
        <f t="shared" si="351"/>
        <v>28</v>
      </c>
      <c r="LV101" s="3">
        <f t="shared" si="352"/>
        <v>4.6669999999999998</v>
      </c>
      <c r="LW101" s="2">
        <f t="shared" si="353"/>
        <v>45</v>
      </c>
      <c r="LX101" s="3">
        <f t="shared" si="354"/>
        <v>2.8130000000000002</v>
      </c>
      <c r="LY101" s="2">
        <f t="shared" si="355"/>
        <v>73</v>
      </c>
      <c r="LZ101" s="3">
        <f t="shared" si="356"/>
        <v>3.3180000000000001</v>
      </c>
      <c r="MA101" s="2">
        <v>1</v>
      </c>
      <c r="MB101">
        <v>2</v>
      </c>
      <c r="MC101">
        <v>1</v>
      </c>
      <c r="MD101">
        <v>1</v>
      </c>
      <c r="ME101">
        <v>2</v>
      </c>
      <c r="MF101">
        <v>1</v>
      </c>
      <c r="MG101">
        <v>2</v>
      </c>
      <c r="MH101">
        <v>1</v>
      </c>
      <c r="MI101">
        <v>1</v>
      </c>
      <c r="MJ101" s="3">
        <v>1</v>
      </c>
      <c r="MK101">
        <f t="shared" si="357"/>
        <v>13</v>
      </c>
      <c r="ML101" s="32">
        <v>1</v>
      </c>
      <c r="MM101" s="31">
        <v>2</v>
      </c>
      <c r="MN101" s="31">
        <v>4</v>
      </c>
      <c r="MO101" s="31">
        <v>4</v>
      </c>
      <c r="MP101" s="31">
        <f>LOOKUP(MO101,{1,2,3,4,5},{5,4,3,2,1})</f>
        <v>2</v>
      </c>
      <c r="MQ101" s="31" t="s">
        <v>440</v>
      </c>
      <c r="MR101" s="31">
        <v>3</v>
      </c>
      <c r="MS101" s="31">
        <f>LOOKUP(MR101,{1,2,3,4,5},{5,4,3,2,1})</f>
        <v>3</v>
      </c>
      <c r="MT101" s="31">
        <v>3</v>
      </c>
      <c r="MU101" s="31">
        <f>LOOKUP(MT101,{1,2,3,4,5},{5,4,3,2,1})</f>
        <v>3</v>
      </c>
      <c r="MV101" s="31">
        <v>2</v>
      </c>
      <c r="MW101" s="31">
        <v>2</v>
      </c>
      <c r="MX101" s="31">
        <v>1</v>
      </c>
      <c r="MY101" s="31">
        <v>5</v>
      </c>
      <c r="MZ101" s="31">
        <f>LOOKUP(MY101,{1,2,3,4,5},{5,4,3,2,1})</f>
        <v>1</v>
      </c>
      <c r="NA101" s="31">
        <v>2</v>
      </c>
      <c r="NB101" s="31">
        <v>3</v>
      </c>
      <c r="NC101" s="31">
        <v>4</v>
      </c>
      <c r="ND101" s="31">
        <f>LOOKUP(NC101,{1,2,3,4,5},{5,4,3,2,1})</f>
        <v>2</v>
      </c>
      <c r="NE101" s="31">
        <v>1</v>
      </c>
      <c r="NF101" s="31">
        <v>5</v>
      </c>
      <c r="NG101" s="31">
        <f>LOOKUP(NF101,{1,2,3,4,5},{5,4,3,2,1})</f>
        <v>1</v>
      </c>
      <c r="NH101" s="31">
        <v>5</v>
      </c>
      <c r="NI101" s="31">
        <f>LOOKUP(NH101,{1,2,3,4,5},{5,4,3,2,1})</f>
        <v>1</v>
      </c>
      <c r="NJ101" s="31">
        <v>2</v>
      </c>
      <c r="NK101" s="31">
        <v>3</v>
      </c>
      <c r="NL101" s="31">
        <f>LOOKUP(NK101,{1,2,3,4,5},{5,4,3,2,1})</f>
        <v>3</v>
      </c>
      <c r="NM101" s="31">
        <v>2</v>
      </c>
      <c r="NN101" s="31">
        <f>LOOKUP(NM101,{1,2,3,4,5},{5,4,3,2,1})</f>
        <v>4</v>
      </c>
      <c r="NO101" s="31">
        <v>3</v>
      </c>
      <c r="NP101" s="31">
        <f>LOOKUP(NO101,{1,2,3,4,5},{5,4,3,2,1})</f>
        <v>3</v>
      </c>
      <c r="NQ101" s="31">
        <v>2</v>
      </c>
      <c r="NR101" s="31">
        <v>2</v>
      </c>
      <c r="NS101" s="31">
        <v>4</v>
      </c>
      <c r="NT101" s="31">
        <v>2</v>
      </c>
      <c r="NU101" s="31">
        <f>LOOKUP(NT101,{1,2,3,4,5},{5,4,3,2,1})</f>
        <v>4</v>
      </c>
      <c r="NV101" s="31">
        <v>4</v>
      </c>
      <c r="NW101" s="31">
        <f>LOOKUP(NV101,{1,2,3,4,5},{5,4,3,2,1})</f>
        <v>2</v>
      </c>
      <c r="NX101" s="31">
        <v>4</v>
      </c>
      <c r="NY101" s="31">
        <f>LOOKUP(NX101,{1,2,3,4,5},{5,4,3,2,1})</f>
        <v>2</v>
      </c>
      <c r="NZ101" s="31">
        <f t="shared" si="284"/>
        <v>58</v>
      </c>
      <c r="OA101" s="31">
        <f t="shared" si="285"/>
        <v>2.23</v>
      </c>
      <c r="OB101" s="13" t="s">
        <v>882</v>
      </c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</row>
    <row r="102" spans="1:461" x14ac:dyDescent="0.3">
      <c r="A102" s="30">
        <v>112</v>
      </c>
      <c r="B102" s="2" t="s">
        <v>883</v>
      </c>
      <c r="C102" s="3">
        <v>1</v>
      </c>
      <c r="D102" s="2">
        <v>19</v>
      </c>
      <c r="E102">
        <v>2</v>
      </c>
      <c r="F102" s="2">
        <v>2</v>
      </c>
      <c r="G102">
        <v>2</v>
      </c>
      <c r="H102" s="3">
        <v>1</v>
      </c>
      <c r="I102" s="32">
        <v>2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1</v>
      </c>
      <c r="P102" s="31" t="s">
        <v>440</v>
      </c>
      <c r="Q102" t="s">
        <v>884</v>
      </c>
      <c r="R102">
        <v>6</v>
      </c>
      <c r="S102">
        <v>3</v>
      </c>
      <c r="T102">
        <f>LOOKUP(R102,{1,2,3,4,5,6,11,15},{1,2,1,2,2,2,1,2})</f>
        <v>2</v>
      </c>
      <c r="U102">
        <v>2</v>
      </c>
      <c r="V102" s="3"/>
      <c r="W102" s="2">
        <v>1</v>
      </c>
      <c r="X102">
        <v>8</v>
      </c>
      <c r="Y102">
        <v>80</v>
      </c>
      <c r="Z102" s="13">
        <f>(Y102)/20</f>
        <v>4</v>
      </c>
      <c r="AA102">
        <v>60</v>
      </c>
      <c r="AB102" s="13">
        <f>(AA102)/20</f>
        <v>3</v>
      </c>
      <c r="AC102">
        <f>(S102+Z102+AB102)</f>
        <v>10</v>
      </c>
      <c r="AD102" s="13">
        <f t="shared" ref="AD102:AD137" si="358">ROUND(((AC102)/3),3)</f>
        <v>3.3330000000000002</v>
      </c>
      <c r="AE102" s="2">
        <v>1</v>
      </c>
      <c r="AF102">
        <v>1</v>
      </c>
      <c r="AG102">
        <f t="shared" si="286"/>
        <v>1</v>
      </c>
      <c r="AH102">
        <v>1</v>
      </c>
      <c r="AI102">
        <f t="shared" si="287"/>
        <v>1</v>
      </c>
      <c r="AJ102">
        <v>1</v>
      </c>
      <c r="AK102">
        <f t="shared" si="288"/>
        <v>1</v>
      </c>
      <c r="AL102">
        <v>1</v>
      </c>
      <c r="AM102">
        <f t="shared" si="289"/>
        <v>-1</v>
      </c>
      <c r="AN102">
        <v>1</v>
      </c>
      <c r="AO102">
        <f t="shared" si="290"/>
        <v>-1</v>
      </c>
      <c r="AP102">
        <v>1</v>
      </c>
      <c r="AQ102">
        <f t="shared" si="291"/>
        <v>1</v>
      </c>
      <c r="AR102">
        <v>2</v>
      </c>
      <c r="AS102">
        <f t="shared" si="292"/>
        <v>1</v>
      </c>
      <c r="AT102">
        <v>2</v>
      </c>
      <c r="AU102">
        <f t="shared" si="293"/>
        <v>1</v>
      </c>
      <c r="AV102">
        <v>2</v>
      </c>
      <c r="AW102">
        <f t="shared" si="294"/>
        <v>-1</v>
      </c>
      <c r="AX102">
        <v>1</v>
      </c>
      <c r="AY102">
        <f t="shared" si="295"/>
        <v>-1</v>
      </c>
      <c r="AZ102">
        <v>1</v>
      </c>
      <c r="BA102">
        <f t="shared" si="296"/>
        <v>-1</v>
      </c>
      <c r="BB102">
        <v>1</v>
      </c>
      <c r="BC102">
        <f t="shared" si="297"/>
        <v>1</v>
      </c>
      <c r="BD102">
        <v>1</v>
      </c>
      <c r="BE102">
        <f t="shared" si="298"/>
        <v>1</v>
      </c>
      <c r="BF102">
        <v>1</v>
      </c>
      <c r="BG102">
        <f t="shared" si="299"/>
        <v>-1</v>
      </c>
      <c r="BH102">
        <v>1</v>
      </c>
      <c r="BI102">
        <f t="shared" si="300"/>
        <v>1</v>
      </c>
      <c r="BJ102">
        <v>1</v>
      </c>
      <c r="BK102">
        <f t="shared" si="301"/>
        <v>-1</v>
      </c>
      <c r="BL102">
        <v>1</v>
      </c>
      <c r="BM102">
        <f t="shared" si="302"/>
        <v>-1</v>
      </c>
      <c r="BN102">
        <v>1</v>
      </c>
      <c r="BO102">
        <f t="shared" si="303"/>
        <v>1</v>
      </c>
      <c r="BP102">
        <v>1</v>
      </c>
      <c r="BQ102">
        <f t="shared" si="304"/>
        <v>1</v>
      </c>
      <c r="BR102">
        <v>1</v>
      </c>
      <c r="BS102">
        <f t="shared" si="305"/>
        <v>-1</v>
      </c>
      <c r="BT102">
        <v>1</v>
      </c>
      <c r="BU102">
        <f t="shared" si="306"/>
        <v>-1</v>
      </c>
      <c r="BV102" s="13">
        <f t="shared" si="307"/>
        <v>1</v>
      </c>
      <c r="BW102" s="2">
        <v>1</v>
      </c>
      <c r="BX102">
        <v>3</v>
      </c>
      <c r="BY102">
        <v>3</v>
      </c>
      <c r="BZ102">
        <v>2</v>
      </c>
      <c r="CA102">
        <v>4</v>
      </c>
      <c r="CB102">
        <v>4</v>
      </c>
      <c r="CC102">
        <v>4</v>
      </c>
      <c r="CD102">
        <v>1</v>
      </c>
      <c r="CE102" s="37">
        <v>5</v>
      </c>
      <c r="CF102">
        <v>5</v>
      </c>
      <c r="CG102">
        <v>2</v>
      </c>
      <c r="CH102">
        <v>1</v>
      </c>
      <c r="CI102">
        <v>1</v>
      </c>
      <c r="CJ102">
        <v>1</v>
      </c>
      <c r="CK102">
        <v>3</v>
      </c>
      <c r="CL102">
        <v>4</v>
      </c>
      <c r="CM102">
        <v>2</v>
      </c>
      <c r="CN102">
        <v>3</v>
      </c>
      <c r="CO102">
        <v>1</v>
      </c>
      <c r="CP102">
        <v>3</v>
      </c>
      <c r="CQ102">
        <v>3</v>
      </c>
      <c r="CR102">
        <v>3</v>
      </c>
      <c r="CS102">
        <f>LOOKUP(CR102,{1,2,3,4,5},{5,4,3,2,1})</f>
        <v>3</v>
      </c>
      <c r="CT102">
        <v>3</v>
      </c>
      <c r="CU102">
        <v>3</v>
      </c>
      <c r="CV102">
        <v>4</v>
      </c>
      <c r="CW102">
        <v>3</v>
      </c>
      <c r="CX102">
        <f>LOOKUP(CW102,{1,2,3,4,5},{5,4,3,2,1})</f>
        <v>3</v>
      </c>
      <c r="CY102">
        <v>1</v>
      </c>
      <c r="CZ102">
        <f>LOOKUP(CY102,{1,2,3,4,5},{5,4,3,2,1})</f>
        <v>5</v>
      </c>
      <c r="DA102">
        <v>1</v>
      </c>
      <c r="DB102">
        <f>LOOKUP(DA102,{1,2,3,4,5},{5,4,3,2,1})</f>
        <v>5</v>
      </c>
      <c r="DC102">
        <v>5</v>
      </c>
      <c r="DD102">
        <v>4</v>
      </c>
      <c r="DE102">
        <v>4</v>
      </c>
      <c r="DF102">
        <v>4</v>
      </c>
      <c r="DG102">
        <v>4</v>
      </c>
      <c r="DH102">
        <v>3</v>
      </c>
      <c r="DI102">
        <v>4</v>
      </c>
      <c r="DJ102">
        <v>4</v>
      </c>
      <c r="DK102">
        <v>4</v>
      </c>
      <c r="DL102" s="2">
        <f t="shared" si="310"/>
        <v>8</v>
      </c>
      <c r="DM102">
        <f t="shared" si="311"/>
        <v>2.6667000000000001</v>
      </c>
      <c r="DN102">
        <f t="shared" si="312"/>
        <v>11</v>
      </c>
      <c r="DO102">
        <f t="shared" si="313"/>
        <v>3.6667000000000001</v>
      </c>
      <c r="DP102">
        <f t="shared" si="314"/>
        <v>19</v>
      </c>
      <c r="DQ102" s="3">
        <f t="shared" si="315"/>
        <v>3.1667000000000001</v>
      </c>
      <c r="DR102" s="2">
        <f t="shared" si="316"/>
        <v>19</v>
      </c>
      <c r="DS102">
        <f t="shared" si="317"/>
        <v>3.1667000000000001</v>
      </c>
      <c r="DT102">
        <f t="shared" si="318"/>
        <v>17</v>
      </c>
      <c r="DU102">
        <f t="shared" si="319"/>
        <v>2.125</v>
      </c>
      <c r="DV102">
        <f t="shared" si="320"/>
        <v>36</v>
      </c>
      <c r="DW102" s="3">
        <f t="shared" si="321"/>
        <v>2.57</v>
      </c>
      <c r="DX102" s="2">
        <f t="shared" si="322"/>
        <v>9</v>
      </c>
      <c r="DY102">
        <f t="shared" si="323"/>
        <v>3</v>
      </c>
      <c r="DZ102">
        <f t="shared" si="324"/>
        <v>10</v>
      </c>
      <c r="EA102">
        <f t="shared" si="325"/>
        <v>3.3332999999999999</v>
      </c>
      <c r="EB102">
        <f t="shared" si="326"/>
        <v>19</v>
      </c>
      <c r="EC102" s="3">
        <f t="shared" si="327"/>
        <v>3.17</v>
      </c>
      <c r="ED102" s="2">
        <f t="shared" si="275"/>
        <v>26</v>
      </c>
      <c r="EE102" s="3">
        <f t="shared" si="328"/>
        <v>4.33</v>
      </c>
      <c r="EF102" s="2">
        <f t="shared" si="329"/>
        <v>12</v>
      </c>
      <c r="EG102" s="3">
        <f t="shared" si="330"/>
        <v>4</v>
      </c>
      <c r="EH102" s="2">
        <f t="shared" si="331"/>
        <v>112</v>
      </c>
      <c r="EI102" s="3">
        <f t="shared" si="332"/>
        <v>3.2</v>
      </c>
      <c r="EJ102" s="2">
        <v>1</v>
      </c>
      <c r="EK102">
        <v>3</v>
      </c>
      <c r="EL102">
        <v>3</v>
      </c>
      <c r="EM102">
        <v>3</v>
      </c>
      <c r="EN102">
        <v>3</v>
      </c>
      <c r="EO102">
        <v>1</v>
      </c>
      <c r="EP102">
        <v>1</v>
      </c>
      <c r="EQ102">
        <v>5</v>
      </c>
      <c r="ER102">
        <v>1</v>
      </c>
      <c r="ES102">
        <v>1</v>
      </c>
      <c r="ET102">
        <v>5</v>
      </c>
      <c r="EU102" s="37">
        <v>2</v>
      </c>
      <c r="EV102">
        <v>1</v>
      </c>
      <c r="EW102">
        <v>1</v>
      </c>
      <c r="EX102">
        <v>1</v>
      </c>
      <c r="EY102">
        <v>1</v>
      </c>
      <c r="EZ102">
        <v>5</v>
      </c>
      <c r="FA102">
        <v>1</v>
      </c>
      <c r="FB102">
        <v>1</v>
      </c>
      <c r="FC102">
        <v>1</v>
      </c>
      <c r="FD102">
        <v>1</v>
      </c>
      <c r="FE102">
        <v>1</v>
      </c>
      <c r="FF102" s="2">
        <f t="shared" si="333"/>
        <v>40</v>
      </c>
      <c r="FG102" s="3">
        <f t="shared" si="334"/>
        <v>2</v>
      </c>
      <c r="FH102" t="s">
        <v>514</v>
      </c>
      <c r="FI102">
        <v>10</v>
      </c>
      <c r="FJ102" t="s">
        <v>511</v>
      </c>
      <c r="FK102">
        <v>7</v>
      </c>
      <c r="FL102" t="s">
        <v>520</v>
      </c>
      <c r="FM102" s="3">
        <v>15</v>
      </c>
      <c r="FN102" s="2">
        <v>1</v>
      </c>
      <c r="FO102">
        <v>2</v>
      </c>
      <c r="FP102">
        <v>2</v>
      </c>
      <c r="FQ102">
        <v>1</v>
      </c>
      <c r="FR102">
        <v>2</v>
      </c>
      <c r="FS102">
        <v>2</v>
      </c>
      <c r="FT102">
        <v>2</v>
      </c>
      <c r="FU102">
        <v>1</v>
      </c>
      <c r="FV102">
        <v>2</v>
      </c>
      <c r="FW102">
        <v>2</v>
      </c>
      <c r="FX102">
        <v>1</v>
      </c>
      <c r="FY102" s="37">
        <v>2</v>
      </c>
      <c r="FZ102">
        <v>2</v>
      </c>
      <c r="GA102">
        <v>2</v>
      </c>
      <c r="GB102">
        <v>2</v>
      </c>
      <c r="GC102">
        <v>2</v>
      </c>
      <c r="GD102">
        <v>1</v>
      </c>
      <c r="GE102">
        <v>2</v>
      </c>
      <c r="GF102">
        <v>2</v>
      </c>
      <c r="GG102">
        <v>1</v>
      </c>
      <c r="GH102">
        <v>2</v>
      </c>
      <c r="GI102">
        <v>2</v>
      </c>
      <c r="GJ102" s="2">
        <f t="shared" si="335"/>
        <v>35</v>
      </c>
      <c r="GK102" s="3">
        <f t="shared" si="336"/>
        <v>1.75</v>
      </c>
      <c r="GL102" s="2" t="s">
        <v>511</v>
      </c>
      <c r="GM102">
        <v>7</v>
      </c>
      <c r="GN102" t="s">
        <v>514</v>
      </c>
      <c r="GO102">
        <v>10</v>
      </c>
      <c r="GP102" t="s">
        <v>520</v>
      </c>
      <c r="GQ102" s="3">
        <v>15</v>
      </c>
      <c r="GR102" s="2">
        <v>1</v>
      </c>
      <c r="GS102">
        <v>5</v>
      </c>
      <c r="GT102">
        <v>1</v>
      </c>
      <c r="GU102">
        <v>4</v>
      </c>
      <c r="GV102">
        <v>4</v>
      </c>
      <c r="GW102">
        <v>1</v>
      </c>
      <c r="GX102" s="37">
        <f>LOOKUP(GW102,{1,2,3,4,5},{5,4,3,2,1})</f>
        <v>5</v>
      </c>
      <c r="GY102">
        <v>1</v>
      </c>
      <c r="GZ102" s="37">
        <f>LOOKUP(GY102,{1,2,3,4,5},{5,4,3,2,1})</f>
        <v>5</v>
      </c>
      <c r="HA102">
        <v>1</v>
      </c>
      <c r="HB102">
        <v>1</v>
      </c>
      <c r="HC102" s="37">
        <f>LOOKUP(HB102,{1,2,3,4,5},{5,4,3,2,1})</f>
        <v>5</v>
      </c>
      <c r="HD102">
        <v>1</v>
      </c>
      <c r="HE102">
        <v>5</v>
      </c>
      <c r="HF102">
        <v>5</v>
      </c>
      <c r="HG102">
        <v>3</v>
      </c>
      <c r="HH102">
        <v>4</v>
      </c>
      <c r="HI102">
        <v>4</v>
      </c>
      <c r="HJ102">
        <v>5</v>
      </c>
      <c r="HK102">
        <v>5</v>
      </c>
      <c r="HL102" s="37">
        <f>LOOKUP(HK102,{1,2,3,4,5},{5,4,3,2,1})</f>
        <v>1</v>
      </c>
      <c r="HM102">
        <v>5</v>
      </c>
      <c r="HN102" s="37">
        <f>LOOKUP(HM102,{1,2,3,4,5},{5,4,3,2,1})</f>
        <v>1</v>
      </c>
      <c r="HO102">
        <f t="shared" si="337"/>
        <v>59</v>
      </c>
      <c r="HP102">
        <f t="shared" si="338"/>
        <v>3.47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 s="37">
        <v>3</v>
      </c>
      <c r="HY102">
        <v>1</v>
      </c>
      <c r="HZ102">
        <v>2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 s="37">
        <f>LOOKUP(II102,{1,2,3},{3,2,1})</f>
        <v>3</v>
      </c>
      <c r="IK102" s="2">
        <f t="shared" si="308"/>
        <v>20</v>
      </c>
      <c r="IL102" s="3">
        <f t="shared" si="309"/>
        <v>1.18</v>
      </c>
      <c r="IM102" s="2">
        <v>1</v>
      </c>
      <c r="IN102">
        <v>1</v>
      </c>
      <c r="IO102">
        <v>4</v>
      </c>
      <c r="IP102">
        <v>4</v>
      </c>
      <c r="IQ102">
        <v>3</v>
      </c>
      <c r="IR102">
        <v>5</v>
      </c>
      <c r="IS102">
        <v>2</v>
      </c>
      <c r="IT102" s="2">
        <f t="shared" si="339"/>
        <v>19</v>
      </c>
      <c r="IU102" s="3">
        <f t="shared" si="340"/>
        <v>3.1669999999999998</v>
      </c>
      <c r="IV102" s="32">
        <v>1</v>
      </c>
      <c r="IW102" s="31">
        <v>1</v>
      </c>
      <c r="IX102" s="31">
        <v>5</v>
      </c>
      <c r="IY102" s="31">
        <v>4</v>
      </c>
      <c r="IZ102" s="31">
        <v>3</v>
      </c>
      <c r="JA102" s="31" t="s">
        <v>440</v>
      </c>
      <c r="JB102" s="31">
        <v>2</v>
      </c>
      <c r="JC102" s="32">
        <f t="shared" si="341"/>
        <v>15</v>
      </c>
      <c r="JD102" s="33">
        <f t="shared" si="342"/>
        <v>2.5</v>
      </c>
      <c r="JE102" s="2">
        <v>1</v>
      </c>
      <c r="JF102">
        <v>2</v>
      </c>
      <c r="JG102">
        <v>3</v>
      </c>
      <c r="JH102">
        <v>2</v>
      </c>
      <c r="JI102">
        <v>2</v>
      </c>
      <c r="JJ102">
        <v>1</v>
      </c>
      <c r="JK102">
        <v>2</v>
      </c>
      <c r="JL102" s="2">
        <f t="shared" si="343"/>
        <v>12</v>
      </c>
      <c r="JM102" s="3">
        <f t="shared" si="344"/>
        <v>2</v>
      </c>
      <c r="JN102" s="2">
        <v>1</v>
      </c>
      <c r="JO102">
        <v>5</v>
      </c>
      <c r="JP102">
        <v>5</v>
      </c>
      <c r="JQ102">
        <v>5</v>
      </c>
      <c r="JR102">
        <v>5</v>
      </c>
      <c r="JS102">
        <v>5</v>
      </c>
      <c r="JT102">
        <v>5</v>
      </c>
      <c r="JU102" s="2">
        <f t="shared" si="278"/>
        <v>30</v>
      </c>
      <c r="JV102" s="3">
        <f t="shared" si="279"/>
        <v>5</v>
      </c>
      <c r="JW102" s="32">
        <v>1</v>
      </c>
      <c r="JX102" s="31">
        <v>5</v>
      </c>
      <c r="JY102" s="31">
        <f>LOOKUP(JX102,{1,2,3,4,5},{5,4,3,2,1})</f>
        <v>1</v>
      </c>
      <c r="JZ102" s="31">
        <v>4</v>
      </c>
      <c r="KA102" s="31">
        <f>LOOKUP(JZ102,{1,2,3,4,5},{5,4,3,2,1})</f>
        <v>2</v>
      </c>
      <c r="KB102" s="31">
        <v>4</v>
      </c>
      <c r="KC102" s="31">
        <f>LOOKUP(KB102,{1,2,3,4,5},{5,4,3,2,1})</f>
        <v>2</v>
      </c>
      <c r="KD102" s="31">
        <v>5</v>
      </c>
      <c r="KE102" s="31">
        <f>LOOKUP(KD102,{1,2,3,4,5},{5,4,3,2,1})</f>
        <v>1</v>
      </c>
      <c r="KF102" s="31">
        <v>3</v>
      </c>
      <c r="KG102" s="31">
        <f>LOOKUP(KF102,{1,2,3,4,5},{5,4,3,2,1})</f>
        <v>3</v>
      </c>
      <c r="KH102" s="31">
        <v>4</v>
      </c>
      <c r="KI102" s="31">
        <f>LOOKUP(KH102,{1,2,3,4,5},{5,4,3,2,1})</f>
        <v>2</v>
      </c>
      <c r="KJ102" s="32">
        <f t="shared" si="276"/>
        <v>25</v>
      </c>
      <c r="KK102" s="33">
        <f t="shared" si="345"/>
        <v>4.1669999999999998</v>
      </c>
      <c r="KL102" s="2">
        <f t="shared" si="346"/>
        <v>3</v>
      </c>
      <c r="KM102">
        <f t="shared" si="347"/>
        <v>11</v>
      </c>
      <c r="KN102">
        <f t="shared" si="277"/>
        <v>10</v>
      </c>
      <c r="KO102">
        <f t="shared" si="348"/>
        <v>7</v>
      </c>
      <c r="KP102" s="31" t="s">
        <v>440</v>
      </c>
      <c r="KQ102">
        <f t="shared" si="349"/>
        <v>6</v>
      </c>
      <c r="KR102" s="2">
        <f t="shared" si="218"/>
        <v>7</v>
      </c>
      <c r="KS102">
        <f t="shared" si="350"/>
        <v>8</v>
      </c>
      <c r="KT102">
        <f t="shared" si="280"/>
        <v>7</v>
      </c>
      <c r="KU102">
        <f t="shared" si="281"/>
        <v>7</v>
      </c>
      <c r="KV102">
        <f t="shared" si="283"/>
        <v>6</v>
      </c>
      <c r="KW102" s="3">
        <f t="shared" si="282"/>
        <v>7</v>
      </c>
      <c r="KX102" s="32">
        <v>1</v>
      </c>
      <c r="KY102" s="31">
        <v>3</v>
      </c>
      <c r="KZ102" s="31">
        <v>5</v>
      </c>
      <c r="LA102" s="31">
        <v>3</v>
      </c>
      <c r="LB102" s="31">
        <v>2</v>
      </c>
      <c r="LC102" s="31">
        <v>3</v>
      </c>
      <c r="LD102" s="31">
        <v>2</v>
      </c>
      <c r="LE102" s="31">
        <v>4</v>
      </c>
      <c r="LF102" s="31">
        <v>3</v>
      </c>
      <c r="LG102" s="31">
        <v>4</v>
      </c>
      <c r="LH102" s="31">
        <v>5</v>
      </c>
      <c r="LI102" s="31">
        <v>3</v>
      </c>
      <c r="LJ102" s="31">
        <v>1</v>
      </c>
      <c r="LK102" s="31" t="s">
        <v>440</v>
      </c>
      <c r="LL102" s="31">
        <v>4</v>
      </c>
      <c r="LM102" s="31">
        <v>3</v>
      </c>
      <c r="LN102" s="31">
        <v>3</v>
      </c>
      <c r="LO102" s="31">
        <v>2</v>
      </c>
      <c r="LP102" s="31">
        <v>3</v>
      </c>
      <c r="LQ102" s="31">
        <v>2</v>
      </c>
      <c r="LR102" s="31">
        <v>3</v>
      </c>
      <c r="LS102" s="31">
        <v>1</v>
      </c>
      <c r="LT102" s="31">
        <v>4</v>
      </c>
      <c r="LU102" s="32">
        <f t="shared" si="351"/>
        <v>22</v>
      </c>
      <c r="LV102" s="33">
        <f t="shared" si="352"/>
        <v>3.6669999999999998</v>
      </c>
      <c r="LW102" s="32">
        <f t="shared" si="353"/>
        <v>41</v>
      </c>
      <c r="LX102" s="33">
        <f t="shared" si="354"/>
        <v>2.5630000000000002</v>
      </c>
      <c r="LY102" s="32">
        <f t="shared" si="355"/>
        <v>63</v>
      </c>
      <c r="LZ102" s="33">
        <f t="shared" si="356"/>
        <v>2.8639999999999999</v>
      </c>
      <c r="MA102" s="2">
        <v>2</v>
      </c>
      <c r="MB102">
        <v>2</v>
      </c>
      <c r="MC102">
        <v>1</v>
      </c>
      <c r="MD102">
        <v>1</v>
      </c>
      <c r="ME102">
        <v>2</v>
      </c>
      <c r="MF102">
        <v>2</v>
      </c>
      <c r="MG102">
        <v>2</v>
      </c>
      <c r="MH102">
        <v>1</v>
      </c>
      <c r="MI102">
        <v>1</v>
      </c>
      <c r="MJ102" s="3">
        <v>2</v>
      </c>
      <c r="MK102">
        <f t="shared" si="357"/>
        <v>16</v>
      </c>
      <c r="ML102" s="32">
        <v>1</v>
      </c>
      <c r="MM102" s="31">
        <v>3</v>
      </c>
      <c r="MN102" s="31">
        <v>5</v>
      </c>
      <c r="MO102" s="31" t="s">
        <v>440</v>
      </c>
      <c r="MP102" s="31" t="s">
        <v>440</v>
      </c>
      <c r="MQ102" s="31">
        <v>4</v>
      </c>
      <c r="MR102" s="31">
        <v>4</v>
      </c>
      <c r="MS102" s="31">
        <f>LOOKUP(MR102,{1,2,3,4,5},{5,4,3,2,1})</f>
        <v>2</v>
      </c>
      <c r="MT102" s="31">
        <v>1</v>
      </c>
      <c r="MU102" s="31">
        <f>LOOKUP(MT102,{1,2,3,4,5},{5,4,3,2,1})</f>
        <v>5</v>
      </c>
      <c r="MV102" s="31">
        <v>1</v>
      </c>
      <c r="MW102" s="31">
        <v>4</v>
      </c>
      <c r="MX102" s="31">
        <v>1</v>
      </c>
      <c r="MY102" s="31">
        <v>5</v>
      </c>
      <c r="MZ102" s="31">
        <f>LOOKUP(MY102,{1,2,3,4,5},{5,4,3,2,1})</f>
        <v>1</v>
      </c>
      <c r="NA102" s="31">
        <v>2</v>
      </c>
      <c r="NB102" s="31">
        <v>2</v>
      </c>
      <c r="NC102" s="31">
        <v>4</v>
      </c>
      <c r="ND102" s="31">
        <f>LOOKUP(NC102,{1,2,3,4,5},{5,4,3,2,1})</f>
        <v>2</v>
      </c>
      <c r="NE102" s="31">
        <v>1</v>
      </c>
      <c r="NF102" s="31">
        <v>4</v>
      </c>
      <c r="NG102" s="31">
        <f>LOOKUP(NF102,{1,2,3,4,5},{5,4,3,2,1})</f>
        <v>2</v>
      </c>
      <c r="NH102" s="31">
        <v>3</v>
      </c>
      <c r="NI102" s="31">
        <f>LOOKUP(NH102,{1,2,3,4,5},{5,4,3,2,1})</f>
        <v>3</v>
      </c>
      <c r="NJ102" s="31">
        <v>3</v>
      </c>
      <c r="NK102" s="31">
        <v>3</v>
      </c>
      <c r="NL102" s="31">
        <f>LOOKUP(NK102,{1,2,3,4,5},{5,4,3,2,1})</f>
        <v>3</v>
      </c>
      <c r="NM102" s="31">
        <v>3</v>
      </c>
      <c r="NN102" s="31">
        <f>LOOKUP(NM102,{1,2,3,4,5},{5,4,3,2,1})</f>
        <v>3</v>
      </c>
      <c r="NO102" s="31">
        <v>2</v>
      </c>
      <c r="NP102" s="31">
        <f>LOOKUP(NO102,{1,2,3,4,5},{5,4,3,2,1})</f>
        <v>4</v>
      </c>
      <c r="NQ102" s="31">
        <v>1</v>
      </c>
      <c r="NR102" s="31">
        <v>3</v>
      </c>
      <c r="NS102" s="31">
        <v>4</v>
      </c>
      <c r="NT102" s="31">
        <v>3</v>
      </c>
      <c r="NU102" s="31">
        <f>LOOKUP(NT102,{1,2,3,4,5},{5,4,3,2,1})</f>
        <v>3</v>
      </c>
      <c r="NV102" s="31">
        <v>3</v>
      </c>
      <c r="NW102" s="31">
        <f>LOOKUP(NV102,{1,2,3,4,5},{5,4,3,2,1})</f>
        <v>3</v>
      </c>
      <c r="NX102" s="31">
        <v>3</v>
      </c>
      <c r="NY102" s="31">
        <f>LOOKUP(NX102,{1,2,3,4,5},{5,4,3,2,1})</f>
        <v>3</v>
      </c>
      <c r="NZ102" s="31">
        <f t="shared" si="284"/>
        <v>68</v>
      </c>
      <c r="OA102" s="31">
        <f t="shared" si="285"/>
        <v>2.62</v>
      </c>
      <c r="OB102" s="13" t="s">
        <v>440</v>
      </c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</row>
    <row r="103" spans="1:461" x14ac:dyDescent="0.3">
      <c r="A103" s="30">
        <v>113</v>
      </c>
      <c r="B103" s="2" t="s">
        <v>885</v>
      </c>
      <c r="C103" s="3">
        <v>1</v>
      </c>
      <c r="D103" s="2">
        <v>18</v>
      </c>
      <c r="E103">
        <v>1</v>
      </c>
      <c r="F103" s="2">
        <v>2</v>
      </c>
      <c r="G103">
        <v>2</v>
      </c>
      <c r="H103" s="3">
        <v>1</v>
      </c>
      <c r="I103" s="2">
        <v>1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0</v>
      </c>
      <c r="P103">
        <f t="shared" si="274"/>
        <v>3</v>
      </c>
      <c r="R103">
        <v>6</v>
      </c>
      <c r="S103">
        <v>2</v>
      </c>
      <c r="T103">
        <f>LOOKUP(R103,{1,2,3,4,5,6,11,15},{1,2,1,2,2,2,1,2})</f>
        <v>2</v>
      </c>
      <c r="U103">
        <v>2</v>
      </c>
      <c r="V103" s="3"/>
      <c r="W103" s="2">
        <v>1</v>
      </c>
      <c r="X103">
        <v>4</v>
      </c>
      <c r="Y103">
        <v>45</v>
      </c>
      <c r="Z103" s="13">
        <f t="shared" ref="Z103:Z166" si="359">(Y103)/20</f>
        <v>2.25</v>
      </c>
      <c r="AA103">
        <v>60</v>
      </c>
      <c r="AB103" s="13">
        <f t="shared" ref="AB103:AB166" si="360">(AA103)/20</f>
        <v>3</v>
      </c>
      <c r="AC103">
        <f>(S103+Z103+AB103)</f>
        <v>7.25</v>
      </c>
      <c r="AD103" s="13">
        <f t="shared" si="358"/>
        <v>2.4169999999999998</v>
      </c>
      <c r="AE103" s="2">
        <v>1</v>
      </c>
      <c r="AF103">
        <v>2</v>
      </c>
      <c r="AG103">
        <f t="shared" si="286"/>
        <v>-1</v>
      </c>
      <c r="AH103">
        <v>1</v>
      </c>
      <c r="AI103">
        <f t="shared" si="287"/>
        <v>1</v>
      </c>
      <c r="AJ103">
        <v>1</v>
      </c>
      <c r="AK103">
        <f t="shared" si="288"/>
        <v>1</v>
      </c>
      <c r="AL103">
        <v>1</v>
      </c>
      <c r="AM103">
        <f t="shared" si="289"/>
        <v>-1</v>
      </c>
      <c r="AN103">
        <v>2</v>
      </c>
      <c r="AO103">
        <f t="shared" si="290"/>
        <v>1</v>
      </c>
      <c r="AP103">
        <v>2</v>
      </c>
      <c r="AQ103">
        <f t="shared" si="291"/>
        <v>-1</v>
      </c>
      <c r="AR103">
        <v>2</v>
      </c>
      <c r="AS103">
        <f t="shared" si="292"/>
        <v>1</v>
      </c>
      <c r="AT103">
        <v>2</v>
      </c>
      <c r="AU103">
        <f t="shared" si="293"/>
        <v>1</v>
      </c>
      <c r="AV103">
        <v>2</v>
      </c>
      <c r="AW103">
        <f t="shared" si="294"/>
        <v>-1</v>
      </c>
      <c r="AX103">
        <v>2</v>
      </c>
      <c r="AY103">
        <f t="shared" si="295"/>
        <v>1</v>
      </c>
      <c r="AZ103">
        <v>1</v>
      </c>
      <c r="BA103">
        <f t="shared" si="296"/>
        <v>-1</v>
      </c>
      <c r="BB103">
        <v>1</v>
      </c>
      <c r="BC103">
        <f t="shared" si="297"/>
        <v>1</v>
      </c>
      <c r="BD103">
        <v>1</v>
      </c>
      <c r="BE103">
        <f t="shared" si="298"/>
        <v>1</v>
      </c>
      <c r="BF103">
        <v>2</v>
      </c>
      <c r="BG103">
        <f t="shared" si="299"/>
        <v>1</v>
      </c>
      <c r="BH103">
        <v>1</v>
      </c>
      <c r="BI103">
        <f t="shared" si="300"/>
        <v>1</v>
      </c>
      <c r="BJ103">
        <v>1</v>
      </c>
      <c r="BK103">
        <f t="shared" si="301"/>
        <v>-1</v>
      </c>
      <c r="BL103">
        <v>2</v>
      </c>
      <c r="BM103">
        <f t="shared" si="302"/>
        <v>1</v>
      </c>
      <c r="BN103">
        <v>1</v>
      </c>
      <c r="BO103">
        <f t="shared" si="303"/>
        <v>1</v>
      </c>
      <c r="BP103">
        <v>1</v>
      </c>
      <c r="BQ103">
        <f t="shared" si="304"/>
        <v>1</v>
      </c>
      <c r="BR103">
        <v>2</v>
      </c>
      <c r="BS103">
        <f t="shared" si="305"/>
        <v>1</v>
      </c>
      <c r="BT103">
        <v>1</v>
      </c>
      <c r="BU103">
        <f t="shared" si="306"/>
        <v>-1</v>
      </c>
      <c r="BV103" s="13">
        <f t="shared" si="307"/>
        <v>7</v>
      </c>
      <c r="BW103" s="2">
        <v>1</v>
      </c>
      <c r="BX103">
        <v>4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2</v>
      </c>
      <c r="CE103" s="37">
        <v>5</v>
      </c>
      <c r="CF103">
        <v>4</v>
      </c>
      <c r="CG103">
        <v>2</v>
      </c>
      <c r="CH103">
        <v>1</v>
      </c>
      <c r="CI103">
        <v>1</v>
      </c>
      <c r="CJ103">
        <v>4</v>
      </c>
      <c r="CK103">
        <v>1</v>
      </c>
      <c r="CL103">
        <v>4</v>
      </c>
      <c r="CM103">
        <v>4</v>
      </c>
      <c r="CN103">
        <v>5</v>
      </c>
      <c r="CO103">
        <v>4</v>
      </c>
      <c r="CP103">
        <v>3</v>
      </c>
      <c r="CQ103">
        <v>5</v>
      </c>
      <c r="CR103">
        <v>1</v>
      </c>
      <c r="CS103">
        <f>LOOKUP(CR103,{1,2,3,4,5},{5,4,3,2,1})</f>
        <v>5</v>
      </c>
      <c r="CT103">
        <v>4</v>
      </c>
      <c r="CU103">
        <v>3</v>
      </c>
      <c r="CV103">
        <v>4</v>
      </c>
      <c r="CW103">
        <v>3</v>
      </c>
      <c r="CX103">
        <f>LOOKUP(CW103,{1,2,3,4,5},{5,4,3,2,1})</f>
        <v>3</v>
      </c>
      <c r="CY103">
        <v>4</v>
      </c>
      <c r="CZ103">
        <f>LOOKUP(CY103,{1,2,3,4,5},{5,4,3,2,1})</f>
        <v>2</v>
      </c>
      <c r="DA103">
        <v>1</v>
      </c>
      <c r="DB103">
        <f>LOOKUP(DA103,{1,2,3,4,5},{5,4,3,2,1})</f>
        <v>5</v>
      </c>
      <c r="DC103">
        <v>4</v>
      </c>
      <c r="DD103">
        <v>5</v>
      </c>
      <c r="DE103">
        <v>5</v>
      </c>
      <c r="DF103">
        <v>5</v>
      </c>
      <c r="DG103">
        <v>4</v>
      </c>
      <c r="DH103">
        <v>4</v>
      </c>
      <c r="DI103">
        <v>4</v>
      </c>
      <c r="DJ103">
        <v>1</v>
      </c>
      <c r="DK103">
        <v>1</v>
      </c>
      <c r="DL103" s="2">
        <f t="shared" si="310"/>
        <v>11</v>
      </c>
      <c r="DM103">
        <f t="shared" si="311"/>
        <v>3.6667000000000001</v>
      </c>
      <c r="DN103">
        <f t="shared" si="312"/>
        <v>13</v>
      </c>
      <c r="DO103">
        <f t="shared" si="313"/>
        <v>4.3333000000000004</v>
      </c>
      <c r="DP103">
        <f t="shared" si="314"/>
        <v>24</v>
      </c>
      <c r="DQ103" s="3">
        <f t="shared" si="315"/>
        <v>4</v>
      </c>
      <c r="DR103" s="2">
        <f t="shared" si="316"/>
        <v>22</v>
      </c>
      <c r="DS103">
        <f t="shared" si="317"/>
        <v>3.6667000000000001</v>
      </c>
      <c r="DT103">
        <f t="shared" si="318"/>
        <v>22</v>
      </c>
      <c r="DU103">
        <f t="shared" si="319"/>
        <v>2.75</v>
      </c>
      <c r="DV103">
        <f t="shared" si="320"/>
        <v>44</v>
      </c>
      <c r="DW103" s="3">
        <f t="shared" si="321"/>
        <v>3.14</v>
      </c>
      <c r="DX103" s="2">
        <f t="shared" si="322"/>
        <v>13</v>
      </c>
      <c r="DY103">
        <f t="shared" si="323"/>
        <v>4.3333000000000004</v>
      </c>
      <c r="DZ103">
        <f t="shared" si="324"/>
        <v>11</v>
      </c>
      <c r="EA103">
        <f t="shared" si="325"/>
        <v>3.6667000000000001</v>
      </c>
      <c r="EB103">
        <f t="shared" si="326"/>
        <v>24</v>
      </c>
      <c r="EC103" s="3">
        <f t="shared" si="327"/>
        <v>4</v>
      </c>
      <c r="ED103" s="2">
        <f t="shared" si="275"/>
        <v>24</v>
      </c>
      <c r="EE103" s="3">
        <f t="shared" si="328"/>
        <v>4</v>
      </c>
      <c r="EF103" s="2">
        <f t="shared" si="329"/>
        <v>6</v>
      </c>
      <c r="EG103" s="3">
        <f t="shared" si="330"/>
        <v>2</v>
      </c>
      <c r="EH103" s="2">
        <f t="shared" si="331"/>
        <v>122</v>
      </c>
      <c r="EI103" s="3">
        <f t="shared" si="332"/>
        <v>3.49</v>
      </c>
      <c r="EJ103" s="2">
        <v>1</v>
      </c>
      <c r="EK103">
        <v>1</v>
      </c>
      <c r="EL103">
        <v>1</v>
      </c>
      <c r="EM103">
        <v>5</v>
      </c>
      <c r="EN103">
        <v>1</v>
      </c>
      <c r="EO103">
        <v>1</v>
      </c>
      <c r="EP103">
        <v>1</v>
      </c>
      <c r="EQ103">
        <v>5</v>
      </c>
      <c r="ER103">
        <v>4</v>
      </c>
      <c r="ES103">
        <v>1</v>
      </c>
      <c r="ET103">
        <v>5</v>
      </c>
      <c r="EU103" s="37">
        <v>2</v>
      </c>
      <c r="EV103">
        <v>1</v>
      </c>
      <c r="EW103">
        <v>1</v>
      </c>
      <c r="EX103">
        <v>1</v>
      </c>
      <c r="EY103">
        <v>1</v>
      </c>
      <c r="EZ103">
        <v>5</v>
      </c>
      <c r="FA103">
        <v>5</v>
      </c>
      <c r="FB103">
        <v>1</v>
      </c>
      <c r="FC103">
        <v>1</v>
      </c>
      <c r="FD103">
        <v>1</v>
      </c>
      <c r="FE103">
        <v>4</v>
      </c>
      <c r="FF103" s="2">
        <f t="shared" si="333"/>
        <v>46</v>
      </c>
      <c r="FG103" s="3">
        <f t="shared" si="334"/>
        <v>2.2999999999999998</v>
      </c>
      <c r="FH103" t="s">
        <v>521</v>
      </c>
      <c r="FI103">
        <v>16</v>
      </c>
      <c r="FJ103" t="s">
        <v>514</v>
      </c>
      <c r="FK103">
        <v>10</v>
      </c>
      <c r="FL103" t="s">
        <v>511</v>
      </c>
      <c r="FM103" s="3">
        <v>7</v>
      </c>
      <c r="FN103" s="2">
        <v>1</v>
      </c>
      <c r="FO103">
        <v>1</v>
      </c>
      <c r="FP103">
        <v>2</v>
      </c>
      <c r="FQ103">
        <v>1</v>
      </c>
      <c r="FR103">
        <v>1</v>
      </c>
      <c r="FS103">
        <v>2</v>
      </c>
      <c r="FT103">
        <v>2</v>
      </c>
      <c r="FU103">
        <v>1</v>
      </c>
      <c r="FV103">
        <v>1</v>
      </c>
      <c r="FW103">
        <v>1</v>
      </c>
      <c r="FX103">
        <v>1</v>
      </c>
      <c r="FY103" s="37">
        <v>2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2</v>
      </c>
      <c r="GG103">
        <v>1</v>
      </c>
      <c r="GH103">
        <v>1</v>
      </c>
      <c r="GI103">
        <v>1</v>
      </c>
      <c r="GJ103" s="2">
        <f t="shared" si="335"/>
        <v>24</v>
      </c>
      <c r="GK103" s="3">
        <f t="shared" si="336"/>
        <v>1.2</v>
      </c>
      <c r="GL103" s="2" t="s">
        <v>513</v>
      </c>
      <c r="GM103">
        <v>9</v>
      </c>
      <c r="GN103" t="s">
        <v>507</v>
      </c>
      <c r="GO103">
        <v>3</v>
      </c>
      <c r="GP103" t="s">
        <v>521</v>
      </c>
      <c r="GQ103" s="3">
        <v>16</v>
      </c>
      <c r="GR103" s="2">
        <v>1</v>
      </c>
      <c r="GS103">
        <v>4</v>
      </c>
      <c r="GT103">
        <v>4</v>
      </c>
      <c r="GU103">
        <v>4</v>
      </c>
      <c r="GV103">
        <v>5</v>
      </c>
      <c r="GW103">
        <v>2</v>
      </c>
      <c r="GX103" s="37">
        <f>LOOKUP(GW103,{1,2,3,4,5},{5,4,3,2,1})</f>
        <v>4</v>
      </c>
      <c r="GY103">
        <v>1</v>
      </c>
      <c r="GZ103" s="37">
        <f>LOOKUP(GY103,{1,2,3,4,5},{5,4,3,2,1})</f>
        <v>5</v>
      </c>
      <c r="HA103">
        <v>2</v>
      </c>
      <c r="HB103">
        <v>2</v>
      </c>
      <c r="HC103" s="37">
        <f>LOOKUP(HB103,{1,2,3,4,5},{5,4,3,2,1})</f>
        <v>4</v>
      </c>
      <c r="HD103">
        <v>5</v>
      </c>
      <c r="HE103">
        <v>4</v>
      </c>
      <c r="HF103">
        <v>5</v>
      </c>
      <c r="HG103">
        <v>5</v>
      </c>
      <c r="HH103">
        <v>4</v>
      </c>
      <c r="HI103">
        <v>5</v>
      </c>
      <c r="HJ103">
        <v>5</v>
      </c>
      <c r="HK103">
        <v>2</v>
      </c>
      <c r="HL103" s="37">
        <f>LOOKUP(HK103,{1,2,3,4,5},{5,4,3,2,1})</f>
        <v>4</v>
      </c>
      <c r="HM103">
        <v>3</v>
      </c>
      <c r="HN103" s="37">
        <f>LOOKUP(HM103,{1,2,3,4,5},{5,4,3,2,1})</f>
        <v>3</v>
      </c>
      <c r="HO103">
        <f t="shared" si="337"/>
        <v>72</v>
      </c>
      <c r="HP103">
        <f t="shared" si="338"/>
        <v>4.24</v>
      </c>
      <c r="HQ103">
        <v>1</v>
      </c>
      <c r="HR103">
        <v>3</v>
      </c>
      <c r="HS103">
        <v>3</v>
      </c>
      <c r="HT103">
        <v>2</v>
      </c>
      <c r="HU103">
        <v>1</v>
      </c>
      <c r="HV103">
        <v>1</v>
      </c>
      <c r="HW103">
        <v>3</v>
      </c>
      <c r="HX103" s="37">
        <v>3</v>
      </c>
      <c r="HY103">
        <v>3</v>
      </c>
      <c r="HZ103">
        <v>2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3</v>
      </c>
      <c r="IG103">
        <v>3</v>
      </c>
      <c r="IH103">
        <v>1</v>
      </c>
      <c r="II103">
        <v>1</v>
      </c>
      <c r="IJ103" s="37">
        <f>LOOKUP(II103,{1,2,3},{3,2,1})</f>
        <v>3</v>
      </c>
      <c r="IK103" s="2">
        <f t="shared" si="308"/>
        <v>43</v>
      </c>
      <c r="IL103" s="3">
        <f t="shared" si="309"/>
        <v>2.5299999999999998</v>
      </c>
      <c r="IM103" s="2">
        <v>1</v>
      </c>
      <c r="IN103">
        <v>3</v>
      </c>
      <c r="IO103">
        <v>5</v>
      </c>
      <c r="IP103">
        <v>4</v>
      </c>
      <c r="IQ103">
        <v>2</v>
      </c>
      <c r="IR103">
        <v>5</v>
      </c>
      <c r="IS103">
        <v>3</v>
      </c>
      <c r="IT103" s="2">
        <f t="shared" si="339"/>
        <v>22</v>
      </c>
      <c r="IU103" s="3">
        <f t="shared" si="340"/>
        <v>3.6669999999999998</v>
      </c>
      <c r="IV103" s="2">
        <v>1</v>
      </c>
      <c r="IW103">
        <v>3</v>
      </c>
      <c r="IX103">
        <v>5</v>
      </c>
      <c r="IY103">
        <v>4</v>
      </c>
      <c r="IZ103">
        <v>2</v>
      </c>
      <c r="JA103">
        <v>5</v>
      </c>
      <c r="JB103">
        <v>3</v>
      </c>
      <c r="JC103" s="2">
        <f t="shared" si="341"/>
        <v>22</v>
      </c>
      <c r="JD103" s="3">
        <f t="shared" si="342"/>
        <v>3.6669999999999998</v>
      </c>
      <c r="JE103" s="2">
        <v>1</v>
      </c>
      <c r="JF103">
        <v>3</v>
      </c>
      <c r="JG103">
        <v>1</v>
      </c>
      <c r="JH103">
        <v>2</v>
      </c>
      <c r="JI103">
        <v>5</v>
      </c>
      <c r="JJ103">
        <v>1</v>
      </c>
      <c r="JK103">
        <v>3</v>
      </c>
      <c r="JL103" s="2">
        <f t="shared" si="343"/>
        <v>15</v>
      </c>
      <c r="JM103" s="3">
        <f t="shared" si="344"/>
        <v>2.5</v>
      </c>
      <c r="JN103" s="2">
        <v>1</v>
      </c>
      <c r="JO103">
        <v>4</v>
      </c>
      <c r="JP103">
        <v>2</v>
      </c>
      <c r="JQ103">
        <v>5</v>
      </c>
      <c r="JR103">
        <v>4</v>
      </c>
      <c r="JS103">
        <v>3</v>
      </c>
      <c r="JT103">
        <v>5</v>
      </c>
      <c r="JU103" s="2">
        <f t="shared" si="278"/>
        <v>23</v>
      </c>
      <c r="JV103" s="3">
        <f t="shared" si="279"/>
        <v>3.8330000000000002</v>
      </c>
      <c r="JW103" s="2">
        <v>1</v>
      </c>
      <c r="JX103">
        <v>5</v>
      </c>
      <c r="JY103" s="37">
        <f>LOOKUP(JX103,{1,2,3,4,5},{5,4,3,2,1})</f>
        <v>1</v>
      </c>
      <c r="JZ103">
        <v>3</v>
      </c>
      <c r="KA103" s="37">
        <f>LOOKUP(JZ103,{1,2,3,4,5},{5,4,3,2,1})</f>
        <v>3</v>
      </c>
      <c r="KB103">
        <v>5</v>
      </c>
      <c r="KC103" s="37">
        <f>LOOKUP(KB103,{1,2,3,4,5},{5,4,3,2,1})</f>
        <v>1</v>
      </c>
      <c r="KD103">
        <v>2</v>
      </c>
      <c r="KE103" s="37">
        <f>LOOKUP(KD103,{1,2,3,4,5},{5,4,3,2,1})</f>
        <v>4</v>
      </c>
      <c r="KF103">
        <v>1</v>
      </c>
      <c r="KG103" s="37">
        <f>LOOKUP(KF103,{1,2,3,4,5},{5,4,3,2,1})</f>
        <v>5</v>
      </c>
      <c r="KH103">
        <v>4</v>
      </c>
      <c r="KI103" s="37">
        <f>LOOKUP(KH103,{1,2,3,4,5},{5,4,3,2,1})</f>
        <v>2</v>
      </c>
      <c r="KJ103" s="2">
        <f t="shared" si="276"/>
        <v>20</v>
      </c>
      <c r="KK103" s="3">
        <f t="shared" si="345"/>
        <v>3.3330000000000002</v>
      </c>
      <c r="KL103" s="2">
        <f t="shared" si="346"/>
        <v>7</v>
      </c>
      <c r="KM103">
        <f t="shared" si="347"/>
        <v>13</v>
      </c>
      <c r="KN103">
        <f t="shared" si="277"/>
        <v>9</v>
      </c>
      <c r="KO103">
        <f t="shared" si="348"/>
        <v>8</v>
      </c>
      <c r="KP103">
        <f t="shared" ref="KP103:KP134" si="361">(IR103+JA103+KG103)</f>
        <v>15</v>
      </c>
      <c r="KQ103">
        <f t="shared" si="349"/>
        <v>8</v>
      </c>
      <c r="KR103" s="2">
        <f t="shared" si="218"/>
        <v>7</v>
      </c>
      <c r="KS103">
        <f t="shared" si="350"/>
        <v>3</v>
      </c>
      <c r="KT103">
        <f t="shared" si="280"/>
        <v>7</v>
      </c>
      <c r="KU103">
        <f t="shared" si="281"/>
        <v>9</v>
      </c>
      <c r="KV103">
        <f t="shared" si="283"/>
        <v>4</v>
      </c>
      <c r="KW103" s="3">
        <f t="shared" si="282"/>
        <v>8</v>
      </c>
      <c r="KX103" s="2">
        <v>1</v>
      </c>
      <c r="KY103">
        <v>3</v>
      </c>
      <c r="KZ103">
        <v>5</v>
      </c>
      <c r="LA103">
        <v>4</v>
      </c>
      <c r="LB103">
        <v>5</v>
      </c>
      <c r="LC103">
        <v>5</v>
      </c>
      <c r="LD103">
        <v>1</v>
      </c>
      <c r="LE103">
        <v>5</v>
      </c>
      <c r="LF103">
        <v>3</v>
      </c>
      <c r="LG103">
        <v>5</v>
      </c>
      <c r="LH103">
        <v>5</v>
      </c>
      <c r="LI103">
        <v>2</v>
      </c>
      <c r="LJ103">
        <v>4</v>
      </c>
      <c r="LK103">
        <v>1</v>
      </c>
      <c r="LL103">
        <v>4</v>
      </c>
      <c r="LM103">
        <v>5</v>
      </c>
      <c r="LN103">
        <v>2</v>
      </c>
      <c r="LO103">
        <v>2</v>
      </c>
      <c r="LP103">
        <v>2</v>
      </c>
      <c r="LQ103">
        <v>4</v>
      </c>
      <c r="LR103">
        <v>2</v>
      </c>
      <c r="LS103">
        <v>1</v>
      </c>
      <c r="LT103">
        <v>3</v>
      </c>
      <c r="LU103" s="2">
        <f t="shared" si="351"/>
        <v>29</v>
      </c>
      <c r="LV103" s="3">
        <f t="shared" si="352"/>
        <v>4.8330000000000002</v>
      </c>
      <c r="LW103" s="2">
        <f t="shared" si="353"/>
        <v>44</v>
      </c>
      <c r="LX103" s="3">
        <f t="shared" si="354"/>
        <v>2.75</v>
      </c>
      <c r="LY103" s="2">
        <f t="shared" si="355"/>
        <v>73</v>
      </c>
      <c r="LZ103" s="3">
        <f t="shared" si="356"/>
        <v>3.3180000000000001</v>
      </c>
      <c r="MA103" s="32">
        <v>1</v>
      </c>
      <c r="MB103" s="31">
        <v>1</v>
      </c>
      <c r="MC103" s="31">
        <v>1</v>
      </c>
      <c r="MD103" s="31">
        <v>1</v>
      </c>
      <c r="ME103" s="31">
        <v>2</v>
      </c>
      <c r="MF103" s="31">
        <v>1</v>
      </c>
      <c r="MG103" s="31">
        <v>1</v>
      </c>
      <c r="MH103" s="31">
        <v>1</v>
      </c>
      <c r="MI103" s="31" t="s">
        <v>440</v>
      </c>
      <c r="MJ103" s="33">
        <v>2</v>
      </c>
      <c r="MK103" s="31">
        <f t="shared" si="357"/>
        <v>11</v>
      </c>
      <c r="ML103" s="2">
        <v>1</v>
      </c>
      <c r="MM103">
        <v>4</v>
      </c>
      <c r="MN103">
        <v>4</v>
      </c>
      <c r="MO103">
        <v>4</v>
      </c>
      <c r="MP103" s="37">
        <f>LOOKUP(MO103,{1,2,3,4,5},{5,4,3,2,1})</f>
        <v>2</v>
      </c>
      <c r="MQ103">
        <v>5</v>
      </c>
      <c r="MR103">
        <v>1</v>
      </c>
      <c r="MS103" s="37">
        <f>LOOKUP(MR103,{1,2,3,4,5},{5,4,3,2,1})</f>
        <v>5</v>
      </c>
      <c r="MT103">
        <v>1</v>
      </c>
      <c r="MU103" s="37">
        <f>LOOKUP(MT103,{1,2,3,4,5},{5,4,3,2,1})</f>
        <v>5</v>
      </c>
      <c r="MV103">
        <v>4</v>
      </c>
      <c r="MW103">
        <v>3</v>
      </c>
      <c r="MX103">
        <v>5</v>
      </c>
      <c r="MY103">
        <v>5</v>
      </c>
      <c r="MZ103" s="37">
        <f>LOOKUP(MY103,{1,2,3,4,5},{5,4,3,2,1})</f>
        <v>1</v>
      </c>
      <c r="NA103">
        <v>4</v>
      </c>
      <c r="NB103">
        <v>3</v>
      </c>
      <c r="NC103">
        <v>4</v>
      </c>
      <c r="ND103" s="37">
        <f>LOOKUP(NC103,{1,2,3,4,5},{5,4,3,2,1})</f>
        <v>2</v>
      </c>
      <c r="NE103">
        <v>1</v>
      </c>
      <c r="NF103">
        <v>2</v>
      </c>
      <c r="NG103" s="37">
        <f>LOOKUP(NF103,{1,2,3,4,5},{5,4,3,2,1})</f>
        <v>4</v>
      </c>
      <c r="NH103">
        <v>1</v>
      </c>
      <c r="NI103" s="37">
        <f>LOOKUP(NH103,{1,2,3,4,5},{5,4,3,2,1})</f>
        <v>5</v>
      </c>
      <c r="NJ103">
        <v>3</v>
      </c>
      <c r="NK103">
        <v>3</v>
      </c>
      <c r="NL103" s="37">
        <f>LOOKUP(NK103,{1,2,3,4,5},{5,4,3,2,1})</f>
        <v>3</v>
      </c>
      <c r="NM103">
        <v>4</v>
      </c>
      <c r="NN103" s="37">
        <f>LOOKUP(NM103,{1,2,3,4,5},{5,4,3,2,1})</f>
        <v>2</v>
      </c>
      <c r="NO103">
        <v>2</v>
      </c>
      <c r="NP103" s="37">
        <f>LOOKUP(NO103,{1,2,3,4,5},{5,4,3,2,1})</f>
        <v>4</v>
      </c>
      <c r="NQ103">
        <v>2</v>
      </c>
      <c r="NR103">
        <v>4</v>
      </c>
      <c r="NS103">
        <v>4</v>
      </c>
      <c r="NT103">
        <v>1</v>
      </c>
      <c r="NU103" s="37">
        <f>LOOKUP(NT103,{1,2,3,4,5},{5,4,3,2,1})</f>
        <v>5</v>
      </c>
      <c r="NV103">
        <v>4</v>
      </c>
      <c r="NW103" s="37">
        <f>LOOKUP(NV103,{1,2,3,4,5},{5,4,3,2,1})</f>
        <v>2</v>
      </c>
      <c r="NX103">
        <v>3</v>
      </c>
      <c r="NY103" s="37">
        <f>LOOKUP(NX103,{1,2,3,4,5},{5,4,3,2,1})</f>
        <v>3</v>
      </c>
      <c r="NZ103">
        <f t="shared" si="284"/>
        <v>89</v>
      </c>
      <c r="OA103">
        <f t="shared" si="285"/>
        <v>3.42</v>
      </c>
      <c r="OB103" s="13" t="s">
        <v>886</v>
      </c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</row>
    <row r="104" spans="1:461" x14ac:dyDescent="0.3">
      <c r="A104" s="30">
        <v>114</v>
      </c>
      <c r="B104" s="2" t="s">
        <v>887</v>
      </c>
      <c r="C104" s="3">
        <v>1</v>
      </c>
      <c r="D104" s="2">
        <v>19</v>
      </c>
      <c r="E104">
        <v>1</v>
      </c>
      <c r="F104" s="2">
        <v>2</v>
      </c>
      <c r="G104">
        <v>2</v>
      </c>
      <c r="H104" s="3">
        <v>1</v>
      </c>
      <c r="I104" s="2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f t="shared" si="274"/>
        <v>2</v>
      </c>
      <c r="R104">
        <v>6</v>
      </c>
      <c r="S104">
        <v>2</v>
      </c>
      <c r="T104">
        <f>LOOKUP(R104,{1,2,3,4,5,6,11,15},{1,2,1,2,2,2,1,2})</f>
        <v>2</v>
      </c>
      <c r="U104">
        <v>2</v>
      </c>
      <c r="V104" s="3"/>
      <c r="W104" s="2">
        <v>1</v>
      </c>
      <c r="X104">
        <v>7</v>
      </c>
      <c r="Y104">
        <v>25</v>
      </c>
      <c r="Z104" s="13">
        <f t="shared" si="359"/>
        <v>1.25</v>
      </c>
      <c r="AA104">
        <v>50</v>
      </c>
      <c r="AB104" s="13">
        <f t="shared" si="360"/>
        <v>2.5</v>
      </c>
      <c r="AC104">
        <f t="shared" ref="AC104:AC165" si="362">(S104+Z104+AB104)</f>
        <v>5.75</v>
      </c>
      <c r="AD104" s="13">
        <f t="shared" si="358"/>
        <v>1.917</v>
      </c>
      <c r="AE104" s="2">
        <v>1</v>
      </c>
      <c r="AF104">
        <v>1</v>
      </c>
      <c r="AG104">
        <f t="shared" si="286"/>
        <v>1</v>
      </c>
      <c r="AH104">
        <v>2</v>
      </c>
      <c r="AI104">
        <f t="shared" si="287"/>
        <v>-1</v>
      </c>
      <c r="AJ104">
        <v>1</v>
      </c>
      <c r="AK104">
        <f t="shared" si="288"/>
        <v>1</v>
      </c>
      <c r="AL104">
        <v>1</v>
      </c>
      <c r="AM104">
        <f t="shared" si="289"/>
        <v>-1</v>
      </c>
      <c r="AN104">
        <v>2</v>
      </c>
      <c r="AO104">
        <f t="shared" si="290"/>
        <v>1</v>
      </c>
      <c r="AP104">
        <v>1</v>
      </c>
      <c r="AQ104">
        <f t="shared" si="291"/>
        <v>1</v>
      </c>
      <c r="AR104">
        <v>2</v>
      </c>
      <c r="AS104">
        <f t="shared" si="292"/>
        <v>1</v>
      </c>
      <c r="AT104">
        <v>2</v>
      </c>
      <c r="AU104">
        <f t="shared" si="293"/>
        <v>1</v>
      </c>
      <c r="AV104">
        <v>1</v>
      </c>
      <c r="AW104">
        <f t="shared" si="294"/>
        <v>1</v>
      </c>
      <c r="AX104">
        <v>1</v>
      </c>
      <c r="AY104">
        <f t="shared" si="295"/>
        <v>-1</v>
      </c>
      <c r="AZ104">
        <v>1</v>
      </c>
      <c r="BA104">
        <f t="shared" si="296"/>
        <v>-1</v>
      </c>
      <c r="BB104">
        <v>1</v>
      </c>
      <c r="BC104">
        <f t="shared" si="297"/>
        <v>1</v>
      </c>
      <c r="BD104">
        <v>1</v>
      </c>
      <c r="BE104">
        <f t="shared" si="298"/>
        <v>1</v>
      </c>
      <c r="BF104">
        <v>2</v>
      </c>
      <c r="BG104">
        <f t="shared" si="299"/>
        <v>1</v>
      </c>
      <c r="BH104">
        <v>1</v>
      </c>
      <c r="BI104">
        <f t="shared" si="300"/>
        <v>1</v>
      </c>
      <c r="BJ104">
        <v>1</v>
      </c>
      <c r="BK104">
        <f t="shared" si="301"/>
        <v>-1</v>
      </c>
      <c r="BL104">
        <v>2</v>
      </c>
      <c r="BM104">
        <f t="shared" si="302"/>
        <v>1</v>
      </c>
      <c r="BN104">
        <v>1</v>
      </c>
      <c r="BO104">
        <f t="shared" si="303"/>
        <v>1</v>
      </c>
      <c r="BP104">
        <v>1</v>
      </c>
      <c r="BQ104">
        <f t="shared" si="304"/>
        <v>1</v>
      </c>
      <c r="BR104">
        <v>2</v>
      </c>
      <c r="BS104">
        <f t="shared" si="305"/>
        <v>1</v>
      </c>
      <c r="BT104">
        <v>1</v>
      </c>
      <c r="BU104">
        <f t="shared" si="306"/>
        <v>-1</v>
      </c>
      <c r="BV104" s="13">
        <f t="shared" si="307"/>
        <v>9</v>
      </c>
      <c r="BW104" s="2">
        <v>1</v>
      </c>
      <c r="BX104">
        <v>5</v>
      </c>
      <c r="BY104">
        <v>5</v>
      </c>
      <c r="BZ104">
        <v>5</v>
      </c>
      <c r="CA104">
        <v>5</v>
      </c>
      <c r="CB104">
        <v>3</v>
      </c>
      <c r="CC104">
        <v>5</v>
      </c>
      <c r="CD104">
        <v>3</v>
      </c>
      <c r="CE104" s="37">
        <v>5</v>
      </c>
      <c r="CF104">
        <v>4</v>
      </c>
      <c r="CG104">
        <v>2</v>
      </c>
      <c r="CH104">
        <v>2</v>
      </c>
      <c r="CI104">
        <v>3</v>
      </c>
      <c r="CJ104">
        <v>1</v>
      </c>
      <c r="CK104">
        <v>4</v>
      </c>
      <c r="CL104">
        <v>5</v>
      </c>
      <c r="CM104">
        <v>5</v>
      </c>
      <c r="CN104">
        <v>4</v>
      </c>
      <c r="CO104">
        <v>4</v>
      </c>
      <c r="CP104">
        <v>5</v>
      </c>
      <c r="CQ104">
        <v>4</v>
      </c>
      <c r="CR104">
        <v>1</v>
      </c>
      <c r="CS104">
        <f>LOOKUP(CR104,{1,2,3,4,5},{5,4,3,2,1})</f>
        <v>5</v>
      </c>
      <c r="CT104">
        <v>5</v>
      </c>
      <c r="CU104">
        <v>2</v>
      </c>
      <c r="CV104">
        <v>4</v>
      </c>
      <c r="CW104">
        <v>4</v>
      </c>
      <c r="CX104">
        <f>LOOKUP(CW104,{1,2,3,4,5},{5,4,3,2,1})</f>
        <v>2</v>
      </c>
      <c r="CY104">
        <v>2</v>
      </c>
      <c r="CZ104">
        <f>LOOKUP(CY104,{1,2,3,4,5},{5,4,3,2,1})</f>
        <v>4</v>
      </c>
      <c r="DA104">
        <v>1</v>
      </c>
      <c r="DB104">
        <f>LOOKUP(DA104,{1,2,3,4,5},{5,4,3,2,1})</f>
        <v>5</v>
      </c>
      <c r="DC104">
        <v>4</v>
      </c>
      <c r="DD104">
        <v>4</v>
      </c>
      <c r="DE104">
        <v>4</v>
      </c>
      <c r="DF104">
        <v>5</v>
      </c>
      <c r="DG104">
        <v>4</v>
      </c>
      <c r="DH104">
        <v>5</v>
      </c>
      <c r="DI104">
        <v>2</v>
      </c>
      <c r="DJ104">
        <v>1</v>
      </c>
      <c r="DK104">
        <v>1</v>
      </c>
      <c r="DL104" s="2">
        <f t="shared" si="310"/>
        <v>15</v>
      </c>
      <c r="DM104">
        <f t="shared" si="311"/>
        <v>5</v>
      </c>
      <c r="DN104">
        <f t="shared" si="312"/>
        <v>14</v>
      </c>
      <c r="DO104">
        <f t="shared" si="313"/>
        <v>4.6666999999999996</v>
      </c>
      <c r="DP104">
        <f t="shared" si="314"/>
        <v>29</v>
      </c>
      <c r="DQ104" s="3">
        <f t="shared" si="315"/>
        <v>4.8334000000000001</v>
      </c>
      <c r="DR104" s="2">
        <f t="shared" si="316"/>
        <v>24</v>
      </c>
      <c r="DS104">
        <f t="shared" si="317"/>
        <v>4</v>
      </c>
      <c r="DT104">
        <f t="shared" si="318"/>
        <v>26</v>
      </c>
      <c r="DU104">
        <f t="shared" si="319"/>
        <v>3.25</v>
      </c>
      <c r="DV104">
        <f t="shared" si="320"/>
        <v>50</v>
      </c>
      <c r="DW104" s="3">
        <f t="shared" si="321"/>
        <v>3.57</v>
      </c>
      <c r="DX104" s="2">
        <f t="shared" si="322"/>
        <v>14</v>
      </c>
      <c r="DY104">
        <f t="shared" si="323"/>
        <v>4.6666999999999996</v>
      </c>
      <c r="DZ104">
        <f t="shared" si="324"/>
        <v>11</v>
      </c>
      <c r="EA104">
        <f t="shared" si="325"/>
        <v>3.6667000000000001</v>
      </c>
      <c r="EB104">
        <f t="shared" si="326"/>
        <v>25</v>
      </c>
      <c r="EC104" s="3">
        <f t="shared" si="327"/>
        <v>4.17</v>
      </c>
      <c r="ED104" s="2">
        <f t="shared" si="275"/>
        <v>23</v>
      </c>
      <c r="EE104" s="3">
        <f t="shared" si="328"/>
        <v>3.83</v>
      </c>
      <c r="EF104" s="2">
        <f t="shared" si="329"/>
        <v>4</v>
      </c>
      <c r="EG104" s="3">
        <f t="shared" si="330"/>
        <v>1.33</v>
      </c>
      <c r="EH104" s="2">
        <f t="shared" si="331"/>
        <v>131</v>
      </c>
      <c r="EI104" s="3">
        <f t="shared" si="332"/>
        <v>3.74</v>
      </c>
      <c r="EJ104" s="2">
        <v>1</v>
      </c>
      <c r="EK104">
        <v>1</v>
      </c>
      <c r="EL104">
        <v>1</v>
      </c>
      <c r="EM104">
        <v>1</v>
      </c>
      <c r="EN104">
        <v>4</v>
      </c>
      <c r="EO104">
        <v>1</v>
      </c>
      <c r="EP104">
        <v>1</v>
      </c>
      <c r="EQ104">
        <v>4</v>
      </c>
      <c r="ER104">
        <v>5</v>
      </c>
      <c r="ES104">
        <v>5</v>
      </c>
      <c r="ET104">
        <v>5</v>
      </c>
      <c r="EU104" s="37">
        <v>2</v>
      </c>
      <c r="EV104">
        <v>1</v>
      </c>
      <c r="EW104">
        <v>1</v>
      </c>
      <c r="EX104">
        <v>1</v>
      </c>
      <c r="EY104">
        <v>1</v>
      </c>
      <c r="EZ104">
        <v>5</v>
      </c>
      <c r="FA104">
        <v>5</v>
      </c>
      <c r="FB104">
        <v>1</v>
      </c>
      <c r="FC104">
        <v>1</v>
      </c>
      <c r="FD104">
        <v>1</v>
      </c>
      <c r="FE104">
        <v>1</v>
      </c>
      <c r="FF104" s="2">
        <f t="shared" si="333"/>
        <v>46</v>
      </c>
      <c r="FG104" s="3">
        <f t="shared" si="334"/>
        <v>2.2999999999999998</v>
      </c>
      <c r="FH104" s="2" t="s">
        <v>888</v>
      </c>
      <c r="FI104">
        <v>0</v>
      </c>
      <c r="FJ104" t="s">
        <v>512</v>
      </c>
      <c r="FK104">
        <v>8</v>
      </c>
      <c r="FL104" t="s">
        <v>512</v>
      </c>
      <c r="FM104">
        <v>8</v>
      </c>
      <c r="FN104" s="2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2</v>
      </c>
      <c r="FU104">
        <v>1</v>
      </c>
      <c r="FV104">
        <v>1</v>
      </c>
      <c r="FW104">
        <v>1</v>
      </c>
      <c r="FX104">
        <v>1</v>
      </c>
      <c r="FY104" s="37">
        <v>2</v>
      </c>
      <c r="FZ104">
        <v>1</v>
      </c>
      <c r="GA104">
        <v>1</v>
      </c>
      <c r="GB104">
        <v>1</v>
      </c>
      <c r="GC104">
        <v>2</v>
      </c>
      <c r="GD104">
        <v>1</v>
      </c>
      <c r="GE104">
        <v>1</v>
      </c>
      <c r="GF104">
        <v>2</v>
      </c>
      <c r="GG104">
        <v>2</v>
      </c>
      <c r="GH104">
        <v>1</v>
      </c>
      <c r="GI104">
        <v>1</v>
      </c>
      <c r="GJ104" s="2">
        <f t="shared" si="335"/>
        <v>24</v>
      </c>
      <c r="GK104" s="3">
        <f t="shared" si="336"/>
        <v>1.2</v>
      </c>
      <c r="GL104" s="2" t="s">
        <v>520</v>
      </c>
      <c r="GM104">
        <v>15</v>
      </c>
      <c r="GN104" t="s">
        <v>512</v>
      </c>
      <c r="GO104">
        <v>8</v>
      </c>
      <c r="GP104" t="s">
        <v>513</v>
      </c>
      <c r="GQ104" s="3">
        <v>9</v>
      </c>
      <c r="GR104" s="2">
        <v>1</v>
      </c>
      <c r="GS104">
        <v>5</v>
      </c>
      <c r="GT104">
        <v>5</v>
      </c>
      <c r="GU104">
        <v>5</v>
      </c>
      <c r="GV104">
        <v>5</v>
      </c>
      <c r="GW104">
        <v>4</v>
      </c>
      <c r="GX104" s="37">
        <f>LOOKUP(GW104,{1,2,3,4,5},{5,4,3,2,1})</f>
        <v>2</v>
      </c>
      <c r="GY104">
        <v>2</v>
      </c>
      <c r="GZ104" s="37">
        <f>LOOKUP(GY104,{1,2,3,4,5},{5,4,3,2,1})</f>
        <v>4</v>
      </c>
      <c r="HA104">
        <v>5</v>
      </c>
      <c r="HB104">
        <v>4</v>
      </c>
      <c r="HC104" s="37">
        <f>LOOKUP(HB104,{1,2,3,4,5},{5,4,3,2,1})</f>
        <v>2</v>
      </c>
      <c r="HD104">
        <v>4</v>
      </c>
      <c r="HE104">
        <v>5</v>
      </c>
      <c r="HF104">
        <v>5</v>
      </c>
      <c r="HG104">
        <v>5</v>
      </c>
      <c r="HH104">
        <v>5</v>
      </c>
      <c r="HI104">
        <v>5</v>
      </c>
      <c r="HJ104">
        <v>5</v>
      </c>
      <c r="HK104">
        <v>2</v>
      </c>
      <c r="HL104" s="37">
        <f>LOOKUP(HK104,{1,2,3,4,5},{5,4,3,2,1})</f>
        <v>4</v>
      </c>
      <c r="HM104">
        <v>2</v>
      </c>
      <c r="HN104" s="37">
        <f>LOOKUP(HM104,{1,2,3,4,5},{5,4,3,2,1})</f>
        <v>4</v>
      </c>
      <c r="HO104">
        <f t="shared" si="337"/>
        <v>75</v>
      </c>
      <c r="HP104">
        <f t="shared" si="338"/>
        <v>4.41</v>
      </c>
      <c r="HQ104">
        <v>1</v>
      </c>
      <c r="HR104">
        <v>3</v>
      </c>
      <c r="HS104">
        <v>3</v>
      </c>
      <c r="HT104">
        <v>3</v>
      </c>
      <c r="HU104">
        <v>1</v>
      </c>
      <c r="HV104">
        <v>1</v>
      </c>
      <c r="HW104">
        <v>2</v>
      </c>
      <c r="HX104" s="37">
        <v>3</v>
      </c>
      <c r="HY104">
        <v>3</v>
      </c>
      <c r="HZ104">
        <v>3</v>
      </c>
      <c r="IA104">
        <v>1</v>
      </c>
      <c r="IB104">
        <v>2</v>
      </c>
      <c r="IC104">
        <v>3</v>
      </c>
      <c r="ID104">
        <v>2</v>
      </c>
      <c r="IE104">
        <v>2</v>
      </c>
      <c r="IF104">
        <v>3</v>
      </c>
      <c r="IG104">
        <v>1</v>
      </c>
      <c r="IH104">
        <v>3</v>
      </c>
      <c r="II104">
        <v>1</v>
      </c>
      <c r="IJ104" s="37">
        <f>LOOKUP(II104,{1,2,3},{3,2,1})</f>
        <v>3</v>
      </c>
      <c r="IK104" s="2">
        <f t="shared" si="308"/>
        <v>39</v>
      </c>
      <c r="IL104" s="3">
        <f t="shared" si="309"/>
        <v>2.29</v>
      </c>
      <c r="IM104" s="2">
        <v>1</v>
      </c>
      <c r="IN104">
        <v>3</v>
      </c>
      <c r="IO104">
        <v>4</v>
      </c>
      <c r="IP104">
        <v>5</v>
      </c>
      <c r="IQ104">
        <v>1</v>
      </c>
      <c r="IR104">
        <v>5</v>
      </c>
      <c r="IS104">
        <v>2</v>
      </c>
      <c r="IT104" s="2">
        <f t="shared" si="339"/>
        <v>20</v>
      </c>
      <c r="IU104" s="3">
        <f t="shared" si="340"/>
        <v>3.3330000000000002</v>
      </c>
      <c r="IV104" s="2">
        <v>1</v>
      </c>
      <c r="IW104">
        <v>2</v>
      </c>
      <c r="IX104">
        <v>4</v>
      </c>
      <c r="IY104">
        <v>5</v>
      </c>
      <c r="IZ104">
        <v>3</v>
      </c>
      <c r="JA104">
        <v>5</v>
      </c>
      <c r="JB104">
        <v>2</v>
      </c>
      <c r="JC104" s="2">
        <f t="shared" si="341"/>
        <v>21</v>
      </c>
      <c r="JD104" s="3">
        <f t="shared" si="342"/>
        <v>3.5</v>
      </c>
      <c r="JE104" s="2">
        <v>1</v>
      </c>
      <c r="JF104">
        <v>2</v>
      </c>
      <c r="JG104">
        <v>3</v>
      </c>
      <c r="JH104">
        <v>4</v>
      </c>
      <c r="JI104">
        <v>4</v>
      </c>
      <c r="JJ104">
        <v>1</v>
      </c>
      <c r="JK104">
        <v>3</v>
      </c>
      <c r="JL104" s="2">
        <f t="shared" si="343"/>
        <v>17</v>
      </c>
      <c r="JM104" s="3">
        <f t="shared" si="344"/>
        <v>2.8330000000000002</v>
      </c>
      <c r="JN104" s="32">
        <v>1</v>
      </c>
      <c r="JO104" s="31">
        <v>5</v>
      </c>
      <c r="JP104" s="31" t="s">
        <v>440</v>
      </c>
      <c r="JQ104" s="31">
        <v>5</v>
      </c>
      <c r="JR104" s="31">
        <v>5</v>
      </c>
      <c r="JS104" s="31">
        <v>5</v>
      </c>
      <c r="JT104" s="31">
        <v>5</v>
      </c>
      <c r="JU104" s="32">
        <f t="shared" si="278"/>
        <v>25</v>
      </c>
      <c r="JV104" s="33">
        <f t="shared" si="279"/>
        <v>4.1669999999999998</v>
      </c>
      <c r="JW104" s="32">
        <v>1</v>
      </c>
      <c r="JX104" s="31">
        <v>5</v>
      </c>
      <c r="JY104" s="31">
        <f>LOOKUP(JX104,{1,2,3,4,5},{5,4,3,2,1})</f>
        <v>1</v>
      </c>
      <c r="JZ104" s="31">
        <v>4</v>
      </c>
      <c r="KA104" s="31">
        <f>LOOKUP(JZ104,{1,2,3,4,5},{5,4,3,2,1})</f>
        <v>2</v>
      </c>
      <c r="KB104" s="31">
        <v>1</v>
      </c>
      <c r="KC104" s="31">
        <f>LOOKUP(KB104,{1,2,3,4,5},{5,4,3,2,1})</f>
        <v>5</v>
      </c>
      <c r="KD104" s="31">
        <v>4</v>
      </c>
      <c r="KE104" s="31">
        <f>LOOKUP(KD104,{1,2,3,4,5},{5,4,3,2,1})</f>
        <v>2</v>
      </c>
      <c r="KF104" s="31">
        <v>1</v>
      </c>
      <c r="KG104" s="31">
        <f>LOOKUP(KF104,{1,2,3,4,5},{5,4,3,2,1})</f>
        <v>5</v>
      </c>
      <c r="KH104" s="31">
        <v>5</v>
      </c>
      <c r="KI104" s="31">
        <f>LOOKUP(KH104,{1,2,3,4,5},{5,4,3,2,1})</f>
        <v>1</v>
      </c>
      <c r="KJ104" s="32">
        <f t="shared" si="276"/>
        <v>20</v>
      </c>
      <c r="KK104" s="33">
        <f t="shared" si="345"/>
        <v>3.3330000000000002</v>
      </c>
      <c r="KL104" s="2">
        <f t="shared" si="346"/>
        <v>6</v>
      </c>
      <c r="KM104">
        <f t="shared" si="347"/>
        <v>10</v>
      </c>
      <c r="KN104">
        <f t="shared" ref="KN104:KN135" si="363">(IP104+IY104+KC104)</f>
        <v>15</v>
      </c>
      <c r="KO104">
        <f t="shared" si="348"/>
        <v>6</v>
      </c>
      <c r="KP104">
        <f t="shared" si="361"/>
        <v>15</v>
      </c>
      <c r="KQ104">
        <f t="shared" si="349"/>
        <v>5</v>
      </c>
      <c r="KR104" s="2">
        <f t="shared" si="218"/>
        <v>7</v>
      </c>
      <c r="KS104" s="31" t="s">
        <v>440</v>
      </c>
      <c r="KT104">
        <f t="shared" si="280"/>
        <v>9</v>
      </c>
      <c r="KU104">
        <f t="shared" si="281"/>
        <v>9</v>
      </c>
      <c r="KV104">
        <f t="shared" si="283"/>
        <v>6</v>
      </c>
      <c r="KW104" s="3">
        <f t="shared" si="282"/>
        <v>8</v>
      </c>
      <c r="KX104" s="32">
        <v>1</v>
      </c>
      <c r="KY104" s="31">
        <v>4</v>
      </c>
      <c r="KZ104" s="31">
        <v>5</v>
      </c>
      <c r="LA104" s="31">
        <v>3</v>
      </c>
      <c r="LB104" s="31">
        <v>3</v>
      </c>
      <c r="LC104" s="31">
        <v>4</v>
      </c>
      <c r="LD104" s="31">
        <v>1</v>
      </c>
      <c r="LE104" s="31">
        <v>5</v>
      </c>
      <c r="LF104" s="31">
        <v>3</v>
      </c>
      <c r="LG104" s="31">
        <v>5</v>
      </c>
      <c r="LH104" s="31">
        <v>5</v>
      </c>
      <c r="LI104" s="31">
        <v>2</v>
      </c>
      <c r="LJ104" s="31">
        <v>5</v>
      </c>
      <c r="LK104" s="31">
        <v>4</v>
      </c>
      <c r="LL104" s="31">
        <v>4</v>
      </c>
      <c r="LM104" s="31" t="s">
        <v>440</v>
      </c>
      <c r="LN104" s="31">
        <v>4</v>
      </c>
      <c r="LO104" s="31">
        <v>4</v>
      </c>
      <c r="LP104" s="31">
        <v>3</v>
      </c>
      <c r="LQ104" s="31">
        <v>3</v>
      </c>
      <c r="LR104" s="31">
        <v>3</v>
      </c>
      <c r="LS104" s="31">
        <v>1</v>
      </c>
      <c r="LT104" s="31">
        <v>4</v>
      </c>
      <c r="LU104" s="32">
        <f t="shared" si="351"/>
        <v>29</v>
      </c>
      <c r="LV104" s="33">
        <f t="shared" si="352"/>
        <v>4.8330000000000002</v>
      </c>
      <c r="LW104" s="32">
        <f t="shared" si="353"/>
        <v>46</v>
      </c>
      <c r="LX104" s="33">
        <f t="shared" si="354"/>
        <v>2.875</v>
      </c>
      <c r="LY104" s="32">
        <f t="shared" si="355"/>
        <v>75</v>
      </c>
      <c r="LZ104" s="33">
        <f t="shared" si="356"/>
        <v>3.4089999999999998</v>
      </c>
      <c r="MA104" s="2">
        <v>1</v>
      </c>
      <c r="MB104">
        <v>2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2</v>
      </c>
      <c r="MI104">
        <v>1</v>
      </c>
      <c r="MJ104" s="3">
        <v>1</v>
      </c>
      <c r="MK104">
        <f t="shared" si="357"/>
        <v>12</v>
      </c>
      <c r="ML104" s="2">
        <v>1</v>
      </c>
      <c r="MM104">
        <v>4</v>
      </c>
      <c r="MN104">
        <v>3</v>
      </c>
      <c r="MO104">
        <v>2</v>
      </c>
      <c r="MP104" s="37">
        <f>LOOKUP(MO104,{1,2,3,4,5},{5,4,3,2,1})</f>
        <v>4</v>
      </c>
      <c r="MQ104">
        <v>2</v>
      </c>
      <c r="MR104">
        <v>2</v>
      </c>
      <c r="MS104" s="37">
        <f>LOOKUP(MR104,{1,2,3,4,5},{5,4,3,2,1})</f>
        <v>4</v>
      </c>
      <c r="MT104">
        <v>2</v>
      </c>
      <c r="MU104" s="37">
        <f>LOOKUP(MT104,{1,2,3,4,5},{5,4,3,2,1})</f>
        <v>4</v>
      </c>
      <c r="MV104">
        <v>4</v>
      </c>
      <c r="MW104">
        <v>1</v>
      </c>
      <c r="MX104">
        <v>2</v>
      </c>
      <c r="MY104">
        <v>5</v>
      </c>
      <c r="MZ104" s="37">
        <f>LOOKUP(MY104,{1,2,3,4,5},{5,4,3,2,1})</f>
        <v>1</v>
      </c>
      <c r="NA104">
        <v>2</v>
      </c>
      <c r="NB104">
        <v>3</v>
      </c>
      <c r="NC104">
        <v>4</v>
      </c>
      <c r="ND104" s="37">
        <f>LOOKUP(NC104,{1,2,3,4,5},{5,4,3,2,1})</f>
        <v>2</v>
      </c>
      <c r="NE104">
        <v>2</v>
      </c>
      <c r="NF104">
        <v>5</v>
      </c>
      <c r="NG104" s="37">
        <f>LOOKUP(NF104,{1,2,3,4,5},{5,4,3,2,1})</f>
        <v>1</v>
      </c>
      <c r="NH104">
        <v>1</v>
      </c>
      <c r="NI104" s="37">
        <f>LOOKUP(NH104,{1,2,3,4,5},{5,4,3,2,1})</f>
        <v>5</v>
      </c>
      <c r="NJ104">
        <v>1</v>
      </c>
      <c r="NK104">
        <v>2</v>
      </c>
      <c r="NL104" s="37">
        <f>LOOKUP(NK104,{1,2,3,4,5},{5,4,3,2,1})</f>
        <v>4</v>
      </c>
      <c r="NM104">
        <v>2</v>
      </c>
      <c r="NN104" s="37">
        <f>LOOKUP(NM104,{1,2,3,4,5},{5,4,3,2,1})</f>
        <v>4</v>
      </c>
      <c r="NO104">
        <v>2</v>
      </c>
      <c r="NP104" s="37">
        <f>LOOKUP(NO104,{1,2,3,4,5},{5,4,3,2,1})</f>
        <v>4</v>
      </c>
      <c r="NQ104">
        <v>3</v>
      </c>
      <c r="NR104">
        <v>2</v>
      </c>
      <c r="NS104">
        <v>4</v>
      </c>
      <c r="NT104">
        <v>4</v>
      </c>
      <c r="NU104" s="37">
        <f>LOOKUP(NT104,{1,2,3,4,5},{5,4,3,2,1})</f>
        <v>2</v>
      </c>
      <c r="NV104">
        <v>5</v>
      </c>
      <c r="NW104" s="37">
        <f>LOOKUP(NV104,{1,2,3,4,5},{5,4,3,2,1})</f>
        <v>1</v>
      </c>
      <c r="NX104">
        <v>1</v>
      </c>
      <c r="NY104" s="37">
        <f>LOOKUP(NX104,{1,2,3,4,5},{5,4,3,2,1})</f>
        <v>5</v>
      </c>
      <c r="NZ104">
        <f t="shared" si="284"/>
        <v>74</v>
      </c>
      <c r="OA104">
        <f t="shared" si="285"/>
        <v>2.85</v>
      </c>
      <c r="OB104" s="13" t="s">
        <v>889</v>
      </c>
      <c r="OC104" s="1" t="s">
        <v>440</v>
      </c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</row>
    <row r="105" spans="1:461" x14ac:dyDescent="0.3">
      <c r="A105" s="30">
        <v>116</v>
      </c>
      <c r="B105" s="2" t="s">
        <v>890</v>
      </c>
      <c r="C105" s="3">
        <v>1</v>
      </c>
      <c r="D105" s="2">
        <v>18</v>
      </c>
      <c r="E105" s="31" t="s">
        <v>440</v>
      </c>
      <c r="F105" s="2">
        <v>1</v>
      </c>
      <c r="G105">
        <v>1</v>
      </c>
      <c r="H105" s="3">
        <v>1</v>
      </c>
      <c r="I105" s="2">
        <v>1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f t="shared" si="274"/>
        <v>4</v>
      </c>
      <c r="Q105" t="s">
        <v>891</v>
      </c>
      <c r="R105">
        <v>6</v>
      </c>
      <c r="S105">
        <v>2</v>
      </c>
      <c r="T105">
        <f>LOOKUP(R105,{1,2,3,4,5,6,11,15},{1,2,1,2,2,2,1,2})</f>
        <v>2</v>
      </c>
      <c r="U105">
        <v>2</v>
      </c>
      <c r="V105" s="3"/>
      <c r="W105" s="2">
        <v>1</v>
      </c>
      <c r="X105">
        <v>5</v>
      </c>
      <c r="Y105">
        <v>50</v>
      </c>
      <c r="Z105" s="13">
        <f t="shared" si="359"/>
        <v>2.5</v>
      </c>
      <c r="AA105">
        <v>50</v>
      </c>
      <c r="AB105" s="13">
        <f t="shared" si="360"/>
        <v>2.5</v>
      </c>
      <c r="AC105">
        <f t="shared" si="362"/>
        <v>7</v>
      </c>
      <c r="AD105" s="13">
        <f t="shared" si="358"/>
        <v>2.3330000000000002</v>
      </c>
      <c r="AE105" s="2">
        <v>1</v>
      </c>
      <c r="AF105">
        <v>1</v>
      </c>
      <c r="AG105">
        <f t="shared" si="286"/>
        <v>1</v>
      </c>
      <c r="AH105">
        <v>1</v>
      </c>
      <c r="AI105">
        <f t="shared" si="287"/>
        <v>1</v>
      </c>
      <c r="AJ105">
        <v>1</v>
      </c>
      <c r="AK105">
        <f t="shared" si="288"/>
        <v>1</v>
      </c>
      <c r="AL105">
        <v>2</v>
      </c>
      <c r="AM105">
        <f t="shared" si="289"/>
        <v>1</v>
      </c>
      <c r="AN105">
        <v>2</v>
      </c>
      <c r="AO105">
        <f t="shared" si="290"/>
        <v>1</v>
      </c>
      <c r="AP105">
        <v>1</v>
      </c>
      <c r="AQ105">
        <f t="shared" si="291"/>
        <v>1</v>
      </c>
      <c r="AR105">
        <v>2</v>
      </c>
      <c r="AS105">
        <f t="shared" si="292"/>
        <v>1</v>
      </c>
      <c r="AT105">
        <v>2</v>
      </c>
      <c r="AU105">
        <f t="shared" si="293"/>
        <v>1</v>
      </c>
      <c r="AV105">
        <v>1</v>
      </c>
      <c r="AW105">
        <f t="shared" si="294"/>
        <v>1</v>
      </c>
      <c r="AX105">
        <v>1</v>
      </c>
      <c r="AY105">
        <f t="shared" si="295"/>
        <v>-1</v>
      </c>
      <c r="AZ105">
        <v>1</v>
      </c>
      <c r="BA105">
        <f t="shared" si="296"/>
        <v>-1</v>
      </c>
      <c r="BB105">
        <v>1</v>
      </c>
      <c r="BC105">
        <f t="shared" si="297"/>
        <v>1</v>
      </c>
      <c r="BD105">
        <v>1</v>
      </c>
      <c r="BE105">
        <f t="shared" si="298"/>
        <v>1</v>
      </c>
      <c r="BF105">
        <v>2</v>
      </c>
      <c r="BG105">
        <f t="shared" si="299"/>
        <v>1</v>
      </c>
      <c r="BH105">
        <v>1</v>
      </c>
      <c r="BI105">
        <f t="shared" si="300"/>
        <v>1</v>
      </c>
      <c r="BJ105">
        <v>2</v>
      </c>
      <c r="BK105">
        <f t="shared" si="301"/>
        <v>1</v>
      </c>
      <c r="BL105">
        <v>2</v>
      </c>
      <c r="BM105">
        <f t="shared" si="302"/>
        <v>1</v>
      </c>
      <c r="BN105">
        <v>1</v>
      </c>
      <c r="BO105">
        <f t="shared" si="303"/>
        <v>1</v>
      </c>
      <c r="BP105">
        <v>1</v>
      </c>
      <c r="BQ105">
        <f t="shared" si="304"/>
        <v>1</v>
      </c>
      <c r="BR105">
        <v>2</v>
      </c>
      <c r="BS105">
        <f t="shared" si="305"/>
        <v>1</v>
      </c>
      <c r="BT105">
        <v>1</v>
      </c>
      <c r="BU105">
        <f t="shared" si="306"/>
        <v>-1</v>
      </c>
      <c r="BV105" s="13">
        <f t="shared" si="307"/>
        <v>15</v>
      </c>
      <c r="BW105" s="2">
        <v>1</v>
      </c>
      <c r="BX105">
        <v>3</v>
      </c>
      <c r="BY105">
        <v>4</v>
      </c>
      <c r="BZ105">
        <v>1</v>
      </c>
      <c r="CA105">
        <v>4</v>
      </c>
      <c r="CB105">
        <v>4</v>
      </c>
      <c r="CC105">
        <v>3</v>
      </c>
      <c r="CD105">
        <v>3</v>
      </c>
      <c r="CE105" s="37">
        <v>5</v>
      </c>
      <c r="CF105">
        <v>2</v>
      </c>
      <c r="CG105">
        <v>2</v>
      </c>
      <c r="CH105">
        <v>1</v>
      </c>
      <c r="CI105">
        <v>2</v>
      </c>
      <c r="CJ105">
        <v>2</v>
      </c>
      <c r="CK105">
        <v>2</v>
      </c>
      <c r="CL105">
        <v>4</v>
      </c>
      <c r="CM105">
        <v>3</v>
      </c>
      <c r="CN105">
        <v>4</v>
      </c>
      <c r="CO105">
        <v>4</v>
      </c>
      <c r="CP105">
        <v>5</v>
      </c>
      <c r="CQ105">
        <v>2</v>
      </c>
      <c r="CR105">
        <v>1</v>
      </c>
      <c r="CS105">
        <f>LOOKUP(CR105,{1,2,3,4,5},{5,4,3,2,1})</f>
        <v>5</v>
      </c>
      <c r="CT105">
        <v>3</v>
      </c>
      <c r="CU105">
        <v>3</v>
      </c>
      <c r="CV105">
        <v>4</v>
      </c>
      <c r="CW105">
        <v>4</v>
      </c>
      <c r="CX105">
        <f>LOOKUP(CW105,{1,2,3,4,5},{5,4,3,2,1})</f>
        <v>2</v>
      </c>
      <c r="CY105">
        <v>2</v>
      </c>
      <c r="CZ105">
        <f>LOOKUP(CY105,{1,2,3,4,5},{5,4,3,2,1})</f>
        <v>4</v>
      </c>
      <c r="DA105">
        <v>2</v>
      </c>
      <c r="DB105">
        <f>LOOKUP(DA105,{1,2,3,4,5},{5,4,3,2,1})</f>
        <v>4</v>
      </c>
      <c r="DC105">
        <v>4</v>
      </c>
      <c r="DD105">
        <v>4</v>
      </c>
      <c r="DE105">
        <v>4</v>
      </c>
      <c r="DF105">
        <v>4</v>
      </c>
      <c r="DG105">
        <v>4</v>
      </c>
      <c r="DH105">
        <v>3</v>
      </c>
      <c r="DI105">
        <v>5</v>
      </c>
      <c r="DJ105">
        <v>4</v>
      </c>
      <c r="DK105">
        <v>3</v>
      </c>
      <c r="DL105" s="2">
        <f t="shared" si="310"/>
        <v>8</v>
      </c>
      <c r="DM105">
        <f t="shared" si="311"/>
        <v>2.6667000000000001</v>
      </c>
      <c r="DN105">
        <f t="shared" si="312"/>
        <v>11</v>
      </c>
      <c r="DO105">
        <f t="shared" si="313"/>
        <v>3.6667000000000001</v>
      </c>
      <c r="DP105">
        <f t="shared" si="314"/>
        <v>19</v>
      </c>
      <c r="DQ105" s="3">
        <f t="shared" si="315"/>
        <v>3.1667000000000001</v>
      </c>
      <c r="DR105" s="2">
        <f t="shared" si="316"/>
        <v>19</v>
      </c>
      <c r="DS105">
        <f t="shared" si="317"/>
        <v>3.1667000000000001</v>
      </c>
      <c r="DT105">
        <f t="shared" si="318"/>
        <v>21</v>
      </c>
      <c r="DU105">
        <f t="shared" si="319"/>
        <v>2.625</v>
      </c>
      <c r="DV105">
        <f t="shared" si="320"/>
        <v>40</v>
      </c>
      <c r="DW105" s="3">
        <f t="shared" si="321"/>
        <v>2.86</v>
      </c>
      <c r="DX105" s="2">
        <f t="shared" si="322"/>
        <v>12</v>
      </c>
      <c r="DY105">
        <f t="shared" si="323"/>
        <v>4</v>
      </c>
      <c r="DZ105">
        <f t="shared" si="324"/>
        <v>10</v>
      </c>
      <c r="EA105">
        <f t="shared" si="325"/>
        <v>3.3332999999999999</v>
      </c>
      <c r="EB105">
        <f t="shared" si="326"/>
        <v>22</v>
      </c>
      <c r="EC105" s="3">
        <f t="shared" si="327"/>
        <v>3.67</v>
      </c>
      <c r="ED105" s="2">
        <f t="shared" si="275"/>
        <v>22</v>
      </c>
      <c r="EE105" s="3">
        <f t="shared" si="328"/>
        <v>3.67</v>
      </c>
      <c r="EF105" s="2">
        <f t="shared" si="329"/>
        <v>12</v>
      </c>
      <c r="EG105" s="3">
        <f t="shared" si="330"/>
        <v>4</v>
      </c>
      <c r="EH105" s="2">
        <f t="shared" si="331"/>
        <v>115</v>
      </c>
      <c r="EI105" s="3">
        <f t="shared" si="332"/>
        <v>3.29</v>
      </c>
      <c r="EJ105" s="2">
        <v>1</v>
      </c>
      <c r="EK105">
        <v>4</v>
      </c>
      <c r="EL105">
        <v>3</v>
      </c>
      <c r="EM105">
        <v>4</v>
      </c>
      <c r="EN105">
        <v>4</v>
      </c>
      <c r="EO105">
        <v>3</v>
      </c>
      <c r="EP105">
        <v>2</v>
      </c>
      <c r="EQ105">
        <v>5</v>
      </c>
      <c r="ER105">
        <v>4</v>
      </c>
      <c r="ES105">
        <v>4</v>
      </c>
      <c r="ET105">
        <v>5</v>
      </c>
      <c r="EU105" s="37">
        <v>2</v>
      </c>
      <c r="EV105">
        <v>4</v>
      </c>
      <c r="EW105">
        <v>3</v>
      </c>
      <c r="EX105">
        <v>5</v>
      </c>
      <c r="EY105">
        <v>4</v>
      </c>
      <c r="EZ105">
        <v>5</v>
      </c>
      <c r="FA105">
        <v>2</v>
      </c>
      <c r="FB105">
        <v>2</v>
      </c>
      <c r="FC105">
        <v>2</v>
      </c>
      <c r="FD105">
        <v>3</v>
      </c>
      <c r="FE105">
        <v>3</v>
      </c>
      <c r="FF105" s="2">
        <f t="shared" si="333"/>
        <v>71</v>
      </c>
      <c r="FG105" s="3">
        <f t="shared" si="334"/>
        <v>3.55</v>
      </c>
      <c r="FH105" t="s">
        <v>514</v>
      </c>
      <c r="FI105">
        <v>10</v>
      </c>
      <c r="FJ105" t="s">
        <v>518</v>
      </c>
      <c r="FK105">
        <v>13</v>
      </c>
      <c r="FL105" t="s">
        <v>511</v>
      </c>
      <c r="FM105" s="3">
        <v>7</v>
      </c>
      <c r="FN105" s="2">
        <v>1</v>
      </c>
      <c r="FO105">
        <v>1</v>
      </c>
      <c r="FP105">
        <v>1</v>
      </c>
      <c r="FQ105">
        <v>1</v>
      </c>
      <c r="FR105">
        <v>1</v>
      </c>
      <c r="FS105">
        <v>2</v>
      </c>
      <c r="FT105">
        <v>2</v>
      </c>
      <c r="FU105">
        <v>1</v>
      </c>
      <c r="FV105">
        <v>1</v>
      </c>
      <c r="FW105">
        <v>1</v>
      </c>
      <c r="FX105">
        <v>1</v>
      </c>
      <c r="FY105" s="37">
        <v>2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2</v>
      </c>
      <c r="GF105">
        <v>2</v>
      </c>
      <c r="GG105">
        <v>2</v>
      </c>
      <c r="GH105">
        <v>1</v>
      </c>
      <c r="GI105">
        <v>1</v>
      </c>
      <c r="GJ105" s="2">
        <f t="shared" si="335"/>
        <v>25</v>
      </c>
      <c r="GK105" s="3">
        <f t="shared" si="336"/>
        <v>1.25</v>
      </c>
      <c r="GL105" s="2" t="s">
        <v>505</v>
      </c>
      <c r="GM105">
        <v>1</v>
      </c>
      <c r="GN105" t="s">
        <v>518</v>
      </c>
      <c r="GO105">
        <v>13</v>
      </c>
      <c r="GP105" t="s">
        <v>513</v>
      </c>
      <c r="GQ105" s="3">
        <v>9</v>
      </c>
      <c r="GR105" s="2">
        <v>1</v>
      </c>
      <c r="GS105">
        <v>5</v>
      </c>
      <c r="GT105">
        <v>5</v>
      </c>
      <c r="GU105">
        <v>3</v>
      </c>
      <c r="GV105">
        <v>2</v>
      </c>
      <c r="GW105">
        <v>4</v>
      </c>
      <c r="GX105" s="37">
        <f>LOOKUP(GW105,{1,2,3,4,5},{5,4,3,2,1})</f>
        <v>2</v>
      </c>
      <c r="GY105">
        <v>1</v>
      </c>
      <c r="GZ105" s="37">
        <f>LOOKUP(GY105,{1,2,3,4,5},{5,4,3,2,1})</f>
        <v>5</v>
      </c>
      <c r="HA105">
        <v>5</v>
      </c>
      <c r="HB105">
        <v>1</v>
      </c>
      <c r="HC105" s="37">
        <f>LOOKUP(HB105,{1,2,3,4,5},{5,4,3,2,1})</f>
        <v>5</v>
      </c>
      <c r="HD105">
        <v>3</v>
      </c>
      <c r="HE105">
        <v>5</v>
      </c>
      <c r="HF105">
        <v>5</v>
      </c>
      <c r="HG105">
        <v>4</v>
      </c>
      <c r="HH105">
        <v>2</v>
      </c>
      <c r="HI105">
        <v>2</v>
      </c>
      <c r="HJ105">
        <v>5</v>
      </c>
      <c r="HK105">
        <v>3</v>
      </c>
      <c r="HL105" s="37">
        <f>LOOKUP(HK105,{1,2,3,4,5},{5,4,3,2,1})</f>
        <v>3</v>
      </c>
      <c r="HM105">
        <v>3</v>
      </c>
      <c r="HN105" s="37">
        <f>LOOKUP(HM105,{1,2,3,4,5},{5,4,3,2,1})</f>
        <v>3</v>
      </c>
      <c r="HO105">
        <f t="shared" si="337"/>
        <v>64</v>
      </c>
      <c r="HP105">
        <f t="shared" si="338"/>
        <v>3.76</v>
      </c>
      <c r="HQ105" s="31">
        <v>1</v>
      </c>
      <c r="HR105" s="31">
        <v>2</v>
      </c>
      <c r="HS105" s="31">
        <v>1</v>
      </c>
      <c r="HT105" s="31">
        <v>1</v>
      </c>
      <c r="HU105" s="31">
        <v>1</v>
      </c>
      <c r="HV105" s="31">
        <v>1</v>
      </c>
      <c r="HW105" s="31">
        <v>2</v>
      </c>
      <c r="HX105" s="31">
        <v>3</v>
      </c>
      <c r="HY105" s="31">
        <v>3</v>
      </c>
      <c r="HZ105" s="31">
        <v>3</v>
      </c>
      <c r="IA105" s="31">
        <v>3</v>
      </c>
      <c r="IB105" s="31">
        <v>1</v>
      </c>
      <c r="IC105" s="31">
        <v>2</v>
      </c>
      <c r="ID105" s="31">
        <v>1</v>
      </c>
      <c r="IE105" s="31" t="s">
        <v>440</v>
      </c>
      <c r="IF105" s="31">
        <v>3</v>
      </c>
      <c r="IG105" s="31">
        <v>3</v>
      </c>
      <c r="IH105" s="31">
        <v>1</v>
      </c>
      <c r="II105" s="31">
        <v>1</v>
      </c>
      <c r="IJ105" s="31">
        <f>LOOKUP(II105,{1,2,3},{3,2,1})</f>
        <v>3</v>
      </c>
      <c r="IK105" s="32">
        <f t="shared" si="308"/>
        <v>31</v>
      </c>
      <c r="IL105" s="33">
        <f t="shared" si="309"/>
        <v>1.82</v>
      </c>
      <c r="IM105" s="2">
        <v>1</v>
      </c>
      <c r="IN105">
        <v>4</v>
      </c>
      <c r="IO105">
        <v>4</v>
      </c>
      <c r="IP105">
        <v>3</v>
      </c>
      <c r="IQ105">
        <v>1</v>
      </c>
      <c r="IR105">
        <v>5</v>
      </c>
      <c r="IS105">
        <v>2</v>
      </c>
      <c r="IT105" s="2">
        <f t="shared" si="339"/>
        <v>19</v>
      </c>
      <c r="IU105" s="3">
        <f t="shared" si="340"/>
        <v>3.1669999999999998</v>
      </c>
      <c r="IV105" s="2">
        <v>1</v>
      </c>
      <c r="IW105">
        <v>3</v>
      </c>
      <c r="IX105">
        <v>5</v>
      </c>
      <c r="IY105">
        <v>3</v>
      </c>
      <c r="IZ105">
        <v>2</v>
      </c>
      <c r="JA105">
        <v>5</v>
      </c>
      <c r="JB105">
        <v>4</v>
      </c>
      <c r="JC105" s="2">
        <f t="shared" si="341"/>
        <v>22</v>
      </c>
      <c r="JD105" s="3">
        <f t="shared" si="342"/>
        <v>3.6669999999999998</v>
      </c>
      <c r="JE105" s="2">
        <v>1</v>
      </c>
      <c r="JF105">
        <v>2</v>
      </c>
      <c r="JG105">
        <v>3</v>
      </c>
      <c r="JH105">
        <v>3</v>
      </c>
      <c r="JI105">
        <v>4</v>
      </c>
      <c r="JJ105">
        <v>3</v>
      </c>
      <c r="JK105">
        <v>3</v>
      </c>
      <c r="JL105" s="2">
        <f t="shared" si="343"/>
        <v>18</v>
      </c>
      <c r="JM105" s="3">
        <f t="shared" si="344"/>
        <v>3</v>
      </c>
      <c r="JN105" s="2">
        <v>1</v>
      </c>
      <c r="JO105">
        <v>4</v>
      </c>
      <c r="JP105">
        <v>5</v>
      </c>
      <c r="JQ105">
        <v>3</v>
      </c>
      <c r="JR105">
        <v>4</v>
      </c>
      <c r="JS105">
        <v>5</v>
      </c>
      <c r="JT105">
        <v>5</v>
      </c>
      <c r="JU105" s="2">
        <f t="shared" si="278"/>
        <v>26</v>
      </c>
      <c r="JV105" s="3">
        <f t="shared" si="279"/>
        <v>4.3330000000000002</v>
      </c>
      <c r="JW105" s="2">
        <v>1</v>
      </c>
      <c r="JX105">
        <v>5</v>
      </c>
      <c r="JY105" s="37">
        <f>LOOKUP(JX105,{1,2,3,4,5},{5,4,3,2,1})</f>
        <v>1</v>
      </c>
      <c r="JZ105">
        <v>2</v>
      </c>
      <c r="KA105" s="37">
        <f>LOOKUP(JZ105,{1,2,3,4,5},{5,4,3,2,1})</f>
        <v>4</v>
      </c>
      <c r="KB105">
        <v>3</v>
      </c>
      <c r="KC105" s="37">
        <f>LOOKUP(KB105,{1,2,3,4,5},{5,4,3,2,1})</f>
        <v>3</v>
      </c>
      <c r="KD105">
        <v>5</v>
      </c>
      <c r="KE105" s="37">
        <f>LOOKUP(KD105,{1,2,3,4,5},{5,4,3,2,1})</f>
        <v>1</v>
      </c>
      <c r="KF105">
        <v>1</v>
      </c>
      <c r="KG105" s="37">
        <f>LOOKUP(KF105,{1,2,3,4,5},{5,4,3,2,1})</f>
        <v>5</v>
      </c>
      <c r="KH105">
        <v>3</v>
      </c>
      <c r="KI105" s="37">
        <f>LOOKUP(KH105,{1,2,3,4,5},{5,4,3,2,1})</f>
        <v>3</v>
      </c>
      <c r="KJ105" s="2">
        <f t="shared" si="276"/>
        <v>19</v>
      </c>
      <c r="KK105" s="3">
        <f t="shared" si="345"/>
        <v>3.1669999999999998</v>
      </c>
      <c r="KL105" s="2">
        <f t="shared" si="346"/>
        <v>8</v>
      </c>
      <c r="KM105">
        <f t="shared" si="347"/>
        <v>13</v>
      </c>
      <c r="KN105">
        <f t="shared" si="363"/>
        <v>9</v>
      </c>
      <c r="KO105">
        <f t="shared" si="348"/>
        <v>4</v>
      </c>
      <c r="KP105">
        <f t="shared" si="361"/>
        <v>15</v>
      </c>
      <c r="KQ105">
        <f t="shared" si="349"/>
        <v>9</v>
      </c>
      <c r="KR105" s="2">
        <f t="shared" si="218"/>
        <v>6</v>
      </c>
      <c r="KS105">
        <f t="shared" ref="KS105:KS136" si="364">(JG105+JP105)</f>
        <v>8</v>
      </c>
      <c r="KT105">
        <f t="shared" si="280"/>
        <v>6</v>
      </c>
      <c r="KU105">
        <f t="shared" si="281"/>
        <v>8</v>
      </c>
      <c r="KV105">
        <f t="shared" si="283"/>
        <v>8</v>
      </c>
      <c r="KW105" s="3">
        <f t="shared" si="282"/>
        <v>8</v>
      </c>
      <c r="KX105" s="2">
        <v>1</v>
      </c>
      <c r="KY105">
        <v>4</v>
      </c>
      <c r="KZ105">
        <v>5</v>
      </c>
      <c r="LA105">
        <v>3</v>
      </c>
      <c r="LB105">
        <v>1</v>
      </c>
      <c r="LC105">
        <v>3</v>
      </c>
      <c r="LD105">
        <v>2</v>
      </c>
      <c r="LE105">
        <v>4</v>
      </c>
      <c r="LF105">
        <v>3</v>
      </c>
      <c r="LG105">
        <v>5</v>
      </c>
      <c r="LH105">
        <v>4</v>
      </c>
      <c r="LI105">
        <v>2</v>
      </c>
      <c r="LJ105">
        <v>4</v>
      </c>
      <c r="LK105">
        <v>3</v>
      </c>
      <c r="LL105">
        <v>3</v>
      </c>
      <c r="LM105">
        <v>2</v>
      </c>
      <c r="LN105">
        <v>2</v>
      </c>
      <c r="LO105">
        <v>2</v>
      </c>
      <c r="LP105">
        <v>2</v>
      </c>
      <c r="LQ105">
        <v>2</v>
      </c>
      <c r="LR105">
        <v>3</v>
      </c>
      <c r="LS105">
        <v>1</v>
      </c>
      <c r="LT105">
        <v>3</v>
      </c>
      <c r="LU105" s="2">
        <f t="shared" si="351"/>
        <v>25</v>
      </c>
      <c r="LV105" s="3">
        <f t="shared" si="352"/>
        <v>4.1669999999999998</v>
      </c>
      <c r="LW105" s="2">
        <f t="shared" si="353"/>
        <v>38</v>
      </c>
      <c r="LX105" s="3">
        <f t="shared" si="354"/>
        <v>2.375</v>
      </c>
      <c r="LY105" s="2">
        <f t="shared" si="355"/>
        <v>63</v>
      </c>
      <c r="LZ105" s="3">
        <f t="shared" si="356"/>
        <v>2.8639999999999999</v>
      </c>
      <c r="MA105" s="2">
        <v>1</v>
      </c>
      <c r="MB105">
        <v>2</v>
      </c>
      <c r="MC105">
        <v>1</v>
      </c>
      <c r="MD105">
        <v>2</v>
      </c>
      <c r="ME105">
        <v>2</v>
      </c>
      <c r="MF105">
        <v>1</v>
      </c>
      <c r="MG105">
        <v>2</v>
      </c>
      <c r="MH105">
        <v>1</v>
      </c>
      <c r="MI105">
        <v>1</v>
      </c>
      <c r="MJ105" s="3">
        <v>1</v>
      </c>
      <c r="MK105">
        <f t="shared" si="357"/>
        <v>14</v>
      </c>
      <c r="ML105" s="2">
        <v>1</v>
      </c>
      <c r="MM105">
        <v>3</v>
      </c>
      <c r="MN105">
        <v>4</v>
      </c>
      <c r="MO105">
        <v>2</v>
      </c>
      <c r="MP105" s="37">
        <f>LOOKUP(MO105,{1,2,3,4,5},{5,4,3,2,1})</f>
        <v>4</v>
      </c>
      <c r="MQ105">
        <v>3</v>
      </c>
      <c r="MR105">
        <v>2</v>
      </c>
      <c r="MS105" s="37">
        <f>LOOKUP(MR105,{1,2,3,4,5},{5,4,3,2,1})</f>
        <v>4</v>
      </c>
      <c r="MT105">
        <v>2</v>
      </c>
      <c r="MU105" s="37">
        <f>LOOKUP(MT105,{1,2,3,4,5},{5,4,3,2,1})</f>
        <v>4</v>
      </c>
      <c r="MV105">
        <v>4</v>
      </c>
      <c r="MW105">
        <v>3</v>
      </c>
      <c r="MX105">
        <v>5</v>
      </c>
      <c r="MY105">
        <v>5</v>
      </c>
      <c r="MZ105" s="37">
        <f>LOOKUP(MY105,{1,2,3,4,5},{5,4,3,2,1})</f>
        <v>1</v>
      </c>
      <c r="NA105">
        <v>3</v>
      </c>
      <c r="NB105">
        <v>5</v>
      </c>
      <c r="NC105">
        <v>3</v>
      </c>
      <c r="ND105" s="37">
        <f>LOOKUP(NC105,{1,2,3,4,5},{5,4,3,2,1})</f>
        <v>3</v>
      </c>
      <c r="NE105">
        <v>3</v>
      </c>
      <c r="NF105">
        <v>3</v>
      </c>
      <c r="NG105" s="37">
        <f>LOOKUP(NF105,{1,2,3,4,5},{5,4,3,2,1})</f>
        <v>3</v>
      </c>
      <c r="NH105">
        <v>5</v>
      </c>
      <c r="NI105" s="37">
        <f>LOOKUP(NH105,{1,2,3,4,5},{5,4,3,2,1})</f>
        <v>1</v>
      </c>
      <c r="NJ105">
        <v>3</v>
      </c>
      <c r="NK105">
        <v>1</v>
      </c>
      <c r="NL105" s="37">
        <f>LOOKUP(NK105,{1,2,3,4,5},{5,4,3,2,1})</f>
        <v>5</v>
      </c>
      <c r="NM105">
        <v>3</v>
      </c>
      <c r="NN105" s="37">
        <f>LOOKUP(NM105,{1,2,3,4,5},{5,4,3,2,1})</f>
        <v>3</v>
      </c>
      <c r="NO105">
        <v>2</v>
      </c>
      <c r="NP105" s="37">
        <f>LOOKUP(NO105,{1,2,3,4,5},{5,4,3,2,1})</f>
        <v>4</v>
      </c>
      <c r="NQ105">
        <v>4</v>
      </c>
      <c r="NR105">
        <v>3</v>
      </c>
      <c r="NS105">
        <v>5</v>
      </c>
      <c r="NT105">
        <v>1</v>
      </c>
      <c r="NU105" s="37">
        <f>LOOKUP(NT105,{1,2,3,4,5},{5,4,3,2,1})</f>
        <v>5</v>
      </c>
      <c r="NV105">
        <v>3</v>
      </c>
      <c r="NW105" s="37">
        <f>LOOKUP(NV105,{1,2,3,4,5},{5,4,3,2,1})</f>
        <v>3</v>
      </c>
      <c r="NX105">
        <v>2</v>
      </c>
      <c r="NY105" s="37">
        <f>LOOKUP(NX105,{1,2,3,4,5},{5,4,3,2,1})</f>
        <v>4</v>
      </c>
      <c r="NZ105">
        <f t="shared" si="284"/>
        <v>92</v>
      </c>
      <c r="OA105">
        <f t="shared" si="285"/>
        <v>3.54</v>
      </c>
      <c r="OB105" s="13" t="s">
        <v>440</v>
      </c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</row>
    <row r="106" spans="1:461" x14ac:dyDescent="0.3">
      <c r="A106" s="30">
        <v>117</v>
      </c>
      <c r="B106" s="2" t="s">
        <v>892</v>
      </c>
      <c r="C106" s="3">
        <v>1</v>
      </c>
      <c r="D106" s="2">
        <v>18</v>
      </c>
      <c r="E106">
        <v>1</v>
      </c>
      <c r="F106" s="2">
        <v>2</v>
      </c>
      <c r="G106">
        <v>1</v>
      </c>
      <c r="H106" s="3">
        <v>1</v>
      </c>
      <c r="I106" s="2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  <c r="P106">
        <f t="shared" si="274"/>
        <v>3</v>
      </c>
      <c r="R106">
        <v>6</v>
      </c>
      <c r="S106">
        <v>3</v>
      </c>
      <c r="T106">
        <f>LOOKUP(R106,{1,2,3,4,5,6,11,15},{1,2,1,2,2,2,1,2})</f>
        <v>2</v>
      </c>
      <c r="U106">
        <v>2</v>
      </c>
      <c r="V106" s="3"/>
      <c r="W106" s="2">
        <v>1</v>
      </c>
      <c r="X106">
        <v>11</v>
      </c>
      <c r="Y106">
        <v>80</v>
      </c>
      <c r="Z106" s="13">
        <f>(Y106)/20</f>
        <v>4</v>
      </c>
      <c r="AA106">
        <v>85</v>
      </c>
      <c r="AB106" s="13">
        <f t="shared" si="360"/>
        <v>4.25</v>
      </c>
      <c r="AC106">
        <f t="shared" si="362"/>
        <v>11.25</v>
      </c>
      <c r="AD106" s="13">
        <f t="shared" si="358"/>
        <v>3.75</v>
      </c>
      <c r="AE106" s="2">
        <v>1</v>
      </c>
      <c r="AF106">
        <v>1</v>
      </c>
      <c r="AG106">
        <f t="shared" si="286"/>
        <v>1</v>
      </c>
      <c r="AH106">
        <v>1</v>
      </c>
      <c r="AI106">
        <f t="shared" si="287"/>
        <v>1</v>
      </c>
      <c r="AJ106">
        <v>1</v>
      </c>
      <c r="AK106">
        <f t="shared" si="288"/>
        <v>1</v>
      </c>
      <c r="AL106">
        <v>1</v>
      </c>
      <c r="AM106">
        <f t="shared" si="289"/>
        <v>-1</v>
      </c>
      <c r="AN106">
        <v>1</v>
      </c>
      <c r="AO106">
        <f t="shared" si="290"/>
        <v>-1</v>
      </c>
      <c r="AP106">
        <v>1</v>
      </c>
      <c r="AQ106">
        <f t="shared" si="291"/>
        <v>1</v>
      </c>
      <c r="AR106">
        <v>2</v>
      </c>
      <c r="AS106">
        <f t="shared" si="292"/>
        <v>1</v>
      </c>
      <c r="AT106">
        <v>2</v>
      </c>
      <c r="AU106">
        <f t="shared" si="293"/>
        <v>1</v>
      </c>
      <c r="AV106">
        <v>1</v>
      </c>
      <c r="AW106">
        <f t="shared" si="294"/>
        <v>1</v>
      </c>
      <c r="AX106">
        <v>1</v>
      </c>
      <c r="AY106">
        <f t="shared" si="295"/>
        <v>-1</v>
      </c>
      <c r="AZ106">
        <v>1</v>
      </c>
      <c r="BA106">
        <f t="shared" si="296"/>
        <v>-1</v>
      </c>
      <c r="BB106">
        <v>1</v>
      </c>
      <c r="BC106">
        <f t="shared" si="297"/>
        <v>1</v>
      </c>
      <c r="BD106">
        <v>1</v>
      </c>
      <c r="BE106">
        <f t="shared" si="298"/>
        <v>1</v>
      </c>
      <c r="BF106">
        <v>2</v>
      </c>
      <c r="BG106">
        <f t="shared" si="299"/>
        <v>1</v>
      </c>
      <c r="BH106">
        <v>1</v>
      </c>
      <c r="BI106">
        <f t="shared" si="300"/>
        <v>1</v>
      </c>
      <c r="BJ106">
        <v>2</v>
      </c>
      <c r="BK106">
        <f t="shared" si="301"/>
        <v>1</v>
      </c>
      <c r="BL106">
        <v>1</v>
      </c>
      <c r="BM106">
        <f t="shared" si="302"/>
        <v>-1</v>
      </c>
      <c r="BN106">
        <v>1</v>
      </c>
      <c r="BO106">
        <f t="shared" si="303"/>
        <v>1</v>
      </c>
      <c r="BP106">
        <v>1</v>
      </c>
      <c r="BQ106">
        <f t="shared" si="304"/>
        <v>1</v>
      </c>
      <c r="BR106">
        <v>2</v>
      </c>
      <c r="BS106">
        <f t="shared" si="305"/>
        <v>1</v>
      </c>
      <c r="BT106">
        <v>1</v>
      </c>
      <c r="BU106">
        <f t="shared" si="306"/>
        <v>-1</v>
      </c>
      <c r="BV106" s="13">
        <f t="shared" si="307"/>
        <v>9</v>
      </c>
      <c r="BW106" s="2">
        <v>1</v>
      </c>
      <c r="BX106">
        <v>3</v>
      </c>
      <c r="BY106">
        <v>3</v>
      </c>
      <c r="BZ106">
        <v>3</v>
      </c>
      <c r="CA106">
        <v>3</v>
      </c>
      <c r="CB106">
        <v>3</v>
      </c>
      <c r="CC106">
        <v>4</v>
      </c>
      <c r="CD106">
        <v>1</v>
      </c>
      <c r="CE106" s="37">
        <v>5</v>
      </c>
      <c r="CF106">
        <v>2</v>
      </c>
      <c r="CG106">
        <v>4</v>
      </c>
      <c r="CH106">
        <v>1</v>
      </c>
      <c r="CI106">
        <v>1</v>
      </c>
      <c r="CJ106">
        <v>2</v>
      </c>
      <c r="CK106">
        <v>1</v>
      </c>
      <c r="CL106">
        <v>4</v>
      </c>
      <c r="CM106">
        <v>4</v>
      </c>
      <c r="CN106">
        <v>4</v>
      </c>
      <c r="CO106">
        <v>2</v>
      </c>
      <c r="CP106">
        <v>3</v>
      </c>
      <c r="CQ106">
        <v>4</v>
      </c>
      <c r="CR106">
        <v>4</v>
      </c>
      <c r="CS106">
        <f>LOOKUP(CR106,{1,2,3,4,5},{5,4,3,2,1})</f>
        <v>2</v>
      </c>
      <c r="CT106">
        <v>5</v>
      </c>
      <c r="CU106">
        <v>4</v>
      </c>
      <c r="CV106">
        <v>5</v>
      </c>
      <c r="CW106">
        <v>2</v>
      </c>
      <c r="CX106">
        <f>LOOKUP(CW106,{1,2,3,4,5},{5,4,3,2,1})</f>
        <v>4</v>
      </c>
      <c r="CY106">
        <v>1</v>
      </c>
      <c r="CZ106">
        <f>LOOKUP(CY106,{1,2,3,4,5},{5,4,3,2,1})</f>
        <v>5</v>
      </c>
      <c r="DA106">
        <v>1</v>
      </c>
      <c r="DB106">
        <f>LOOKUP(DA106,{1,2,3,4,5},{5,4,3,2,1})</f>
        <v>5</v>
      </c>
      <c r="DC106">
        <v>5</v>
      </c>
      <c r="DD106">
        <v>5</v>
      </c>
      <c r="DE106">
        <v>5</v>
      </c>
      <c r="DF106">
        <v>4</v>
      </c>
      <c r="DG106">
        <v>4</v>
      </c>
      <c r="DH106">
        <v>4</v>
      </c>
      <c r="DI106">
        <v>5</v>
      </c>
      <c r="DJ106">
        <v>4</v>
      </c>
      <c r="DK106">
        <v>5</v>
      </c>
      <c r="DL106" s="2">
        <f t="shared" si="310"/>
        <v>9</v>
      </c>
      <c r="DM106">
        <f t="shared" si="311"/>
        <v>3</v>
      </c>
      <c r="DN106">
        <f t="shared" si="312"/>
        <v>12</v>
      </c>
      <c r="DO106">
        <f t="shared" si="313"/>
        <v>4</v>
      </c>
      <c r="DP106">
        <f t="shared" si="314"/>
        <v>21</v>
      </c>
      <c r="DQ106" s="3">
        <f t="shared" si="315"/>
        <v>3.5</v>
      </c>
      <c r="DR106" s="2">
        <f t="shared" si="316"/>
        <v>18</v>
      </c>
      <c r="DS106">
        <f t="shared" si="317"/>
        <v>3</v>
      </c>
      <c r="DT106">
        <f t="shared" si="318"/>
        <v>18</v>
      </c>
      <c r="DU106">
        <f t="shared" si="319"/>
        <v>2.25</v>
      </c>
      <c r="DV106">
        <f t="shared" si="320"/>
        <v>36</v>
      </c>
      <c r="DW106" s="3">
        <f t="shared" si="321"/>
        <v>2.57</v>
      </c>
      <c r="DX106" s="2">
        <f t="shared" si="322"/>
        <v>9</v>
      </c>
      <c r="DY106">
        <f t="shared" si="323"/>
        <v>3</v>
      </c>
      <c r="DZ106">
        <f t="shared" si="324"/>
        <v>14</v>
      </c>
      <c r="EA106">
        <f t="shared" si="325"/>
        <v>4.6666999999999996</v>
      </c>
      <c r="EB106">
        <f t="shared" si="326"/>
        <v>23</v>
      </c>
      <c r="EC106" s="3">
        <f t="shared" si="327"/>
        <v>3.83</v>
      </c>
      <c r="ED106" s="2">
        <f t="shared" si="275"/>
        <v>29</v>
      </c>
      <c r="EE106" s="3">
        <f t="shared" si="328"/>
        <v>4.83</v>
      </c>
      <c r="EF106" s="2">
        <f t="shared" si="329"/>
        <v>14</v>
      </c>
      <c r="EG106" s="3">
        <f t="shared" si="330"/>
        <v>4.67</v>
      </c>
      <c r="EH106" s="2">
        <f t="shared" si="331"/>
        <v>123</v>
      </c>
      <c r="EI106" s="3">
        <f t="shared" si="332"/>
        <v>3.51</v>
      </c>
      <c r="EJ106" s="2">
        <v>1</v>
      </c>
      <c r="EK106">
        <v>2</v>
      </c>
      <c r="EL106">
        <v>2</v>
      </c>
      <c r="EM106">
        <v>4</v>
      </c>
      <c r="EN106">
        <v>2</v>
      </c>
      <c r="EO106">
        <v>2</v>
      </c>
      <c r="EP106">
        <v>3</v>
      </c>
      <c r="EQ106">
        <v>5</v>
      </c>
      <c r="ER106">
        <v>4</v>
      </c>
      <c r="ES106">
        <v>4</v>
      </c>
      <c r="ET106">
        <v>5</v>
      </c>
      <c r="EU106" s="37">
        <v>2</v>
      </c>
      <c r="EV106">
        <v>3</v>
      </c>
      <c r="EW106">
        <v>3</v>
      </c>
      <c r="EX106">
        <v>3</v>
      </c>
      <c r="EY106">
        <v>4</v>
      </c>
      <c r="EZ106">
        <v>5</v>
      </c>
      <c r="FA106">
        <v>5</v>
      </c>
      <c r="FB106">
        <v>5</v>
      </c>
      <c r="FC106">
        <v>3</v>
      </c>
      <c r="FD106">
        <v>3</v>
      </c>
      <c r="FE106">
        <v>3</v>
      </c>
      <c r="FF106" s="2">
        <f t="shared" si="333"/>
        <v>70</v>
      </c>
      <c r="FG106" s="3">
        <f t="shared" si="334"/>
        <v>3.5</v>
      </c>
      <c r="FH106" t="s">
        <v>514</v>
      </c>
      <c r="FI106">
        <v>10</v>
      </c>
      <c r="FJ106" t="s">
        <v>520</v>
      </c>
      <c r="FK106">
        <v>15</v>
      </c>
      <c r="FL106" t="s">
        <v>511</v>
      </c>
      <c r="FM106" s="3">
        <v>7</v>
      </c>
      <c r="FN106" s="2">
        <v>1</v>
      </c>
      <c r="FO106">
        <v>1</v>
      </c>
      <c r="FP106">
        <v>2</v>
      </c>
      <c r="FQ106">
        <v>1</v>
      </c>
      <c r="FR106">
        <v>2</v>
      </c>
      <c r="FS106">
        <v>2</v>
      </c>
      <c r="FT106">
        <v>1</v>
      </c>
      <c r="FU106">
        <v>1</v>
      </c>
      <c r="FV106">
        <v>1</v>
      </c>
      <c r="FW106">
        <v>1</v>
      </c>
      <c r="FX106">
        <v>1</v>
      </c>
      <c r="FY106" s="37">
        <v>2</v>
      </c>
      <c r="FZ106">
        <v>1</v>
      </c>
      <c r="GA106">
        <v>1</v>
      </c>
      <c r="GB106">
        <v>2</v>
      </c>
      <c r="GC106">
        <v>2</v>
      </c>
      <c r="GD106">
        <v>1</v>
      </c>
      <c r="GE106">
        <v>2</v>
      </c>
      <c r="GF106">
        <v>1</v>
      </c>
      <c r="GG106">
        <v>1</v>
      </c>
      <c r="GH106">
        <v>2</v>
      </c>
      <c r="GI106">
        <v>1</v>
      </c>
      <c r="GJ106" s="2">
        <f t="shared" si="335"/>
        <v>27</v>
      </c>
      <c r="GK106" s="3">
        <f t="shared" si="336"/>
        <v>1.35</v>
      </c>
      <c r="GL106" s="2" t="s">
        <v>520</v>
      </c>
      <c r="GM106">
        <v>15</v>
      </c>
      <c r="GN106" t="s">
        <v>507</v>
      </c>
      <c r="GO106">
        <v>3</v>
      </c>
      <c r="GP106" t="s">
        <v>511</v>
      </c>
      <c r="GQ106" s="3">
        <v>7</v>
      </c>
      <c r="GR106" s="2">
        <v>1</v>
      </c>
      <c r="GS106">
        <v>5</v>
      </c>
      <c r="GT106">
        <v>5</v>
      </c>
      <c r="GU106">
        <v>4</v>
      </c>
      <c r="GV106">
        <v>5</v>
      </c>
      <c r="GW106">
        <v>5</v>
      </c>
      <c r="GX106" s="37">
        <f>LOOKUP(GW106,{1,2,3,4,5},{5,4,3,2,1})</f>
        <v>1</v>
      </c>
      <c r="GY106">
        <v>2</v>
      </c>
      <c r="GZ106" s="37">
        <f>LOOKUP(GY106,{1,2,3,4,5},{5,4,3,2,1})</f>
        <v>4</v>
      </c>
      <c r="HA106">
        <v>3</v>
      </c>
      <c r="HB106">
        <v>5</v>
      </c>
      <c r="HC106" s="37">
        <f>LOOKUP(HB106,{1,2,3,4,5},{5,4,3,2,1})</f>
        <v>1</v>
      </c>
      <c r="HD106">
        <v>2</v>
      </c>
      <c r="HE106">
        <v>5</v>
      </c>
      <c r="HF106">
        <v>4</v>
      </c>
      <c r="HG106">
        <v>5</v>
      </c>
      <c r="HH106">
        <v>4</v>
      </c>
      <c r="HI106">
        <v>5</v>
      </c>
      <c r="HJ106">
        <v>5</v>
      </c>
      <c r="HK106">
        <v>4</v>
      </c>
      <c r="HL106" s="37">
        <f>LOOKUP(HK106,{1,2,3,4,5},{5,4,3,2,1})</f>
        <v>2</v>
      </c>
      <c r="HM106">
        <v>5</v>
      </c>
      <c r="HN106" s="37">
        <f>LOOKUP(HM106,{1,2,3,4,5},{5,4,3,2,1})</f>
        <v>1</v>
      </c>
      <c r="HO106">
        <f t="shared" si="337"/>
        <v>61</v>
      </c>
      <c r="HP106">
        <f t="shared" si="338"/>
        <v>3.59</v>
      </c>
      <c r="HQ106">
        <v>1</v>
      </c>
      <c r="HR106">
        <v>1</v>
      </c>
      <c r="HS106">
        <v>2</v>
      </c>
      <c r="HT106">
        <v>1</v>
      </c>
      <c r="HU106">
        <v>1</v>
      </c>
      <c r="HV106">
        <v>1</v>
      </c>
      <c r="HW106">
        <v>1</v>
      </c>
      <c r="HX106" s="37">
        <v>3</v>
      </c>
      <c r="HY106">
        <v>2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2</v>
      </c>
      <c r="IG106">
        <v>1</v>
      </c>
      <c r="IH106">
        <v>1</v>
      </c>
      <c r="II106">
        <v>3</v>
      </c>
      <c r="IJ106" s="37">
        <f>LOOKUP(II106,{1,2,3},{3,2,1})</f>
        <v>1</v>
      </c>
      <c r="IK106" s="2">
        <f t="shared" si="308"/>
        <v>20</v>
      </c>
      <c r="IL106" s="3">
        <f t="shared" si="309"/>
        <v>1.18</v>
      </c>
      <c r="IM106" s="2">
        <v>1</v>
      </c>
      <c r="IN106">
        <v>2</v>
      </c>
      <c r="IO106">
        <v>5</v>
      </c>
      <c r="IP106">
        <v>2</v>
      </c>
      <c r="IQ106">
        <v>1</v>
      </c>
      <c r="IR106">
        <v>5</v>
      </c>
      <c r="IS106">
        <v>1</v>
      </c>
      <c r="IT106" s="2">
        <f t="shared" si="339"/>
        <v>16</v>
      </c>
      <c r="IU106" s="3">
        <f t="shared" si="340"/>
        <v>2.6669999999999998</v>
      </c>
      <c r="IV106" s="2">
        <v>1</v>
      </c>
      <c r="IW106">
        <v>4</v>
      </c>
      <c r="IX106">
        <v>5</v>
      </c>
      <c r="IY106">
        <v>3</v>
      </c>
      <c r="IZ106">
        <v>1</v>
      </c>
      <c r="JA106">
        <v>5</v>
      </c>
      <c r="JB106">
        <v>1</v>
      </c>
      <c r="JC106" s="2">
        <f t="shared" si="341"/>
        <v>19</v>
      </c>
      <c r="JD106" s="3">
        <f t="shared" si="342"/>
        <v>3.1669999999999998</v>
      </c>
      <c r="JE106" s="2">
        <v>1</v>
      </c>
      <c r="JF106">
        <v>1</v>
      </c>
      <c r="JG106">
        <v>2</v>
      </c>
      <c r="JH106">
        <v>3</v>
      </c>
      <c r="JI106">
        <v>4</v>
      </c>
      <c r="JJ106">
        <v>1</v>
      </c>
      <c r="JK106">
        <v>3</v>
      </c>
      <c r="JL106" s="2">
        <f t="shared" si="343"/>
        <v>14</v>
      </c>
      <c r="JM106" s="3">
        <f t="shared" si="344"/>
        <v>2.3330000000000002</v>
      </c>
      <c r="JN106" s="32">
        <v>1</v>
      </c>
      <c r="JO106" s="31" t="s">
        <v>440</v>
      </c>
      <c r="JP106" s="31">
        <v>5</v>
      </c>
      <c r="JQ106" s="31">
        <v>5</v>
      </c>
      <c r="JR106" s="31">
        <v>5</v>
      </c>
      <c r="JS106" s="31">
        <v>4</v>
      </c>
      <c r="JT106" s="31">
        <v>5</v>
      </c>
      <c r="JU106" s="32">
        <f t="shared" ref="JU106:JU137" si="365">SUM(JO106:JT106)</f>
        <v>24</v>
      </c>
      <c r="JV106" s="33">
        <f t="shared" ref="JV106:JV137" si="366">ROUND((JU106/6),3)</f>
        <v>4</v>
      </c>
      <c r="JW106" s="32">
        <v>1</v>
      </c>
      <c r="JX106" s="31">
        <v>2</v>
      </c>
      <c r="JY106" s="31">
        <f>LOOKUP(JX106,{1,2,3,4,5},{5,4,3,2,1})</f>
        <v>4</v>
      </c>
      <c r="JZ106" s="31">
        <v>2</v>
      </c>
      <c r="KA106" s="31">
        <f>LOOKUP(JZ106,{1,2,3,4,5},{5,4,3,2,1})</f>
        <v>4</v>
      </c>
      <c r="KB106" s="31">
        <v>2</v>
      </c>
      <c r="KC106" s="31">
        <f>LOOKUP(KB106,{1,2,3,4,5},{5,4,3,2,1})</f>
        <v>4</v>
      </c>
      <c r="KD106" s="31">
        <v>3</v>
      </c>
      <c r="KE106" s="31">
        <f>LOOKUP(KD106,{1,2,3,4,5},{5,4,3,2,1})</f>
        <v>3</v>
      </c>
      <c r="KF106" s="31">
        <v>1</v>
      </c>
      <c r="KG106" s="31">
        <f>LOOKUP(KF106,{1,2,3,4,5},{5,4,3,2,1})</f>
        <v>5</v>
      </c>
      <c r="KH106" s="31">
        <v>5</v>
      </c>
      <c r="KI106" s="31">
        <f>LOOKUP(KH106,{1,2,3,4,5},{5,4,3,2,1})</f>
        <v>1</v>
      </c>
      <c r="KJ106" s="32">
        <f t="shared" si="276"/>
        <v>15</v>
      </c>
      <c r="KK106" s="33">
        <f t="shared" si="345"/>
        <v>2.5</v>
      </c>
      <c r="KL106" s="2">
        <f t="shared" si="346"/>
        <v>10</v>
      </c>
      <c r="KM106">
        <f t="shared" si="347"/>
        <v>14</v>
      </c>
      <c r="KN106">
        <f t="shared" si="363"/>
        <v>9</v>
      </c>
      <c r="KO106">
        <f t="shared" si="348"/>
        <v>5</v>
      </c>
      <c r="KP106">
        <f t="shared" si="361"/>
        <v>15</v>
      </c>
      <c r="KQ106">
        <f t="shared" si="349"/>
        <v>3</v>
      </c>
      <c r="KR106" s="32" t="s">
        <v>440</v>
      </c>
      <c r="KS106">
        <f t="shared" si="364"/>
        <v>7</v>
      </c>
      <c r="KT106">
        <f t="shared" si="280"/>
        <v>8</v>
      </c>
      <c r="KU106">
        <f t="shared" si="281"/>
        <v>9</v>
      </c>
      <c r="KV106">
        <f t="shared" si="283"/>
        <v>5</v>
      </c>
      <c r="KW106" s="3">
        <f t="shared" si="282"/>
        <v>8</v>
      </c>
      <c r="KX106" s="32">
        <v>1</v>
      </c>
      <c r="KY106" s="31">
        <v>4</v>
      </c>
      <c r="KZ106" s="31">
        <v>5</v>
      </c>
      <c r="LA106" s="31">
        <v>3</v>
      </c>
      <c r="LB106" s="31">
        <v>2</v>
      </c>
      <c r="LC106" s="31">
        <v>4</v>
      </c>
      <c r="LD106" s="31">
        <v>1</v>
      </c>
      <c r="LE106" s="31">
        <v>4</v>
      </c>
      <c r="LF106" s="31">
        <v>4</v>
      </c>
      <c r="LG106" s="31">
        <v>5</v>
      </c>
      <c r="LH106" s="31">
        <v>5</v>
      </c>
      <c r="LI106" s="31">
        <v>3</v>
      </c>
      <c r="LJ106" s="31">
        <v>5</v>
      </c>
      <c r="LK106" s="31">
        <v>3</v>
      </c>
      <c r="LL106" s="31">
        <v>4</v>
      </c>
      <c r="LM106" s="31">
        <v>2</v>
      </c>
      <c r="LN106" s="31">
        <v>4</v>
      </c>
      <c r="LO106" s="31">
        <v>4</v>
      </c>
      <c r="LP106" s="31">
        <v>5</v>
      </c>
      <c r="LQ106" s="31">
        <v>4</v>
      </c>
      <c r="LR106" s="31">
        <v>3</v>
      </c>
      <c r="LS106" s="31" t="s">
        <v>440</v>
      </c>
      <c r="LT106" s="31">
        <v>2</v>
      </c>
      <c r="LU106" s="32">
        <f t="shared" si="351"/>
        <v>28</v>
      </c>
      <c r="LV106" s="33">
        <f t="shared" si="352"/>
        <v>4.6669999999999998</v>
      </c>
      <c r="LW106" s="32">
        <f t="shared" si="353"/>
        <v>48</v>
      </c>
      <c r="LX106" s="33">
        <f t="shared" si="354"/>
        <v>3</v>
      </c>
      <c r="LY106" s="32">
        <f t="shared" si="355"/>
        <v>76</v>
      </c>
      <c r="LZ106" s="33">
        <f t="shared" si="356"/>
        <v>3.4550000000000001</v>
      </c>
      <c r="MA106" s="32">
        <v>1</v>
      </c>
      <c r="MB106" s="31">
        <v>1</v>
      </c>
      <c r="MC106" s="31">
        <v>2</v>
      </c>
      <c r="MD106" s="31">
        <v>2</v>
      </c>
      <c r="ME106" s="31">
        <v>1</v>
      </c>
      <c r="MF106" s="31">
        <v>1</v>
      </c>
      <c r="MG106" s="31">
        <v>1</v>
      </c>
      <c r="MH106" s="31" t="s">
        <v>440</v>
      </c>
      <c r="MI106" s="31">
        <v>1</v>
      </c>
      <c r="MJ106" s="33">
        <v>1</v>
      </c>
      <c r="MK106" s="31">
        <f t="shared" si="357"/>
        <v>11</v>
      </c>
      <c r="ML106" s="2">
        <v>1</v>
      </c>
      <c r="MM106">
        <v>5</v>
      </c>
      <c r="MN106">
        <v>5</v>
      </c>
      <c r="MO106">
        <v>4</v>
      </c>
      <c r="MP106" s="37">
        <f>LOOKUP(MO106,{1,2,3,4,5},{5,4,3,2,1})</f>
        <v>2</v>
      </c>
      <c r="MQ106">
        <v>4</v>
      </c>
      <c r="MR106">
        <v>2</v>
      </c>
      <c r="MS106" s="37">
        <f>LOOKUP(MR106,{1,2,3,4,5},{5,4,3,2,1})</f>
        <v>4</v>
      </c>
      <c r="MT106">
        <v>4</v>
      </c>
      <c r="MU106" s="37">
        <f>LOOKUP(MT106,{1,2,3,4,5},{5,4,3,2,1})</f>
        <v>2</v>
      </c>
      <c r="MV106">
        <v>5</v>
      </c>
      <c r="MW106">
        <v>4</v>
      </c>
      <c r="MX106">
        <v>4</v>
      </c>
      <c r="MY106">
        <v>3</v>
      </c>
      <c r="MZ106" s="37">
        <f>LOOKUP(MY106,{1,2,3,4,5},{5,4,3,2,1})</f>
        <v>3</v>
      </c>
      <c r="NA106">
        <v>5</v>
      </c>
      <c r="NB106">
        <v>5</v>
      </c>
      <c r="NC106">
        <v>3</v>
      </c>
      <c r="ND106" s="37">
        <f>LOOKUP(NC106,{1,2,3,4,5},{5,4,3,2,1})</f>
        <v>3</v>
      </c>
      <c r="NE106">
        <v>4</v>
      </c>
      <c r="NF106">
        <v>2</v>
      </c>
      <c r="NG106" s="37">
        <f>LOOKUP(NF106,{1,2,3,4,5},{5,4,3,2,1})</f>
        <v>4</v>
      </c>
      <c r="NH106">
        <v>3</v>
      </c>
      <c r="NI106" s="37">
        <f>LOOKUP(NH106,{1,2,3,4,5},{5,4,3,2,1})</f>
        <v>3</v>
      </c>
      <c r="NJ106">
        <v>5</v>
      </c>
      <c r="NK106">
        <v>4</v>
      </c>
      <c r="NL106" s="37">
        <f>LOOKUP(NK106,{1,2,3,4,5},{5,4,3,2,1})</f>
        <v>2</v>
      </c>
      <c r="NM106">
        <v>5</v>
      </c>
      <c r="NN106" s="37">
        <f>LOOKUP(NM106,{1,2,3,4,5},{5,4,3,2,1})</f>
        <v>1</v>
      </c>
      <c r="NO106">
        <v>5</v>
      </c>
      <c r="NP106" s="37">
        <f>LOOKUP(NO106,{1,2,3,4,5},{5,4,3,2,1})</f>
        <v>1</v>
      </c>
      <c r="NQ106">
        <v>4</v>
      </c>
      <c r="NR106">
        <v>3</v>
      </c>
      <c r="NS106">
        <v>5</v>
      </c>
      <c r="NT106">
        <v>5</v>
      </c>
      <c r="NU106" s="37">
        <f>LOOKUP(NT106,{1,2,3,4,5},{5,4,3,2,1})</f>
        <v>1</v>
      </c>
      <c r="NV106">
        <v>4</v>
      </c>
      <c r="NW106" s="37">
        <f>LOOKUP(NV106,{1,2,3,4,5},{5,4,3,2,1})</f>
        <v>2</v>
      </c>
      <c r="NX106">
        <v>5</v>
      </c>
      <c r="NY106" s="37">
        <f>LOOKUP(NX106,{1,2,3,4,5},{5,4,3,2,1})</f>
        <v>1</v>
      </c>
      <c r="NZ106">
        <f t="shared" si="284"/>
        <v>87</v>
      </c>
      <c r="OA106">
        <f t="shared" si="285"/>
        <v>3.35</v>
      </c>
      <c r="OB106" s="13" t="s">
        <v>440</v>
      </c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</row>
    <row r="107" spans="1:461" x14ac:dyDescent="0.3">
      <c r="A107" s="30">
        <v>118</v>
      </c>
      <c r="B107" s="2" t="s">
        <v>893</v>
      </c>
      <c r="C107" s="3">
        <v>1</v>
      </c>
      <c r="D107" s="2">
        <v>18</v>
      </c>
      <c r="E107">
        <v>1</v>
      </c>
      <c r="F107" s="2">
        <v>2</v>
      </c>
      <c r="G107">
        <v>2</v>
      </c>
      <c r="H107" s="3">
        <v>1</v>
      </c>
      <c r="I107" s="2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0</v>
      </c>
      <c r="P107">
        <f t="shared" si="274"/>
        <v>3</v>
      </c>
      <c r="R107">
        <v>6</v>
      </c>
      <c r="S107">
        <v>3</v>
      </c>
      <c r="T107">
        <f>LOOKUP(R107,{1,2,3,4,5,6,11,15},{1,2,1,2,2,2,1,2})</f>
        <v>2</v>
      </c>
      <c r="U107">
        <v>2</v>
      </c>
      <c r="V107" s="3"/>
      <c r="W107" s="2">
        <v>1</v>
      </c>
      <c r="X107">
        <v>5</v>
      </c>
      <c r="Y107">
        <v>15</v>
      </c>
      <c r="Z107" s="13">
        <f t="shared" ref="Z107" si="367">(Y107)/20</f>
        <v>0.75</v>
      </c>
      <c r="AA107">
        <v>20</v>
      </c>
      <c r="AB107" s="13">
        <f t="shared" si="360"/>
        <v>1</v>
      </c>
      <c r="AC107">
        <f t="shared" si="362"/>
        <v>4.75</v>
      </c>
      <c r="AD107" s="13">
        <f>ROUND(((AC107)/3),3)</f>
        <v>1.583</v>
      </c>
      <c r="AE107" s="32">
        <v>1</v>
      </c>
      <c r="AF107" s="31">
        <v>2</v>
      </c>
      <c r="AG107" s="31">
        <f t="shared" si="286"/>
        <v>-1</v>
      </c>
      <c r="AH107" s="31">
        <v>2</v>
      </c>
      <c r="AI107" s="31">
        <f t="shared" si="287"/>
        <v>-1</v>
      </c>
      <c r="AJ107" s="31">
        <v>1</v>
      </c>
      <c r="AK107" s="31">
        <f t="shared" si="288"/>
        <v>1</v>
      </c>
      <c r="AL107" s="31">
        <v>1</v>
      </c>
      <c r="AM107" s="31">
        <f t="shared" si="289"/>
        <v>-1</v>
      </c>
      <c r="AN107" s="31">
        <v>1</v>
      </c>
      <c r="AO107" s="31">
        <f t="shared" si="290"/>
        <v>-1</v>
      </c>
      <c r="AP107" s="31">
        <v>1</v>
      </c>
      <c r="AQ107" s="31">
        <f t="shared" si="291"/>
        <v>1</v>
      </c>
      <c r="AR107" s="31">
        <v>2</v>
      </c>
      <c r="AS107" s="31">
        <f t="shared" si="292"/>
        <v>1</v>
      </c>
      <c r="AT107" s="31">
        <v>2</v>
      </c>
      <c r="AU107" s="31">
        <f t="shared" si="293"/>
        <v>1</v>
      </c>
      <c r="AV107" s="31">
        <v>2</v>
      </c>
      <c r="AW107" s="31">
        <f t="shared" si="294"/>
        <v>-1</v>
      </c>
      <c r="AX107" s="31">
        <v>2</v>
      </c>
      <c r="AY107" s="31">
        <f t="shared" si="295"/>
        <v>1</v>
      </c>
      <c r="AZ107" s="31">
        <v>1</v>
      </c>
      <c r="BA107" s="31">
        <f t="shared" si="296"/>
        <v>-1</v>
      </c>
      <c r="BB107" s="31">
        <v>1</v>
      </c>
      <c r="BC107" s="31">
        <f t="shared" si="297"/>
        <v>1</v>
      </c>
      <c r="BD107" s="31">
        <v>1</v>
      </c>
      <c r="BE107" s="31">
        <f t="shared" si="298"/>
        <v>1</v>
      </c>
      <c r="BF107" s="31">
        <v>2</v>
      </c>
      <c r="BG107" s="31">
        <f t="shared" si="299"/>
        <v>1</v>
      </c>
      <c r="BH107" s="31">
        <v>1</v>
      </c>
      <c r="BI107" s="31">
        <f t="shared" si="300"/>
        <v>1</v>
      </c>
      <c r="BJ107" s="31" t="s">
        <v>440</v>
      </c>
      <c r="BK107" s="31">
        <f t="shared" si="301"/>
        <v>-1</v>
      </c>
      <c r="BL107" s="31">
        <v>1</v>
      </c>
      <c r="BM107" s="31">
        <f t="shared" si="302"/>
        <v>-1</v>
      </c>
      <c r="BN107" s="31">
        <v>1</v>
      </c>
      <c r="BO107" s="31">
        <f t="shared" si="303"/>
        <v>1</v>
      </c>
      <c r="BP107" s="31">
        <v>1</v>
      </c>
      <c r="BQ107" s="31">
        <f t="shared" si="304"/>
        <v>1</v>
      </c>
      <c r="BR107" s="31">
        <v>2</v>
      </c>
      <c r="BS107" s="31">
        <f t="shared" si="305"/>
        <v>1</v>
      </c>
      <c r="BT107" s="31">
        <v>1</v>
      </c>
      <c r="BU107" s="31">
        <f t="shared" si="306"/>
        <v>-1</v>
      </c>
      <c r="BV107" s="49"/>
      <c r="BW107" s="2">
        <v>1</v>
      </c>
      <c r="BX107">
        <v>3</v>
      </c>
      <c r="BY107">
        <v>4</v>
      </c>
      <c r="BZ107">
        <v>2</v>
      </c>
      <c r="CA107">
        <v>3</v>
      </c>
      <c r="CB107">
        <v>4</v>
      </c>
      <c r="CC107">
        <v>4</v>
      </c>
      <c r="CD107">
        <v>3</v>
      </c>
      <c r="CE107" s="37">
        <v>5</v>
      </c>
      <c r="CF107">
        <v>2</v>
      </c>
      <c r="CG107">
        <v>4</v>
      </c>
      <c r="CH107">
        <v>2</v>
      </c>
      <c r="CI107">
        <v>2</v>
      </c>
      <c r="CJ107">
        <v>4</v>
      </c>
      <c r="CK107">
        <v>2</v>
      </c>
      <c r="CL107">
        <v>2</v>
      </c>
      <c r="CM107">
        <v>3</v>
      </c>
      <c r="CN107">
        <v>3</v>
      </c>
      <c r="CO107">
        <v>3</v>
      </c>
      <c r="CP107">
        <v>4</v>
      </c>
      <c r="CQ107">
        <v>3</v>
      </c>
      <c r="CR107">
        <v>2</v>
      </c>
      <c r="CS107">
        <f>LOOKUP(CR107,{1,2,3,4,5},{5,4,3,2,1})</f>
        <v>4</v>
      </c>
      <c r="CT107">
        <v>3</v>
      </c>
      <c r="CU107">
        <v>3</v>
      </c>
      <c r="CV107">
        <v>3</v>
      </c>
      <c r="CW107">
        <v>2</v>
      </c>
      <c r="CX107">
        <f>LOOKUP(CW107,{1,2,3,4,5},{5,4,3,2,1})</f>
        <v>4</v>
      </c>
      <c r="CY107">
        <v>2</v>
      </c>
      <c r="CZ107">
        <f>LOOKUP(CY107,{1,2,3,4,5},{5,4,3,2,1})</f>
        <v>4</v>
      </c>
      <c r="DA107">
        <v>2</v>
      </c>
      <c r="DB107">
        <f>LOOKUP(DA107,{1,2,3,4,5},{5,4,3,2,1})</f>
        <v>4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3</v>
      </c>
      <c r="DI107">
        <v>4</v>
      </c>
      <c r="DJ107">
        <v>2</v>
      </c>
      <c r="DK107">
        <v>1</v>
      </c>
      <c r="DL107" s="2">
        <f t="shared" si="310"/>
        <v>9</v>
      </c>
      <c r="DM107">
        <f t="shared" si="311"/>
        <v>3</v>
      </c>
      <c r="DN107">
        <f t="shared" si="312"/>
        <v>11</v>
      </c>
      <c r="DO107">
        <f t="shared" si="313"/>
        <v>3.6667000000000001</v>
      </c>
      <c r="DP107">
        <f t="shared" si="314"/>
        <v>20</v>
      </c>
      <c r="DQ107" s="3">
        <f t="shared" si="315"/>
        <v>3.3334000000000001</v>
      </c>
      <c r="DR107" s="2">
        <f t="shared" si="316"/>
        <v>18</v>
      </c>
      <c r="DS107">
        <f t="shared" si="317"/>
        <v>3</v>
      </c>
      <c r="DT107">
        <f t="shared" si="318"/>
        <v>23</v>
      </c>
      <c r="DU107">
        <f t="shared" si="319"/>
        <v>2.875</v>
      </c>
      <c r="DV107">
        <f t="shared" si="320"/>
        <v>41</v>
      </c>
      <c r="DW107" s="3">
        <f t="shared" si="321"/>
        <v>2.93</v>
      </c>
      <c r="DX107" s="2">
        <f t="shared" si="322"/>
        <v>11</v>
      </c>
      <c r="DY107">
        <f t="shared" si="323"/>
        <v>3.6667000000000001</v>
      </c>
      <c r="DZ107">
        <f t="shared" si="324"/>
        <v>9</v>
      </c>
      <c r="EA107">
        <f t="shared" si="325"/>
        <v>3</v>
      </c>
      <c r="EB107">
        <f t="shared" si="326"/>
        <v>20</v>
      </c>
      <c r="EC107" s="3">
        <f t="shared" si="327"/>
        <v>3.33</v>
      </c>
      <c r="ED107" s="2">
        <f t="shared" si="275"/>
        <v>22</v>
      </c>
      <c r="EE107" s="3">
        <f t="shared" si="328"/>
        <v>3.67</v>
      </c>
      <c r="EF107" s="2">
        <f t="shared" si="329"/>
        <v>7</v>
      </c>
      <c r="EG107" s="3">
        <f t="shared" si="330"/>
        <v>2.33</v>
      </c>
      <c r="EH107" s="2">
        <f t="shared" si="331"/>
        <v>110</v>
      </c>
      <c r="EI107" s="3">
        <f t="shared" si="332"/>
        <v>3.14</v>
      </c>
      <c r="EJ107" s="2">
        <v>1</v>
      </c>
      <c r="EK107">
        <v>4</v>
      </c>
      <c r="EL107">
        <v>2</v>
      </c>
      <c r="EM107">
        <v>4</v>
      </c>
      <c r="EN107">
        <v>3</v>
      </c>
      <c r="EO107">
        <v>4</v>
      </c>
      <c r="EP107">
        <v>3</v>
      </c>
      <c r="EQ107">
        <v>4</v>
      </c>
      <c r="ER107">
        <v>4</v>
      </c>
      <c r="ES107">
        <v>3</v>
      </c>
      <c r="ET107">
        <v>4</v>
      </c>
      <c r="EU107" s="37">
        <v>2</v>
      </c>
      <c r="EV107">
        <v>2</v>
      </c>
      <c r="EW107">
        <v>2</v>
      </c>
      <c r="EX107">
        <v>3</v>
      </c>
      <c r="EY107">
        <v>3</v>
      </c>
      <c r="EZ107">
        <v>4</v>
      </c>
      <c r="FA107">
        <v>4</v>
      </c>
      <c r="FB107">
        <v>2</v>
      </c>
      <c r="FC107">
        <v>2</v>
      </c>
      <c r="FD107">
        <v>2</v>
      </c>
      <c r="FE107">
        <v>3</v>
      </c>
      <c r="FF107" s="2">
        <f t="shared" si="333"/>
        <v>62</v>
      </c>
      <c r="FG107" s="3">
        <f t="shared" si="334"/>
        <v>3.1</v>
      </c>
      <c r="FH107" t="s">
        <v>521</v>
      </c>
      <c r="FI107">
        <v>16</v>
      </c>
      <c r="FJ107" t="s">
        <v>507</v>
      </c>
      <c r="FK107">
        <v>3</v>
      </c>
      <c r="FL107" t="s">
        <v>514</v>
      </c>
      <c r="FM107">
        <v>10</v>
      </c>
      <c r="FN107" s="2">
        <v>1</v>
      </c>
      <c r="FO107">
        <v>1</v>
      </c>
      <c r="FP107">
        <v>2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 s="37">
        <v>2</v>
      </c>
      <c r="FZ107">
        <v>1</v>
      </c>
      <c r="GA107">
        <v>1</v>
      </c>
      <c r="GB107">
        <v>1</v>
      </c>
      <c r="GC107">
        <v>2</v>
      </c>
      <c r="GD107">
        <v>1</v>
      </c>
      <c r="GE107">
        <v>1</v>
      </c>
      <c r="GF107">
        <v>2</v>
      </c>
      <c r="GG107">
        <v>2</v>
      </c>
      <c r="GH107">
        <v>1</v>
      </c>
      <c r="GI107">
        <v>1</v>
      </c>
      <c r="GJ107" s="2">
        <f t="shared" si="335"/>
        <v>24</v>
      </c>
      <c r="GK107" s="3">
        <f t="shared" si="336"/>
        <v>1.2</v>
      </c>
      <c r="GL107" s="2" t="s">
        <v>505</v>
      </c>
      <c r="GM107">
        <v>1</v>
      </c>
      <c r="GN107" t="s">
        <v>507</v>
      </c>
      <c r="GO107">
        <v>3</v>
      </c>
      <c r="GP107" t="s">
        <v>520</v>
      </c>
      <c r="GQ107" s="3">
        <v>15</v>
      </c>
      <c r="GR107" s="2">
        <v>1</v>
      </c>
      <c r="GS107">
        <v>5</v>
      </c>
      <c r="GT107">
        <v>5</v>
      </c>
      <c r="GU107">
        <v>4</v>
      </c>
      <c r="GV107">
        <v>2</v>
      </c>
      <c r="GW107">
        <v>4</v>
      </c>
      <c r="GX107" s="37">
        <f>LOOKUP(GW107,{1,2,3,4,5},{5,4,3,2,1})</f>
        <v>2</v>
      </c>
      <c r="GY107">
        <v>2</v>
      </c>
      <c r="GZ107" s="37">
        <f>LOOKUP(GY107,{1,2,3,4,5},{5,4,3,2,1})</f>
        <v>4</v>
      </c>
      <c r="HA107">
        <v>4</v>
      </c>
      <c r="HB107">
        <v>4</v>
      </c>
      <c r="HC107" s="37">
        <f>LOOKUP(HB107,{1,2,3,4,5},{5,4,3,2,1})</f>
        <v>2</v>
      </c>
      <c r="HD107">
        <v>5</v>
      </c>
      <c r="HE107">
        <v>5</v>
      </c>
      <c r="HF107">
        <v>5</v>
      </c>
      <c r="HG107">
        <v>4</v>
      </c>
      <c r="HH107">
        <v>4</v>
      </c>
      <c r="HI107">
        <v>4</v>
      </c>
      <c r="HJ107">
        <v>5</v>
      </c>
      <c r="HK107">
        <v>4</v>
      </c>
      <c r="HL107" s="37">
        <f>LOOKUP(HK107,{1,2,3,4,5},{5,4,3,2,1})</f>
        <v>2</v>
      </c>
      <c r="HM107">
        <v>4</v>
      </c>
      <c r="HN107" s="37">
        <f>LOOKUP(HM107,{1,2,3,4,5},{5,4,3,2,1})</f>
        <v>2</v>
      </c>
      <c r="HO107">
        <f t="shared" si="337"/>
        <v>64</v>
      </c>
      <c r="HP107">
        <f t="shared" si="338"/>
        <v>3.76</v>
      </c>
      <c r="HQ107">
        <v>1</v>
      </c>
      <c r="HR107">
        <v>2</v>
      </c>
      <c r="HS107">
        <v>2</v>
      </c>
      <c r="HT107">
        <v>1</v>
      </c>
      <c r="HU107">
        <v>2</v>
      </c>
      <c r="HV107">
        <v>2</v>
      </c>
      <c r="HW107">
        <v>2</v>
      </c>
      <c r="HX107" s="37">
        <v>3</v>
      </c>
      <c r="HY107">
        <v>3</v>
      </c>
      <c r="HZ107">
        <v>3</v>
      </c>
      <c r="IA107">
        <v>3</v>
      </c>
      <c r="IB107">
        <v>1</v>
      </c>
      <c r="IC107">
        <v>2</v>
      </c>
      <c r="ID107">
        <v>2</v>
      </c>
      <c r="IE107">
        <v>2</v>
      </c>
      <c r="IF107">
        <v>3</v>
      </c>
      <c r="IG107">
        <v>3</v>
      </c>
      <c r="IH107">
        <v>1</v>
      </c>
      <c r="II107">
        <v>2</v>
      </c>
      <c r="IJ107" s="37">
        <f>LOOKUP(II107,{1,2,3},{3,2,1})</f>
        <v>2</v>
      </c>
      <c r="IK107" s="2">
        <f t="shared" si="308"/>
        <v>36</v>
      </c>
      <c r="IL107" s="3">
        <f t="shared" si="309"/>
        <v>2.12</v>
      </c>
      <c r="IM107" s="2">
        <v>1</v>
      </c>
      <c r="IN107">
        <v>1</v>
      </c>
      <c r="IO107">
        <v>3</v>
      </c>
      <c r="IP107">
        <v>4</v>
      </c>
      <c r="IQ107">
        <v>1</v>
      </c>
      <c r="IR107">
        <v>5</v>
      </c>
      <c r="IS107">
        <v>2</v>
      </c>
      <c r="IT107" s="2">
        <f t="shared" si="339"/>
        <v>16</v>
      </c>
      <c r="IU107" s="3">
        <f t="shared" si="340"/>
        <v>2.6669999999999998</v>
      </c>
      <c r="IV107" s="2">
        <v>1</v>
      </c>
      <c r="IW107">
        <v>1</v>
      </c>
      <c r="IX107">
        <v>3</v>
      </c>
      <c r="IY107">
        <v>4</v>
      </c>
      <c r="IZ107">
        <v>2</v>
      </c>
      <c r="JA107">
        <v>5</v>
      </c>
      <c r="JB107">
        <v>2</v>
      </c>
      <c r="JC107" s="2">
        <f t="shared" si="341"/>
        <v>17</v>
      </c>
      <c r="JD107" s="3">
        <f t="shared" si="342"/>
        <v>2.8330000000000002</v>
      </c>
      <c r="JE107" s="2">
        <v>1</v>
      </c>
      <c r="JF107">
        <v>2</v>
      </c>
      <c r="JG107">
        <v>4</v>
      </c>
      <c r="JH107">
        <v>1</v>
      </c>
      <c r="JI107">
        <v>4</v>
      </c>
      <c r="JJ107">
        <v>2</v>
      </c>
      <c r="JK107">
        <v>4</v>
      </c>
      <c r="JL107" s="2">
        <f t="shared" si="343"/>
        <v>17</v>
      </c>
      <c r="JM107" s="3">
        <f t="shared" si="344"/>
        <v>2.8330000000000002</v>
      </c>
      <c r="JN107" s="2">
        <v>1</v>
      </c>
      <c r="JO107">
        <v>4</v>
      </c>
      <c r="JP107">
        <v>5</v>
      </c>
      <c r="JQ107">
        <v>5</v>
      </c>
      <c r="JR107">
        <v>4</v>
      </c>
      <c r="JS107">
        <v>5</v>
      </c>
      <c r="JT107">
        <v>5</v>
      </c>
      <c r="JU107" s="2">
        <f t="shared" si="365"/>
        <v>28</v>
      </c>
      <c r="JV107" s="3">
        <f t="shared" si="366"/>
        <v>4.6669999999999998</v>
      </c>
      <c r="JW107" s="2">
        <v>1</v>
      </c>
      <c r="JX107">
        <v>5</v>
      </c>
      <c r="JY107" s="37">
        <f>LOOKUP(JX107,{1,2,3,4,5},{5,4,3,2,1})</f>
        <v>1</v>
      </c>
      <c r="JZ107">
        <v>4</v>
      </c>
      <c r="KA107" s="37">
        <f>LOOKUP(JZ107,{1,2,3,4,5},{5,4,3,2,1})</f>
        <v>2</v>
      </c>
      <c r="KB107">
        <v>3</v>
      </c>
      <c r="KC107" s="37">
        <f>LOOKUP(KB107,{1,2,3,4,5},{5,4,3,2,1})</f>
        <v>3</v>
      </c>
      <c r="KD107">
        <v>4</v>
      </c>
      <c r="KE107" s="37">
        <f>LOOKUP(KD107,{1,2,3,4,5},{5,4,3,2,1})</f>
        <v>2</v>
      </c>
      <c r="KF107">
        <v>2</v>
      </c>
      <c r="KG107" s="37">
        <f>LOOKUP(KF107,{1,2,3,4,5},{5,4,3,2,1})</f>
        <v>4</v>
      </c>
      <c r="KH107">
        <v>4</v>
      </c>
      <c r="KI107" s="37">
        <f>LOOKUP(KH107,{1,2,3,4,5},{5,4,3,2,1})</f>
        <v>2</v>
      </c>
      <c r="KJ107" s="2">
        <f t="shared" si="276"/>
        <v>22</v>
      </c>
      <c r="KK107" s="3">
        <f t="shared" si="345"/>
        <v>3.6669999999999998</v>
      </c>
      <c r="KL107" s="2">
        <f t="shared" si="346"/>
        <v>3</v>
      </c>
      <c r="KM107">
        <f t="shared" si="347"/>
        <v>8</v>
      </c>
      <c r="KN107">
        <f t="shared" si="363"/>
        <v>11</v>
      </c>
      <c r="KO107">
        <f t="shared" si="348"/>
        <v>5</v>
      </c>
      <c r="KP107">
        <f t="shared" si="361"/>
        <v>14</v>
      </c>
      <c r="KQ107">
        <f t="shared" si="349"/>
        <v>6</v>
      </c>
      <c r="KR107" s="2">
        <f t="shared" ref="KR107:KR138" si="368">(JF107+JO107)</f>
        <v>6</v>
      </c>
      <c r="KS107">
        <f t="shared" si="364"/>
        <v>9</v>
      </c>
      <c r="KT107">
        <f t="shared" si="280"/>
        <v>6</v>
      </c>
      <c r="KU107">
        <f t="shared" si="281"/>
        <v>8</v>
      </c>
      <c r="KV107">
        <f t="shared" si="283"/>
        <v>7</v>
      </c>
      <c r="KW107" s="3">
        <f t="shared" si="282"/>
        <v>9</v>
      </c>
      <c r="KX107" s="2">
        <v>1</v>
      </c>
      <c r="KY107">
        <v>4</v>
      </c>
      <c r="KZ107">
        <v>4</v>
      </c>
      <c r="LA107">
        <v>2</v>
      </c>
      <c r="LB107">
        <v>2</v>
      </c>
      <c r="LC107">
        <v>4</v>
      </c>
      <c r="LD107">
        <v>2</v>
      </c>
      <c r="LE107">
        <v>4</v>
      </c>
      <c r="LF107">
        <v>3</v>
      </c>
      <c r="LG107">
        <v>5</v>
      </c>
      <c r="LH107">
        <v>5</v>
      </c>
      <c r="LI107">
        <v>3</v>
      </c>
      <c r="LJ107">
        <v>5</v>
      </c>
      <c r="LK107">
        <v>2</v>
      </c>
      <c r="LL107">
        <v>2</v>
      </c>
      <c r="LM107">
        <v>4</v>
      </c>
      <c r="LN107">
        <v>3</v>
      </c>
      <c r="LO107">
        <v>2</v>
      </c>
      <c r="LP107">
        <v>5</v>
      </c>
      <c r="LQ107">
        <v>2</v>
      </c>
      <c r="LR107">
        <v>2</v>
      </c>
      <c r="LS107">
        <v>1</v>
      </c>
      <c r="LT107">
        <v>3</v>
      </c>
      <c r="LU107" s="2">
        <f t="shared" si="351"/>
        <v>27</v>
      </c>
      <c r="LV107" s="3">
        <f t="shared" si="352"/>
        <v>4.5</v>
      </c>
      <c r="LW107" s="2">
        <f t="shared" si="353"/>
        <v>42</v>
      </c>
      <c r="LX107" s="3">
        <f t="shared" si="354"/>
        <v>2.625</v>
      </c>
      <c r="LY107" s="2">
        <f t="shared" si="355"/>
        <v>69</v>
      </c>
      <c r="LZ107" s="3">
        <f t="shared" si="356"/>
        <v>3.1360000000000001</v>
      </c>
      <c r="MA107" s="2">
        <v>1</v>
      </c>
      <c r="MB107">
        <v>1</v>
      </c>
      <c r="MC107">
        <v>1</v>
      </c>
      <c r="MD107">
        <v>1</v>
      </c>
      <c r="ME107">
        <v>2</v>
      </c>
      <c r="MF107">
        <v>2</v>
      </c>
      <c r="MG107">
        <v>1</v>
      </c>
      <c r="MH107">
        <v>1</v>
      </c>
      <c r="MI107">
        <v>1</v>
      </c>
      <c r="MJ107" s="3">
        <v>1</v>
      </c>
      <c r="MK107">
        <f t="shared" si="357"/>
        <v>12</v>
      </c>
      <c r="ML107" s="2">
        <v>1</v>
      </c>
      <c r="MM107">
        <v>3</v>
      </c>
      <c r="MN107">
        <v>2</v>
      </c>
      <c r="MO107">
        <v>3</v>
      </c>
      <c r="MP107" s="37">
        <f>LOOKUP(MO107,{1,2,3,4,5},{5,4,3,2,1})</f>
        <v>3</v>
      </c>
      <c r="MQ107">
        <v>3</v>
      </c>
      <c r="MR107">
        <v>4</v>
      </c>
      <c r="MS107" s="37">
        <f>LOOKUP(MR107,{1,2,3,4,5},{5,4,3,2,1})</f>
        <v>2</v>
      </c>
      <c r="MT107">
        <v>3</v>
      </c>
      <c r="MU107" s="37">
        <f>LOOKUP(MT107,{1,2,3,4,5},{5,4,3,2,1})</f>
        <v>3</v>
      </c>
      <c r="MV107">
        <v>4</v>
      </c>
      <c r="MW107">
        <v>1</v>
      </c>
      <c r="MX107">
        <v>1</v>
      </c>
      <c r="MY107">
        <v>5</v>
      </c>
      <c r="MZ107" s="37">
        <f>LOOKUP(MY107,{1,2,3,4,5},{5,4,3,2,1})</f>
        <v>1</v>
      </c>
      <c r="NA107">
        <v>3</v>
      </c>
      <c r="NB107">
        <v>2</v>
      </c>
      <c r="NC107">
        <v>4</v>
      </c>
      <c r="ND107" s="37">
        <f>LOOKUP(NC107,{1,2,3,4,5},{5,4,3,2,1})</f>
        <v>2</v>
      </c>
      <c r="NE107">
        <v>2</v>
      </c>
      <c r="NF107">
        <v>4</v>
      </c>
      <c r="NG107" s="37">
        <f>LOOKUP(NF107,{1,2,3,4,5},{5,4,3,2,1})</f>
        <v>2</v>
      </c>
      <c r="NH107">
        <v>3</v>
      </c>
      <c r="NI107" s="37">
        <f>LOOKUP(NH107,{1,2,3,4,5},{5,4,3,2,1})</f>
        <v>3</v>
      </c>
      <c r="NJ107">
        <v>3</v>
      </c>
      <c r="NK107">
        <v>4</v>
      </c>
      <c r="NL107" s="37">
        <f>LOOKUP(NK107,{1,2,3,4,5},{5,4,3,2,1})</f>
        <v>2</v>
      </c>
      <c r="NM107">
        <v>4</v>
      </c>
      <c r="NN107" s="37">
        <f>LOOKUP(NM107,{1,2,3,4,5},{5,4,3,2,1})</f>
        <v>2</v>
      </c>
      <c r="NO107">
        <v>4</v>
      </c>
      <c r="NP107" s="37">
        <f>LOOKUP(NO107,{1,2,3,4,5},{5,4,3,2,1})</f>
        <v>2</v>
      </c>
      <c r="NQ107">
        <v>2</v>
      </c>
      <c r="NR107">
        <v>3</v>
      </c>
      <c r="NS107">
        <v>4</v>
      </c>
      <c r="NT107">
        <v>2</v>
      </c>
      <c r="NU107" s="37">
        <f>LOOKUP(NT107,{1,2,3,4,5},{5,4,3,2,1})</f>
        <v>4</v>
      </c>
      <c r="NV107">
        <v>4</v>
      </c>
      <c r="NW107" s="37">
        <f>LOOKUP(NV107,{1,2,3,4,5},{5,4,3,2,1})</f>
        <v>2</v>
      </c>
      <c r="NX107">
        <v>4</v>
      </c>
      <c r="NY107" s="37">
        <f>LOOKUP(NX107,{1,2,3,4,5},{5,4,3,2,1})</f>
        <v>2</v>
      </c>
      <c r="NZ107">
        <f t="shared" si="284"/>
        <v>63</v>
      </c>
      <c r="OA107">
        <f t="shared" si="285"/>
        <v>2.42</v>
      </c>
      <c r="OB107" s="13" t="s">
        <v>440</v>
      </c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</row>
    <row r="108" spans="1:461" x14ac:dyDescent="0.3">
      <c r="A108" s="30">
        <v>119</v>
      </c>
      <c r="B108" s="2" t="s">
        <v>894</v>
      </c>
      <c r="C108" s="3">
        <v>1</v>
      </c>
      <c r="D108" s="2">
        <v>20</v>
      </c>
      <c r="E108">
        <v>2</v>
      </c>
      <c r="F108" s="2">
        <v>2</v>
      </c>
      <c r="G108">
        <v>2</v>
      </c>
      <c r="H108" s="3">
        <v>1</v>
      </c>
      <c r="I108" s="2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f t="shared" si="274"/>
        <v>1</v>
      </c>
      <c r="Q108" t="s">
        <v>846</v>
      </c>
      <c r="R108">
        <v>4</v>
      </c>
      <c r="S108">
        <v>3</v>
      </c>
      <c r="T108">
        <f>LOOKUP(R108,{1,2,3,4,5,6,11,15},{1,2,1,2,2,2,1,2})</f>
        <v>2</v>
      </c>
      <c r="U108">
        <v>2</v>
      </c>
      <c r="V108" s="3"/>
      <c r="W108" s="2">
        <v>2</v>
      </c>
      <c r="X108">
        <v>13</v>
      </c>
      <c r="Y108">
        <v>50</v>
      </c>
      <c r="Z108" s="13">
        <f t="shared" si="359"/>
        <v>2.5</v>
      </c>
      <c r="AA108">
        <v>50</v>
      </c>
      <c r="AB108" s="13">
        <f t="shared" si="360"/>
        <v>2.5</v>
      </c>
      <c r="AC108">
        <f t="shared" si="362"/>
        <v>8</v>
      </c>
      <c r="AD108" s="13">
        <f t="shared" si="358"/>
        <v>2.6669999999999998</v>
      </c>
      <c r="AE108" s="2">
        <v>1</v>
      </c>
      <c r="AF108">
        <v>1</v>
      </c>
      <c r="AG108">
        <f t="shared" si="286"/>
        <v>1</v>
      </c>
      <c r="AH108">
        <v>1</v>
      </c>
      <c r="AI108">
        <f t="shared" si="287"/>
        <v>1</v>
      </c>
      <c r="AJ108">
        <v>1</v>
      </c>
      <c r="AK108">
        <f t="shared" si="288"/>
        <v>1</v>
      </c>
      <c r="AL108">
        <v>1</v>
      </c>
      <c r="AM108">
        <f t="shared" si="289"/>
        <v>-1</v>
      </c>
      <c r="AN108">
        <v>2</v>
      </c>
      <c r="AO108">
        <f t="shared" si="290"/>
        <v>1</v>
      </c>
      <c r="AP108">
        <v>1</v>
      </c>
      <c r="AQ108">
        <f t="shared" si="291"/>
        <v>1</v>
      </c>
      <c r="AR108">
        <v>2</v>
      </c>
      <c r="AS108">
        <f t="shared" si="292"/>
        <v>1</v>
      </c>
      <c r="AT108">
        <v>2</v>
      </c>
      <c r="AU108">
        <f t="shared" si="293"/>
        <v>1</v>
      </c>
      <c r="AV108">
        <v>1</v>
      </c>
      <c r="AW108">
        <f t="shared" si="294"/>
        <v>1</v>
      </c>
      <c r="AX108">
        <v>1</v>
      </c>
      <c r="AY108">
        <f t="shared" si="295"/>
        <v>-1</v>
      </c>
      <c r="AZ108">
        <v>1</v>
      </c>
      <c r="BA108">
        <f t="shared" si="296"/>
        <v>-1</v>
      </c>
      <c r="BB108">
        <v>1</v>
      </c>
      <c r="BC108">
        <f t="shared" si="297"/>
        <v>1</v>
      </c>
      <c r="BD108">
        <v>1</v>
      </c>
      <c r="BE108">
        <f t="shared" si="298"/>
        <v>1</v>
      </c>
      <c r="BF108">
        <v>2</v>
      </c>
      <c r="BG108">
        <f t="shared" si="299"/>
        <v>1</v>
      </c>
      <c r="BH108">
        <v>1</v>
      </c>
      <c r="BI108">
        <f t="shared" si="300"/>
        <v>1</v>
      </c>
      <c r="BJ108">
        <v>1</v>
      </c>
      <c r="BK108">
        <f t="shared" si="301"/>
        <v>-1</v>
      </c>
      <c r="BL108">
        <v>2</v>
      </c>
      <c r="BM108">
        <f t="shared" si="302"/>
        <v>1</v>
      </c>
      <c r="BN108">
        <v>1</v>
      </c>
      <c r="BO108">
        <f t="shared" si="303"/>
        <v>1</v>
      </c>
      <c r="BP108">
        <v>1</v>
      </c>
      <c r="BQ108">
        <f t="shared" si="304"/>
        <v>1</v>
      </c>
      <c r="BR108">
        <v>2</v>
      </c>
      <c r="BS108">
        <f t="shared" si="305"/>
        <v>1</v>
      </c>
      <c r="BT108">
        <v>1</v>
      </c>
      <c r="BU108">
        <f t="shared" si="306"/>
        <v>-1</v>
      </c>
      <c r="BV108" s="13">
        <f t="shared" si="307"/>
        <v>11</v>
      </c>
      <c r="BW108" s="2">
        <v>1</v>
      </c>
      <c r="BX108">
        <v>2</v>
      </c>
      <c r="BY108">
        <v>4</v>
      </c>
      <c r="BZ108">
        <v>2</v>
      </c>
      <c r="CA108">
        <v>4</v>
      </c>
      <c r="CB108">
        <v>4</v>
      </c>
      <c r="CC108">
        <v>4</v>
      </c>
      <c r="CD108">
        <v>2</v>
      </c>
      <c r="CE108" s="37">
        <v>5</v>
      </c>
      <c r="CF108">
        <v>3</v>
      </c>
      <c r="CG108">
        <v>3</v>
      </c>
      <c r="CH108">
        <v>2</v>
      </c>
      <c r="CI108">
        <v>1</v>
      </c>
      <c r="CJ108">
        <v>2</v>
      </c>
      <c r="CK108">
        <v>2</v>
      </c>
      <c r="CL108">
        <v>3</v>
      </c>
      <c r="CM108">
        <v>3</v>
      </c>
      <c r="CN108">
        <v>3</v>
      </c>
      <c r="CO108">
        <v>3</v>
      </c>
      <c r="CP108">
        <v>4</v>
      </c>
      <c r="CQ108">
        <v>3</v>
      </c>
      <c r="CR108">
        <v>2</v>
      </c>
      <c r="CS108">
        <f>LOOKUP(CR108,{1,2,3,4,5},{5,4,3,2,1})</f>
        <v>4</v>
      </c>
      <c r="CT108">
        <v>3</v>
      </c>
      <c r="CU108">
        <v>3</v>
      </c>
      <c r="CV108">
        <v>3</v>
      </c>
      <c r="CW108">
        <v>2</v>
      </c>
      <c r="CX108">
        <f>LOOKUP(CW108,{1,2,3,4,5},{5,4,3,2,1})</f>
        <v>4</v>
      </c>
      <c r="CY108">
        <v>2</v>
      </c>
      <c r="CZ108">
        <f>LOOKUP(CY108,{1,2,3,4,5},{5,4,3,2,1})</f>
        <v>4</v>
      </c>
      <c r="DA108">
        <v>2</v>
      </c>
      <c r="DB108">
        <f>LOOKUP(DA108,{1,2,3,4,5},{5,4,3,2,1})</f>
        <v>4</v>
      </c>
      <c r="DC108">
        <v>4</v>
      </c>
      <c r="DD108">
        <v>4</v>
      </c>
      <c r="DE108">
        <v>4</v>
      </c>
      <c r="DF108">
        <v>4</v>
      </c>
      <c r="DG108">
        <v>4</v>
      </c>
      <c r="DH108">
        <v>4</v>
      </c>
      <c r="DI108">
        <v>3</v>
      </c>
      <c r="DJ108">
        <v>2</v>
      </c>
      <c r="DK108">
        <v>2</v>
      </c>
      <c r="DL108" s="2">
        <f t="shared" si="310"/>
        <v>8</v>
      </c>
      <c r="DM108">
        <f t="shared" si="311"/>
        <v>2.6667000000000001</v>
      </c>
      <c r="DN108">
        <f t="shared" si="312"/>
        <v>12</v>
      </c>
      <c r="DO108">
        <f t="shared" si="313"/>
        <v>4</v>
      </c>
      <c r="DP108">
        <f t="shared" si="314"/>
        <v>20</v>
      </c>
      <c r="DQ108" s="3">
        <f t="shared" si="315"/>
        <v>3.3334000000000001</v>
      </c>
      <c r="DR108" s="2">
        <f t="shared" si="316"/>
        <v>18</v>
      </c>
      <c r="DS108">
        <f t="shared" si="317"/>
        <v>3</v>
      </c>
      <c r="DT108">
        <f t="shared" si="318"/>
        <v>21</v>
      </c>
      <c r="DU108">
        <f t="shared" si="319"/>
        <v>2.625</v>
      </c>
      <c r="DV108">
        <f t="shared" si="320"/>
        <v>39</v>
      </c>
      <c r="DW108" s="3">
        <f t="shared" si="321"/>
        <v>2.79</v>
      </c>
      <c r="DX108" s="2">
        <f t="shared" si="322"/>
        <v>11</v>
      </c>
      <c r="DY108">
        <f t="shared" si="323"/>
        <v>3.6667000000000001</v>
      </c>
      <c r="DZ108">
        <f t="shared" si="324"/>
        <v>9</v>
      </c>
      <c r="EA108">
        <f t="shared" si="325"/>
        <v>3</v>
      </c>
      <c r="EB108">
        <f t="shared" si="326"/>
        <v>20</v>
      </c>
      <c r="EC108" s="3">
        <f t="shared" si="327"/>
        <v>3.33</v>
      </c>
      <c r="ED108" s="2">
        <f t="shared" si="275"/>
        <v>24</v>
      </c>
      <c r="EE108" s="3">
        <f t="shared" si="328"/>
        <v>4</v>
      </c>
      <c r="EF108" s="2">
        <f t="shared" si="329"/>
        <v>7</v>
      </c>
      <c r="EG108" s="3">
        <f t="shared" si="330"/>
        <v>2.33</v>
      </c>
      <c r="EH108" s="2">
        <f t="shared" si="331"/>
        <v>110</v>
      </c>
      <c r="EI108" s="3">
        <f t="shared" si="332"/>
        <v>3.14</v>
      </c>
      <c r="EJ108" s="2">
        <v>1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4</v>
      </c>
      <c r="ER108">
        <v>2</v>
      </c>
      <c r="ES108">
        <v>2</v>
      </c>
      <c r="ET108">
        <v>4</v>
      </c>
      <c r="EU108" s="37">
        <v>2</v>
      </c>
      <c r="EV108">
        <v>2</v>
      </c>
      <c r="EW108">
        <v>2</v>
      </c>
      <c r="EX108">
        <v>2</v>
      </c>
      <c r="EY108">
        <v>2</v>
      </c>
      <c r="EZ108">
        <v>4</v>
      </c>
      <c r="FA108">
        <v>2</v>
      </c>
      <c r="FB108">
        <v>2</v>
      </c>
      <c r="FC108">
        <v>2</v>
      </c>
      <c r="FD108">
        <v>2</v>
      </c>
      <c r="FE108">
        <v>4</v>
      </c>
      <c r="FF108" s="2">
        <f t="shared" si="333"/>
        <v>48</v>
      </c>
      <c r="FG108" s="3">
        <f t="shared" si="334"/>
        <v>2.4</v>
      </c>
      <c r="FH108" s="2" t="s">
        <v>511</v>
      </c>
      <c r="FI108">
        <v>7</v>
      </c>
      <c r="FJ108" t="s">
        <v>520</v>
      </c>
      <c r="FK108">
        <v>15</v>
      </c>
      <c r="FL108" t="s">
        <v>525</v>
      </c>
      <c r="FM108">
        <v>20</v>
      </c>
      <c r="FN108" s="2">
        <v>1</v>
      </c>
      <c r="FO108">
        <v>2</v>
      </c>
      <c r="FP108">
        <v>2</v>
      </c>
      <c r="FQ108">
        <v>1</v>
      </c>
      <c r="FR108">
        <v>1</v>
      </c>
      <c r="FS108">
        <v>2</v>
      </c>
      <c r="FT108">
        <v>1</v>
      </c>
      <c r="FU108">
        <v>1</v>
      </c>
      <c r="FV108">
        <v>2</v>
      </c>
      <c r="FW108">
        <v>1</v>
      </c>
      <c r="FX108">
        <v>1</v>
      </c>
      <c r="FY108" s="37">
        <v>2</v>
      </c>
      <c r="FZ108">
        <v>1</v>
      </c>
      <c r="GA108">
        <v>2</v>
      </c>
      <c r="GB108">
        <v>2</v>
      </c>
      <c r="GC108">
        <v>2</v>
      </c>
      <c r="GD108">
        <v>1</v>
      </c>
      <c r="GE108">
        <v>2</v>
      </c>
      <c r="GF108">
        <v>2</v>
      </c>
      <c r="GG108">
        <v>2</v>
      </c>
      <c r="GH108">
        <v>2</v>
      </c>
      <c r="GI108">
        <v>1</v>
      </c>
      <c r="GJ108" s="2">
        <f t="shared" si="335"/>
        <v>31</v>
      </c>
      <c r="GK108" s="3">
        <f t="shared" si="336"/>
        <v>1.55</v>
      </c>
      <c r="GL108" s="2" t="s">
        <v>525</v>
      </c>
      <c r="GM108">
        <v>20</v>
      </c>
      <c r="GN108" t="s">
        <v>520</v>
      </c>
      <c r="GO108">
        <v>15</v>
      </c>
      <c r="GP108" t="s">
        <v>507</v>
      </c>
      <c r="GQ108" s="3">
        <v>3</v>
      </c>
      <c r="GR108" s="2">
        <v>1</v>
      </c>
      <c r="GS108">
        <v>5</v>
      </c>
      <c r="GT108">
        <v>2</v>
      </c>
      <c r="GU108">
        <v>3</v>
      </c>
      <c r="GV108">
        <v>4</v>
      </c>
      <c r="GW108">
        <v>2</v>
      </c>
      <c r="GX108" s="37">
        <f>LOOKUP(GW108,{1,2,3,4,5},{5,4,3,2,1})</f>
        <v>4</v>
      </c>
      <c r="GY108">
        <v>1</v>
      </c>
      <c r="GZ108" s="37">
        <f>LOOKUP(GY108,{1,2,3,4,5},{5,4,3,2,1})</f>
        <v>5</v>
      </c>
      <c r="HA108">
        <v>3</v>
      </c>
      <c r="HB108">
        <v>2</v>
      </c>
      <c r="HC108" s="37">
        <f>LOOKUP(HB108,{1,2,3,4,5},{5,4,3,2,1})</f>
        <v>4</v>
      </c>
      <c r="HD108">
        <v>2</v>
      </c>
      <c r="HE108">
        <v>3</v>
      </c>
      <c r="HF108">
        <v>4</v>
      </c>
      <c r="HG108">
        <v>4</v>
      </c>
      <c r="HH108">
        <v>4</v>
      </c>
      <c r="HI108">
        <v>4</v>
      </c>
      <c r="HJ108">
        <v>4</v>
      </c>
      <c r="HK108">
        <v>2</v>
      </c>
      <c r="HL108" s="37">
        <f>LOOKUP(HK108,{1,2,3,4,5},{5,4,3,2,1})</f>
        <v>4</v>
      </c>
      <c r="HM108">
        <v>2</v>
      </c>
      <c r="HN108" s="37">
        <f>LOOKUP(HM108,{1,2,3,4,5},{5,4,3,2,1})</f>
        <v>4</v>
      </c>
      <c r="HO108">
        <f t="shared" si="337"/>
        <v>63</v>
      </c>
      <c r="HP108">
        <f t="shared" si="338"/>
        <v>3.71</v>
      </c>
      <c r="HQ108">
        <v>1</v>
      </c>
      <c r="HR108">
        <v>2</v>
      </c>
      <c r="HS108">
        <v>3</v>
      </c>
      <c r="HT108">
        <v>1</v>
      </c>
      <c r="HU108">
        <v>1</v>
      </c>
      <c r="HV108">
        <v>1</v>
      </c>
      <c r="HW108">
        <v>2</v>
      </c>
      <c r="HX108" s="37">
        <v>3</v>
      </c>
      <c r="HY108">
        <v>2</v>
      </c>
      <c r="HZ108">
        <v>3</v>
      </c>
      <c r="IA108">
        <v>3</v>
      </c>
      <c r="IB108">
        <v>1</v>
      </c>
      <c r="IC108">
        <v>2</v>
      </c>
      <c r="ID108">
        <v>2</v>
      </c>
      <c r="IE108">
        <v>3</v>
      </c>
      <c r="IF108">
        <v>3</v>
      </c>
      <c r="IG108">
        <v>3</v>
      </c>
      <c r="IH108">
        <v>2</v>
      </c>
      <c r="II108">
        <v>2</v>
      </c>
      <c r="IJ108" s="37">
        <f>LOOKUP(II108,{1,2,3},{3,2,1})</f>
        <v>2</v>
      </c>
      <c r="IK108" s="2">
        <f t="shared" si="308"/>
        <v>36</v>
      </c>
      <c r="IL108" s="3">
        <f t="shared" si="309"/>
        <v>2.12</v>
      </c>
      <c r="IM108" s="2">
        <v>1</v>
      </c>
      <c r="IN108">
        <v>2</v>
      </c>
      <c r="IO108">
        <v>3</v>
      </c>
      <c r="IP108">
        <v>5</v>
      </c>
      <c r="IQ108">
        <v>2</v>
      </c>
      <c r="IR108">
        <v>5</v>
      </c>
      <c r="IS108">
        <v>2</v>
      </c>
      <c r="IT108" s="2">
        <f t="shared" si="339"/>
        <v>19</v>
      </c>
      <c r="IU108" s="3">
        <f t="shared" si="340"/>
        <v>3.1669999999999998</v>
      </c>
      <c r="IV108" s="2">
        <v>1</v>
      </c>
      <c r="IW108">
        <v>2</v>
      </c>
      <c r="IX108">
        <v>4</v>
      </c>
      <c r="IY108">
        <v>5</v>
      </c>
      <c r="IZ108">
        <v>2</v>
      </c>
      <c r="JA108">
        <v>5</v>
      </c>
      <c r="JB108">
        <v>2</v>
      </c>
      <c r="JC108" s="2">
        <f t="shared" si="341"/>
        <v>20</v>
      </c>
      <c r="JD108" s="3">
        <f t="shared" si="342"/>
        <v>3.3330000000000002</v>
      </c>
      <c r="JE108" s="2">
        <v>1</v>
      </c>
      <c r="JF108">
        <v>4</v>
      </c>
      <c r="JG108">
        <v>2</v>
      </c>
      <c r="JH108">
        <v>1</v>
      </c>
      <c r="JI108">
        <v>3</v>
      </c>
      <c r="JJ108">
        <v>1</v>
      </c>
      <c r="JK108">
        <v>3</v>
      </c>
      <c r="JL108" s="2">
        <f t="shared" si="343"/>
        <v>14</v>
      </c>
      <c r="JM108" s="3">
        <f t="shared" si="344"/>
        <v>2.3330000000000002</v>
      </c>
      <c r="JN108" s="2">
        <v>1</v>
      </c>
      <c r="JO108">
        <v>4</v>
      </c>
      <c r="JP108">
        <v>4</v>
      </c>
      <c r="JQ108">
        <v>2</v>
      </c>
      <c r="JR108">
        <v>4</v>
      </c>
      <c r="JS108">
        <v>1</v>
      </c>
      <c r="JT108">
        <v>4</v>
      </c>
      <c r="JU108" s="2">
        <f t="shared" si="365"/>
        <v>19</v>
      </c>
      <c r="JV108" s="3">
        <f t="shared" si="366"/>
        <v>3.1669999999999998</v>
      </c>
      <c r="JW108" s="2">
        <v>1</v>
      </c>
      <c r="JX108">
        <v>5</v>
      </c>
      <c r="JY108" s="37">
        <f>LOOKUP(JX108,{1,2,3,4,5},{5,4,3,2,1})</f>
        <v>1</v>
      </c>
      <c r="JZ108">
        <v>4</v>
      </c>
      <c r="KA108" s="37">
        <f>LOOKUP(JZ108,{1,2,3,4,5},{5,4,3,2,1})</f>
        <v>2</v>
      </c>
      <c r="KB108">
        <v>2</v>
      </c>
      <c r="KC108" s="37">
        <f>LOOKUP(KB108,{1,2,3,4,5},{5,4,3,2,1})</f>
        <v>4</v>
      </c>
      <c r="KD108">
        <v>4</v>
      </c>
      <c r="KE108" s="37">
        <f>LOOKUP(KD108,{1,2,3,4,5},{5,4,3,2,1})</f>
        <v>2</v>
      </c>
      <c r="KF108">
        <v>2</v>
      </c>
      <c r="KG108" s="37">
        <f>LOOKUP(KF108,{1,2,3,4,5},{5,4,3,2,1})</f>
        <v>4</v>
      </c>
      <c r="KH108">
        <v>4</v>
      </c>
      <c r="KI108" s="37">
        <f>LOOKUP(KH108,{1,2,3,4,5},{5,4,3,2,1})</f>
        <v>2</v>
      </c>
      <c r="KJ108" s="2">
        <f t="shared" si="276"/>
        <v>21</v>
      </c>
      <c r="KK108" s="3">
        <f t="shared" si="345"/>
        <v>3.5</v>
      </c>
      <c r="KL108" s="2">
        <f t="shared" si="346"/>
        <v>5</v>
      </c>
      <c r="KM108">
        <f t="shared" si="347"/>
        <v>9</v>
      </c>
      <c r="KN108">
        <f t="shared" si="363"/>
        <v>14</v>
      </c>
      <c r="KO108">
        <f t="shared" si="348"/>
        <v>6</v>
      </c>
      <c r="KP108">
        <f t="shared" si="361"/>
        <v>14</v>
      </c>
      <c r="KQ108">
        <f t="shared" si="349"/>
        <v>6</v>
      </c>
      <c r="KR108" s="2">
        <f t="shared" si="368"/>
        <v>8</v>
      </c>
      <c r="KS108">
        <f t="shared" si="364"/>
        <v>6</v>
      </c>
      <c r="KT108">
        <f t="shared" si="280"/>
        <v>3</v>
      </c>
      <c r="KU108">
        <f t="shared" si="281"/>
        <v>7</v>
      </c>
      <c r="KV108">
        <f t="shared" si="283"/>
        <v>2</v>
      </c>
      <c r="KW108" s="3">
        <f t="shared" si="282"/>
        <v>7</v>
      </c>
      <c r="KX108" s="2">
        <v>1</v>
      </c>
      <c r="KY108">
        <v>4</v>
      </c>
      <c r="KZ108">
        <v>5</v>
      </c>
      <c r="LA108">
        <v>3</v>
      </c>
      <c r="LB108">
        <v>2</v>
      </c>
      <c r="LC108">
        <v>4</v>
      </c>
      <c r="LD108">
        <v>2</v>
      </c>
      <c r="LE108">
        <v>4</v>
      </c>
      <c r="LF108">
        <v>3</v>
      </c>
      <c r="LG108">
        <v>4</v>
      </c>
      <c r="LH108">
        <v>4</v>
      </c>
      <c r="LI108">
        <v>2</v>
      </c>
      <c r="LJ108">
        <v>4</v>
      </c>
      <c r="LK108">
        <v>4</v>
      </c>
      <c r="LL108">
        <v>4</v>
      </c>
      <c r="LM108">
        <v>4</v>
      </c>
      <c r="LN108">
        <v>4</v>
      </c>
      <c r="LO108">
        <v>2</v>
      </c>
      <c r="LP108">
        <v>4</v>
      </c>
      <c r="LQ108">
        <v>2</v>
      </c>
      <c r="LR108">
        <v>4</v>
      </c>
      <c r="LS108">
        <v>3</v>
      </c>
      <c r="LT108">
        <v>4</v>
      </c>
      <c r="LU108" s="2">
        <f t="shared" si="351"/>
        <v>25</v>
      </c>
      <c r="LV108" s="3">
        <f t="shared" si="352"/>
        <v>4.1669999999999998</v>
      </c>
      <c r="LW108" s="2">
        <f t="shared" si="353"/>
        <v>51</v>
      </c>
      <c r="LX108" s="3">
        <f t="shared" si="354"/>
        <v>3.1880000000000002</v>
      </c>
      <c r="LY108" s="2">
        <f t="shared" si="355"/>
        <v>76</v>
      </c>
      <c r="LZ108" s="3">
        <f t="shared" si="356"/>
        <v>3.4550000000000001</v>
      </c>
      <c r="MA108" s="2">
        <v>1</v>
      </c>
      <c r="MB108">
        <v>2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2</v>
      </c>
      <c r="MJ108" s="3">
        <v>2</v>
      </c>
      <c r="MK108">
        <f t="shared" si="357"/>
        <v>13</v>
      </c>
      <c r="ML108" s="2">
        <v>1</v>
      </c>
      <c r="MM108">
        <v>4</v>
      </c>
      <c r="MN108">
        <v>4</v>
      </c>
      <c r="MO108">
        <v>3</v>
      </c>
      <c r="MP108" s="37">
        <f>LOOKUP(MO108,{1,2,3,4,5},{5,4,3,2,1})</f>
        <v>3</v>
      </c>
      <c r="MQ108">
        <v>3</v>
      </c>
      <c r="MR108">
        <v>2</v>
      </c>
      <c r="MS108" s="37">
        <f>LOOKUP(MR108,{1,2,3,4,5},{5,4,3,2,1})</f>
        <v>4</v>
      </c>
      <c r="MT108">
        <v>2</v>
      </c>
      <c r="MU108" s="37">
        <f>LOOKUP(MT108,{1,2,3,4,5},{5,4,3,2,1})</f>
        <v>4</v>
      </c>
      <c r="MV108">
        <v>2</v>
      </c>
      <c r="MW108">
        <v>3</v>
      </c>
      <c r="MX108">
        <v>3</v>
      </c>
      <c r="MY108">
        <v>4</v>
      </c>
      <c r="MZ108" s="37">
        <f>LOOKUP(MY108,{1,2,3,4,5},{5,4,3,2,1})</f>
        <v>2</v>
      </c>
      <c r="NA108">
        <v>1</v>
      </c>
      <c r="NB108">
        <v>3</v>
      </c>
      <c r="NC108">
        <v>4</v>
      </c>
      <c r="ND108" s="37">
        <f>LOOKUP(NC108,{1,2,3,4,5},{5,4,3,2,1})</f>
        <v>2</v>
      </c>
      <c r="NE108">
        <v>2</v>
      </c>
      <c r="NF108">
        <v>4</v>
      </c>
      <c r="NG108" s="37">
        <f>LOOKUP(NF108,{1,2,3,4,5},{5,4,3,2,1})</f>
        <v>2</v>
      </c>
      <c r="NH108">
        <v>4</v>
      </c>
      <c r="NI108" s="37">
        <f>LOOKUP(NH108,{1,2,3,4,5},{5,4,3,2,1})</f>
        <v>2</v>
      </c>
      <c r="NJ108">
        <v>4</v>
      </c>
      <c r="NK108">
        <v>3</v>
      </c>
      <c r="NL108" s="37">
        <f>LOOKUP(NK108,{1,2,3,4,5},{5,4,3,2,1})</f>
        <v>3</v>
      </c>
      <c r="NM108">
        <v>3</v>
      </c>
      <c r="NN108" s="37">
        <f>LOOKUP(NM108,{1,2,3,4,5},{5,4,3,2,1})</f>
        <v>3</v>
      </c>
      <c r="NO108">
        <v>3</v>
      </c>
      <c r="NP108" s="37">
        <f>LOOKUP(NO108,{1,2,3,4,5},{5,4,3,2,1})</f>
        <v>3</v>
      </c>
      <c r="NQ108">
        <v>2</v>
      </c>
      <c r="NR108">
        <v>1</v>
      </c>
      <c r="NS108">
        <v>4</v>
      </c>
      <c r="NT108">
        <v>2</v>
      </c>
      <c r="NU108" s="37">
        <f>LOOKUP(NT108,{1,2,3,4,5},{5,4,3,2,1})</f>
        <v>4</v>
      </c>
      <c r="NV108">
        <v>4</v>
      </c>
      <c r="NW108" s="37">
        <f>LOOKUP(NV108,{1,2,3,4,5},{5,4,3,2,1})</f>
        <v>2</v>
      </c>
      <c r="NX108">
        <v>4</v>
      </c>
      <c r="NY108" s="37">
        <f>LOOKUP(NX108,{1,2,3,4,5},{5,4,3,2,1})</f>
        <v>2</v>
      </c>
      <c r="NZ108">
        <f t="shared" si="284"/>
        <v>72</v>
      </c>
      <c r="OA108">
        <f t="shared" si="285"/>
        <v>2.77</v>
      </c>
      <c r="OB108" s="13" t="s">
        <v>440</v>
      </c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</row>
    <row r="109" spans="1:461" x14ac:dyDescent="0.3">
      <c r="A109" s="30">
        <v>120</v>
      </c>
      <c r="B109" s="2" t="s">
        <v>895</v>
      </c>
      <c r="C109" s="3">
        <v>1</v>
      </c>
      <c r="D109" s="2">
        <v>19</v>
      </c>
      <c r="E109">
        <v>1</v>
      </c>
      <c r="F109" s="2">
        <v>1</v>
      </c>
      <c r="G109">
        <v>2</v>
      </c>
      <c r="H109" s="3">
        <v>1</v>
      </c>
      <c r="I109" s="2">
        <v>1</v>
      </c>
      <c r="J109">
        <v>0</v>
      </c>
      <c r="K109">
        <v>1</v>
      </c>
      <c r="L109">
        <v>0</v>
      </c>
      <c r="M109">
        <v>1</v>
      </c>
      <c r="N109">
        <v>1</v>
      </c>
      <c r="O109">
        <v>1</v>
      </c>
      <c r="P109">
        <f t="shared" si="274"/>
        <v>4</v>
      </c>
      <c r="Q109" t="s">
        <v>896</v>
      </c>
      <c r="R109">
        <v>1</v>
      </c>
      <c r="S109">
        <v>4</v>
      </c>
      <c r="T109">
        <f>LOOKUP(R109,{1,2,3,4,5,6,11,15},{1,2,1,2,2,2,1,2})</f>
        <v>1</v>
      </c>
      <c r="U109">
        <v>2</v>
      </c>
      <c r="V109" s="3"/>
      <c r="W109" s="2">
        <v>1</v>
      </c>
      <c r="X109">
        <v>6</v>
      </c>
      <c r="Y109">
        <v>95</v>
      </c>
      <c r="Z109" s="13">
        <f t="shared" si="359"/>
        <v>4.75</v>
      </c>
      <c r="AA109">
        <v>91</v>
      </c>
      <c r="AB109" s="13">
        <f t="shared" si="360"/>
        <v>4.55</v>
      </c>
      <c r="AC109">
        <f t="shared" si="362"/>
        <v>13.3</v>
      </c>
      <c r="AD109" s="13">
        <f t="shared" si="358"/>
        <v>4.4329999999999998</v>
      </c>
      <c r="AE109" s="2">
        <v>1</v>
      </c>
      <c r="AF109">
        <v>1</v>
      </c>
      <c r="AG109">
        <f t="shared" si="286"/>
        <v>1</v>
      </c>
      <c r="AH109">
        <v>1</v>
      </c>
      <c r="AI109">
        <f t="shared" si="287"/>
        <v>1</v>
      </c>
      <c r="AJ109">
        <v>1</v>
      </c>
      <c r="AK109">
        <f t="shared" si="288"/>
        <v>1</v>
      </c>
      <c r="AL109">
        <v>2</v>
      </c>
      <c r="AM109">
        <f t="shared" si="289"/>
        <v>1</v>
      </c>
      <c r="AN109">
        <v>2</v>
      </c>
      <c r="AO109">
        <f t="shared" si="290"/>
        <v>1</v>
      </c>
      <c r="AP109">
        <v>2</v>
      </c>
      <c r="AQ109">
        <f t="shared" si="291"/>
        <v>-1</v>
      </c>
      <c r="AR109">
        <v>2</v>
      </c>
      <c r="AS109">
        <f t="shared" si="292"/>
        <v>1</v>
      </c>
      <c r="AT109">
        <v>2</v>
      </c>
      <c r="AU109">
        <f t="shared" si="293"/>
        <v>1</v>
      </c>
      <c r="AV109">
        <v>2</v>
      </c>
      <c r="AW109">
        <f t="shared" si="294"/>
        <v>-1</v>
      </c>
      <c r="AX109">
        <v>2</v>
      </c>
      <c r="AY109">
        <f t="shared" si="295"/>
        <v>1</v>
      </c>
      <c r="AZ109">
        <v>1</v>
      </c>
      <c r="BA109">
        <f t="shared" si="296"/>
        <v>-1</v>
      </c>
      <c r="BB109">
        <v>1</v>
      </c>
      <c r="BC109">
        <f t="shared" si="297"/>
        <v>1</v>
      </c>
      <c r="BD109">
        <v>1</v>
      </c>
      <c r="BE109">
        <f t="shared" si="298"/>
        <v>1</v>
      </c>
      <c r="BF109">
        <v>2</v>
      </c>
      <c r="BG109">
        <f t="shared" si="299"/>
        <v>1</v>
      </c>
      <c r="BH109">
        <v>1</v>
      </c>
      <c r="BI109">
        <f t="shared" si="300"/>
        <v>1</v>
      </c>
      <c r="BJ109">
        <v>2</v>
      </c>
      <c r="BK109">
        <f t="shared" si="301"/>
        <v>1</v>
      </c>
      <c r="BL109">
        <v>2</v>
      </c>
      <c r="BM109">
        <f t="shared" si="302"/>
        <v>1</v>
      </c>
      <c r="BN109">
        <v>2</v>
      </c>
      <c r="BO109">
        <f t="shared" si="303"/>
        <v>-1</v>
      </c>
      <c r="BP109">
        <v>1</v>
      </c>
      <c r="BQ109">
        <f t="shared" si="304"/>
        <v>1</v>
      </c>
      <c r="BR109">
        <v>2</v>
      </c>
      <c r="BS109">
        <f t="shared" si="305"/>
        <v>1</v>
      </c>
      <c r="BT109">
        <v>2</v>
      </c>
      <c r="BU109">
        <f t="shared" si="306"/>
        <v>1</v>
      </c>
      <c r="BV109" s="13">
        <f t="shared" si="307"/>
        <v>13</v>
      </c>
      <c r="BW109" s="2">
        <v>1</v>
      </c>
      <c r="BX109">
        <v>5</v>
      </c>
      <c r="BY109">
        <v>4</v>
      </c>
      <c r="BZ109">
        <v>4</v>
      </c>
      <c r="CA109">
        <v>5</v>
      </c>
      <c r="CB109">
        <v>4</v>
      </c>
      <c r="CC109">
        <v>4</v>
      </c>
      <c r="CD109">
        <v>4</v>
      </c>
      <c r="CE109" s="37">
        <v>5</v>
      </c>
      <c r="CF109">
        <v>4</v>
      </c>
      <c r="CG109">
        <v>4</v>
      </c>
      <c r="CH109">
        <v>2</v>
      </c>
      <c r="CI109">
        <v>2</v>
      </c>
      <c r="CJ109">
        <v>3</v>
      </c>
      <c r="CK109">
        <v>3</v>
      </c>
      <c r="CL109">
        <v>3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4</v>
      </c>
      <c r="CS109">
        <f>LOOKUP(CR109,{1,2,3,4,5},{5,4,3,2,1})</f>
        <v>2</v>
      </c>
      <c r="CT109">
        <v>4</v>
      </c>
      <c r="CU109">
        <v>4</v>
      </c>
      <c r="CV109">
        <v>3</v>
      </c>
      <c r="CW109">
        <v>2</v>
      </c>
      <c r="CX109">
        <f>LOOKUP(CW109,{1,2,3,4,5},{5,4,3,2,1})</f>
        <v>4</v>
      </c>
      <c r="CY109">
        <v>2</v>
      </c>
      <c r="CZ109">
        <f>LOOKUP(CY109,{1,2,3,4,5},{5,4,3,2,1})</f>
        <v>4</v>
      </c>
      <c r="DA109">
        <v>2</v>
      </c>
      <c r="DB109">
        <f>LOOKUP(DA109,{1,2,3,4,5},{5,4,3,2,1})</f>
        <v>4</v>
      </c>
      <c r="DC109">
        <v>4</v>
      </c>
      <c r="DD109">
        <v>4</v>
      </c>
      <c r="DE109">
        <v>5</v>
      </c>
      <c r="DF109">
        <v>4</v>
      </c>
      <c r="DG109">
        <v>2</v>
      </c>
      <c r="DH109">
        <v>2</v>
      </c>
      <c r="DI109">
        <v>3</v>
      </c>
      <c r="DJ109">
        <v>4</v>
      </c>
      <c r="DK109">
        <v>4</v>
      </c>
      <c r="DL109" s="2">
        <f t="shared" si="310"/>
        <v>13</v>
      </c>
      <c r="DM109">
        <f t="shared" si="311"/>
        <v>4.3333000000000004</v>
      </c>
      <c r="DN109">
        <f t="shared" si="312"/>
        <v>8</v>
      </c>
      <c r="DO109">
        <f t="shared" si="313"/>
        <v>2.6667000000000001</v>
      </c>
      <c r="DP109">
        <f t="shared" si="314"/>
        <v>21</v>
      </c>
      <c r="DQ109" s="3">
        <f t="shared" si="315"/>
        <v>3.5</v>
      </c>
      <c r="DR109" s="2">
        <f t="shared" si="316"/>
        <v>22</v>
      </c>
      <c r="DS109">
        <f t="shared" si="317"/>
        <v>3.6667000000000001</v>
      </c>
      <c r="DT109">
        <f t="shared" si="318"/>
        <v>28</v>
      </c>
      <c r="DU109">
        <f t="shared" si="319"/>
        <v>3.5</v>
      </c>
      <c r="DV109">
        <f t="shared" si="320"/>
        <v>50</v>
      </c>
      <c r="DW109" s="3">
        <f t="shared" si="321"/>
        <v>3.57</v>
      </c>
      <c r="DX109" s="2">
        <f t="shared" si="322"/>
        <v>10</v>
      </c>
      <c r="DY109">
        <f t="shared" si="323"/>
        <v>3.3332999999999999</v>
      </c>
      <c r="DZ109">
        <f t="shared" si="324"/>
        <v>11</v>
      </c>
      <c r="EA109">
        <f t="shared" si="325"/>
        <v>3.6667000000000001</v>
      </c>
      <c r="EB109">
        <f t="shared" si="326"/>
        <v>21</v>
      </c>
      <c r="EC109" s="3">
        <f t="shared" si="327"/>
        <v>3.5</v>
      </c>
      <c r="ED109" s="2">
        <f t="shared" si="275"/>
        <v>25</v>
      </c>
      <c r="EE109" s="3">
        <f t="shared" si="328"/>
        <v>4.17</v>
      </c>
      <c r="EF109" s="2">
        <f t="shared" si="329"/>
        <v>11</v>
      </c>
      <c r="EG109" s="3">
        <f t="shared" si="330"/>
        <v>3.67</v>
      </c>
      <c r="EH109" s="2">
        <f t="shared" si="331"/>
        <v>128</v>
      </c>
      <c r="EI109" s="3">
        <f t="shared" si="332"/>
        <v>3.66</v>
      </c>
      <c r="EJ109" s="2">
        <v>1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4</v>
      </c>
      <c r="ER109">
        <v>2</v>
      </c>
      <c r="ES109">
        <v>2</v>
      </c>
      <c r="ET109">
        <v>4</v>
      </c>
      <c r="EU109" s="37">
        <v>2</v>
      </c>
      <c r="EV109">
        <v>2</v>
      </c>
      <c r="EW109">
        <v>2</v>
      </c>
      <c r="EX109">
        <v>2</v>
      </c>
      <c r="EY109">
        <v>2</v>
      </c>
      <c r="EZ109">
        <v>4</v>
      </c>
      <c r="FA109">
        <v>2</v>
      </c>
      <c r="FB109">
        <v>2</v>
      </c>
      <c r="FC109">
        <v>2</v>
      </c>
      <c r="FD109">
        <v>2</v>
      </c>
      <c r="FE109">
        <v>4</v>
      </c>
      <c r="FF109" s="2">
        <f t="shared" si="333"/>
        <v>48</v>
      </c>
      <c r="FG109" s="3">
        <f t="shared" si="334"/>
        <v>2.4</v>
      </c>
      <c r="FH109" s="2" t="s">
        <v>520</v>
      </c>
      <c r="FI109">
        <v>15</v>
      </c>
      <c r="FJ109" t="s">
        <v>514</v>
      </c>
      <c r="FK109">
        <v>10</v>
      </c>
      <c r="FL109" t="s">
        <v>511</v>
      </c>
      <c r="FM109" s="3">
        <v>7</v>
      </c>
      <c r="FN109" s="2">
        <v>1</v>
      </c>
      <c r="FO109">
        <v>1</v>
      </c>
      <c r="FP109">
        <v>1</v>
      </c>
      <c r="FQ109">
        <v>1</v>
      </c>
      <c r="FR109">
        <v>2</v>
      </c>
      <c r="FS109">
        <v>2</v>
      </c>
      <c r="FT109">
        <v>2</v>
      </c>
      <c r="FU109">
        <v>1</v>
      </c>
      <c r="FV109">
        <v>2</v>
      </c>
      <c r="FW109">
        <v>1</v>
      </c>
      <c r="FX109">
        <v>1</v>
      </c>
      <c r="FY109" s="37">
        <v>2</v>
      </c>
      <c r="FZ109">
        <v>2</v>
      </c>
      <c r="GA109">
        <v>2</v>
      </c>
      <c r="GB109">
        <v>2</v>
      </c>
      <c r="GC109">
        <v>2</v>
      </c>
      <c r="GD109">
        <v>1</v>
      </c>
      <c r="GE109">
        <v>1</v>
      </c>
      <c r="GF109">
        <v>2</v>
      </c>
      <c r="GG109">
        <v>2</v>
      </c>
      <c r="GH109">
        <v>2</v>
      </c>
      <c r="GI109">
        <v>1</v>
      </c>
      <c r="GJ109" s="2">
        <f t="shared" si="335"/>
        <v>31</v>
      </c>
      <c r="GK109" s="3">
        <f t="shared" si="336"/>
        <v>1.55</v>
      </c>
      <c r="GL109" s="2" t="s">
        <v>507</v>
      </c>
      <c r="GM109">
        <v>3</v>
      </c>
      <c r="GN109" t="s">
        <v>506</v>
      </c>
      <c r="GO109">
        <v>2</v>
      </c>
      <c r="GP109" t="s">
        <v>897</v>
      </c>
      <c r="GQ109" s="3">
        <v>0</v>
      </c>
      <c r="GR109" s="2">
        <v>1</v>
      </c>
      <c r="GS109">
        <v>4</v>
      </c>
      <c r="GT109">
        <v>4</v>
      </c>
      <c r="GU109">
        <v>4</v>
      </c>
      <c r="GV109">
        <v>4</v>
      </c>
      <c r="GW109">
        <v>4</v>
      </c>
      <c r="GX109" s="37">
        <f>LOOKUP(GW109,{1,2,3,4,5},{5,4,3,2,1})</f>
        <v>2</v>
      </c>
      <c r="GY109">
        <v>2</v>
      </c>
      <c r="GZ109" s="37">
        <f>LOOKUP(GY109,{1,2,3,4,5},{5,4,3,2,1})</f>
        <v>4</v>
      </c>
      <c r="HA109">
        <v>3</v>
      </c>
      <c r="HB109">
        <v>3</v>
      </c>
      <c r="HC109" s="37">
        <f>LOOKUP(HB109,{1,2,3,4,5},{5,4,3,2,1})</f>
        <v>3</v>
      </c>
      <c r="HD109">
        <v>2</v>
      </c>
      <c r="HE109">
        <v>3</v>
      </c>
      <c r="HF109">
        <v>4</v>
      </c>
      <c r="HG109">
        <v>4</v>
      </c>
      <c r="HH109">
        <v>4</v>
      </c>
      <c r="HI109">
        <v>4</v>
      </c>
      <c r="HJ109">
        <v>4</v>
      </c>
      <c r="HK109">
        <v>3</v>
      </c>
      <c r="HL109" s="37">
        <f>LOOKUP(HK109,{1,2,3,4,5},{5,4,3,2,1})</f>
        <v>3</v>
      </c>
      <c r="HM109">
        <v>3</v>
      </c>
      <c r="HN109" s="37">
        <f>LOOKUP(HM109,{1,2,3,4,5},{5,4,3,2,1})</f>
        <v>3</v>
      </c>
      <c r="HO109">
        <f t="shared" si="337"/>
        <v>59</v>
      </c>
      <c r="HP109">
        <f t="shared" si="338"/>
        <v>3.47</v>
      </c>
      <c r="HQ109">
        <v>1</v>
      </c>
      <c r="HR109">
        <v>2</v>
      </c>
      <c r="HS109">
        <v>3</v>
      </c>
      <c r="HT109">
        <v>1</v>
      </c>
      <c r="HU109">
        <v>1</v>
      </c>
      <c r="HV109">
        <v>1</v>
      </c>
      <c r="HW109">
        <v>1</v>
      </c>
      <c r="HX109" s="37">
        <v>3</v>
      </c>
      <c r="HY109">
        <v>3</v>
      </c>
      <c r="HZ109">
        <v>3</v>
      </c>
      <c r="IA109">
        <v>3</v>
      </c>
      <c r="IB109">
        <v>1</v>
      </c>
      <c r="IC109">
        <v>2</v>
      </c>
      <c r="ID109">
        <v>1</v>
      </c>
      <c r="IE109">
        <v>1</v>
      </c>
      <c r="IF109">
        <v>3</v>
      </c>
      <c r="IG109">
        <v>3</v>
      </c>
      <c r="IH109">
        <v>2</v>
      </c>
      <c r="II109">
        <v>1</v>
      </c>
      <c r="IJ109" s="37">
        <f>LOOKUP(II109,{1,2,3},{3,2,1})</f>
        <v>3</v>
      </c>
      <c r="IK109" s="2">
        <f t="shared" si="308"/>
        <v>34</v>
      </c>
      <c r="IL109" s="3">
        <f t="shared" si="309"/>
        <v>2</v>
      </c>
      <c r="IM109" s="2">
        <v>1</v>
      </c>
      <c r="IN109">
        <v>2</v>
      </c>
      <c r="IO109">
        <v>4</v>
      </c>
      <c r="IP109">
        <v>4</v>
      </c>
      <c r="IQ109">
        <v>1</v>
      </c>
      <c r="IR109">
        <v>5</v>
      </c>
      <c r="IS109">
        <v>2</v>
      </c>
      <c r="IT109" s="2">
        <f t="shared" si="339"/>
        <v>18</v>
      </c>
      <c r="IU109" s="3">
        <f t="shared" si="340"/>
        <v>3</v>
      </c>
      <c r="IV109" s="2">
        <v>1</v>
      </c>
      <c r="IW109">
        <v>2</v>
      </c>
      <c r="IX109">
        <v>4</v>
      </c>
      <c r="IY109">
        <v>5</v>
      </c>
      <c r="IZ109">
        <v>1</v>
      </c>
      <c r="JA109">
        <v>5</v>
      </c>
      <c r="JB109">
        <v>2</v>
      </c>
      <c r="JC109" s="2">
        <f t="shared" si="341"/>
        <v>19</v>
      </c>
      <c r="JD109" s="3">
        <f t="shared" si="342"/>
        <v>3.1669999999999998</v>
      </c>
      <c r="JE109" s="2">
        <v>1</v>
      </c>
      <c r="JF109">
        <v>5</v>
      </c>
      <c r="JG109">
        <v>4</v>
      </c>
      <c r="JH109">
        <v>3</v>
      </c>
      <c r="JI109">
        <v>4</v>
      </c>
      <c r="JJ109">
        <v>4</v>
      </c>
      <c r="JK109">
        <v>4</v>
      </c>
      <c r="JL109" s="2">
        <f t="shared" si="343"/>
        <v>24</v>
      </c>
      <c r="JM109" s="3">
        <f t="shared" si="344"/>
        <v>4</v>
      </c>
      <c r="JN109" s="2">
        <v>1</v>
      </c>
      <c r="JO109">
        <v>4</v>
      </c>
      <c r="JP109">
        <v>5</v>
      </c>
      <c r="JQ109">
        <v>5</v>
      </c>
      <c r="JR109">
        <v>4</v>
      </c>
      <c r="JS109">
        <v>5</v>
      </c>
      <c r="JT109">
        <v>4</v>
      </c>
      <c r="JU109" s="2">
        <f t="shared" si="365"/>
        <v>27</v>
      </c>
      <c r="JV109" s="3">
        <f t="shared" si="366"/>
        <v>4.5</v>
      </c>
      <c r="JW109" s="2">
        <v>1</v>
      </c>
      <c r="JX109">
        <v>4</v>
      </c>
      <c r="JY109" s="37">
        <f>LOOKUP(JX109,{1,2,3,4,5},{5,4,3,2,1})</f>
        <v>2</v>
      </c>
      <c r="JZ109">
        <v>3</v>
      </c>
      <c r="KA109" s="37">
        <f>LOOKUP(JZ109,{1,2,3,4,5},{5,4,3,2,1})</f>
        <v>3</v>
      </c>
      <c r="KB109">
        <v>2</v>
      </c>
      <c r="KC109" s="37">
        <f>LOOKUP(KB109,{1,2,3,4,5},{5,4,3,2,1})</f>
        <v>4</v>
      </c>
      <c r="KD109">
        <v>5</v>
      </c>
      <c r="KE109" s="37">
        <f>LOOKUP(KD109,{1,2,3,4,5},{5,4,3,2,1})</f>
        <v>1</v>
      </c>
      <c r="KF109">
        <v>1</v>
      </c>
      <c r="KG109" s="37">
        <f>LOOKUP(KF109,{1,2,3,4,5},{5,4,3,2,1})</f>
        <v>5</v>
      </c>
      <c r="KH109">
        <v>4</v>
      </c>
      <c r="KI109" s="37">
        <f>LOOKUP(KH109,{1,2,3,4,5},{5,4,3,2,1})</f>
        <v>2</v>
      </c>
      <c r="KJ109" s="2">
        <f t="shared" si="276"/>
        <v>19</v>
      </c>
      <c r="KK109" s="3">
        <f t="shared" si="345"/>
        <v>3.1669999999999998</v>
      </c>
      <c r="KL109" s="2">
        <f t="shared" si="346"/>
        <v>6</v>
      </c>
      <c r="KM109">
        <f t="shared" si="347"/>
        <v>11</v>
      </c>
      <c r="KN109">
        <f t="shared" si="363"/>
        <v>13</v>
      </c>
      <c r="KO109">
        <f t="shared" si="348"/>
        <v>3</v>
      </c>
      <c r="KP109">
        <f t="shared" si="361"/>
        <v>15</v>
      </c>
      <c r="KQ109">
        <f t="shared" si="349"/>
        <v>6</v>
      </c>
      <c r="KR109" s="2">
        <f t="shared" si="368"/>
        <v>9</v>
      </c>
      <c r="KS109">
        <f t="shared" si="364"/>
        <v>9</v>
      </c>
      <c r="KT109">
        <f t="shared" si="280"/>
        <v>8</v>
      </c>
      <c r="KU109">
        <f t="shared" si="281"/>
        <v>8</v>
      </c>
      <c r="KV109">
        <f t="shared" si="283"/>
        <v>9</v>
      </c>
      <c r="KW109" s="3">
        <f t="shared" si="282"/>
        <v>8</v>
      </c>
      <c r="KX109" s="2">
        <v>1</v>
      </c>
      <c r="KY109">
        <v>3</v>
      </c>
      <c r="KZ109">
        <v>4</v>
      </c>
      <c r="LA109">
        <v>3</v>
      </c>
      <c r="LB109">
        <v>2</v>
      </c>
      <c r="LC109">
        <v>3</v>
      </c>
      <c r="LD109">
        <v>1</v>
      </c>
      <c r="LE109">
        <v>4</v>
      </c>
      <c r="LF109">
        <v>2</v>
      </c>
      <c r="LG109">
        <v>5</v>
      </c>
      <c r="LH109">
        <v>5</v>
      </c>
      <c r="LI109">
        <v>2</v>
      </c>
      <c r="LJ109">
        <v>5</v>
      </c>
      <c r="LK109">
        <v>2</v>
      </c>
      <c r="LL109">
        <v>3</v>
      </c>
      <c r="LM109">
        <v>2</v>
      </c>
      <c r="LN109">
        <v>2</v>
      </c>
      <c r="LO109">
        <v>3</v>
      </c>
      <c r="LP109">
        <v>4</v>
      </c>
      <c r="LQ109">
        <v>1</v>
      </c>
      <c r="LR109">
        <v>4</v>
      </c>
      <c r="LS109">
        <v>2</v>
      </c>
      <c r="LT109">
        <v>4</v>
      </c>
      <c r="LU109" s="2">
        <f t="shared" si="351"/>
        <v>26</v>
      </c>
      <c r="LV109" s="3">
        <f t="shared" si="352"/>
        <v>4.3330000000000002</v>
      </c>
      <c r="LW109" s="2">
        <f t="shared" si="353"/>
        <v>40</v>
      </c>
      <c r="LX109" s="3">
        <f t="shared" si="354"/>
        <v>2.5</v>
      </c>
      <c r="LY109" s="2">
        <f t="shared" si="355"/>
        <v>66</v>
      </c>
      <c r="LZ109" s="3">
        <f t="shared" si="356"/>
        <v>3</v>
      </c>
      <c r="MA109" s="2">
        <v>1</v>
      </c>
      <c r="MB109">
        <v>2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2</v>
      </c>
      <c r="MI109">
        <v>2</v>
      </c>
      <c r="MJ109" s="3">
        <v>1</v>
      </c>
      <c r="MK109">
        <f t="shared" si="357"/>
        <v>13</v>
      </c>
      <c r="ML109" s="2">
        <v>1</v>
      </c>
      <c r="MM109">
        <v>5</v>
      </c>
      <c r="MN109">
        <v>4</v>
      </c>
      <c r="MO109">
        <v>2</v>
      </c>
      <c r="MP109" s="37">
        <f>LOOKUP(MO109,{1,2,3,4,5},{5,4,3,2,1})</f>
        <v>4</v>
      </c>
      <c r="MQ109">
        <v>3</v>
      </c>
      <c r="MR109">
        <v>4</v>
      </c>
      <c r="MS109" s="37">
        <f>LOOKUP(MR109,{1,2,3,4,5},{5,4,3,2,1})</f>
        <v>2</v>
      </c>
      <c r="MT109">
        <v>2</v>
      </c>
      <c r="MU109" s="37">
        <f>LOOKUP(MT109,{1,2,3,4,5},{5,4,3,2,1})</f>
        <v>4</v>
      </c>
      <c r="MV109">
        <v>3</v>
      </c>
      <c r="MW109">
        <v>4</v>
      </c>
      <c r="MX109">
        <v>4</v>
      </c>
      <c r="MY109">
        <v>3</v>
      </c>
      <c r="MZ109" s="37">
        <f>LOOKUP(MY109,{1,2,3,4,5},{5,4,3,2,1})</f>
        <v>3</v>
      </c>
      <c r="NA109">
        <v>4</v>
      </c>
      <c r="NB109">
        <v>4</v>
      </c>
      <c r="NC109">
        <v>3</v>
      </c>
      <c r="ND109" s="37">
        <f>LOOKUP(NC109,{1,2,3,4,5},{5,4,3,2,1})</f>
        <v>3</v>
      </c>
      <c r="NE109">
        <v>4</v>
      </c>
      <c r="NF109">
        <v>4</v>
      </c>
      <c r="NG109" s="37">
        <f>LOOKUP(NF109,{1,2,3,4,5},{5,4,3,2,1})</f>
        <v>2</v>
      </c>
      <c r="NH109">
        <v>4</v>
      </c>
      <c r="NI109" s="37">
        <f>LOOKUP(NH109,{1,2,3,4,5},{5,4,3,2,1})</f>
        <v>2</v>
      </c>
      <c r="NJ109">
        <v>5</v>
      </c>
      <c r="NK109">
        <v>2</v>
      </c>
      <c r="NL109" s="37">
        <f>LOOKUP(NK109,{1,2,3,4,5},{5,4,3,2,1})</f>
        <v>4</v>
      </c>
      <c r="NM109">
        <v>3</v>
      </c>
      <c r="NN109" s="37">
        <f>LOOKUP(NM109,{1,2,3,4,5},{5,4,3,2,1})</f>
        <v>3</v>
      </c>
      <c r="NO109">
        <v>2</v>
      </c>
      <c r="NP109" s="37">
        <f>LOOKUP(NO109,{1,2,3,4,5},{5,4,3,2,1})</f>
        <v>4</v>
      </c>
      <c r="NQ109">
        <v>3</v>
      </c>
      <c r="NR109">
        <v>3</v>
      </c>
      <c r="NS109">
        <v>4</v>
      </c>
      <c r="NT109">
        <v>1</v>
      </c>
      <c r="NU109" s="37">
        <f>LOOKUP(NT109,{1,2,3,4,5},{5,4,3,2,1})</f>
        <v>5</v>
      </c>
      <c r="NV109">
        <v>2</v>
      </c>
      <c r="NW109" s="37">
        <f>LOOKUP(NV109,{1,2,3,4,5},{5,4,3,2,1})</f>
        <v>4</v>
      </c>
      <c r="NX109">
        <v>2</v>
      </c>
      <c r="NY109" s="37">
        <f>LOOKUP(NX109,{1,2,3,4,5},{5,4,3,2,1})</f>
        <v>4</v>
      </c>
      <c r="NZ109">
        <f t="shared" si="284"/>
        <v>94</v>
      </c>
      <c r="OA109">
        <f t="shared" si="285"/>
        <v>3.62</v>
      </c>
      <c r="OB109" s="13" t="s">
        <v>898</v>
      </c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</row>
    <row r="110" spans="1:461" x14ac:dyDescent="0.3">
      <c r="A110" s="30">
        <v>121</v>
      </c>
      <c r="B110" s="2" t="s">
        <v>899</v>
      </c>
      <c r="C110" s="3">
        <v>1</v>
      </c>
      <c r="D110" s="2">
        <v>19</v>
      </c>
      <c r="E110">
        <v>1</v>
      </c>
      <c r="F110" s="2">
        <v>2</v>
      </c>
      <c r="G110">
        <v>2</v>
      </c>
      <c r="H110" s="3">
        <v>1</v>
      </c>
      <c r="I110" s="2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f t="shared" si="274"/>
        <v>1</v>
      </c>
      <c r="R110">
        <v>1</v>
      </c>
      <c r="S110">
        <v>5</v>
      </c>
      <c r="T110">
        <f>LOOKUP(R110,{1,2,3,4,5,6,11,15},{1,2,1,2,2,2,1,2})</f>
        <v>1</v>
      </c>
      <c r="U110">
        <v>2</v>
      </c>
      <c r="V110" s="3"/>
      <c r="W110" s="2">
        <v>1</v>
      </c>
      <c r="X110">
        <v>6</v>
      </c>
      <c r="Y110">
        <v>89</v>
      </c>
      <c r="Z110" s="13">
        <f t="shared" si="359"/>
        <v>4.45</v>
      </c>
      <c r="AA110">
        <v>90</v>
      </c>
      <c r="AB110" s="13">
        <f t="shared" si="360"/>
        <v>4.5</v>
      </c>
      <c r="AC110">
        <f t="shared" si="362"/>
        <v>13.95</v>
      </c>
      <c r="AD110" s="13">
        <f t="shared" si="358"/>
        <v>4.6500000000000004</v>
      </c>
      <c r="AE110" s="2">
        <v>1</v>
      </c>
      <c r="AF110">
        <v>1</v>
      </c>
      <c r="AG110">
        <f t="shared" si="286"/>
        <v>1</v>
      </c>
      <c r="AH110">
        <v>1</v>
      </c>
      <c r="AI110">
        <f t="shared" si="287"/>
        <v>1</v>
      </c>
      <c r="AJ110">
        <v>1</v>
      </c>
      <c r="AK110">
        <f t="shared" si="288"/>
        <v>1</v>
      </c>
      <c r="AL110">
        <v>1</v>
      </c>
      <c r="AM110">
        <f t="shared" si="289"/>
        <v>-1</v>
      </c>
      <c r="AN110">
        <v>2</v>
      </c>
      <c r="AO110">
        <f t="shared" si="290"/>
        <v>1</v>
      </c>
      <c r="AP110">
        <v>1</v>
      </c>
      <c r="AQ110">
        <f t="shared" si="291"/>
        <v>1</v>
      </c>
      <c r="AR110">
        <v>2</v>
      </c>
      <c r="AS110">
        <f t="shared" si="292"/>
        <v>1</v>
      </c>
      <c r="AT110">
        <v>2</v>
      </c>
      <c r="AU110">
        <f t="shared" si="293"/>
        <v>1</v>
      </c>
      <c r="AV110">
        <v>1</v>
      </c>
      <c r="AW110">
        <f t="shared" si="294"/>
        <v>1</v>
      </c>
      <c r="AX110">
        <v>1</v>
      </c>
      <c r="AY110">
        <f t="shared" si="295"/>
        <v>-1</v>
      </c>
      <c r="AZ110">
        <v>1</v>
      </c>
      <c r="BA110">
        <f t="shared" si="296"/>
        <v>-1</v>
      </c>
      <c r="BB110">
        <v>1</v>
      </c>
      <c r="BC110">
        <f t="shared" si="297"/>
        <v>1</v>
      </c>
      <c r="BD110">
        <v>1</v>
      </c>
      <c r="BE110">
        <f t="shared" si="298"/>
        <v>1</v>
      </c>
      <c r="BF110">
        <v>2</v>
      </c>
      <c r="BG110">
        <f t="shared" si="299"/>
        <v>1</v>
      </c>
      <c r="BH110">
        <v>1</v>
      </c>
      <c r="BI110">
        <f t="shared" si="300"/>
        <v>1</v>
      </c>
      <c r="BJ110">
        <v>2</v>
      </c>
      <c r="BK110">
        <f t="shared" si="301"/>
        <v>1</v>
      </c>
      <c r="BL110">
        <v>2</v>
      </c>
      <c r="BM110">
        <f t="shared" si="302"/>
        <v>1</v>
      </c>
      <c r="BN110">
        <v>1</v>
      </c>
      <c r="BO110">
        <f t="shared" si="303"/>
        <v>1</v>
      </c>
      <c r="BP110">
        <v>1</v>
      </c>
      <c r="BQ110">
        <f t="shared" si="304"/>
        <v>1</v>
      </c>
      <c r="BR110">
        <v>2</v>
      </c>
      <c r="BS110">
        <f t="shared" si="305"/>
        <v>1</v>
      </c>
      <c r="BT110">
        <v>1</v>
      </c>
      <c r="BU110">
        <f t="shared" si="306"/>
        <v>-1</v>
      </c>
      <c r="BV110" s="13">
        <f t="shared" si="307"/>
        <v>13</v>
      </c>
      <c r="BW110" s="2">
        <v>1</v>
      </c>
      <c r="BX110">
        <v>4</v>
      </c>
      <c r="BY110">
        <v>3</v>
      </c>
      <c r="BZ110">
        <v>3</v>
      </c>
      <c r="CA110">
        <v>5</v>
      </c>
      <c r="CB110">
        <v>4</v>
      </c>
      <c r="CC110">
        <v>4</v>
      </c>
      <c r="CD110">
        <v>3</v>
      </c>
      <c r="CE110" s="37">
        <v>5</v>
      </c>
      <c r="CF110">
        <v>3</v>
      </c>
      <c r="CG110">
        <v>3</v>
      </c>
      <c r="CH110">
        <v>2</v>
      </c>
      <c r="CI110">
        <v>2</v>
      </c>
      <c r="CJ110">
        <v>3</v>
      </c>
      <c r="CK110">
        <v>3</v>
      </c>
      <c r="CL110">
        <v>3</v>
      </c>
      <c r="CM110">
        <v>3</v>
      </c>
      <c r="CN110">
        <v>4</v>
      </c>
      <c r="CO110">
        <v>3</v>
      </c>
      <c r="CP110">
        <v>3</v>
      </c>
      <c r="CQ110">
        <v>4</v>
      </c>
      <c r="CR110">
        <v>3</v>
      </c>
      <c r="CS110">
        <f>LOOKUP(CR110,{1,2,3,4,5},{5,4,3,2,1})</f>
        <v>3</v>
      </c>
      <c r="CT110">
        <v>4</v>
      </c>
      <c r="CU110">
        <v>3</v>
      </c>
      <c r="CV110">
        <v>2</v>
      </c>
      <c r="CW110">
        <v>3</v>
      </c>
      <c r="CX110">
        <f>LOOKUP(CW110,{1,2,3,4,5},{5,4,3,2,1})</f>
        <v>3</v>
      </c>
      <c r="CY110">
        <v>2</v>
      </c>
      <c r="CZ110">
        <f>LOOKUP(CY110,{1,2,3,4,5},{5,4,3,2,1})</f>
        <v>4</v>
      </c>
      <c r="DA110">
        <v>2</v>
      </c>
      <c r="DB110">
        <f>LOOKUP(DA110,{1,2,3,4,5},{5,4,3,2,1})</f>
        <v>4</v>
      </c>
      <c r="DC110">
        <v>4</v>
      </c>
      <c r="DD110">
        <v>4</v>
      </c>
      <c r="DE110">
        <v>4</v>
      </c>
      <c r="DF110">
        <v>3</v>
      </c>
      <c r="DG110">
        <v>4</v>
      </c>
      <c r="DH110">
        <v>4</v>
      </c>
      <c r="DI110">
        <v>4</v>
      </c>
      <c r="DJ110">
        <v>4</v>
      </c>
      <c r="DK110">
        <v>4</v>
      </c>
      <c r="DL110" s="2">
        <f t="shared" si="310"/>
        <v>10</v>
      </c>
      <c r="DM110">
        <f t="shared" si="311"/>
        <v>3.3332999999999999</v>
      </c>
      <c r="DN110">
        <f t="shared" si="312"/>
        <v>11</v>
      </c>
      <c r="DO110">
        <f t="shared" si="313"/>
        <v>3.6667000000000001</v>
      </c>
      <c r="DP110">
        <f t="shared" si="314"/>
        <v>21</v>
      </c>
      <c r="DQ110" s="3">
        <f t="shared" si="315"/>
        <v>3.5</v>
      </c>
      <c r="DR110" s="2">
        <f t="shared" si="316"/>
        <v>22</v>
      </c>
      <c r="DS110">
        <f t="shared" si="317"/>
        <v>3.6667000000000001</v>
      </c>
      <c r="DT110">
        <f t="shared" si="318"/>
        <v>23</v>
      </c>
      <c r="DU110">
        <f t="shared" si="319"/>
        <v>2.875</v>
      </c>
      <c r="DV110">
        <f t="shared" si="320"/>
        <v>45</v>
      </c>
      <c r="DW110" s="3">
        <f t="shared" si="321"/>
        <v>3.21</v>
      </c>
      <c r="DX110" s="2">
        <f t="shared" si="322"/>
        <v>10</v>
      </c>
      <c r="DY110">
        <f t="shared" si="323"/>
        <v>3.3332999999999999</v>
      </c>
      <c r="DZ110">
        <f t="shared" si="324"/>
        <v>9</v>
      </c>
      <c r="EA110">
        <f t="shared" si="325"/>
        <v>3</v>
      </c>
      <c r="EB110">
        <f t="shared" si="326"/>
        <v>19</v>
      </c>
      <c r="EC110" s="3">
        <f t="shared" si="327"/>
        <v>3.17</v>
      </c>
      <c r="ED110" s="2">
        <f t="shared" si="275"/>
        <v>23</v>
      </c>
      <c r="EE110" s="3">
        <f t="shared" si="328"/>
        <v>3.83</v>
      </c>
      <c r="EF110" s="2">
        <f t="shared" si="329"/>
        <v>12</v>
      </c>
      <c r="EG110" s="3">
        <f t="shared" si="330"/>
        <v>4</v>
      </c>
      <c r="EH110" s="2">
        <f t="shared" si="331"/>
        <v>120</v>
      </c>
      <c r="EI110" s="3">
        <f t="shared" si="332"/>
        <v>3.43</v>
      </c>
      <c r="EJ110" s="2">
        <v>1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4</v>
      </c>
      <c r="ER110">
        <v>2</v>
      </c>
      <c r="ES110">
        <v>3</v>
      </c>
      <c r="ET110">
        <v>4</v>
      </c>
      <c r="EU110" s="37">
        <v>2</v>
      </c>
      <c r="EV110">
        <v>2</v>
      </c>
      <c r="EW110">
        <v>2</v>
      </c>
      <c r="EX110">
        <v>2</v>
      </c>
      <c r="EY110">
        <v>2</v>
      </c>
      <c r="EZ110">
        <v>4</v>
      </c>
      <c r="FA110">
        <v>3</v>
      </c>
      <c r="FB110">
        <v>2</v>
      </c>
      <c r="FC110">
        <v>2</v>
      </c>
      <c r="FD110">
        <v>2</v>
      </c>
      <c r="FE110">
        <v>2</v>
      </c>
      <c r="FF110" s="2">
        <f t="shared" si="333"/>
        <v>48</v>
      </c>
      <c r="FG110" s="3">
        <f t="shared" si="334"/>
        <v>2.4</v>
      </c>
      <c r="FH110" s="2" t="s">
        <v>511</v>
      </c>
      <c r="FI110">
        <v>7</v>
      </c>
      <c r="FJ110" t="s">
        <v>520</v>
      </c>
      <c r="FK110">
        <v>15</v>
      </c>
      <c r="FL110" t="s">
        <v>514</v>
      </c>
      <c r="FM110" s="3">
        <v>10</v>
      </c>
      <c r="FN110" s="2">
        <v>1</v>
      </c>
      <c r="FO110">
        <v>1</v>
      </c>
      <c r="FP110">
        <v>2</v>
      </c>
      <c r="FQ110">
        <v>1</v>
      </c>
      <c r="FR110">
        <v>2</v>
      </c>
      <c r="FS110">
        <v>2</v>
      </c>
      <c r="FT110">
        <v>2</v>
      </c>
      <c r="FU110">
        <v>1</v>
      </c>
      <c r="FV110">
        <v>1</v>
      </c>
      <c r="FW110">
        <v>1</v>
      </c>
      <c r="FX110">
        <v>1</v>
      </c>
      <c r="FY110" s="37">
        <v>2</v>
      </c>
      <c r="FZ110">
        <v>1</v>
      </c>
      <c r="GA110">
        <v>1</v>
      </c>
      <c r="GB110">
        <v>1</v>
      </c>
      <c r="GC110">
        <v>2</v>
      </c>
      <c r="GD110">
        <v>1</v>
      </c>
      <c r="GE110">
        <v>1</v>
      </c>
      <c r="GF110">
        <v>2</v>
      </c>
      <c r="GG110">
        <v>2</v>
      </c>
      <c r="GH110">
        <v>1</v>
      </c>
      <c r="GI110">
        <v>1</v>
      </c>
      <c r="GJ110" s="2">
        <f t="shared" si="335"/>
        <v>27</v>
      </c>
      <c r="GK110" s="3">
        <f t="shared" si="336"/>
        <v>1.35</v>
      </c>
      <c r="GL110" s="2" t="s">
        <v>505</v>
      </c>
      <c r="GM110">
        <v>1</v>
      </c>
      <c r="GN110" t="s">
        <v>512</v>
      </c>
      <c r="GO110">
        <v>8</v>
      </c>
      <c r="GP110" t="s">
        <v>513</v>
      </c>
      <c r="GQ110" s="3">
        <v>9</v>
      </c>
      <c r="GR110" s="2">
        <v>1</v>
      </c>
      <c r="GS110">
        <v>4</v>
      </c>
      <c r="GT110">
        <v>3</v>
      </c>
      <c r="GU110">
        <v>2</v>
      </c>
      <c r="GV110">
        <v>2</v>
      </c>
      <c r="GW110">
        <v>4</v>
      </c>
      <c r="GX110" s="37">
        <f>LOOKUP(GW110,{1,2,3,4,5},{5,4,3,2,1})</f>
        <v>2</v>
      </c>
      <c r="GY110">
        <v>2</v>
      </c>
      <c r="GZ110" s="37">
        <f>LOOKUP(GY110,{1,2,3,4,5},{5,4,3,2,1})</f>
        <v>4</v>
      </c>
      <c r="HA110">
        <v>2</v>
      </c>
      <c r="HB110">
        <v>4</v>
      </c>
      <c r="HC110" s="37">
        <f>LOOKUP(HB110,{1,2,3,4,5},{5,4,3,2,1})</f>
        <v>2</v>
      </c>
      <c r="HD110">
        <v>2</v>
      </c>
      <c r="HE110">
        <v>4</v>
      </c>
      <c r="HF110">
        <v>4</v>
      </c>
      <c r="HG110">
        <v>3</v>
      </c>
      <c r="HH110">
        <v>4</v>
      </c>
      <c r="HI110">
        <v>3</v>
      </c>
      <c r="HJ110">
        <v>4</v>
      </c>
      <c r="HK110">
        <v>3</v>
      </c>
      <c r="HL110" s="37">
        <f>LOOKUP(HK110,{1,2,3,4,5},{5,4,3,2,1})</f>
        <v>3</v>
      </c>
      <c r="HM110">
        <v>4</v>
      </c>
      <c r="HN110" s="37">
        <f>LOOKUP(HM110,{1,2,3,4,5},{5,4,3,2,1})</f>
        <v>2</v>
      </c>
      <c r="HO110">
        <f t="shared" si="337"/>
        <v>50</v>
      </c>
      <c r="HP110">
        <f t="shared" si="338"/>
        <v>2.94</v>
      </c>
      <c r="HQ110">
        <v>1</v>
      </c>
      <c r="HR110">
        <v>2</v>
      </c>
      <c r="HS110">
        <v>3</v>
      </c>
      <c r="HT110">
        <v>1</v>
      </c>
      <c r="HU110">
        <v>1</v>
      </c>
      <c r="HV110">
        <v>1</v>
      </c>
      <c r="HW110">
        <v>1</v>
      </c>
      <c r="HX110" s="37">
        <v>3</v>
      </c>
      <c r="HY110">
        <v>1</v>
      </c>
      <c r="HZ110">
        <v>3</v>
      </c>
      <c r="IA110">
        <v>2</v>
      </c>
      <c r="IB110">
        <v>1</v>
      </c>
      <c r="IC110">
        <v>1</v>
      </c>
      <c r="ID110">
        <v>1</v>
      </c>
      <c r="IE110">
        <v>1</v>
      </c>
      <c r="IF110">
        <v>3</v>
      </c>
      <c r="IG110">
        <v>3</v>
      </c>
      <c r="IH110">
        <v>1</v>
      </c>
      <c r="II110">
        <v>1</v>
      </c>
      <c r="IJ110" s="37">
        <f>LOOKUP(II110,{1,2,3},{3,2,1})</f>
        <v>3</v>
      </c>
      <c r="IK110" s="2">
        <f t="shared" si="308"/>
        <v>29</v>
      </c>
      <c r="IL110" s="3">
        <f t="shared" si="309"/>
        <v>1.71</v>
      </c>
      <c r="IM110" s="2">
        <v>1</v>
      </c>
      <c r="IN110">
        <v>1</v>
      </c>
      <c r="IO110">
        <v>4</v>
      </c>
      <c r="IP110">
        <v>4</v>
      </c>
      <c r="IQ110">
        <v>1</v>
      </c>
      <c r="IR110">
        <v>5</v>
      </c>
      <c r="IS110">
        <v>2</v>
      </c>
      <c r="IT110" s="2">
        <f t="shared" si="339"/>
        <v>17</v>
      </c>
      <c r="IU110" s="3">
        <f t="shared" si="340"/>
        <v>2.8330000000000002</v>
      </c>
      <c r="IV110" s="2">
        <v>1</v>
      </c>
      <c r="IW110">
        <v>2</v>
      </c>
      <c r="IX110">
        <v>4</v>
      </c>
      <c r="IY110">
        <v>4</v>
      </c>
      <c r="IZ110">
        <v>1</v>
      </c>
      <c r="JA110">
        <v>5</v>
      </c>
      <c r="JB110">
        <v>3</v>
      </c>
      <c r="JC110" s="2">
        <f t="shared" si="341"/>
        <v>19</v>
      </c>
      <c r="JD110" s="3">
        <f t="shared" si="342"/>
        <v>3.1669999999999998</v>
      </c>
      <c r="JE110" s="2">
        <v>1</v>
      </c>
      <c r="JF110">
        <v>2</v>
      </c>
      <c r="JG110">
        <v>2</v>
      </c>
      <c r="JH110">
        <v>3</v>
      </c>
      <c r="JI110">
        <v>3</v>
      </c>
      <c r="JJ110">
        <v>1</v>
      </c>
      <c r="JK110">
        <v>2</v>
      </c>
      <c r="JL110" s="2">
        <f t="shared" si="343"/>
        <v>13</v>
      </c>
      <c r="JM110" s="3">
        <f t="shared" si="344"/>
        <v>2.1669999999999998</v>
      </c>
      <c r="JN110" s="32">
        <v>1</v>
      </c>
      <c r="JO110" s="31">
        <v>4</v>
      </c>
      <c r="JP110" s="31">
        <v>5</v>
      </c>
      <c r="JQ110" s="31">
        <v>4</v>
      </c>
      <c r="JR110" s="31">
        <v>3</v>
      </c>
      <c r="JS110" s="31">
        <v>3</v>
      </c>
      <c r="JT110" s="31" t="s">
        <v>440</v>
      </c>
      <c r="JU110" s="32">
        <f t="shared" si="365"/>
        <v>19</v>
      </c>
      <c r="JV110" s="33">
        <f t="shared" si="366"/>
        <v>3.1669999999999998</v>
      </c>
      <c r="JW110" s="32">
        <v>1</v>
      </c>
      <c r="JX110" s="31">
        <v>5</v>
      </c>
      <c r="JY110" s="31">
        <f>LOOKUP(JX110,{1,2,3,4,5},{5,4,3,2,1})</f>
        <v>1</v>
      </c>
      <c r="JZ110" s="31">
        <v>3</v>
      </c>
      <c r="KA110" s="31">
        <f>LOOKUP(JZ110,{1,2,3,4,5},{5,4,3,2,1})</f>
        <v>3</v>
      </c>
      <c r="KB110" s="31">
        <v>2</v>
      </c>
      <c r="KC110" s="31">
        <f>LOOKUP(KB110,{1,2,3,4,5},{5,4,3,2,1})</f>
        <v>4</v>
      </c>
      <c r="KD110" s="31">
        <v>4</v>
      </c>
      <c r="KE110" s="31">
        <f>LOOKUP(KD110,{1,2,3,4,5},{5,4,3,2,1})</f>
        <v>2</v>
      </c>
      <c r="KF110" s="31">
        <v>1</v>
      </c>
      <c r="KG110" s="31">
        <f>LOOKUP(KF110,{1,2,3,4,5},{5,4,3,2,1})</f>
        <v>5</v>
      </c>
      <c r="KH110" s="31">
        <v>3</v>
      </c>
      <c r="KI110" s="31">
        <f>LOOKUP(KH110,{1,2,3,4,5},{5,4,3,2,1})</f>
        <v>3</v>
      </c>
      <c r="KJ110" s="32">
        <f t="shared" si="276"/>
        <v>18</v>
      </c>
      <c r="KK110" s="33">
        <f t="shared" si="345"/>
        <v>3</v>
      </c>
      <c r="KL110" s="2">
        <f t="shared" si="346"/>
        <v>4</v>
      </c>
      <c r="KM110">
        <f t="shared" si="347"/>
        <v>11</v>
      </c>
      <c r="KN110">
        <f t="shared" si="363"/>
        <v>12</v>
      </c>
      <c r="KO110">
        <f t="shared" si="348"/>
        <v>4</v>
      </c>
      <c r="KP110">
        <f t="shared" si="361"/>
        <v>15</v>
      </c>
      <c r="KQ110">
        <f t="shared" si="349"/>
        <v>8</v>
      </c>
      <c r="KR110" s="2">
        <f t="shared" si="368"/>
        <v>6</v>
      </c>
      <c r="KS110">
        <f t="shared" si="364"/>
        <v>7</v>
      </c>
      <c r="KT110">
        <f t="shared" si="280"/>
        <v>7</v>
      </c>
      <c r="KU110">
        <f t="shared" si="281"/>
        <v>6</v>
      </c>
      <c r="KV110">
        <f t="shared" si="283"/>
        <v>4</v>
      </c>
      <c r="KW110" s="33" t="s">
        <v>440</v>
      </c>
      <c r="KX110" s="2">
        <v>1</v>
      </c>
      <c r="KY110">
        <v>1</v>
      </c>
      <c r="KZ110">
        <v>5</v>
      </c>
      <c r="LA110">
        <v>2</v>
      </c>
      <c r="LB110">
        <v>2</v>
      </c>
      <c r="LC110">
        <v>4</v>
      </c>
      <c r="LD110">
        <v>1</v>
      </c>
      <c r="LE110">
        <v>5</v>
      </c>
      <c r="LF110">
        <v>3</v>
      </c>
      <c r="LG110">
        <v>4</v>
      </c>
      <c r="LH110">
        <v>5</v>
      </c>
      <c r="LI110">
        <v>2</v>
      </c>
      <c r="LJ110">
        <v>5</v>
      </c>
      <c r="LK110">
        <v>1</v>
      </c>
      <c r="LL110">
        <v>2</v>
      </c>
      <c r="LM110">
        <v>1</v>
      </c>
      <c r="LN110">
        <v>3</v>
      </c>
      <c r="LO110">
        <v>3</v>
      </c>
      <c r="LP110">
        <v>2</v>
      </c>
      <c r="LQ110">
        <v>1</v>
      </c>
      <c r="LR110">
        <v>3</v>
      </c>
      <c r="LS110">
        <v>1</v>
      </c>
      <c r="LT110">
        <v>1</v>
      </c>
      <c r="LU110" s="2">
        <f t="shared" si="351"/>
        <v>28</v>
      </c>
      <c r="LV110" s="3">
        <f t="shared" si="352"/>
        <v>4.6669999999999998</v>
      </c>
      <c r="LW110" s="2">
        <f t="shared" si="353"/>
        <v>29</v>
      </c>
      <c r="LX110" s="3">
        <f t="shared" si="354"/>
        <v>1.8129999999999999</v>
      </c>
      <c r="LY110" s="2">
        <f t="shared" si="355"/>
        <v>57</v>
      </c>
      <c r="LZ110" s="3">
        <f t="shared" si="356"/>
        <v>2.5910000000000002</v>
      </c>
      <c r="MA110" s="2">
        <v>1</v>
      </c>
      <c r="MB110">
        <v>2</v>
      </c>
      <c r="MC110">
        <v>1</v>
      </c>
      <c r="MD110">
        <v>2</v>
      </c>
      <c r="ME110">
        <v>2</v>
      </c>
      <c r="MF110">
        <v>1</v>
      </c>
      <c r="MG110">
        <v>2</v>
      </c>
      <c r="MH110">
        <v>1</v>
      </c>
      <c r="MI110">
        <v>1</v>
      </c>
      <c r="MJ110" s="3">
        <v>1</v>
      </c>
      <c r="MK110">
        <f t="shared" si="357"/>
        <v>14</v>
      </c>
      <c r="ML110" s="2">
        <v>1</v>
      </c>
      <c r="MM110">
        <v>4</v>
      </c>
      <c r="MN110">
        <v>4</v>
      </c>
      <c r="MO110">
        <v>2</v>
      </c>
      <c r="MP110" s="37">
        <f>LOOKUP(MO110,{1,2,3,4,5},{5,4,3,2,1})</f>
        <v>4</v>
      </c>
      <c r="MQ110">
        <v>3</v>
      </c>
      <c r="MR110">
        <v>2</v>
      </c>
      <c r="MS110" s="37">
        <f>LOOKUP(MR110,{1,2,3,4,5},{5,4,3,2,1})</f>
        <v>4</v>
      </c>
      <c r="MT110">
        <v>2</v>
      </c>
      <c r="MU110" s="37">
        <f>LOOKUP(MT110,{1,2,3,4,5},{5,4,3,2,1})</f>
        <v>4</v>
      </c>
      <c r="MV110">
        <v>3</v>
      </c>
      <c r="MW110">
        <v>4</v>
      </c>
      <c r="MX110">
        <v>4</v>
      </c>
      <c r="MY110">
        <v>4</v>
      </c>
      <c r="MZ110" s="37">
        <f>LOOKUP(MY110,{1,2,3,4,5},{5,4,3,2,1})</f>
        <v>2</v>
      </c>
      <c r="NA110">
        <v>3</v>
      </c>
      <c r="NB110">
        <v>4</v>
      </c>
      <c r="NC110">
        <v>3</v>
      </c>
      <c r="ND110" s="37">
        <f>LOOKUP(NC110,{1,2,3,4,5},{5,4,3,2,1})</f>
        <v>3</v>
      </c>
      <c r="NE110">
        <v>3</v>
      </c>
      <c r="NF110">
        <v>3</v>
      </c>
      <c r="NG110" s="37">
        <f>LOOKUP(NF110,{1,2,3,4,5},{5,4,3,2,1})</f>
        <v>3</v>
      </c>
      <c r="NH110">
        <v>1</v>
      </c>
      <c r="NI110" s="37">
        <f>LOOKUP(NH110,{1,2,3,4,5},{5,4,3,2,1})</f>
        <v>5</v>
      </c>
      <c r="NJ110">
        <v>5</v>
      </c>
      <c r="NK110">
        <v>3</v>
      </c>
      <c r="NL110" s="37">
        <f>LOOKUP(NK110,{1,2,3,4,5},{5,4,3,2,1})</f>
        <v>3</v>
      </c>
      <c r="NM110">
        <v>3</v>
      </c>
      <c r="NN110" s="37">
        <f>LOOKUP(NM110,{1,2,3,4,5},{5,4,3,2,1})</f>
        <v>3</v>
      </c>
      <c r="NO110">
        <v>1</v>
      </c>
      <c r="NP110" s="37">
        <f>LOOKUP(NO110,{1,2,3,4,5},{5,4,3,2,1})</f>
        <v>5</v>
      </c>
      <c r="NQ110">
        <v>2</v>
      </c>
      <c r="NR110">
        <v>4</v>
      </c>
      <c r="NS110">
        <v>4</v>
      </c>
      <c r="NT110">
        <v>1</v>
      </c>
      <c r="NU110" s="37">
        <f>LOOKUP(NT110,{1,2,3,4,5},{5,4,3,2,1})</f>
        <v>5</v>
      </c>
      <c r="NV110">
        <v>4</v>
      </c>
      <c r="NW110" s="37">
        <f>LOOKUP(NV110,{1,2,3,4,5},{5,4,3,2,1})</f>
        <v>2</v>
      </c>
      <c r="NX110">
        <v>2</v>
      </c>
      <c r="NY110" s="37">
        <f>LOOKUP(NX110,{1,2,3,4,5},{5,4,3,2,1})</f>
        <v>4</v>
      </c>
      <c r="NZ110">
        <f t="shared" si="284"/>
        <v>94</v>
      </c>
      <c r="OA110">
        <f t="shared" si="285"/>
        <v>3.62</v>
      </c>
      <c r="OB110" s="13" t="s">
        <v>900</v>
      </c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</row>
    <row r="111" spans="1:461" x14ac:dyDescent="0.3">
      <c r="A111" s="30">
        <v>122</v>
      </c>
      <c r="B111" s="2" t="s">
        <v>901</v>
      </c>
      <c r="C111" s="3">
        <v>1</v>
      </c>
      <c r="D111" s="2">
        <v>22</v>
      </c>
      <c r="E111">
        <v>1</v>
      </c>
      <c r="F111" s="2">
        <v>1</v>
      </c>
      <c r="G111">
        <v>1</v>
      </c>
      <c r="H111" s="3">
        <v>1</v>
      </c>
      <c r="I111" s="2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f t="shared" si="274"/>
        <v>2</v>
      </c>
      <c r="R111">
        <v>4</v>
      </c>
      <c r="S111">
        <v>2</v>
      </c>
      <c r="T111">
        <f>LOOKUP(R111,{1,2,3,4,5,6,11,15},{1,2,1,2,2,2,1,2})</f>
        <v>2</v>
      </c>
      <c r="U111">
        <v>1</v>
      </c>
      <c r="V111" s="3"/>
      <c r="W111" s="32" t="s">
        <v>440</v>
      </c>
      <c r="X111">
        <v>9</v>
      </c>
      <c r="Y111">
        <v>75</v>
      </c>
      <c r="Z111" s="13">
        <f t="shared" si="359"/>
        <v>3.75</v>
      </c>
      <c r="AA111">
        <v>60</v>
      </c>
      <c r="AB111" s="13">
        <f t="shared" si="360"/>
        <v>3</v>
      </c>
      <c r="AC111">
        <f t="shared" si="362"/>
        <v>8.75</v>
      </c>
      <c r="AD111" s="13">
        <f t="shared" si="358"/>
        <v>2.9169999999999998</v>
      </c>
      <c r="AE111" s="2">
        <v>1</v>
      </c>
      <c r="AF111">
        <v>1</v>
      </c>
      <c r="AG111">
        <f t="shared" si="286"/>
        <v>1</v>
      </c>
      <c r="AH111">
        <v>1</v>
      </c>
      <c r="AI111">
        <f t="shared" si="287"/>
        <v>1</v>
      </c>
      <c r="AJ111">
        <v>1</v>
      </c>
      <c r="AK111">
        <f t="shared" si="288"/>
        <v>1</v>
      </c>
      <c r="AL111">
        <v>2</v>
      </c>
      <c r="AM111">
        <f t="shared" si="289"/>
        <v>1</v>
      </c>
      <c r="AN111">
        <v>1</v>
      </c>
      <c r="AO111">
        <f t="shared" si="290"/>
        <v>-1</v>
      </c>
      <c r="AP111">
        <v>1</v>
      </c>
      <c r="AQ111">
        <f t="shared" si="291"/>
        <v>1</v>
      </c>
      <c r="AR111">
        <v>2</v>
      </c>
      <c r="AS111">
        <f t="shared" si="292"/>
        <v>1</v>
      </c>
      <c r="AT111">
        <v>2</v>
      </c>
      <c r="AU111">
        <f t="shared" si="293"/>
        <v>1</v>
      </c>
      <c r="AV111">
        <v>1</v>
      </c>
      <c r="AW111">
        <f t="shared" si="294"/>
        <v>1</v>
      </c>
      <c r="AX111">
        <v>1</v>
      </c>
      <c r="AY111">
        <f t="shared" si="295"/>
        <v>-1</v>
      </c>
      <c r="AZ111">
        <v>1</v>
      </c>
      <c r="BA111">
        <f t="shared" si="296"/>
        <v>-1</v>
      </c>
      <c r="BB111">
        <v>1</v>
      </c>
      <c r="BC111">
        <f t="shared" si="297"/>
        <v>1</v>
      </c>
      <c r="BD111">
        <v>1</v>
      </c>
      <c r="BE111">
        <f t="shared" si="298"/>
        <v>1</v>
      </c>
      <c r="BF111">
        <v>2</v>
      </c>
      <c r="BG111">
        <f t="shared" si="299"/>
        <v>1</v>
      </c>
      <c r="BH111">
        <v>1</v>
      </c>
      <c r="BI111">
        <f t="shared" si="300"/>
        <v>1</v>
      </c>
      <c r="BJ111">
        <v>2</v>
      </c>
      <c r="BK111">
        <f t="shared" si="301"/>
        <v>1</v>
      </c>
      <c r="BL111">
        <v>1</v>
      </c>
      <c r="BM111">
        <f t="shared" si="302"/>
        <v>-1</v>
      </c>
      <c r="BN111">
        <v>1</v>
      </c>
      <c r="BO111">
        <f t="shared" si="303"/>
        <v>1</v>
      </c>
      <c r="BP111">
        <v>1</v>
      </c>
      <c r="BQ111">
        <f t="shared" si="304"/>
        <v>1</v>
      </c>
      <c r="BR111">
        <v>2</v>
      </c>
      <c r="BS111">
        <f t="shared" si="305"/>
        <v>1</v>
      </c>
      <c r="BT111">
        <v>1</v>
      </c>
      <c r="BU111">
        <f t="shared" si="306"/>
        <v>-1</v>
      </c>
      <c r="BV111" s="13">
        <f t="shared" si="307"/>
        <v>11</v>
      </c>
      <c r="BW111" s="2">
        <v>1</v>
      </c>
      <c r="BX111">
        <v>4</v>
      </c>
      <c r="BY111">
        <v>2</v>
      </c>
      <c r="BZ111">
        <v>2</v>
      </c>
      <c r="CA111">
        <v>1</v>
      </c>
      <c r="CB111">
        <v>4</v>
      </c>
      <c r="CC111">
        <v>5</v>
      </c>
      <c r="CD111">
        <v>3</v>
      </c>
      <c r="CE111" s="37">
        <v>5</v>
      </c>
      <c r="CF111">
        <v>2</v>
      </c>
      <c r="CG111">
        <v>4</v>
      </c>
      <c r="CH111">
        <v>1</v>
      </c>
      <c r="CI111">
        <v>1</v>
      </c>
      <c r="CJ111">
        <v>1</v>
      </c>
      <c r="CK111">
        <v>4</v>
      </c>
      <c r="CL111">
        <v>4</v>
      </c>
      <c r="CM111">
        <v>4</v>
      </c>
      <c r="CN111">
        <v>1</v>
      </c>
      <c r="CO111">
        <v>1</v>
      </c>
      <c r="CP111">
        <v>2</v>
      </c>
      <c r="CQ111">
        <v>1</v>
      </c>
      <c r="CR111">
        <v>1</v>
      </c>
      <c r="CS111">
        <f>LOOKUP(CR111,{1,2,3,4,5},{5,4,3,2,1})</f>
        <v>5</v>
      </c>
      <c r="CT111">
        <v>5</v>
      </c>
      <c r="CU111">
        <v>4</v>
      </c>
      <c r="CV111">
        <v>4</v>
      </c>
      <c r="CW111">
        <v>1</v>
      </c>
      <c r="CX111">
        <f>LOOKUP(CW111,{1,2,3,4,5},{5,4,3,2,1})</f>
        <v>5</v>
      </c>
      <c r="CY111">
        <v>1</v>
      </c>
      <c r="CZ111">
        <f>LOOKUP(CY111,{1,2,3,4,5},{5,4,3,2,1})</f>
        <v>5</v>
      </c>
      <c r="DA111">
        <v>1</v>
      </c>
      <c r="DB111">
        <f>LOOKUP(DA111,{1,2,3,4,5},{5,4,3,2,1})</f>
        <v>5</v>
      </c>
      <c r="DC111">
        <v>4</v>
      </c>
      <c r="DD111">
        <v>4</v>
      </c>
      <c r="DE111">
        <v>4</v>
      </c>
      <c r="DF111">
        <v>4</v>
      </c>
      <c r="DG111">
        <v>4</v>
      </c>
      <c r="DH111">
        <v>4</v>
      </c>
      <c r="DI111">
        <v>5</v>
      </c>
      <c r="DJ111">
        <v>2</v>
      </c>
      <c r="DK111">
        <v>4</v>
      </c>
      <c r="DL111" s="2">
        <f t="shared" si="310"/>
        <v>8</v>
      </c>
      <c r="DM111">
        <f t="shared" si="311"/>
        <v>2.6667000000000001</v>
      </c>
      <c r="DN111">
        <f t="shared" si="312"/>
        <v>12</v>
      </c>
      <c r="DO111">
        <f t="shared" si="313"/>
        <v>4</v>
      </c>
      <c r="DP111">
        <f t="shared" si="314"/>
        <v>20</v>
      </c>
      <c r="DQ111" s="3">
        <f t="shared" si="315"/>
        <v>3.3334000000000001</v>
      </c>
      <c r="DR111" s="2">
        <f t="shared" si="316"/>
        <v>16</v>
      </c>
      <c r="DS111">
        <f t="shared" si="317"/>
        <v>2.6667000000000001</v>
      </c>
      <c r="DT111">
        <f t="shared" si="318"/>
        <v>20</v>
      </c>
      <c r="DU111">
        <f t="shared" si="319"/>
        <v>2.5</v>
      </c>
      <c r="DV111">
        <f t="shared" si="320"/>
        <v>36</v>
      </c>
      <c r="DW111" s="3">
        <f t="shared" si="321"/>
        <v>2.57</v>
      </c>
      <c r="DX111" s="2">
        <f t="shared" si="322"/>
        <v>8</v>
      </c>
      <c r="DY111">
        <f t="shared" si="323"/>
        <v>2.6667000000000001</v>
      </c>
      <c r="DZ111">
        <f t="shared" si="324"/>
        <v>13</v>
      </c>
      <c r="EA111">
        <f t="shared" si="325"/>
        <v>4.3333000000000004</v>
      </c>
      <c r="EB111">
        <f t="shared" si="326"/>
        <v>21</v>
      </c>
      <c r="EC111" s="3">
        <f t="shared" si="327"/>
        <v>3.5</v>
      </c>
      <c r="ED111" s="2">
        <f t="shared" si="275"/>
        <v>27</v>
      </c>
      <c r="EE111" s="3">
        <f t="shared" si="328"/>
        <v>4.5</v>
      </c>
      <c r="EF111" s="2">
        <f t="shared" si="329"/>
        <v>11</v>
      </c>
      <c r="EG111" s="3">
        <f t="shared" si="330"/>
        <v>3.67</v>
      </c>
      <c r="EH111" s="2">
        <f t="shared" si="331"/>
        <v>115</v>
      </c>
      <c r="EI111" s="3">
        <f t="shared" si="332"/>
        <v>3.29</v>
      </c>
      <c r="EJ111" s="2">
        <v>1</v>
      </c>
      <c r="EK111">
        <v>1</v>
      </c>
      <c r="EL111">
        <v>2</v>
      </c>
      <c r="EM111">
        <v>4</v>
      </c>
      <c r="EN111">
        <v>2</v>
      </c>
      <c r="EO111">
        <v>1</v>
      </c>
      <c r="EP111">
        <v>3</v>
      </c>
      <c r="EQ111">
        <v>4</v>
      </c>
      <c r="ER111">
        <v>3</v>
      </c>
      <c r="ES111">
        <v>4</v>
      </c>
      <c r="ET111">
        <v>4</v>
      </c>
      <c r="EU111" s="37">
        <v>2</v>
      </c>
      <c r="EV111">
        <v>1</v>
      </c>
      <c r="EW111">
        <v>1</v>
      </c>
      <c r="EX111">
        <v>4</v>
      </c>
      <c r="EY111">
        <v>2</v>
      </c>
      <c r="EZ111">
        <v>4</v>
      </c>
      <c r="FA111">
        <v>2</v>
      </c>
      <c r="FB111">
        <v>2</v>
      </c>
      <c r="FC111">
        <v>2</v>
      </c>
      <c r="FD111">
        <v>2</v>
      </c>
      <c r="FE111">
        <v>2</v>
      </c>
      <c r="FF111" s="2">
        <f t="shared" si="333"/>
        <v>50</v>
      </c>
      <c r="FG111" s="3">
        <f t="shared" si="334"/>
        <v>2.5</v>
      </c>
      <c r="FH111" t="s">
        <v>521</v>
      </c>
      <c r="FI111">
        <v>16</v>
      </c>
      <c r="FJ111" t="s">
        <v>520</v>
      </c>
      <c r="FK111">
        <v>15</v>
      </c>
      <c r="FL111" t="s">
        <v>514</v>
      </c>
      <c r="FM111" s="3">
        <v>10</v>
      </c>
      <c r="FN111" s="2">
        <v>1</v>
      </c>
      <c r="FO111">
        <v>1</v>
      </c>
      <c r="FP111">
        <v>1</v>
      </c>
      <c r="FQ111">
        <v>1</v>
      </c>
      <c r="FR111">
        <v>1</v>
      </c>
      <c r="FS111">
        <v>2</v>
      </c>
      <c r="FT111">
        <v>1</v>
      </c>
      <c r="FU111">
        <v>1</v>
      </c>
      <c r="FV111">
        <v>1</v>
      </c>
      <c r="FW111">
        <v>1</v>
      </c>
      <c r="FX111">
        <v>1</v>
      </c>
      <c r="FY111" s="37">
        <v>2</v>
      </c>
      <c r="FZ111">
        <v>1</v>
      </c>
      <c r="GA111">
        <v>1</v>
      </c>
      <c r="GB111">
        <v>1</v>
      </c>
      <c r="GC111">
        <v>2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 s="2">
        <f t="shared" si="335"/>
        <v>22</v>
      </c>
      <c r="GK111" s="3">
        <f t="shared" si="336"/>
        <v>1.1000000000000001</v>
      </c>
      <c r="GL111" s="2" t="s">
        <v>513</v>
      </c>
      <c r="GM111">
        <v>9</v>
      </c>
      <c r="GN111" t="s">
        <v>506</v>
      </c>
      <c r="GO111">
        <v>2</v>
      </c>
      <c r="GP111" t="s">
        <v>505</v>
      </c>
      <c r="GQ111" s="3">
        <v>1</v>
      </c>
      <c r="GR111" s="2">
        <v>1</v>
      </c>
      <c r="GS111">
        <v>5</v>
      </c>
      <c r="GT111">
        <v>1</v>
      </c>
      <c r="GU111">
        <v>4</v>
      </c>
      <c r="GV111">
        <v>4</v>
      </c>
      <c r="GW111">
        <v>4</v>
      </c>
      <c r="GX111" s="37">
        <f>LOOKUP(GW111,{1,2,3,4,5},{5,4,3,2,1})</f>
        <v>2</v>
      </c>
      <c r="GY111">
        <v>2</v>
      </c>
      <c r="GZ111" s="37">
        <f>LOOKUP(GY111,{1,2,3,4,5},{5,4,3,2,1})</f>
        <v>4</v>
      </c>
      <c r="HA111">
        <v>1</v>
      </c>
      <c r="HB111">
        <v>4</v>
      </c>
      <c r="HC111" s="37">
        <f>LOOKUP(HB111,{1,2,3,4,5},{5,4,3,2,1})</f>
        <v>2</v>
      </c>
      <c r="HD111">
        <v>1</v>
      </c>
      <c r="HE111">
        <v>4</v>
      </c>
      <c r="HF111">
        <v>4</v>
      </c>
      <c r="HG111">
        <v>4</v>
      </c>
      <c r="HH111">
        <v>4</v>
      </c>
      <c r="HI111">
        <v>5</v>
      </c>
      <c r="HJ111">
        <v>5</v>
      </c>
      <c r="HK111">
        <v>4</v>
      </c>
      <c r="HL111" s="37">
        <f>LOOKUP(HK111,{1,2,3,4,5},{5,4,3,2,1})</f>
        <v>2</v>
      </c>
      <c r="HM111">
        <v>1</v>
      </c>
      <c r="HN111" s="37">
        <f>LOOKUP(HM111,{1,2,3,4,5},{5,4,3,2,1})</f>
        <v>5</v>
      </c>
      <c r="HO111">
        <f t="shared" si="337"/>
        <v>57</v>
      </c>
      <c r="HP111">
        <f t="shared" si="338"/>
        <v>3.35</v>
      </c>
      <c r="HQ111">
        <v>1</v>
      </c>
      <c r="HR111">
        <v>2</v>
      </c>
      <c r="HS111">
        <v>3</v>
      </c>
      <c r="HT111">
        <v>1</v>
      </c>
      <c r="HU111">
        <v>1</v>
      </c>
      <c r="HV111">
        <v>1</v>
      </c>
      <c r="HW111">
        <v>1</v>
      </c>
      <c r="HX111" s="37">
        <v>3</v>
      </c>
      <c r="HY111">
        <v>1</v>
      </c>
      <c r="HZ111">
        <v>3</v>
      </c>
      <c r="IA111">
        <v>1</v>
      </c>
      <c r="IB111">
        <v>1</v>
      </c>
      <c r="IC111">
        <v>1</v>
      </c>
      <c r="ID111">
        <v>1</v>
      </c>
      <c r="IE111">
        <v>3</v>
      </c>
      <c r="IF111">
        <v>3</v>
      </c>
      <c r="IG111">
        <v>3</v>
      </c>
      <c r="IH111">
        <v>1</v>
      </c>
      <c r="II111">
        <v>1</v>
      </c>
      <c r="IJ111" s="37">
        <f>LOOKUP(II111,{1,2,3},{3,2,1})</f>
        <v>3</v>
      </c>
      <c r="IK111" s="2">
        <f t="shared" si="308"/>
        <v>30</v>
      </c>
      <c r="IL111" s="3">
        <f t="shared" si="309"/>
        <v>1.76</v>
      </c>
      <c r="IM111" s="2">
        <v>1</v>
      </c>
      <c r="IN111">
        <v>2</v>
      </c>
      <c r="IO111">
        <v>4</v>
      </c>
      <c r="IP111">
        <v>5</v>
      </c>
      <c r="IQ111">
        <v>1</v>
      </c>
      <c r="IR111">
        <v>5</v>
      </c>
      <c r="IS111">
        <v>2</v>
      </c>
      <c r="IT111" s="2">
        <f t="shared" si="339"/>
        <v>19</v>
      </c>
      <c r="IU111" s="3">
        <f t="shared" si="340"/>
        <v>3.1669999999999998</v>
      </c>
      <c r="IV111" s="2">
        <v>1</v>
      </c>
      <c r="IW111">
        <v>2</v>
      </c>
      <c r="IX111">
        <v>4</v>
      </c>
      <c r="IY111">
        <v>5</v>
      </c>
      <c r="IZ111">
        <v>2</v>
      </c>
      <c r="JA111">
        <v>5</v>
      </c>
      <c r="JB111">
        <v>2</v>
      </c>
      <c r="JC111" s="2">
        <f t="shared" si="341"/>
        <v>20</v>
      </c>
      <c r="JD111" s="3">
        <f t="shared" si="342"/>
        <v>3.3330000000000002</v>
      </c>
      <c r="JE111" s="2">
        <v>1</v>
      </c>
      <c r="JF111">
        <v>3</v>
      </c>
      <c r="JG111">
        <v>2</v>
      </c>
      <c r="JH111">
        <v>2</v>
      </c>
      <c r="JI111">
        <v>4</v>
      </c>
      <c r="JJ111">
        <v>2</v>
      </c>
      <c r="JK111">
        <v>4</v>
      </c>
      <c r="JL111" s="2">
        <f t="shared" si="343"/>
        <v>17</v>
      </c>
      <c r="JM111" s="3">
        <f t="shared" si="344"/>
        <v>2.8330000000000002</v>
      </c>
      <c r="JN111" s="2">
        <v>1</v>
      </c>
      <c r="JO111">
        <v>4</v>
      </c>
      <c r="JP111">
        <v>5</v>
      </c>
      <c r="JQ111">
        <v>5</v>
      </c>
      <c r="JR111">
        <v>4</v>
      </c>
      <c r="JS111">
        <v>5</v>
      </c>
      <c r="JT111">
        <v>4</v>
      </c>
      <c r="JU111" s="2">
        <f t="shared" si="365"/>
        <v>27</v>
      </c>
      <c r="JV111" s="3">
        <f t="shared" si="366"/>
        <v>4.5</v>
      </c>
      <c r="JW111" s="2">
        <v>1</v>
      </c>
      <c r="JX111">
        <v>2</v>
      </c>
      <c r="JY111" s="37">
        <f>LOOKUP(JX111,{1,2,3,4,5},{5,4,3,2,1})</f>
        <v>4</v>
      </c>
      <c r="JZ111">
        <v>2</v>
      </c>
      <c r="KA111" s="37">
        <f>LOOKUP(JZ111,{1,2,3,4,5},{5,4,3,2,1})</f>
        <v>4</v>
      </c>
      <c r="KB111">
        <v>1</v>
      </c>
      <c r="KC111" s="37">
        <f>LOOKUP(KB111,{1,2,3,4,5},{5,4,3,2,1})</f>
        <v>5</v>
      </c>
      <c r="KD111">
        <v>3</v>
      </c>
      <c r="KE111" s="37">
        <f>LOOKUP(KD111,{1,2,3,4,5},{5,4,3,2,1})</f>
        <v>3</v>
      </c>
      <c r="KF111">
        <v>2</v>
      </c>
      <c r="KG111" s="37">
        <f>LOOKUP(KF111,{1,2,3,4,5},{5,4,3,2,1})</f>
        <v>4</v>
      </c>
      <c r="KH111">
        <v>2</v>
      </c>
      <c r="KI111" s="37">
        <f>LOOKUP(KH111,{1,2,3,4,5},{5,4,3,2,1})</f>
        <v>4</v>
      </c>
      <c r="KJ111" s="2">
        <f t="shared" si="276"/>
        <v>12</v>
      </c>
      <c r="KK111" s="3">
        <f t="shared" si="345"/>
        <v>2</v>
      </c>
      <c r="KL111" s="2">
        <f t="shared" si="346"/>
        <v>8</v>
      </c>
      <c r="KM111">
        <f t="shared" si="347"/>
        <v>12</v>
      </c>
      <c r="KN111">
        <f t="shared" si="363"/>
        <v>15</v>
      </c>
      <c r="KO111">
        <f t="shared" si="348"/>
        <v>6</v>
      </c>
      <c r="KP111">
        <f t="shared" si="361"/>
        <v>14</v>
      </c>
      <c r="KQ111">
        <f t="shared" si="349"/>
        <v>8</v>
      </c>
      <c r="KR111" s="2">
        <f t="shared" si="368"/>
        <v>7</v>
      </c>
      <c r="KS111">
        <f t="shared" si="364"/>
        <v>7</v>
      </c>
      <c r="KT111">
        <f t="shared" ref="KT111:KT142" si="369">(JH111+JQ111)</f>
        <v>7</v>
      </c>
      <c r="KU111">
        <f t="shared" ref="KU111:KU142" si="370">(JI111+JR111)</f>
        <v>8</v>
      </c>
      <c r="KV111">
        <f t="shared" si="283"/>
        <v>7</v>
      </c>
      <c r="KW111" s="3">
        <f>(JK111+JT111)</f>
        <v>8</v>
      </c>
      <c r="KX111" s="32">
        <v>1</v>
      </c>
      <c r="KY111" s="31">
        <v>3</v>
      </c>
      <c r="KZ111" s="31">
        <v>4</v>
      </c>
      <c r="LA111" s="31">
        <v>3</v>
      </c>
      <c r="LB111" s="31">
        <v>4</v>
      </c>
      <c r="LC111" s="31">
        <v>3</v>
      </c>
      <c r="LD111" s="31">
        <v>2</v>
      </c>
      <c r="LE111" s="31">
        <v>4</v>
      </c>
      <c r="LF111" s="31">
        <v>4</v>
      </c>
      <c r="LG111" s="31">
        <v>4</v>
      </c>
      <c r="LH111" s="31">
        <v>4</v>
      </c>
      <c r="LI111" s="31">
        <v>3</v>
      </c>
      <c r="LJ111" s="31">
        <v>5</v>
      </c>
      <c r="LK111" s="31">
        <v>3</v>
      </c>
      <c r="LL111" s="31">
        <v>3</v>
      </c>
      <c r="LM111" s="31">
        <v>3</v>
      </c>
      <c r="LN111" s="31">
        <v>3</v>
      </c>
      <c r="LO111" s="31">
        <v>3</v>
      </c>
      <c r="LP111" s="31">
        <v>3</v>
      </c>
      <c r="LQ111" s="31">
        <v>3</v>
      </c>
      <c r="LR111" s="31" t="s">
        <v>440</v>
      </c>
      <c r="LS111" s="31">
        <v>2</v>
      </c>
      <c r="LT111" s="31">
        <v>3</v>
      </c>
      <c r="LU111" s="32">
        <f t="shared" si="351"/>
        <v>24</v>
      </c>
      <c r="LV111" s="33">
        <f t="shared" si="352"/>
        <v>4</v>
      </c>
      <c r="LW111" s="32">
        <f t="shared" si="353"/>
        <v>45</v>
      </c>
      <c r="LX111" s="33">
        <f t="shared" si="354"/>
        <v>2.8130000000000002</v>
      </c>
      <c r="LY111" s="32">
        <f t="shared" si="355"/>
        <v>69</v>
      </c>
      <c r="LZ111" s="33">
        <f t="shared" si="356"/>
        <v>3.1360000000000001</v>
      </c>
      <c r="MA111" s="2">
        <v>1</v>
      </c>
      <c r="MB111">
        <v>2</v>
      </c>
      <c r="MC111">
        <v>1</v>
      </c>
      <c r="MD111">
        <v>2</v>
      </c>
      <c r="ME111">
        <v>1</v>
      </c>
      <c r="MF111">
        <v>2</v>
      </c>
      <c r="MG111">
        <v>1</v>
      </c>
      <c r="MH111">
        <v>1</v>
      </c>
      <c r="MI111">
        <v>2</v>
      </c>
      <c r="MJ111" s="3">
        <v>1</v>
      </c>
      <c r="MK111">
        <f t="shared" si="357"/>
        <v>14</v>
      </c>
      <c r="ML111" s="2">
        <v>1</v>
      </c>
      <c r="MM111">
        <v>4</v>
      </c>
      <c r="MN111">
        <v>5</v>
      </c>
      <c r="MO111">
        <v>3</v>
      </c>
      <c r="MP111" s="37">
        <f>LOOKUP(MO111,{1,2,3,4,5},{5,4,3,2,1})</f>
        <v>3</v>
      </c>
      <c r="MQ111">
        <v>4</v>
      </c>
      <c r="MR111">
        <v>2</v>
      </c>
      <c r="MS111" s="37">
        <f>LOOKUP(MR111,{1,2,3,4,5},{5,4,3,2,1})</f>
        <v>4</v>
      </c>
      <c r="MT111">
        <v>2</v>
      </c>
      <c r="MU111" s="37">
        <f>LOOKUP(MT111,{1,2,3,4,5},{5,4,3,2,1})</f>
        <v>4</v>
      </c>
      <c r="MV111">
        <v>1</v>
      </c>
      <c r="MW111">
        <v>4</v>
      </c>
      <c r="MX111">
        <v>4</v>
      </c>
      <c r="MY111">
        <v>4</v>
      </c>
      <c r="MZ111" s="37">
        <f>LOOKUP(MY111,{1,2,3,4,5},{5,4,3,2,1})</f>
        <v>2</v>
      </c>
      <c r="NA111">
        <v>3</v>
      </c>
      <c r="NB111">
        <v>4</v>
      </c>
      <c r="NC111">
        <v>3</v>
      </c>
      <c r="ND111" s="37">
        <f>LOOKUP(NC111,{1,2,3,4,5},{5,4,3,2,1})</f>
        <v>3</v>
      </c>
      <c r="NE111">
        <v>4</v>
      </c>
      <c r="NF111">
        <v>2</v>
      </c>
      <c r="NG111" s="37">
        <f>LOOKUP(NF111,{1,2,3,4,5},{5,4,3,2,1})</f>
        <v>4</v>
      </c>
      <c r="NH111">
        <v>2</v>
      </c>
      <c r="NI111" s="37">
        <f>LOOKUP(NH111,{1,2,3,4,5},{5,4,3,2,1})</f>
        <v>4</v>
      </c>
      <c r="NJ111">
        <v>4</v>
      </c>
      <c r="NK111">
        <v>2</v>
      </c>
      <c r="NL111" s="37">
        <f>LOOKUP(NK111,{1,2,3,4,5},{5,4,3,2,1})</f>
        <v>4</v>
      </c>
      <c r="NM111">
        <v>1</v>
      </c>
      <c r="NN111" s="37">
        <f>LOOKUP(NM111,{1,2,3,4,5},{5,4,3,2,1})</f>
        <v>5</v>
      </c>
      <c r="NO111">
        <v>2</v>
      </c>
      <c r="NP111" s="37">
        <f>LOOKUP(NO111,{1,2,3,4,5},{5,4,3,2,1})</f>
        <v>4</v>
      </c>
      <c r="NQ111">
        <v>4</v>
      </c>
      <c r="NR111">
        <v>4</v>
      </c>
      <c r="NS111">
        <v>5</v>
      </c>
      <c r="NT111">
        <v>3</v>
      </c>
      <c r="NU111" s="37">
        <f>LOOKUP(NT111,{1,2,3,4,5},{5,4,3,2,1})</f>
        <v>3</v>
      </c>
      <c r="NV111">
        <v>4</v>
      </c>
      <c r="NW111" s="37">
        <f>LOOKUP(NV111,{1,2,3,4,5},{5,4,3,2,1})</f>
        <v>2</v>
      </c>
      <c r="NX111">
        <v>4</v>
      </c>
      <c r="NY111" s="37">
        <f>LOOKUP(NX111,{1,2,3,4,5},{5,4,3,2,1})</f>
        <v>2</v>
      </c>
      <c r="NZ111">
        <f t="shared" si="284"/>
        <v>94</v>
      </c>
      <c r="OA111">
        <f t="shared" si="285"/>
        <v>3.62</v>
      </c>
      <c r="OB111" s="13" t="s">
        <v>902</v>
      </c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</row>
    <row r="112" spans="1:461" x14ac:dyDescent="0.3">
      <c r="A112" s="30">
        <v>123</v>
      </c>
      <c r="B112" s="2" t="s">
        <v>903</v>
      </c>
      <c r="C112" s="3">
        <v>1</v>
      </c>
      <c r="D112" s="2">
        <v>21</v>
      </c>
      <c r="E112">
        <v>1</v>
      </c>
      <c r="F112" s="2">
        <v>1</v>
      </c>
      <c r="G112">
        <v>2</v>
      </c>
      <c r="H112" s="3">
        <v>1</v>
      </c>
      <c r="I112" s="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f t="shared" si="274"/>
        <v>2</v>
      </c>
      <c r="R112">
        <v>4</v>
      </c>
      <c r="S112">
        <v>1</v>
      </c>
      <c r="T112">
        <f>LOOKUP(R112,{1,2,3,4,5,6,11,15},{1,2,1,2,2,2,1,2})</f>
        <v>2</v>
      </c>
      <c r="U112">
        <v>1</v>
      </c>
      <c r="V112" s="3"/>
      <c r="W112" s="2">
        <v>3</v>
      </c>
      <c r="X112">
        <v>12</v>
      </c>
      <c r="Y112">
        <v>0</v>
      </c>
      <c r="Z112" s="13">
        <f t="shared" si="359"/>
        <v>0</v>
      </c>
      <c r="AA112">
        <v>10</v>
      </c>
      <c r="AB112" s="13">
        <f t="shared" si="360"/>
        <v>0.5</v>
      </c>
      <c r="AC112">
        <f t="shared" si="362"/>
        <v>1.5</v>
      </c>
      <c r="AD112" s="13">
        <f t="shared" si="358"/>
        <v>0.5</v>
      </c>
      <c r="AE112" s="2">
        <v>1</v>
      </c>
      <c r="AF112">
        <v>1</v>
      </c>
      <c r="AG112">
        <f t="shared" si="286"/>
        <v>1</v>
      </c>
      <c r="AH112">
        <v>1</v>
      </c>
      <c r="AI112">
        <f t="shared" si="287"/>
        <v>1</v>
      </c>
      <c r="AJ112">
        <v>1</v>
      </c>
      <c r="AK112">
        <f t="shared" si="288"/>
        <v>1</v>
      </c>
      <c r="AL112">
        <v>1</v>
      </c>
      <c r="AM112">
        <f t="shared" si="289"/>
        <v>-1</v>
      </c>
      <c r="AN112">
        <v>1</v>
      </c>
      <c r="AO112">
        <f t="shared" si="290"/>
        <v>-1</v>
      </c>
      <c r="AP112">
        <v>1</v>
      </c>
      <c r="AQ112">
        <f t="shared" si="291"/>
        <v>1</v>
      </c>
      <c r="AR112">
        <v>2</v>
      </c>
      <c r="AS112">
        <f t="shared" si="292"/>
        <v>1</v>
      </c>
      <c r="AT112">
        <v>2</v>
      </c>
      <c r="AU112">
        <f t="shared" si="293"/>
        <v>1</v>
      </c>
      <c r="AV112">
        <v>1</v>
      </c>
      <c r="AW112">
        <f t="shared" si="294"/>
        <v>1</v>
      </c>
      <c r="AX112">
        <v>1</v>
      </c>
      <c r="AY112">
        <f t="shared" si="295"/>
        <v>-1</v>
      </c>
      <c r="AZ112">
        <v>1</v>
      </c>
      <c r="BA112">
        <f t="shared" si="296"/>
        <v>-1</v>
      </c>
      <c r="BB112">
        <v>1</v>
      </c>
      <c r="BC112">
        <f t="shared" si="297"/>
        <v>1</v>
      </c>
      <c r="BD112">
        <v>1</v>
      </c>
      <c r="BE112">
        <f t="shared" si="298"/>
        <v>1</v>
      </c>
      <c r="BF112">
        <v>2</v>
      </c>
      <c r="BG112">
        <f t="shared" si="299"/>
        <v>1</v>
      </c>
      <c r="BH112">
        <v>1</v>
      </c>
      <c r="BI112">
        <f t="shared" si="300"/>
        <v>1</v>
      </c>
      <c r="BJ112">
        <v>1</v>
      </c>
      <c r="BK112">
        <f t="shared" si="301"/>
        <v>-1</v>
      </c>
      <c r="BL112">
        <v>1</v>
      </c>
      <c r="BM112">
        <f t="shared" si="302"/>
        <v>-1</v>
      </c>
      <c r="BN112">
        <v>1</v>
      </c>
      <c r="BO112">
        <f t="shared" si="303"/>
        <v>1</v>
      </c>
      <c r="BP112">
        <v>1</v>
      </c>
      <c r="BQ112">
        <f t="shared" si="304"/>
        <v>1</v>
      </c>
      <c r="BR112">
        <v>2</v>
      </c>
      <c r="BS112">
        <f t="shared" si="305"/>
        <v>1</v>
      </c>
      <c r="BT112">
        <v>1</v>
      </c>
      <c r="BU112">
        <f t="shared" si="306"/>
        <v>-1</v>
      </c>
      <c r="BV112" s="13">
        <f t="shared" si="307"/>
        <v>7</v>
      </c>
      <c r="BW112" s="2">
        <v>1</v>
      </c>
      <c r="BX112">
        <v>4</v>
      </c>
      <c r="BY112">
        <v>4</v>
      </c>
      <c r="BZ112">
        <v>2</v>
      </c>
      <c r="CA112">
        <v>4</v>
      </c>
      <c r="CB112">
        <v>2</v>
      </c>
      <c r="CC112">
        <v>4</v>
      </c>
      <c r="CD112">
        <v>1</v>
      </c>
      <c r="CE112" s="37">
        <v>5</v>
      </c>
      <c r="CF112">
        <v>1</v>
      </c>
      <c r="CG112">
        <v>1</v>
      </c>
      <c r="CH112">
        <v>1</v>
      </c>
      <c r="CI112">
        <v>2</v>
      </c>
      <c r="CJ112">
        <v>2</v>
      </c>
      <c r="CK112">
        <v>4</v>
      </c>
      <c r="CL112">
        <v>4</v>
      </c>
      <c r="CM112">
        <v>4</v>
      </c>
      <c r="CN112">
        <v>2</v>
      </c>
      <c r="CO112">
        <v>2</v>
      </c>
      <c r="CP112">
        <v>4</v>
      </c>
      <c r="CQ112">
        <v>2</v>
      </c>
      <c r="CR112">
        <v>1</v>
      </c>
      <c r="CS112">
        <f>LOOKUP(CR112,{1,2,3,4,5},{5,4,3,2,1})</f>
        <v>5</v>
      </c>
      <c r="CT112">
        <v>3</v>
      </c>
      <c r="CU112">
        <v>4</v>
      </c>
      <c r="CV112">
        <v>4</v>
      </c>
      <c r="CW112">
        <v>1</v>
      </c>
      <c r="CX112">
        <f>LOOKUP(CW112,{1,2,3,4,5},{5,4,3,2,1})</f>
        <v>5</v>
      </c>
      <c r="CY112">
        <v>1</v>
      </c>
      <c r="CZ112">
        <f>LOOKUP(CY112,{1,2,3,4,5},{5,4,3,2,1})</f>
        <v>5</v>
      </c>
      <c r="DA112">
        <v>1</v>
      </c>
      <c r="DB112">
        <f>LOOKUP(DA112,{1,2,3,4,5},{5,4,3,2,1})</f>
        <v>5</v>
      </c>
      <c r="DC112">
        <v>4</v>
      </c>
      <c r="DD112">
        <v>4</v>
      </c>
      <c r="DE112">
        <v>5</v>
      </c>
      <c r="DF112">
        <v>5</v>
      </c>
      <c r="DG112">
        <v>5</v>
      </c>
      <c r="DH112">
        <v>5</v>
      </c>
      <c r="DI112">
        <v>1</v>
      </c>
      <c r="DJ112">
        <v>1</v>
      </c>
      <c r="DK112">
        <v>1</v>
      </c>
      <c r="DL112" s="2">
        <f t="shared" si="310"/>
        <v>10</v>
      </c>
      <c r="DM112">
        <f t="shared" si="311"/>
        <v>3.3332999999999999</v>
      </c>
      <c r="DN112">
        <f t="shared" si="312"/>
        <v>15</v>
      </c>
      <c r="DO112">
        <f t="shared" si="313"/>
        <v>5</v>
      </c>
      <c r="DP112">
        <f t="shared" si="314"/>
        <v>25</v>
      </c>
      <c r="DQ112" s="3">
        <f t="shared" si="315"/>
        <v>4.1666999999999996</v>
      </c>
      <c r="DR112" s="2">
        <f t="shared" si="316"/>
        <v>20</v>
      </c>
      <c r="DS112">
        <f t="shared" si="317"/>
        <v>3.3332999999999999</v>
      </c>
      <c r="DT112">
        <f t="shared" si="318"/>
        <v>14</v>
      </c>
      <c r="DU112">
        <f t="shared" si="319"/>
        <v>1.75</v>
      </c>
      <c r="DV112">
        <f t="shared" si="320"/>
        <v>34</v>
      </c>
      <c r="DW112" s="3">
        <f t="shared" si="321"/>
        <v>2.4300000000000002</v>
      </c>
      <c r="DX112" s="2">
        <f t="shared" si="322"/>
        <v>11</v>
      </c>
      <c r="DY112">
        <f t="shared" si="323"/>
        <v>3.6667000000000001</v>
      </c>
      <c r="DZ112">
        <f t="shared" si="324"/>
        <v>11</v>
      </c>
      <c r="EA112">
        <f t="shared" si="325"/>
        <v>3.6667000000000001</v>
      </c>
      <c r="EB112">
        <f t="shared" si="326"/>
        <v>22</v>
      </c>
      <c r="EC112" s="3">
        <f t="shared" si="327"/>
        <v>3.67</v>
      </c>
      <c r="ED112" s="2">
        <f t="shared" si="275"/>
        <v>28</v>
      </c>
      <c r="EE112" s="3">
        <f t="shared" si="328"/>
        <v>4.67</v>
      </c>
      <c r="EF112" s="2">
        <f t="shared" si="329"/>
        <v>3</v>
      </c>
      <c r="EG112" s="3">
        <f t="shared" si="330"/>
        <v>1</v>
      </c>
      <c r="EH112" s="2">
        <f t="shared" si="331"/>
        <v>112</v>
      </c>
      <c r="EI112" s="3">
        <f t="shared" si="332"/>
        <v>3.2</v>
      </c>
      <c r="EJ112" s="2">
        <v>1</v>
      </c>
      <c r="EK112">
        <v>1</v>
      </c>
      <c r="EL112">
        <v>1</v>
      </c>
      <c r="EM112">
        <v>3</v>
      </c>
      <c r="EN112">
        <v>2</v>
      </c>
      <c r="EO112">
        <v>2</v>
      </c>
      <c r="EP112">
        <v>1</v>
      </c>
      <c r="EQ112">
        <v>4</v>
      </c>
      <c r="ER112">
        <v>1</v>
      </c>
      <c r="ES112">
        <v>1</v>
      </c>
      <c r="ET112">
        <v>5</v>
      </c>
      <c r="EU112" s="37">
        <v>2</v>
      </c>
      <c r="EV112">
        <v>1</v>
      </c>
      <c r="EW112">
        <v>1</v>
      </c>
      <c r="EX112">
        <v>1</v>
      </c>
      <c r="EY112">
        <v>1</v>
      </c>
      <c r="EZ112">
        <v>4</v>
      </c>
      <c r="FA112">
        <v>4</v>
      </c>
      <c r="FB112">
        <v>1</v>
      </c>
      <c r="FC112">
        <v>1</v>
      </c>
      <c r="FD112">
        <v>1</v>
      </c>
      <c r="FE112">
        <v>4</v>
      </c>
      <c r="FF112" s="2">
        <f t="shared" si="333"/>
        <v>40</v>
      </c>
      <c r="FG112" s="3">
        <f t="shared" si="334"/>
        <v>2</v>
      </c>
      <c r="FH112" s="2" t="s">
        <v>520</v>
      </c>
      <c r="FI112">
        <v>15</v>
      </c>
      <c r="FJ112" t="s">
        <v>514</v>
      </c>
      <c r="FK112">
        <v>10</v>
      </c>
      <c r="FL112" t="s">
        <v>511</v>
      </c>
      <c r="FM112" s="3">
        <v>7</v>
      </c>
      <c r="FN112" s="32">
        <v>1</v>
      </c>
      <c r="FO112" s="31">
        <v>1</v>
      </c>
      <c r="FP112" s="31">
        <v>2</v>
      </c>
      <c r="FQ112" s="31">
        <v>1</v>
      </c>
      <c r="FR112" s="31">
        <v>2</v>
      </c>
      <c r="FS112" s="31">
        <v>2</v>
      </c>
      <c r="FT112" s="31">
        <v>2</v>
      </c>
      <c r="FU112" s="31">
        <v>2</v>
      </c>
      <c r="FV112" s="31">
        <v>1</v>
      </c>
      <c r="FW112" s="31">
        <v>1</v>
      </c>
      <c r="FX112" s="31">
        <v>1</v>
      </c>
      <c r="FY112" s="31">
        <v>2</v>
      </c>
      <c r="FZ112" s="31">
        <v>2</v>
      </c>
      <c r="GA112" s="31">
        <v>2</v>
      </c>
      <c r="GB112" s="31">
        <v>2</v>
      </c>
      <c r="GC112" s="31">
        <v>2</v>
      </c>
      <c r="GD112" s="31">
        <v>1</v>
      </c>
      <c r="GE112" s="31">
        <v>1</v>
      </c>
      <c r="GF112" s="31">
        <v>1</v>
      </c>
      <c r="GG112" s="31" t="s">
        <v>440</v>
      </c>
      <c r="GH112" s="31">
        <v>2</v>
      </c>
      <c r="GI112" s="31">
        <v>1</v>
      </c>
      <c r="GJ112" s="32">
        <f t="shared" si="335"/>
        <v>29</v>
      </c>
      <c r="GK112" s="33">
        <f t="shared" si="336"/>
        <v>1.45</v>
      </c>
      <c r="GL112" s="2" t="s">
        <v>513</v>
      </c>
      <c r="GM112">
        <v>9</v>
      </c>
      <c r="GN112" t="s">
        <v>521</v>
      </c>
      <c r="GO112">
        <v>16</v>
      </c>
      <c r="GP112" t="s">
        <v>520</v>
      </c>
      <c r="GQ112" s="3">
        <v>15</v>
      </c>
      <c r="GR112" s="2">
        <v>1</v>
      </c>
      <c r="GS112">
        <v>5</v>
      </c>
      <c r="GT112">
        <v>5</v>
      </c>
      <c r="GU112">
        <v>2</v>
      </c>
      <c r="GV112">
        <v>4</v>
      </c>
      <c r="GW112">
        <v>4</v>
      </c>
      <c r="GX112" s="37">
        <f>LOOKUP(GW112,{1,2,3,4,5},{5,4,3,2,1})</f>
        <v>2</v>
      </c>
      <c r="GY112">
        <v>2</v>
      </c>
      <c r="GZ112" s="37">
        <f>LOOKUP(GY112,{1,2,3,4,5},{5,4,3,2,1})</f>
        <v>4</v>
      </c>
      <c r="HA112">
        <v>3</v>
      </c>
      <c r="HB112">
        <v>5</v>
      </c>
      <c r="HC112" s="37">
        <f>LOOKUP(HB112,{1,2,3,4,5},{5,4,3,2,1})</f>
        <v>1</v>
      </c>
      <c r="HD112">
        <v>1</v>
      </c>
      <c r="HE112">
        <v>4</v>
      </c>
      <c r="HF112">
        <v>4</v>
      </c>
      <c r="HG112">
        <v>4</v>
      </c>
      <c r="HH112">
        <v>2</v>
      </c>
      <c r="HI112">
        <v>4</v>
      </c>
      <c r="HJ112">
        <v>4</v>
      </c>
      <c r="HK112">
        <v>2</v>
      </c>
      <c r="HL112" s="37">
        <f>LOOKUP(HK112,{1,2,3,4,5},{5,4,3,2,1})</f>
        <v>4</v>
      </c>
      <c r="HM112">
        <v>2</v>
      </c>
      <c r="HN112" s="37">
        <f>LOOKUP(HM112,{1,2,3,4,5},{5,4,3,2,1})</f>
        <v>4</v>
      </c>
      <c r="HO112">
        <f t="shared" si="337"/>
        <v>57</v>
      </c>
      <c r="HP112">
        <f t="shared" si="338"/>
        <v>3.35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 s="37">
        <v>3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3</v>
      </c>
      <c r="IF112">
        <v>1</v>
      </c>
      <c r="IG112">
        <v>1</v>
      </c>
      <c r="IH112">
        <v>1</v>
      </c>
      <c r="II112">
        <v>1</v>
      </c>
      <c r="IJ112" s="37">
        <f>LOOKUP(II112,{1,2,3},{3,2,1})</f>
        <v>3</v>
      </c>
      <c r="IK112" s="2">
        <f t="shared" si="308"/>
        <v>21</v>
      </c>
      <c r="IL112" s="3">
        <f t="shared" si="309"/>
        <v>1.24</v>
      </c>
      <c r="IM112" s="2">
        <v>1</v>
      </c>
      <c r="IN112">
        <v>2</v>
      </c>
      <c r="IO112">
        <v>4</v>
      </c>
      <c r="IP112">
        <v>3</v>
      </c>
      <c r="IQ112">
        <v>1</v>
      </c>
      <c r="IR112">
        <v>4</v>
      </c>
      <c r="IS112">
        <v>3</v>
      </c>
      <c r="IT112" s="2">
        <f t="shared" si="339"/>
        <v>17</v>
      </c>
      <c r="IU112" s="3">
        <f t="shared" si="340"/>
        <v>2.8330000000000002</v>
      </c>
      <c r="IV112" s="2">
        <v>1</v>
      </c>
      <c r="IW112">
        <v>2</v>
      </c>
      <c r="IX112">
        <v>5</v>
      </c>
      <c r="IY112">
        <v>4</v>
      </c>
      <c r="IZ112">
        <v>2</v>
      </c>
      <c r="JA112">
        <v>5</v>
      </c>
      <c r="JB112">
        <v>4</v>
      </c>
      <c r="JC112" s="2">
        <f t="shared" si="341"/>
        <v>22</v>
      </c>
      <c r="JD112" s="3">
        <f t="shared" si="342"/>
        <v>3.6669999999999998</v>
      </c>
      <c r="JE112" s="2">
        <v>1</v>
      </c>
      <c r="JF112">
        <v>5</v>
      </c>
      <c r="JG112">
        <v>2</v>
      </c>
      <c r="JH112">
        <v>2</v>
      </c>
      <c r="JI112">
        <v>5</v>
      </c>
      <c r="JJ112">
        <v>2</v>
      </c>
      <c r="JK112">
        <v>3</v>
      </c>
      <c r="JL112" s="2">
        <f t="shared" si="343"/>
        <v>19</v>
      </c>
      <c r="JM112" s="3">
        <f t="shared" si="344"/>
        <v>3.1669999999999998</v>
      </c>
      <c r="JN112" s="2">
        <v>1</v>
      </c>
      <c r="JO112">
        <v>5</v>
      </c>
      <c r="JP112">
        <v>5</v>
      </c>
      <c r="JQ112">
        <v>5</v>
      </c>
      <c r="JR112">
        <v>5</v>
      </c>
      <c r="JS112">
        <v>5</v>
      </c>
      <c r="JT112">
        <v>5</v>
      </c>
      <c r="JU112" s="2">
        <f t="shared" si="365"/>
        <v>30</v>
      </c>
      <c r="JV112" s="3">
        <f t="shared" si="366"/>
        <v>5</v>
      </c>
      <c r="JW112" s="2">
        <v>1</v>
      </c>
      <c r="JX112">
        <v>5</v>
      </c>
      <c r="JY112" s="37">
        <f>LOOKUP(JX112,{1,2,3,4,5},{5,4,3,2,1})</f>
        <v>1</v>
      </c>
      <c r="JZ112">
        <v>3</v>
      </c>
      <c r="KA112" s="37">
        <f>LOOKUP(JZ112,{1,2,3,4,5},{5,4,3,2,1})</f>
        <v>3</v>
      </c>
      <c r="KB112">
        <v>4</v>
      </c>
      <c r="KC112" s="37">
        <f>LOOKUP(KB112,{1,2,3,4,5},{5,4,3,2,1})</f>
        <v>2</v>
      </c>
      <c r="KD112">
        <v>5</v>
      </c>
      <c r="KE112" s="37">
        <f>LOOKUP(KD112,{1,2,3,4,5},{5,4,3,2,1})</f>
        <v>1</v>
      </c>
      <c r="KF112">
        <v>2</v>
      </c>
      <c r="KG112" s="37">
        <f>LOOKUP(KF112,{1,2,3,4,5},{5,4,3,2,1})</f>
        <v>4</v>
      </c>
      <c r="KH112">
        <v>5</v>
      </c>
      <c r="KI112" s="37">
        <f>LOOKUP(KH112,{1,2,3,4,5},{5,4,3,2,1})</f>
        <v>1</v>
      </c>
      <c r="KJ112" s="2">
        <f t="shared" si="276"/>
        <v>24</v>
      </c>
      <c r="KK112" s="3">
        <f t="shared" si="345"/>
        <v>4</v>
      </c>
      <c r="KL112" s="2">
        <f t="shared" si="346"/>
        <v>5</v>
      </c>
      <c r="KM112">
        <f t="shared" si="347"/>
        <v>12</v>
      </c>
      <c r="KN112">
        <f t="shared" si="363"/>
        <v>9</v>
      </c>
      <c r="KO112">
        <f t="shared" si="348"/>
        <v>4</v>
      </c>
      <c r="KP112">
        <f t="shared" si="361"/>
        <v>13</v>
      </c>
      <c r="KQ112">
        <f t="shared" si="349"/>
        <v>8</v>
      </c>
      <c r="KR112" s="2">
        <f t="shared" si="368"/>
        <v>10</v>
      </c>
      <c r="KS112">
        <f t="shared" si="364"/>
        <v>7</v>
      </c>
      <c r="KT112">
        <f t="shared" si="369"/>
        <v>7</v>
      </c>
      <c r="KU112">
        <f t="shared" si="370"/>
        <v>10</v>
      </c>
      <c r="KV112">
        <f t="shared" ref="KV112:KV143" si="371">(JJ112+JS112)</f>
        <v>7</v>
      </c>
      <c r="KW112" s="3">
        <f>(JK112+JT112)</f>
        <v>8</v>
      </c>
      <c r="KX112" s="2">
        <v>1</v>
      </c>
      <c r="KY112">
        <v>3</v>
      </c>
      <c r="KZ112">
        <v>5</v>
      </c>
      <c r="LA112">
        <v>3</v>
      </c>
      <c r="LB112">
        <v>3</v>
      </c>
      <c r="LC112">
        <v>5</v>
      </c>
      <c r="LD112">
        <v>2</v>
      </c>
      <c r="LE112">
        <v>5</v>
      </c>
      <c r="LF112">
        <v>5</v>
      </c>
      <c r="LG112">
        <v>5</v>
      </c>
      <c r="LH112">
        <v>5</v>
      </c>
      <c r="LI112">
        <v>4</v>
      </c>
      <c r="LJ112">
        <v>5</v>
      </c>
      <c r="LK112">
        <v>3</v>
      </c>
      <c r="LL112">
        <v>4</v>
      </c>
      <c r="LM112">
        <v>4</v>
      </c>
      <c r="LN112">
        <v>3</v>
      </c>
      <c r="LO112">
        <v>4</v>
      </c>
      <c r="LP112">
        <v>2</v>
      </c>
      <c r="LQ112">
        <v>1</v>
      </c>
      <c r="LR112">
        <v>2</v>
      </c>
      <c r="LS112">
        <v>1</v>
      </c>
      <c r="LT112">
        <v>3</v>
      </c>
      <c r="LU112" s="2">
        <f t="shared" si="351"/>
        <v>30</v>
      </c>
      <c r="LV112" s="3">
        <f t="shared" si="352"/>
        <v>5</v>
      </c>
      <c r="LW112" s="2">
        <f t="shared" si="353"/>
        <v>47</v>
      </c>
      <c r="LX112" s="3">
        <f t="shared" si="354"/>
        <v>2.9380000000000002</v>
      </c>
      <c r="LY112" s="2">
        <f t="shared" si="355"/>
        <v>77</v>
      </c>
      <c r="LZ112" s="3">
        <f t="shared" si="356"/>
        <v>3.5</v>
      </c>
      <c r="MA112" s="2">
        <v>1</v>
      </c>
      <c r="MB112">
        <v>2</v>
      </c>
      <c r="MC112">
        <v>1</v>
      </c>
      <c r="MD112">
        <v>2</v>
      </c>
      <c r="ME112">
        <v>1</v>
      </c>
      <c r="MF112">
        <v>1</v>
      </c>
      <c r="MG112">
        <v>1</v>
      </c>
      <c r="MH112">
        <v>1</v>
      </c>
      <c r="MI112">
        <v>1</v>
      </c>
      <c r="MJ112" s="3">
        <v>1</v>
      </c>
      <c r="MK112">
        <f t="shared" si="357"/>
        <v>12</v>
      </c>
      <c r="ML112" s="2">
        <v>1</v>
      </c>
      <c r="MM112">
        <v>5</v>
      </c>
      <c r="MN112">
        <v>4</v>
      </c>
      <c r="MO112">
        <v>2</v>
      </c>
      <c r="MP112" s="37">
        <f>LOOKUP(MO112,{1,2,3,4,5},{5,4,3,2,1})</f>
        <v>4</v>
      </c>
      <c r="MQ112">
        <v>3</v>
      </c>
      <c r="MR112">
        <v>3</v>
      </c>
      <c r="MS112" s="37">
        <f>LOOKUP(MR112,{1,2,3,4,5},{5,4,3,2,1})</f>
        <v>3</v>
      </c>
      <c r="MT112">
        <v>2</v>
      </c>
      <c r="MU112" s="37">
        <f>LOOKUP(MT112,{1,2,3,4,5},{5,4,3,2,1})</f>
        <v>4</v>
      </c>
      <c r="MV112">
        <v>4</v>
      </c>
      <c r="MW112">
        <v>4</v>
      </c>
      <c r="MX112">
        <v>4</v>
      </c>
      <c r="MY112">
        <v>2</v>
      </c>
      <c r="MZ112" s="37">
        <f>LOOKUP(MY112,{1,2,3,4,5},{5,4,3,2,1})</f>
        <v>4</v>
      </c>
      <c r="NA112">
        <v>4</v>
      </c>
      <c r="NB112">
        <v>4</v>
      </c>
      <c r="NC112">
        <v>2</v>
      </c>
      <c r="ND112" s="37">
        <f>LOOKUP(NC112,{1,2,3,4,5},{5,4,3,2,1})</f>
        <v>4</v>
      </c>
      <c r="NE112">
        <v>4</v>
      </c>
      <c r="NF112">
        <v>4</v>
      </c>
      <c r="NG112" s="37">
        <f>LOOKUP(NF112,{1,2,3,4,5},{5,4,3,2,1})</f>
        <v>2</v>
      </c>
      <c r="NH112">
        <v>3</v>
      </c>
      <c r="NI112" s="37">
        <f>LOOKUP(NH112,{1,2,3,4,5},{5,4,3,2,1})</f>
        <v>3</v>
      </c>
      <c r="NJ112">
        <v>4</v>
      </c>
      <c r="NK112">
        <v>4</v>
      </c>
      <c r="NL112" s="37">
        <f>LOOKUP(NK112,{1,2,3,4,5},{5,4,3,2,1})</f>
        <v>2</v>
      </c>
      <c r="NM112">
        <v>2</v>
      </c>
      <c r="NN112" s="37">
        <f>LOOKUP(NM112,{1,2,3,4,5},{5,4,3,2,1})</f>
        <v>4</v>
      </c>
      <c r="NO112">
        <v>4</v>
      </c>
      <c r="NP112" s="37">
        <f>LOOKUP(NO112,{1,2,3,4,5},{5,4,3,2,1})</f>
        <v>2</v>
      </c>
      <c r="NQ112">
        <v>4</v>
      </c>
      <c r="NR112">
        <v>5</v>
      </c>
      <c r="NS112">
        <v>4</v>
      </c>
      <c r="NT112">
        <v>4</v>
      </c>
      <c r="NU112" s="37">
        <f>LOOKUP(NT112,{1,2,3,4,5},{5,4,3,2,1})</f>
        <v>2</v>
      </c>
      <c r="NV112">
        <v>4</v>
      </c>
      <c r="NW112" s="37">
        <f>LOOKUP(NV112,{1,2,3,4,5},{5,4,3,2,1})</f>
        <v>2</v>
      </c>
      <c r="NX112">
        <v>4</v>
      </c>
      <c r="NY112" s="37">
        <f>LOOKUP(NX112,{1,2,3,4,5},{5,4,3,2,1})</f>
        <v>2</v>
      </c>
      <c r="NZ112">
        <f t="shared" si="284"/>
        <v>91</v>
      </c>
      <c r="OA112">
        <f t="shared" si="285"/>
        <v>3.5</v>
      </c>
      <c r="OB112" s="13" t="s">
        <v>440</v>
      </c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</row>
    <row r="113" spans="1:461" x14ac:dyDescent="0.3">
      <c r="A113" s="30">
        <v>124</v>
      </c>
      <c r="B113" s="2" t="s">
        <v>904</v>
      </c>
      <c r="C113" s="3">
        <v>1</v>
      </c>
      <c r="D113" s="2">
        <v>20</v>
      </c>
      <c r="E113">
        <v>1</v>
      </c>
      <c r="F113" s="2">
        <v>2</v>
      </c>
      <c r="G113">
        <v>2</v>
      </c>
      <c r="H113" s="3">
        <v>1</v>
      </c>
      <c r="I113" s="2">
        <v>1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f t="shared" si="274"/>
        <v>3</v>
      </c>
      <c r="R113">
        <v>4</v>
      </c>
      <c r="S113">
        <v>4</v>
      </c>
      <c r="T113">
        <f>LOOKUP(R113,{1,2,3,4,5,6,11,15},{1,2,1,2,2,2,1,2})</f>
        <v>2</v>
      </c>
      <c r="U113">
        <v>1</v>
      </c>
      <c r="V113" s="3"/>
      <c r="W113" s="2">
        <v>3</v>
      </c>
      <c r="X113">
        <v>8</v>
      </c>
      <c r="Y113">
        <v>30</v>
      </c>
      <c r="Z113" s="13">
        <f t="shared" si="359"/>
        <v>1.5</v>
      </c>
      <c r="AA113" s="31" t="s">
        <v>440</v>
      </c>
      <c r="AB113" s="49" t="s">
        <v>440</v>
      </c>
      <c r="AC113" s="31" t="s">
        <v>440</v>
      </c>
      <c r="AD113" s="49" t="s">
        <v>440</v>
      </c>
      <c r="AE113" s="2">
        <v>1</v>
      </c>
      <c r="AF113">
        <v>1</v>
      </c>
      <c r="AG113">
        <f t="shared" si="286"/>
        <v>1</v>
      </c>
      <c r="AH113">
        <v>1</v>
      </c>
      <c r="AI113">
        <f t="shared" si="287"/>
        <v>1</v>
      </c>
      <c r="AJ113">
        <v>1</v>
      </c>
      <c r="AK113">
        <f t="shared" si="288"/>
        <v>1</v>
      </c>
      <c r="AL113">
        <v>2</v>
      </c>
      <c r="AM113">
        <f t="shared" si="289"/>
        <v>1</v>
      </c>
      <c r="AN113">
        <v>2</v>
      </c>
      <c r="AO113">
        <f t="shared" si="290"/>
        <v>1</v>
      </c>
      <c r="AP113">
        <v>1</v>
      </c>
      <c r="AQ113">
        <f t="shared" si="291"/>
        <v>1</v>
      </c>
      <c r="AR113">
        <v>2</v>
      </c>
      <c r="AS113">
        <f t="shared" si="292"/>
        <v>1</v>
      </c>
      <c r="AT113">
        <v>2</v>
      </c>
      <c r="AU113">
        <f t="shared" si="293"/>
        <v>1</v>
      </c>
      <c r="AV113">
        <v>1</v>
      </c>
      <c r="AW113">
        <f t="shared" si="294"/>
        <v>1</v>
      </c>
      <c r="AX113">
        <v>1</v>
      </c>
      <c r="AY113">
        <f t="shared" si="295"/>
        <v>-1</v>
      </c>
      <c r="AZ113">
        <v>1</v>
      </c>
      <c r="BA113">
        <f t="shared" si="296"/>
        <v>-1</v>
      </c>
      <c r="BB113">
        <v>1</v>
      </c>
      <c r="BC113">
        <f t="shared" si="297"/>
        <v>1</v>
      </c>
      <c r="BD113">
        <v>1</v>
      </c>
      <c r="BE113">
        <f t="shared" si="298"/>
        <v>1</v>
      </c>
      <c r="BF113">
        <v>2</v>
      </c>
      <c r="BG113">
        <f t="shared" si="299"/>
        <v>1</v>
      </c>
      <c r="BH113">
        <v>1</v>
      </c>
      <c r="BI113">
        <f t="shared" si="300"/>
        <v>1</v>
      </c>
      <c r="BJ113">
        <v>2</v>
      </c>
      <c r="BK113">
        <f t="shared" si="301"/>
        <v>1</v>
      </c>
      <c r="BL113">
        <v>2</v>
      </c>
      <c r="BM113">
        <f t="shared" si="302"/>
        <v>1</v>
      </c>
      <c r="BN113">
        <v>1</v>
      </c>
      <c r="BO113">
        <f t="shared" si="303"/>
        <v>1</v>
      </c>
      <c r="BP113">
        <v>1</v>
      </c>
      <c r="BQ113">
        <f t="shared" si="304"/>
        <v>1</v>
      </c>
      <c r="BR113">
        <v>2</v>
      </c>
      <c r="BS113">
        <f t="shared" si="305"/>
        <v>1</v>
      </c>
      <c r="BT113">
        <v>2</v>
      </c>
      <c r="BU113">
        <f t="shared" si="306"/>
        <v>1</v>
      </c>
      <c r="BV113" s="13">
        <f t="shared" si="307"/>
        <v>17</v>
      </c>
      <c r="BW113" s="2">
        <v>1</v>
      </c>
      <c r="BX113">
        <v>2</v>
      </c>
      <c r="BY113">
        <v>4</v>
      </c>
      <c r="BZ113">
        <v>1</v>
      </c>
      <c r="CA113">
        <v>4</v>
      </c>
      <c r="CB113">
        <v>2</v>
      </c>
      <c r="CC113">
        <v>4</v>
      </c>
      <c r="CD113">
        <v>1</v>
      </c>
      <c r="CE113" s="37">
        <v>5</v>
      </c>
      <c r="CF113">
        <v>3</v>
      </c>
      <c r="CG113">
        <v>2</v>
      </c>
      <c r="CH113">
        <v>1</v>
      </c>
      <c r="CI113">
        <v>2</v>
      </c>
      <c r="CJ113">
        <v>2</v>
      </c>
      <c r="CK113">
        <v>2</v>
      </c>
      <c r="CL113">
        <v>4</v>
      </c>
      <c r="CM113">
        <v>2</v>
      </c>
      <c r="CN113">
        <v>2</v>
      </c>
      <c r="CO113">
        <v>2</v>
      </c>
      <c r="CP113">
        <v>4</v>
      </c>
      <c r="CQ113">
        <v>4</v>
      </c>
      <c r="CR113">
        <v>2</v>
      </c>
      <c r="CS113">
        <f>LOOKUP(CR113,{1,2,3,4,5},{5,4,3,2,1})</f>
        <v>4</v>
      </c>
      <c r="CT113">
        <v>4</v>
      </c>
      <c r="CU113">
        <v>4</v>
      </c>
      <c r="CV113">
        <v>4</v>
      </c>
      <c r="CW113">
        <v>2</v>
      </c>
      <c r="CX113">
        <f>LOOKUP(CW113,{1,2,3,4,5},{5,4,3,2,1})</f>
        <v>4</v>
      </c>
      <c r="CY113">
        <v>2</v>
      </c>
      <c r="CZ113">
        <f>LOOKUP(CY113,{1,2,3,4,5},{5,4,3,2,1})</f>
        <v>4</v>
      </c>
      <c r="DA113">
        <v>2</v>
      </c>
      <c r="DB113">
        <f>LOOKUP(DA113,{1,2,3,4,5},{5,4,3,2,1})</f>
        <v>4</v>
      </c>
      <c r="DC113">
        <v>4</v>
      </c>
      <c r="DD113">
        <v>4</v>
      </c>
      <c r="DE113">
        <v>4</v>
      </c>
      <c r="DF113">
        <v>2</v>
      </c>
      <c r="DG113">
        <v>3</v>
      </c>
      <c r="DH113">
        <v>4</v>
      </c>
      <c r="DI113">
        <v>3</v>
      </c>
      <c r="DJ113">
        <v>1</v>
      </c>
      <c r="DK113">
        <v>2</v>
      </c>
      <c r="DL113" s="2">
        <f t="shared" si="310"/>
        <v>7</v>
      </c>
      <c r="DM113">
        <f t="shared" si="311"/>
        <v>2.3332999999999999</v>
      </c>
      <c r="DN113">
        <f t="shared" si="312"/>
        <v>9</v>
      </c>
      <c r="DO113">
        <f t="shared" si="313"/>
        <v>3</v>
      </c>
      <c r="DP113">
        <f t="shared" si="314"/>
        <v>16</v>
      </c>
      <c r="DQ113" s="3">
        <f t="shared" si="315"/>
        <v>2.6667000000000001</v>
      </c>
      <c r="DR113" s="2">
        <f t="shared" si="316"/>
        <v>18</v>
      </c>
      <c r="DS113">
        <f t="shared" si="317"/>
        <v>3</v>
      </c>
      <c r="DT113">
        <f t="shared" si="318"/>
        <v>15</v>
      </c>
      <c r="DU113">
        <f t="shared" si="319"/>
        <v>1.875</v>
      </c>
      <c r="DV113">
        <f t="shared" si="320"/>
        <v>33</v>
      </c>
      <c r="DW113" s="3">
        <f t="shared" si="321"/>
        <v>2.36</v>
      </c>
      <c r="DX113" s="2">
        <f t="shared" si="322"/>
        <v>12</v>
      </c>
      <c r="DY113">
        <f t="shared" si="323"/>
        <v>4</v>
      </c>
      <c r="DZ113">
        <f t="shared" si="324"/>
        <v>12</v>
      </c>
      <c r="EA113">
        <f t="shared" si="325"/>
        <v>4</v>
      </c>
      <c r="EB113">
        <f t="shared" si="326"/>
        <v>24</v>
      </c>
      <c r="EC113" s="3">
        <f t="shared" si="327"/>
        <v>4</v>
      </c>
      <c r="ED113" s="2">
        <f t="shared" si="275"/>
        <v>24</v>
      </c>
      <c r="EE113" s="3">
        <f t="shared" si="328"/>
        <v>4</v>
      </c>
      <c r="EF113" s="2">
        <f t="shared" si="329"/>
        <v>6</v>
      </c>
      <c r="EG113" s="3">
        <f t="shared" si="330"/>
        <v>2</v>
      </c>
      <c r="EH113" s="2">
        <f t="shared" si="331"/>
        <v>103</v>
      </c>
      <c r="EI113" s="3">
        <f t="shared" si="332"/>
        <v>2.94</v>
      </c>
      <c r="EJ113" s="32">
        <v>1</v>
      </c>
      <c r="EK113" s="31">
        <v>2</v>
      </c>
      <c r="EL113" s="31">
        <v>3</v>
      </c>
      <c r="EM113" s="31">
        <v>3</v>
      </c>
      <c r="EN113" s="31">
        <v>4</v>
      </c>
      <c r="EO113" s="31">
        <v>3</v>
      </c>
      <c r="EP113" s="31">
        <v>1</v>
      </c>
      <c r="EQ113" s="31">
        <v>2</v>
      </c>
      <c r="ER113" s="31">
        <v>2</v>
      </c>
      <c r="ES113" s="31">
        <v>3</v>
      </c>
      <c r="ET113" s="31">
        <v>4</v>
      </c>
      <c r="EU113" s="31">
        <v>2</v>
      </c>
      <c r="EV113" s="31">
        <v>2</v>
      </c>
      <c r="EW113" s="31">
        <v>2</v>
      </c>
      <c r="EX113" s="31">
        <v>4</v>
      </c>
      <c r="EY113" s="31">
        <v>1</v>
      </c>
      <c r="EZ113" s="31">
        <v>5</v>
      </c>
      <c r="FA113" s="31">
        <v>1</v>
      </c>
      <c r="FB113" s="31">
        <v>1</v>
      </c>
      <c r="FC113" s="31">
        <v>1</v>
      </c>
      <c r="FD113" s="31">
        <v>2</v>
      </c>
      <c r="FE113" s="31" t="s">
        <v>440</v>
      </c>
      <c r="FF113" s="32">
        <f t="shared" si="333"/>
        <v>46</v>
      </c>
      <c r="FG113" s="33">
        <f t="shared" si="334"/>
        <v>2.2999999999999998</v>
      </c>
      <c r="FH113" s="2" t="s">
        <v>520</v>
      </c>
      <c r="FI113">
        <v>15</v>
      </c>
      <c r="FJ113" t="s">
        <v>514</v>
      </c>
      <c r="FK113">
        <v>10</v>
      </c>
      <c r="FL113" s="31" t="s">
        <v>440</v>
      </c>
      <c r="FM113" s="31" t="s">
        <v>440</v>
      </c>
      <c r="FN113" s="2">
        <v>1</v>
      </c>
      <c r="FO113">
        <v>1</v>
      </c>
      <c r="FP113">
        <v>1</v>
      </c>
      <c r="FQ113">
        <v>1</v>
      </c>
      <c r="FR113">
        <v>1</v>
      </c>
      <c r="FS113">
        <v>2</v>
      </c>
      <c r="FT113">
        <v>2</v>
      </c>
      <c r="FU113">
        <v>2</v>
      </c>
      <c r="FV113">
        <v>2</v>
      </c>
      <c r="FW113">
        <v>2</v>
      </c>
      <c r="FX113">
        <v>1</v>
      </c>
      <c r="FY113" s="37">
        <v>2</v>
      </c>
      <c r="FZ113">
        <v>2</v>
      </c>
      <c r="GA113">
        <v>2</v>
      </c>
      <c r="GB113">
        <v>2</v>
      </c>
      <c r="GC113">
        <v>2</v>
      </c>
      <c r="GD113">
        <v>1</v>
      </c>
      <c r="GE113">
        <v>1</v>
      </c>
      <c r="GF113">
        <v>2</v>
      </c>
      <c r="GG113">
        <v>2</v>
      </c>
      <c r="GH113">
        <v>2</v>
      </c>
      <c r="GI113">
        <v>2</v>
      </c>
      <c r="GJ113" s="2">
        <f t="shared" si="335"/>
        <v>33</v>
      </c>
      <c r="GK113" s="3">
        <f t="shared" si="336"/>
        <v>1.65</v>
      </c>
      <c r="GL113" s="2" t="s">
        <v>520</v>
      </c>
      <c r="GM113">
        <v>15</v>
      </c>
      <c r="GN113" t="s">
        <v>514</v>
      </c>
      <c r="GO113">
        <v>10</v>
      </c>
      <c r="GP113" t="s">
        <v>507</v>
      </c>
      <c r="GQ113" s="3">
        <v>3</v>
      </c>
      <c r="GR113" s="2">
        <v>1</v>
      </c>
      <c r="GS113">
        <v>5</v>
      </c>
      <c r="GT113">
        <v>4</v>
      </c>
      <c r="GU113">
        <v>1</v>
      </c>
      <c r="GV113">
        <v>2</v>
      </c>
      <c r="GW113">
        <v>3</v>
      </c>
      <c r="GX113" s="37">
        <f>LOOKUP(GW113,{1,2,3,4,5},{5,4,3,2,1})</f>
        <v>3</v>
      </c>
      <c r="GY113">
        <v>1</v>
      </c>
      <c r="GZ113" s="37">
        <f>LOOKUP(GY113,{1,2,3,4,5},{5,4,3,2,1})</f>
        <v>5</v>
      </c>
      <c r="HA113">
        <v>4</v>
      </c>
      <c r="HB113">
        <v>2</v>
      </c>
      <c r="HC113" s="37">
        <f>LOOKUP(HB113,{1,2,3,4,5},{5,4,3,2,1})</f>
        <v>4</v>
      </c>
      <c r="HD113">
        <v>2</v>
      </c>
      <c r="HE113">
        <v>2</v>
      </c>
      <c r="HF113">
        <v>5</v>
      </c>
      <c r="HG113">
        <v>3</v>
      </c>
      <c r="HH113">
        <v>4</v>
      </c>
      <c r="HI113">
        <v>4</v>
      </c>
      <c r="HJ113">
        <v>5</v>
      </c>
      <c r="HK113">
        <v>4</v>
      </c>
      <c r="HL113" s="37">
        <f>LOOKUP(HK113,{1,2,3,4,5},{5,4,3,2,1})</f>
        <v>2</v>
      </c>
      <c r="HM113">
        <v>2</v>
      </c>
      <c r="HN113" s="37">
        <f>LOOKUP(HM113,{1,2,3,4,5},{5,4,3,2,1})</f>
        <v>4</v>
      </c>
      <c r="HO113">
        <f t="shared" si="337"/>
        <v>59</v>
      </c>
      <c r="HP113">
        <f t="shared" si="338"/>
        <v>3.47</v>
      </c>
      <c r="HQ113">
        <v>1</v>
      </c>
      <c r="HR113">
        <v>2</v>
      </c>
      <c r="HS113">
        <v>3</v>
      </c>
      <c r="HT113">
        <v>2</v>
      </c>
      <c r="HU113">
        <v>1</v>
      </c>
      <c r="HV113">
        <v>1</v>
      </c>
      <c r="HW113">
        <v>2</v>
      </c>
      <c r="HX113" s="37">
        <v>3</v>
      </c>
      <c r="HY113">
        <v>1</v>
      </c>
      <c r="HZ113">
        <v>3</v>
      </c>
      <c r="IA113">
        <v>2</v>
      </c>
      <c r="IB113">
        <v>1</v>
      </c>
      <c r="IC113">
        <v>1</v>
      </c>
      <c r="ID113">
        <v>2</v>
      </c>
      <c r="IE113">
        <v>2</v>
      </c>
      <c r="IF113">
        <v>3</v>
      </c>
      <c r="IG113">
        <v>3</v>
      </c>
      <c r="IH113">
        <v>2</v>
      </c>
      <c r="II113">
        <v>2</v>
      </c>
      <c r="IJ113" s="37">
        <f>LOOKUP(II113,{1,2,3},{3,2,1})</f>
        <v>2</v>
      </c>
      <c r="IK113" s="2">
        <f t="shared" si="308"/>
        <v>33</v>
      </c>
      <c r="IL113" s="3">
        <f t="shared" si="309"/>
        <v>1.94</v>
      </c>
      <c r="IM113" s="2">
        <v>1</v>
      </c>
      <c r="IN113">
        <v>2</v>
      </c>
      <c r="IO113">
        <v>3</v>
      </c>
      <c r="IP113">
        <v>3</v>
      </c>
      <c r="IQ113">
        <v>1</v>
      </c>
      <c r="IR113">
        <v>5</v>
      </c>
      <c r="IS113">
        <v>3</v>
      </c>
      <c r="IT113" s="2">
        <f t="shared" si="339"/>
        <v>17</v>
      </c>
      <c r="IU113" s="3">
        <f t="shared" si="340"/>
        <v>2.8330000000000002</v>
      </c>
      <c r="IV113" s="2">
        <v>1</v>
      </c>
      <c r="IW113">
        <v>2</v>
      </c>
      <c r="IX113">
        <v>4</v>
      </c>
      <c r="IY113">
        <v>3</v>
      </c>
      <c r="IZ113">
        <v>1</v>
      </c>
      <c r="JA113">
        <v>5</v>
      </c>
      <c r="JB113">
        <v>4</v>
      </c>
      <c r="JC113" s="2">
        <f t="shared" si="341"/>
        <v>19</v>
      </c>
      <c r="JD113" s="3">
        <f t="shared" si="342"/>
        <v>3.1669999999999998</v>
      </c>
      <c r="JE113" s="2">
        <v>1</v>
      </c>
      <c r="JF113">
        <v>3</v>
      </c>
      <c r="JG113">
        <v>4</v>
      </c>
      <c r="JH113">
        <v>3</v>
      </c>
      <c r="JI113">
        <v>3</v>
      </c>
      <c r="JJ113">
        <v>1</v>
      </c>
      <c r="JK113">
        <v>3</v>
      </c>
      <c r="JL113" s="2">
        <f t="shared" si="343"/>
        <v>17</v>
      </c>
      <c r="JM113" s="3">
        <f t="shared" si="344"/>
        <v>2.8330000000000002</v>
      </c>
      <c r="JN113" s="2">
        <v>1</v>
      </c>
      <c r="JO113">
        <v>4</v>
      </c>
      <c r="JP113">
        <v>4</v>
      </c>
      <c r="JQ113">
        <v>5</v>
      </c>
      <c r="JR113">
        <v>3</v>
      </c>
      <c r="JS113">
        <v>5</v>
      </c>
      <c r="JT113">
        <v>4</v>
      </c>
      <c r="JU113" s="2">
        <f t="shared" si="365"/>
        <v>25</v>
      </c>
      <c r="JV113" s="3">
        <f t="shared" si="366"/>
        <v>4.1669999999999998</v>
      </c>
      <c r="JW113" s="2">
        <v>1</v>
      </c>
      <c r="JX113">
        <v>4</v>
      </c>
      <c r="JY113" s="37">
        <f>LOOKUP(JX113,{1,2,3,4,5},{5,4,3,2,1})</f>
        <v>2</v>
      </c>
      <c r="JZ113">
        <v>3</v>
      </c>
      <c r="KA113" s="37">
        <f>LOOKUP(JZ113,{1,2,3,4,5},{5,4,3,2,1})</f>
        <v>3</v>
      </c>
      <c r="KB113">
        <v>3</v>
      </c>
      <c r="KC113" s="37">
        <f>LOOKUP(KB113,{1,2,3,4,5},{5,4,3,2,1})</f>
        <v>3</v>
      </c>
      <c r="KD113">
        <v>5</v>
      </c>
      <c r="KE113" s="37">
        <f>LOOKUP(KD113,{1,2,3,4,5},{5,4,3,2,1})</f>
        <v>1</v>
      </c>
      <c r="KF113">
        <v>1</v>
      </c>
      <c r="KG113" s="37">
        <f>LOOKUP(KF113,{1,2,3,4,5},{5,4,3,2,1})</f>
        <v>5</v>
      </c>
      <c r="KH113">
        <v>4</v>
      </c>
      <c r="KI113" s="37">
        <f>LOOKUP(KH113,{1,2,3,4,5},{5,4,3,2,1})</f>
        <v>2</v>
      </c>
      <c r="KJ113" s="2">
        <f t="shared" si="276"/>
        <v>20</v>
      </c>
      <c r="KK113" s="3">
        <f t="shared" si="345"/>
        <v>3.3330000000000002</v>
      </c>
      <c r="KL113" s="2">
        <f t="shared" si="346"/>
        <v>6</v>
      </c>
      <c r="KM113">
        <f t="shared" si="347"/>
        <v>10</v>
      </c>
      <c r="KN113">
        <f t="shared" si="363"/>
        <v>9</v>
      </c>
      <c r="KO113">
        <f t="shared" si="348"/>
        <v>3</v>
      </c>
      <c r="KP113">
        <f t="shared" si="361"/>
        <v>15</v>
      </c>
      <c r="KQ113">
        <f t="shared" si="349"/>
        <v>9</v>
      </c>
      <c r="KR113" s="2">
        <f t="shared" si="368"/>
        <v>7</v>
      </c>
      <c r="KS113">
        <f t="shared" si="364"/>
        <v>8</v>
      </c>
      <c r="KT113">
        <f t="shared" si="369"/>
        <v>8</v>
      </c>
      <c r="KU113">
        <f t="shared" si="370"/>
        <v>6</v>
      </c>
      <c r="KV113">
        <f t="shared" si="371"/>
        <v>6</v>
      </c>
      <c r="KW113" s="3">
        <f>(JK113+JT113)</f>
        <v>7</v>
      </c>
      <c r="KX113" s="2">
        <v>1</v>
      </c>
      <c r="KY113">
        <v>2</v>
      </c>
      <c r="KZ113">
        <v>5</v>
      </c>
      <c r="LA113">
        <v>3</v>
      </c>
      <c r="LB113">
        <v>2</v>
      </c>
      <c r="LC113">
        <v>4</v>
      </c>
      <c r="LD113">
        <v>1</v>
      </c>
      <c r="LE113">
        <v>5</v>
      </c>
      <c r="LF113">
        <v>3</v>
      </c>
      <c r="LG113">
        <v>3</v>
      </c>
      <c r="LH113">
        <v>5</v>
      </c>
      <c r="LI113">
        <v>3</v>
      </c>
      <c r="LJ113">
        <v>5</v>
      </c>
      <c r="LK113">
        <v>4</v>
      </c>
      <c r="LL113">
        <v>4</v>
      </c>
      <c r="LM113">
        <v>3</v>
      </c>
      <c r="LN113">
        <v>3</v>
      </c>
      <c r="LO113">
        <v>3</v>
      </c>
      <c r="LP113">
        <v>2</v>
      </c>
      <c r="LQ113">
        <v>2</v>
      </c>
      <c r="LR113">
        <v>3</v>
      </c>
      <c r="LS113">
        <v>4</v>
      </c>
      <c r="LT113">
        <v>4</v>
      </c>
      <c r="LU113" s="2">
        <f t="shared" si="351"/>
        <v>27</v>
      </c>
      <c r="LV113" s="3">
        <f t="shared" si="352"/>
        <v>4.5</v>
      </c>
      <c r="LW113" s="2">
        <f t="shared" si="353"/>
        <v>46</v>
      </c>
      <c r="LX113" s="3">
        <f t="shared" si="354"/>
        <v>2.875</v>
      </c>
      <c r="LY113" s="2">
        <f t="shared" si="355"/>
        <v>73</v>
      </c>
      <c r="LZ113" s="3">
        <f t="shared" si="356"/>
        <v>3.3180000000000001</v>
      </c>
      <c r="MA113" s="2">
        <v>1</v>
      </c>
      <c r="MB113">
        <v>1</v>
      </c>
      <c r="MC113">
        <v>2</v>
      </c>
      <c r="MD113">
        <v>1</v>
      </c>
      <c r="ME113">
        <v>2</v>
      </c>
      <c r="MF113">
        <v>1</v>
      </c>
      <c r="MG113">
        <v>1</v>
      </c>
      <c r="MH113">
        <v>1</v>
      </c>
      <c r="MI113">
        <v>2</v>
      </c>
      <c r="MJ113" s="3">
        <v>1</v>
      </c>
      <c r="MK113">
        <f t="shared" si="357"/>
        <v>13</v>
      </c>
      <c r="ML113" s="2">
        <v>1</v>
      </c>
      <c r="MM113">
        <v>3</v>
      </c>
      <c r="MN113">
        <v>4</v>
      </c>
      <c r="MO113">
        <v>2</v>
      </c>
      <c r="MP113" s="37">
        <f>LOOKUP(MO113,{1,2,3,4,5},{5,4,3,2,1})</f>
        <v>4</v>
      </c>
      <c r="MQ113">
        <v>3</v>
      </c>
      <c r="MR113">
        <v>3</v>
      </c>
      <c r="MS113" s="37">
        <f>LOOKUP(MR113,{1,2,3,4,5},{5,4,3,2,1})</f>
        <v>3</v>
      </c>
      <c r="MT113">
        <v>3</v>
      </c>
      <c r="MU113" s="37">
        <f>LOOKUP(MT113,{1,2,3,4,5},{5,4,3,2,1})</f>
        <v>3</v>
      </c>
      <c r="MV113">
        <v>2</v>
      </c>
      <c r="MW113">
        <v>3</v>
      </c>
      <c r="MX113">
        <v>1</v>
      </c>
      <c r="MY113">
        <v>5</v>
      </c>
      <c r="MZ113" s="37">
        <f>LOOKUP(MY113,{1,2,3,4,5},{5,4,3,2,1})</f>
        <v>1</v>
      </c>
      <c r="NA113">
        <v>3</v>
      </c>
      <c r="NB113">
        <v>4</v>
      </c>
      <c r="NC113">
        <v>4</v>
      </c>
      <c r="ND113" s="37">
        <f>LOOKUP(NC113,{1,2,3,4,5},{5,4,3,2,1})</f>
        <v>2</v>
      </c>
      <c r="NE113">
        <v>1</v>
      </c>
      <c r="NF113">
        <v>2</v>
      </c>
      <c r="NG113" s="37">
        <f>LOOKUP(NF113,{1,2,3,4,5},{5,4,3,2,1})</f>
        <v>4</v>
      </c>
      <c r="NH113">
        <v>3</v>
      </c>
      <c r="NI113" s="37">
        <f>LOOKUP(NH113,{1,2,3,4,5},{5,4,3,2,1})</f>
        <v>3</v>
      </c>
      <c r="NJ113">
        <v>3</v>
      </c>
      <c r="NK113">
        <v>3</v>
      </c>
      <c r="NL113" s="37">
        <f>LOOKUP(NK113,{1,2,3,4,5},{5,4,3,2,1})</f>
        <v>3</v>
      </c>
      <c r="NM113">
        <v>4</v>
      </c>
      <c r="NN113" s="37">
        <f>LOOKUP(NM113,{1,2,3,4,5},{5,4,3,2,1})</f>
        <v>2</v>
      </c>
      <c r="NO113">
        <v>3</v>
      </c>
      <c r="NP113" s="37">
        <f>LOOKUP(NO113,{1,2,3,4,5},{5,4,3,2,1})</f>
        <v>3</v>
      </c>
      <c r="NQ113">
        <v>2</v>
      </c>
      <c r="NR113">
        <v>2</v>
      </c>
      <c r="NS113">
        <v>4</v>
      </c>
      <c r="NT113">
        <v>2</v>
      </c>
      <c r="NU113" s="37">
        <f>LOOKUP(NT113,{1,2,3,4,5},{5,4,3,2,1})</f>
        <v>4</v>
      </c>
      <c r="NV113">
        <v>4</v>
      </c>
      <c r="NW113" s="37">
        <f>LOOKUP(NV113,{1,2,3,4,5},{5,4,3,2,1})</f>
        <v>2</v>
      </c>
      <c r="NX113">
        <v>4</v>
      </c>
      <c r="NY113" s="37">
        <f>LOOKUP(NX113,{1,2,3,4,5},{5,4,3,2,1})</f>
        <v>2</v>
      </c>
      <c r="NZ113">
        <f t="shared" si="284"/>
        <v>71</v>
      </c>
      <c r="OA113">
        <f t="shared" si="285"/>
        <v>2.73</v>
      </c>
      <c r="OB113" s="13" t="s">
        <v>440</v>
      </c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</row>
    <row r="114" spans="1:461" x14ac:dyDescent="0.3">
      <c r="A114" s="30">
        <v>125</v>
      </c>
      <c r="B114" s="2" t="s">
        <v>905</v>
      </c>
      <c r="C114" s="3">
        <v>1</v>
      </c>
      <c r="D114" s="2">
        <v>19</v>
      </c>
      <c r="E114">
        <v>2</v>
      </c>
      <c r="F114" s="2">
        <v>2</v>
      </c>
      <c r="G114">
        <v>2</v>
      </c>
      <c r="H114" s="3">
        <v>1</v>
      </c>
      <c r="I114" s="32">
        <v>2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 t="s">
        <v>440</v>
      </c>
      <c r="R114">
        <v>4</v>
      </c>
      <c r="S114">
        <v>2</v>
      </c>
      <c r="T114">
        <f>LOOKUP(R114,{1,2,3,4,5,6,11,15},{1,2,1,2,2,2,1,2})</f>
        <v>2</v>
      </c>
      <c r="U114">
        <v>1</v>
      </c>
      <c r="V114" s="3"/>
      <c r="W114" s="2">
        <v>1</v>
      </c>
      <c r="X114">
        <v>9</v>
      </c>
      <c r="Y114">
        <v>70</v>
      </c>
      <c r="Z114" s="13">
        <f t="shared" si="359"/>
        <v>3.5</v>
      </c>
      <c r="AA114">
        <v>70</v>
      </c>
      <c r="AB114" s="13">
        <f t="shared" si="360"/>
        <v>3.5</v>
      </c>
      <c r="AC114">
        <f t="shared" si="362"/>
        <v>9</v>
      </c>
      <c r="AD114" s="13">
        <f t="shared" si="358"/>
        <v>3</v>
      </c>
      <c r="AE114" s="2">
        <v>1</v>
      </c>
      <c r="AF114">
        <v>1</v>
      </c>
      <c r="AG114">
        <f t="shared" si="286"/>
        <v>1</v>
      </c>
      <c r="AH114">
        <v>1</v>
      </c>
      <c r="AI114">
        <f t="shared" si="287"/>
        <v>1</v>
      </c>
      <c r="AJ114">
        <v>1</v>
      </c>
      <c r="AK114">
        <f t="shared" si="288"/>
        <v>1</v>
      </c>
      <c r="AL114">
        <v>1</v>
      </c>
      <c r="AM114">
        <f t="shared" si="289"/>
        <v>-1</v>
      </c>
      <c r="AN114">
        <v>1</v>
      </c>
      <c r="AO114">
        <f t="shared" si="290"/>
        <v>-1</v>
      </c>
      <c r="AP114">
        <v>1</v>
      </c>
      <c r="AQ114">
        <f t="shared" si="291"/>
        <v>1</v>
      </c>
      <c r="AR114">
        <v>1</v>
      </c>
      <c r="AS114">
        <f t="shared" si="292"/>
        <v>-1</v>
      </c>
      <c r="AT114">
        <v>1</v>
      </c>
      <c r="AU114">
        <f t="shared" si="293"/>
        <v>-1</v>
      </c>
      <c r="AV114">
        <v>1</v>
      </c>
      <c r="AW114">
        <f t="shared" si="294"/>
        <v>1</v>
      </c>
      <c r="AX114">
        <v>1</v>
      </c>
      <c r="AY114">
        <f t="shared" si="295"/>
        <v>-1</v>
      </c>
      <c r="AZ114">
        <v>1</v>
      </c>
      <c r="BA114">
        <f t="shared" si="296"/>
        <v>-1</v>
      </c>
      <c r="BB114">
        <v>1</v>
      </c>
      <c r="BC114">
        <f t="shared" si="297"/>
        <v>1</v>
      </c>
      <c r="BD114">
        <v>1</v>
      </c>
      <c r="BE114">
        <f t="shared" si="298"/>
        <v>1</v>
      </c>
      <c r="BF114">
        <v>2</v>
      </c>
      <c r="BG114">
        <f t="shared" si="299"/>
        <v>1</v>
      </c>
      <c r="BH114">
        <v>1</v>
      </c>
      <c r="BI114">
        <f t="shared" si="300"/>
        <v>1</v>
      </c>
      <c r="BJ114">
        <v>1</v>
      </c>
      <c r="BK114">
        <f t="shared" si="301"/>
        <v>-1</v>
      </c>
      <c r="BL114">
        <v>1</v>
      </c>
      <c r="BM114">
        <f t="shared" si="302"/>
        <v>-1</v>
      </c>
      <c r="BN114">
        <v>1</v>
      </c>
      <c r="BO114">
        <f t="shared" si="303"/>
        <v>1</v>
      </c>
      <c r="BP114">
        <v>1</v>
      </c>
      <c r="BQ114">
        <f t="shared" si="304"/>
        <v>1</v>
      </c>
      <c r="BR114">
        <v>2</v>
      </c>
      <c r="BS114">
        <f t="shared" si="305"/>
        <v>1</v>
      </c>
      <c r="BT114">
        <v>1</v>
      </c>
      <c r="BU114">
        <f t="shared" si="306"/>
        <v>-1</v>
      </c>
      <c r="BV114" s="13">
        <f t="shared" si="307"/>
        <v>3</v>
      </c>
      <c r="BW114" s="2">
        <v>1</v>
      </c>
      <c r="BX114">
        <v>4</v>
      </c>
      <c r="BY114">
        <v>4</v>
      </c>
      <c r="BZ114">
        <v>3</v>
      </c>
      <c r="CA114">
        <v>5</v>
      </c>
      <c r="CB114">
        <v>5</v>
      </c>
      <c r="CC114">
        <v>3</v>
      </c>
      <c r="CD114">
        <v>3</v>
      </c>
      <c r="CE114" s="37">
        <v>5</v>
      </c>
      <c r="CF114">
        <v>4</v>
      </c>
      <c r="CG114">
        <v>3</v>
      </c>
      <c r="CH114">
        <v>2</v>
      </c>
      <c r="CI114">
        <v>2</v>
      </c>
      <c r="CJ114">
        <v>3</v>
      </c>
      <c r="CK114">
        <v>4</v>
      </c>
      <c r="CL114">
        <v>5</v>
      </c>
      <c r="CM114">
        <v>4</v>
      </c>
      <c r="CN114">
        <v>4</v>
      </c>
      <c r="CO114">
        <v>4</v>
      </c>
      <c r="CP114">
        <v>5</v>
      </c>
      <c r="CQ114">
        <v>3</v>
      </c>
      <c r="CR114">
        <v>1</v>
      </c>
      <c r="CS114">
        <f>LOOKUP(CR114,{1,2,3,4,5},{5,4,3,2,1})</f>
        <v>5</v>
      </c>
      <c r="CT114">
        <v>5</v>
      </c>
      <c r="CU114">
        <v>4</v>
      </c>
      <c r="CV114">
        <v>4</v>
      </c>
      <c r="CW114">
        <v>4</v>
      </c>
      <c r="CX114">
        <f>LOOKUP(CW114,{1,2,3,4,5},{5,4,3,2,1})</f>
        <v>2</v>
      </c>
      <c r="CY114">
        <v>4</v>
      </c>
      <c r="CZ114">
        <f>LOOKUP(CY114,{1,2,3,4,5},{5,4,3,2,1})</f>
        <v>2</v>
      </c>
      <c r="DA114">
        <v>2</v>
      </c>
      <c r="DB114">
        <f>LOOKUP(DA114,{1,2,3,4,5},{5,4,3,2,1})</f>
        <v>4</v>
      </c>
      <c r="DC114">
        <v>3</v>
      </c>
      <c r="DD114">
        <v>2</v>
      </c>
      <c r="DE114">
        <v>4</v>
      </c>
      <c r="DF114">
        <v>3</v>
      </c>
      <c r="DG114">
        <v>3</v>
      </c>
      <c r="DH114">
        <v>3</v>
      </c>
      <c r="DI114">
        <v>3</v>
      </c>
      <c r="DJ114">
        <v>3</v>
      </c>
      <c r="DK114">
        <v>4</v>
      </c>
      <c r="DL114" s="2">
        <f t="shared" si="310"/>
        <v>11</v>
      </c>
      <c r="DM114">
        <f t="shared" si="311"/>
        <v>3.6667000000000001</v>
      </c>
      <c r="DN114">
        <f t="shared" si="312"/>
        <v>9</v>
      </c>
      <c r="DO114">
        <f t="shared" si="313"/>
        <v>3</v>
      </c>
      <c r="DP114">
        <f t="shared" si="314"/>
        <v>20</v>
      </c>
      <c r="DQ114" s="3">
        <f t="shared" si="315"/>
        <v>3.3334000000000001</v>
      </c>
      <c r="DR114" s="2">
        <f t="shared" si="316"/>
        <v>24</v>
      </c>
      <c r="DS114">
        <f t="shared" si="317"/>
        <v>4</v>
      </c>
      <c r="DT114">
        <f t="shared" si="318"/>
        <v>27</v>
      </c>
      <c r="DU114">
        <f t="shared" si="319"/>
        <v>3.375</v>
      </c>
      <c r="DV114">
        <f t="shared" si="320"/>
        <v>51</v>
      </c>
      <c r="DW114" s="3">
        <f t="shared" si="321"/>
        <v>3.64</v>
      </c>
      <c r="DX114" s="2">
        <f t="shared" si="322"/>
        <v>13</v>
      </c>
      <c r="DY114">
        <f t="shared" si="323"/>
        <v>4.3333000000000004</v>
      </c>
      <c r="DZ114">
        <f t="shared" si="324"/>
        <v>13</v>
      </c>
      <c r="EA114">
        <f t="shared" si="325"/>
        <v>4.3333000000000004</v>
      </c>
      <c r="EB114">
        <f t="shared" si="326"/>
        <v>26</v>
      </c>
      <c r="EC114" s="3">
        <f t="shared" si="327"/>
        <v>4.33</v>
      </c>
      <c r="ED114" s="2">
        <f t="shared" si="275"/>
        <v>17</v>
      </c>
      <c r="EE114" s="3">
        <f t="shared" si="328"/>
        <v>2.83</v>
      </c>
      <c r="EF114" s="2">
        <f t="shared" si="329"/>
        <v>10</v>
      </c>
      <c r="EG114" s="3">
        <f t="shared" si="330"/>
        <v>3.33</v>
      </c>
      <c r="EH114" s="2">
        <f t="shared" si="331"/>
        <v>124</v>
      </c>
      <c r="EI114" s="3">
        <f t="shared" si="332"/>
        <v>3.54</v>
      </c>
      <c r="EJ114" s="2">
        <v>1</v>
      </c>
      <c r="EK114">
        <v>4</v>
      </c>
      <c r="EL114">
        <v>3</v>
      </c>
      <c r="EM114">
        <v>5</v>
      </c>
      <c r="EN114">
        <v>5</v>
      </c>
      <c r="EO114">
        <v>3</v>
      </c>
      <c r="EP114">
        <v>3</v>
      </c>
      <c r="EQ114">
        <v>5</v>
      </c>
      <c r="ER114">
        <v>4</v>
      </c>
      <c r="ES114">
        <v>5</v>
      </c>
      <c r="ET114">
        <v>5</v>
      </c>
      <c r="EU114" s="37">
        <v>2</v>
      </c>
      <c r="EV114">
        <v>5</v>
      </c>
      <c r="EW114">
        <v>4</v>
      </c>
      <c r="EX114">
        <v>3</v>
      </c>
      <c r="EY114">
        <v>1</v>
      </c>
      <c r="EZ114">
        <v>4</v>
      </c>
      <c r="FA114">
        <v>4</v>
      </c>
      <c r="FB114">
        <v>4</v>
      </c>
      <c r="FC114">
        <v>3</v>
      </c>
      <c r="FD114">
        <v>4</v>
      </c>
      <c r="FE114">
        <v>4</v>
      </c>
      <c r="FF114" s="2">
        <f t="shared" si="333"/>
        <v>78</v>
      </c>
      <c r="FG114" s="3">
        <f t="shared" si="334"/>
        <v>3.9</v>
      </c>
      <c r="FH114" s="2" t="s">
        <v>520</v>
      </c>
      <c r="FI114">
        <v>15</v>
      </c>
      <c r="FJ114" t="s">
        <v>511</v>
      </c>
      <c r="FK114">
        <v>7</v>
      </c>
      <c r="FL114" t="s">
        <v>514</v>
      </c>
      <c r="FM114" s="3">
        <v>10</v>
      </c>
      <c r="FN114" s="2">
        <v>1</v>
      </c>
      <c r="FO114">
        <v>1</v>
      </c>
      <c r="FP114">
        <v>1</v>
      </c>
      <c r="FQ114">
        <v>1</v>
      </c>
      <c r="FR114">
        <v>1</v>
      </c>
      <c r="FS114">
        <v>2</v>
      </c>
      <c r="FT114">
        <v>1</v>
      </c>
      <c r="FU114">
        <v>1</v>
      </c>
      <c r="FV114">
        <v>1</v>
      </c>
      <c r="FW114">
        <v>1</v>
      </c>
      <c r="FX114">
        <v>1</v>
      </c>
      <c r="FY114" s="37">
        <v>2</v>
      </c>
      <c r="FZ114">
        <v>1</v>
      </c>
      <c r="GA114">
        <v>1</v>
      </c>
      <c r="GB114">
        <v>2</v>
      </c>
      <c r="GC114">
        <v>2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 s="2">
        <f t="shared" si="335"/>
        <v>23</v>
      </c>
      <c r="GK114" s="3">
        <f t="shared" si="336"/>
        <v>1.1499999999999999</v>
      </c>
      <c r="GL114" s="2" t="s">
        <v>514</v>
      </c>
      <c r="GM114">
        <v>10</v>
      </c>
      <c r="GN114" t="s">
        <v>520</v>
      </c>
      <c r="GO114">
        <v>15</v>
      </c>
      <c r="GP114" t="s">
        <v>507</v>
      </c>
      <c r="GQ114" s="3">
        <v>3</v>
      </c>
      <c r="GR114" s="2">
        <v>1</v>
      </c>
      <c r="GS114">
        <v>5</v>
      </c>
      <c r="GT114">
        <v>5</v>
      </c>
      <c r="GU114">
        <v>3</v>
      </c>
      <c r="GV114">
        <v>3</v>
      </c>
      <c r="GW114">
        <v>1</v>
      </c>
      <c r="GX114" s="37">
        <f>LOOKUP(GW114,{1,2,3,4,5},{5,4,3,2,1})</f>
        <v>5</v>
      </c>
      <c r="GY114">
        <v>1</v>
      </c>
      <c r="GZ114" s="37">
        <f>LOOKUP(GY114,{1,2,3,4,5},{5,4,3,2,1})</f>
        <v>5</v>
      </c>
      <c r="HA114">
        <v>3</v>
      </c>
      <c r="HB114">
        <v>1</v>
      </c>
      <c r="HC114" s="37">
        <f>LOOKUP(HB114,{1,2,3,4,5},{5,4,3,2,1})</f>
        <v>5</v>
      </c>
      <c r="HD114">
        <v>3</v>
      </c>
      <c r="HE114">
        <v>4</v>
      </c>
      <c r="HF114">
        <v>4</v>
      </c>
      <c r="HG114">
        <v>3</v>
      </c>
      <c r="HH114">
        <v>4</v>
      </c>
      <c r="HI114">
        <v>3</v>
      </c>
      <c r="HJ114">
        <v>5</v>
      </c>
      <c r="HK114">
        <v>3</v>
      </c>
      <c r="HL114" s="37">
        <f>LOOKUP(HK114,{1,2,3,4,5},{5,4,3,2,1})</f>
        <v>3</v>
      </c>
      <c r="HM114">
        <v>3</v>
      </c>
      <c r="HN114" s="37">
        <f>LOOKUP(HM114,{1,2,3,4,5},{5,4,3,2,1})</f>
        <v>3</v>
      </c>
      <c r="HO114">
        <f t="shared" si="337"/>
        <v>66</v>
      </c>
      <c r="HP114">
        <f t="shared" si="338"/>
        <v>3.88</v>
      </c>
      <c r="HQ114">
        <v>1</v>
      </c>
      <c r="HR114">
        <v>2</v>
      </c>
      <c r="HS114">
        <v>1</v>
      </c>
      <c r="HT114">
        <v>1</v>
      </c>
      <c r="HU114">
        <v>2</v>
      </c>
      <c r="HV114">
        <v>2</v>
      </c>
      <c r="HW114">
        <v>1</v>
      </c>
      <c r="HX114" s="37">
        <v>3</v>
      </c>
      <c r="HY114">
        <v>2</v>
      </c>
      <c r="HZ114">
        <v>2</v>
      </c>
      <c r="IA114">
        <v>1</v>
      </c>
      <c r="IB114">
        <v>2</v>
      </c>
      <c r="IC114">
        <v>2</v>
      </c>
      <c r="ID114">
        <v>3</v>
      </c>
      <c r="IE114">
        <v>2</v>
      </c>
      <c r="IF114">
        <v>3</v>
      </c>
      <c r="IG114">
        <v>3</v>
      </c>
      <c r="IH114">
        <v>2</v>
      </c>
      <c r="II114">
        <v>1</v>
      </c>
      <c r="IJ114" s="37">
        <f>LOOKUP(II114,{1,2,3},{3,2,1})</f>
        <v>3</v>
      </c>
      <c r="IK114" s="2">
        <f t="shared" si="308"/>
        <v>34</v>
      </c>
      <c r="IL114" s="3">
        <f t="shared" si="309"/>
        <v>2</v>
      </c>
      <c r="IM114" s="2">
        <v>1</v>
      </c>
      <c r="IN114">
        <v>2</v>
      </c>
      <c r="IO114">
        <v>4</v>
      </c>
      <c r="IP114">
        <v>4</v>
      </c>
      <c r="IQ114">
        <v>2</v>
      </c>
      <c r="IR114">
        <v>5</v>
      </c>
      <c r="IS114">
        <v>1</v>
      </c>
      <c r="IT114" s="2">
        <f t="shared" si="339"/>
        <v>18</v>
      </c>
      <c r="IU114" s="3">
        <f t="shared" si="340"/>
        <v>3</v>
      </c>
      <c r="IV114" s="2">
        <v>1</v>
      </c>
      <c r="IW114">
        <v>2</v>
      </c>
      <c r="IX114">
        <v>5</v>
      </c>
      <c r="IY114">
        <v>5</v>
      </c>
      <c r="IZ114">
        <v>3</v>
      </c>
      <c r="JA114">
        <v>5</v>
      </c>
      <c r="JB114">
        <v>1</v>
      </c>
      <c r="JC114" s="2">
        <f t="shared" si="341"/>
        <v>21</v>
      </c>
      <c r="JD114" s="3">
        <f t="shared" si="342"/>
        <v>3.5</v>
      </c>
      <c r="JE114" s="2">
        <v>1</v>
      </c>
      <c r="JF114">
        <v>2</v>
      </c>
      <c r="JG114">
        <v>4</v>
      </c>
      <c r="JH114">
        <v>4</v>
      </c>
      <c r="JI114">
        <v>4</v>
      </c>
      <c r="JJ114">
        <v>1</v>
      </c>
      <c r="JK114">
        <v>4</v>
      </c>
      <c r="JL114" s="2">
        <f t="shared" si="343"/>
        <v>19</v>
      </c>
      <c r="JM114" s="3">
        <f t="shared" si="344"/>
        <v>3.1669999999999998</v>
      </c>
      <c r="JN114" s="2">
        <v>1</v>
      </c>
      <c r="JO114">
        <v>4</v>
      </c>
      <c r="JP114">
        <v>5</v>
      </c>
      <c r="JQ114">
        <v>5</v>
      </c>
      <c r="JR114">
        <v>4</v>
      </c>
      <c r="JS114">
        <v>5</v>
      </c>
      <c r="JT114">
        <v>4</v>
      </c>
      <c r="JU114" s="2">
        <f t="shared" si="365"/>
        <v>27</v>
      </c>
      <c r="JV114" s="3">
        <f t="shared" si="366"/>
        <v>4.5</v>
      </c>
      <c r="JW114" s="2">
        <v>1</v>
      </c>
      <c r="JX114">
        <v>4</v>
      </c>
      <c r="JY114" s="37">
        <f>LOOKUP(JX114,{1,2,3,4,5},{5,4,3,2,1})</f>
        <v>2</v>
      </c>
      <c r="JZ114">
        <v>2</v>
      </c>
      <c r="KA114" s="37">
        <f>LOOKUP(JZ114,{1,2,3,4,5},{5,4,3,2,1})</f>
        <v>4</v>
      </c>
      <c r="KB114">
        <v>2</v>
      </c>
      <c r="KC114" s="37">
        <f>LOOKUP(KB114,{1,2,3,4,5},{5,4,3,2,1})</f>
        <v>4</v>
      </c>
      <c r="KD114">
        <v>4</v>
      </c>
      <c r="KE114" s="37">
        <f>LOOKUP(KD114,{1,2,3,4,5},{5,4,3,2,1})</f>
        <v>2</v>
      </c>
      <c r="KF114">
        <v>2</v>
      </c>
      <c r="KG114" s="37">
        <f>LOOKUP(KF114,{1,2,3,4,5},{5,4,3,2,1})</f>
        <v>4</v>
      </c>
      <c r="KH114">
        <v>4</v>
      </c>
      <c r="KI114" s="37">
        <f>LOOKUP(KH114,{1,2,3,4,5},{5,4,3,2,1})</f>
        <v>2</v>
      </c>
      <c r="KJ114" s="2">
        <f t="shared" si="276"/>
        <v>18</v>
      </c>
      <c r="KK114" s="3">
        <f t="shared" si="345"/>
        <v>3</v>
      </c>
      <c r="KL114" s="2">
        <f t="shared" si="346"/>
        <v>6</v>
      </c>
      <c r="KM114">
        <f t="shared" si="347"/>
        <v>13</v>
      </c>
      <c r="KN114">
        <f t="shared" si="363"/>
        <v>13</v>
      </c>
      <c r="KO114">
        <f t="shared" si="348"/>
        <v>7</v>
      </c>
      <c r="KP114">
        <f t="shared" si="361"/>
        <v>14</v>
      </c>
      <c r="KQ114">
        <f t="shared" si="349"/>
        <v>4</v>
      </c>
      <c r="KR114" s="2">
        <f t="shared" si="368"/>
        <v>6</v>
      </c>
      <c r="KS114">
        <f t="shared" si="364"/>
        <v>9</v>
      </c>
      <c r="KT114">
        <f t="shared" si="369"/>
        <v>9</v>
      </c>
      <c r="KU114">
        <f t="shared" si="370"/>
        <v>8</v>
      </c>
      <c r="KV114">
        <f t="shared" si="371"/>
        <v>6</v>
      </c>
      <c r="KW114" s="3">
        <f>(JK114+JT114)</f>
        <v>8</v>
      </c>
      <c r="KX114" s="2">
        <v>1</v>
      </c>
      <c r="KY114">
        <v>4</v>
      </c>
      <c r="KZ114">
        <v>4</v>
      </c>
      <c r="LA114">
        <v>3</v>
      </c>
      <c r="LB114">
        <v>2</v>
      </c>
      <c r="LC114">
        <v>4</v>
      </c>
      <c r="LD114">
        <v>2</v>
      </c>
      <c r="LE114">
        <v>4</v>
      </c>
      <c r="LF114">
        <v>3</v>
      </c>
      <c r="LG114">
        <v>4</v>
      </c>
      <c r="LH114">
        <v>4</v>
      </c>
      <c r="LI114">
        <v>3</v>
      </c>
      <c r="LJ114">
        <v>5</v>
      </c>
      <c r="LK114">
        <v>3</v>
      </c>
      <c r="LL114">
        <v>4</v>
      </c>
      <c r="LM114">
        <v>4</v>
      </c>
      <c r="LN114">
        <v>3</v>
      </c>
      <c r="LO114">
        <v>2</v>
      </c>
      <c r="LP114">
        <v>3</v>
      </c>
      <c r="LQ114">
        <v>3</v>
      </c>
      <c r="LR114">
        <v>4</v>
      </c>
      <c r="LS114">
        <v>2</v>
      </c>
      <c r="LT114">
        <v>4</v>
      </c>
      <c r="LU114" s="2">
        <f t="shared" si="351"/>
        <v>25</v>
      </c>
      <c r="LV114" s="3">
        <f t="shared" si="352"/>
        <v>4.1669999999999998</v>
      </c>
      <c r="LW114" s="2">
        <f t="shared" si="353"/>
        <v>49</v>
      </c>
      <c r="LX114" s="3">
        <f t="shared" si="354"/>
        <v>3.0630000000000002</v>
      </c>
      <c r="LY114" s="2">
        <f t="shared" si="355"/>
        <v>74</v>
      </c>
      <c r="LZ114" s="3">
        <f t="shared" si="356"/>
        <v>3.3639999999999999</v>
      </c>
      <c r="MA114" s="2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2</v>
      </c>
      <c r="MH114">
        <v>1</v>
      </c>
      <c r="MI114">
        <v>2</v>
      </c>
      <c r="MJ114" s="3">
        <v>2</v>
      </c>
      <c r="MK114">
        <f t="shared" si="357"/>
        <v>13</v>
      </c>
      <c r="ML114" s="2">
        <v>1</v>
      </c>
      <c r="MM114">
        <v>3</v>
      </c>
      <c r="MN114">
        <v>3</v>
      </c>
      <c r="MO114">
        <v>4</v>
      </c>
      <c r="MP114" s="37">
        <f>LOOKUP(MO114,{1,2,3,4,5},{5,4,3,2,1})</f>
        <v>2</v>
      </c>
      <c r="MQ114">
        <v>3</v>
      </c>
      <c r="MR114">
        <v>3</v>
      </c>
      <c r="MS114" s="37">
        <f>LOOKUP(MR114,{1,2,3,4,5},{5,4,3,2,1})</f>
        <v>3</v>
      </c>
      <c r="MT114">
        <v>2</v>
      </c>
      <c r="MU114" s="37">
        <f>LOOKUP(MT114,{1,2,3,4,5},{5,4,3,2,1})</f>
        <v>4</v>
      </c>
      <c r="MV114">
        <v>2</v>
      </c>
      <c r="MW114">
        <v>2</v>
      </c>
      <c r="MX114">
        <v>2</v>
      </c>
      <c r="MY114">
        <v>4</v>
      </c>
      <c r="MZ114" s="37">
        <f>LOOKUP(MY114,{1,2,3,4,5},{5,4,3,2,1})</f>
        <v>2</v>
      </c>
      <c r="NA114">
        <v>1</v>
      </c>
      <c r="NB114">
        <v>2</v>
      </c>
      <c r="NC114">
        <v>4</v>
      </c>
      <c r="ND114" s="37">
        <f>LOOKUP(NC114,{1,2,3,4,5},{5,4,3,2,1})</f>
        <v>2</v>
      </c>
      <c r="NE114">
        <v>2</v>
      </c>
      <c r="NF114">
        <v>4</v>
      </c>
      <c r="NG114" s="37">
        <f>LOOKUP(NF114,{1,2,3,4,5},{5,4,3,2,1})</f>
        <v>2</v>
      </c>
      <c r="NH114">
        <v>2</v>
      </c>
      <c r="NI114" s="37">
        <f>LOOKUP(NH114,{1,2,3,4,5},{5,4,3,2,1})</f>
        <v>4</v>
      </c>
      <c r="NJ114">
        <v>4</v>
      </c>
      <c r="NK114">
        <v>3</v>
      </c>
      <c r="NL114" s="37">
        <f>LOOKUP(NK114,{1,2,3,4,5},{5,4,3,2,1})</f>
        <v>3</v>
      </c>
      <c r="NM114">
        <v>3</v>
      </c>
      <c r="NN114" s="37">
        <f>LOOKUP(NM114,{1,2,3,4,5},{5,4,3,2,1})</f>
        <v>3</v>
      </c>
      <c r="NO114">
        <v>4</v>
      </c>
      <c r="NP114" s="37">
        <f>LOOKUP(NO114,{1,2,3,4,5},{5,4,3,2,1})</f>
        <v>2</v>
      </c>
      <c r="NQ114">
        <v>2</v>
      </c>
      <c r="NR114">
        <v>2</v>
      </c>
      <c r="NS114">
        <v>4</v>
      </c>
      <c r="NT114">
        <v>2</v>
      </c>
      <c r="NU114" s="37">
        <f>LOOKUP(NT114,{1,2,3,4,5},{5,4,3,2,1})</f>
        <v>4</v>
      </c>
      <c r="NV114">
        <v>5</v>
      </c>
      <c r="NW114" s="37">
        <f>LOOKUP(NV114,{1,2,3,4,5},{5,4,3,2,1})</f>
        <v>1</v>
      </c>
      <c r="NX114">
        <v>4</v>
      </c>
      <c r="NY114" s="37">
        <f>LOOKUP(NX114,{1,2,3,4,5},{5,4,3,2,1})</f>
        <v>2</v>
      </c>
      <c r="NZ114">
        <f t="shared" si="284"/>
        <v>66</v>
      </c>
      <c r="OA114">
        <f t="shared" si="285"/>
        <v>2.54</v>
      </c>
      <c r="OB114" s="13" t="s">
        <v>440</v>
      </c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</row>
    <row r="115" spans="1:461" x14ac:dyDescent="0.3">
      <c r="A115" s="30">
        <v>126</v>
      </c>
      <c r="B115" s="2" t="s">
        <v>906</v>
      </c>
      <c r="C115" s="3">
        <v>1</v>
      </c>
      <c r="D115" s="2">
        <v>18</v>
      </c>
      <c r="E115">
        <v>2</v>
      </c>
      <c r="F115" s="2">
        <v>2</v>
      </c>
      <c r="G115">
        <v>2</v>
      </c>
      <c r="H115" s="3">
        <v>1</v>
      </c>
      <c r="I115" s="2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f t="shared" si="274"/>
        <v>1</v>
      </c>
      <c r="R115">
        <v>4</v>
      </c>
      <c r="S115">
        <v>3</v>
      </c>
      <c r="T115">
        <f>LOOKUP(R115,{1,2,3,4,5,6,11,15},{1,2,1,2,2,2,1,2})</f>
        <v>2</v>
      </c>
      <c r="U115">
        <v>1</v>
      </c>
      <c r="V115" s="3"/>
      <c r="W115" s="2">
        <v>2</v>
      </c>
      <c r="X115">
        <v>9</v>
      </c>
      <c r="Y115">
        <v>70</v>
      </c>
      <c r="Z115" s="13">
        <f t="shared" si="359"/>
        <v>3.5</v>
      </c>
      <c r="AA115">
        <v>60</v>
      </c>
      <c r="AB115" s="13">
        <f t="shared" si="360"/>
        <v>3</v>
      </c>
      <c r="AC115">
        <f t="shared" si="362"/>
        <v>9.5</v>
      </c>
      <c r="AD115" s="13">
        <f t="shared" si="358"/>
        <v>3.1669999999999998</v>
      </c>
      <c r="AE115" s="2">
        <v>1</v>
      </c>
      <c r="AF115">
        <v>1</v>
      </c>
      <c r="AG115">
        <f t="shared" si="286"/>
        <v>1</v>
      </c>
      <c r="AH115">
        <v>1</v>
      </c>
      <c r="AI115">
        <f t="shared" si="287"/>
        <v>1</v>
      </c>
      <c r="AJ115">
        <v>1</v>
      </c>
      <c r="AK115">
        <f t="shared" si="288"/>
        <v>1</v>
      </c>
      <c r="AL115">
        <v>1</v>
      </c>
      <c r="AM115">
        <f t="shared" si="289"/>
        <v>-1</v>
      </c>
      <c r="AN115">
        <v>1</v>
      </c>
      <c r="AO115">
        <f t="shared" si="290"/>
        <v>-1</v>
      </c>
      <c r="AP115">
        <v>1</v>
      </c>
      <c r="AQ115">
        <f t="shared" si="291"/>
        <v>1</v>
      </c>
      <c r="AR115">
        <v>1</v>
      </c>
      <c r="AS115">
        <f t="shared" si="292"/>
        <v>-1</v>
      </c>
      <c r="AT115">
        <v>1</v>
      </c>
      <c r="AU115">
        <f t="shared" si="293"/>
        <v>-1</v>
      </c>
      <c r="AV115">
        <v>1</v>
      </c>
      <c r="AW115">
        <f t="shared" si="294"/>
        <v>1</v>
      </c>
      <c r="AX115">
        <v>1</v>
      </c>
      <c r="AY115">
        <f t="shared" si="295"/>
        <v>-1</v>
      </c>
      <c r="AZ115">
        <v>1</v>
      </c>
      <c r="BA115">
        <f t="shared" si="296"/>
        <v>-1</v>
      </c>
      <c r="BB115">
        <v>1</v>
      </c>
      <c r="BC115">
        <f t="shared" si="297"/>
        <v>1</v>
      </c>
      <c r="BD115">
        <v>1</v>
      </c>
      <c r="BE115">
        <f t="shared" si="298"/>
        <v>1</v>
      </c>
      <c r="BF115">
        <v>2</v>
      </c>
      <c r="BG115">
        <f t="shared" si="299"/>
        <v>1</v>
      </c>
      <c r="BH115">
        <v>1</v>
      </c>
      <c r="BI115">
        <f t="shared" si="300"/>
        <v>1</v>
      </c>
      <c r="BJ115">
        <v>1</v>
      </c>
      <c r="BK115">
        <f t="shared" si="301"/>
        <v>-1</v>
      </c>
      <c r="BL115">
        <v>1</v>
      </c>
      <c r="BM115">
        <f t="shared" si="302"/>
        <v>-1</v>
      </c>
      <c r="BN115">
        <v>1</v>
      </c>
      <c r="BO115">
        <f t="shared" si="303"/>
        <v>1</v>
      </c>
      <c r="BP115">
        <v>1</v>
      </c>
      <c r="BQ115">
        <f t="shared" si="304"/>
        <v>1</v>
      </c>
      <c r="BR115">
        <v>2</v>
      </c>
      <c r="BS115">
        <f t="shared" si="305"/>
        <v>1</v>
      </c>
      <c r="BT115">
        <v>1</v>
      </c>
      <c r="BU115">
        <f t="shared" si="306"/>
        <v>-1</v>
      </c>
      <c r="BV115" s="13">
        <f t="shared" si="307"/>
        <v>3</v>
      </c>
      <c r="BW115" s="2">
        <v>1</v>
      </c>
      <c r="BX115">
        <v>4</v>
      </c>
      <c r="BY115">
        <v>4</v>
      </c>
      <c r="BZ115">
        <v>3</v>
      </c>
      <c r="CA115">
        <v>5</v>
      </c>
      <c r="CB115">
        <v>2</v>
      </c>
      <c r="CC115">
        <v>2</v>
      </c>
      <c r="CD115">
        <v>1</v>
      </c>
      <c r="CE115" s="37">
        <v>5</v>
      </c>
      <c r="CF115">
        <v>5</v>
      </c>
      <c r="CG115">
        <v>4</v>
      </c>
      <c r="CH115">
        <v>2</v>
      </c>
      <c r="CI115">
        <v>4</v>
      </c>
      <c r="CJ115">
        <v>4</v>
      </c>
      <c r="CK115">
        <v>4</v>
      </c>
      <c r="CL115">
        <v>5</v>
      </c>
      <c r="CM115">
        <v>2</v>
      </c>
      <c r="CN115">
        <v>4</v>
      </c>
      <c r="CO115">
        <v>3</v>
      </c>
      <c r="CP115">
        <v>4</v>
      </c>
      <c r="CQ115">
        <v>5</v>
      </c>
      <c r="CR115">
        <v>1</v>
      </c>
      <c r="CS115">
        <f>LOOKUP(CR115,{1,2,3,4,5},{5,4,3,2,1})</f>
        <v>5</v>
      </c>
      <c r="CT115">
        <v>4</v>
      </c>
      <c r="CU115">
        <v>3</v>
      </c>
      <c r="CV115">
        <v>4</v>
      </c>
      <c r="CW115">
        <v>3</v>
      </c>
      <c r="CX115">
        <f>LOOKUP(CW115,{1,2,3,4,5},{5,4,3,2,1})</f>
        <v>3</v>
      </c>
      <c r="CY115">
        <v>2</v>
      </c>
      <c r="CZ115">
        <f>LOOKUP(CY115,{1,2,3,4,5},{5,4,3,2,1})</f>
        <v>4</v>
      </c>
      <c r="DA115">
        <v>2</v>
      </c>
      <c r="DB115">
        <f>LOOKUP(DA115,{1,2,3,4,5},{5,4,3,2,1})</f>
        <v>4</v>
      </c>
      <c r="DC115">
        <v>4</v>
      </c>
      <c r="DD115">
        <v>4</v>
      </c>
      <c r="DE115">
        <v>5</v>
      </c>
      <c r="DF115">
        <v>4</v>
      </c>
      <c r="DG115">
        <v>5</v>
      </c>
      <c r="DH115">
        <v>4</v>
      </c>
      <c r="DI115">
        <v>4</v>
      </c>
      <c r="DJ115">
        <v>4</v>
      </c>
      <c r="DK115">
        <v>4</v>
      </c>
      <c r="DL115" s="2">
        <f t="shared" si="310"/>
        <v>11</v>
      </c>
      <c r="DM115">
        <f t="shared" si="311"/>
        <v>3.6667000000000001</v>
      </c>
      <c r="DN115">
        <f t="shared" si="312"/>
        <v>13</v>
      </c>
      <c r="DO115">
        <f t="shared" si="313"/>
        <v>4.3333000000000004</v>
      </c>
      <c r="DP115">
        <f t="shared" si="314"/>
        <v>24</v>
      </c>
      <c r="DQ115" s="3">
        <f t="shared" si="315"/>
        <v>4</v>
      </c>
      <c r="DR115" s="2">
        <f t="shared" si="316"/>
        <v>24</v>
      </c>
      <c r="DS115">
        <f t="shared" si="317"/>
        <v>4</v>
      </c>
      <c r="DT115">
        <f t="shared" si="318"/>
        <v>23</v>
      </c>
      <c r="DU115">
        <f t="shared" si="319"/>
        <v>2.875</v>
      </c>
      <c r="DV115">
        <f t="shared" si="320"/>
        <v>47</v>
      </c>
      <c r="DW115" s="3">
        <f t="shared" si="321"/>
        <v>3.36</v>
      </c>
      <c r="DX115" s="2">
        <f t="shared" si="322"/>
        <v>14</v>
      </c>
      <c r="DY115">
        <f t="shared" si="323"/>
        <v>4.6666999999999996</v>
      </c>
      <c r="DZ115">
        <f t="shared" si="324"/>
        <v>11</v>
      </c>
      <c r="EA115">
        <f t="shared" si="325"/>
        <v>3.6667000000000001</v>
      </c>
      <c r="EB115">
        <f t="shared" si="326"/>
        <v>25</v>
      </c>
      <c r="EC115" s="3">
        <f t="shared" si="327"/>
        <v>4.17</v>
      </c>
      <c r="ED115" s="2">
        <f t="shared" si="275"/>
        <v>24</v>
      </c>
      <c r="EE115" s="3">
        <f t="shared" si="328"/>
        <v>4</v>
      </c>
      <c r="EF115" s="2">
        <f t="shared" si="329"/>
        <v>12</v>
      </c>
      <c r="EG115" s="3">
        <f t="shared" si="330"/>
        <v>4</v>
      </c>
      <c r="EH115" s="2">
        <f t="shared" si="331"/>
        <v>132</v>
      </c>
      <c r="EI115" s="3">
        <f t="shared" si="332"/>
        <v>3.77</v>
      </c>
      <c r="EJ115" s="2">
        <v>1</v>
      </c>
      <c r="EK115">
        <v>4</v>
      </c>
      <c r="EL115">
        <v>2</v>
      </c>
      <c r="EM115">
        <v>5</v>
      </c>
      <c r="EN115">
        <v>2</v>
      </c>
      <c r="EO115">
        <v>2</v>
      </c>
      <c r="EP115">
        <v>4</v>
      </c>
      <c r="EQ115">
        <v>5</v>
      </c>
      <c r="ER115">
        <v>4</v>
      </c>
      <c r="ES115">
        <v>3</v>
      </c>
      <c r="ET115">
        <v>5</v>
      </c>
      <c r="EU115" s="37">
        <v>2</v>
      </c>
      <c r="EV115">
        <v>4</v>
      </c>
      <c r="EW115">
        <v>4</v>
      </c>
      <c r="EX115">
        <v>4</v>
      </c>
      <c r="EY115">
        <v>3</v>
      </c>
      <c r="EZ115">
        <v>5</v>
      </c>
      <c r="FA115">
        <v>2</v>
      </c>
      <c r="FB115">
        <v>3</v>
      </c>
      <c r="FC115">
        <v>3</v>
      </c>
      <c r="FD115">
        <v>3</v>
      </c>
      <c r="FE115">
        <v>4</v>
      </c>
      <c r="FF115" s="2">
        <f t="shared" si="333"/>
        <v>71</v>
      </c>
      <c r="FG115" s="3">
        <f t="shared" si="334"/>
        <v>3.55</v>
      </c>
      <c r="FH115" t="s">
        <v>521</v>
      </c>
      <c r="FI115">
        <v>16</v>
      </c>
      <c r="FJ115" t="s">
        <v>511</v>
      </c>
      <c r="FK115">
        <v>7</v>
      </c>
      <c r="FL115" t="s">
        <v>514</v>
      </c>
      <c r="FM115" s="3">
        <v>10</v>
      </c>
      <c r="FN115" s="2">
        <v>1</v>
      </c>
      <c r="FO115">
        <v>2</v>
      </c>
      <c r="FP115">
        <v>1</v>
      </c>
      <c r="FQ115">
        <v>1</v>
      </c>
      <c r="FR115">
        <v>1</v>
      </c>
      <c r="FS115">
        <v>2</v>
      </c>
      <c r="FT115">
        <v>1</v>
      </c>
      <c r="FU115">
        <v>1</v>
      </c>
      <c r="FV115">
        <v>1</v>
      </c>
      <c r="FW115">
        <v>1</v>
      </c>
      <c r="FX115">
        <v>1</v>
      </c>
      <c r="FY115" s="37">
        <v>2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2</v>
      </c>
      <c r="GF115">
        <v>2</v>
      </c>
      <c r="GG115">
        <v>1</v>
      </c>
      <c r="GH115">
        <v>1</v>
      </c>
      <c r="GI115">
        <v>1</v>
      </c>
      <c r="GJ115" s="2">
        <f t="shared" si="335"/>
        <v>24</v>
      </c>
      <c r="GK115" s="3">
        <f t="shared" si="336"/>
        <v>1.2</v>
      </c>
      <c r="GL115" s="2" t="s">
        <v>506</v>
      </c>
      <c r="GM115">
        <v>2</v>
      </c>
      <c r="GN115" t="s">
        <v>507</v>
      </c>
      <c r="GO115">
        <v>3</v>
      </c>
      <c r="GP115" t="s">
        <v>513</v>
      </c>
      <c r="GQ115" s="3">
        <v>9</v>
      </c>
      <c r="GR115" s="2">
        <v>1</v>
      </c>
      <c r="GS115">
        <v>4</v>
      </c>
      <c r="GT115">
        <v>4</v>
      </c>
      <c r="GU115">
        <v>2</v>
      </c>
      <c r="GV115">
        <v>4</v>
      </c>
      <c r="GW115">
        <v>2</v>
      </c>
      <c r="GX115" s="37">
        <f>LOOKUP(GW115,{1,2,3,4,5},{5,4,3,2,1})</f>
        <v>4</v>
      </c>
      <c r="GY115">
        <v>1</v>
      </c>
      <c r="GZ115" s="37">
        <f>LOOKUP(GY115,{1,2,3,4,5},{5,4,3,2,1})</f>
        <v>5</v>
      </c>
      <c r="HA115">
        <v>3</v>
      </c>
      <c r="HB115">
        <v>2</v>
      </c>
      <c r="HC115" s="37">
        <f>LOOKUP(HB115,{1,2,3,4,5},{5,4,3,2,1})</f>
        <v>4</v>
      </c>
      <c r="HD115">
        <v>2</v>
      </c>
      <c r="HE115">
        <v>4</v>
      </c>
      <c r="HF115">
        <v>5</v>
      </c>
      <c r="HG115">
        <v>2</v>
      </c>
      <c r="HH115">
        <v>4</v>
      </c>
      <c r="HI115">
        <v>4</v>
      </c>
      <c r="HJ115">
        <v>5</v>
      </c>
      <c r="HK115">
        <v>1</v>
      </c>
      <c r="HL115" s="37">
        <f>LOOKUP(HK115,{1,2,3,4,5},{5,4,3,2,1})</f>
        <v>5</v>
      </c>
      <c r="HM115">
        <v>1</v>
      </c>
      <c r="HN115" s="37">
        <f>LOOKUP(HM115,{1,2,3,4,5},{5,4,3,2,1})</f>
        <v>5</v>
      </c>
      <c r="HO115">
        <f t="shared" si="337"/>
        <v>66</v>
      </c>
      <c r="HP115">
        <f t="shared" si="338"/>
        <v>3.88</v>
      </c>
      <c r="HQ115">
        <v>1</v>
      </c>
      <c r="HR115">
        <v>2</v>
      </c>
      <c r="HS115">
        <v>1</v>
      </c>
      <c r="HT115">
        <v>1</v>
      </c>
      <c r="HU115">
        <v>2</v>
      </c>
      <c r="HV115">
        <v>1</v>
      </c>
      <c r="HW115">
        <v>1</v>
      </c>
      <c r="HX115" s="37">
        <v>3</v>
      </c>
      <c r="HY115">
        <v>3</v>
      </c>
      <c r="HZ115">
        <v>3</v>
      </c>
      <c r="IA115">
        <v>3</v>
      </c>
      <c r="IB115">
        <v>1</v>
      </c>
      <c r="IC115">
        <v>2</v>
      </c>
      <c r="ID115">
        <v>2</v>
      </c>
      <c r="IE115">
        <v>1</v>
      </c>
      <c r="IF115">
        <v>2</v>
      </c>
      <c r="IG115">
        <v>3</v>
      </c>
      <c r="IH115">
        <v>2</v>
      </c>
      <c r="II115">
        <v>2</v>
      </c>
      <c r="IJ115" s="37">
        <f>LOOKUP(II115,{1,2,3},{3,2,1})</f>
        <v>2</v>
      </c>
      <c r="IK115" s="2">
        <f t="shared" si="308"/>
        <v>32</v>
      </c>
      <c r="IL115" s="3">
        <f t="shared" si="309"/>
        <v>1.88</v>
      </c>
      <c r="IM115" s="2">
        <v>1</v>
      </c>
      <c r="IN115">
        <v>2</v>
      </c>
      <c r="IO115">
        <v>4</v>
      </c>
      <c r="IP115">
        <v>5</v>
      </c>
      <c r="IQ115">
        <v>1</v>
      </c>
      <c r="IR115">
        <v>5</v>
      </c>
      <c r="IS115">
        <v>3</v>
      </c>
      <c r="IT115" s="2">
        <f t="shared" si="339"/>
        <v>20</v>
      </c>
      <c r="IU115" s="3">
        <f t="shared" si="340"/>
        <v>3.3330000000000002</v>
      </c>
      <c r="IV115" s="2">
        <v>1</v>
      </c>
      <c r="IW115">
        <v>1</v>
      </c>
      <c r="IX115">
        <v>3</v>
      </c>
      <c r="IY115">
        <v>5</v>
      </c>
      <c r="IZ115">
        <v>4</v>
      </c>
      <c r="JA115">
        <v>5</v>
      </c>
      <c r="JB115">
        <v>2</v>
      </c>
      <c r="JC115" s="2">
        <f t="shared" si="341"/>
        <v>20</v>
      </c>
      <c r="JD115" s="3">
        <f t="shared" si="342"/>
        <v>3.3330000000000002</v>
      </c>
      <c r="JE115" s="2">
        <v>1</v>
      </c>
      <c r="JF115">
        <v>5</v>
      </c>
      <c r="JG115">
        <v>3</v>
      </c>
      <c r="JH115">
        <v>2</v>
      </c>
      <c r="JI115">
        <v>5</v>
      </c>
      <c r="JJ115">
        <v>1</v>
      </c>
      <c r="JK115">
        <v>4</v>
      </c>
      <c r="JL115" s="2">
        <f t="shared" si="343"/>
        <v>20</v>
      </c>
      <c r="JM115" s="3">
        <f t="shared" si="344"/>
        <v>3.3330000000000002</v>
      </c>
      <c r="JN115" s="2">
        <v>1</v>
      </c>
      <c r="JO115">
        <v>5</v>
      </c>
      <c r="JP115">
        <v>5</v>
      </c>
      <c r="JQ115">
        <v>4</v>
      </c>
      <c r="JR115">
        <v>5</v>
      </c>
      <c r="JS115">
        <v>4</v>
      </c>
      <c r="JT115">
        <v>5</v>
      </c>
      <c r="JU115" s="2">
        <f t="shared" si="365"/>
        <v>28</v>
      </c>
      <c r="JV115" s="3">
        <f t="shared" si="366"/>
        <v>4.6669999999999998</v>
      </c>
      <c r="JW115" s="2">
        <v>1</v>
      </c>
      <c r="JX115">
        <v>4</v>
      </c>
      <c r="JY115" s="37">
        <f>LOOKUP(JX115,{1,2,3,4,5},{5,4,3,2,1})</f>
        <v>2</v>
      </c>
      <c r="JZ115">
        <v>4</v>
      </c>
      <c r="KA115" s="37">
        <f>LOOKUP(JZ115,{1,2,3,4,5},{5,4,3,2,1})</f>
        <v>2</v>
      </c>
      <c r="KB115">
        <v>2</v>
      </c>
      <c r="KC115" s="37">
        <f>LOOKUP(KB115,{1,2,3,4,5},{5,4,3,2,1})</f>
        <v>4</v>
      </c>
      <c r="KD115">
        <v>4</v>
      </c>
      <c r="KE115" s="37">
        <f>LOOKUP(KD115,{1,2,3,4,5},{5,4,3,2,1})</f>
        <v>2</v>
      </c>
      <c r="KF115">
        <v>2</v>
      </c>
      <c r="KG115" s="37">
        <f>LOOKUP(KF115,{1,2,3,4,5},{5,4,3,2,1})</f>
        <v>4</v>
      </c>
      <c r="KH115">
        <v>4</v>
      </c>
      <c r="KI115" s="37">
        <f>LOOKUP(KH115,{1,2,3,4,5},{5,4,3,2,1})</f>
        <v>2</v>
      </c>
      <c r="KJ115" s="2">
        <f t="shared" si="276"/>
        <v>20</v>
      </c>
      <c r="KK115" s="3">
        <f t="shared" si="345"/>
        <v>3.3330000000000002</v>
      </c>
      <c r="KL115" s="2">
        <f t="shared" si="346"/>
        <v>5</v>
      </c>
      <c r="KM115">
        <f t="shared" si="347"/>
        <v>9</v>
      </c>
      <c r="KN115">
        <f t="shared" si="363"/>
        <v>14</v>
      </c>
      <c r="KO115">
        <f t="shared" si="348"/>
        <v>7</v>
      </c>
      <c r="KP115">
        <f t="shared" si="361"/>
        <v>14</v>
      </c>
      <c r="KQ115">
        <f t="shared" si="349"/>
        <v>7</v>
      </c>
      <c r="KR115" s="2">
        <f t="shared" si="368"/>
        <v>10</v>
      </c>
      <c r="KS115">
        <f t="shared" si="364"/>
        <v>8</v>
      </c>
      <c r="KT115">
        <f t="shared" si="369"/>
        <v>6</v>
      </c>
      <c r="KU115">
        <f t="shared" si="370"/>
        <v>10</v>
      </c>
      <c r="KV115">
        <f t="shared" si="371"/>
        <v>5</v>
      </c>
      <c r="KW115" s="3">
        <f>(JK115+JT115)</f>
        <v>9</v>
      </c>
      <c r="KX115" s="2">
        <v>1</v>
      </c>
      <c r="KY115">
        <v>4</v>
      </c>
      <c r="KZ115">
        <v>4</v>
      </c>
      <c r="LA115">
        <v>3</v>
      </c>
      <c r="LB115">
        <v>2</v>
      </c>
      <c r="LC115">
        <v>4</v>
      </c>
      <c r="LD115">
        <v>3</v>
      </c>
      <c r="LE115">
        <v>4</v>
      </c>
      <c r="LF115">
        <v>4</v>
      </c>
      <c r="LG115">
        <v>5</v>
      </c>
      <c r="LH115">
        <v>5</v>
      </c>
      <c r="LI115">
        <v>4</v>
      </c>
      <c r="LJ115">
        <v>5</v>
      </c>
      <c r="LK115">
        <v>4</v>
      </c>
      <c r="LL115">
        <v>4</v>
      </c>
      <c r="LM115">
        <v>4</v>
      </c>
      <c r="LN115">
        <v>4</v>
      </c>
      <c r="LO115">
        <v>3</v>
      </c>
      <c r="LP115">
        <v>3</v>
      </c>
      <c r="LQ115">
        <v>2</v>
      </c>
      <c r="LR115">
        <v>4</v>
      </c>
      <c r="LS115">
        <v>3</v>
      </c>
      <c r="LT115">
        <v>3</v>
      </c>
      <c r="LU115" s="2">
        <f t="shared" si="351"/>
        <v>27</v>
      </c>
      <c r="LV115" s="3">
        <f t="shared" si="352"/>
        <v>4.5</v>
      </c>
      <c r="LW115" s="2">
        <f t="shared" si="353"/>
        <v>54</v>
      </c>
      <c r="LX115" s="3">
        <f t="shared" si="354"/>
        <v>3.375</v>
      </c>
      <c r="LY115" s="2">
        <f t="shared" si="355"/>
        <v>81</v>
      </c>
      <c r="LZ115" s="3">
        <f t="shared" si="356"/>
        <v>3.6819999999999999</v>
      </c>
      <c r="MA115" s="2">
        <v>1</v>
      </c>
      <c r="MB115">
        <v>2</v>
      </c>
      <c r="MC115">
        <v>1</v>
      </c>
      <c r="MD115">
        <v>2</v>
      </c>
      <c r="ME115">
        <v>1</v>
      </c>
      <c r="MF115">
        <v>2</v>
      </c>
      <c r="MG115">
        <v>1</v>
      </c>
      <c r="MH115">
        <v>1</v>
      </c>
      <c r="MI115">
        <v>1</v>
      </c>
      <c r="MJ115" s="3">
        <v>2</v>
      </c>
      <c r="MK115">
        <f t="shared" si="357"/>
        <v>14</v>
      </c>
      <c r="ML115" s="2">
        <v>1</v>
      </c>
      <c r="MM115">
        <v>5</v>
      </c>
      <c r="MN115">
        <v>4</v>
      </c>
      <c r="MO115">
        <v>3</v>
      </c>
      <c r="MP115" s="37">
        <f>LOOKUP(MO115,{1,2,3,4,5},{5,4,3,2,1})</f>
        <v>3</v>
      </c>
      <c r="MQ115">
        <v>2</v>
      </c>
      <c r="MR115">
        <v>3</v>
      </c>
      <c r="MS115" s="37">
        <f>LOOKUP(MR115,{1,2,3,4,5},{5,4,3,2,1})</f>
        <v>3</v>
      </c>
      <c r="MT115">
        <v>2</v>
      </c>
      <c r="MU115" s="37">
        <f>LOOKUP(MT115,{1,2,3,4,5},{5,4,3,2,1})</f>
        <v>4</v>
      </c>
      <c r="MV115">
        <v>1</v>
      </c>
      <c r="MW115">
        <v>2</v>
      </c>
      <c r="MX115">
        <v>3</v>
      </c>
      <c r="MY115">
        <v>4</v>
      </c>
      <c r="MZ115" s="37">
        <f>LOOKUP(MY115,{1,2,3,4,5},{5,4,3,2,1})</f>
        <v>2</v>
      </c>
      <c r="NA115">
        <v>3</v>
      </c>
      <c r="NB115">
        <v>4</v>
      </c>
      <c r="NC115">
        <v>3</v>
      </c>
      <c r="ND115" s="37">
        <f>LOOKUP(NC115,{1,2,3,4,5},{5,4,3,2,1})</f>
        <v>3</v>
      </c>
      <c r="NE115">
        <v>2</v>
      </c>
      <c r="NF115">
        <v>3</v>
      </c>
      <c r="NG115" s="37">
        <f>LOOKUP(NF115,{1,2,3,4,5},{5,4,3,2,1})</f>
        <v>3</v>
      </c>
      <c r="NH115">
        <v>2</v>
      </c>
      <c r="NI115" s="37">
        <f>LOOKUP(NH115,{1,2,3,4,5},{5,4,3,2,1})</f>
        <v>4</v>
      </c>
      <c r="NJ115">
        <v>3</v>
      </c>
      <c r="NK115">
        <v>2</v>
      </c>
      <c r="NL115" s="37">
        <f>LOOKUP(NK115,{1,2,3,4,5},{5,4,3,2,1})</f>
        <v>4</v>
      </c>
      <c r="NM115">
        <v>3</v>
      </c>
      <c r="NN115" s="37">
        <f>LOOKUP(NM115,{1,2,3,4,5},{5,4,3,2,1})</f>
        <v>3</v>
      </c>
      <c r="NO115">
        <v>2</v>
      </c>
      <c r="NP115" s="37">
        <f>LOOKUP(NO115,{1,2,3,4,5},{5,4,3,2,1})</f>
        <v>4</v>
      </c>
      <c r="NQ115">
        <v>3</v>
      </c>
      <c r="NR115">
        <v>2</v>
      </c>
      <c r="NS115">
        <v>5</v>
      </c>
      <c r="NT115">
        <v>1</v>
      </c>
      <c r="NU115" s="37">
        <f>LOOKUP(NT115,{1,2,3,4,5},{5,4,3,2,1})</f>
        <v>5</v>
      </c>
      <c r="NV115">
        <v>5</v>
      </c>
      <c r="NW115" s="37">
        <f>LOOKUP(NV115,{1,2,3,4,5},{5,4,3,2,1})</f>
        <v>1</v>
      </c>
      <c r="NX115">
        <v>4</v>
      </c>
      <c r="NY115" s="37">
        <f>LOOKUP(NX115,{1,2,3,4,5},{5,4,3,2,1})</f>
        <v>2</v>
      </c>
      <c r="NZ115">
        <f t="shared" si="284"/>
        <v>80</v>
      </c>
      <c r="OA115">
        <f t="shared" si="285"/>
        <v>3.08</v>
      </c>
      <c r="OB115" s="13" t="s">
        <v>907</v>
      </c>
      <c r="OC115" s="1" t="s">
        <v>440</v>
      </c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</row>
    <row r="116" spans="1:461" x14ac:dyDescent="0.3">
      <c r="A116" s="30">
        <v>127</v>
      </c>
      <c r="B116" s="2" t="s">
        <v>908</v>
      </c>
      <c r="C116" s="3">
        <v>1</v>
      </c>
      <c r="D116" s="2">
        <v>18</v>
      </c>
      <c r="E116">
        <v>2</v>
      </c>
      <c r="F116" s="2">
        <v>2</v>
      </c>
      <c r="G116">
        <v>2</v>
      </c>
      <c r="H116" s="3">
        <v>1</v>
      </c>
      <c r="I116" s="32">
        <v>2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 t="s">
        <v>440</v>
      </c>
      <c r="R116">
        <v>4</v>
      </c>
      <c r="S116">
        <v>4</v>
      </c>
      <c r="T116">
        <f>LOOKUP(R116,{1,2,3,4,5,6,11,15},{1,2,1,2,2,2,1,2})</f>
        <v>2</v>
      </c>
      <c r="U116">
        <v>1</v>
      </c>
      <c r="V116" s="3"/>
      <c r="W116" s="2">
        <v>1</v>
      </c>
      <c r="X116">
        <v>12</v>
      </c>
      <c r="Y116">
        <v>70</v>
      </c>
      <c r="Z116" s="13">
        <f t="shared" si="359"/>
        <v>3.5</v>
      </c>
      <c r="AA116">
        <v>70</v>
      </c>
      <c r="AB116" s="13">
        <f t="shared" si="360"/>
        <v>3.5</v>
      </c>
      <c r="AC116">
        <f t="shared" si="362"/>
        <v>11</v>
      </c>
      <c r="AD116" s="13">
        <f t="shared" si="358"/>
        <v>3.6669999999999998</v>
      </c>
      <c r="AE116" s="2">
        <v>1</v>
      </c>
      <c r="AF116">
        <v>1</v>
      </c>
      <c r="AG116">
        <f t="shared" si="286"/>
        <v>1</v>
      </c>
      <c r="AH116">
        <v>1</v>
      </c>
      <c r="AI116">
        <f t="shared" si="287"/>
        <v>1</v>
      </c>
      <c r="AJ116">
        <v>1</v>
      </c>
      <c r="AK116">
        <f t="shared" si="288"/>
        <v>1</v>
      </c>
      <c r="AL116">
        <v>1</v>
      </c>
      <c r="AM116">
        <f t="shared" si="289"/>
        <v>-1</v>
      </c>
      <c r="AN116">
        <v>1</v>
      </c>
      <c r="AO116">
        <f t="shared" si="290"/>
        <v>-1</v>
      </c>
      <c r="AP116">
        <v>1</v>
      </c>
      <c r="AQ116">
        <f t="shared" si="291"/>
        <v>1</v>
      </c>
      <c r="AR116">
        <v>1</v>
      </c>
      <c r="AS116">
        <f t="shared" si="292"/>
        <v>-1</v>
      </c>
      <c r="AT116">
        <v>1</v>
      </c>
      <c r="AU116">
        <f t="shared" si="293"/>
        <v>-1</v>
      </c>
      <c r="AV116">
        <v>1</v>
      </c>
      <c r="AW116">
        <f t="shared" si="294"/>
        <v>1</v>
      </c>
      <c r="AX116">
        <v>1</v>
      </c>
      <c r="AY116">
        <f t="shared" si="295"/>
        <v>-1</v>
      </c>
      <c r="AZ116">
        <v>1</v>
      </c>
      <c r="BA116">
        <f t="shared" si="296"/>
        <v>-1</v>
      </c>
      <c r="BB116">
        <v>1</v>
      </c>
      <c r="BC116">
        <f t="shared" si="297"/>
        <v>1</v>
      </c>
      <c r="BD116">
        <v>1</v>
      </c>
      <c r="BE116">
        <f t="shared" si="298"/>
        <v>1</v>
      </c>
      <c r="BF116">
        <v>1</v>
      </c>
      <c r="BG116">
        <f t="shared" si="299"/>
        <v>-1</v>
      </c>
      <c r="BH116">
        <v>1</v>
      </c>
      <c r="BI116">
        <f t="shared" si="300"/>
        <v>1</v>
      </c>
      <c r="BJ116">
        <v>1</v>
      </c>
      <c r="BK116">
        <f t="shared" si="301"/>
        <v>-1</v>
      </c>
      <c r="BL116">
        <v>1</v>
      </c>
      <c r="BM116">
        <f t="shared" si="302"/>
        <v>-1</v>
      </c>
      <c r="BN116">
        <v>1</v>
      </c>
      <c r="BO116">
        <f t="shared" si="303"/>
        <v>1</v>
      </c>
      <c r="BP116">
        <v>1</v>
      </c>
      <c r="BQ116">
        <f t="shared" si="304"/>
        <v>1</v>
      </c>
      <c r="BR116">
        <v>1</v>
      </c>
      <c r="BS116">
        <f t="shared" si="305"/>
        <v>-1</v>
      </c>
      <c r="BT116">
        <v>1</v>
      </c>
      <c r="BU116">
        <f t="shared" si="306"/>
        <v>-1</v>
      </c>
      <c r="BV116" s="13">
        <f t="shared" si="307"/>
        <v>-1</v>
      </c>
      <c r="BW116" s="2">
        <v>1</v>
      </c>
      <c r="BX116">
        <v>3</v>
      </c>
      <c r="BY116">
        <v>3</v>
      </c>
      <c r="BZ116">
        <v>2</v>
      </c>
      <c r="CA116">
        <v>4</v>
      </c>
      <c r="CB116">
        <v>3</v>
      </c>
      <c r="CC116">
        <v>4</v>
      </c>
      <c r="CD116">
        <v>3</v>
      </c>
      <c r="CE116" s="37">
        <v>5</v>
      </c>
      <c r="CF116">
        <v>3</v>
      </c>
      <c r="CG116">
        <v>4</v>
      </c>
      <c r="CH116">
        <v>1</v>
      </c>
      <c r="CI116">
        <v>1</v>
      </c>
      <c r="CJ116">
        <v>2</v>
      </c>
      <c r="CK116">
        <v>3</v>
      </c>
      <c r="CL116">
        <v>3</v>
      </c>
      <c r="CM116">
        <v>3</v>
      </c>
      <c r="CN116">
        <v>4</v>
      </c>
      <c r="CO116">
        <v>3</v>
      </c>
      <c r="CP116">
        <v>3</v>
      </c>
      <c r="CQ116">
        <v>3</v>
      </c>
      <c r="CR116">
        <v>3</v>
      </c>
      <c r="CS116">
        <f>LOOKUP(CR116,{1,2,3,4,5},{5,4,3,2,1})</f>
        <v>3</v>
      </c>
      <c r="CT116">
        <v>4</v>
      </c>
      <c r="CU116">
        <v>2</v>
      </c>
      <c r="CV116">
        <v>3</v>
      </c>
      <c r="CW116">
        <v>4</v>
      </c>
      <c r="CX116">
        <f>LOOKUP(CW116,{1,2,3,4,5},{5,4,3,2,1})</f>
        <v>2</v>
      </c>
      <c r="CY116">
        <v>4</v>
      </c>
      <c r="CZ116">
        <f>LOOKUP(CY116,{1,2,3,4,5},{5,4,3,2,1})</f>
        <v>2</v>
      </c>
      <c r="DA116">
        <v>4</v>
      </c>
      <c r="DB116">
        <f>LOOKUP(DA116,{1,2,3,4,5},{5,4,3,2,1})</f>
        <v>2</v>
      </c>
      <c r="DC116">
        <v>2</v>
      </c>
      <c r="DD116">
        <v>4</v>
      </c>
      <c r="DE116">
        <v>4</v>
      </c>
      <c r="DF116">
        <v>4</v>
      </c>
      <c r="DG116">
        <v>4</v>
      </c>
      <c r="DH116">
        <v>4</v>
      </c>
      <c r="DI116">
        <v>4</v>
      </c>
      <c r="DJ116">
        <v>4</v>
      </c>
      <c r="DK116">
        <v>4</v>
      </c>
      <c r="DL116" s="2">
        <f t="shared" si="310"/>
        <v>8</v>
      </c>
      <c r="DM116">
        <f t="shared" si="311"/>
        <v>2.6667000000000001</v>
      </c>
      <c r="DN116">
        <f t="shared" si="312"/>
        <v>12</v>
      </c>
      <c r="DO116">
        <f t="shared" si="313"/>
        <v>4</v>
      </c>
      <c r="DP116">
        <f t="shared" si="314"/>
        <v>20</v>
      </c>
      <c r="DQ116" s="3">
        <f t="shared" si="315"/>
        <v>3.3334000000000001</v>
      </c>
      <c r="DR116" s="2">
        <f t="shared" si="316"/>
        <v>20</v>
      </c>
      <c r="DS116">
        <f t="shared" si="317"/>
        <v>3.3332999999999999</v>
      </c>
      <c r="DT116">
        <f t="shared" si="318"/>
        <v>21</v>
      </c>
      <c r="DU116">
        <f t="shared" si="319"/>
        <v>2.625</v>
      </c>
      <c r="DV116">
        <f t="shared" si="320"/>
        <v>41</v>
      </c>
      <c r="DW116" s="3">
        <f t="shared" si="321"/>
        <v>2.93</v>
      </c>
      <c r="DX116" s="2">
        <f t="shared" si="322"/>
        <v>9</v>
      </c>
      <c r="DY116">
        <f t="shared" si="323"/>
        <v>3</v>
      </c>
      <c r="DZ116">
        <f t="shared" si="324"/>
        <v>9</v>
      </c>
      <c r="EA116">
        <f t="shared" si="325"/>
        <v>3</v>
      </c>
      <c r="EB116">
        <f t="shared" si="326"/>
        <v>18</v>
      </c>
      <c r="EC116" s="3">
        <f t="shared" si="327"/>
        <v>3</v>
      </c>
      <c r="ED116" s="2">
        <f t="shared" si="275"/>
        <v>16</v>
      </c>
      <c r="EE116" s="3">
        <f t="shared" si="328"/>
        <v>2.67</v>
      </c>
      <c r="EF116" s="2">
        <f t="shared" si="329"/>
        <v>12</v>
      </c>
      <c r="EG116" s="3">
        <f t="shared" si="330"/>
        <v>4</v>
      </c>
      <c r="EH116" s="2">
        <f t="shared" si="331"/>
        <v>107</v>
      </c>
      <c r="EI116" s="3">
        <f t="shared" si="332"/>
        <v>3.06</v>
      </c>
      <c r="EJ116" s="2">
        <v>1</v>
      </c>
      <c r="EK116">
        <v>2</v>
      </c>
      <c r="EL116">
        <v>1</v>
      </c>
      <c r="EM116">
        <v>3</v>
      </c>
      <c r="EN116">
        <v>2</v>
      </c>
      <c r="EO116">
        <v>1</v>
      </c>
      <c r="EP116">
        <v>1</v>
      </c>
      <c r="EQ116">
        <v>3</v>
      </c>
      <c r="ER116">
        <v>1</v>
      </c>
      <c r="ES116">
        <v>1</v>
      </c>
      <c r="ET116">
        <v>1</v>
      </c>
      <c r="EU116" s="37">
        <v>2</v>
      </c>
      <c r="EV116">
        <v>1</v>
      </c>
      <c r="EW116">
        <v>1</v>
      </c>
      <c r="EX116">
        <v>1</v>
      </c>
      <c r="EY116">
        <v>1</v>
      </c>
      <c r="EZ116">
        <v>4</v>
      </c>
      <c r="FA116">
        <v>3</v>
      </c>
      <c r="FB116">
        <v>2</v>
      </c>
      <c r="FC116">
        <v>1</v>
      </c>
      <c r="FD116">
        <v>1</v>
      </c>
      <c r="FE116">
        <v>1</v>
      </c>
      <c r="FF116" s="2">
        <f t="shared" si="333"/>
        <v>32</v>
      </c>
      <c r="FG116" s="3">
        <f t="shared" si="334"/>
        <v>1.6</v>
      </c>
      <c r="FH116" s="2" t="s">
        <v>520</v>
      </c>
      <c r="FI116">
        <v>15</v>
      </c>
      <c r="FJ116" t="s">
        <v>521</v>
      </c>
      <c r="FK116">
        <v>16</v>
      </c>
      <c r="FL116" s="31" t="s">
        <v>440</v>
      </c>
      <c r="FM116" s="31" t="s">
        <v>440</v>
      </c>
      <c r="FN116" s="32">
        <v>1</v>
      </c>
      <c r="FO116" s="31">
        <v>1</v>
      </c>
      <c r="FP116" s="31">
        <v>1</v>
      </c>
      <c r="FQ116" s="31">
        <v>1</v>
      </c>
      <c r="FR116" s="31">
        <v>2</v>
      </c>
      <c r="FS116" s="31">
        <v>2</v>
      </c>
      <c r="FT116" s="31">
        <v>1</v>
      </c>
      <c r="FU116" s="31">
        <v>2</v>
      </c>
      <c r="FV116" s="31">
        <v>1</v>
      </c>
      <c r="FW116" s="31">
        <v>1</v>
      </c>
      <c r="FX116" s="31">
        <v>1</v>
      </c>
      <c r="FY116" s="31">
        <v>2</v>
      </c>
      <c r="FZ116" s="31">
        <v>1</v>
      </c>
      <c r="GA116" s="31">
        <v>1</v>
      </c>
      <c r="GB116" s="31">
        <v>1</v>
      </c>
      <c r="GC116" s="31">
        <v>1</v>
      </c>
      <c r="GD116" s="31">
        <v>1</v>
      </c>
      <c r="GE116" s="31">
        <v>1</v>
      </c>
      <c r="GF116" s="31">
        <v>2</v>
      </c>
      <c r="GG116" s="31">
        <v>2</v>
      </c>
      <c r="GH116" s="31">
        <v>1</v>
      </c>
      <c r="GI116" s="31" t="s">
        <v>440</v>
      </c>
      <c r="GJ116" s="32">
        <f t="shared" si="335"/>
        <v>24</v>
      </c>
      <c r="GK116" s="33">
        <f t="shared" si="336"/>
        <v>1.2</v>
      </c>
      <c r="GL116" s="2" t="s">
        <v>520</v>
      </c>
      <c r="GM116">
        <v>15</v>
      </c>
      <c r="GN116" t="s">
        <v>521</v>
      </c>
      <c r="GO116">
        <v>16</v>
      </c>
      <c r="GP116" t="s">
        <v>507</v>
      </c>
      <c r="GQ116" s="3">
        <v>3</v>
      </c>
      <c r="GR116" s="2">
        <v>1</v>
      </c>
      <c r="GS116">
        <v>4</v>
      </c>
      <c r="GT116">
        <v>4</v>
      </c>
      <c r="GU116">
        <v>2</v>
      </c>
      <c r="GV116">
        <v>2</v>
      </c>
      <c r="GW116">
        <v>2</v>
      </c>
      <c r="GX116" s="37">
        <f>LOOKUP(GW116,{1,2,3,4,5},{5,4,3,2,1})</f>
        <v>4</v>
      </c>
      <c r="GY116">
        <v>2</v>
      </c>
      <c r="GZ116" s="37">
        <f>LOOKUP(GY116,{1,2,3,4,5},{5,4,3,2,1})</f>
        <v>4</v>
      </c>
      <c r="HA116">
        <v>4</v>
      </c>
      <c r="HB116">
        <v>1</v>
      </c>
      <c r="HC116" s="37">
        <f>LOOKUP(HB116,{1,2,3,4,5},{5,4,3,2,1})</f>
        <v>5</v>
      </c>
      <c r="HD116">
        <v>2</v>
      </c>
      <c r="HE116">
        <v>3</v>
      </c>
      <c r="HF116">
        <v>4</v>
      </c>
      <c r="HG116">
        <v>4</v>
      </c>
      <c r="HH116">
        <v>4</v>
      </c>
      <c r="HI116">
        <v>3</v>
      </c>
      <c r="HJ116">
        <v>4</v>
      </c>
      <c r="HK116">
        <v>4</v>
      </c>
      <c r="HL116" s="37">
        <f>LOOKUP(HK116,{1,2,3,4,5},{5,4,3,2,1})</f>
        <v>2</v>
      </c>
      <c r="HM116">
        <v>4</v>
      </c>
      <c r="HN116" s="37">
        <f>LOOKUP(HM116,{1,2,3,4,5},{5,4,3,2,1})</f>
        <v>2</v>
      </c>
      <c r="HO116">
        <f t="shared" si="337"/>
        <v>57</v>
      </c>
      <c r="HP116">
        <f t="shared" si="338"/>
        <v>3.35</v>
      </c>
      <c r="HQ116" s="31">
        <v>1</v>
      </c>
      <c r="HR116" s="31">
        <v>1</v>
      </c>
      <c r="HS116" s="31">
        <v>1</v>
      </c>
      <c r="HT116" s="31">
        <v>2</v>
      </c>
      <c r="HU116" s="31">
        <v>3</v>
      </c>
      <c r="HV116" s="31">
        <v>3</v>
      </c>
      <c r="HW116" s="31">
        <v>2</v>
      </c>
      <c r="HX116" s="31">
        <v>3</v>
      </c>
      <c r="HY116" s="31">
        <v>2</v>
      </c>
      <c r="HZ116" s="31">
        <v>2</v>
      </c>
      <c r="IA116" s="31">
        <v>2</v>
      </c>
      <c r="IB116" s="31">
        <v>1</v>
      </c>
      <c r="IC116" s="31">
        <v>3</v>
      </c>
      <c r="ID116" s="31">
        <v>2</v>
      </c>
      <c r="IE116" s="31">
        <v>3</v>
      </c>
      <c r="IF116" s="31" t="s">
        <v>440</v>
      </c>
      <c r="IG116" s="31">
        <v>3</v>
      </c>
      <c r="IH116" s="31">
        <v>3</v>
      </c>
      <c r="II116" s="31">
        <v>1</v>
      </c>
      <c r="IJ116" s="31">
        <f>LOOKUP(II116,{1,2,3},{3,2,1})</f>
        <v>3</v>
      </c>
      <c r="IK116" s="32">
        <f t="shared" si="308"/>
        <v>36</v>
      </c>
      <c r="IL116" s="33">
        <f t="shared" si="309"/>
        <v>2.12</v>
      </c>
      <c r="IM116" s="2">
        <v>1</v>
      </c>
      <c r="IN116">
        <v>4</v>
      </c>
      <c r="IO116">
        <v>4</v>
      </c>
      <c r="IP116">
        <v>4</v>
      </c>
      <c r="IQ116">
        <v>3</v>
      </c>
      <c r="IR116">
        <v>4</v>
      </c>
      <c r="IS116">
        <v>3</v>
      </c>
      <c r="IT116" s="2">
        <f t="shared" si="339"/>
        <v>22</v>
      </c>
      <c r="IU116" s="3">
        <f t="shared" si="340"/>
        <v>3.6669999999999998</v>
      </c>
      <c r="IV116" s="2">
        <v>1</v>
      </c>
      <c r="IW116">
        <v>4</v>
      </c>
      <c r="IX116">
        <v>4</v>
      </c>
      <c r="IY116">
        <v>4</v>
      </c>
      <c r="IZ116">
        <v>3</v>
      </c>
      <c r="JA116">
        <v>5</v>
      </c>
      <c r="JB116">
        <v>3</v>
      </c>
      <c r="JC116" s="2">
        <f t="shared" si="341"/>
        <v>23</v>
      </c>
      <c r="JD116" s="3">
        <f t="shared" si="342"/>
        <v>3.8330000000000002</v>
      </c>
      <c r="JE116" s="32">
        <v>1</v>
      </c>
      <c r="JF116" s="31">
        <v>2</v>
      </c>
      <c r="JG116" s="31">
        <v>2</v>
      </c>
      <c r="JH116" s="31">
        <v>2</v>
      </c>
      <c r="JI116" s="31">
        <v>2</v>
      </c>
      <c r="JJ116" s="31">
        <v>2</v>
      </c>
      <c r="JK116" s="31" t="s">
        <v>440</v>
      </c>
      <c r="JL116" s="32">
        <f t="shared" si="343"/>
        <v>10</v>
      </c>
      <c r="JM116" s="33">
        <f t="shared" si="344"/>
        <v>1.667</v>
      </c>
      <c r="JN116" s="2">
        <v>1</v>
      </c>
      <c r="JO116">
        <v>4</v>
      </c>
      <c r="JP116">
        <v>5</v>
      </c>
      <c r="JQ116">
        <v>5</v>
      </c>
      <c r="JR116">
        <v>5</v>
      </c>
      <c r="JS116">
        <v>4</v>
      </c>
      <c r="JT116">
        <v>5</v>
      </c>
      <c r="JU116" s="2">
        <f t="shared" si="365"/>
        <v>28</v>
      </c>
      <c r="JV116" s="3">
        <f t="shared" si="366"/>
        <v>4.6669999999999998</v>
      </c>
      <c r="JW116" s="32">
        <v>1</v>
      </c>
      <c r="JX116" s="31">
        <v>5</v>
      </c>
      <c r="JY116" s="31">
        <f>LOOKUP(JX116,{1,2,3,4,5},{5,4,3,2,1})</f>
        <v>1</v>
      </c>
      <c r="JZ116" s="31">
        <v>4</v>
      </c>
      <c r="KA116" s="31">
        <f>LOOKUP(JZ116,{1,2,3,4,5},{5,4,3,2,1})</f>
        <v>2</v>
      </c>
      <c r="KB116" s="31">
        <v>4</v>
      </c>
      <c r="KC116" s="31">
        <f>LOOKUP(KB116,{1,2,3,4,5},{5,4,3,2,1})</f>
        <v>2</v>
      </c>
      <c r="KD116" s="31">
        <v>5</v>
      </c>
      <c r="KE116" s="31">
        <f>LOOKUP(KD116,{1,2,3,4,5},{5,4,3,2,1})</f>
        <v>1</v>
      </c>
      <c r="KF116" s="31">
        <v>3</v>
      </c>
      <c r="KG116" s="31">
        <f>LOOKUP(KF116,{1,2,3,4,5},{5,4,3,2,1})</f>
        <v>3</v>
      </c>
      <c r="KH116" s="31">
        <v>5</v>
      </c>
      <c r="KI116" s="31">
        <f>LOOKUP(KH116,{1,2,3,4,5},{5,4,3,2,1})</f>
        <v>1</v>
      </c>
      <c r="KJ116" s="32">
        <f t="shared" si="276"/>
        <v>26</v>
      </c>
      <c r="KK116" s="33">
        <f t="shared" si="345"/>
        <v>4.3330000000000002</v>
      </c>
      <c r="KL116" s="2">
        <f t="shared" si="346"/>
        <v>9</v>
      </c>
      <c r="KM116">
        <f t="shared" si="347"/>
        <v>10</v>
      </c>
      <c r="KN116">
        <f t="shared" si="363"/>
        <v>10</v>
      </c>
      <c r="KO116">
        <f t="shared" si="348"/>
        <v>7</v>
      </c>
      <c r="KP116">
        <f t="shared" si="361"/>
        <v>12</v>
      </c>
      <c r="KQ116">
        <f t="shared" si="349"/>
        <v>7</v>
      </c>
      <c r="KR116" s="2">
        <f t="shared" si="368"/>
        <v>6</v>
      </c>
      <c r="KS116">
        <f t="shared" si="364"/>
        <v>7</v>
      </c>
      <c r="KT116">
        <f t="shared" si="369"/>
        <v>7</v>
      </c>
      <c r="KU116">
        <f t="shared" si="370"/>
        <v>7</v>
      </c>
      <c r="KV116">
        <f t="shared" si="371"/>
        <v>6</v>
      </c>
      <c r="KW116" s="33" t="s">
        <v>440</v>
      </c>
      <c r="KX116" s="2">
        <v>1</v>
      </c>
      <c r="KY116">
        <v>4</v>
      </c>
      <c r="KZ116">
        <v>4</v>
      </c>
      <c r="LA116">
        <v>4</v>
      </c>
      <c r="LB116">
        <v>3</v>
      </c>
      <c r="LC116">
        <v>4</v>
      </c>
      <c r="LD116">
        <v>3</v>
      </c>
      <c r="LE116">
        <v>5</v>
      </c>
      <c r="LF116">
        <v>4</v>
      </c>
      <c r="LG116">
        <v>5</v>
      </c>
      <c r="LH116">
        <v>5</v>
      </c>
      <c r="LI116">
        <v>4</v>
      </c>
      <c r="LJ116">
        <v>5</v>
      </c>
      <c r="LK116">
        <v>4</v>
      </c>
      <c r="LL116">
        <v>4</v>
      </c>
      <c r="LM116">
        <v>5</v>
      </c>
      <c r="LN116">
        <v>4</v>
      </c>
      <c r="LO116">
        <v>4</v>
      </c>
      <c r="LP116">
        <v>4</v>
      </c>
      <c r="LQ116">
        <v>4</v>
      </c>
      <c r="LR116">
        <v>4</v>
      </c>
      <c r="LS116">
        <v>4</v>
      </c>
      <c r="LT116">
        <v>4</v>
      </c>
      <c r="LU116" s="2">
        <f t="shared" si="351"/>
        <v>28</v>
      </c>
      <c r="LV116" s="3">
        <f t="shared" si="352"/>
        <v>4.6669999999999998</v>
      </c>
      <c r="LW116" s="2">
        <f t="shared" si="353"/>
        <v>63</v>
      </c>
      <c r="LX116" s="3">
        <f t="shared" si="354"/>
        <v>3.9380000000000002</v>
      </c>
      <c r="LY116" s="2">
        <f t="shared" si="355"/>
        <v>91</v>
      </c>
      <c r="LZ116" s="3">
        <f t="shared" si="356"/>
        <v>4.1360000000000001</v>
      </c>
      <c r="MA116" s="2">
        <v>1</v>
      </c>
      <c r="MB116">
        <v>2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2</v>
      </c>
      <c r="MJ116" s="3">
        <v>1</v>
      </c>
      <c r="MK116">
        <f t="shared" si="357"/>
        <v>12</v>
      </c>
      <c r="ML116" s="32">
        <v>1</v>
      </c>
      <c r="MM116" s="31">
        <v>3</v>
      </c>
      <c r="MN116" s="31">
        <v>4</v>
      </c>
      <c r="MO116" s="31">
        <v>4</v>
      </c>
      <c r="MP116" s="31">
        <f>LOOKUP(MO116,{1,2,3,4,5},{5,4,3,2,1})</f>
        <v>2</v>
      </c>
      <c r="MQ116" s="31">
        <v>3</v>
      </c>
      <c r="MR116" s="31">
        <v>3</v>
      </c>
      <c r="MS116" s="31">
        <f>LOOKUP(MR116,{1,2,3,4,5},{5,4,3,2,1})</f>
        <v>3</v>
      </c>
      <c r="MT116" s="31">
        <v>2</v>
      </c>
      <c r="MU116" s="31">
        <f>LOOKUP(MT116,{1,2,3,4,5},{5,4,3,2,1})</f>
        <v>4</v>
      </c>
      <c r="MV116" s="31">
        <v>3</v>
      </c>
      <c r="MW116" s="31">
        <v>3</v>
      </c>
      <c r="MX116" s="31">
        <v>3</v>
      </c>
      <c r="MY116" s="31">
        <v>4</v>
      </c>
      <c r="MZ116" s="31">
        <f>LOOKUP(MY116,{1,2,3,4,5},{5,4,3,2,1})</f>
        <v>2</v>
      </c>
      <c r="NA116" s="31">
        <v>1</v>
      </c>
      <c r="NB116" s="31">
        <v>3</v>
      </c>
      <c r="NC116" s="31">
        <v>3</v>
      </c>
      <c r="ND116" s="31">
        <f>LOOKUP(NC116,{1,2,3,4,5},{5,4,3,2,1})</f>
        <v>3</v>
      </c>
      <c r="NE116" s="31">
        <v>1</v>
      </c>
      <c r="NF116" s="31">
        <v>4</v>
      </c>
      <c r="NG116" s="31">
        <f>LOOKUP(NF116,{1,2,3,4,5},{5,4,3,2,1})</f>
        <v>2</v>
      </c>
      <c r="NH116" s="31">
        <v>4</v>
      </c>
      <c r="NI116" s="31">
        <f>LOOKUP(NH116,{1,2,3,4,5},{5,4,3,2,1})</f>
        <v>2</v>
      </c>
      <c r="NJ116" s="31">
        <v>3</v>
      </c>
      <c r="NK116" s="31">
        <v>2</v>
      </c>
      <c r="NL116" s="31">
        <f>LOOKUP(NK116,{1,2,3,4,5},{5,4,3,2,1})</f>
        <v>4</v>
      </c>
      <c r="NM116" s="31">
        <v>3</v>
      </c>
      <c r="NN116" s="31">
        <f>LOOKUP(NM116,{1,2,3,4,5},{5,4,3,2,1})</f>
        <v>3</v>
      </c>
      <c r="NO116" s="31">
        <v>3</v>
      </c>
      <c r="NP116" s="31">
        <f>LOOKUP(NO116,{1,2,3,4,5},{5,4,3,2,1})</f>
        <v>3</v>
      </c>
      <c r="NQ116" s="31">
        <v>2</v>
      </c>
      <c r="NR116" s="31" t="s">
        <v>440</v>
      </c>
      <c r="NS116" s="31">
        <v>3</v>
      </c>
      <c r="NT116" s="31">
        <v>3</v>
      </c>
      <c r="NU116" s="31">
        <f>LOOKUP(NT116,{1,2,3,4,5},{5,4,3,2,1})</f>
        <v>3</v>
      </c>
      <c r="NV116" s="31">
        <v>5</v>
      </c>
      <c r="NW116" s="31">
        <f>LOOKUP(NV116,{1,2,3,4,5},{5,4,3,2,1})</f>
        <v>1</v>
      </c>
      <c r="NX116" s="31">
        <v>4</v>
      </c>
      <c r="NY116" s="31">
        <f>LOOKUP(NX116,{1,2,3,4,5},{5,4,3,2,1})</f>
        <v>2</v>
      </c>
      <c r="NZ116" s="31">
        <f t="shared" si="284"/>
        <v>66</v>
      </c>
      <c r="OA116" s="31">
        <f t="shared" si="285"/>
        <v>2.54</v>
      </c>
      <c r="OB116" s="13" t="s">
        <v>909</v>
      </c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</row>
    <row r="117" spans="1:461" x14ac:dyDescent="0.3">
      <c r="A117" s="30">
        <v>128</v>
      </c>
      <c r="B117" s="2" t="s">
        <v>910</v>
      </c>
      <c r="C117" s="3">
        <v>1</v>
      </c>
      <c r="D117" s="2">
        <v>24</v>
      </c>
      <c r="E117">
        <v>2</v>
      </c>
      <c r="F117" s="2">
        <v>1</v>
      </c>
      <c r="G117">
        <v>1</v>
      </c>
      <c r="H117" s="3">
        <v>1</v>
      </c>
      <c r="I117" s="2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f t="shared" si="274"/>
        <v>2</v>
      </c>
      <c r="Q117" t="s">
        <v>911</v>
      </c>
      <c r="R117">
        <v>11</v>
      </c>
      <c r="S117">
        <v>5</v>
      </c>
      <c r="T117">
        <f>LOOKUP(R117,{1,2,3,4,5,6,11,15},{1,2,1,2,2,2,1,2})</f>
        <v>1</v>
      </c>
      <c r="U117">
        <v>1</v>
      </c>
      <c r="V117" s="3"/>
      <c r="W117" s="2">
        <v>1</v>
      </c>
      <c r="X117">
        <v>10</v>
      </c>
      <c r="Y117">
        <v>90</v>
      </c>
      <c r="Z117" s="13">
        <f t="shared" si="359"/>
        <v>4.5</v>
      </c>
      <c r="AA117">
        <v>100</v>
      </c>
      <c r="AB117" s="13">
        <f t="shared" si="360"/>
        <v>5</v>
      </c>
      <c r="AC117">
        <f t="shared" si="362"/>
        <v>14.5</v>
      </c>
      <c r="AD117" s="13">
        <f t="shared" si="358"/>
        <v>4.8330000000000002</v>
      </c>
      <c r="AE117" s="2">
        <v>1</v>
      </c>
      <c r="AF117">
        <v>1</v>
      </c>
      <c r="AG117">
        <f t="shared" si="286"/>
        <v>1</v>
      </c>
      <c r="AH117">
        <v>1</v>
      </c>
      <c r="AI117">
        <f t="shared" si="287"/>
        <v>1</v>
      </c>
      <c r="AJ117">
        <v>1</v>
      </c>
      <c r="AK117">
        <f t="shared" si="288"/>
        <v>1</v>
      </c>
      <c r="AL117">
        <v>1</v>
      </c>
      <c r="AM117">
        <f t="shared" si="289"/>
        <v>-1</v>
      </c>
      <c r="AN117">
        <v>1</v>
      </c>
      <c r="AO117">
        <f t="shared" si="290"/>
        <v>-1</v>
      </c>
      <c r="AP117">
        <v>1</v>
      </c>
      <c r="AQ117">
        <f t="shared" si="291"/>
        <v>1</v>
      </c>
      <c r="AR117">
        <v>1</v>
      </c>
      <c r="AS117">
        <f t="shared" si="292"/>
        <v>-1</v>
      </c>
      <c r="AT117">
        <v>1</v>
      </c>
      <c r="AU117">
        <f t="shared" si="293"/>
        <v>-1</v>
      </c>
      <c r="AV117">
        <v>1</v>
      </c>
      <c r="AW117">
        <f t="shared" si="294"/>
        <v>1</v>
      </c>
      <c r="AX117">
        <v>1</v>
      </c>
      <c r="AY117">
        <f t="shared" si="295"/>
        <v>-1</v>
      </c>
      <c r="AZ117">
        <v>1</v>
      </c>
      <c r="BA117">
        <f t="shared" si="296"/>
        <v>-1</v>
      </c>
      <c r="BB117">
        <v>1</v>
      </c>
      <c r="BC117">
        <f t="shared" si="297"/>
        <v>1</v>
      </c>
      <c r="BD117">
        <v>1</v>
      </c>
      <c r="BE117">
        <f t="shared" si="298"/>
        <v>1</v>
      </c>
      <c r="BF117">
        <v>1</v>
      </c>
      <c r="BG117">
        <f t="shared" si="299"/>
        <v>-1</v>
      </c>
      <c r="BH117">
        <v>1</v>
      </c>
      <c r="BI117">
        <f t="shared" si="300"/>
        <v>1</v>
      </c>
      <c r="BJ117">
        <v>1</v>
      </c>
      <c r="BK117">
        <f t="shared" si="301"/>
        <v>-1</v>
      </c>
      <c r="BL117">
        <v>1</v>
      </c>
      <c r="BM117">
        <f t="shared" si="302"/>
        <v>-1</v>
      </c>
      <c r="BN117">
        <v>1</v>
      </c>
      <c r="BO117">
        <f t="shared" si="303"/>
        <v>1</v>
      </c>
      <c r="BP117">
        <v>1</v>
      </c>
      <c r="BQ117">
        <f t="shared" si="304"/>
        <v>1</v>
      </c>
      <c r="BR117">
        <v>1</v>
      </c>
      <c r="BS117">
        <f t="shared" si="305"/>
        <v>-1</v>
      </c>
      <c r="BT117">
        <v>1</v>
      </c>
      <c r="BU117">
        <f t="shared" si="306"/>
        <v>-1</v>
      </c>
      <c r="BV117" s="13">
        <f t="shared" si="307"/>
        <v>-1</v>
      </c>
      <c r="BW117" s="2">
        <v>1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5</v>
      </c>
      <c r="CD117">
        <v>5</v>
      </c>
      <c r="CE117" s="37">
        <v>5</v>
      </c>
      <c r="CF117">
        <v>4</v>
      </c>
      <c r="CG117">
        <v>4</v>
      </c>
      <c r="CH117">
        <v>3</v>
      </c>
      <c r="CI117">
        <v>1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5</v>
      </c>
      <c r="CQ117">
        <v>5</v>
      </c>
      <c r="CR117">
        <v>5</v>
      </c>
      <c r="CS117">
        <f>LOOKUP(CR117,{1,2,3,4,5},{5,4,3,2,1})</f>
        <v>1</v>
      </c>
      <c r="CT117">
        <v>5</v>
      </c>
      <c r="CU117">
        <v>4</v>
      </c>
      <c r="CV117">
        <v>4</v>
      </c>
      <c r="CW117">
        <v>1</v>
      </c>
      <c r="CX117">
        <f>LOOKUP(CW117,{1,2,3,4,5},{5,4,3,2,1})</f>
        <v>5</v>
      </c>
      <c r="CY117">
        <v>1</v>
      </c>
      <c r="CZ117">
        <f>LOOKUP(CY117,{1,2,3,4,5},{5,4,3,2,1})</f>
        <v>5</v>
      </c>
      <c r="DA117">
        <v>1</v>
      </c>
      <c r="DB117">
        <f>LOOKUP(DA117,{1,2,3,4,5},{5,4,3,2,1})</f>
        <v>5</v>
      </c>
      <c r="DC117">
        <v>5</v>
      </c>
      <c r="DD117">
        <v>5</v>
      </c>
      <c r="DE117">
        <v>5</v>
      </c>
      <c r="DF117">
        <v>5</v>
      </c>
      <c r="DG117">
        <v>5</v>
      </c>
      <c r="DH117">
        <v>5</v>
      </c>
      <c r="DI117">
        <v>4</v>
      </c>
      <c r="DJ117">
        <v>4</v>
      </c>
      <c r="DK117">
        <v>2</v>
      </c>
      <c r="DL117" s="2">
        <f t="shared" si="310"/>
        <v>15</v>
      </c>
      <c r="DM117">
        <f t="shared" si="311"/>
        <v>5</v>
      </c>
      <c r="DN117">
        <f t="shared" si="312"/>
        <v>15</v>
      </c>
      <c r="DO117">
        <f t="shared" si="313"/>
        <v>5</v>
      </c>
      <c r="DP117">
        <f t="shared" si="314"/>
        <v>30</v>
      </c>
      <c r="DQ117" s="3">
        <f t="shared" si="315"/>
        <v>5</v>
      </c>
      <c r="DR117" s="2">
        <f t="shared" si="316"/>
        <v>26</v>
      </c>
      <c r="DS117">
        <f t="shared" si="317"/>
        <v>4.3333000000000004</v>
      </c>
      <c r="DT117">
        <f t="shared" si="318"/>
        <v>30</v>
      </c>
      <c r="DU117">
        <f t="shared" si="319"/>
        <v>3.75</v>
      </c>
      <c r="DV117">
        <f t="shared" si="320"/>
        <v>56</v>
      </c>
      <c r="DW117" s="3">
        <f t="shared" si="321"/>
        <v>4</v>
      </c>
      <c r="DX117" s="2">
        <f t="shared" si="322"/>
        <v>11</v>
      </c>
      <c r="DY117">
        <f t="shared" si="323"/>
        <v>3.6667000000000001</v>
      </c>
      <c r="DZ117">
        <f t="shared" si="324"/>
        <v>13</v>
      </c>
      <c r="EA117">
        <f t="shared" si="325"/>
        <v>4.3333000000000004</v>
      </c>
      <c r="EB117">
        <f t="shared" si="326"/>
        <v>24</v>
      </c>
      <c r="EC117" s="3">
        <f t="shared" si="327"/>
        <v>4</v>
      </c>
      <c r="ED117" s="2">
        <f t="shared" si="275"/>
        <v>30</v>
      </c>
      <c r="EE117" s="3">
        <f t="shared" si="328"/>
        <v>5</v>
      </c>
      <c r="EF117" s="2">
        <f t="shared" si="329"/>
        <v>10</v>
      </c>
      <c r="EG117" s="3">
        <f t="shared" si="330"/>
        <v>3.33</v>
      </c>
      <c r="EH117" s="2">
        <f t="shared" si="331"/>
        <v>150</v>
      </c>
      <c r="EI117" s="3">
        <f t="shared" si="332"/>
        <v>4.29</v>
      </c>
      <c r="EJ117" s="2">
        <v>1</v>
      </c>
      <c r="EK117">
        <v>4</v>
      </c>
      <c r="EL117">
        <v>1</v>
      </c>
      <c r="EM117">
        <v>4</v>
      </c>
      <c r="EN117">
        <v>4</v>
      </c>
      <c r="EO117">
        <v>4</v>
      </c>
      <c r="EP117">
        <v>3</v>
      </c>
      <c r="EQ117">
        <v>3</v>
      </c>
      <c r="ER117">
        <v>2</v>
      </c>
      <c r="ES117">
        <v>4</v>
      </c>
      <c r="ET117">
        <v>4</v>
      </c>
      <c r="EU117" s="37">
        <v>2</v>
      </c>
      <c r="EV117">
        <v>4</v>
      </c>
      <c r="EW117">
        <v>4</v>
      </c>
      <c r="EX117">
        <v>5</v>
      </c>
      <c r="EY117">
        <v>2</v>
      </c>
      <c r="EZ117">
        <v>5</v>
      </c>
      <c r="FA117">
        <v>1</v>
      </c>
      <c r="FB117">
        <v>4</v>
      </c>
      <c r="FC117">
        <v>2</v>
      </c>
      <c r="FD117">
        <v>5</v>
      </c>
      <c r="FE117">
        <v>5</v>
      </c>
      <c r="FF117" s="2">
        <f t="shared" si="333"/>
        <v>70</v>
      </c>
      <c r="FG117" s="3">
        <f t="shared" si="334"/>
        <v>3.5</v>
      </c>
      <c r="FH117" s="2" t="s">
        <v>505</v>
      </c>
      <c r="FI117">
        <v>1</v>
      </c>
      <c r="FJ117" t="s">
        <v>507</v>
      </c>
      <c r="FK117">
        <v>3</v>
      </c>
      <c r="FL117" t="s">
        <v>518</v>
      </c>
      <c r="FM117" s="3">
        <v>13</v>
      </c>
      <c r="FN117" s="2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2</v>
      </c>
      <c r="FU117">
        <v>2</v>
      </c>
      <c r="FV117">
        <v>1</v>
      </c>
      <c r="FW117">
        <v>1</v>
      </c>
      <c r="FX117">
        <v>1</v>
      </c>
      <c r="FY117" s="37">
        <v>2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 s="2">
        <f t="shared" si="335"/>
        <v>22</v>
      </c>
      <c r="GK117" s="3">
        <f t="shared" si="336"/>
        <v>1.1000000000000001</v>
      </c>
      <c r="GL117" s="2" t="s">
        <v>505</v>
      </c>
      <c r="GM117">
        <v>1</v>
      </c>
      <c r="GN117" t="s">
        <v>507</v>
      </c>
      <c r="GO117">
        <v>3</v>
      </c>
      <c r="GP117" t="s">
        <v>506</v>
      </c>
      <c r="GQ117" s="3">
        <v>2</v>
      </c>
      <c r="GR117" s="2">
        <v>1</v>
      </c>
      <c r="GS117">
        <v>5</v>
      </c>
      <c r="GT117">
        <v>1</v>
      </c>
      <c r="GU117">
        <v>1</v>
      </c>
      <c r="GV117">
        <v>1</v>
      </c>
      <c r="GW117">
        <v>5</v>
      </c>
      <c r="GX117" s="37">
        <f>LOOKUP(GW117,{1,2,3,4,5},{5,4,3,2,1})</f>
        <v>1</v>
      </c>
      <c r="GY117">
        <v>2</v>
      </c>
      <c r="GZ117" s="37">
        <f>LOOKUP(GY117,{1,2,3,4,5},{5,4,3,2,1})</f>
        <v>4</v>
      </c>
      <c r="HA117">
        <v>4</v>
      </c>
      <c r="HB117">
        <v>1</v>
      </c>
      <c r="HC117" s="37">
        <f>LOOKUP(HB117,{1,2,3,4,5},{5,4,3,2,1})</f>
        <v>5</v>
      </c>
      <c r="HD117">
        <v>2</v>
      </c>
      <c r="HE117">
        <v>4</v>
      </c>
      <c r="HF117">
        <v>4</v>
      </c>
      <c r="HG117">
        <v>1</v>
      </c>
      <c r="HH117">
        <v>2</v>
      </c>
      <c r="HI117">
        <v>2</v>
      </c>
      <c r="HJ117">
        <v>2</v>
      </c>
      <c r="HK117">
        <v>1</v>
      </c>
      <c r="HL117" s="37">
        <f>LOOKUP(HK117,{1,2,3,4,5},{5,4,3,2,1})</f>
        <v>5</v>
      </c>
      <c r="HM117">
        <v>2</v>
      </c>
      <c r="HN117" s="37">
        <f>LOOKUP(HM117,{1,2,3,4,5},{5,4,3,2,1})</f>
        <v>4</v>
      </c>
      <c r="HO117">
        <f t="shared" si="337"/>
        <v>48</v>
      </c>
      <c r="HP117">
        <f t="shared" si="338"/>
        <v>2.82</v>
      </c>
      <c r="HQ117">
        <v>1</v>
      </c>
      <c r="HR117">
        <v>3</v>
      </c>
      <c r="HS117">
        <v>3</v>
      </c>
      <c r="HT117">
        <v>1</v>
      </c>
      <c r="HU117">
        <v>1</v>
      </c>
      <c r="HV117">
        <v>1</v>
      </c>
      <c r="HW117">
        <v>1</v>
      </c>
      <c r="HX117" s="37">
        <v>3</v>
      </c>
      <c r="HY117">
        <v>1</v>
      </c>
      <c r="HZ117">
        <v>3</v>
      </c>
      <c r="IA117">
        <v>1</v>
      </c>
      <c r="IB117">
        <v>1</v>
      </c>
      <c r="IC117">
        <v>1</v>
      </c>
      <c r="ID117">
        <v>2</v>
      </c>
      <c r="IE117">
        <v>3</v>
      </c>
      <c r="IF117">
        <v>3</v>
      </c>
      <c r="IG117">
        <v>3</v>
      </c>
      <c r="IH117">
        <v>1</v>
      </c>
      <c r="II117">
        <v>1</v>
      </c>
      <c r="IJ117" s="37">
        <f>LOOKUP(II117,{1,2,3},{3,2,1})</f>
        <v>3</v>
      </c>
      <c r="IK117" s="2">
        <f t="shared" si="308"/>
        <v>32</v>
      </c>
      <c r="IL117" s="3">
        <f t="shared" si="309"/>
        <v>1.88</v>
      </c>
      <c r="IM117" s="2">
        <v>1</v>
      </c>
      <c r="IN117">
        <v>3</v>
      </c>
      <c r="IO117">
        <v>4</v>
      </c>
      <c r="IP117">
        <v>5</v>
      </c>
      <c r="IQ117">
        <v>4</v>
      </c>
      <c r="IR117">
        <v>5</v>
      </c>
      <c r="IS117">
        <v>4</v>
      </c>
      <c r="IT117" s="2">
        <f t="shared" si="339"/>
        <v>25</v>
      </c>
      <c r="IU117" s="3">
        <f t="shared" si="340"/>
        <v>4.1669999999999998</v>
      </c>
      <c r="IV117" s="2">
        <v>1</v>
      </c>
      <c r="IW117">
        <v>3</v>
      </c>
      <c r="IX117">
        <v>5</v>
      </c>
      <c r="IY117">
        <v>5</v>
      </c>
      <c r="IZ117">
        <v>3</v>
      </c>
      <c r="JA117">
        <v>5</v>
      </c>
      <c r="JB117">
        <v>4</v>
      </c>
      <c r="JC117" s="2">
        <f t="shared" si="341"/>
        <v>25</v>
      </c>
      <c r="JD117" s="3">
        <f t="shared" si="342"/>
        <v>4.1669999999999998</v>
      </c>
      <c r="JE117" s="2">
        <v>1</v>
      </c>
      <c r="JF117">
        <v>5</v>
      </c>
      <c r="JG117">
        <v>3</v>
      </c>
      <c r="JH117">
        <v>1</v>
      </c>
      <c r="JI117">
        <v>4</v>
      </c>
      <c r="JJ117">
        <v>1</v>
      </c>
      <c r="JK117">
        <v>3</v>
      </c>
      <c r="JL117" s="2">
        <f t="shared" si="343"/>
        <v>17</v>
      </c>
      <c r="JM117" s="3">
        <f t="shared" si="344"/>
        <v>2.8330000000000002</v>
      </c>
      <c r="JN117" s="2">
        <v>1</v>
      </c>
      <c r="JO117">
        <v>5</v>
      </c>
      <c r="JP117">
        <v>5</v>
      </c>
      <c r="JQ117">
        <v>5</v>
      </c>
      <c r="JR117">
        <v>5</v>
      </c>
      <c r="JS117">
        <v>5</v>
      </c>
      <c r="JT117">
        <v>5</v>
      </c>
      <c r="JU117" s="2">
        <f t="shared" si="365"/>
        <v>30</v>
      </c>
      <c r="JV117" s="3">
        <f t="shared" si="366"/>
        <v>5</v>
      </c>
      <c r="JW117" s="2">
        <v>1</v>
      </c>
      <c r="JX117">
        <v>2</v>
      </c>
      <c r="JY117" s="37">
        <f>LOOKUP(JX117,{1,2,3,4,5},{5,4,3,2,1})</f>
        <v>4</v>
      </c>
      <c r="JZ117">
        <v>1</v>
      </c>
      <c r="KA117" s="37">
        <f>LOOKUP(JZ117,{1,2,3,4,5},{5,4,3,2,1})</f>
        <v>5</v>
      </c>
      <c r="KB117">
        <v>1</v>
      </c>
      <c r="KC117" s="37">
        <f>LOOKUP(KB117,{1,2,3,4,5},{5,4,3,2,1})</f>
        <v>5</v>
      </c>
      <c r="KD117">
        <v>2</v>
      </c>
      <c r="KE117" s="37">
        <f>LOOKUP(KD117,{1,2,3,4,5},{5,4,3,2,1})</f>
        <v>4</v>
      </c>
      <c r="KF117">
        <v>1</v>
      </c>
      <c r="KG117" s="37">
        <f>LOOKUP(KF117,{1,2,3,4,5},{5,4,3,2,1})</f>
        <v>5</v>
      </c>
      <c r="KH117">
        <v>2</v>
      </c>
      <c r="KI117" s="37">
        <f>LOOKUP(KH117,{1,2,3,4,5},{5,4,3,2,1})</f>
        <v>4</v>
      </c>
      <c r="KJ117" s="2">
        <f t="shared" si="276"/>
        <v>9</v>
      </c>
      <c r="KK117" s="3">
        <f t="shared" si="345"/>
        <v>1.5</v>
      </c>
      <c r="KL117" s="2">
        <f t="shared" si="346"/>
        <v>10</v>
      </c>
      <c r="KM117">
        <f t="shared" si="347"/>
        <v>14</v>
      </c>
      <c r="KN117">
        <f t="shared" si="363"/>
        <v>15</v>
      </c>
      <c r="KO117">
        <f t="shared" si="348"/>
        <v>11</v>
      </c>
      <c r="KP117">
        <f t="shared" si="361"/>
        <v>15</v>
      </c>
      <c r="KQ117">
        <f t="shared" si="349"/>
        <v>12</v>
      </c>
      <c r="KR117" s="2">
        <f t="shared" si="368"/>
        <v>10</v>
      </c>
      <c r="KS117">
        <f t="shared" si="364"/>
        <v>8</v>
      </c>
      <c r="KT117">
        <f t="shared" si="369"/>
        <v>6</v>
      </c>
      <c r="KU117">
        <f t="shared" si="370"/>
        <v>9</v>
      </c>
      <c r="KV117">
        <f t="shared" si="371"/>
        <v>6</v>
      </c>
      <c r="KW117" s="3">
        <f t="shared" ref="KW117:KW148" si="372">(JK117+JT117)</f>
        <v>8</v>
      </c>
      <c r="KX117" s="2">
        <v>1</v>
      </c>
      <c r="KY117">
        <v>4</v>
      </c>
      <c r="KZ117">
        <v>5</v>
      </c>
      <c r="LA117">
        <v>4</v>
      </c>
      <c r="LB117">
        <v>1</v>
      </c>
      <c r="LC117">
        <v>5</v>
      </c>
      <c r="LD117">
        <v>1</v>
      </c>
      <c r="LE117">
        <v>5</v>
      </c>
      <c r="LF117">
        <v>5</v>
      </c>
      <c r="LG117">
        <v>5</v>
      </c>
      <c r="LH117">
        <v>5</v>
      </c>
      <c r="LI117">
        <v>4</v>
      </c>
      <c r="LJ117">
        <v>3</v>
      </c>
      <c r="LK117">
        <v>2</v>
      </c>
      <c r="LL117">
        <v>5</v>
      </c>
      <c r="LM117">
        <v>5</v>
      </c>
      <c r="LN117">
        <v>5</v>
      </c>
      <c r="LO117">
        <v>5</v>
      </c>
      <c r="LP117">
        <v>5</v>
      </c>
      <c r="LQ117">
        <v>5</v>
      </c>
      <c r="LR117">
        <v>5</v>
      </c>
      <c r="LS117">
        <v>3</v>
      </c>
      <c r="LT117">
        <v>5</v>
      </c>
      <c r="LU117" s="2">
        <f t="shared" si="351"/>
        <v>28</v>
      </c>
      <c r="LV117" s="3">
        <f t="shared" si="352"/>
        <v>4.6669999999999998</v>
      </c>
      <c r="LW117" s="2">
        <f t="shared" si="353"/>
        <v>64</v>
      </c>
      <c r="LX117" s="3">
        <f t="shared" si="354"/>
        <v>4</v>
      </c>
      <c r="LY117" s="2">
        <f t="shared" si="355"/>
        <v>92</v>
      </c>
      <c r="LZ117" s="3">
        <f t="shared" si="356"/>
        <v>4.1820000000000004</v>
      </c>
      <c r="MA117" s="2">
        <v>1</v>
      </c>
      <c r="MB117">
        <v>1</v>
      </c>
      <c r="MC117">
        <v>1</v>
      </c>
      <c r="MD117">
        <v>1</v>
      </c>
      <c r="ME117">
        <v>2</v>
      </c>
      <c r="MF117">
        <v>1</v>
      </c>
      <c r="MG117">
        <v>1</v>
      </c>
      <c r="MH117">
        <v>1</v>
      </c>
      <c r="MI117">
        <v>2</v>
      </c>
      <c r="MJ117" s="3">
        <v>2</v>
      </c>
      <c r="MK117">
        <f t="shared" si="357"/>
        <v>13</v>
      </c>
      <c r="ML117" s="2">
        <v>1</v>
      </c>
      <c r="MM117">
        <v>5</v>
      </c>
      <c r="MN117">
        <v>5</v>
      </c>
      <c r="MO117">
        <v>5</v>
      </c>
      <c r="MP117" s="37">
        <f>LOOKUP(MO117,{1,2,3,4,5},{5,4,3,2,1})</f>
        <v>1</v>
      </c>
      <c r="MQ117">
        <v>5</v>
      </c>
      <c r="MR117">
        <v>5</v>
      </c>
      <c r="MS117" s="37">
        <f>LOOKUP(MR117,{1,2,3,4,5},{5,4,3,2,1})</f>
        <v>1</v>
      </c>
      <c r="MT117">
        <v>5</v>
      </c>
      <c r="MU117" s="37">
        <f>LOOKUP(MT117,{1,2,3,4,5},{5,4,3,2,1})</f>
        <v>1</v>
      </c>
      <c r="MV117">
        <v>5</v>
      </c>
      <c r="MW117">
        <v>5</v>
      </c>
      <c r="MX117">
        <v>5</v>
      </c>
      <c r="MY117">
        <v>5</v>
      </c>
      <c r="MZ117" s="37">
        <f>LOOKUP(MY117,{1,2,3,4,5},{5,4,3,2,1})</f>
        <v>1</v>
      </c>
      <c r="NA117">
        <v>5</v>
      </c>
      <c r="NB117">
        <v>5</v>
      </c>
      <c r="NC117">
        <v>5</v>
      </c>
      <c r="ND117" s="37">
        <f>LOOKUP(NC117,{1,2,3,4,5},{5,4,3,2,1})</f>
        <v>1</v>
      </c>
      <c r="NE117">
        <v>5</v>
      </c>
      <c r="NF117">
        <v>1</v>
      </c>
      <c r="NG117" s="37">
        <f>LOOKUP(NF117,{1,2,3,4,5},{5,4,3,2,1})</f>
        <v>5</v>
      </c>
      <c r="NH117">
        <v>5</v>
      </c>
      <c r="NI117" s="37">
        <f>LOOKUP(NH117,{1,2,3,4,5},{5,4,3,2,1})</f>
        <v>1</v>
      </c>
      <c r="NJ117">
        <v>5</v>
      </c>
      <c r="NK117">
        <v>5</v>
      </c>
      <c r="NL117" s="37">
        <f>LOOKUP(NK117,{1,2,3,4,5},{5,4,3,2,1})</f>
        <v>1</v>
      </c>
      <c r="NM117">
        <v>5</v>
      </c>
      <c r="NN117" s="37">
        <f>LOOKUP(NM117,{1,2,3,4,5},{5,4,3,2,1})</f>
        <v>1</v>
      </c>
      <c r="NO117">
        <v>1</v>
      </c>
      <c r="NP117" s="37">
        <f>LOOKUP(NO117,{1,2,3,4,5},{5,4,3,2,1})</f>
        <v>5</v>
      </c>
      <c r="NQ117">
        <v>1</v>
      </c>
      <c r="NR117">
        <v>3</v>
      </c>
      <c r="NS117">
        <v>5</v>
      </c>
      <c r="NT117">
        <v>1</v>
      </c>
      <c r="NU117" s="37">
        <f>LOOKUP(NT117,{1,2,3,4,5},{5,4,3,2,1})</f>
        <v>5</v>
      </c>
      <c r="NV117">
        <v>5</v>
      </c>
      <c r="NW117" s="37">
        <f>LOOKUP(NV117,{1,2,3,4,5},{5,4,3,2,1})</f>
        <v>1</v>
      </c>
      <c r="NX117">
        <v>5</v>
      </c>
      <c r="NY117" s="37">
        <f>LOOKUP(NX117,{1,2,3,4,5},{5,4,3,2,1})</f>
        <v>1</v>
      </c>
      <c r="NZ117">
        <f t="shared" si="284"/>
        <v>84</v>
      </c>
      <c r="OA117">
        <f t="shared" si="285"/>
        <v>3.23</v>
      </c>
      <c r="OB117" s="13" t="s">
        <v>912</v>
      </c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</row>
    <row r="118" spans="1:461" x14ac:dyDescent="0.3">
      <c r="A118" s="30">
        <v>130</v>
      </c>
      <c r="B118" s="2" t="s">
        <v>913</v>
      </c>
      <c r="C118" s="3">
        <v>1</v>
      </c>
      <c r="D118" s="2">
        <v>17</v>
      </c>
      <c r="E118">
        <v>2</v>
      </c>
      <c r="F118" s="2">
        <v>1</v>
      </c>
      <c r="G118">
        <v>1</v>
      </c>
      <c r="H118" s="3">
        <v>1</v>
      </c>
      <c r="I118" s="2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f t="shared" si="274"/>
        <v>5</v>
      </c>
      <c r="Q118" t="s">
        <v>914</v>
      </c>
      <c r="R118">
        <v>1</v>
      </c>
      <c r="S118">
        <v>4</v>
      </c>
      <c r="T118">
        <f>LOOKUP(R118,{1,2,3,4,5,6,11,15},{1,2,1,2,2,2,1,2})</f>
        <v>1</v>
      </c>
      <c r="U118">
        <v>1</v>
      </c>
      <c r="V118" s="3"/>
      <c r="W118" s="2">
        <v>1</v>
      </c>
      <c r="X118">
        <v>5</v>
      </c>
      <c r="Y118">
        <v>50</v>
      </c>
      <c r="Z118" s="13">
        <f t="shared" si="359"/>
        <v>2.5</v>
      </c>
      <c r="AA118">
        <v>50</v>
      </c>
      <c r="AB118" s="13">
        <f t="shared" si="360"/>
        <v>2.5</v>
      </c>
      <c r="AC118">
        <f t="shared" si="362"/>
        <v>9</v>
      </c>
      <c r="AD118" s="13">
        <f t="shared" si="358"/>
        <v>3</v>
      </c>
      <c r="AE118" s="2">
        <v>1</v>
      </c>
      <c r="AF118">
        <v>1</v>
      </c>
      <c r="AG118">
        <f t="shared" si="286"/>
        <v>1</v>
      </c>
      <c r="AH118">
        <v>1</v>
      </c>
      <c r="AI118">
        <f t="shared" si="287"/>
        <v>1</v>
      </c>
      <c r="AJ118">
        <v>1</v>
      </c>
      <c r="AK118">
        <f t="shared" si="288"/>
        <v>1</v>
      </c>
      <c r="AL118">
        <v>2</v>
      </c>
      <c r="AM118">
        <f t="shared" si="289"/>
        <v>1</v>
      </c>
      <c r="AN118">
        <v>2</v>
      </c>
      <c r="AO118">
        <f t="shared" si="290"/>
        <v>1</v>
      </c>
      <c r="AP118">
        <v>1</v>
      </c>
      <c r="AQ118">
        <f t="shared" si="291"/>
        <v>1</v>
      </c>
      <c r="AR118">
        <v>2</v>
      </c>
      <c r="AS118">
        <f t="shared" si="292"/>
        <v>1</v>
      </c>
      <c r="AT118">
        <v>2</v>
      </c>
      <c r="AU118">
        <f t="shared" si="293"/>
        <v>1</v>
      </c>
      <c r="AV118">
        <v>1</v>
      </c>
      <c r="AW118">
        <f t="shared" si="294"/>
        <v>1</v>
      </c>
      <c r="AX118">
        <v>2</v>
      </c>
      <c r="AY118">
        <f t="shared" si="295"/>
        <v>1</v>
      </c>
      <c r="AZ118">
        <v>1</v>
      </c>
      <c r="BA118">
        <f t="shared" si="296"/>
        <v>-1</v>
      </c>
      <c r="BB118">
        <v>1</v>
      </c>
      <c r="BC118">
        <f t="shared" si="297"/>
        <v>1</v>
      </c>
      <c r="BD118">
        <v>2</v>
      </c>
      <c r="BE118">
        <f t="shared" si="298"/>
        <v>-1</v>
      </c>
      <c r="BF118">
        <v>2</v>
      </c>
      <c r="BG118">
        <f t="shared" si="299"/>
        <v>1</v>
      </c>
      <c r="BH118">
        <v>1</v>
      </c>
      <c r="BI118">
        <f t="shared" si="300"/>
        <v>1</v>
      </c>
      <c r="BJ118">
        <v>2</v>
      </c>
      <c r="BK118">
        <f t="shared" si="301"/>
        <v>1</v>
      </c>
      <c r="BL118">
        <v>2</v>
      </c>
      <c r="BM118">
        <f t="shared" si="302"/>
        <v>1</v>
      </c>
      <c r="BN118">
        <v>1</v>
      </c>
      <c r="BO118">
        <f t="shared" si="303"/>
        <v>1</v>
      </c>
      <c r="BP118">
        <v>1</v>
      </c>
      <c r="BQ118">
        <f t="shared" si="304"/>
        <v>1</v>
      </c>
      <c r="BR118">
        <v>2</v>
      </c>
      <c r="BS118">
        <f t="shared" si="305"/>
        <v>1</v>
      </c>
      <c r="BT118">
        <v>2</v>
      </c>
      <c r="BU118">
        <f t="shared" si="306"/>
        <v>1</v>
      </c>
      <c r="BV118" s="13">
        <f t="shared" si="307"/>
        <v>17</v>
      </c>
      <c r="BW118" s="2">
        <v>1</v>
      </c>
      <c r="BX118">
        <v>4</v>
      </c>
      <c r="BY118">
        <v>4</v>
      </c>
      <c r="BZ118">
        <v>2</v>
      </c>
      <c r="CA118">
        <v>4</v>
      </c>
      <c r="CB118">
        <v>1</v>
      </c>
      <c r="CC118">
        <v>4</v>
      </c>
      <c r="CD118">
        <v>1</v>
      </c>
      <c r="CE118" s="37">
        <v>5</v>
      </c>
      <c r="CF118">
        <v>1</v>
      </c>
      <c r="CG118">
        <v>2</v>
      </c>
      <c r="CH118">
        <v>1</v>
      </c>
      <c r="CI118">
        <v>1</v>
      </c>
      <c r="CJ118">
        <v>1</v>
      </c>
      <c r="CK118">
        <v>3</v>
      </c>
      <c r="CL118">
        <v>4</v>
      </c>
      <c r="CM118">
        <v>3</v>
      </c>
      <c r="CN118">
        <v>4</v>
      </c>
      <c r="CO118">
        <v>2</v>
      </c>
      <c r="CP118">
        <v>4</v>
      </c>
      <c r="CQ118">
        <v>3</v>
      </c>
      <c r="CR118">
        <v>2</v>
      </c>
      <c r="CS118">
        <f>LOOKUP(CR118,{1,2,3,4,5},{5,4,3,2,1})</f>
        <v>4</v>
      </c>
      <c r="CT118">
        <v>2</v>
      </c>
      <c r="CU118">
        <v>4</v>
      </c>
      <c r="CV118">
        <v>4</v>
      </c>
      <c r="CW118">
        <v>1</v>
      </c>
      <c r="CX118">
        <f>LOOKUP(CW118,{1,2,3,4,5},{5,4,3,2,1})</f>
        <v>5</v>
      </c>
      <c r="CY118">
        <v>1</v>
      </c>
      <c r="CZ118">
        <f>LOOKUP(CY118,{1,2,3,4,5},{5,4,3,2,1})</f>
        <v>5</v>
      </c>
      <c r="DA118">
        <v>1</v>
      </c>
      <c r="DB118">
        <f>LOOKUP(DA118,{1,2,3,4,5},{5,4,3,2,1})</f>
        <v>5</v>
      </c>
      <c r="DC118">
        <v>5</v>
      </c>
      <c r="DD118">
        <v>5</v>
      </c>
      <c r="DE118">
        <v>4</v>
      </c>
      <c r="DF118">
        <v>5</v>
      </c>
      <c r="DG118">
        <v>5</v>
      </c>
      <c r="DH118">
        <v>5</v>
      </c>
      <c r="DI118">
        <v>2</v>
      </c>
      <c r="DJ118">
        <v>3</v>
      </c>
      <c r="DK118">
        <v>1</v>
      </c>
      <c r="DL118" s="2">
        <f t="shared" si="310"/>
        <v>10</v>
      </c>
      <c r="DM118">
        <f t="shared" si="311"/>
        <v>3.3332999999999999</v>
      </c>
      <c r="DN118">
        <f t="shared" si="312"/>
        <v>15</v>
      </c>
      <c r="DO118">
        <f t="shared" si="313"/>
        <v>5</v>
      </c>
      <c r="DP118">
        <f t="shared" si="314"/>
        <v>25</v>
      </c>
      <c r="DQ118" s="3">
        <f t="shared" si="315"/>
        <v>4.1666999999999996</v>
      </c>
      <c r="DR118" s="2">
        <f t="shared" si="316"/>
        <v>20</v>
      </c>
      <c r="DS118">
        <f t="shared" si="317"/>
        <v>3.3332999999999999</v>
      </c>
      <c r="DT118">
        <f t="shared" si="318"/>
        <v>12</v>
      </c>
      <c r="DU118">
        <f t="shared" si="319"/>
        <v>1.5</v>
      </c>
      <c r="DV118">
        <f t="shared" si="320"/>
        <v>32</v>
      </c>
      <c r="DW118" s="3">
        <f t="shared" si="321"/>
        <v>2.29</v>
      </c>
      <c r="DX118" s="2">
        <f t="shared" si="322"/>
        <v>11</v>
      </c>
      <c r="DY118">
        <f t="shared" si="323"/>
        <v>3.6667000000000001</v>
      </c>
      <c r="DZ118">
        <f t="shared" si="324"/>
        <v>10</v>
      </c>
      <c r="EA118">
        <f t="shared" si="325"/>
        <v>3.3332999999999999</v>
      </c>
      <c r="EB118">
        <f t="shared" si="326"/>
        <v>21</v>
      </c>
      <c r="EC118" s="3">
        <f t="shared" si="327"/>
        <v>3.5</v>
      </c>
      <c r="ED118" s="2">
        <f t="shared" si="275"/>
        <v>29</v>
      </c>
      <c r="EE118" s="3">
        <f t="shared" si="328"/>
        <v>4.83</v>
      </c>
      <c r="EF118" s="2">
        <f t="shared" si="329"/>
        <v>6</v>
      </c>
      <c r="EG118" s="3">
        <f t="shared" si="330"/>
        <v>2</v>
      </c>
      <c r="EH118" s="2">
        <f t="shared" si="331"/>
        <v>113</v>
      </c>
      <c r="EI118" s="3">
        <f t="shared" si="332"/>
        <v>3.23</v>
      </c>
      <c r="EJ118" s="2">
        <v>1</v>
      </c>
      <c r="EK118">
        <v>1</v>
      </c>
      <c r="EL118">
        <v>1</v>
      </c>
      <c r="EM118">
        <v>1</v>
      </c>
      <c r="EN118">
        <v>2</v>
      </c>
      <c r="EO118">
        <v>2</v>
      </c>
      <c r="EP118">
        <v>2</v>
      </c>
      <c r="EQ118">
        <v>4</v>
      </c>
      <c r="ER118">
        <v>4</v>
      </c>
      <c r="ES118">
        <v>2</v>
      </c>
      <c r="ET118">
        <v>4</v>
      </c>
      <c r="EU118" s="37">
        <v>2</v>
      </c>
      <c r="EV118">
        <v>2</v>
      </c>
      <c r="EW118">
        <v>2</v>
      </c>
      <c r="EX118">
        <v>2</v>
      </c>
      <c r="EY118">
        <v>2</v>
      </c>
      <c r="EZ118">
        <v>4</v>
      </c>
      <c r="FA118">
        <v>3</v>
      </c>
      <c r="FB118">
        <v>2</v>
      </c>
      <c r="FC118">
        <v>2</v>
      </c>
      <c r="FD118">
        <v>2</v>
      </c>
      <c r="FE118">
        <v>4</v>
      </c>
      <c r="FF118" s="2">
        <f t="shared" si="333"/>
        <v>48</v>
      </c>
      <c r="FG118" s="3">
        <f t="shared" si="334"/>
        <v>2.4</v>
      </c>
      <c r="FH118" s="2" t="s">
        <v>520</v>
      </c>
      <c r="FI118">
        <v>15</v>
      </c>
      <c r="FJ118" t="s">
        <v>512</v>
      </c>
      <c r="FK118">
        <v>8</v>
      </c>
      <c r="FL118" t="s">
        <v>511</v>
      </c>
      <c r="FM118" s="3">
        <v>7</v>
      </c>
      <c r="FN118" s="2">
        <v>1</v>
      </c>
      <c r="FO118">
        <v>1</v>
      </c>
      <c r="FP118">
        <v>1</v>
      </c>
      <c r="FQ118">
        <v>1</v>
      </c>
      <c r="FR118">
        <v>1</v>
      </c>
      <c r="FS118">
        <v>2</v>
      </c>
      <c r="FT118">
        <v>2</v>
      </c>
      <c r="FU118">
        <v>1</v>
      </c>
      <c r="FV118">
        <v>1</v>
      </c>
      <c r="FW118">
        <v>1</v>
      </c>
      <c r="FX118">
        <v>1</v>
      </c>
      <c r="FY118" s="37">
        <v>2</v>
      </c>
      <c r="FZ118">
        <v>2</v>
      </c>
      <c r="GA118">
        <v>2</v>
      </c>
      <c r="GB118">
        <v>2</v>
      </c>
      <c r="GC118">
        <v>1</v>
      </c>
      <c r="GD118">
        <v>1</v>
      </c>
      <c r="GE118">
        <v>1</v>
      </c>
      <c r="GF118">
        <v>2</v>
      </c>
      <c r="GG118">
        <v>2</v>
      </c>
      <c r="GH118">
        <v>2</v>
      </c>
      <c r="GI118">
        <v>1</v>
      </c>
      <c r="GJ118" s="2">
        <f t="shared" si="335"/>
        <v>28</v>
      </c>
      <c r="GK118" s="3">
        <f t="shared" si="336"/>
        <v>1.4</v>
      </c>
      <c r="GL118" s="2" t="s">
        <v>520</v>
      </c>
      <c r="GM118">
        <v>15</v>
      </c>
      <c r="GN118" t="s">
        <v>513</v>
      </c>
      <c r="GO118">
        <v>9</v>
      </c>
      <c r="GP118" t="s">
        <v>507</v>
      </c>
      <c r="GQ118" s="3">
        <v>3</v>
      </c>
      <c r="GR118" s="2">
        <v>1</v>
      </c>
      <c r="GS118">
        <v>3</v>
      </c>
      <c r="GT118">
        <v>3</v>
      </c>
      <c r="GU118">
        <v>4</v>
      </c>
      <c r="GV118">
        <v>4</v>
      </c>
      <c r="GW118">
        <v>4</v>
      </c>
      <c r="GX118" s="37">
        <f>LOOKUP(GW118,{1,2,3,4,5},{5,4,3,2,1})</f>
        <v>2</v>
      </c>
      <c r="GY118">
        <v>2</v>
      </c>
      <c r="GZ118" s="37">
        <f>LOOKUP(GY118,{1,2,3,4,5},{5,4,3,2,1})</f>
        <v>4</v>
      </c>
      <c r="HA118">
        <v>4</v>
      </c>
      <c r="HB118">
        <v>2</v>
      </c>
      <c r="HC118" s="37">
        <f>LOOKUP(HB118,{1,2,3,4,5},{5,4,3,2,1})</f>
        <v>4</v>
      </c>
      <c r="HD118">
        <v>1</v>
      </c>
      <c r="HE118">
        <v>3</v>
      </c>
      <c r="HF118">
        <v>4</v>
      </c>
      <c r="HG118">
        <v>4</v>
      </c>
      <c r="HH118">
        <v>4</v>
      </c>
      <c r="HI118">
        <v>4</v>
      </c>
      <c r="HJ118">
        <v>4</v>
      </c>
      <c r="HK118">
        <v>3</v>
      </c>
      <c r="HL118" s="37">
        <f>LOOKUP(HK118,{1,2,3,4,5},{5,4,3,2,1})</f>
        <v>3</v>
      </c>
      <c r="HM118">
        <v>2</v>
      </c>
      <c r="HN118" s="37">
        <f>LOOKUP(HM118,{1,2,3,4,5},{5,4,3,2,1})</f>
        <v>4</v>
      </c>
      <c r="HO118">
        <f t="shared" si="337"/>
        <v>59</v>
      </c>
      <c r="HP118">
        <f t="shared" si="338"/>
        <v>3.47</v>
      </c>
      <c r="HQ118">
        <v>1</v>
      </c>
      <c r="HR118">
        <v>3</v>
      </c>
      <c r="HS118">
        <v>3</v>
      </c>
      <c r="HT118">
        <v>1</v>
      </c>
      <c r="HU118">
        <v>1</v>
      </c>
      <c r="HV118">
        <v>1</v>
      </c>
      <c r="HW118">
        <v>1</v>
      </c>
      <c r="HX118" s="37">
        <v>3</v>
      </c>
      <c r="HY118">
        <v>3</v>
      </c>
      <c r="HZ118">
        <v>3</v>
      </c>
      <c r="IA118">
        <v>3</v>
      </c>
      <c r="IB118">
        <v>1</v>
      </c>
      <c r="IC118">
        <v>2</v>
      </c>
      <c r="ID118">
        <v>1</v>
      </c>
      <c r="IE118">
        <v>1</v>
      </c>
      <c r="IF118">
        <v>2</v>
      </c>
      <c r="IG118">
        <v>3</v>
      </c>
      <c r="IH118">
        <v>1</v>
      </c>
      <c r="II118">
        <v>2</v>
      </c>
      <c r="IJ118" s="37">
        <f>LOOKUP(II118,{1,2,3},{3,2,1})</f>
        <v>2</v>
      </c>
      <c r="IK118" s="2">
        <f t="shared" si="308"/>
        <v>32</v>
      </c>
      <c r="IL118" s="3">
        <f t="shared" si="309"/>
        <v>1.88</v>
      </c>
      <c r="IM118" s="2">
        <v>1</v>
      </c>
      <c r="IN118">
        <v>1</v>
      </c>
      <c r="IO118">
        <v>2</v>
      </c>
      <c r="IP118">
        <v>3</v>
      </c>
      <c r="IQ118">
        <v>1</v>
      </c>
      <c r="IR118">
        <v>3</v>
      </c>
      <c r="IS118">
        <v>2</v>
      </c>
      <c r="IT118" s="2">
        <f t="shared" si="339"/>
        <v>12</v>
      </c>
      <c r="IU118" s="3">
        <f t="shared" si="340"/>
        <v>2</v>
      </c>
      <c r="IV118" s="2">
        <v>1</v>
      </c>
      <c r="IW118">
        <v>2</v>
      </c>
      <c r="IX118">
        <v>4</v>
      </c>
      <c r="IY118">
        <v>4</v>
      </c>
      <c r="IZ118">
        <v>2</v>
      </c>
      <c r="JA118">
        <v>4</v>
      </c>
      <c r="JB118">
        <v>2</v>
      </c>
      <c r="JC118" s="2">
        <f t="shared" si="341"/>
        <v>18</v>
      </c>
      <c r="JD118" s="3">
        <f t="shared" si="342"/>
        <v>3</v>
      </c>
      <c r="JE118" s="2">
        <v>1</v>
      </c>
      <c r="JF118">
        <v>3</v>
      </c>
      <c r="JG118">
        <v>3</v>
      </c>
      <c r="JH118">
        <v>3</v>
      </c>
      <c r="JI118">
        <v>4</v>
      </c>
      <c r="JJ118">
        <v>2</v>
      </c>
      <c r="JK118">
        <v>3</v>
      </c>
      <c r="JL118" s="2">
        <f t="shared" si="343"/>
        <v>18</v>
      </c>
      <c r="JM118" s="3">
        <f t="shared" si="344"/>
        <v>3</v>
      </c>
      <c r="JN118" s="2">
        <v>1</v>
      </c>
      <c r="JO118">
        <v>4</v>
      </c>
      <c r="JP118">
        <v>5</v>
      </c>
      <c r="JQ118">
        <v>3</v>
      </c>
      <c r="JR118">
        <v>4</v>
      </c>
      <c r="JS118">
        <v>3</v>
      </c>
      <c r="JT118">
        <v>4</v>
      </c>
      <c r="JU118" s="2">
        <f t="shared" si="365"/>
        <v>23</v>
      </c>
      <c r="JV118" s="3">
        <f t="shared" si="366"/>
        <v>3.8330000000000002</v>
      </c>
      <c r="JW118" s="2">
        <v>1</v>
      </c>
      <c r="JX118">
        <v>4</v>
      </c>
      <c r="JY118" s="37">
        <f>LOOKUP(JX118,{1,2,3,4,5},{5,4,3,2,1})</f>
        <v>2</v>
      </c>
      <c r="JZ118">
        <v>4</v>
      </c>
      <c r="KA118" s="37">
        <f>LOOKUP(JZ118,{1,2,3,4,5},{5,4,3,2,1})</f>
        <v>2</v>
      </c>
      <c r="KB118">
        <v>4</v>
      </c>
      <c r="KC118" s="37">
        <f>LOOKUP(KB118,{1,2,3,4,5},{5,4,3,2,1})</f>
        <v>2</v>
      </c>
      <c r="KD118">
        <v>4</v>
      </c>
      <c r="KE118" s="37">
        <f>LOOKUP(KD118,{1,2,3,4,5},{5,4,3,2,1})</f>
        <v>2</v>
      </c>
      <c r="KF118">
        <v>3</v>
      </c>
      <c r="KG118" s="37">
        <f>LOOKUP(KF118,{1,2,3,4,5},{5,4,3,2,1})</f>
        <v>3</v>
      </c>
      <c r="KH118">
        <v>4</v>
      </c>
      <c r="KI118" s="37">
        <f>LOOKUP(KH118,{1,2,3,4,5},{5,4,3,2,1})</f>
        <v>2</v>
      </c>
      <c r="KJ118" s="2">
        <f t="shared" si="276"/>
        <v>23</v>
      </c>
      <c r="KK118" s="3">
        <f t="shared" si="345"/>
        <v>3.8330000000000002</v>
      </c>
      <c r="KL118" s="2">
        <f t="shared" si="346"/>
        <v>5</v>
      </c>
      <c r="KM118">
        <f t="shared" si="347"/>
        <v>8</v>
      </c>
      <c r="KN118">
        <f t="shared" si="363"/>
        <v>9</v>
      </c>
      <c r="KO118">
        <f t="shared" si="348"/>
        <v>5</v>
      </c>
      <c r="KP118">
        <f t="shared" si="361"/>
        <v>10</v>
      </c>
      <c r="KQ118">
        <f t="shared" si="349"/>
        <v>6</v>
      </c>
      <c r="KR118" s="2">
        <f t="shared" si="368"/>
        <v>7</v>
      </c>
      <c r="KS118">
        <f t="shared" si="364"/>
        <v>8</v>
      </c>
      <c r="KT118">
        <f t="shared" si="369"/>
        <v>6</v>
      </c>
      <c r="KU118">
        <f t="shared" si="370"/>
        <v>8</v>
      </c>
      <c r="KV118">
        <f t="shared" si="371"/>
        <v>5</v>
      </c>
      <c r="KW118" s="3">
        <f t="shared" si="372"/>
        <v>7</v>
      </c>
      <c r="KX118" s="2">
        <v>1</v>
      </c>
      <c r="KY118">
        <v>3</v>
      </c>
      <c r="KZ118">
        <v>4</v>
      </c>
      <c r="LA118">
        <v>3</v>
      </c>
      <c r="LB118">
        <v>3</v>
      </c>
      <c r="LC118">
        <v>4</v>
      </c>
      <c r="LD118">
        <v>2</v>
      </c>
      <c r="LE118">
        <v>4</v>
      </c>
      <c r="LF118">
        <v>3</v>
      </c>
      <c r="LG118">
        <v>4</v>
      </c>
      <c r="LH118">
        <v>4</v>
      </c>
      <c r="LI118">
        <v>3</v>
      </c>
      <c r="LJ118">
        <v>4</v>
      </c>
      <c r="LK118">
        <v>2</v>
      </c>
      <c r="LL118">
        <v>3</v>
      </c>
      <c r="LM118">
        <v>4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3</v>
      </c>
      <c r="LT118">
        <v>3</v>
      </c>
      <c r="LU118" s="2">
        <f t="shared" si="351"/>
        <v>24</v>
      </c>
      <c r="LV118" s="3">
        <f t="shared" si="352"/>
        <v>4</v>
      </c>
      <c r="LW118" s="2">
        <f t="shared" si="353"/>
        <v>47</v>
      </c>
      <c r="LX118" s="3">
        <f t="shared" si="354"/>
        <v>2.9380000000000002</v>
      </c>
      <c r="LY118" s="2">
        <f t="shared" si="355"/>
        <v>71</v>
      </c>
      <c r="LZ118" s="3">
        <f t="shared" si="356"/>
        <v>3.2269999999999999</v>
      </c>
      <c r="MA118" s="2">
        <v>2</v>
      </c>
      <c r="MB118">
        <v>2</v>
      </c>
      <c r="MC118">
        <v>1</v>
      </c>
      <c r="MD118">
        <v>1</v>
      </c>
      <c r="ME118">
        <v>2</v>
      </c>
      <c r="MF118">
        <v>1</v>
      </c>
      <c r="MG118">
        <v>1</v>
      </c>
      <c r="MH118">
        <v>1</v>
      </c>
      <c r="MI118">
        <v>1</v>
      </c>
      <c r="MJ118" s="3">
        <v>2</v>
      </c>
      <c r="MK118">
        <f t="shared" si="357"/>
        <v>14</v>
      </c>
      <c r="ML118" s="2">
        <v>1</v>
      </c>
      <c r="MM118">
        <v>4</v>
      </c>
      <c r="MN118">
        <v>5</v>
      </c>
      <c r="MO118">
        <v>2</v>
      </c>
      <c r="MP118" s="37">
        <f>LOOKUP(MO118,{1,2,3,4,5},{5,4,3,2,1})</f>
        <v>4</v>
      </c>
      <c r="MQ118">
        <v>4</v>
      </c>
      <c r="MR118">
        <v>3</v>
      </c>
      <c r="MS118" s="37">
        <f>LOOKUP(MR118,{1,2,3,4,5},{5,4,3,2,1})</f>
        <v>3</v>
      </c>
      <c r="MT118">
        <v>1</v>
      </c>
      <c r="MU118" s="37">
        <f>LOOKUP(MT118,{1,2,3,4,5},{5,4,3,2,1})</f>
        <v>5</v>
      </c>
      <c r="MV118">
        <v>2</v>
      </c>
      <c r="MW118">
        <v>4</v>
      </c>
      <c r="MX118">
        <v>4</v>
      </c>
      <c r="MY118">
        <v>2</v>
      </c>
      <c r="MZ118" s="37">
        <f>LOOKUP(MY118,{1,2,3,4,5},{5,4,3,2,1})</f>
        <v>4</v>
      </c>
      <c r="NA118">
        <v>4</v>
      </c>
      <c r="NB118">
        <v>3</v>
      </c>
      <c r="NC118">
        <v>4</v>
      </c>
      <c r="ND118" s="37">
        <f>LOOKUP(NC118,{1,2,3,4,5},{5,4,3,2,1})</f>
        <v>2</v>
      </c>
      <c r="NE118">
        <v>2</v>
      </c>
      <c r="NF118">
        <v>2</v>
      </c>
      <c r="NG118" s="37">
        <f>LOOKUP(NF118,{1,2,3,4,5},{5,4,3,2,1})</f>
        <v>4</v>
      </c>
      <c r="NH118">
        <v>1</v>
      </c>
      <c r="NI118" s="37">
        <f>LOOKUP(NH118,{1,2,3,4,5},{5,4,3,2,1})</f>
        <v>5</v>
      </c>
      <c r="NJ118">
        <v>4</v>
      </c>
      <c r="NK118">
        <v>3</v>
      </c>
      <c r="NL118" s="37">
        <f>LOOKUP(NK118,{1,2,3,4,5},{5,4,3,2,1})</f>
        <v>3</v>
      </c>
      <c r="NM118">
        <v>2</v>
      </c>
      <c r="NN118" s="37">
        <f>LOOKUP(NM118,{1,2,3,4,5},{5,4,3,2,1})</f>
        <v>4</v>
      </c>
      <c r="NO118">
        <v>2</v>
      </c>
      <c r="NP118" s="37">
        <f>LOOKUP(NO118,{1,2,3,4,5},{5,4,3,2,1})</f>
        <v>4</v>
      </c>
      <c r="NQ118">
        <v>3</v>
      </c>
      <c r="NR118">
        <v>2</v>
      </c>
      <c r="NS118">
        <v>5</v>
      </c>
      <c r="NT118">
        <v>4</v>
      </c>
      <c r="NU118" s="37">
        <f>LOOKUP(NT118,{1,2,3,4,5},{5,4,3,2,1})</f>
        <v>2</v>
      </c>
      <c r="NV118">
        <v>5</v>
      </c>
      <c r="NW118" s="37">
        <f>LOOKUP(NV118,{1,2,3,4,5},{5,4,3,2,1})</f>
        <v>1</v>
      </c>
      <c r="NX118">
        <v>2</v>
      </c>
      <c r="NY118" s="37">
        <f>LOOKUP(NX118,{1,2,3,4,5},{5,4,3,2,1})</f>
        <v>4</v>
      </c>
      <c r="NZ118">
        <f t="shared" si="284"/>
        <v>91</v>
      </c>
      <c r="OA118">
        <f t="shared" si="285"/>
        <v>3.5</v>
      </c>
      <c r="OB118" s="13" t="s">
        <v>440</v>
      </c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</row>
    <row r="119" spans="1:461" x14ac:dyDescent="0.3">
      <c r="A119" s="30">
        <v>131</v>
      </c>
      <c r="B119" s="2" t="s">
        <v>915</v>
      </c>
      <c r="C119" s="3">
        <v>1</v>
      </c>
      <c r="D119" s="2">
        <v>18</v>
      </c>
      <c r="E119">
        <v>2</v>
      </c>
      <c r="F119" s="2">
        <v>2</v>
      </c>
      <c r="G119">
        <v>2</v>
      </c>
      <c r="H119" s="3">
        <v>1</v>
      </c>
      <c r="I119" s="2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f t="shared" si="274"/>
        <v>1</v>
      </c>
      <c r="R119" s="73">
        <v>1</v>
      </c>
      <c r="S119" s="73">
        <v>5</v>
      </c>
      <c r="T119" s="73">
        <f>LOOKUP(R119,{1,2,3,4,5,6,11,15},{1,2,1,2,2,2,1,2})</f>
        <v>1</v>
      </c>
      <c r="U119" s="73">
        <v>1</v>
      </c>
      <c r="V119" s="74"/>
      <c r="W119" s="75">
        <v>1</v>
      </c>
      <c r="X119" s="73">
        <v>5</v>
      </c>
      <c r="Y119" s="73">
        <v>100</v>
      </c>
      <c r="Z119" s="80">
        <f t="shared" si="359"/>
        <v>5</v>
      </c>
      <c r="AA119" s="73">
        <v>100</v>
      </c>
      <c r="AB119" s="80">
        <f t="shared" si="360"/>
        <v>5</v>
      </c>
      <c r="AC119" s="73">
        <f t="shared" si="362"/>
        <v>15</v>
      </c>
      <c r="AD119" s="13">
        <f t="shared" si="358"/>
        <v>5</v>
      </c>
      <c r="AE119" s="2">
        <v>1</v>
      </c>
      <c r="AF119">
        <v>1</v>
      </c>
      <c r="AG119">
        <f t="shared" si="286"/>
        <v>1</v>
      </c>
      <c r="AH119">
        <v>1</v>
      </c>
      <c r="AI119">
        <f t="shared" si="287"/>
        <v>1</v>
      </c>
      <c r="AJ119">
        <v>1</v>
      </c>
      <c r="AK119">
        <f t="shared" si="288"/>
        <v>1</v>
      </c>
      <c r="AL119">
        <v>2</v>
      </c>
      <c r="AM119">
        <f t="shared" si="289"/>
        <v>1</v>
      </c>
      <c r="AN119">
        <v>2</v>
      </c>
      <c r="AO119">
        <f t="shared" si="290"/>
        <v>1</v>
      </c>
      <c r="AP119">
        <v>1</v>
      </c>
      <c r="AQ119">
        <f t="shared" si="291"/>
        <v>1</v>
      </c>
      <c r="AR119">
        <v>2</v>
      </c>
      <c r="AS119">
        <f t="shared" si="292"/>
        <v>1</v>
      </c>
      <c r="AT119">
        <v>2</v>
      </c>
      <c r="AU119">
        <f t="shared" si="293"/>
        <v>1</v>
      </c>
      <c r="AV119">
        <v>1</v>
      </c>
      <c r="AW119">
        <f t="shared" si="294"/>
        <v>1</v>
      </c>
      <c r="AX119">
        <v>2</v>
      </c>
      <c r="AY119">
        <f t="shared" si="295"/>
        <v>1</v>
      </c>
      <c r="AZ119">
        <v>1</v>
      </c>
      <c r="BA119">
        <f t="shared" si="296"/>
        <v>-1</v>
      </c>
      <c r="BB119">
        <v>1</v>
      </c>
      <c r="BC119">
        <f t="shared" si="297"/>
        <v>1</v>
      </c>
      <c r="BD119">
        <v>1</v>
      </c>
      <c r="BE119">
        <f t="shared" si="298"/>
        <v>1</v>
      </c>
      <c r="BF119">
        <v>2</v>
      </c>
      <c r="BG119">
        <f t="shared" si="299"/>
        <v>1</v>
      </c>
      <c r="BH119">
        <v>1</v>
      </c>
      <c r="BI119">
        <f t="shared" si="300"/>
        <v>1</v>
      </c>
      <c r="BJ119">
        <v>2</v>
      </c>
      <c r="BK119">
        <f t="shared" si="301"/>
        <v>1</v>
      </c>
      <c r="BL119">
        <v>2</v>
      </c>
      <c r="BM119">
        <f t="shared" si="302"/>
        <v>1</v>
      </c>
      <c r="BN119">
        <v>1</v>
      </c>
      <c r="BO119">
        <f t="shared" si="303"/>
        <v>1</v>
      </c>
      <c r="BP119">
        <v>1</v>
      </c>
      <c r="BQ119">
        <f t="shared" si="304"/>
        <v>1</v>
      </c>
      <c r="BR119">
        <v>2</v>
      </c>
      <c r="BS119">
        <f t="shared" si="305"/>
        <v>1</v>
      </c>
      <c r="BT119">
        <v>1</v>
      </c>
      <c r="BU119">
        <f t="shared" si="306"/>
        <v>-1</v>
      </c>
      <c r="BV119" s="13">
        <f t="shared" si="307"/>
        <v>17</v>
      </c>
      <c r="BW119" s="2">
        <v>1</v>
      </c>
      <c r="BX119">
        <v>4</v>
      </c>
      <c r="BY119">
        <v>4</v>
      </c>
      <c r="BZ119">
        <v>2</v>
      </c>
      <c r="CA119">
        <v>4</v>
      </c>
      <c r="CB119">
        <v>4</v>
      </c>
      <c r="CC119">
        <v>4</v>
      </c>
      <c r="CD119">
        <v>1</v>
      </c>
      <c r="CE119" s="37">
        <v>5</v>
      </c>
      <c r="CF119">
        <v>3</v>
      </c>
      <c r="CG119">
        <v>3</v>
      </c>
      <c r="CH119">
        <v>3</v>
      </c>
      <c r="CI119">
        <v>2</v>
      </c>
      <c r="CJ119">
        <v>2</v>
      </c>
      <c r="CK119">
        <v>2</v>
      </c>
      <c r="CL119">
        <v>2</v>
      </c>
      <c r="CM119">
        <v>3</v>
      </c>
      <c r="CN119">
        <v>4</v>
      </c>
      <c r="CO119">
        <v>4</v>
      </c>
      <c r="CP119">
        <v>3</v>
      </c>
      <c r="CQ119">
        <v>3</v>
      </c>
      <c r="CR119">
        <v>2</v>
      </c>
      <c r="CS119">
        <f>LOOKUP(CR119,{1,2,3,4,5},{5,4,3,2,1})</f>
        <v>4</v>
      </c>
      <c r="CT119">
        <v>3</v>
      </c>
      <c r="CU119">
        <v>4</v>
      </c>
      <c r="CV119">
        <v>3</v>
      </c>
      <c r="CW119">
        <v>3</v>
      </c>
      <c r="CX119">
        <f>LOOKUP(CW119,{1,2,3,4,5},{5,4,3,2,1})</f>
        <v>3</v>
      </c>
      <c r="CY119">
        <v>2</v>
      </c>
      <c r="CZ119">
        <f>LOOKUP(CY119,{1,2,3,4,5},{5,4,3,2,1})</f>
        <v>4</v>
      </c>
      <c r="DA119">
        <v>2</v>
      </c>
      <c r="DB119">
        <f>LOOKUP(DA119,{1,2,3,4,5},{5,4,3,2,1})</f>
        <v>4</v>
      </c>
      <c r="DC119">
        <v>4</v>
      </c>
      <c r="DD119">
        <v>4</v>
      </c>
      <c r="DE119">
        <v>4</v>
      </c>
      <c r="DF119">
        <v>4</v>
      </c>
      <c r="DG119">
        <v>4</v>
      </c>
      <c r="DH119">
        <v>3</v>
      </c>
      <c r="DI119">
        <v>2</v>
      </c>
      <c r="DJ119">
        <v>2</v>
      </c>
      <c r="DK119">
        <v>2</v>
      </c>
      <c r="DL119" s="2">
        <f t="shared" si="310"/>
        <v>10</v>
      </c>
      <c r="DM119">
        <f t="shared" si="311"/>
        <v>3.3332999999999999</v>
      </c>
      <c r="DN119">
        <f t="shared" si="312"/>
        <v>11</v>
      </c>
      <c r="DO119">
        <f t="shared" si="313"/>
        <v>3.6667000000000001</v>
      </c>
      <c r="DP119">
        <f t="shared" si="314"/>
        <v>21</v>
      </c>
      <c r="DQ119" s="3">
        <f t="shared" si="315"/>
        <v>3.5</v>
      </c>
      <c r="DR119" s="2">
        <f t="shared" si="316"/>
        <v>18</v>
      </c>
      <c r="DS119">
        <f t="shared" si="317"/>
        <v>3</v>
      </c>
      <c r="DT119">
        <f t="shared" si="318"/>
        <v>23</v>
      </c>
      <c r="DU119">
        <f t="shared" si="319"/>
        <v>2.875</v>
      </c>
      <c r="DV119">
        <f t="shared" si="320"/>
        <v>41</v>
      </c>
      <c r="DW119" s="3">
        <f t="shared" si="321"/>
        <v>2.93</v>
      </c>
      <c r="DX119" s="2">
        <f t="shared" si="322"/>
        <v>10</v>
      </c>
      <c r="DY119">
        <f t="shared" si="323"/>
        <v>3.3332999999999999</v>
      </c>
      <c r="DZ119">
        <f t="shared" si="324"/>
        <v>10</v>
      </c>
      <c r="EA119">
        <f t="shared" si="325"/>
        <v>3.3332999999999999</v>
      </c>
      <c r="EB119">
        <f t="shared" si="326"/>
        <v>20</v>
      </c>
      <c r="EC119" s="3">
        <f t="shared" si="327"/>
        <v>3.33</v>
      </c>
      <c r="ED119" s="2">
        <f t="shared" si="275"/>
        <v>23</v>
      </c>
      <c r="EE119" s="3">
        <f t="shared" si="328"/>
        <v>3.83</v>
      </c>
      <c r="EF119" s="2">
        <f t="shared" si="329"/>
        <v>6</v>
      </c>
      <c r="EG119" s="3">
        <f t="shared" si="330"/>
        <v>2</v>
      </c>
      <c r="EH119" s="2">
        <f t="shared" si="331"/>
        <v>111</v>
      </c>
      <c r="EI119" s="3">
        <f t="shared" si="332"/>
        <v>3.17</v>
      </c>
      <c r="EJ119" s="2">
        <v>1</v>
      </c>
      <c r="EK119">
        <v>2</v>
      </c>
      <c r="EL119">
        <v>1</v>
      </c>
      <c r="EM119">
        <v>3</v>
      </c>
      <c r="EN119">
        <v>2</v>
      </c>
      <c r="EO119">
        <v>2</v>
      </c>
      <c r="EP119">
        <v>2</v>
      </c>
      <c r="EQ119">
        <v>4</v>
      </c>
      <c r="ER119">
        <v>3</v>
      </c>
      <c r="ES119">
        <v>2</v>
      </c>
      <c r="ET119">
        <v>4</v>
      </c>
      <c r="EU119" s="37">
        <v>2</v>
      </c>
      <c r="EV119">
        <v>2</v>
      </c>
      <c r="EW119">
        <v>2</v>
      </c>
      <c r="EX119">
        <v>2</v>
      </c>
      <c r="EY119">
        <v>2</v>
      </c>
      <c r="EZ119">
        <v>4</v>
      </c>
      <c r="FA119">
        <v>3</v>
      </c>
      <c r="FB119">
        <v>4</v>
      </c>
      <c r="FC119">
        <v>2</v>
      </c>
      <c r="FD119">
        <v>4</v>
      </c>
      <c r="FE119">
        <v>4</v>
      </c>
      <c r="FF119" s="2">
        <f t="shared" si="333"/>
        <v>54</v>
      </c>
      <c r="FG119" s="3">
        <f t="shared" si="334"/>
        <v>2.7</v>
      </c>
      <c r="FH119" t="s">
        <v>514</v>
      </c>
      <c r="FI119">
        <v>10</v>
      </c>
      <c r="FJ119" t="s">
        <v>520</v>
      </c>
      <c r="FK119">
        <v>15</v>
      </c>
      <c r="FL119" t="s">
        <v>511</v>
      </c>
      <c r="FM119" s="3">
        <v>7</v>
      </c>
      <c r="FN119" s="2">
        <v>1</v>
      </c>
      <c r="FO119">
        <v>1</v>
      </c>
      <c r="FP119">
        <v>2</v>
      </c>
      <c r="FQ119">
        <v>1</v>
      </c>
      <c r="FR119">
        <v>2</v>
      </c>
      <c r="FS119">
        <v>2</v>
      </c>
      <c r="FT119">
        <v>2</v>
      </c>
      <c r="FU119">
        <v>2</v>
      </c>
      <c r="FV119">
        <v>1</v>
      </c>
      <c r="FW119">
        <v>1</v>
      </c>
      <c r="FX119">
        <v>1</v>
      </c>
      <c r="FY119" s="37">
        <v>2</v>
      </c>
      <c r="FZ119">
        <v>2</v>
      </c>
      <c r="GA119">
        <v>2</v>
      </c>
      <c r="GB119">
        <v>2</v>
      </c>
      <c r="GC119">
        <v>2</v>
      </c>
      <c r="GD119">
        <v>1</v>
      </c>
      <c r="GE119">
        <v>1</v>
      </c>
      <c r="GF119">
        <v>1</v>
      </c>
      <c r="GG119">
        <v>2</v>
      </c>
      <c r="GH119">
        <v>1</v>
      </c>
      <c r="GI119">
        <v>1</v>
      </c>
      <c r="GJ119" s="2">
        <f t="shared" si="335"/>
        <v>30</v>
      </c>
      <c r="GK119" s="3">
        <f t="shared" si="336"/>
        <v>1.5</v>
      </c>
      <c r="GL119" s="2" t="s">
        <v>520</v>
      </c>
      <c r="GM119">
        <v>15</v>
      </c>
      <c r="GN119" t="s">
        <v>514</v>
      </c>
      <c r="GO119">
        <v>10</v>
      </c>
      <c r="GP119" t="s">
        <v>507</v>
      </c>
      <c r="GQ119" s="3">
        <v>3</v>
      </c>
      <c r="GR119" s="2">
        <v>1</v>
      </c>
      <c r="GS119">
        <v>4</v>
      </c>
      <c r="GT119">
        <v>4</v>
      </c>
      <c r="GU119">
        <v>2</v>
      </c>
      <c r="GV119">
        <v>3</v>
      </c>
      <c r="GW119">
        <v>4</v>
      </c>
      <c r="GX119" s="37">
        <f>LOOKUP(GW119,{1,2,3,4,5},{5,4,3,2,1})</f>
        <v>2</v>
      </c>
      <c r="GY119">
        <v>2</v>
      </c>
      <c r="GZ119" s="37">
        <f>LOOKUP(GY119,{1,2,3,4,5},{5,4,3,2,1})</f>
        <v>4</v>
      </c>
      <c r="HA119">
        <v>3</v>
      </c>
      <c r="HB119">
        <v>1</v>
      </c>
      <c r="HC119" s="37">
        <f>LOOKUP(HB119,{1,2,3,4,5},{5,4,3,2,1})</f>
        <v>5</v>
      </c>
      <c r="HD119">
        <v>3</v>
      </c>
      <c r="HE119">
        <v>3</v>
      </c>
      <c r="HF119">
        <v>5</v>
      </c>
      <c r="HG119">
        <v>2</v>
      </c>
      <c r="HH119">
        <v>4</v>
      </c>
      <c r="HI119">
        <v>4</v>
      </c>
      <c r="HJ119">
        <v>5</v>
      </c>
      <c r="HK119">
        <v>2</v>
      </c>
      <c r="HL119" s="37">
        <f>LOOKUP(HK119,{1,2,3,4,5},{5,4,3,2,1})</f>
        <v>4</v>
      </c>
      <c r="HM119">
        <v>2</v>
      </c>
      <c r="HN119" s="37">
        <f>LOOKUP(HM119,{1,2,3,4,5},{5,4,3,2,1})</f>
        <v>4</v>
      </c>
      <c r="HO119">
        <f t="shared" si="337"/>
        <v>61</v>
      </c>
      <c r="HP119">
        <f t="shared" si="338"/>
        <v>3.59</v>
      </c>
      <c r="HQ119">
        <v>1</v>
      </c>
      <c r="HR119">
        <v>1</v>
      </c>
      <c r="HS119">
        <v>3</v>
      </c>
      <c r="HT119">
        <v>1</v>
      </c>
      <c r="HU119">
        <v>2</v>
      </c>
      <c r="HV119">
        <v>1</v>
      </c>
      <c r="HW119">
        <v>1</v>
      </c>
      <c r="HX119" s="37">
        <v>3</v>
      </c>
      <c r="HY119">
        <v>2</v>
      </c>
      <c r="HZ119">
        <v>3</v>
      </c>
      <c r="IA119">
        <v>3</v>
      </c>
      <c r="IB119">
        <v>1</v>
      </c>
      <c r="IC119">
        <v>3</v>
      </c>
      <c r="ID119">
        <v>1</v>
      </c>
      <c r="IE119">
        <v>2</v>
      </c>
      <c r="IF119">
        <v>3</v>
      </c>
      <c r="IG119">
        <v>3</v>
      </c>
      <c r="IH119">
        <v>2</v>
      </c>
      <c r="II119">
        <v>2</v>
      </c>
      <c r="IJ119" s="37">
        <f>LOOKUP(II119,{1,2,3},{3,2,1})</f>
        <v>2</v>
      </c>
      <c r="IK119" s="2">
        <f t="shared" si="308"/>
        <v>34</v>
      </c>
      <c r="IL119" s="3">
        <f t="shared" si="309"/>
        <v>2</v>
      </c>
      <c r="IM119" s="2">
        <v>1</v>
      </c>
      <c r="IN119">
        <v>3</v>
      </c>
      <c r="IO119">
        <v>3</v>
      </c>
      <c r="IP119">
        <v>3</v>
      </c>
      <c r="IQ119">
        <v>3</v>
      </c>
      <c r="IR119">
        <v>5</v>
      </c>
      <c r="IS119">
        <v>3</v>
      </c>
      <c r="IT119" s="2">
        <f t="shared" si="339"/>
        <v>20</v>
      </c>
      <c r="IU119" s="3">
        <f t="shared" si="340"/>
        <v>3.3330000000000002</v>
      </c>
      <c r="IV119" s="2">
        <v>1</v>
      </c>
      <c r="IW119">
        <v>3</v>
      </c>
      <c r="IX119">
        <v>4</v>
      </c>
      <c r="IY119">
        <v>3</v>
      </c>
      <c r="IZ119">
        <v>4</v>
      </c>
      <c r="JA119">
        <v>5</v>
      </c>
      <c r="JB119">
        <v>4</v>
      </c>
      <c r="JC119" s="2">
        <f t="shared" si="341"/>
        <v>23</v>
      </c>
      <c r="JD119" s="3">
        <f t="shared" si="342"/>
        <v>3.8330000000000002</v>
      </c>
      <c r="JE119" s="2">
        <v>1</v>
      </c>
      <c r="JF119">
        <v>1</v>
      </c>
      <c r="JG119">
        <v>2</v>
      </c>
      <c r="JH119">
        <v>2</v>
      </c>
      <c r="JI119">
        <v>2</v>
      </c>
      <c r="JJ119">
        <v>1</v>
      </c>
      <c r="JK119">
        <v>2</v>
      </c>
      <c r="JL119" s="2">
        <f t="shared" si="343"/>
        <v>10</v>
      </c>
      <c r="JM119" s="3">
        <f t="shared" si="344"/>
        <v>1.667</v>
      </c>
      <c r="JN119" s="2">
        <v>1</v>
      </c>
      <c r="JO119">
        <v>5</v>
      </c>
      <c r="JP119">
        <v>5</v>
      </c>
      <c r="JQ119">
        <v>4</v>
      </c>
      <c r="JR119">
        <v>5</v>
      </c>
      <c r="JS119">
        <v>5</v>
      </c>
      <c r="JT119">
        <v>4</v>
      </c>
      <c r="JU119" s="2">
        <f t="shared" si="365"/>
        <v>28</v>
      </c>
      <c r="JV119" s="3">
        <f t="shared" si="366"/>
        <v>4.6669999999999998</v>
      </c>
      <c r="JW119" s="2">
        <v>1</v>
      </c>
      <c r="JX119">
        <v>4</v>
      </c>
      <c r="JY119" s="37">
        <f>LOOKUP(JX119,{1,2,3,4,5},{5,4,3,2,1})</f>
        <v>2</v>
      </c>
      <c r="JZ119">
        <v>4</v>
      </c>
      <c r="KA119" s="37">
        <f>LOOKUP(JZ119,{1,2,3,4,5},{5,4,3,2,1})</f>
        <v>2</v>
      </c>
      <c r="KB119">
        <v>4</v>
      </c>
      <c r="KC119" s="37">
        <f>LOOKUP(KB119,{1,2,3,4,5},{5,4,3,2,1})</f>
        <v>2</v>
      </c>
      <c r="KD119">
        <v>4</v>
      </c>
      <c r="KE119" s="37">
        <f>LOOKUP(KD119,{1,2,3,4,5},{5,4,3,2,1})</f>
        <v>2</v>
      </c>
      <c r="KF119">
        <v>1</v>
      </c>
      <c r="KG119" s="37">
        <f>LOOKUP(KF119,{1,2,3,4,5},{5,4,3,2,1})</f>
        <v>5</v>
      </c>
      <c r="KH119">
        <v>3</v>
      </c>
      <c r="KI119" s="37">
        <f>LOOKUP(KH119,{1,2,3,4,5},{5,4,3,2,1})</f>
        <v>3</v>
      </c>
      <c r="KJ119" s="2">
        <f t="shared" si="276"/>
        <v>20</v>
      </c>
      <c r="KK119" s="3">
        <f t="shared" si="345"/>
        <v>3.3330000000000002</v>
      </c>
      <c r="KL119" s="2">
        <f t="shared" si="346"/>
        <v>8</v>
      </c>
      <c r="KM119">
        <f t="shared" si="347"/>
        <v>9</v>
      </c>
      <c r="KN119">
        <f t="shared" si="363"/>
        <v>8</v>
      </c>
      <c r="KO119">
        <f t="shared" si="348"/>
        <v>9</v>
      </c>
      <c r="KP119">
        <f t="shared" si="361"/>
        <v>15</v>
      </c>
      <c r="KQ119">
        <f t="shared" si="349"/>
        <v>10</v>
      </c>
      <c r="KR119" s="2">
        <f t="shared" si="368"/>
        <v>6</v>
      </c>
      <c r="KS119">
        <f t="shared" si="364"/>
        <v>7</v>
      </c>
      <c r="KT119">
        <f t="shared" si="369"/>
        <v>6</v>
      </c>
      <c r="KU119">
        <f t="shared" si="370"/>
        <v>7</v>
      </c>
      <c r="KV119">
        <f t="shared" si="371"/>
        <v>6</v>
      </c>
      <c r="KW119" s="3">
        <f t="shared" si="372"/>
        <v>6</v>
      </c>
      <c r="KX119" s="2">
        <v>1</v>
      </c>
      <c r="KY119">
        <v>3</v>
      </c>
      <c r="KZ119">
        <v>5</v>
      </c>
      <c r="LA119">
        <v>3</v>
      </c>
      <c r="LB119">
        <v>1</v>
      </c>
      <c r="LC119">
        <v>3</v>
      </c>
      <c r="LD119">
        <v>1</v>
      </c>
      <c r="LE119">
        <v>4</v>
      </c>
      <c r="LF119">
        <v>3</v>
      </c>
      <c r="LG119">
        <v>3</v>
      </c>
      <c r="LH119">
        <v>4</v>
      </c>
      <c r="LI119">
        <v>3</v>
      </c>
      <c r="LJ119">
        <v>4</v>
      </c>
      <c r="LK119">
        <v>2</v>
      </c>
      <c r="LL119">
        <v>4</v>
      </c>
      <c r="LM119">
        <v>2</v>
      </c>
      <c r="LN119">
        <v>3</v>
      </c>
      <c r="LO119">
        <v>2</v>
      </c>
      <c r="LP119">
        <v>2</v>
      </c>
      <c r="LQ119">
        <v>2</v>
      </c>
      <c r="LR119">
        <v>2</v>
      </c>
      <c r="LS119">
        <v>1</v>
      </c>
      <c r="LT119">
        <v>3</v>
      </c>
      <c r="LU119" s="2">
        <f t="shared" si="351"/>
        <v>23</v>
      </c>
      <c r="LV119" s="3">
        <f t="shared" si="352"/>
        <v>3.8330000000000002</v>
      </c>
      <c r="LW119" s="2">
        <f t="shared" si="353"/>
        <v>37</v>
      </c>
      <c r="LX119" s="3">
        <f t="shared" si="354"/>
        <v>2.3130000000000002</v>
      </c>
      <c r="LY119" s="2">
        <f t="shared" si="355"/>
        <v>60</v>
      </c>
      <c r="LZ119" s="3">
        <f t="shared" si="356"/>
        <v>2.7269999999999999</v>
      </c>
      <c r="MA119" s="2">
        <v>1</v>
      </c>
      <c r="MB119">
        <v>2</v>
      </c>
      <c r="MC119">
        <v>1</v>
      </c>
      <c r="MD119">
        <v>1</v>
      </c>
      <c r="ME119">
        <v>1</v>
      </c>
      <c r="MF119">
        <v>1</v>
      </c>
      <c r="MG119">
        <v>2</v>
      </c>
      <c r="MH119">
        <v>1</v>
      </c>
      <c r="MI119">
        <v>2</v>
      </c>
      <c r="MJ119" s="3">
        <v>2</v>
      </c>
      <c r="MK119">
        <f t="shared" si="357"/>
        <v>14</v>
      </c>
      <c r="ML119" s="2">
        <v>1</v>
      </c>
      <c r="MM119">
        <v>4</v>
      </c>
      <c r="MN119">
        <v>3</v>
      </c>
      <c r="MO119">
        <v>2</v>
      </c>
      <c r="MP119" s="37">
        <f>LOOKUP(MO119,{1,2,3,4,5},{5,4,3,2,1})</f>
        <v>4</v>
      </c>
      <c r="MQ119">
        <v>3</v>
      </c>
      <c r="MR119">
        <v>2</v>
      </c>
      <c r="MS119" s="37">
        <f>LOOKUP(MR119,{1,2,3,4,5},{5,4,3,2,1})</f>
        <v>4</v>
      </c>
      <c r="MT119">
        <v>2</v>
      </c>
      <c r="MU119" s="37">
        <f>LOOKUP(MT119,{1,2,3,4,5},{5,4,3,2,1})</f>
        <v>4</v>
      </c>
      <c r="MV119">
        <v>2</v>
      </c>
      <c r="MW119">
        <v>1</v>
      </c>
      <c r="MX119">
        <v>2</v>
      </c>
      <c r="MY119">
        <v>3</v>
      </c>
      <c r="MZ119" s="37">
        <f>LOOKUP(MY119,{1,2,3,4,5},{5,4,3,2,1})</f>
        <v>3</v>
      </c>
      <c r="NA119">
        <v>2</v>
      </c>
      <c r="NB119">
        <v>3</v>
      </c>
      <c r="NC119">
        <v>2</v>
      </c>
      <c r="ND119" s="37">
        <f>LOOKUP(NC119,{1,2,3,4,5},{5,4,3,2,1})</f>
        <v>4</v>
      </c>
      <c r="NE119">
        <v>1</v>
      </c>
      <c r="NF119">
        <v>1</v>
      </c>
      <c r="NG119" s="37">
        <f>LOOKUP(NF119,{1,2,3,4,5},{5,4,3,2,1})</f>
        <v>5</v>
      </c>
      <c r="NH119">
        <v>1</v>
      </c>
      <c r="NI119" s="37">
        <f>LOOKUP(NH119,{1,2,3,4,5},{5,4,3,2,1})</f>
        <v>5</v>
      </c>
      <c r="NJ119">
        <v>4</v>
      </c>
      <c r="NK119">
        <v>2</v>
      </c>
      <c r="NL119" s="37">
        <f>LOOKUP(NK119,{1,2,3,4,5},{5,4,3,2,1})</f>
        <v>4</v>
      </c>
      <c r="NM119">
        <v>2</v>
      </c>
      <c r="NN119" s="37">
        <f>LOOKUP(NM119,{1,2,3,4,5},{5,4,3,2,1})</f>
        <v>4</v>
      </c>
      <c r="NO119">
        <v>3</v>
      </c>
      <c r="NP119" s="37">
        <f>LOOKUP(NO119,{1,2,3,4,5},{5,4,3,2,1})</f>
        <v>3</v>
      </c>
      <c r="NQ119">
        <v>4</v>
      </c>
      <c r="NR119">
        <v>3</v>
      </c>
      <c r="NS119">
        <v>4</v>
      </c>
      <c r="NT119">
        <v>3</v>
      </c>
      <c r="NU119" s="37">
        <f>LOOKUP(NT119,{1,2,3,4,5},{5,4,3,2,1})</f>
        <v>3</v>
      </c>
      <c r="NV119">
        <v>4</v>
      </c>
      <c r="NW119" s="37">
        <f>LOOKUP(NV119,{1,2,3,4,5},{5,4,3,2,1})</f>
        <v>2</v>
      </c>
      <c r="NX119">
        <v>3</v>
      </c>
      <c r="NY119" s="37">
        <f>LOOKUP(NX119,{1,2,3,4,5},{5,4,3,2,1})</f>
        <v>3</v>
      </c>
      <c r="NZ119">
        <f t="shared" si="284"/>
        <v>84</v>
      </c>
      <c r="OA119">
        <f t="shared" si="285"/>
        <v>3.23</v>
      </c>
      <c r="OB119" s="13" t="s">
        <v>440</v>
      </c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</row>
    <row r="120" spans="1:461" x14ac:dyDescent="0.3">
      <c r="A120" s="30">
        <v>132</v>
      </c>
      <c r="B120" s="2" t="s">
        <v>916</v>
      </c>
      <c r="C120" s="3">
        <v>1</v>
      </c>
      <c r="D120" s="2">
        <v>18</v>
      </c>
      <c r="E120">
        <v>2</v>
      </c>
      <c r="F120" s="2">
        <v>2</v>
      </c>
      <c r="G120">
        <v>2</v>
      </c>
      <c r="H120" s="3">
        <v>1</v>
      </c>
      <c r="I120" s="2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f t="shared" si="274"/>
        <v>2</v>
      </c>
      <c r="Q120" t="s">
        <v>917</v>
      </c>
      <c r="R120">
        <v>1</v>
      </c>
      <c r="S120">
        <v>4</v>
      </c>
      <c r="T120">
        <f>LOOKUP(R120,{1,2,3,4,5,6,11,15},{1,2,1,2,2,2,1,2})</f>
        <v>1</v>
      </c>
      <c r="U120">
        <v>1</v>
      </c>
      <c r="V120" s="3"/>
      <c r="W120" s="2">
        <v>1</v>
      </c>
      <c r="X120">
        <v>4</v>
      </c>
      <c r="Y120">
        <v>90</v>
      </c>
      <c r="Z120" s="13">
        <f t="shared" si="359"/>
        <v>4.5</v>
      </c>
      <c r="AA120">
        <v>90</v>
      </c>
      <c r="AB120" s="13">
        <f t="shared" si="360"/>
        <v>4.5</v>
      </c>
      <c r="AC120">
        <f t="shared" si="362"/>
        <v>13</v>
      </c>
      <c r="AD120" s="13">
        <f t="shared" si="358"/>
        <v>4.3330000000000002</v>
      </c>
      <c r="AE120" s="2">
        <v>1</v>
      </c>
      <c r="AF120">
        <v>1</v>
      </c>
      <c r="AG120">
        <f t="shared" si="286"/>
        <v>1</v>
      </c>
      <c r="AH120">
        <v>1</v>
      </c>
      <c r="AI120">
        <f t="shared" si="287"/>
        <v>1</v>
      </c>
      <c r="AJ120">
        <v>1</v>
      </c>
      <c r="AK120">
        <f t="shared" si="288"/>
        <v>1</v>
      </c>
      <c r="AL120">
        <v>1</v>
      </c>
      <c r="AM120">
        <f t="shared" si="289"/>
        <v>-1</v>
      </c>
      <c r="AN120">
        <v>1</v>
      </c>
      <c r="AO120">
        <f t="shared" si="290"/>
        <v>-1</v>
      </c>
      <c r="AP120">
        <v>1</v>
      </c>
      <c r="AQ120">
        <f t="shared" si="291"/>
        <v>1</v>
      </c>
      <c r="AR120">
        <v>1</v>
      </c>
      <c r="AS120">
        <f t="shared" si="292"/>
        <v>-1</v>
      </c>
      <c r="AT120">
        <v>1</v>
      </c>
      <c r="AU120">
        <f t="shared" si="293"/>
        <v>-1</v>
      </c>
      <c r="AV120">
        <v>1</v>
      </c>
      <c r="AW120">
        <f t="shared" si="294"/>
        <v>1</v>
      </c>
      <c r="AX120">
        <v>1</v>
      </c>
      <c r="AY120">
        <f t="shared" si="295"/>
        <v>-1</v>
      </c>
      <c r="AZ120">
        <v>1</v>
      </c>
      <c r="BA120">
        <f t="shared" si="296"/>
        <v>-1</v>
      </c>
      <c r="BB120">
        <v>1</v>
      </c>
      <c r="BC120">
        <f t="shared" si="297"/>
        <v>1</v>
      </c>
      <c r="BD120">
        <v>1</v>
      </c>
      <c r="BE120">
        <f t="shared" si="298"/>
        <v>1</v>
      </c>
      <c r="BF120">
        <v>1</v>
      </c>
      <c r="BG120">
        <f t="shared" si="299"/>
        <v>-1</v>
      </c>
      <c r="BH120">
        <v>1</v>
      </c>
      <c r="BI120">
        <f t="shared" si="300"/>
        <v>1</v>
      </c>
      <c r="BJ120">
        <v>1</v>
      </c>
      <c r="BK120">
        <f t="shared" si="301"/>
        <v>-1</v>
      </c>
      <c r="BL120">
        <v>1</v>
      </c>
      <c r="BM120">
        <f t="shared" si="302"/>
        <v>-1</v>
      </c>
      <c r="BN120">
        <v>1</v>
      </c>
      <c r="BO120">
        <f t="shared" si="303"/>
        <v>1</v>
      </c>
      <c r="BP120">
        <v>1</v>
      </c>
      <c r="BQ120">
        <f t="shared" si="304"/>
        <v>1</v>
      </c>
      <c r="BR120">
        <v>1</v>
      </c>
      <c r="BS120">
        <f t="shared" si="305"/>
        <v>-1</v>
      </c>
      <c r="BT120">
        <v>1</v>
      </c>
      <c r="BU120">
        <f t="shared" si="306"/>
        <v>-1</v>
      </c>
      <c r="BV120" s="13">
        <f t="shared" si="307"/>
        <v>-1</v>
      </c>
      <c r="BW120" s="2">
        <v>1</v>
      </c>
      <c r="BX120">
        <v>2</v>
      </c>
      <c r="BY120">
        <v>4</v>
      </c>
      <c r="BZ120">
        <v>2</v>
      </c>
      <c r="CA120">
        <v>5</v>
      </c>
      <c r="CB120">
        <v>4</v>
      </c>
      <c r="CC120">
        <v>5</v>
      </c>
      <c r="CD120">
        <v>3</v>
      </c>
      <c r="CE120" s="37">
        <v>5</v>
      </c>
      <c r="CF120">
        <v>2</v>
      </c>
      <c r="CG120">
        <v>4</v>
      </c>
      <c r="CH120">
        <v>2</v>
      </c>
      <c r="CI120">
        <v>2</v>
      </c>
      <c r="CJ120">
        <v>2</v>
      </c>
      <c r="CK120">
        <v>4</v>
      </c>
      <c r="CL120">
        <v>4</v>
      </c>
      <c r="CM120">
        <v>2</v>
      </c>
      <c r="CN120">
        <v>4</v>
      </c>
      <c r="CO120">
        <v>4</v>
      </c>
      <c r="CP120">
        <v>4</v>
      </c>
      <c r="CQ120">
        <v>4</v>
      </c>
      <c r="CR120">
        <v>2</v>
      </c>
      <c r="CS120">
        <f>LOOKUP(CR120,{1,2,3,4,5},{5,4,3,2,1})</f>
        <v>4</v>
      </c>
      <c r="CT120">
        <v>4</v>
      </c>
      <c r="CU120">
        <v>2</v>
      </c>
      <c r="CV120">
        <v>4</v>
      </c>
      <c r="CW120">
        <v>2</v>
      </c>
      <c r="CX120">
        <f>LOOKUP(CW120,{1,2,3,4,5},{5,4,3,2,1})</f>
        <v>4</v>
      </c>
      <c r="CY120">
        <v>2</v>
      </c>
      <c r="CZ120">
        <f>LOOKUP(CY120,{1,2,3,4,5},{5,4,3,2,1})</f>
        <v>4</v>
      </c>
      <c r="DA120">
        <v>2</v>
      </c>
      <c r="DB120">
        <f>LOOKUP(DA120,{1,2,3,4,5},{5,4,3,2,1})</f>
        <v>4</v>
      </c>
      <c r="DC120">
        <v>4</v>
      </c>
      <c r="DD120">
        <v>4</v>
      </c>
      <c r="DE120">
        <v>4</v>
      </c>
      <c r="DF120">
        <v>2</v>
      </c>
      <c r="DG120">
        <v>2</v>
      </c>
      <c r="DH120">
        <v>2</v>
      </c>
      <c r="DI120">
        <v>3</v>
      </c>
      <c r="DJ120">
        <v>4</v>
      </c>
      <c r="DK120">
        <v>3</v>
      </c>
      <c r="DL120" s="2">
        <f t="shared" si="310"/>
        <v>8</v>
      </c>
      <c r="DM120">
        <f t="shared" si="311"/>
        <v>2.6667000000000001</v>
      </c>
      <c r="DN120">
        <f t="shared" si="312"/>
        <v>6</v>
      </c>
      <c r="DO120">
        <f t="shared" si="313"/>
        <v>2</v>
      </c>
      <c r="DP120">
        <f t="shared" si="314"/>
        <v>14</v>
      </c>
      <c r="DQ120" s="3">
        <f t="shared" si="315"/>
        <v>2.3334000000000001</v>
      </c>
      <c r="DR120" s="2">
        <f t="shared" si="316"/>
        <v>24</v>
      </c>
      <c r="DS120">
        <f t="shared" si="317"/>
        <v>4</v>
      </c>
      <c r="DT120">
        <f t="shared" si="318"/>
        <v>23</v>
      </c>
      <c r="DU120">
        <f t="shared" si="319"/>
        <v>2.875</v>
      </c>
      <c r="DV120">
        <f t="shared" si="320"/>
        <v>47</v>
      </c>
      <c r="DW120" s="3">
        <f t="shared" si="321"/>
        <v>3.36</v>
      </c>
      <c r="DX120" s="2">
        <f t="shared" si="322"/>
        <v>12</v>
      </c>
      <c r="DY120">
        <f t="shared" si="323"/>
        <v>4</v>
      </c>
      <c r="DZ120">
        <f t="shared" si="324"/>
        <v>10</v>
      </c>
      <c r="EA120">
        <f t="shared" si="325"/>
        <v>3.3332999999999999</v>
      </c>
      <c r="EB120">
        <f t="shared" si="326"/>
        <v>22</v>
      </c>
      <c r="EC120" s="3">
        <f t="shared" si="327"/>
        <v>3.67</v>
      </c>
      <c r="ED120" s="2">
        <f t="shared" si="275"/>
        <v>24</v>
      </c>
      <c r="EE120" s="3">
        <f t="shared" si="328"/>
        <v>4</v>
      </c>
      <c r="EF120" s="2">
        <f t="shared" si="329"/>
        <v>10</v>
      </c>
      <c r="EG120" s="3">
        <f t="shared" si="330"/>
        <v>3.33</v>
      </c>
      <c r="EH120" s="2">
        <f t="shared" si="331"/>
        <v>117</v>
      </c>
      <c r="EI120" s="3">
        <f t="shared" si="332"/>
        <v>3.34</v>
      </c>
      <c r="EJ120" s="32">
        <v>1</v>
      </c>
      <c r="EK120" s="31">
        <v>2</v>
      </c>
      <c r="EL120" s="31">
        <v>2</v>
      </c>
      <c r="EM120" s="31">
        <v>2</v>
      </c>
      <c r="EN120" s="31">
        <v>2</v>
      </c>
      <c r="EO120" s="31" t="s">
        <v>440</v>
      </c>
      <c r="EP120" s="31">
        <v>2</v>
      </c>
      <c r="EQ120" s="31">
        <v>2</v>
      </c>
      <c r="ER120" s="31">
        <v>4</v>
      </c>
      <c r="ES120" s="31">
        <v>4</v>
      </c>
      <c r="ET120" s="31">
        <v>4</v>
      </c>
      <c r="EU120" s="31">
        <v>2</v>
      </c>
      <c r="EV120" s="31">
        <v>2</v>
      </c>
      <c r="EW120" s="31">
        <v>2</v>
      </c>
      <c r="EX120" s="31">
        <v>2</v>
      </c>
      <c r="EY120" s="31">
        <v>2</v>
      </c>
      <c r="EZ120" s="31">
        <v>4</v>
      </c>
      <c r="FA120" s="31">
        <v>2</v>
      </c>
      <c r="FB120" s="31">
        <v>2</v>
      </c>
      <c r="FC120" s="31">
        <v>2</v>
      </c>
      <c r="FD120" s="31">
        <v>2</v>
      </c>
      <c r="FE120" s="31">
        <v>4</v>
      </c>
      <c r="FF120" s="32">
        <f t="shared" si="333"/>
        <v>48</v>
      </c>
      <c r="FG120" s="33">
        <f t="shared" si="334"/>
        <v>2.4</v>
      </c>
      <c r="FH120" s="2" t="s">
        <v>520</v>
      </c>
      <c r="FI120">
        <v>15</v>
      </c>
      <c r="FJ120" t="s">
        <v>525</v>
      </c>
      <c r="FK120">
        <v>20</v>
      </c>
      <c r="FL120" t="s">
        <v>512</v>
      </c>
      <c r="FM120">
        <v>8</v>
      </c>
      <c r="FN120" s="2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 s="37">
        <v>2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2</v>
      </c>
      <c r="GF120">
        <v>1</v>
      </c>
      <c r="GG120">
        <v>1</v>
      </c>
      <c r="GH120">
        <v>1</v>
      </c>
      <c r="GI120">
        <v>1</v>
      </c>
      <c r="GJ120" s="2">
        <f t="shared" si="335"/>
        <v>21</v>
      </c>
      <c r="GK120" s="3">
        <f t="shared" si="336"/>
        <v>1.05</v>
      </c>
      <c r="GL120" s="2" t="s">
        <v>513</v>
      </c>
      <c r="GM120">
        <v>9</v>
      </c>
      <c r="GN120" t="s">
        <v>520</v>
      </c>
      <c r="GO120">
        <v>15</v>
      </c>
      <c r="GP120" t="s">
        <v>505</v>
      </c>
      <c r="GQ120" s="3">
        <v>1</v>
      </c>
      <c r="GR120" s="2">
        <v>1</v>
      </c>
      <c r="GS120">
        <v>4</v>
      </c>
      <c r="GT120">
        <v>4</v>
      </c>
      <c r="GU120">
        <v>4</v>
      </c>
      <c r="GV120">
        <v>4</v>
      </c>
      <c r="GW120">
        <v>4</v>
      </c>
      <c r="GX120" s="37">
        <f>LOOKUP(GW120,{1,2,3,4,5},{5,4,3,2,1})</f>
        <v>2</v>
      </c>
      <c r="GY120">
        <v>2</v>
      </c>
      <c r="GZ120" s="37">
        <f>LOOKUP(GY120,{1,2,3,4,5},{5,4,3,2,1})</f>
        <v>4</v>
      </c>
      <c r="HA120">
        <v>4</v>
      </c>
      <c r="HB120">
        <v>4</v>
      </c>
      <c r="HC120" s="37">
        <f>LOOKUP(HB120,{1,2,3,4,5},{5,4,3,2,1})</f>
        <v>2</v>
      </c>
      <c r="HD120">
        <v>4</v>
      </c>
      <c r="HE120">
        <v>4</v>
      </c>
      <c r="HF120">
        <v>4</v>
      </c>
      <c r="HG120">
        <v>2</v>
      </c>
      <c r="HH120">
        <v>4</v>
      </c>
      <c r="HI120">
        <v>4</v>
      </c>
      <c r="HJ120">
        <v>4</v>
      </c>
      <c r="HK120">
        <v>2</v>
      </c>
      <c r="HL120" s="37">
        <f>LOOKUP(HK120,{1,2,3,4,5},{5,4,3,2,1})</f>
        <v>4</v>
      </c>
      <c r="HM120">
        <v>2</v>
      </c>
      <c r="HN120" s="37">
        <f>LOOKUP(HM120,{1,2,3,4,5},{5,4,3,2,1})</f>
        <v>4</v>
      </c>
      <c r="HO120">
        <f t="shared" si="337"/>
        <v>62</v>
      </c>
      <c r="HP120">
        <f t="shared" si="338"/>
        <v>3.65</v>
      </c>
      <c r="HQ120" s="31">
        <v>1</v>
      </c>
      <c r="HR120" s="31">
        <v>2</v>
      </c>
      <c r="HS120" s="31">
        <v>3</v>
      </c>
      <c r="HT120" s="31">
        <v>1</v>
      </c>
      <c r="HU120" s="31">
        <v>1</v>
      </c>
      <c r="HV120" s="31">
        <v>1</v>
      </c>
      <c r="HW120" s="31">
        <v>1</v>
      </c>
      <c r="HX120" s="31">
        <v>3</v>
      </c>
      <c r="HY120" s="31">
        <v>2</v>
      </c>
      <c r="HZ120" s="31">
        <v>3</v>
      </c>
      <c r="IA120" s="31">
        <v>3</v>
      </c>
      <c r="IB120" s="31">
        <v>1</v>
      </c>
      <c r="IC120" s="31">
        <v>3</v>
      </c>
      <c r="ID120" s="31">
        <v>2</v>
      </c>
      <c r="IE120" s="31">
        <v>2</v>
      </c>
      <c r="IF120" s="31">
        <v>2</v>
      </c>
      <c r="IG120" s="31">
        <v>3</v>
      </c>
      <c r="IH120" s="31" t="s">
        <v>440</v>
      </c>
      <c r="II120" s="31">
        <v>2</v>
      </c>
      <c r="IJ120" s="31">
        <f>LOOKUP(II120,{1,2,3},{3,2,1})</f>
        <v>2</v>
      </c>
      <c r="IK120" s="32">
        <f t="shared" si="308"/>
        <v>32</v>
      </c>
      <c r="IL120" s="33">
        <f t="shared" si="309"/>
        <v>1.88</v>
      </c>
      <c r="IM120" s="2">
        <v>1</v>
      </c>
      <c r="IN120">
        <v>3</v>
      </c>
      <c r="IO120">
        <v>3</v>
      </c>
      <c r="IP120">
        <v>4</v>
      </c>
      <c r="IQ120">
        <v>3</v>
      </c>
      <c r="IR120">
        <v>5</v>
      </c>
      <c r="IS120">
        <v>4</v>
      </c>
      <c r="IT120" s="2">
        <f t="shared" si="339"/>
        <v>22</v>
      </c>
      <c r="IU120" s="3">
        <f t="shared" si="340"/>
        <v>3.6669999999999998</v>
      </c>
      <c r="IV120" s="2">
        <v>1</v>
      </c>
      <c r="IW120">
        <v>3</v>
      </c>
      <c r="IX120">
        <v>5</v>
      </c>
      <c r="IY120">
        <v>4</v>
      </c>
      <c r="IZ120">
        <v>4</v>
      </c>
      <c r="JA120">
        <v>5</v>
      </c>
      <c r="JB120">
        <v>5</v>
      </c>
      <c r="JC120" s="2">
        <f t="shared" si="341"/>
        <v>26</v>
      </c>
      <c r="JD120" s="3">
        <f t="shared" si="342"/>
        <v>4.3330000000000002</v>
      </c>
      <c r="JE120" s="2">
        <v>1</v>
      </c>
      <c r="JF120">
        <v>3</v>
      </c>
      <c r="JG120">
        <v>3</v>
      </c>
      <c r="JH120">
        <v>3</v>
      </c>
      <c r="JI120">
        <v>3</v>
      </c>
      <c r="JJ120">
        <v>3</v>
      </c>
      <c r="JK120">
        <v>3</v>
      </c>
      <c r="JL120" s="2">
        <f t="shared" si="343"/>
        <v>18</v>
      </c>
      <c r="JM120" s="3">
        <f t="shared" si="344"/>
        <v>3</v>
      </c>
      <c r="JN120" s="2">
        <v>1</v>
      </c>
      <c r="JO120">
        <v>5</v>
      </c>
      <c r="JP120">
        <v>5</v>
      </c>
      <c r="JQ120">
        <v>5</v>
      </c>
      <c r="JR120">
        <v>5</v>
      </c>
      <c r="JS120">
        <v>5</v>
      </c>
      <c r="JT120">
        <v>5</v>
      </c>
      <c r="JU120" s="2">
        <f t="shared" si="365"/>
        <v>30</v>
      </c>
      <c r="JV120" s="3">
        <f t="shared" si="366"/>
        <v>5</v>
      </c>
      <c r="JW120" s="2">
        <v>1</v>
      </c>
      <c r="JX120">
        <v>2</v>
      </c>
      <c r="JY120" s="37">
        <f>LOOKUP(JX120,{1,2,3,4,5},{5,4,3,2,1})</f>
        <v>4</v>
      </c>
      <c r="JZ120">
        <v>2</v>
      </c>
      <c r="KA120" s="37">
        <f>LOOKUP(JZ120,{1,2,3,4,5},{5,4,3,2,1})</f>
        <v>4</v>
      </c>
      <c r="KB120">
        <v>2</v>
      </c>
      <c r="KC120" s="37">
        <f>LOOKUP(KB120,{1,2,3,4,5},{5,4,3,2,1})</f>
        <v>4</v>
      </c>
      <c r="KD120">
        <v>2</v>
      </c>
      <c r="KE120" s="37">
        <f>LOOKUP(KD120,{1,2,3,4,5},{5,4,3,2,1})</f>
        <v>4</v>
      </c>
      <c r="KF120">
        <v>2</v>
      </c>
      <c r="KG120" s="37">
        <f>LOOKUP(KF120,{1,2,3,4,5},{5,4,3,2,1})</f>
        <v>4</v>
      </c>
      <c r="KH120">
        <v>2</v>
      </c>
      <c r="KI120" s="37">
        <f>LOOKUP(KH120,{1,2,3,4,5},{5,4,3,2,1})</f>
        <v>4</v>
      </c>
      <c r="KJ120" s="2">
        <f t="shared" si="276"/>
        <v>12</v>
      </c>
      <c r="KK120" s="3">
        <f t="shared" si="345"/>
        <v>2</v>
      </c>
      <c r="KL120" s="2">
        <f t="shared" si="346"/>
        <v>10</v>
      </c>
      <c r="KM120">
        <f t="shared" si="347"/>
        <v>12</v>
      </c>
      <c r="KN120">
        <f t="shared" si="363"/>
        <v>12</v>
      </c>
      <c r="KO120">
        <f t="shared" si="348"/>
        <v>11</v>
      </c>
      <c r="KP120">
        <f t="shared" si="361"/>
        <v>14</v>
      </c>
      <c r="KQ120">
        <f t="shared" si="349"/>
        <v>13</v>
      </c>
      <c r="KR120" s="2">
        <f t="shared" si="368"/>
        <v>8</v>
      </c>
      <c r="KS120">
        <f t="shared" si="364"/>
        <v>8</v>
      </c>
      <c r="KT120">
        <f t="shared" si="369"/>
        <v>8</v>
      </c>
      <c r="KU120">
        <f t="shared" si="370"/>
        <v>8</v>
      </c>
      <c r="KV120">
        <f t="shared" si="371"/>
        <v>8</v>
      </c>
      <c r="KW120" s="3">
        <f t="shared" si="372"/>
        <v>8</v>
      </c>
      <c r="KX120" s="2">
        <v>1</v>
      </c>
      <c r="KY120">
        <v>4</v>
      </c>
      <c r="KZ120">
        <v>4</v>
      </c>
      <c r="LA120">
        <v>4</v>
      </c>
      <c r="LB120">
        <v>4</v>
      </c>
      <c r="LC120">
        <v>4</v>
      </c>
      <c r="LD120">
        <v>2</v>
      </c>
      <c r="LE120">
        <v>4</v>
      </c>
      <c r="LF120">
        <v>4</v>
      </c>
      <c r="LG120">
        <v>4</v>
      </c>
      <c r="LH120">
        <v>4</v>
      </c>
      <c r="LI120">
        <v>4</v>
      </c>
      <c r="LJ120">
        <v>4</v>
      </c>
      <c r="LK120">
        <v>4</v>
      </c>
      <c r="LL120">
        <v>4</v>
      </c>
      <c r="LM120">
        <v>4</v>
      </c>
      <c r="LN120">
        <v>4</v>
      </c>
      <c r="LO120">
        <v>3</v>
      </c>
      <c r="LP120">
        <v>4</v>
      </c>
      <c r="LQ120">
        <v>4</v>
      </c>
      <c r="LR120">
        <v>4</v>
      </c>
      <c r="LS120">
        <v>2</v>
      </c>
      <c r="LT120">
        <v>4</v>
      </c>
      <c r="LU120" s="2">
        <f t="shared" si="351"/>
        <v>24</v>
      </c>
      <c r="LV120" s="3">
        <f t="shared" si="352"/>
        <v>4</v>
      </c>
      <c r="LW120" s="2">
        <f t="shared" si="353"/>
        <v>59</v>
      </c>
      <c r="LX120" s="3">
        <f t="shared" si="354"/>
        <v>3.6880000000000002</v>
      </c>
      <c r="LY120" s="2">
        <f t="shared" si="355"/>
        <v>83</v>
      </c>
      <c r="LZ120" s="3">
        <f t="shared" si="356"/>
        <v>3.7730000000000001</v>
      </c>
      <c r="MA120" s="2">
        <v>1</v>
      </c>
      <c r="MB120">
        <v>1</v>
      </c>
      <c r="MC120">
        <v>1</v>
      </c>
      <c r="MD120">
        <v>1</v>
      </c>
      <c r="ME120">
        <v>1</v>
      </c>
      <c r="MF120">
        <v>2</v>
      </c>
      <c r="MG120">
        <v>1</v>
      </c>
      <c r="MH120">
        <v>1</v>
      </c>
      <c r="MI120">
        <v>1</v>
      </c>
      <c r="MJ120" s="3">
        <v>2</v>
      </c>
      <c r="MK120">
        <f t="shared" si="357"/>
        <v>12</v>
      </c>
      <c r="ML120" s="2">
        <v>1</v>
      </c>
      <c r="MM120">
        <v>4</v>
      </c>
      <c r="MN120">
        <v>4</v>
      </c>
      <c r="MO120">
        <v>4</v>
      </c>
      <c r="MP120" s="37">
        <f>LOOKUP(MO120,{1,2,3,4,5},{5,4,3,2,1})</f>
        <v>2</v>
      </c>
      <c r="MQ120">
        <v>2</v>
      </c>
      <c r="MR120">
        <v>2</v>
      </c>
      <c r="MS120" s="37">
        <f>LOOKUP(MR120,{1,2,3,4,5},{5,4,3,2,1})</f>
        <v>4</v>
      </c>
      <c r="MT120">
        <v>2</v>
      </c>
      <c r="MU120" s="37">
        <f>LOOKUP(MT120,{1,2,3,4,5},{5,4,3,2,1})</f>
        <v>4</v>
      </c>
      <c r="MV120">
        <v>1</v>
      </c>
      <c r="MW120">
        <v>2</v>
      </c>
      <c r="MX120">
        <v>2</v>
      </c>
      <c r="MY120">
        <v>2</v>
      </c>
      <c r="MZ120" s="37">
        <f>LOOKUP(MY120,{1,2,3,4,5},{5,4,3,2,1})</f>
        <v>4</v>
      </c>
      <c r="NA120">
        <v>2</v>
      </c>
      <c r="NB120">
        <v>4</v>
      </c>
      <c r="NC120">
        <v>3</v>
      </c>
      <c r="ND120" s="37">
        <f>LOOKUP(NC120,{1,2,3,4,5},{5,4,3,2,1})</f>
        <v>3</v>
      </c>
      <c r="NE120">
        <v>1</v>
      </c>
      <c r="NF120">
        <v>2</v>
      </c>
      <c r="NG120" s="37">
        <f>LOOKUP(NF120,{1,2,3,4,5},{5,4,3,2,1})</f>
        <v>4</v>
      </c>
      <c r="NH120">
        <v>3</v>
      </c>
      <c r="NI120" s="37">
        <f>LOOKUP(NH120,{1,2,3,4,5},{5,4,3,2,1})</f>
        <v>3</v>
      </c>
      <c r="NJ120">
        <v>4</v>
      </c>
      <c r="NK120">
        <v>1</v>
      </c>
      <c r="NL120" s="37">
        <f>LOOKUP(NK120,{1,2,3,4,5},{5,4,3,2,1})</f>
        <v>5</v>
      </c>
      <c r="NM120">
        <v>2</v>
      </c>
      <c r="NN120" s="37">
        <f>LOOKUP(NM120,{1,2,3,4,5},{5,4,3,2,1})</f>
        <v>4</v>
      </c>
      <c r="NO120">
        <v>2</v>
      </c>
      <c r="NP120" s="37">
        <f>LOOKUP(NO120,{1,2,3,4,5},{5,4,3,2,1})</f>
        <v>4</v>
      </c>
      <c r="NQ120">
        <v>4</v>
      </c>
      <c r="NR120">
        <v>5</v>
      </c>
      <c r="NS120">
        <v>5</v>
      </c>
      <c r="NT120">
        <v>2</v>
      </c>
      <c r="NU120" s="37">
        <f>LOOKUP(NT120,{1,2,3,4,5},{5,4,3,2,1})</f>
        <v>4</v>
      </c>
      <c r="NV120">
        <v>5</v>
      </c>
      <c r="NW120" s="37">
        <f>LOOKUP(NV120,{1,2,3,4,5},{5,4,3,2,1})</f>
        <v>1</v>
      </c>
      <c r="NX120">
        <v>4</v>
      </c>
      <c r="NY120" s="37">
        <f>LOOKUP(NX120,{1,2,3,4,5},{5,4,3,2,1})</f>
        <v>2</v>
      </c>
      <c r="NZ120">
        <f t="shared" ref="NZ120:NZ151" si="373">SUM(MM120,MN120,MP120,MQ120,MS120,MU120,MV120,MW120,MX120,MZ120,NA120,NB120,ND120,NE120,NG120,NI120,NJ120,NL120,NN120,NP120,NQ120,NR120,NS120,NU120,NW120,NY120)</f>
        <v>84</v>
      </c>
      <c r="OA120">
        <f t="shared" ref="OA120:OA151" si="374">ROUND((NZ120/26), 2)</f>
        <v>3.23</v>
      </c>
      <c r="OB120" s="13" t="s">
        <v>918</v>
      </c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</row>
    <row r="121" spans="1:461" x14ac:dyDescent="0.3">
      <c r="A121" s="30">
        <v>133</v>
      </c>
      <c r="B121" s="2" t="s">
        <v>919</v>
      </c>
      <c r="C121" s="3">
        <v>1</v>
      </c>
      <c r="D121" s="2">
        <v>19</v>
      </c>
      <c r="E121">
        <v>2</v>
      </c>
      <c r="F121" s="2">
        <v>1</v>
      </c>
      <c r="G121">
        <v>1</v>
      </c>
      <c r="H121" s="3">
        <v>1</v>
      </c>
      <c r="I121" s="2">
        <v>1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f t="shared" si="274"/>
        <v>2</v>
      </c>
      <c r="R121">
        <v>1</v>
      </c>
      <c r="S121">
        <v>4</v>
      </c>
      <c r="T121">
        <f>LOOKUP(R121,{1,2,3,4,5,6,11,15},{1,2,1,2,2,2,1,2})</f>
        <v>1</v>
      </c>
      <c r="U121">
        <v>1</v>
      </c>
      <c r="V121" s="3"/>
      <c r="W121" s="2">
        <v>1</v>
      </c>
      <c r="X121">
        <v>6</v>
      </c>
      <c r="Y121">
        <v>75</v>
      </c>
      <c r="Z121" s="13">
        <f t="shared" si="359"/>
        <v>3.75</v>
      </c>
      <c r="AA121">
        <v>75</v>
      </c>
      <c r="AB121" s="13">
        <f t="shared" si="360"/>
        <v>3.75</v>
      </c>
      <c r="AC121">
        <f t="shared" si="362"/>
        <v>11.5</v>
      </c>
      <c r="AD121" s="13">
        <f t="shared" si="358"/>
        <v>3.8330000000000002</v>
      </c>
      <c r="AE121" s="2">
        <v>1</v>
      </c>
      <c r="AF121">
        <v>1</v>
      </c>
      <c r="AG121">
        <f t="shared" ref="AG121:AG152" si="375">IF(AF121=1,1,-1)</f>
        <v>1</v>
      </c>
      <c r="AH121">
        <v>1</v>
      </c>
      <c r="AI121">
        <f t="shared" ref="AI121:AI152" si="376">IF(AH121=1,1,-1)</f>
        <v>1</v>
      </c>
      <c r="AJ121">
        <v>1</v>
      </c>
      <c r="AK121">
        <f t="shared" ref="AK121:AK152" si="377">IF(AJ121=1,1,-1)</f>
        <v>1</v>
      </c>
      <c r="AL121">
        <v>1</v>
      </c>
      <c r="AM121">
        <f t="shared" ref="AM121:AM152" si="378">IF(AL121=2,1,-1)</f>
        <v>-1</v>
      </c>
      <c r="AN121">
        <v>1</v>
      </c>
      <c r="AO121">
        <f t="shared" ref="AO121:AO152" si="379">IF(AN121=2,1,-1)</f>
        <v>-1</v>
      </c>
      <c r="AP121">
        <v>1</v>
      </c>
      <c r="AQ121">
        <f t="shared" ref="AQ121:AQ152" si="380">IF(AP121=1,1,-1)</f>
        <v>1</v>
      </c>
      <c r="AR121">
        <v>2</v>
      </c>
      <c r="AS121">
        <f t="shared" ref="AS121:AS152" si="381">IF(AR121=2,1,-1)</f>
        <v>1</v>
      </c>
      <c r="AT121">
        <v>2</v>
      </c>
      <c r="AU121">
        <f t="shared" ref="AU121:AU152" si="382">IF(AT121=2,1,-1)</f>
        <v>1</v>
      </c>
      <c r="AV121">
        <v>1</v>
      </c>
      <c r="AW121">
        <f t="shared" ref="AW121:AW152" si="383">IF(AV121=1,1,-1)</f>
        <v>1</v>
      </c>
      <c r="AX121">
        <v>1</v>
      </c>
      <c r="AY121">
        <f t="shared" ref="AY121:AY152" si="384">IF(AX121=2,1,-1)</f>
        <v>-1</v>
      </c>
      <c r="AZ121">
        <v>1</v>
      </c>
      <c r="BA121">
        <f t="shared" ref="BA121:BA152" si="385">IF(AZ121=2,1,-1)</f>
        <v>-1</v>
      </c>
      <c r="BB121">
        <v>1</v>
      </c>
      <c r="BC121">
        <f t="shared" ref="BC121:BC152" si="386">IF(BB121=1,1,-1)</f>
        <v>1</v>
      </c>
      <c r="BD121">
        <v>1</v>
      </c>
      <c r="BE121">
        <f t="shared" ref="BE121:BE152" si="387">IF(BD121=1,1,-1)</f>
        <v>1</v>
      </c>
      <c r="BF121">
        <v>2</v>
      </c>
      <c r="BG121">
        <f t="shared" ref="BG121:BG152" si="388">IF(BF121=2,1,-1)</f>
        <v>1</v>
      </c>
      <c r="BH121">
        <v>1</v>
      </c>
      <c r="BI121">
        <f t="shared" ref="BI121:BI152" si="389">IF(BH121=1,1,-1)</f>
        <v>1</v>
      </c>
      <c r="BJ121">
        <v>2</v>
      </c>
      <c r="BK121">
        <f t="shared" ref="BK121:BK152" si="390">IF(BJ121=2,1,-1)</f>
        <v>1</v>
      </c>
      <c r="BL121">
        <v>1</v>
      </c>
      <c r="BM121">
        <f t="shared" ref="BM121:BM152" si="391">IF(BL121=2,1,-1)</f>
        <v>-1</v>
      </c>
      <c r="BN121">
        <v>1</v>
      </c>
      <c r="BO121">
        <f t="shared" ref="BO121:BO152" si="392">IF(BN121=1,1,-1)</f>
        <v>1</v>
      </c>
      <c r="BP121">
        <v>1</v>
      </c>
      <c r="BQ121">
        <f t="shared" ref="BQ121:BQ152" si="393">IF(BP121=1,1,-1)</f>
        <v>1</v>
      </c>
      <c r="BR121">
        <v>2</v>
      </c>
      <c r="BS121">
        <f t="shared" ref="BS121:BS152" si="394">IF(BR121=2,1,-1)</f>
        <v>1</v>
      </c>
      <c r="BT121">
        <v>1</v>
      </c>
      <c r="BU121">
        <f t="shared" ref="BU121:BU152" si="395">IF(BT121=2,1,-1)</f>
        <v>-1</v>
      </c>
      <c r="BV121" s="13">
        <f t="shared" ref="BV121:BV152" si="396">SUM(AG121,AI121,AK121,AM121,AO121,AQ121,AS121,AU121,AW121,AY121,BA121,BC121,BE121,BG121,BI121,BK121,BM121,BO121,BQ121,BS121,BU121)</f>
        <v>9</v>
      </c>
      <c r="BW121" s="2">
        <v>1</v>
      </c>
      <c r="BX121">
        <v>4</v>
      </c>
      <c r="BY121">
        <v>4</v>
      </c>
      <c r="BZ121">
        <v>3</v>
      </c>
      <c r="CA121">
        <v>5</v>
      </c>
      <c r="CB121">
        <v>2</v>
      </c>
      <c r="CC121">
        <v>3</v>
      </c>
      <c r="CD121">
        <v>1</v>
      </c>
      <c r="CE121" s="37">
        <v>5</v>
      </c>
      <c r="CF121">
        <v>2</v>
      </c>
      <c r="CG121">
        <v>2</v>
      </c>
      <c r="CH121">
        <v>1</v>
      </c>
      <c r="CI121">
        <v>1</v>
      </c>
      <c r="CJ121">
        <v>1</v>
      </c>
      <c r="CK121">
        <v>3</v>
      </c>
      <c r="CL121">
        <v>4</v>
      </c>
      <c r="CM121">
        <v>2</v>
      </c>
      <c r="CN121">
        <v>1</v>
      </c>
      <c r="CO121">
        <v>1</v>
      </c>
      <c r="CP121">
        <v>4</v>
      </c>
      <c r="CQ121">
        <v>1</v>
      </c>
      <c r="CR121">
        <v>2</v>
      </c>
      <c r="CS121">
        <f>LOOKUP(CR121,{1,2,3,4,5},{5,4,3,2,1})</f>
        <v>4</v>
      </c>
      <c r="CT121">
        <v>1</v>
      </c>
      <c r="CU121">
        <v>1</v>
      </c>
      <c r="CV121">
        <v>1</v>
      </c>
      <c r="CW121">
        <v>1</v>
      </c>
      <c r="CX121">
        <f>LOOKUP(CW121,{1,2,3,4,5},{5,4,3,2,1})</f>
        <v>5</v>
      </c>
      <c r="CY121">
        <v>1</v>
      </c>
      <c r="CZ121">
        <f>LOOKUP(CY121,{1,2,3,4,5},{5,4,3,2,1})</f>
        <v>5</v>
      </c>
      <c r="DA121">
        <v>1</v>
      </c>
      <c r="DB121">
        <f>LOOKUP(DA121,{1,2,3,4,5},{5,4,3,2,1})</f>
        <v>5</v>
      </c>
      <c r="DC121">
        <v>4</v>
      </c>
      <c r="DD121">
        <v>4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4</v>
      </c>
      <c r="DK121">
        <v>4</v>
      </c>
      <c r="DL121" s="2">
        <f t="shared" si="310"/>
        <v>11</v>
      </c>
      <c r="DM121">
        <f t="shared" si="311"/>
        <v>3.6667000000000001</v>
      </c>
      <c r="DN121">
        <f t="shared" si="312"/>
        <v>12</v>
      </c>
      <c r="DO121">
        <f t="shared" si="313"/>
        <v>4</v>
      </c>
      <c r="DP121">
        <f t="shared" si="314"/>
        <v>23</v>
      </c>
      <c r="DQ121" s="3">
        <f t="shared" si="315"/>
        <v>3.8334000000000001</v>
      </c>
      <c r="DR121" s="2">
        <f t="shared" si="316"/>
        <v>17</v>
      </c>
      <c r="DS121">
        <f t="shared" si="317"/>
        <v>2.8332999999999999</v>
      </c>
      <c r="DT121">
        <f t="shared" si="318"/>
        <v>12</v>
      </c>
      <c r="DU121">
        <f t="shared" si="319"/>
        <v>1.5</v>
      </c>
      <c r="DV121">
        <f t="shared" si="320"/>
        <v>29</v>
      </c>
      <c r="DW121" s="3">
        <f t="shared" si="321"/>
        <v>2.0699999999999998</v>
      </c>
      <c r="DX121" s="2">
        <f t="shared" si="322"/>
        <v>9</v>
      </c>
      <c r="DY121">
        <f t="shared" si="323"/>
        <v>3</v>
      </c>
      <c r="DZ121">
        <f t="shared" si="324"/>
        <v>3</v>
      </c>
      <c r="EA121">
        <f t="shared" si="325"/>
        <v>1</v>
      </c>
      <c r="EB121">
        <f t="shared" si="326"/>
        <v>12</v>
      </c>
      <c r="EC121" s="3">
        <f t="shared" si="327"/>
        <v>2</v>
      </c>
      <c r="ED121" s="2">
        <f t="shared" si="275"/>
        <v>27</v>
      </c>
      <c r="EE121" s="3">
        <f t="shared" si="328"/>
        <v>4.5</v>
      </c>
      <c r="EF121" s="2">
        <f t="shared" si="329"/>
        <v>12</v>
      </c>
      <c r="EG121" s="3">
        <f t="shared" si="330"/>
        <v>4</v>
      </c>
      <c r="EH121" s="2">
        <f t="shared" si="331"/>
        <v>103</v>
      </c>
      <c r="EI121" s="3">
        <f t="shared" si="332"/>
        <v>2.94</v>
      </c>
      <c r="EJ121" s="2">
        <v>1</v>
      </c>
      <c r="EK121">
        <v>1</v>
      </c>
      <c r="EL121">
        <v>1</v>
      </c>
      <c r="EM121">
        <v>4</v>
      </c>
      <c r="EN121">
        <v>1</v>
      </c>
      <c r="EO121">
        <v>1</v>
      </c>
      <c r="EP121">
        <v>1</v>
      </c>
      <c r="EQ121">
        <v>4</v>
      </c>
      <c r="ER121">
        <v>1</v>
      </c>
      <c r="ES121">
        <v>1</v>
      </c>
      <c r="ET121">
        <v>5</v>
      </c>
      <c r="EU121" s="37">
        <v>2</v>
      </c>
      <c r="EV121">
        <v>1</v>
      </c>
      <c r="EW121">
        <v>1</v>
      </c>
      <c r="EX121">
        <v>4</v>
      </c>
      <c r="EY121">
        <v>1</v>
      </c>
      <c r="EZ121">
        <v>5</v>
      </c>
      <c r="FA121">
        <v>1</v>
      </c>
      <c r="FB121">
        <v>4</v>
      </c>
      <c r="FC121">
        <v>1</v>
      </c>
      <c r="FD121">
        <v>1</v>
      </c>
      <c r="FE121">
        <v>5</v>
      </c>
      <c r="FF121" s="2">
        <f t="shared" si="333"/>
        <v>44</v>
      </c>
      <c r="FG121" s="3">
        <f t="shared" si="334"/>
        <v>2.2000000000000002</v>
      </c>
      <c r="FH121" s="2" t="s">
        <v>520</v>
      </c>
      <c r="FI121">
        <v>15</v>
      </c>
      <c r="FJ121" t="s">
        <v>514</v>
      </c>
      <c r="FK121">
        <v>10</v>
      </c>
      <c r="FL121" t="s">
        <v>514</v>
      </c>
      <c r="FM121" s="3">
        <v>10</v>
      </c>
      <c r="FN121" s="2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2</v>
      </c>
      <c r="FW121">
        <v>1</v>
      </c>
      <c r="FX121">
        <v>1</v>
      </c>
      <c r="FY121" s="37">
        <v>2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2</v>
      </c>
      <c r="GF121">
        <v>1</v>
      </c>
      <c r="GG121">
        <v>1</v>
      </c>
      <c r="GH121">
        <v>1</v>
      </c>
      <c r="GI121">
        <v>1</v>
      </c>
      <c r="GJ121" s="2">
        <f t="shared" si="335"/>
        <v>22</v>
      </c>
      <c r="GK121" s="3">
        <f t="shared" si="336"/>
        <v>1.1000000000000001</v>
      </c>
      <c r="GL121" s="2" t="s">
        <v>520</v>
      </c>
      <c r="GM121">
        <v>15</v>
      </c>
      <c r="GN121" t="s">
        <v>513</v>
      </c>
      <c r="GO121">
        <v>9</v>
      </c>
      <c r="GP121" t="s">
        <v>507</v>
      </c>
      <c r="GQ121" s="3">
        <v>3</v>
      </c>
      <c r="GR121" s="2">
        <v>1</v>
      </c>
      <c r="GS121">
        <v>4</v>
      </c>
      <c r="GT121">
        <v>4</v>
      </c>
      <c r="GU121">
        <v>1</v>
      </c>
      <c r="GV121">
        <v>3</v>
      </c>
      <c r="GW121">
        <v>4</v>
      </c>
      <c r="GX121" s="37">
        <f>LOOKUP(GW121,{1,2,3,4,5},{5,4,3,2,1})</f>
        <v>2</v>
      </c>
      <c r="GY121">
        <v>1</v>
      </c>
      <c r="GZ121" s="37">
        <f>LOOKUP(GY121,{1,2,3,4,5},{5,4,3,2,1})</f>
        <v>5</v>
      </c>
      <c r="HA121">
        <v>4</v>
      </c>
      <c r="HB121">
        <v>2</v>
      </c>
      <c r="HC121" s="37">
        <f>LOOKUP(HB121,{1,2,3,4,5},{5,4,3,2,1})</f>
        <v>4</v>
      </c>
      <c r="HD121">
        <v>1</v>
      </c>
      <c r="HE121">
        <v>2</v>
      </c>
      <c r="HF121">
        <v>5</v>
      </c>
      <c r="HG121">
        <v>1</v>
      </c>
      <c r="HH121">
        <v>1</v>
      </c>
      <c r="HI121">
        <v>1</v>
      </c>
      <c r="HJ121">
        <v>1</v>
      </c>
      <c r="HK121">
        <v>1</v>
      </c>
      <c r="HL121" s="37">
        <f>LOOKUP(HK121,{1,2,3,4,5},{5,4,3,2,1})</f>
        <v>5</v>
      </c>
      <c r="HM121">
        <v>1</v>
      </c>
      <c r="HN121" s="37">
        <f>LOOKUP(HM121,{1,2,3,4,5},{5,4,3,2,1})</f>
        <v>5</v>
      </c>
      <c r="HO121">
        <f t="shared" si="337"/>
        <v>49</v>
      </c>
      <c r="HP121">
        <f t="shared" si="338"/>
        <v>2.88</v>
      </c>
      <c r="HQ121">
        <v>1</v>
      </c>
      <c r="HR121">
        <v>1</v>
      </c>
      <c r="HS121">
        <v>3</v>
      </c>
      <c r="HT121">
        <v>1</v>
      </c>
      <c r="HU121">
        <v>1</v>
      </c>
      <c r="HV121">
        <v>1</v>
      </c>
      <c r="HW121">
        <v>1</v>
      </c>
      <c r="HX121" s="37">
        <v>3</v>
      </c>
      <c r="HY121">
        <v>2</v>
      </c>
      <c r="HZ121">
        <v>3</v>
      </c>
      <c r="IA121">
        <v>3</v>
      </c>
      <c r="IB121">
        <v>1</v>
      </c>
      <c r="IC121">
        <v>3</v>
      </c>
      <c r="ID121">
        <v>1</v>
      </c>
      <c r="IE121">
        <v>3</v>
      </c>
      <c r="IF121">
        <v>3</v>
      </c>
      <c r="IG121">
        <v>3</v>
      </c>
      <c r="IH121">
        <v>1</v>
      </c>
      <c r="II121">
        <v>1</v>
      </c>
      <c r="IJ121" s="37">
        <f>LOOKUP(II121,{1,2,3},{3,2,1})</f>
        <v>3</v>
      </c>
      <c r="IK121" s="2">
        <f t="shared" si="308"/>
        <v>34</v>
      </c>
      <c r="IL121" s="3">
        <f t="shared" si="309"/>
        <v>2</v>
      </c>
      <c r="IM121" s="2">
        <v>1</v>
      </c>
      <c r="IN121">
        <v>2</v>
      </c>
      <c r="IO121">
        <v>4</v>
      </c>
      <c r="IP121">
        <v>5</v>
      </c>
      <c r="IQ121">
        <v>1</v>
      </c>
      <c r="IR121">
        <v>5</v>
      </c>
      <c r="IS121">
        <v>3</v>
      </c>
      <c r="IT121" s="2">
        <f t="shared" si="339"/>
        <v>20</v>
      </c>
      <c r="IU121" s="3">
        <f t="shared" si="340"/>
        <v>3.3330000000000002</v>
      </c>
      <c r="IV121" s="2">
        <v>1</v>
      </c>
      <c r="IW121">
        <v>2</v>
      </c>
      <c r="IX121">
        <v>4</v>
      </c>
      <c r="IY121">
        <v>5</v>
      </c>
      <c r="IZ121">
        <v>1</v>
      </c>
      <c r="JA121">
        <v>5</v>
      </c>
      <c r="JB121">
        <v>4</v>
      </c>
      <c r="JC121" s="2">
        <f t="shared" si="341"/>
        <v>21</v>
      </c>
      <c r="JD121" s="3">
        <f t="shared" si="342"/>
        <v>3.5</v>
      </c>
      <c r="JE121" s="2">
        <v>1</v>
      </c>
      <c r="JF121">
        <v>4</v>
      </c>
      <c r="JG121">
        <v>2</v>
      </c>
      <c r="JH121">
        <v>1</v>
      </c>
      <c r="JI121">
        <v>5</v>
      </c>
      <c r="JJ121">
        <v>1</v>
      </c>
      <c r="JK121">
        <v>3</v>
      </c>
      <c r="JL121" s="2">
        <f t="shared" si="343"/>
        <v>16</v>
      </c>
      <c r="JM121" s="3">
        <f t="shared" si="344"/>
        <v>2.6669999999999998</v>
      </c>
      <c r="JN121" s="2">
        <v>1</v>
      </c>
      <c r="JO121">
        <v>5</v>
      </c>
      <c r="JP121">
        <v>4</v>
      </c>
      <c r="JQ121">
        <v>2</v>
      </c>
      <c r="JR121">
        <v>5</v>
      </c>
      <c r="JS121">
        <v>1</v>
      </c>
      <c r="JT121">
        <v>3</v>
      </c>
      <c r="JU121" s="2">
        <f t="shared" si="365"/>
        <v>20</v>
      </c>
      <c r="JV121" s="3">
        <f t="shared" si="366"/>
        <v>3.3330000000000002</v>
      </c>
      <c r="JW121" s="2">
        <v>1</v>
      </c>
      <c r="JX121">
        <v>5</v>
      </c>
      <c r="JY121" s="37">
        <f>LOOKUP(JX121,{1,2,3,4,5},{5,4,3,2,1})</f>
        <v>1</v>
      </c>
      <c r="JZ121">
        <v>3</v>
      </c>
      <c r="KA121" s="37">
        <f>LOOKUP(JZ121,{1,2,3,4,5},{5,4,3,2,1})</f>
        <v>3</v>
      </c>
      <c r="KB121">
        <v>2</v>
      </c>
      <c r="KC121" s="37">
        <f>LOOKUP(KB121,{1,2,3,4,5},{5,4,3,2,1})</f>
        <v>4</v>
      </c>
      <c r="KD121">
        <v>5</v>
      </c>
      <c r="KE121" s="37">
        <f>LOOKUP(KD121,{1,2,3,4,5},{5,4,3,2,1})</f>
        <v>1</v>
      </c>
      <c r="KF121">
        <v>1</v>
      </c>
      <c r="KG121" s="37">
        <f>LOOKUP(KF121,{1,2,3,4,5},{5,4,3,2,1})</f>
        <v>5</v>
      </c>
      <c r="KH121">
        <v>2</v>
      </c>
      <c r="KI121" s="37">
        <f>LOOKUP(KH121,{1,2,3,4,5},{5,4,3,2,1})</f>
        <v>4</v>
      </c>
      <c r="KJ121" s="2">
        <f t="shared" si="276"/>
        <v>18</v>
      </c>
      <c r="KK121" s="3">
        <f t="shared" si="345"/>
        <v>3</v>
      </c>
      <c r="KL121" s="2">
        <f t="shared" si="346"/>
        <v>5</v>
      </c>
      <c r="KM121">
        <f t="shared" si="347"/>
        <v>11</v>
      </c>
      <c r="KN121">
        <f t="shared" si="363"/>
        <v>14</v>
      </c>
      <c r="KO121">
        <f t="shared" si="348"/>
        <v>3</v>
      </c>
      <c r="KP121">
        <f t="shared" si="361"/>
        <v>15</v>
      </c>
      <c r="KQ121">
        <f t="shared" si="349"/>
        <v>11</v>
      </c>
      <c r="KR121" s="2">
        <f t="shared" si="368"/>
        <v>9</v>
      </c>
      <c r="KS121">
        <f t="shared" si="364"/>
        <v>6</v>
      </c>
      <c r="KT121">
        <f t="shared" si="369"/>
        <v>3</v>
      </c>
      <c r="KU121">
        <f t="shared" si="370"/>
        <v>10</v>
      </c>
      <c r="KV121">
        <f t="shared" si="371"/>
        <v>2</v>
      </c>
      <c r="KW121" s="3">
        <f t="shared" si="372"/>
        <v>6</v>
      </c>
      <c r="KX121" s="2">
        <v>1</v>
      </c>
      <c r="KY121">
        <v>4</v>
      </c>
      <c r="KZ121">
        <v>4</v>
      </c>
      <c r="LA121">
        <v>2</v>
      </c>
      <c r="LB121">
        <v>2</v>
      </c>
      <c r="LC121">
        <v>2</v>
      </c>
      <c r="LD121">
        <v>1</v>
      </c>
      <c r="LE121">
        <v>4</v>
      </c>
      <c r="LF121">
        <v>2</v>
      </c>
      <c r="LG121">
        <v>4</v>
      </c>
      <c r="LH121">
        <v>3</v>
      </c>
      <c r="LI121">
        <v>2</v>
      </c>
      <c r="LJ121">
        <v>4</v>
      </c>
      <c r="LK121">
        <v>2</v>
      </c>
      <c r="LL121">
        <v>3</v>
      </c>
      <c r="LM121">
        <v>2</v>
      </c>
      <c r="LN121">
        <v>3</v>
      </c>
      <c r="LO121">
        <v>2</v>
      </c>
      <c r="LP121">
        <v>2</v>
      </c>
      <c r="LQ121">
        <v>1</v>
      </c>
      <c r="LR121">
        <v>3</v>
      </c>
      <c r="LS121">
        <v>1</v>
      </c>
      <c r="LT121">
        <v>3</v>
      </c>
      <c r="LU121" s="2">
        <f t="shared" si="351"/>
        <v>21</v>
      </c>
      <c r="LV121" s="3">
        <f t="shared" si="352"/>
        <v>3.5</v>
      </c>
      <c r="LW121" s="2">
        <f t="shared" si="353"/>
        <v>35</v>
      </c>
      <c r="LX121" s="3">
        <f t="shared" si="354"/>
        <v>2.1880000000000002</v>
      </c>
      <c r="LY121" s="2">
        <f t="shared" si="355"/>
        <v>56</v>
      </c>
      <c r="LZ121" s="3">
        <f t="shared" si="356"/>
        <v>2.5449999999999999</v>
      </c>
      <c r="MA121" s="2">
        <v>2</v>
      </c>
      <c r="MB121">
        <v>2</v>
      </c>
      <c r="MC121">
        <v>1</v>
      </c>
      <c r="MD121">
        <v>2</v>
      </c>
      <c r="ME121">
        <v>1</v>
      </c>
      <c r="MF121">
        <v>1</v>
      </c>
      <c r="MG121">
        <v>2</v>
      </c>
      <c r="MH121">
        <v>1</v>
      </c>
      <c r="MI121">
        <v>1</v>
      </c>
      <c r="MJ121" s="3">
        <v>1</v>
      </c>
      <c r="MK121">
        <f t="shared" si="357"/>
        <v>14</v>
      </c>
      <c r="ML121" s="2">
        <v>1</v>
      </c>
      <c r="MM121">
        <v>4</v>
      </c>
      <c r="MN121">
        <v>4</v>
      </c>
      <c r="MO121">
        <v>3</v>
      </c>
      <c r="MP121" s="37">
        <f>LOOKUP(MO121,{1,2,3,4,5},{5,4,3,2,1})</f>
        <v>3</v>
      </c>
      <c r="MQ121">
        <v>4</v>
      </c>
      <c r="MR121">
        <v>2</v>
      </c>
      <c r="MS121" s="37">
        <f>LOOKUP(MR121,{1,2,3,4,5},{5,4,3,2,1})</f>
        <v>4</v>
      </c>
      <c r="MT121">
        <v>2</v>
      </c>
      <c r="MU121" s="37">
        <f>LOOKUP(MT121,{1,2,3,4,5},{5,4,3,2,1})</f>
        <v>4</v>
      </c>
      <c r="MV121">
        <v>3</v>
      </c>
      <c r="MW121">
        <v>3</v>
      </c>
      <c r="MX121">
        <v>2</v>
      </c>
      <c r="MY121">
        <v>4</v>
      </c>
      <c r="MZ121" s="37">
        <f>LOOKUP(MY121,{1,2,3,4,5},{5,4,3,2,1})</f>
        <v>2</v>
      </c>
      <c r="NA121">
        <v>3</v>
      </c>
      <c r="NB121">
        <v>4</v>
      </c>
      <c r="NC121">
        <v>5</v>
      </c>
      <c r="ND121" s="37">
        <f>LOOKUP(NC121,{1,2,3,4,5},{5,4,3,2,1})</f>
        <v>1</v>
      </c>
      <c r="NE121">
        <v>1</v>
      </c>
      <c r="NF121">
        <v>5</v>
      </c>
      <c r="NG121" s="37">
        <f>LOOKUP(NF121,{1,2,3,4,5},{5,4,3,2,1})</f>
        <v>1</v>
      </c>
      <c r="NH121">
        <v>5</v>
      </c>
      <c r="NI121" s="37">
        <f>LOOKUP(NH121,{1,2,3,4,5},{5,4,3,2,1})</f>
        <v>1</v>
      </c>
      <c r="NJ121">
        <v>5</v>
      </c>
      <c r="NK121">
        <v>4</v>
      </c>
      <c r="NL121" s="37">
        <f>LOOKUP(NK121,{1,2,3,4,5},{5,4,3,2,1})</f>
        <v>2</v>
      </c>
      <c r="NM121">
        <v>2</v>
      </c>
      <c r="NN121" s="37">
        <f>LOOKUP(NM121,{1,2,3,4,5},{5,4,3,2,1})</f>
        <v>4</v>
      </c>
      <c r="NO121">
        <v>1</v>
      </c>
      <c r="NP121" s="37">
        <f>LOOKUP(NO121,{1,2,3,4,5},{5,4,3,2,1})</f>
        <v>5</v>
      </c>
      <c r="NQ121">
        <v>1</v>
      </c>
      <c r="NR121">
        <v>3</v>
      </c>
      <c r="NS121">
        <v>4</v>
      </c>
      <c r="NT121">
        <v>1</v>
      </c>
      <c r="NU121" s="37">
        <f>LOOKUP(NT121,{1,2,3,4,5},{5,4,3,2,1})</f>
        <v>5</v>
      </c>
      <c r="NV121">
        <v>5</v>
      </c>
      <c r="NW121" s="37">
        <f>LOOKUP(NV121,{1,2,3,4,5},{5,4,3,2,1})</f>
        <v>1</v>
      </c>
      <c r="NX121">
        <v>2</v>
      </c>
      <c r="NY121" s="37">
        <f>LOOKUP(NX121,{1,2,3,4,5},{5,4,3,2,1})</f>
        <v>4</v>
      </c>
      <c r="NZ121">
        <f t="shared" si="373"/>
        <v>78</v>
      </c>
      <c r="OA121">
        <f t="shared" si="374"/>
        <v>3</v>
      </c>
      <c r="OB121" s="13" t="s">
        <v>920</v>
      </c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</row>
    <row r="122" spans="1:461" x14ac:dyDescent="0.3">
      <c r="A122" s="30">
        <v>134</v>
      </c>
      <c r="B122" s="2" t="s">
        <v>921</v>
      </c>
      <c r="C122" s="3">
        <v>1</v>
      </c>
      <c r="D122" s="32" t="s">
        <v>440</v>
      </c>
      <c r="E122">
        <v>2</v>
      </c>
      <c r="F122" s="2">
        <v>2</v>
      </c>
      <c r="G122">
        <v>2</v>
      </c>
      <c r="H122" s="3">
        <v>1</v>
      </c>
      <c r="I122" s="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0</v>
      </c>
      <c r="P122">
        <f t="shared" si="274"/>
        <v>5</v>
      </c>
      <c r="R122" s="73">
        <v>1</v>
      </c>
      <c r="S122" s="73">
        <v>5</v>
      </c>
      <c r="T122" s="73">
        <f>LOOKUP(R122,{1,2,3,4,5,6,11,15},{1,2,1,2,2,2,1,2})</f>
        <v>1</v>
      </c>
      <c r="U122" s="73">
        <v>1</v>
      </c>
      <c r="V122" s="74"/>
      <c r="W122" s="75">
        <v>1</v>
      </c>
      <c r="X122" s="73">
        <v>1</v>
      </c>
      <c r="Y122" s="73">
        <v>100</v>
      </c>
      <c r="Z122" s="80">
        <f t="shared" si="359"/>
        <v>5</v>
      </c>
      <c r="AA122" s="73">
        <v>100</v>
      </c>
      <c r="AB122" s="80">
        <f t="shared" si="360"/>
        <v>5</v>
      </c>
      <c r="AC122" s="73">
        <f t="shared" si="362"/>
        <v>15</v>
      </c>
      <c r="AD122" s="13">
        <f t="shared" si="358"/>
        <v>5</v>
      </c>
      <c r="AE122" s="2">
        <v>1</v>
      </c>
      <c r="AF122">
        <v>1</v>
      </c>
      <c r="AG122">
        <f t="shared" si="375"/>
        <v>1</v>
      </c>
      <c r="AH122">
        <v>1</v>
      </c>
      <c r="AI122">
        <f t="shared" si="376"/>
        <v>1</v>
      </c>
      <c r="AJ122">
        <v>1</v>
      </c>
      <c r="AK122">
        <f t="shared" si="377"/>
        <v>1</v>
      </c>
      <c r="AL122">
        <v>1</v>
      </c>
      <c r="AM122">
        <f t="shared" si="378"/>
        <v>-1</v>
      </c>
      <c r="AN122">
        <v>1</v>
      </c>
      <c r="AO122">
        <f t="shared" si="379"/>
        <v>-1</v>
      </c>
      <c r="AP122">
        <v>1</v>
      </c>
      <c r="AQ122">
        <f t="shared" si="380"/>
        <v>1</v>
      </c>
      <c r="AR122">
        <v>2</v>
      </c>
      <c r="AS122">
        <f t="shared" si="381"/>
        <v>1</v>
      </c>
      <c r="AT122">
        <v>2</v>
      </c>
      <c r="AU122">
        <f t="shared" si="382"/>
        <v>1</v>
      </c>
      <c r="AV122">
        <v>1</v>
      </c>
      <c r="AW122">
        <f t="shared" si="383"/>
        <v>1</v>
      </c>
      <c r="AX122">
        <v>1</v>
      </c>
      <c r="AY122">
        <f t="shared" si="384"/>
        <v>-1</v>
      </c>
      <c r="AZ122">
        <v>1</v>
      </c>
      <c r="BA122">
        <f t="shared" si="385"/>
        <v>-1</v>
      </c>
      <c r="BB122">
        <v>1</v>
      </c>
      <c r="BC122">
        <f t="shared" si="386"/>
        <v>1</v>
      </c>
      <c r="BD122">
        <v>1</v>
      </c>
      <c r="BE122">
        <f t="shared" si="387"/>
        <v>1</v>
      </c>
      <c r="BF122">
        <v>2</v>
      </c>
      <c r="BG122">
        <f t="shared" si="388"/>
        <v>1</v>
      </c>
      <c r="BH122">
        <v>1</v>
      </c>
      <c r="BI122">
        <f t="shared" si="389"/>
        <v>1</v>
      </c>
      <c r="BJ122">
        <v>2</v>
      </c>
      <c r="BK122">
        <f t="shared" si="390"/>
        <v>1</v>
      </c>
      <c r="BL122">
        <v>2</v>
      </c>
      <c r="BM122">
        <f t="shared" si="391"/>
        <v>1</v>
      </c>
      <c r="BN122">
        <v>1</v>
      </c>
      <c r="BO122">
        <f t="shared" si="392"/>
        <v>1</v>
      </c>
      <c r="BP122">
        <v>1</v>
      </c>
      <c r="BQ122">
        <f t="shared" si="393"/>
        <v>1</v>
      </c>
      <c r="BR122">
        <v>2</v>
      </c>
      <c r="BS122">
        <f t="shared" si="394"/>
        <v>1</v>
      </c>
      <c r="BT122">
        <v>1</v>
      </c>
      <c r="BU122">
        <f t="shared" si="395"/>
        <v>-1</v>
      </c>
      <c r="BV122" s="13">
        <f t="shared" si="396"/>
        <v>11</v>
      </c>
      <c r="BW122" s="2">
        <v>1</v>
      </c>
      <c r="BX122">
        <v>4</v>
      </c>
      <c r="BY122">
        <v>4</v>
      </c>
      <c r="BZ122">
        <v>2</v>
      </c>
      <c r="CA122">
        <v>4</v>
      </c>
      <c r="CB122">
        <v>4</v>
      </c>
      <c r="CC122">
        <v>3</v>
      </c>
      <c r="CD122">
        <v>3</v>
      </c>
      <c r="CE122" s="37">
        <v>5</v>
      </c>
      <c r="CF122">
        <v>5</v>
      </c>
      <c r="CG122">
        <v>5</v>
      </c>
      <c r="CH122">
        <v>3</v>
      </c>
      <c r="CI122">
        <v>4</v>
      </c>
      <c r="CJ122">
        <v>2</v>
      </c>
      <c r="CK122">
        <v>2</v>
      </c>
      <c r="CL122">
        <v>4</v>
      </c>
      <c r="CM122">
        <v>4</v>
      </c>
      <c r="CN122">
        <v>4</v>
      </c>
      <c r="CO122">
        <v>4</v>
      </c>
      <c r="CP122">
        <v>5</v>
      </c>
      <c r="CQ122">
        <v>5</v>
      </c>
      <c r="CR122">
        <v>1</v>
      </c>
      <c r="CS122">
        <f>LOOKUP(CR122,{1,2,3,4,5},{5,4,3,2,1})</f>
        <v>5</v>
      </c>
      <c r="CT122">
        <v>4</v>
      </c>
      <c r="CU122">
        <v>3</v>
      </c>
      <c r="CV122">
        <v>3</v>
      </c>
      <c r="CW122">
        <v>1</v>
      </c>
      <c r="CX122">
        <f>LOOKUP(CW122,{1,2,3,4,5},{5,4,3,2,1})</f>
        <v>5</v>
      </c>
      <c r="CY122">
        <v>1</v>
      </c>
      <c r="CZ122">
        <f>LOOKUP(CY122,{1,2,3,4,5},{5,4,3,2,1})</f>
        <v>5</v>
      </c>
      <c r="DA122">
        <v>4</v>
      </c>
      <c r="DB122">
        <f>LOOKUP(DA122,{1,2,3,4,5},{5,4,3,2,1})</f>
        <v>2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2</v>
      </c>
      <c r="DJ122">
        <v>1</v>
      </c>
      <c r="DK122">
        <v>1</v>
      </c>
      <c r="DL122" s="2">
        <f t="shared" si="310"/>
        <v>10</v>
      </c>
      <c r="DM122">
        <f t="shared" si="311"/>
        <v>3.3332999999999999</v>
      </c>
      <c r="DN122">
        <f t="shared" si="312"/>
        <v>12</v>
      </c>
      <c r="DO122">
        <f t="shared" si="313"/>
        <v>4</v>
      </c>
      <c r="DP122">
        <f t="shared" si="314"/>
        <v>22</v>
      </c>
      <c r="DQ122" s="3">
        <f t="shared" si="315"/>
        <v>3.6667000000000001</v>
      </c>
      <c r="DR122" s="2">
        <f t="shared" si="316"/>
        <v>19</v>
      </c>
      <c r="DS122">
        <f t="shared" si="317"/>
        <v>3.1667000000000001</v>
      </c>
      <c r="DT122">
        <f t="shared" si="318"/>
        <v>32</v>
      </c>
      <c r="DU122">
        <f t="shared" si="319"/>
        <v>4</v>
      </c>
      <c r="DV122">
        <f t="shared" si="320"/>
        <v>51</v>
      </c>
      <c r="DW122" s="3">
        <f t="shared" si="321"/>
        <v>3.64</v>
      </c>
      <c r="DX122" s="2">
        <f t="shared" si="322"/>
        <v>15</v>
      </c>
      <c r="DY122">
        <f t="shared" si="323"/>
        <v>5</v>
      </c>
      <c r="DZ122">
        <f t="shared" si="324"/>
        <v>10</v>
      </c>
      <c r="EA122">
        <f t="shared" si="325"/>
        <v>3.3332999999999999</v>
      </c>
      <c r="EB122">
        <f t="shared" si="326"/>
        <v>25</v>
      </c>
      <c r="EC122" s="3">
        <f t="shared" si="327"/>
        <v>4.17</v>
      </c>
      <c r="ED122" s="2">
        <f t="shared" si="275"/>
        <v>24</v>
      </c>
      <c r="EE122" s="3">
        <f t="shared" si="328"/>
        <v>4</v>
      </c>
      <c r="EF122" s="2">
        <f t="shared" si="329"/>
        <v>4</v>
      </c>
      <c r="EG122" s="3">
        <f t="shared" si="330"/>
        <v>1.33</v>
      </c>
      <c r="EH122" s="2">
        <f t="shared" si="331"/>
        <v>126</v>
      </c>
      <c r="EI122" s="3">
        <f t="shared" si="332"/>
        <v>3.6</v>
      </c>
      <c r="EJ122" s="2">
        <v>1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3</v>
      </c>
      <c r="ES122">
        <v>3</v>
      </c>
      <c r="ET122">
        <v>4</v>
      </c>
      <c r="EU122" s="37">
        <v>2</v>
      </c>
      <c r="EV122">
        <v>2</v>
      </c>
      <c r="EW122">
        <v>2</v>
      </c>
      <c r="EX122">
        <v>2</v>
      </c>
      <c r="EY122">
        <v>2</v>
      </c>
      <c r="EZ122">
        <v>4</v>
      </c>
      <c r="FA122">
        <v>2</v>
      </c>
      <c r="FB122">
        <v>1</v>
      </c>
      <c r="FC122">
        <v>2</v>
      </c>
      <c r="FD122">
        <v>2</v>
      </c>
      <c r="FE122">
        <v>4</v>
      </c>
      <c r="FF122" s="2">
        <f t="shared" si="333"/>
        <v>47</v>
      </c>
      <c r="FG122" s="3">
        <f t="shared" si="334"/>
        <v>2.35</v>
      </c>
      <c r="FH122" t="s">
        <v>521</v>
      </c>
      <c r="FI122">
        <v>16</v>
      </c>
      <c r="FJ122" t="s">
        <v>514</v>
      </c>
      <c r="FK122">
        <v>10</v>
      </c>
      <c r="FL122" t="s">
        <v>520</v>
      </c>
      <c r="FM122" s="3">
        <v>15</v>
      </c>
      <c r="FN122" s="2">
        <v>1</v>
      </c>
      <c r="FO122">
        <v>1</v>
      </c>
      <c r="FP122">
        <v>1</v>
      </c>
      <c r="FQ122">
        <v>1</v>
      </c>
      <c r="FR122">
        <v>2</v>
      </c>
      <c r="FS122">
        <v>2</v>
      </c>
      <c r="FT122">
        <v>1</v>
      </c>
      <c r="FU122">
        <v>2</v>
      </c>
      <c r="FV122">
        <v>1</v>
      </c>
      <c r="FW122">
        <v>1</v>
      </c>
      <c r="FX122">
        <v>1</v>
      </c>
      <c r="FY122" s="37">
        <v>2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2</v>
      </c>
      <c r="GG122">
        <v>1</v>
      </c>
      <c r="GH122">
        <v>1</v>
      </c>
      <c r="GI122">
        <v>1</v>
      </c>
      <c r="GJ122" s="2">
        <f t="shared" si="335"/>
        <v>24</v>
      </c>
      <c r="GK122" s="3">
        <f t="shared" si="336"/>
        <v>1.2</v>
      </c>
      <c r="GL122" s="2" t="s">
        <v>513</v>
      </c>
      <c r="GM122">
        <v>9</v>
      </c>
      <c r="GN122" t="s">
        <v>514</v>
      </c>
      <c r="GO122">
        <v>10</v>
      </c>
      <c r="GP122" t="s">
        <v>505</v>
      </c>
      <c r="GQ122" s="3">
        <v>1</v>
      </c>
      <c r="GR122" s="2">
        <v>1</v>
      </c>
      <c r="GS122">
        <v>4</v>
      </c>
      <c r="GT122">
        <v>4</v>
      </c>
      <c r="GU122">
        <v>4</v>
      </c>
      <c r="GV122">
        <v>4</v>
      </c>
      <c r="GW122">
        <v>2</v>
      </c>
      <c r="GX122" s="37">
        <f>LOOKUP(GW122,{1,2,3,4,5},{5,4,3,2,1})</f>
        <v>4</v>
      </c>
      <c r="GY122">
        <v>1</v>
      </c>
      <c r="GZ122" s="37">
        <f>LOOKUP(GY122,{1,2,3,4,5},{5,4,3,2,1})</f>
        <v>5</v>
      </c>
      <c r="HA122">
        <v>4</v>
      </c>
      <c r="HB122">
        <v>4</v>
      </c>
      <c r="HC122" s="37">
        <f>LOOKUP(HB122,{1,2,3,4,5},{5,4,3,2,1})</f>
        <v>2</v>
      </c>
      <c r="HD122">
        <v>1</v>
      </c>
      <c r="HE122">
        <v>4</v>
      </c>
      <c r="HF122">
        <v>5</v>
      </c>
      <c r="HG122">
        <v>2</v>
      </c>
      <c r="HH122">
        <v>4</v>
      </c>
      <c r="HI122">
        <v>5</v>
      </c>
      <c r="HJ122">
        <v>5</v>
      </c>
      <c r="HK122">
        <v>5</v>
      </c>
      <c r="HL122" s="37">
        <f>LOOKUP(HK122,{1,2,3,4,5},{5,4,3,2,1})</f>
        <v>1</v>
      </c>
      <c r="HM122">
        <v>4</v>
      </c>
      <c r="HN122" s="37">
        <f>LOOKUP(HM122,{1,2,3,4,5},{5,4,3,2,1})</f>
        <v>2</v>
      </c>
      <c r="HO122">
        <f t="shared" si="337"/>
        <v>60</v>
      </c>
      <c r="HP122">
        <f t="shared" si="338"/>
        <v>3.53</v>
      </c>
      <c r="HQ122">
        <v>1</v>
      </c>
      <c r="HR122">
        <v>2</v>
      </c>
      <c r="HS122">
        <v>2</v>
      </c>
      <c r="HT122">
        <v>1</v>
      </c>
      <c r="HU122">
        <v>1</v>
      </c>
      <c r="HV122">
        <v>1</v>
      </c>
      <c r="HW122">
        <v>1</v>
      </c>
      <c r="HX122" s="37">
        <v>3</v>
      </c>
      <c r="HY122">
        <v>3</v>
      </c>
      <c r="HZ122">
        <v>3</v>
      </c>
      <c r="IA122">
        <v>3</v>
      </c>
      <c r="IB122">
        <v>1</v>
      </c>
      <c r="IC122">
        <v>3</v>
      </c>
      <c r="ID122">
        <v>2</v>
      </c>
      <c r="IE122">
        <v>2</v>
      </c>
      <c r="IF122">
        <v>2</v>
      </c>
      <c r="IG122">
        <v>3</v>
      </c>
      <c r="IH122">
        <v>1</v>
      </c>
      <c r="II122">
        <v>3</v>
      </c>
      <c r="IJ122" s="37">
        <f>LOOKUP(II122,{1,2,3},{3,2,1})</f>
        <v>1</v>
      </c>
      <c r="IK122" s="2">
        <f t="shared" si="308"/>
        <v>32</v>
      </c>
      <c r="IL122" s="3">
        <f t="shared" si="309"/>
        <v>1.88</v>
      </c>
      <c r="IM122" s="2">
        <v>1</v>
      </c>
      <c r="IN122">
        <v>2</v>
      </c>
      <c r="IO122">
        <v>4</v>
      </c>
      <c r="IP122">
        <v>3</v>
      </c>
      <c r="IQ122">
        <v>2</v>
      </c>
      <c r="IR122">
        <v>5</v>
      </c>
      <c r="IS122">
        <v>3</v>
      </c>
      <c r="IT122" s="2">
        <f t="shared" si="339"/>
        <v>19</v>
      </c>
      <c r="IU122" s="3">
        <f t="shared" si="340"/>
        <v>3.1669999999999998</v>
      </c>
      <c r="IV122" s="2">
        <v>1</v>
      </c>
      <c r="IW122">
        <v>3</v>
      </c>
      <c r="IX122">
        <v>4</v>
      </c>
      <c r="IY122">
        <v>3</v>
      </c>
      <c r="IZ122">
        <v>2</v>
      </c>
      <c r="JA122">
        <v>5</v>
      </c>
      <c r="JB122">
        <v>4</v>
      </c>
      <c r="JC122" s="2">
        <f t="shared" si="341"/>
        <v>21</v>
      </c>
      <c r="JD122" s="3">
        <f t="shared" si="342"/>
        <v>3.5</v>
      </c>
      <c r="JE122" s="2">
        <v>1</v>
      </c>
      <c r="JF122">
        <v>2</v>
      </c>
      <c r="JG122">
        <v>3</v>
      </c>
      <c r="JH122">
        <v>3</v>
      </c>
      <c r="JI122">
        <v>4</v>
      </c>
      <c r="JJ122">
        <v>2</v>
      </c>
      <c r="JK122">
        <v>2</v>
      </c>
      <c r="JL122" s="2">
        <f t="shared" si="343"/>
        <v>16</v>
      </c>
      <c r="JM122" s="3">
        <f t="shared" si="344"/>
        <v>2.6669999999999998</v>
      </c>
      <c r="JN122" s="2">
        <v>1</v>
      </c>
      <c r="JO122">
        <v>4</v>
      </c>
      <c r="JP122">
        <v>4</v>
      </c>
      <c r="JQ122">
        <v>4</v>
      </c>
      <c r="JR122">
        <v>4</v>
      </c>
      <c r="JS122">
        <v>5</v>
      </c>
      <c r="JT122">
        <v>4</v>
      </c>
      <c r="JU122" s="2">
        <f t="shared" si="365"/>
        <v>25</v>
      </c>
      <c r="JV122" s="3">
        <f t="shared" si="366"/>
        <v>4.1669999999999998</v>
      </c>
      <c r="JW122" s="2">
        <v>1</v>
      </c>
      <c r="JX122">
        <v>4</v>
      </c>
      <c r="JY122" s="37">
        <f>LOOKUP(JX122,{1,2,3,4,5},{5,4,3,2,1})</f>
        <v>2</v>
      </c>
      <c r="JZ122">
        <v>3</v>
      </c>
      <c r="KA122" s="37">
        <f>LOOKUP(JZ122,{1,2,3,4,5},{5,4,3,2,1})</f>
        <v>3</v>
      </c>
      <c r="KB122">
        <v>3</v>
      </c>
      <c r="KC122" s="37">
        <f>LOOKUP(KB122,{1,2,3,4,5},{5,4,3,2,1})</f>
        <v>3</v>
      </c>
      <c r="KD122">
        <v>3</v>
      </c>
      <c r="KE122" s="37">
        <f>LOOKUP(KD122,{1,2,3,4,5},{5,4,3,2,1})</f>
        <v>3</v>
      </c>
      <c r="KF122">
        <v>2</v>
      </c>
      <c r="KG122" s="37">
        <f>LOOKUP(KF122,{1,2,3,4,5},{5,4,3,2,1})</f>
        <v>4</v>
      </c>
      <c r="KH122">
        <v>2</v>
      </c>
      <c r="KI122" s="37">
        <f>LOOKUP(KH122,{1,2,3,4,5},{5,4,3,2,1})</f>
        <v>4</v>
      </c>
      <c r="KJ122" s="2">
        <f t="shared" si="276"/>
        <v>17</v>
      </c>
      <c r="KK122" s="3">
        <f t="shared" si="345"/>
        <v>2.8330000000000002</v>
      </c>
      <c r="KL122" s="2">
        <f t="shared" si="346"/>
        <v>7</v>
      </c>
      <c r="KM122">
        <f t="shared" si="347"/>
        <v>11</v>
      </c>
      <c r="KN122">
        <f t="shared" si="363"/>
        <v>9</v>
      </c>
      <c r="KO122">
        <f t="shared" si="348"/>
        <v>7</v>
      </c>
      <c r="KP122">
        <f t="shared" si="361"/>
        <v>14</v>
      </c>
      <c r="KQ122">
        <f t="shared" si="349"/>
        <v>11</v>
      </c>
      <c r="KR122" s="2">
        <f t="shared" si="368"/>
        <v>6</v>
      </c>
      <c r="KS122">
        <f t="shared" si="364"/>
        <v>7</v>
      </c>
      <c r="KT122">
        <f t="shared" si="369"/>
        <v>7</v>
      </c>
      <c r="KU122">
        <f t="shared" si="370"/>
        <v>8</v>
      </c>
      <c r="KV122">
        <f t="shared" si="371"/>
        <v>7</v>
      </c>
      <c r="KW122" s="3">
        <f t="shared" si="372"/>
        <v>6</v>
      </c>
      <c r="KX122" s="2">
        <v>1</v>
      </c>
      <c r="KY122">
        <v>4</v>
      </c>
      <c r="KZ122">
        <v>5</v>
      </c>
      <c r="LA122">
        <v>4</v>
      </c>
      <c r="LB122">
        <v>4</v>
      </c>
      <c r="LC122">
        <v>4</v>
      </c>
      <c r="LD122">
        <v>2</v>
      </c>
      <c r="LE122">
        <v>4</v>
      </c>
      <c r="LF122">
        <v>4</v>
      </c>
      <c r="LG122">
        <v>5</v>
      </c>
      <c r="LH122">
        <v>3</v>
      </c>
      <c r="LI122">
        <v>3</v>
      </c>
      <c r="LJ122">
        <v>5</v>
      </c>
      <c r="LK122">
        <v>2</v>
      </c>
      <c r="LL122">
        <v>4</v>
      </c>
      <c r="LM122">
        <v>4</v>
      </c>
      <c r="LN122">
        <v>2</v>
      </c>
      <c r="LO122">
        <v>2</v>
      </c>
      <c r="LP122">
        <v>3</v>
      </c>
      <c r="LQ122">
        <v>2</v>
      </c>
      <c r="LR122">
        <v>2</v>
      </c>
      <c r="LS122">
        <v>2</v>
      </c>
      <c r="LT122">
        <v>3</v>
      </c>
      <c r="LU122" s="2">
        <f t="shared" si="351"/>
        <v>26</v>
      </c>
      <c r="LV122" s="3">
        <f t="shared" si="352"/>
        <v>4.3330000000000002</v>
      </c>
      <c r="LW122" s="2">
        <f t="shared" si="353"/>
        <v>47</v>
      </c>
      <c r="LX122" s="3">
        <f t="shared" si="354"/>
        <v>2.9380000000000002</v>
      </c>
      <c r="LY122" s="2">
        <f t="shared" si="355"/>
        <v>73</v>
      </c>
      <c r="LZ122" s="3">
        <f t="shared" si="356"/>
        <v>3.3180000000000001</v>
      </c>
      <c r="MA122" s="2">
        <v>2</v>
      </c>
      <c r="MB122">
        <v>2</v>
      </c>
      <c r="MC122">
        <v>1</v>
      </c>
      <c r="MD122">
        <v>1</v>
      </c>
      <c r="ME122">
        <v>1</v>
      </c>
      <c r="MF122">
        <v>1</v>
      </c>
      <c r="MG122">
        <v>2</v>
      </c>
      <c r="MH122">
        <v>1</v>
      </c>
      <c r="MI122">
        <v>1</v>
      </c>
      <c r="MJ122" s="3">
        <v>1</v>
      </c>
      <c r="MK122">
        <f t="shared" si="357"/>
        <v>13</v>
      </c>
      <c r="ML122" s="2">
        <v>1</v>
      </c>
      <c r="MM122">
        <v>4</v>
      </c>
      <c r="MN122">
        <v>4</v>
      </c>
      <c r="MO122">
        <v>3</v>
      </c>
      <c r="MP122" s="37">
        <f>LOOKUP(MO122,{1,2,3,4,5},{5,4,3,2,1})</f>
        <v>3</v>
      </c>
      <c r="MQ122">
        <v>2</v>
      </c>
      <c r="MR122">
        <v>2</v>
      </c>
      <c r="MS122" s="37">
        <f>LOOKUP(MR122,{1,2,3,4,5},{5,4,3,2,1})</f>
        <v>4</v>
      </c>
      <c r="MT122">
        <v>2</v>
      </c>
      <c r="MU122" s="37">
        <f>LOOKUP(MT122,{1,2,3,4,5},{5,4,3,2,1})</f>
        <v>4</v>
      </c>
      <c r="MV122">
        <v>3</v>
      </c>
      <c r="MW122">
        <v>1</v>
      </c>
      <c r="MX122">
        <v>2</v>
      </c>
      <c r="MY122">
        <v>5</v>
      </c>
      <c r="MZ122" s="37">
        <f>LOOKUP(MY122,{1,2,3,4,5},{5,4,3,2,1})</f>
        <v>1</v>
      </c>
      <c r="NA122">
        <v>2</v>
      </c>
      <c r="NB122">
        <v>3</v>
      </c>
      <c r="NC122">
        <v>4</v>
      </c>
      <c r="ND122" s="37">
        <f>LOOKUP(NC122,{1,2,3,4,5},{5,4,3,2,1})</f>
        <v>2</v>
      </c>
      <c r="NE122">
        <v>3</v>
      </c>
      <c r="NF122">
        <v>3</v>
      </c>
      <c r="NG122" s="37">
        <f>LOOKUP(NF122,{1,2,3,4,5},{5,4,3,2,1})</f>
        <v>3</v>
      </c>
      <c r="NH122">
        <v>3</v>
      </c>
      <c r="NI122" s="37">
        <f>LOOKUP(NH122,{1,2,3,4,5},{5,4,3,2,1})</f>
        <v>3</v>
      </c>
      <c r="NJ122">
        <v>2</v>
      </c>
      <c r="NK122">
        <v>4</v>
      </c>
      <c r="NL122" s="37">
        <f>LOOKUP(NK122,{1,2,3,4,5},{5,4,3,2,1})</f>
        <v>2</v>
      </c>
      <c r="NM122">
        <v>4</v>
      </c>
      <c r="NN122" s="37">
        <f>LOOKUP(NM122,{1,2,3,4,5},{5,4,3,2,1})</f>
        <v>2</v>
      </c>
      <c r="NO122">
        <v>4</v>
      </c>
      <c r="NP122" s="37">
        <f>LOOKUP(NO122,{1,2,3,4,5},{5,4,3,2,1})</f>
        <v>2</v>
      </c>
      <c r="NQ122">
        <v>4</v>
      </c>
      <c r="NR122">
        <v>5</v>
      </c>
      <c r="NS122">
        <v>5</v>
      </c>
      <c r="NT122">
        <v>2</v>
      </c>
      <c r="NU122" s="37">
        <f>LOOKUP(NT122,{1,2,3,4,5},{5,4,3,2,1})</f>
        <v>4</v>
      </c>
      <c r="NV122">
        <v>5</v>
      </c>
      <c r="NW122" s="37">
        <f>LOOKUP(NV122,{1,2,3,4,5},{5,4,3,2,1})</f>
        <v>1</v>
      </c>
      <c r="NX122">
        <v>5</v>
      </c>
      <c r="NY122" s="37">
        <f>LOOKUP(NX122,{1,2,3,4,5},{5,4,3,2,1})</f>
        <v>1</v>
      </c>
      <c r="NZ122">
        <f t="shared" si="373"/>
        <v>72</v>
      </c>
      <c r="OA122">
        <f t="shared" si="374"/>
        <v>2.77</v>
      </c>
      <c r="OB122" s="13" t="s">
        <v>440</v>
      </c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</row>
    <row r="123" spans="1:461" x14ac:dyDescent="0.3">
      <c r="A123" s="30">
        <v>135</v>
      </c>
      <c r="B123" s="2" t="s">
        <v>922</v>
      </c>
      <c r="C123" s="3">
        <v>1</v>
      </c>
      <c r="D123" s="2">
        <v>19</v>
      </c>
      <c r="E123">
        <v>2</v>
      </c>
      <c r="F123" s="2">
        <v>1</v>
      </c>
      <c r="G123">
        <v>1</v>
      </c>
      <c r="H123" s="3">
        <v>1</v>
      </c>
      <c r="I123" s="2">
        <v>1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0</v>
      </c>
      <c r="P123">
        <f t="shared" si="274"/>
        <v>4</v>
      </c>
      <c r="R123">
        <v>1</v>
      </c>
      <c r="S123">
        <v>5</v>
      </c>
      <c r="T123">
        <f>LOOKUP(R123,{1,2,3,4,5,6,11,15},{1,2,1,2,2,2,1,2})</f>
        <v>1</v>
      </c>
      <c r="U123">
        <v>1</v>
      </c>
      <c r="V123" s="3"/>
      <c r="W123" s="2">
        <v>1</v>
      </c>
      <c r="X123">
        <v>5</v>
      </c>
      <c r="Y123">
        <v>90</v>
      </c>
      <c r="Z123" s="13">
        <f t="shared" si="359"/>
        <v>4.5</v>
      </c>
      <c r="AA123">
        <v>90</v>
      </c>
      <c r="AB123" s="13">
        <f t="shared" si="360"/>
        <v>4.5</v>
      </c>
      <c r="AC123">
        <f t="shared" si="362"/>
        <v>14</v>
      </c>
      <c r="AD123" s="13">
        <f t="shared" si="358"/>
        <v>4.6669999999999998</v>
      </c>
      <c r="AE123" s="2">
        <v>1</v>
      </c>
      <c r="AF123">
        <v>1</v>
      </c>
      <c r="AG123">
        <f t="shared" si="375"/>
        <v>1</v>
      </c>
      <c r="AH123">
        <v>1</v>
      </c>
      <c r="AI123">
        <f t="shared" si="376"/>
        <v>1</v>
      </c>
      <c r="AJ123">
        <v>1</v>
      </c>
      <c r="AK123">
        <f t="shared" si="377"/>
        <v>1</v>
      </c>
      <c r="AL123">
        <v>1</v>
      </c>
      <c r="AM123">
        <f t="shared" si="378"/>
        <v>-1</v>
      </c>
      <c r="AN123">
        <v>2</v>
      </c>
      <c r="AO123">
        <f t="shared" si="379"/>
        <v>1</v>
      </c>
      <c r="AP123">
        <v>1</v>
      </c>
      <c r="AQ123">
        <f t="shared" si="380"/>
        <v>1</v>
      </c>
      <c r="AR123">
        <v>2</v>
      </c>
      <c r="AS123">
        <f t="shared" si="381"/>
        <v>1</v>
      </c>
      <c r="AT123">
        <v>2</v>
      </c>
      <c r="AU123">
        <f t="shared" si="382"/>
        <v>1</v>
      </c>
      <c r="AV123">
        <v>2</v>
      </c>
      <c r="AW123">
        <f t="shared" si="383"/>
        <v>-1</v>
      </c>
      <c r="AX123">
        <v>1</v>
      </c>
      <c r="AY123">
        <f t="shared" si="384"/>
        <v>-1</v>
      </c>
      <c r="AZ123">
        <v>1</v>
      </c>
      <c r="BA123">
        <f t="shared" si="385"/>
        <v>-1</v>
      </c>
      <c r="BB123">
        <v>1</v>
      </c>
      <c r="BC123">
        <f t="shared" si="386"/>
        <v>1</v>
      </c>
      <c r="BD123">
        <v>2</v>
      </c>
      <c r="BE123">
        <f t="shared" si="387"/>
        <v>-1</v>
      </c>
      <c r="BF123">
        <v>2</v>
      </c>
      <c r="BG123">
        <f t="shared" si="388"/>
        <v>1</v>
      </c>
      <c r="BH123">
        <v>1</v>
      </c>
      <c r="BI123">
        <f t="shared" si="389"/>
        <v>1</v>
      </c>
      <c r="BJ123">
        <v>2</v>
      </c>
      <c r="BK123">
        <f t="shared" si="390"/>
        <v>1</v>
      </c>
      <c r="BL123">
        <v>2</v>
      </c>
      <c r="BM123">
        <f t="shared" si="391"/>
        <v>1</v>
      </c>
      <c r="BN123">
        <v>2</v>
      </c>
      <c r="BO123">
        <f t="shared" si="392"/>
        <v>-1</v>
      </c>
      <c r="BP123">
        <v>1</v>
      </c>
      <c r="BQ123">
        <f t="shared" si="393"/>
        <v>1</v>
      </c>
      <c r="BR123">
        <v>2</v>
      </c>
      <c r="BS123">
        <f t="shared" si="394"/>
        <v>1</v>
      </c>
      <c r="BT123">
        <v>2</v>
      </c>
      <c r="BU123">
        <f t="shared" si="395"/>
        <v>1</v>
      </c>
      <c r="BV123" s="13">
        <f t="shared" si="396"/>
        <v>9</v>
      </c>
      <c r="BW123" s="2">
        <v>1</v>
      </c>
      <c r="BX123">
        <v>4</v>
      </c>
      <c r="BY123">
        <v>4</v>
      </c>
      <c r="BZ123">
        <v>2</v>
      </c>
      <c r="CA123">
        <v>5</v>
      </c>
      <c r="CB123">
        <v>4</v>
      </c>
      <c r="CC123">
        <v>4</v>
      </c>
      <c r="CD123">
        <v>4</v>
      </c>
      <c r="CE123" s="37">
        <v>5</v>
      </c>
      <c r="CF123">
        <v>4</v>
      </c>
      <c r="CG123">
        <v>4</v>
      </c>
      <c r="CH123">
        <v>2</v>
      </c>
      <c r="CI123">
        <v>3</v>
      </c>
      <c r="CJ123">
        <v>2</v>
      </c>
      <c r="CK123">
        <v>2</v>
      </c>
      <c r="CL123">
        <v>5</v>
      </c>
      <c r="CM123">
        <v>3</v>
      </c>
      <c r="CN123">
        <v>4</v>
      </c>
      <c r="CO123">
        <v>4</v>
      </c>
      <c r="CP123">
        <v>4</v>
      </c>
      <c r="CQ123">
        <v>3</v>
      </c>
      <c r="CR123">
        <v>1</v>
      </c>
      <c r="CS123">
        <f>LOOKUP(CR123,{1,2,3,4,5},{5,4,3,2,1})</f>
        <v>5</v>
      </c>
      <c r="CT123">
        <v>4</v>
      </c>
      <c r="CU123">
        <v>4</v>
      </c>
      <c r="CV123">
        <v>3</v>
      </c>
      <c r="CW123">
        <v>2</v>
      </c>
      <c r="CX123">
        <f>LOOKUP(CW123,{1,2,3,4,5},{5,4,3,2,1})</f>
        <v>4</v>
      </c>
      <c r="CY123">
        <v>2</v>
      </c>
      <c r="CZ123">
        <f>LOOKUP(CY123,{1,2,3,4,5},{5,4,3,2,1})</f>
        <v>4</v>
      </c>
      <c r="DA123">
        <v>2</v>
      </c>
      <c r="DB123">
        <f>LOOKUP(DA123,{1,2,3,4,5},{5,4,3,2,1})</f>
        <v>4</v>
      </c>
      <c r="DC123">
        <v>3</v>
      </c>
      <c r="DD123">
        <v>4</v>
      </c>
      <c r="DE123">
        <v>4</v>
      </c>
      <c r="DF123">
        <v>4</v>
      </c>
      <c r="DG123">
        <v>4</v>
      </c>
      <c r="DH123">
        <v>4</v>
      </c>
      <c r="DI123">
        <v>2</v>
      </c>
      <c r="DJ123">
        <v>2</v>
      </c>
      <c r="DK123">
        <v>2</v>
      </c>
      <c r="DL123" s="2">
        <f t="shared" si="310"/>
        <v>10</v>
      </c>
      <c r="DM123">
        <f t="shared" si="311"/>
        <v>3.3332999999999999</v>
      </c>
      <c r="DN123">
        <f t="shared" si="312"/>
        <v>12</v>
      </c>
      <c r="DO123">
        <f t="shared" si="313"/>
        <v>4</v>
      </c>
      <c r="DP123">
        <f t="shared" si="314"/>
        <v>22</v>
      </c>
      <c r="DQ123" s="3">
        <f t="shared" si="315"/>
        <v>3.6667000000000001</v>
      </c>
      <c r="DR123" s="2">
        <f t="shared" si="316"/>
        <v>22</v>
      </c>
      <c r="DS123">
        <f t="shared" si="317"/>
        <v>3.6667000000000001</v>
      </c>
      <c r="DT123">
        <f t="shared" si="318"/>
        <v>28</v>
      </c>
      <c r="DU123">
        <f t="shared" si="319"/>
        <v>3.5</v>
      </c>
      <c r="DV123">
        <f t="shared" si="320"/>
        <v>50</v>
      </c>
      <c r="DW123" s="3">
        <f t="shared" si="321"/>
        <v>3.57</v>
      </c>
      <c r="DX123" s="2">
        <f t="shared" si="322"/>
        <v>12</v>
      </c>
      <c r="DY123">
        <f t="shared" si="323"/>
        <v>4</v>
      </c>
      <c r="DZ123">
        <f t="shared" si="324"/>
        <v>11</v>
      </c>
      <c r="EA123">
        <f t="shared" si="325"/>
        <v>3.6667000000000001</v>
      </c>
      <c r="EB123">
        <f t="shared" si="326"/>
        <v>23</v>
      </c>
      <c r="EC123" s="3">
        <f t="shared" si="327"/>
        <v>3.83</v>
      </c>
      <c r="ED123" s="2">
        <f t="shared" si="275"/>
        <v>23</v>
      </c>
      <c r="EE123" s="3">
        <f t="shared" si="328"/>
        <v>3.83</v>
      </c>
      <c r="EF123" s="2">
        <f t="shared" si="329"/>
        <v>6</v>
      </c>
      <c r="EG123" s="3">
        <f t="shared" si="330"/>
        <v>2</v>
      </c>
      <c r="EH123" s="2">
        <f t="shared" si="331"/>
        <v>124</v>
      </c>
      <c r="EI123" s="3">
        <f t="shared" si="332"/>
        <v>3.54</v>
      </c>
      <c r="EJ123" s="2">
        <v>1</v>
      </c>
      <c r="EK123">
        <v>4</v>
      </c>
      <c r="EL123">
        <v>5</v>
      </c>
      <c r="EM123">
        <v>5</v>
      </c>
      <c r="EN123">
        <v>4</v>
      </c>
      <c r="EO123">
        <v>4</v>
      </c>
      <c r="EP123">
        <v>4</v>
      </c>
      <c r="EQ123">
        <v>1</v>
      </c>
      <c r="ER123">
        <v>1</v>
      </c>
      <c r="ES123">
        <v>5</v>
      </c>
      <c r="ET123">
        <v>5</v>
      </c>
      <c r="EU123" s="37">
        <v>2</v>
      </c>
      <c r="EV123">
        <v>1</v>
      </c>
      <c r="EW123">
        <v>1</v>
      </c>
      <c r="EX123">
        <v>1</v>
      </c>
      <c r="EY123">
        <v>1</v>
      </c>
      <c r="EZ123">
        <v>5</v>
      </c>
      <c r="FA123">
        <v>4</v>
      </c>
      <c r="FB123">
        <v>1</v>
      </c>
      <c r="FC123">
        <v>1</v>
      </c>
      <c r="FD123">
        <v>1</v>
      </c>
      <c r="FE123">
        <v>1</v>
      </c>
      <c r="FF123" s="2">
        <f t="shared" si="333"/>
        <v>55</v>
      </c>
      <c r="FG123" s="3">
        <f t="shared" si="334"/>
        <v>2.75</v>
      </c>
      <c r="FH123" t="s">
        <v>521</v>
      </c>
      <c r="FI123">
        <v>16</v>
      </c>
      <c r="FJ123" t="s">
        <v>520</v>
      </c>
      <c r="FK123">
        <v>15</v>
      </c>
      <c r="FL123" t="s">
        <v>514</v>
      </c>
      <c r="FM123" s="3">
        <v>10</v>
      </c>
      <c r="FN123" s="2">
        <v>1</v>
      </c>
      <c r="FO123">
        <v>1</v>
      </c>
      <c r="FP123">
        <v>1</v>
      </c>
      <c r="FQ123">
        <v>1</v>
      </c>
      <c r="FR123">
        <v>2</v>
      </c>
      <c r="FS123">
        <v>2</v>
      </c>
      <c r="FT123">
        <v>1</v>
      </c>
      <c r="FU123">
        <v>2</v>
      </c>
      <c r="FV123">
        <v>2</v>
      </c>
      <c r="FW123">
        <v>1</v>
      </c>
      <c r="FX123">
        <v>1</v>
      </c>
      <c r="FY123" s="37">
        <v>2</v>
      </c>
      <c r="FZ123">
        <v>2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2</v>
      </c>
      <c r="GG123">
        <v>2</v>
      </c>
      <c r="GH123">
        <v>1</v>
      </c>
      <c r="GI123">
        <v>1</v>
      </c>
      <c r="GJ123" s="2">
        <f t="shared" si="335"/>
        <v>27</v>
      </c>
      <c r="GK123" s="3">
        <f t="shared" si="336"/>
        <v>1.35</v>
      </c>
      <c r="GL123" s="2" t="s">
        <v>506</v>
      </c>
      <c r="GM123">
        <v>2</v>
      </c>
      <c r="GN123" t="s">
        <v>507</v>
      </c>
      <c r="GO123">
        <v>3</v>
      </c>
      <c r="GP123" t="s">
        <v>521</v>
      </c>
      <c r="GQ123" s="3">
        <v>16</v>
      </c>
      <c r="GR123" s="2">
        <v>1</v>
      </c>
      <c r="GS123">
        <v>3</v>
      </c>
      <c r="GT123">
        <v>3</v>
      </c>
      <c r="GU123">
        <v>4</v>
      </c>
      <c r="GV123">
        <v>4</v>
      </c>
      <c r="GW123">
        <v>4</v>
      </c>
      <c r="GX123" s="37">
        <f>LOOKUP(GW123,{1,2,3,4,5},{5,4,3,2,1})</f>
        <v>2</v>
      </c>
      <c r="GY123">
        <v>2</v>
      </c>
      <c r="GZ123" s="37">
        <f>LOOKUP(GY123,{1,2,3,4,5},{5,4,3,2,1})</f>
        <v>4</v>
      </c>
      <c r="HA123">
        <v>5</v>
      </c>
      <c r="HB123">
        <v>2</v>
      </c>
      <c r="HC123" s="37">
        <f>LOOKUP(HB123,{1,2,3,4,5},{5,4,3,2,1})</f>
        <v>4</v>
      </c>
      <c r="HD123">
        <v>1</v>
      </c>
      <c r="HE123">
        <v>2</v>
      </c>
      <c r="HF123">
        <v>4</v>
      </c>
      <c r="HG123">
        <v>1</v>
      </c>
      <c r="HH123">
        <v>4</v>
      </c>
      <c r="HI123">
        <v>5</v>
      </c>
      <c r="HJ123">
        <v>1</v>
      </c>
      <c r="HK123">
        <v>2</v>
      </c>
      <c r="HL123" s="37">
        <f>LOOKUP(HK123,{1,2,3,4,5},{5,4,3,2,1})</f>
        <v>4</v>
      </c>
      <c r="HM123">
        <v>2</v>
      </c>
      <c r="HN123" s="37">
        <f>LOOKUP(HM123,{1,2,3,4,5},{5,4,3,2,1})</f>
        <v>4</v>
      </c>
      <c r="HO123">
        <f t="shared" si="337"/>
        <v>55</v>
      </c>
      <c r="HP123">
        <f t="shared" si="338"/>
        <v>3.24</v>
      </c>
      <c r="HQ123">
        <v>1</v>
      </c>
      <c r="HR123">
        <v>2</v>
      </c>
      <c r="HS123">
        <v>3</v>
      </c>
      <c r="HT123">
        <v>1</v>
      </c>
      <c r="HU123">
        <v>1</v>
      </c>
      <c r="HV123">
        <v>1</v>
      </c>
      <c r="HW123">
        <v>1</v>
      </c>
      <c r="HX123" s="37">
        <v>3</v>
      </c>
      <c r="HY123">
        <v>2</v>
      </c>
      <c r="HZ123">
        <v>3</v>
      </c>
      <c r="IA123">
        <v>3</v>
      </c>
      <c r="IB123">
        <v>1</v>
      </c>
      <c r="IC123">
        <v>1</v>
      </c>
      <c r="ID123">
        <v>1</v>
      </c>
      <c r="IE123">
        <v>2</v>
      </c>
      <c r="IF123">
        <v>1</v>
      </c>
      <c r="IG123">
        <v>3</v>
      </c>
      <c r="IH123">
        <v>1</v>
      </c>
      <c r="II123">
        <v>3</v>
      </c>
      <c r="IJ123" s="37">
        <f>LOOKUP(II123,{1,2,3},{3,2,1})</f>
        <v>1</v>
      </c>
      <c r="IK123" s="2">
        <f t="shared" si="308"/>
        <v>28</v>
      </c>
      <c r="IL123" s="3">
        <f t="shared" si="309"/>
        <v>1.65</v>
      </c>
      <c r="IM123" s="2">
        <v>1</v>
      </c>
      <c r="IN123">
        <v>2</v>
      </c>
      <c r="IO123">
        <v>4</v>
      </c>
      <c r="IP123">
        <v>5</v>
      </c>
      <c r="IQ123">
        <v>2</v>
      </c>
      <c r="IR123">
        <v>5</v>
      </c>
      <c r="IS123">
        <v>3</v>
      </c>
      <c r="IT123" s="2">
        <f t="shared" si="339"/>
        <v>21</v>
      </c>
      <c r="IU123" s="3">
        <f t="shared" si="340"/>
        <v>3.5</v>
      </c>
      <c r="IV123" s="2">
        <v>1</v>
      </c>
      <c r="IW123">
        <v>2</v>
      </c>
      <c r="IX123">
        <v>4</v>
      </c>
      <c r="IY123">
        <v>4</v>
      </c>
      <c r="IZ123">
        <v>3</v>
      </c>
      <c r="JA123">
        <v>5</v>
      </c>
      <c r="JB123">
        <v>3</v>
      </c>
      <c r="JC123" s="2">
        <f t="shared" si="341"/>
        <v>21</v>
      </c>
      <c r="JD123" s="3">
        <f t="shared" si="342"/>
        <v>3.5</v>
      </c>
      <c r="JE123" s="2">
        <v>1</v>
      </c>
      <c r="JF123">
        <v>2</v>
      </c>
      <c r="JG123">
        <v>1</v>
      </c>
      <c r="JH123">
        <v>1</v>
      </c>
      <c r="JI123">
        <v>3</v>
      </c>
      <c r="JJ123">
        <v>1</v>
      </c>
      <c r="JK123">
        <v>3</v>
      </c>
      <c r="JL123" s="2">
        <f t="shared" si="343"/>
        <v>11</v>
      </c>
      <c r="JM123" s="3">
        <f t="shared" si="344"/>
        <v>1.833</v>
      </c>
      <c r="JN123" s="2">
        <v>1</v>
      </c>
      <c r="JO123">
        <v>3</v>
      </c>
      <c r="JP123">
        <v>5</v>
      </c>
      <c r="JQ123">
        <v>5</v>
      </c>
      <c r="JR123">
        <v>3</v>
      </c>
      <c r="JS123">
        <v>5</v>
      </c>
      <c r="JT123">
        <v>4</v>
      </c>
      <c r="JU123" s="2">
        <f t="shared" si="365"/>
        <v>25</v>
      </c>
      <c r="JV123" s="3">
        <f t="shared" si="366"/>
        <v>4.1669999999999998</v>
      </c>
      <c r="JW123" s="2">
        <v>1</v>
      </c>
      <c r="JX123">
        <v>2</v>
      </c>
      <c r="JY123" s="37">
        <f>LOOKUP(JX123,{1,2,3,4,5},{5,4,3,2,1})</f>
        <v>4</v>
      </c>
      <c r="JZ123">
        <v>1</v>
      </c>
      <c r="KA123" s="37">
        <f>LOOKUP(JZ123,{1,2,3,4,5},{5,4,3,2,1})</f>
        <v>5</v>
      </c>
      <c r="KB123">
        <v>1</v>
      </c>
      <c r="KC123" s="37">
        <f>LOOKUP(KB123,{1,2,3,4,5},{5,4,3,2,1})</f>
        <v>5</v>
      </c>
      <c r="KD123">
        <v>1</v>
      </c>
      <c r="KE123" s="37">
        <f>LOOKUP(KD123,{1,2,3,4,5},{5,4,3,2,1})</f>
        <v>5</v>
      </c>
      <c r="KF123">
        <v>1</v>
      </c>
      <c r="KG123" s="37">
        <f>LOOKUP(KF123,{1,2,3,4,5},{5,4,3,2,1})</f>
        <v>5</v>
      </c>
      <c r="KH123">
        <v>1</v>
      </c>
      <c r="KI123" s="37">
        <f>LOOKUP(KH123,{1,2,3,4,5},{5,4,3,2,1})</f>
        <v>5</v>
      </c>
      <c r="KJ123" s="2">
        <f t="shared" si="276"/>
        <v>7</v>
      </c>
      <c r="KK123" s="3">
        <f t="shared" si="345"/>
        <v>1.167</v>
      </c>
      <c r="KL123" s="2">
        <f t="shared" si="346"/>
        <v>8</v>
      </c>
      <c r="KM123">
        <f t="shared" si="347"/>
        <v>13</v>
      </c>
      <c r="KN123">
        <f t="shared" si="363"/>
        <v>14</v>
      </c>
      <c r="KO123">
        <f t="shared" si="348"/>
        <v>10</v>
      </c>
      <c r="KP123">
        <f t="shared" si="361"/>
        <v>15</v>
      </c>
      <c r="KQ123">
        <f t="shared" si="349"/>
        <v>11</v>
      </c>
      <c r="KR123" s="2">
        <f t="shared" si="368"/>
        <v>5</v>
      </c>
      <c r="KS123">
        <f t="shared" si="364"/>
        <v>6</v>
      </c>
      <c r="KT123">
        <f t="shared" si="369"/>
        <v>6</v>
      </c>
      <c r="KU123">
        <f t="shared" si="370"/>
        <v>6</v>
      </c>
      <c r="KV123">
        <f t="shared" si="371"/>
        <v>6</v>
      </c>
      <c r="KW123" s="3">
        <f t="shared" si="372"/>
        <v>7</v>
      </c>
      <c r="KX123" s="2">
        <v>1</v>
      </c>
      <c r="KY123">
        <v>4</v>
      </c>
      <c r="KZ123">
        <v>5</v>
      </c>
      <c r="LA123">
        <v>4</v>
      </c>
      <c r="LB123">
        <v>3</v>
      </c>
      <c r="LC123">
        <v>3</v>
      </c>
      <c r="LD123">
        <v>4</v>
      </c>
      <c r="LE123">
        <v>5</v>
      </c>
      <c r="LF123">
        <v>4</v>
      </c>
      <c r="LG123">
        <v>4</v>
      </c>
      <c r="LH123">
        <v>5</v>
      </c>
      <c r="LI123">
        <v>3</v>
      </c>
      <c r="LJ123">
        <v>5</v>
      </c>
      <c r="LK123">
        <v>4</v>
      </c>
      <c r="LL123">
        <v>4</v>
      </c>
      <c r="LM123">
        <v>4</v>
      </c>
      <c r="LN123">
        <v>4</v>
      </c>
      <c r="LO123">
        <v>3</v>
      </c>
      <c r="LP123">
        <v>3</v>
      </c>
      <c r="LQ123">
        <v>3</v>
      </c>
      <c r="LR123">
        <v>4</v>
      </c>
      <c r="LS123">
        <v>4</v>
      </c>
      <c r="LT123">
        <v>4</v>
      </c>
      <c r="LU123" s="2">
        <f t="shared" si="351"/>
        <v>27</v>
      </c>
      <c r="LV123" s="3">
        <f t="shared" si="352"/>
        <v>4.5</v>
      </c>
      <c r="LW123" s="2">
        <f t="shared" si="353"/>
        <v>59</v>
      </c>
      <c r="LX123" s="3">
        <f t="shared" si="354"/>
        <v>3.6880000000000002</v>
      </c>
      <c r="LY123" s="2">
        <f t="shared" si="355"/>
        <v>86</v>
      </c>
      <c r="LZ123" s="3">
        <f t="shared" si="356"/>
        <v>3.9089999999999998</v>
      </c>
      <c r="MA123" s="2">
        <v>1</v>
      </c>
      <c r="MB123">
        <v>2</v>
      </c>
      <c r="MC123">
        <v>2</v>
      </c>
      <c r="MD123">
        <v>1</v>
      </c>
      <c r="ME123">
        <v>2</v>
      </c>
      <c r="MF123">
        <v>1</v>
      </c>
      <c r="MG123">
        <v>1</v>
      </c>
      <c r="MH123">
        <v>2</v>
      </c>
      <c r="MI123">
        <v>1</v>
      </c>
      <c r="MJ123" s="3">
        <v>2</v>
      </c>
      <c r="MK123">
        <f t="shared" si="357"/>
        <v>15</v>
      </c>
      <c r="ML123" s="2">
        <v>1</v>
      </c>
      <c r="MM123">
        <v>5</v>
      </c>
      <c r="MN123">
        <v>5</v>
      </c>
      <c r="MO123">
        <v>3</v>
      </c>
      <c r="MP123" s="37">
        <f>LOOKUP(MO123,{1,2,3,4,5},{5,4,3,2,1})</f>
        <v>3</v>
      </c>
      <c r="MQ123">
        <v>5</v>
      </c>
      <c r="MR123">
        <v>2</v>
      </c>
      <c r="MS123" s="37">
        <f>LOOKUP(MR123,{1,2,3,4,5},{5,4,3,2,1})</f>
        <v>4</v>
      </c>
      <c r="MT123">
        <v>2</v>
      </c>
      <c r="MU123" s="37">
        <f>LOOKUP(MT123,{1,2,3,4,5},{5,4,3,2,1})</f>
        <v>4</v>
      </c>
      <c r="MV123">
        <v>4</v>
      </c>
      <c r="MW123">
        <v>4</v>
      </c>
      <c r="MX123">
        <v>3</v>
      </c>
      <c r="MY123">
        <v>4</v>
      </c>
      <c r="MZ123" s="37">
        <f>LOOKUP(MY123,{1,2,3,4,5},{5,4,3,2,1})</f>
        <v>2</v>
      </c>
      <c r="NA123">
        <v>4</v>
      </c>
      <c r="NB123">
        <v>1</v>
      </c>
      <c r="NC123">
        <v>2</v>
      </c>
      <c r="ND123" s="37">
        <f>LOOKUP(NC123,{1,2,3,4,5},{5,4,3,2,1})</f>
        <v>4</v>
      </c>
      <c r="NE123">
        <v>5</v>
      </c>
      <c r="NF123">
        <v>3</v>
      </c>
      <c r="NG123" s="37">
        <f>LOOKUP(NF123,{1,2,3,4,5},{5,4,3,2,1})</f>
        <v>3</v>
      </c>
      <c r="NH123">
        <v>4</v>
      </c>
      <c r="NI123" s="37">
        <f>LOOKUP(NH123,{1,2,3,4,5},{5,4,3,2,1})</f>
        <v>2</v>
      </c>
      <c r="NJ123">
        <v>4</v>
      </c>
      <c r="NK123">
        <v>4</v>
      </c>
      <c r="NL123" s="37">
        <f>LOOKUP(NK123,{1,2,3,4,5},{5,4,3,2,1})</f>
        <v>2</v>
      </c>
      <c r="NM123">
        <v>4</v>
      </c>
      <c r="NN123" s="37">
        <f>LOOKUP(NM123,{1,2,3,4,5},{5,4,3,2,1})</f>
        <v>2</v>
      </c>
      <c r="NO123">
        <v>1</v>
      </c>
      <c r="NP123" s="37">
        <f>LOOKUP(NO123,{1,2,3,4,5},{5,4,3,2,1})</f>
        <v>5</v>
      </c>
      <c r="NQ123">
        <v>4</v>
      </c>
      <c r="NR123">
        <v>3</v>
      </c>
      <c r="NS123">
        <v>5</v>
      </c>
      <c r="NT123">
        <v>5</v>
      </c>
      <c r="NU123" s="37">
        <f>LOOKUP(NT123,{1,2,3,4,5},{5,4,3,2,1})</f>
        <v>1</v>
      </c>
      <c r="NV123">
        <v>5</v>
      </c>
      <c r="NW123" s="37">
        <f>LOOKUP(NV123,{1,2,3,4,5},{5,4,3,2,1})</f>
        <v>1</v>
      </c>
      <c r="NX123">
        <v>3</v>
      </c>
      <c r="NY123" s="37">
        <f>LOOKUP(NX123,{1,2,3,4,5},{5,4,3,2,1})</f>
        <v>3</v>
      </c>
      <c r="NZ123">
        <f t="shared" si="373"/>
        <v>88</v>
      </c>
      <c r="OA123">
        <f t="shared" si="374"/>
        <v>3.38</v>
      </c>
      <c r="OB123" s="13" t="s">
        <v>440</v>
      </c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</row>
    <row r="124" spans="1:461" x14ac:dyDescent="0.3">
      <c r="A124" s="30">
        <v>136</v>
      </c>
      <c r="B124" s="2" t="s">
        <v>923</v>
      </c>
      <c r="C124" s="3">
        <v>1</v>
      </c>
      <c r="D124" s="2">
        <v>19</v>
      </c>
      <c r="E124">
        <v>2</v>
      </c>
      <c r="F124" s="2">
        <v>1</v>
      </c>
      <c r="G124">
        <v>1</v>
      </c>
      <c r="H124" s="3">
        <v>1</v>
      </c>
      <c r="I124" s="2">
        <v>1</v>
      </c>
      <c r="J124">
        <v>1</v>
      </c>
      <c r="K124">
        <v>0</v>
      </c>
      <c r="L124">
        <v>1</v>
      </c>
      <c r="M124">
        <v>1</v>
      </c>
      <c r="N124">
        <v>1</v>
      </c>
      <c r="O124">
        <v>0</v>
      </c>
      <c r="P124">
        <f t="shared" si="274"/>
        <v>4</v>
      </c>
      <c r="R124">
        <v>1</v>
      </c>
      <c r="S124">
        <v>5</v>
      </c>
      <c r="T124">
        <f>LOOKUP(R124,{1,2,3,4,5,6,11,15},{1,2,1,2,2,2,1,2})</f>
        <v>1</v>
      </c>
      <c r="U124">
        <v>1</v>
      </c>
      <c r="V124" s="3"/>
      <c r="W124" s="2">
        <v>2</v>
      </c>
      <c r="X124">
        <v>6</v>
      </c>
      <c r="Y124">
        <v>80</v>
      </c>
      <c r="Z124" s="13">
        <f t="shared" si="359"/>
        <v>4</v>
      </c>
      <c r="AA124">
        <v>100</v>
      </c>
      <c r="AB124" s="13">
        <f t="shared" si="360"/>
        <v>5</v>
      </c>
      <c r="AC124">
        <f t="shared" si="362"/>
        <v>14</v>
      </c>
      <c r="AD124" s="13">
        <f t="shared" si="358"/>
        <v>4.6669999999999998</v>
      </c>
      <c r="AE124" s="2">
        <v>1</v>
      </c>
      <c r="AF124">
        <v>1</v>
      </c>
      <c r="AG124">
        <f t="shared" si="375"/>
        <v>1</v>
      </c>
      <c r="AH124">
        <v>1</v>
      </c>
      <c r="AI124">
        <f t="shared" si="376"/>
        <v>1</v>
      </c>
      <c r="AJ124">
        <v>1</v>
      </c>
      <c r="AK124">
        <f t="shared" si="377"/>
        <v>1</v>
      </c>
      <c r="AL124">
        <v>1</v>
      </c>
      <c r="AM124">
        <f t="shared" si="378"/>
        <v>-1</v>
      </c>
      <c r="AN124">
        <v>2</v>
      </c>
      <c r="AO124">
        <f t="shared" si="379"/>
        <v>1</v>
      </c>
      <c r="AP124">
        <v>1</v>
      </c>
      <c r="AQ124">
        <f t="shared" si="380"/>
        <v>1</v>
      </c>
      <c r="AR124">
        <v>2</v>
      </c>
      <c r="AS124">
        <f t="shared" si="381"/>
        <v>1</v>
      </c>
      <c r="AT124">
        <v>1</v>
      </c>
      <c r="AU124">
        <f t="shared" si="382"/>
        <v>-1</v>
      </c>
      <c r="AV124">
        <v>1</v>
      </c>
      <c r="AW124">
        <f t="shared" si="383"/>
        <v>1</v>
      </c>
      <c r="AX124">
        <v>1</v>
      </c>
      <c r="AY124">
        <f t="shared" si="384"/>
        <v>-1</v>
      </c>
      <c r="AZ124">
        <v>1</v>
      </c>
      <c r="BA124">
        <f t="shared" si="385"/>
        <v>-1</v>
      </c>
      <c r="BB124">
        <v>1</v>
      </c>
      <c r="BC124">
        <f t="shared" si="386"/>
        <v>1</v>
      </c>
      <c r="BD124">
        <v>1</v>
      </c>
      <c r="BE124">
        <f t="shared" si="387"/>
        <v>1</v>
      </c>
      <c r="BF124">
        <v>1</v>
      </c>
      <c r="BG124">
        <f t="shared" si="388"/>
        <v>-1</v>
      </c>
      <c r="BH124">
        <v>2</v>
      </c>
      <c r="BI124">
        <f t="shared" si="389"/>
        <v>-1</v>
      </c>
      <c r="BJ124">
        <v>1</v>
      </c>
      <c r="BK124">
        <f t="shared" si="390"/>
        <v>-1</v>
      </c>
      <c r="BL124">
        <v>1</v>
      </c>
      <c r="BM124">
        <f t="shared" si="391"/>
        <v>-1</v>
      </c>
      <c r="BN124">
        <v>1</v>
      </c>
      <c r="BO124">
        <f t="shared" si="392"/>
        <v>1</v>
      </c>
      <c r="BP124">
        <v>1</v>
      </c>
      <c r="BQ124">
        <f t="shared" si="393"/>
        <v>1</v>
      </c>
      <c r="BR124">
        <v>2</v>
      </c>
      <c r="BS124">
        <f t="shared" si="394"/>
        <v>1</v>
      </c>
      <c r="BT124">
        <v>1</v>
      </c>
      <c r="BU124">
        <f t="shared" si="395"/>
        <v>-1</v>
      </c>
      <c r="BV124" s="13">
        <f t="shared" si="396"/>
        <v>3</v>
      </c>
      <c r="BW124" s="2">
        <v>1</v>
      </c>
      <c r="BX124">
        <v>5</v>
      </c>
      <c r="BY124">
        <v>5</v>
      </c>
      <c r="BZ124">
        <v>5</v>
      </c>
      <c r="CA124">
        <v>5</v>
      </c>
      <c r="CB124">
        <v>4</v>
      </c>
      <c r="CC124">
        <v>4</v>
      </c>
      <c r="CD124">
        <v>3</v>
      </c>
      <c r="CE124" s="37">
        <v>5</v>
      </c>
      <c r="CF124">
        <v>4</v>
      </c>
      <c r="CG124">
        <v>4</v>
      </c>
      <c r="CH124">
        <v>3</v>
      </c>
      <c r="CI124">
        <v>4</v>
      </c>
      <c r="CJ124">
        <v>4</v>
      </c>
      <c r="CK124">
        <v>3</v>
      </c>
      <c r="CL124">
        <v>4</v>
      </c>
      <c r="CM124">
        <v>3</v>
      </c>
      <c r="CN124">
        <v>5</v>
      </c>
      <c r="CO124">
        <v>3</v>
      </c>
      <c r="CP124">
        <v>3</v>
      </c>
      <c r="CQ124">
        <v>3</v>
      </c>
      <c r="CR124">
        <v>3</v>
      </c>
      <c r="CS124">
        <f>LOOKUP(CR124,{1,2,3,4,5},{5,4,3,2,1})</f>
        <v>3</v>
      </c>
      <c r="CT124">
        <v>4</v>
      </c>
      <c r="CU124">
        <v>4</v>
      </c>
      <c r="CV124">
        <v>4</v>
      </c>
      <c r="CW124">
        <v>2</v>
      </c>
      <c r="CX124">
        <f>LOOKUP(CW124,{1,2,3,4,5},{5,4,3,2,1})</f>
        <v>4</v>
      </c>
      <c r="CY124">
        <v>2</v>
      </c>
      <c r="CZ124">
        <f>LOOKUP(CY124,{1,2,3,4,5},{5,4,3,2,1})</f>
        <v>4</v>
      </c>
      <c r="DA124">
        <v>2</v>
      </c>
      <c r="DB124">
        <f>LOOKUP(DA124,{1,2,3,4,5},{5,4,3,2,1})</f>
        <v>4</v>
      </c>
      <c r="DC124">
        <v>4</v>
      </c>
      <c r="DD124">
        <v>4</v>
      </c>
      <c r="DE124">
        <v>4</v>
      </c>
      <c r="DF124">
        <v>4</v>
      </c>
      <c r="DG124">
        <v>4</v>
      </c>
      <c r="DH124">
        <v>5</v>
      </c>
      <c r="DI124">
        <v>4</v>
      </c>
      <c r="DJ124">
        <v>4</v>
      </c>
      <c r="DK124">
        <v>4</v>
      </c>
      <c r="DL124" s="2">
        <f t="shared" si="310"/>
        <v>15</v>
      </c>
      <c r="DM124">
        <f t="shared" si="311"/>
        <v>5</v>
      </c>
      <c r="DN124">
        <f t="shared" si="312"/>
        <v>13</v>
      </c>
      <c r="DO124">
        <f t="shared" si="313"/>
        <v>4.3333000000000004</v>
      </c>
      <c r="DP124">
        <f t="shared" si="314"/>
        <v>28</v>
      </c>
      <c r="DQ124" s="3">
        <f t="shared" si="315"/>
        <v>4.6666999999999996</v>
      </c>
      <c r="DR124" s="2">
        <f t="shared" si="316"/>
        <v>25</v>
      </c>
      <c r="DS124">
        <f t="shared" si="317"/>
        <v>4.1666999999999996</v>
      </c>
      <c r="DT124">
        <f t="shared" si="318"/>
        <v>28</v>
      </c>
      <c r="DU124">
        <f t="shared" si="319"/>
        <v>3.5</v>
      </c>
      <c r="DV124">
        <f t="shared" si="320"/>
        <v>53</v>
      </c>
      <c r="DW124" s="3">
        <f t="shared" si="321"/>
        <v>3.79</v>
      </c>
      <c r="DX124" s="2">
        <f t="shared" si="322"/>
        <v>9</v>
      </c>
      <c r="DY124">
        <f t="shared" si="323"/>
        <v>3</v>
      </c>
      <c r="DZ124">
        <f t="shared" si="324"/>
        <v>12</v>
      </c>
      <c r="EA124">
        <f t="shared" si="325"/>
        <v>4</v>
      </c>
      <c r="EB124">
        <f t="shared" si="326"/>
        <v>21</v>
      </c>
      <c r="EC124" s="3">
        <f t="shared" si="327"/>
        <v>3.5</v>
      </c>
      <c r="ED124" s="2">
        <f t="shared" si="275"/>
        <v>24</v>
      </c>
      <c r="EE124" s="3">
        <f t="shared" si="328"/>
        <v>4</v>
      </c>
      <c r="EF124" s="2">
        <f t="shared" si="329"/>
        <v>12</v>
      </c>
      <c r="EG124" s="3">
        <f t="shared" si="330"/>
        <v>4</v>
      </c>
      <c r="EH124" s="2">
        <f t="shared" si="331"/>
        <v>138</v>
      </c>
      <c r="EI124" s="3">
        <f t="shared" si="332"/>
        <v>3.94</v>
      </c>
      <c r="EJ124" s="2">
        <v>1</v>
      </c>
      <c r="EK124">
        <v>4</v>
      </c>
      <c r="EL124">
        <v>2</v>
      </c>
      <c r="EM124">
        <v>2</v>
      </c>
      <c r="EN124">
        <v>4</v>
      </c>
      <c r="EO124">
        <v>3</v>
      </c>
      <c r="EP124">
        <v>3</v>
      </c>
      <c r="EQ124">
        <v>3</v>
      </c>
      <c r="ER124">
        <v>3</v>
      </c>
      <c r="ES124">
        <v>3</v>
      </c>
      <c r="ET124">
        <v>5</v>
      </c>
      <c r="EU124" s="37">
        <v>2</v>
      </c>
      <c r="EV124">
        <v>3</v>
      </c>
      <c r="EW124">
        <v>4</v>
      </c>
      <c r="EX124">
        <v>4</v>
      </c>
      <c r="EY124">
        <v>1</v>
      </c>
      <c r="EZ124">
        <v>5</v>
      </c>
      <c r="FA124">
        <v>4</v>
      </c>
      <c r="FB124">
        <v>4</v>
      </c>
      <c r="FC124">
        <v>3</v>
      </c>
      <c r="FD124">
        <v>3</v>
      </c>
      <c r="FE124">
        <v>3</v>
      </c>
      <c r="FF124" s="2">
        <f t="shared" si="333"/>
        <v>66</v>
      </c>
      <c r="FG124" s="3">
        <f t="shared" si="334"/>
        <v>3.3</v>
      </c>
      <c r="FH124" t="s">
        <v>521</v>
      </c>
      <c r="FI124">
        <v>16</v>
      </c>
      <c r="FJ124" t="s">
        <v>511</v>
      </c>
      <c r="FK124">
        <v>7</v>
      </c>
      <c r="FL124" t="s">
        <v>514</v>
      </c>
      <c r="FM124" s="3">
        <v>10</v>
      </c>
      <c r="FN124" s="2">
        <v>1</v>
      </c>
      <c r="FO124">
        <v>1</v>
      </c>
      <c r="FP124">
        <v>1</v>
      </c>
      <c r="FQ124">
        <v>1</v>
      </c>
      <c r="FR124">
        <v>1</v>
      </c>
      <c r="FS124">
        <v>2</v>
      </c>
      <c r="FT124">
        <v>2</v>
      </c>
      <c r="FU124">
        <v>1</v>
      </c>
      <c r="FV124">
        <v>2</v>
      </c>
      <c r="FW124">
        <v>1</v>
      </c>
      <c r="FX124">
        <v>1</v>
      </c>
      <c r="FY124" s="37">
        <v>2</v>
      </c>
      <c r="FZ124">
        <v>1</v>
      </c>
      <c r="GA124">
        <v>1</v>
      </c>
      <c r="GB124">
        <v>1</v>
      </c>
      <c r="GC124">
        <v>2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 s="2">
        <f t="shared" si="335"/>
        <v>24</v>
      </c>
      <c r="GK124" s="3">
        <f t="shared" si="336"/>
        <v>1.2</v>
      </c>
      <c r="GL124" s="2" t="s">
        <v>520</v>
      </c>
      <c r="GM124">
        <v>15</v>
      </c>
      <c r="GN124" t="s">
        <v>513</v>
      </c>
      <c r="GO124">
        <v>9</v>
      </c>
      <c r="GP124" t="s">
        <v>507</v>
      </c>
      <c r="GQ124" s="3">
        <v>3</v>
      </c>
      <c r="GR124" s="2">
        <v>1</v>
      </c>
      <c r="GS124">
        <v>4</v>
      </c>
      <c r="GT124">
        <v>2</v>
      </c>
      <c r="GU124">
        <v>2</v>
      </c>
      <c r="GV124">
        <v>4</v>
      </c>
      <c r="GW124">
        <v>3</v>
      </c>
      <c r="GX124" s="37">
        <f>LOOKUP(GW124,{1,2,3,4,5},{5,4,3,2,1})</f>
        <v>3</v>
      </c>
      <c r="GY124">
        <v>2</v>
      </c>
      <c r="GZ124" s="37">
        <f>LOOKUP(GY124,{1,2,3,4,5},{5,4,3,2,1})</f>
        <v>4</v>
      </c>
      <c r="HA124">
        <v>3</v>
      </c>
      <c r="HB124">
        <v>2</v>
      </c>
      <c r="HC124" s="37">
        <f>LOOKUP(HB124,{1,2,3,4,5},{5,4,3,2,1})</f>
        <v>4</v>
      </c>
      <c r="HD124">
        <v>2</v>
      </c>
      <c r="HE124">
        <v>5</v>
      </c>
      <c r="HF124">
        <v>4</v>
      </c>
      <c r="HG124">
        <v>2</v>
      </c>
      <c r="HH124">
        <v>4</v>
      </c>
      <c r="HI124">
        <v>5</v>
      </c>
      <c r="HJ124">
        <v>4</v>
      </c>
      <c r="HK124">
        <v>4</v>
      </c>
      <c r="HL124" s="37">
        <f>LOOKUP(HK124,{1,2,3,4,5},{5,4,3,2,1})</f>
        <v>2</v>
      </c>
      <c r="HM124">
        <v>3</v>
      </c>
      <c r="HN124" s="37">
        <f>LOOKUP(HM124,{1,2,3,4,5},{5,4,3,2,1})</f>
        <v>3</v>
      </c>
      <c r="HO124">
        <f t="shared" si="337"/>
        <v>57</v>
      </c>
      <c r="HP124">
        <f t="shared" si="338"/>
        <v>3.35</v>
      </c>
      <c r="HQ124">
        <v>1</v>
      </c>
      <c r="HR124">
        <v>3</v>
      </c>
      <c r="HS124">
        <v>3</v>
      </c>
      <c r="HT124">
        <v>1</v>
      </c>
      <c r="HU124">
        <v>1</v>
      </c>
      <c r="HV124">
        <v>1</v>
      </c>
      <c r="HW124">
        <v>2</v>
      </c>
      <c r="HX124" s="37">
        <v>3</v>
      </c>
      <c r="HY124">
        <v>2</v>
      </c>
      <c r="HZ124">
        <v>2</v>
      </c>
      <c r="IA124">
        <v>2</v>
      </c>
      <c r="IB124">
        <v>1</v>
      </c>
      <c r="IC124">
        <v>2</v>
      </c>
      <c r="ID124">
        <v>2</v>
      </c>
      <c r="IE124">
        <v>2</v>
      </c>
      <c r="IF124">
        <v>3</v>
      </c>
      <c r="IG124">
        <v>2</v>
      </c>
      <c r="IH124">
        <v>3</v>
      </c>
      <c r="II124">
        <v>3</v>
      </c>
      <c r="IJ124" s="37">
        <f>LOOKUP(II124,{1,2,3},{3,2,1})</f>
        <v>1</v>
      </c>
      <c r="IK124" s="2">
        <f t="shared" si="308"/>
        <v>33</v>
      </c>
      <c r="IL124" s="3">
        <f t="shared" si="309"/>
        <v>1.94</v>
      </c>
      <c r="IM124" s="2">
        <v>1</v>
      </c>
      <c r="IN124">
        <v>3</v>
      </c>
      <c r="IO124">
        <v>4</v>
      </c>
      <c r="IP124">
        <v>5</v>
      </c>
      <c r="IQ124">
        <v>3</v>
      </c>
      <c r="IR124">
        <v>5</v>
      </c>
      <c r="IS124">
        <v>4</v>
      </c>
      <c r="IT124" s="2">
        <f t="shared" si="339"/>
        <v>24</v>
      </c>
      <c r="IU124" s="3">
        <f t="shared" si="340"/>
        <v>4</v>
      </c>
      <c r="IV124" s="2">
        <v>1</v>
      </c>
      <c r="IW124">
        <v>3</v>
      </c>
      <c r="IX124">
        <v>5</v>
      </c>
      <c r="IY124">
        <v>5</v>
      </c>
      <c r="IZ124">
        <v>3</v>
      </c>
      <c r="JA124">
        <v>5</v>
      </c>
      <c r="JB124">
        <v>5</v>
      </c>
      <c r="JC124" s="2">
        <f t="shared" si="341"/>
        <v>26</v>
      </c>
      <c r="JD124" s="3">
        <f t="shared" si="342"/>
        <v>4.3330000000000002</v>
      </c>
      <c r="JE124" s="2">
        <v>1</v>
      </c>
      <c r="JF124">
        <v>3</v>
      </c>
      <c r="JG124">
        <v>3</v>
      </c>
      <c r="JH124">
        <v>3</v>
      </c>
      <c r="JI124">
        <v>3</v>
      </c>
      <c r="JJ124">
        <v>3</v>
      </c>
      <c r="JK124">
        <v>3</v>
      </c>
      <c r="JL124" s="2">
        <f t="shared" si="343"/>
        <v>18</v>
      </c>
      <c r="JM124" s="3">
        <f t="shared" si="344"/>
        <v>3</v>
      </c>
      <c r="JN124" s="2">
        <v>1</v>
      </c>
      <c r="JO124">
        <v>4</v>
      </c>
      <c r="JP124">
        <v>4</v>
      </c>
      <c r="JQ124">
        <v>3</v>
      </c>
      <c r="JR124">
        <v>3</v>
      </c>
      <c r="JS124">
        <v>3</v>
      </c>
      <c r="JT124">
        <v>3</v>
      </c>
      <c r="JU124" s="2">
        <f t="shared" si="365"/>
        <v>20</v>
      </c>
      <c r="JV124" s="3">
        <f t="shared" si="366"/>
        <v>3.3330000000000002</v>
      </c>
      <c r="JW124" s="2">
        <v>1</v>
      </c>
      <c r="JX124">
        <v>4</v>
      </c>
      <c r="JY124" s="37">
        <f>LOOKUP(JX124,{1,2,3,4,5},{5,4,3,2,1})</f>
        <v>2</v>
      </c>
      <c r="JZ124">
        <v>2</v>
      </c>
      <c r="KA124" s="37">
        <f>LOOKUP(JZ124,{1,2,3,4,5},{5,4,3,2,1})</f>
        <v>4</v>
      </c>
      <c r="KB124">
        <v>1</v>
      </c>
      <c r="KC124" s="37">
        <f>LOOKUP(KB124,{1,2,3,4,5},{5,4,3,2,1})</f>
        <v>5</v>
      </c>
      <c r="KD124">
        <v>3</v>
      </c>
      <c r="KE124" s="37">
        <f>LOOKUP(KD124,{1,2,3,4,5},{5,4,3,2,1})</f>
        <v>3</v>
      </c>
      <c r="KF124">
        <v>1</v>
      </c>
      <c r="KG124" s="37">
        <f>LOOKUP(KF124,{1,2,3,4,5},{5,4,3,2,1})</f>
        <v>5</v>
      </c>
      <c r="KH124">
        <v>2</v>
      </c>
      <c r="KI124" s="37">
        <f>LOOKUP(KH124,{1,2,3,4,5},{5,4,3,2,1})</f>
        <v>4</v>
      </c>
      <c r="KJ124" s="2">
        <f t="shared" si="276"/>
        <v>13</v>
      </c>
      <c r="KK124" s="3">
        <f t="shared" si="345"/>
        <v>2.1669999999999998</v>
      </c>
      <c r="KL124" s="2">
        <f t="shared" si="346"/>
        <v>8</v>
      </c>
      <c r="KM124">
        <f t="shared" si="347"/>
        <v>13</v>
      </c>
      <c r="KN124">
        <f t="shared" si="363"/>
        <v>15</v>
      </c>
      <c r="KO124">
        <f t="shared" si="348"/>
        <v>9</v>
      </c>
      <c r="KP124">
        <f t="shared" si="361"/>
        <v>15</v>
      </c>
      <c r="KQ124">
        <f t="shared" si="349"/>
        <v>13</v>
      </c>
      <c r="KR124" s="2">
        <f t="shared" si="368"/>
        <v>7</v>
      </c>
      <c r="KS124">
        <f t="shared" si="364"/>
        <v>7</v>
      </c>
      <c r="KT124">
        <f t="shared" si="369"/>
        <v>6</v>
      </c>
      <c r="KU124">
        <f t="shared" si="370"/>
        <v>6</v>
      </c>
      <c r="KV124">
        <f t="shared" si="371"/>
        <v>6</v>
      </c>
      <c r="KW124" s="3">
        <f t="shared" si="372"/>
        <v>6</v>
      </c>
      <c r="KX124" s="2">
        <v>1</v>
      </c>
      <c r="KY124">
        <v>4</v>
      </c>
      <c r="KZ124">
        <v>5</v>
      </c>
      <c r="LA124">
        <v>3</v>
      </c>
      <c r="LB124">
        <v>2</v>
      </c>
      <c r="LC124">
        <v>3</v>
      </c>
      <c r="LD124">
        <v>2</v>
      </c>
      <c r="LE124">
        <v>4</v>
      </c>
      <c r="LF124">
        <v>3</v>
      </c>
      <c r="LG124">
        <v>3</v>
      </c>
      <c r="LH124">
        <v>4</v>
      </c>
      <c r="LI124">
        <v>2</v>
      </c>
      <c r="LJ124">
        <v>3</v>
      </c>
      <c r="LK124">
        <v>3</v>
      </c>
      <c r="LL124">
        <v>4</v>
      </c>
      <c r="LM124">
        <v>3</v>
      </c>
      <c r="LN124">
        <v>3</v>
      </c>
      <c r="LO124">
        <v>2</v>
      </c>
      <c r="LP124">
        <v>2</v>
      </c>
      <c r="LQ124">
        <v>2</v>
      </c>
      <c r="LR124">
        <v>2</v>
      </c>
      <c r="LS124">
        <v>2</v>
      </c>
      <c r="LT124">
        <v>4</v>
      </c>
      <c r="LU124" s="2">
        <f t="shared" si="351"/>
        <v>22</v>
      </c>
      <c r="LV124" s="3">
        <f t="shared" si="352"/>
        <v>3.6669999999999998</v>
      </c>
      <c r="LW124" s="2">
        <f t="shared" si="353"/>
        <v>43</v>
      </c>
      <c r="LX124" s="3">
        <f t="shared" si="354"/>
        <v>2.6880000000000002</v>
      </c>
      <c r="LY124" s="2">
        <f t="shared" si="355"/>
        <v>65</v>
      </c>
      <c r="LZ124" s="3">
        <f t="shared" si="356"/>
        <v>2.9550000000000001</v>
      </c>
      <c r="MA124" s="2">
        <v>1</v>
      </c>
      <c r="MB124">
        <v>1</v>
      </c>
      <c r="MC124">
        <v>1</v>
      </c>
      <c r="MD124">
        <v>1</v>
      </c>
      <c r="ME124">
        <v>2</v>
      </c>
      <c r="MF124">
        <v>1</v>
      </c>
      <c r="MG124">
        <v>1</v>
      </c>
      <c r="MH124">
        <v>2</v>
      </c>
      <c r="MI124">
        <v>1</v>
      </c>
      <c r="MJ124" s="3">
        <v>2</v>
      </c>
      <c r="MK124">
        <f t="shared" si="357"/>
        <v>13</v>
      </c>
      <c r="ML124" s="2">
        <v>1</v>
      </c>
      <c r="MM124">
        <v>3</v>
      </c>
      <c r="MN124">
        <v>2</v>
      </c>
      <c r="MO124">
        <v>2</v>
      </c>
      <c r="MP124" s="37">
        <f>LOOKUP(MO124,{1,2,3,4,5},{5,4,3,2,1})</f>
        <v>4</v>
      </c>
      <c r="MQ124">
        <v>3</v>
      </c>
      <c r="MR124">
        <v>3</v>
      </c>
      <c r="MS124" s="37">
        <f>LOOKUP(MR124,{1,2,3,4,5},{5,4,3,2,1})</f>
        <v>3</v>
      </c>
      <c r="MT124">
        <v>3</v>
      </c>
      <c r="MU124" s="37">
        <f>LOOKUP(MT124,{1,2,3,4,5},{5,4,3,2,1})</f>
        <v>3</v>
      </c>
      <c r="MV124">
        <v>3</v>
      </c>
      <c r="MW124">
        <v>2</v>
      </c>
      <c r="MX124">
        <v>2</v>
      </c>
      <c r="MY124">
        <v>3</v>
      </c>
      <c r="MZ124" s="37">
        <f>LOOKUP(MY124,{1,2,3,4,5},{5,4,3,2,1})</f>
        <v>3</v>
      </c>
      <c r="NA124">
        <v>3</v>
      </c>
      <c r="NB124">
        <v>2</v>
      </c>
      <c r="NC124">
        <v>2</v>
      </c>
      <c r="ND124" s="37">
        <f>LOOKUP(NC124,{1,2,3,4,5},{5,4,3,2,1})</f>
        <v>4</v>
      </c>
      <c r="NE124">
        <v>3</v>
      </c>
      <c r="NF124">
        <v>4</v>
      </c>
      <c r="NG124" s="37">
        <f>LOOKUP(NF124,{1,2,3,4,5},{5,4,3,2,1})</f>
        <v>2</v>
      </c>
      <c r="NH124">
        <v>2</v>
      </c>
      <c r="NI124" s="37">
        <f>LOOKUP(NH124,{1,2,3,4,5},{5,4,3,2,1})</f>
        <v>4</v>
      </c>
      <c r="NJ124">
        <v>2</v>
      </c>
      <c r="NK124">
        <v>3</v>
      </c>
      <c r="NL124" s="37">
        <f>LOOKUP(NK124,{1,2,3,4,5},{5,4,3,2,1})</f>
        <v>3</v>
      </c>
      <c r="NM124">
        <v>4</v>
      </c>
      <c r="NN124" s="37">
        <f>LOOKUP(NM124,{1,2,3,4,5},{5,4,3,2,1})</f>
        <v>2</v>
      </c>
      <c r="NO124">
        <v>4</v>
      </c>
      <c r="NP124" s="37">
        <f>LOOKUP(NO124,{1,2,3,4,5},{5,4,3,2,1})</f>
        <v>2</v>
      </c>
      <c r="NQ124">
        <v>3</v>
      </c>
      <c r="NR124">
        <v>2</v>
      </c>
      <c r="NS124">
        <v>3</v>
      </c>
      <c r="NT124">
        <v>2</v>
      </c>
      <c r="NU124" s="37">
        <f>LOOKUP(NT124,{1,2,3,4,5},{5,4,3,2,1})</f>
        <v>4</v>
      </c>
      <c r="NV124">
        <v>5</v>
      </c>
      <c r="NW124" s="37">
        <f>LOOKUP(NV124,{1,2,3,4,5},{5,4,3,2,1})</f>
        <v>1</v>
      </c>
      <c r="NX124">
        <v>3</v>
      </c>
      <c r="NY124" s="37">
        <f>LOOKUP(NX124,{1,2,3,4,5},{5,4,3,2,1})</f>
        <v>3</v>
      </c>
      <c r="NZ124">
        <f t="shared" si="373"/>
        <v>71</v>
      </c>
      <c r="OA124">
        <f t="shared" si="374"/>
        <v>2.73</v>
      </c>
      <c r="OB124" s="13" t="s">
        <v>440</v>
      </c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</row>
    <row r="125" spans="1:461" x14ac:dyDescent="0.3">
      <c r="A125" s="30">
        <v>137</v>
      </c>
      <c r="B125" s="2" t="s">
        <v>924</v>
      </c>
      <c r="C125" s="3">
        <v>1</v>
      </c>
      <c r="D125" s="2">
        <v>18</v>
      </c>
      <c r="E125">
        <v>2</v>
      </c>
      <c r="F125" s="2">
        <v>1</v>
      </c>
      <c r="G125">
        <v>1</v>
      </c>
      <c r="H125" s="3">
        <v>1</v>
      </c>
      <c r="I125" s="2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f t="shared" si="274"/>
        <v>2</v>
      </c>
      <c r="R125">
        <v>1</v>
      </c>
      <c r="S125">
        <v>4</v>
      </c>
      <c r="T125">
        <f>LOOKUP(R125,{1,2,3,4,5,6,11,15},{1,2,1,2,2,2,1,2})</f>
        <v>1</v>
      </c>
      <c r="U125">
        <v>1</v>
      </c>
      <c r="V125" s="3"/>
      <c r="W125" s="2">
        <v>1</v>
      </c>
      <c r="X125">
        <v>5</v>
      </c>
      <c r="Y125">
        <v>85</v>
      </c>
      <c r="Z125" s="13">
        <f t="shared" si="359"/>
        <v>4.25</v>
      </c>
      <c r="AA125">
        <v>85</v>
      </c>
      <c r="AB125" s="13">
        <f t="shared" si="360"/>
        <v>4.25</v>
      </c>
      <c r="AC125">
        <f t="shared" si="362"/>
        <v>12.5</v>
      </c>
      <c r="AD125" s="13">
        <f t="shared" si="358"/>
        <v>4.1669999999999998</v>
      </c>
      <c r="AE125" s="2">
        <v>1</v>
      </c>
      <c r="AF125">
        <v>1</v>
      </c>
      <c r="AG125">
        <f t="shared" si="375"/>
        <v>1</v>
      </c>
      <c r="AH125">
        <v>1</v>
      </c>
      <c r="AI125">
        <f t="shared" si="376"/>
        <v>1</v>
      </c>
      <c r="AJ125">
        <v>1</v>
      </c>
      <c r="AK125">
        <f t="shared" si="377"/>
        <v>1</v>
      </c>
      <c r="AL125">
        <v>1</v>
      </c>
      <c r="AM125">
        <f t="shared" si="378"/>
        <v>-1</v>
      </c>
      <c r="AN125">
        <v>2</v>
      </c>
      <c r="AO125">
        <f t="shared" si="379"/>
        <v>1</v>
      </c>
      <c r="AP125">
        <v>1</v>
      </c>
      <c r="AQ125">
        <f t="shared" si="380"/>
        <v>1</v>
      </c>
      <c r="AR125">
        <v>2</v>
      </c>
      <c r="AS125">
        <f t="shared" si="381"/>
        <v>1</v>
      </c>
      <c r="AT125">
        <v>2</v>
      </c>
      <c r="AU125">
        <f t="shared" si="382"/>
        <v>1</v>
      </c>
      <c r="AV125">
        <v>1</v>
      </c>
      <c r="AW125">
        <f t="shared" si="383"/>
        <v>1</v>
      </c>
      <c r="AX125">
        <v>1</v>
      </c>
      <c r="AY125">
        <f t="shared" si="384"/>
        <v>-1</v>
      </c>
      <c r="AZ125">
        <v>1</v>
      </c>
      <c r="BA125">
        <f t="shared" si="385"/>
        <v>-1</v>
      </c>
      <c r="BB125">
        <v>1</v>
      </c>
      <c r="BC125">
        <f t="shared" si="386"/>
        <v>1</v>
      </c>
      <c r="BD125">
        <v>1</v>
      </c>
      <c r="BE125">
        <f t="shared" si="387"/>
        <v>1</v>
      </c>
      <c r="BF125">
        <v>2</v>
      </c>
      <c r="BG125">
        <f t="shared" si="388"/>
        <v>1</v>
      </c>
      <c r="BH125">
        <v>1</v>
      </c>
      <c r="BI125">
        <f t="shared" si="389"/>
        <v>1</v>
      </c>
      <c r="BJ125">
        <v>2</v>
      </c>
      <c r="BK125">
        <f t="shared" si="390"/>
        <v>1</v>
      </c>
      <c r="BL125">
        <v>1</v>
      </c>
      <c r="BM125">
        <f t="shared" si="391"/>
        <v>-1</v>
      </c>
      <c r="BN125">
        <v>1</v>
      </c>
      <c r="BO125">
        <f t="shared" si="392"/>
        <v>1</v>
      </c>
      <c r="BP125">
        <v>1</v>
      </c>
      <c r="BQ125">
        <f t="shared" si="393"/>
        <v>1</v>
      </c>
      <c r="BR125">
        <v>2</v>
      </c>
      <c r="BS125">
        <f t="shared" si="394"/>
        <v>1</v>
      </c>
      <c r="BT125">
        <v>1</v>
      </c>
      <c r="BU125">
        <f t="shared" si="395"/>
        <v>-1</v>
      </c>
      <c r="BV125" s="13">
        <f t="shared" si="396"/>
        <v>11</v>
      </c>
      <c r="BW125" s="2">
        <v>1</v>
      </c>
      <c r="BX125">
        <v>4</v>
      </c>
      <c r="BY125">
        <v>4</v>
      </c>
      <c r="BZ125">
        <v>3</v>
      </c>
      <c r="CA125">
        <v>4</v>
      </c>
      <c r="CB125">
        <v>2</v>
      </c>
      <c r="CC125">
        <v>4</v>
      </c>
      <c r="CD125">
        <v>3</v>
      </c>
      <c r="CE125" s="37">
        <v>5</v>
      </c>
      <c r="CF125">
        <v>2</v>
      </c>
      <c r="CG125">
        <v>3</v>
      </c>
      <c r="CH125">
        <v>2</v>
      </c>
      <c r="CI125">
        <v>2</v>
      </c>
      <c r="CJ125">
        <v>4</v>
      </c>
      <c r="CK125">
        <v>3</v>
      </c>
      <c r="CL125">
        <v>4</v>
      </c>
      <c r="CM125">
        <v>3</v>
      </c>
      <c r="CN125">
        <v>4</v>
      </c>
      <c r="CO125">
        <v>3</v>
      </c>
      <c r="CP125">
        <v>5</v>
      </c>
      <c r="CQ125">
        <v>2</v>
      </c>
      <c r="CR125">
        <v>2</v>
      </c>
      <c r="CS125">
        <f>LOOKUP(CR125,{1,2,3,4,5},{5,4,3,2,1})</f>
        <v>4</v>
      </c>
      <c r="CT125">
        <v>4</v>
      </c>
      <c r="CU125">
        <v>3</v>
      </c>
      <c r="CV125">
        <v>3</v>
      </c>
      <c r="CW125">
        <v>2</v>
      </c>
      <c r="CX125">
        <f>LOOKUP(CW125,{1,2,3,4,5},{5,4,3,2,1})</f>
        <v>4</v>
      </c>
      <c r="CY125">
        <v>2</v>
      </c>
      <c r="CZ125">
        <f>LOOKUP(CY125,{1,2,3,4,5},{5,4,3,2,1})</f>
        <v>4</v>
      </c>
      <c r="DA125">
        <v>2</v>
      </c>
      <c r="DB125">
        <f>LOOKUP(DA125,{1,2,3,4,5},{5,4,3,2,1})</f>
        <v>4</v>
      </c>
      <c r="DC125">
        <v>3</v>
      </c>
      <c r="DD125">
        <v>4</v>
      </c>
      <c r="DE125">
        <v>4</v>
      </c>
      <c r="DF125">
        <v>4</v>
      </c>
      <c r="DG125">
        <v>4</v>
      </c>
      <c r="DH125">
        <v>4</v>
      </c>
      <c r="DI125">
        <v>2</v>
      </c>
      <c r="DJ125">
        <v>3</v>
      </c>
      <c r="DK125">
        <v>3</v>
      </c>
      <c r="DL125" s="2">
        <f t="shared" si="310"/>
        <v>11</v>
      </c>
      <c r="DM125">
        <f t="shared" si="311"/>
        <v>3.6667000000000001</v>
      </c>
      <c r="DN125">
        <f t="shared" si="312"/>
        <v>12</v>
      </c>
      <c r="DO125">
        <f t="shared" si="313"/>
        <v>4</v>
      </c>
      <c r="DP125">
        <f t="shared" si="314"/>
        <v>23</v>
      </c>
      <c r="DQ125" s="3">
        <f t="shared" si="315"/>
        <v>3.8334000000000001</v>
      </c>
      <c r="DR125" s="2">
        <f t="shared" si="316"/>
        <v>23</v>
      </c>
      <c r="DS125">
        <f t="shared" si="317"/>
        <v>3.8332999999999999</v>
      </c>
      <c r="DT125">
        <f t="shared" si="318"/>
        <v>20</v>
      </c>
      <c r="DU125">
        <f t="shared" si="319"/>
        <v>2.5</v>
      </c>
      <c r="DV125">
        <f t="shared" si="320"/>
        <v>43</v>
      </c>
      <c r="DW125" s="3">
        <f t="shared" si="321"/>
        <v>3.07</v>
      </c>
      <c r="DX125" s="2">
        <f t="shared" si="322"/>
        <v>11</v>
      </c>
      <c r="DY125">
        <f t="shared" si="323"/>
        <v>3.6667000000000001</v>
      </c>
      <c r="DZ125">
        <f t="shared" si="324"/>
        <v>10</v>
      </c>
      <c r="EA125">
        <f t="shared" si="325"/>
        <v>3.3332999999999999</v>
      </c>
      <c r="EB125">
        <f t="shared" si="326"/>
        <v>21</v>
      </c>
      <c r="EC125" s="3">
        <f t="shared" si="327"/>
        <v>3.5</v>
      </c>
      <c r="ED125" s="2">
        <f t="shared" si="275"/>
        <v>23</v>
      </c>
      <c r="EE125" s="3">
        <f t="shared" si="328"/>
        <v>3.83</v>
      </c>
      <c r="EF125" s="2">
        <f t="shared" si="329"/>
        <v>8</v>
      </c>
      <c r="EG125" s="3">
        <f t="shared" si="330"/>
        <v>2.67</v>
      </c>
      <c r="EH125" s="2">
        <f t="shared" si="331"/>
        <v>118</v>
      </c>
      <c r="EI125" s="3">
        <f t="shared" si="332"/>
        <v>3.37</v>
      </c>
      <c r="EJ125" s="2">
        <v>1</v>
      </c>
      <c r="EK125">
        <v>2</v>
      </c>
      <c r="EL125">
        <v>2</v>
      </c>
      <c r="EM125">
        <v>4</v>
      </c>
      <c r="EN125">
        <v>2</v>
      </c>
      <c r="EO125">
        <v>4</v>
      </c>
      <c r="EP125">
        <v>2</v>
      </c>
      <c r="EQ125">
        <v>4</v>
      </c>
      <c r="ER125">
        <v>2</v>
      </c>
      <c r="ES125">
        <v>2</v>
      </c>
      <c r="ET125">
        <v>4</v>
      </c>
      <c r="EU125" s="37">
        <v>2</v>
      </c>
      <c r="EV125">
        <v>2</v>
      </c>
      <c r="EW125">
        <v>2</v>
      </c>
      <c r="EX125">
        <v>4</v>
      </c>
      <c r="EY125">
        <v>3</v>
      </c>
      <c r="EZ125">
        <v>5</v>
      </c>
      <c r="FA125">
        <v>1</v>
      </c>
      <c r="FB125">
        <v>3</v>
      </c>
      <c r="FC125">
        <v>3</v>
      </c>
      <c r="FD125">
        <v>3</v>
      </c>
      <c r="FE125">
        <v>3</v>
      </c>
      <c r="FF125" s="2">
        <f t="shared" si="333"/>
        <v>57</v>
      </c>
      <c r="FG125" s="3">
        <f t="shared" si="334"/>
        <v>2.85</v>
      </c>
      <c r="FH125" s="2" t="s">
        <v>520</v>
      </c>
      <c r="FI125">
        <v>15</v>
      </c>
      <c r="FJ125" t="s">
        <v>514</v>
      </c>
      <c r="FK125">
        <v>10</v>
      </c>
      <c r="FL125" t="s">
        <v>512</v>
      </c>
      <c r="FM125">
        <v>8</v>
      </c>
      <c r="FN125" s="2">
        <v>1</v>
      </c>
      <c r="FO125">
        <v>1</v>
      </c>
      <c r="FP125">
        <v>1</v>
      </c>
      <c r="FQ125">
        <v>1</v>
      </c>
      <c r="FR125">
        <v>2</v>
      </c>
      <c r="FS125">
        <v>1</v>
      </c>
      <c r="FT125">
        <v>1</v>
      </c>
      <c r="FU125">
        <v>2</v>
      </c>
      <c r="FV125">
        <v>1</v>
      </c>
      <c r="FW125">
        <v>1</v>
      </c>
      <c r="FX125">
        <v>1</v>
      </c>
      <c r="FY125" s="37">
        <v>2</v>
      </c>
      <c r="FZ125">
        <v>1</v>
      </c>
      <c r="GA125">
        <v>2</v>
      </c>
      <c r="GB125">
        <v>1</v>
      </c>
      <c r="GC125">
        <v>2</v>
      </c>
      <c r="GD125">
        <v>1</v>
      </c>
      <c r="GE125">
        <v>2</v>
      </c>
      <c r="GF125">
        <v>2</v>
      </c>
      <c r="GG125">
        <v>1</v>
      </c>
      <c r="GH125">
        <v>2</v>
      </c>
      <c r="GI125">
        <v>1</v>
      </c>
      <c r="GJ125" s="2">
        <f t="shared" si="335"/>
        <v>27</v>
      </c>
      <c r="GK125" s="3">
        <f t="shared" si="336"/>
        <v>1.35</v>
      </c>
      <c r="GL125" s="2" t="s">
        <v>506</v>
      </c>
      <c r="GM125">
        <v>2</v>
      </c>
      <c r="GN125" t="s">
        <v>507</v>
      </c>
      <c r="GO125">
        <v>3</v>
      </c>
      <c r="GP125" t="s">
        <v>505</v>
      </c>
      <c r="GQ125" s="3">
        <v>1</v>
      </c>
      <c r="GR125" s="2">
        <v>1</v>
      </c>
      <c r="GS125">
        <v>5</v>
      </c>
      <c r="GT125">
        <v>5</v>
      </c>
      <c r="GU125">
        <v>4</v>
      </c>
      <c r="GV125">
        <v>3</v>
      </c>
      <c r="GW125">
        <v>4</v>
      </c>
      <c r="GX125" s="37">
        <f>LOOKUP(GW125,{1,2,3,4,5},{5,4,3,2,1})</f>
        <v>2</v>
      </c>
      <c r="GY125">
        <v>2</v>
      </c>
      <c r="GZ125" s="37">
        <f>LOOKUP(GY125,{1,2,3,4,5},{5,4,3,2,1})</f>
        <v>4</v>
      </c>
      <c r="HA125">
        <v>3</v>
      </c>
      <c r="HB125">
        <v>3</v>
      </c>
      <c r="HC125" s="37">
        <f>LOOKUP(HB125,{1,2,3,4,5},{5,4,3,2,1})</f>
        <v>3</v>
      </c>
      <c r="HD125">
        <v>1</v>
      </c>
      <c r="HE125">
        <v>3</v>
      </c>
      <c r="HF125">
        <v>4</v>
      </c>
      <c r="HG125">
        <v>3</v>
      </c>
      <c r="HH125">
        <v>3</v>
      </c>
      <c r="HI125">
        <v>4</v>
      </c>
      <c r="HJ125">
        <v>4</v>
      </c>
      <c r="HK125">
        <v>4</v>
      </c>
      <c r="HL125" s="37">
        <f>LOOKUP(HK125,{1,2,3,4,5},{5,4,3,2,1})</f>
        <v>2</v>
      </c>
      <c r="HM125">
        <v>4</v>
      </c>
      <c r="HN125" s="37">
        <f>LOOKUP(HM125,{1,2,3,4,5},{5,4,3,2,1})</f>
        <v>2</v>
      </c>
      <c r="HO125">
        <f t="shared" si="337"/>
        <v>55</v>
      </c>
      <c r="HP125">
        <f t="shared" si="338"/>
        <v>3.24</v>
      </c>
      <c r="HQ125">
        <v>1</v>
      </c>
      <c r="HR125">
        <v>2</v>
      </c>
      <c r="HS125">
        <v>3</v>
      </c>
      <c r="HT125">
        <v>1</v>
      </c>
      <c r="HU125">
        <v>1</v>
      </c>
      <c r="HV125">
        <v>1</v>
      </c>
      <c r="HW125">
        <v>2</v>
      </c>
      <c r="HX125" s="37">
        <v>3</v>
      </c>
      <c r="HY125">
        <v>3</v>
      </c>
      <c r="HZ125">
        <v>3</v>
      </c>
      <c r="IA125">
        <v>3</v>
      </c>
      <c r="IB125">
        <v>1</v>
      </c>
      <c r="IC125">
        <v>2</v>
      </c>
      <c r="ID125">
        <v>2</v>
      </c>
      <c r="IE125">
        <v>2</v>
      </c>
      <c r="IF125">
        <v>2</v>
      </c>
      <c r="IG125">
        <v>3</v>
      </c>
      <c r="IH125">
        <v>1</v>
      </c>
      <c r="II125">
        <v>2</v>
      </c>
      <c r="IJ125" s="37">
        <f>LOOKUP(II125,{1,2,3},{3,2,1})</f>
        <v>2</v>
      </c>
      <c r="IK125" s="2">
        <f t="shared" si="308"/>
        <v>34</v>
      </c>
      <c r="IL125" s="3">
        <f t="shared" si="309"/>
        <v>2</v>
      </c>
      <c r="IM125" s="2">
        <v>1</v>
      </c>
      <c r="IN125">
        <v>3</v>
      </c>
      <c r="IO125">
        <v>3</v>
      </c>
      <c r="IP125">
        <v>4</v>
      </c>
      <c r="IQ125">
        <v>2</v>
      </c>
      <c r="IR125">
        <v>5</v>
      </c>
      <c r="IS125">
        <v>3</v>
      </c>
      <c r="IT125" s="2">
        <f t="shared" si="339"/>
        <v>20</v>
      </c>
      <c r="IU125" s="3">
        <f t="shared" si="340"/>
        <v>3.3330000000000002</v>
      </c>
      <c r="IV125" s="2">
        <v>1</v>
      </c>
      <c r="IW125">
        <v>2</v>
      </c>
      <c r="IX125">
        <v>4</v>
      </c>
      <c r="IY125">
        <v>3</v>
      </c>
      <c r="IZ125">
        <v>3</v>
      </c>
      <c r="JA125">
        <v>5</v>
      </c>
      <c r="JB125">
        <v>2</v>
      </c>
      <c r="JC125" s="2">
        <f t="shared" si="341"/>
        <v>19</v>
      </c>
      <c r="JD125" s="3">
        <f t="shared" si="342"/>
        <v>3.1669999999999998</v>
      </c>
      <c r="JE125" s="2">
        <v>1</v>
      </c>
      <c r="JF125">
        <v>1</v>
      </c>
      <c r="JG125">
        <v>4</v>
      </c>
      <c r="JH125">
        <v>2</v>
      </c>
      <c r="JI125">
        <v>4</v>
      </c>
      <c r="JJ125">
        <v>1</v>
      </c>
      <c r="JK125">
        <v>3</v>
      </c>
      <c r="JL125" s="2">
        <f t="shared" si="343"/>
        <v>15</v>
      </c>
      <c r="JM125" s="3">
        <f t="shared" si="344"/>
        <v>2.5</v>
      </c>
      <c r="JN125" s="2">
        <v>1</v>
      </c>
      <c r="JO125">
        <v>3</v>
      </c>
      <c r="JP125">
        <v>4</v>
      </c>
      <c r="JQ125">
        <v>4</v>
      </c>
      <c r="JR125">
        <v>4</v>
      </c>
      <c r="JS125">
        <v>5</v>
      </c>
      <c r="JT125">
        <v>4</v>
      </c>
      <c r="JU125" s="2">
        <f t="shared" si="365"/>
        <v>24</v>
      </c>
      <c r="JV125" s="3">
        <f t="shared" si="366"/>
        <v>4</v>
      </c>
      <c r="JW125" s="2">
        <v>1</v>
      </c>
      <c r="JX125">
        <v>4</v>
      </c>
      <c r="JY125" s="37">
        <f>LOOKUP(JX125,{1,2,3,4,5},{5,4,3,2,1})</f>
        <v>2</v>
      </c>
      <c r="JZ125">
        <v>3</v>
      </c>
      <c r="KA125" s="37">
        <f>LOOKUP(JZ125,{1,2,3,4,5},{5,4,3,2,1})</f>
        <v>3</v>
      </c>
      <c r="KB125">
        <v>3</v>
      </c>
      <c r="KC125" s="37">
        <f>LOOKUP(KB125,{1,2,3,4,5},{5,4,3,2,1})</f>
        <v>3</v>
      </c>
      <c r="KD125">
        <v>4</v>
      </c>
      <c r="KE125" s="37">
        <f>LOOKUP(KD125,{1,2,3,4,5},{5,4,3,2,1})</f>
        <v>2</v>
      </c>
      <c r="KF125">
        <v>3</v>
      </c>
      <c r="KG125" s="37">
        <f>LOOKUP(KF125,{1,2,3,4,5},{5,4,3,2,1})</f>
        <v>3</v>
      </c>
      <c r="KH125">
        <v>4</v>
      </c>
      <c r="KI125" s="37">
        <f>LOOKUP(KH125,{1,2,3,4,5},{5,4,3,2,1})</f>
        <v>2</v>
      </c>
      <c r="KJ125" s="2">
        <f t="shared" si="276"/>
        <v>21</v>
      </c>
      <c r="KK125" s="3">
        <f t="shared" si="345"/>
        <v>3.5</v>
      </c>
      <c r="KL125" s="2">
        <f t="shared" si="346"/>
        <v>7</v>
      </c>
      <c r="KM125">
        <f t="shared" si="347"/>
        <v>10</v>
      </c>
      <c r="KN125">
        <f t="shared" si="363"/>
        <v>10</v>
      </c>
      <c r="KO125">
        <f t="shared" si="348"/>
        <v>7</v>
      </c>
      <c r="KP125">
        <f t="shared" si="361"/>
        <v>13</v>
      </c>
      <c r="KQ125">
        <f t="shared" si="349"/>
        <v>7</v>
      </c>
      <c r="KR125" s="2">
        <f t="shared" si="368"/>
        <v>4</v>
      </c>
      <c r="KS125">
        <f t="shared" si="364"/>
        <v>8</v>
      </c>
      <c r="KT125">
        <f t="shared" si="369"/>
        <v>6</v>
      </c>
      <c r="KU125">
        <f t="shared" si="370"/>
        <v>8</v>
      </c>
      <c r="KV125">
        <f t="shared" si="371"/>
        <v>6</v>
      </c>
      <c r="KW125" s="3">
        <f t="shared" si="372"/>
        <v>7</v>
      </c>
      <c r="KX125" s="2">
        <v>1</v>
      </c>
      <c r="KY125">
        <v>3</v>
      </c>
      <c r="KZ125">
        <v>4</v>
      </c>
      <c r="LA125">
        <v>3</v>
      </c>
      <c r="LB125">
        <v>2</v>
      </c>
      <c r="LC125">
        <v>3</v>
      </c>
      <c r="LD125">
        <v>2</v>
      </c>
      <c r="LE125">
        <v>4</v>
      </c>
      <c r="LF125">
        <v>3</v>
      </c>
      <c r="LG125">
        <v>4</v>
      </c>
      <c r="LH125">
        <v>4</v>
      </c>
      <c r="LI125">
        <v>3</v>
      </c>
      <c r="LJ125">
        <v>4</v>
      </c>
      <c r="LK125">
        <v>2</v>
      </c>
      <c r="LL125">
        <v>3</v>
      </c>
      <c r="LM125">
        <v>2</v>
      </c>
      <c r="LN125">
        <v>4</v>
      </c>
      <c r="LO125">
        <v>2</v>
      </c>
      <c r="LP125">
        <v>2</v>
      </c>
      <c r="LQ125">
        <v>2</v>
      </c>
      <c r="LR125">
        <v>4</v>
      </c>
      <c r="LS125">
        <v>2</v>
      </c>
      <c r="LT125">
        <v>4</v>
      </c>
      <c r="LU125" s="2">
        <f t="shared" si="351"/>
        <v>23</v>
      </c>
      <c r="LV125" s="3">
        <f t="shared" si="352"/>
        <v>3.8330000000000002</v>
      </c>
      <c r="LW125" s="2">
        <f t="shared" si="353"/>
        <v>43</v>
      </c>
      <c r="LX125" s="3">
        <f t="shared" si="354"/>
        <v>2.6880000000000002</v>
      </c>
      <c r="LY125" s="2">
        <f t="shared" si="355"/>
        <v>66</v>
      </c>
      <c r="LZ125" s="3">
        <f t="shared" si="356"/>
        <v>3</v>
      </c>
      <c r="MA125" s="2">
        <v>1</v>
      </c>
      <c r="MB125">
        <v>2</v>
      </c>
      <c r="MC125">
        <v>1</v>
      </c>
      <c r="MD125">
        <v>1</v>
      </c>
      <c r="ME125">
        <v>2</v>
      </c>
      <c r="MF125">
        <v>2</v>
      </c>
      <c r="MG125">
        <v>1</v>
      </c>
      <c r="MH125">
        <v>1</v>
      </c>
      <c r="MI125">
        <v>1</v>
      </c>
      <c r="MJ125" s="3">
        <v>2</v>
      </c>
      <c r="MK125">
        <f t="shared" si="357"/>
        <v>14</v>
      </c>
      <c r="ML125" s="2">
        <v>1</v>
      </c>
      <c r="MM125">
        <v>3</v>
      </c>
      <c r="MN125">
        <v>3</v>
      </c>
      <c r="MO125">
        <v>3</v>
      </c>
      <c r="MP125" s="37">
        <f>LOOKUP(MO125,{1,2,3,4,5},{5,4,3,2,1})</f>
        <v>3</v>
      </c>
      <c r="MQ125">
        <v>2</v>
      </c>
      <c r="MR125">
        <v>3</v>
      </c>
      <c r="MS125" s="37">
        <f>LOOKUP(MR125,{1,2,3,4,5},{5,4,3,2,1})</f>
        <v>3</v>
      </c>
      <c r="MT125">
        <v>3</v>
      </c>
      <c r="MU125" s="37">
        <f>LOOKUP(MT125,{1,2,3,4,5},{5,4,3,2,1})</f>
        <v>3</v>
      </c>
      <c r="MV125">
        <v>2</v>
      </c>
      <c r="MW125">
        <v>2</v>
      </c>
      <c r="MX125">
        <v>2</v>
      </c>
      <c r="MY125">
        <v>4</v>
      </c>
      <c r="MZ125" s="37">
        <f>LOOKUP(MY125,{1,2,3,4,5},{5,4,3,2,1})</f>
        <v>2</v>
      </c>
      <c r="NA125">
        <v>3</v>
      </c>
      <c r="NB125">
        <v>2</v>
      </c>
      <c r="NC125">
        <v>3</v>
      </c>
      <c r="ND125" s="37">
        <f>LOOKUP(NC125,{1,2,3,4,5},{5,4,3,2,1})</f>
        <v>3</v>
      </c>
      <c r="NE125">
        <v>2</v>
      </c>
      <c r="NF125">
        <v>4</v>
      </c>
      <c r="NG125" s="37">
        <f>LOOKUP(NF125,{1,2,3,4,5},{5,4,3,2,1})</f>
        <v>2</v>
      </c>
      <c r="NH125">
        <v>4</v>
      </c>
      <c r="NI125" s="37">
        <f>LOOKUP(NH125,{1,2,3,4,5},{5,4,3,2,1})</f>
        <v>2</v>
      </c>
      <c r="NJ125">
        <v>1</v>
      </c>
      <c r="NK125">
        <v>3</v>
      </c>
      <c r="NL125" s="37">
        <f>LOOKUP(NK125,{1,2,3,4,5},{5,4,3,2,1})</f>
        <v>3</v>
      </c>
      <c r="NM125">
        <v>4</v>
      </c>
      <c r="NN125" s="37">
        <f>LOOKUP(NM125,{1,2,3,4,5},{5,4,3,2,1})</f>
        <v>2</v>
      </c>
      <c r="NO125">
        <v>4</v>
      </c>
      <c r="NP125" s="37">
        <f>LOOKUP(NO125,{1,2,3,4,5},{5,4,3,2,1})</f>
        <v>2</v>
      </c>
      <c r="NQ125">
        <v>2</v>
      </c>
      <c r="NR125">
        <v>3</v>
      </c>
      <c r="NS125">
        <v>4</v>
      </c>
      <c r="NT125">
        <v>3</v>
      </c>
      <c r="NU125" s="37">
        <f>LOOKUP(NT125,{1,2,3,4,5},{5,4,3,2,1})</f>
        <v>3</v>
      </c>
      <c r="NV125">
        <v>4</v>
      </c>
      <c r="NW125" s="37">
        <f>LOOKUP(NV125,{1,2,3,4,5},{5,4,3,2,1})</f>
        <v>2</v>
      </c>
      <c r="NX125">
        <v>4</v>
      </c>
      <c r="NY125" s="37">
        <f>LOOKUP(NX125,{1,2,3,4,5},{5,4,3,2,1})</f>
        <v>2</v>
      </c>
      <c r="NZ125">
        <f t="shared" si="373"/>
        <v>63</v>
      </c>
      <c r="OA125">
        <f t="shared" si="374"/>
        <v>2.42</v>
      </c>
      <c r="OB125" s="13" t="s">
        <v>925</v>
      </c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</row>
    <row r="126" spans="1:461" x14ac:dyDescent="0.3">
      <c r="A126" s="30">
        <v>138</v>
      </c>
      <c r="B126" s="2" t="s">
        <v>926</v>
      </c>
      <c r="C126" s="3">
        <v>1</v>
      </c>
      <c r="D126" s="2">
        <v>18</v>
      </c>
      <c r="E126">
        <v>2</v>
      </c>
      <c r="F126" s="2">
        <v>2</v>
      </c>
      <c r="G126">
        <v>2</v>
      </c>
      <c r="H126" s="3">
        <v>1</v>
      </c>
      <c r="I126" s="2">
        <v>1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f t="shared" si="274"/>
        <v>2</v>
      </c>
      <c r="R126">
        <v>1</v>
      </c>
      <c r="S126">
        <v>5</v>
      </c>
      <c r="T126">
        <f>LOOKUP(R126,{1,2,3,4,5,6,11,15},{1,2,1,2,2,2,1,2})</f>
        <v>1</v>
      </c>
      <c r="U126">
        <v>1</v>
      </c>
      <c r="V126" s="3"/>
      <c r="W126" s="2">
        <v>1</v>
      </c>
      <c r="X126">
        <v>5</v>
      </c>
      <c r="Y126">
        <v>100</v>
      </c>
      <c r="Z126" s="13">
        <f t="shared" si="359"/>
        <v>5</v>
      </c>
      <c r="AA126">
        <v>100</v>
      </c>
      <c r="AB126" s="13">
        <f t="shared" si="360"/>
        <v>5</v>
      </c>
      <c r="AC126">
        <f t="shared" si="362"/>
        <v>15</v>
      </c>
      <c r="AD126" s="13">
        <f t="shared" si="358"/>
        <v>5</v>
      </c>
      <c r="AE126" s="2">
        <v>1</v>
      </c>
      <c r="AF126">
        <v>2</v>
      </c>
      <c r="AG126">
        <f t="shared" si="375"/>
        <v>-1</v>
      </c>
      <c r="AH126">
        <v>2</v>
      </c>
      <c r="AI126">
        <f t="shared" si="376"/>
        <v>-1</v>
      </c>
      <c r="AJ126">
        <v>2</v>
      </c>
      <c r="AK126">
        <f t="shared" si="377"/>
        <v>-1</v>
      </c>
      <c r="AL126">
        <v>2</v>
      </c>
      <c r="AM126">
        <f t="shared" si="378"/>
        <v>1</v>
      </c>
      <c r="AN126">
        <v>2</v>
      </c>
      <c r="AO126">
        <f t="shared" si="379"/>
        <v>1</v>
      </c>
      <c r="AP126">
        <v>2</v>
      </c>
      <c r="AQ126">
        <f t="shared" si="380"/>
        <v>-1</v>
      </c>
      <c r="AR126">
        <v>2</v>
      </c>
      <c r="AS126">
        <f t="shared" si="381"/>
        <v>1</v>
      </c>
      <c r="AT126">
        <v>2</v>
      </c>
      <c r="AU126">
        <f t="shared" si="382"/>
        <v>1</v>
      </c>
      <c r="AV126">
        <v>2</v>
      </c>
      <c r="AW126">
        <f t="shared" si="383"/>
        <v>-1</v>
      </c>
      <c r="AX126">
        <v>2</v>
      </c>
      <c r="AY126">
        <f t="shared" si="384"/>
        <v>1</v>
      </c>
      <c r="AZ126">
        <v>2</v>
      </c>
      <c r="BA126">
        <f t="shared" si="385"/>
        <v>1</v>
      </c>
      <c r="BB126">
        <v>2</v>
      </c>
      <c r="BC126">
        <f t="shared" si="386"/>
        <v>-1</v>
      </c>
      <c r="BD126">
        <v>2</v>
      </c>
      <c r="BE126">
        <f t="shared" si="387"/>
        <v>-1</v>
      </c>
      <c r="BF126">
        <v>2</v>
      </c>
      <c r="BG126">
        <f t="shared" si="388"/>
        <v>1</v>
      </c>
      <c r="BH126">
        <v>2</v>
      </c>
      <c r="BI126">
        <f t="shared" si="389"/>
        <v>-1</v>
      </c>
      <c r="BJ126">
        <v>2</v>
      </c>
      <c r="BK126">
        <f t="shared" si="390"/>
        <v>1</v>
      </c>
      <c r="BL126">
        <v>2</v>
      </c>
      <c r="BM126">
        <f t="shared" si="391"/>
        <v>1</v>
      </c>
      <c r="BN126">
        <v>2</v>
      </c>
      <c r="BO126">
        <f t="shared" si="392"/>
        <v>-1</v>
      </c>
      <c r="BP126">
        <v>2</v>
      </c>
      <c r="BQ126">
        <f t="shared" si="393"/>
        <v>-1</v>
      </c>
      <c r="BR126">
        <v>2</v>
      </c>
      <c r="BS126">
        <f t="shared" si="394"/>
        <v>1</v>
      </c>
      <c r="BT126">
        <v>2</v>
      </c>
      <c r="BU126">
        <f t="shared" si="395"/>
        <v>1</v>
      </c>
      <c r="BV126" s="13">
        <f t="shared" si="396"/>
        <v>1</v>
      </c>
      <c r="BW126" s="2">
        <v>1</v>
      </c>
      <c r="BX126">
        <v>2</v>
      </c>
      <c r="BY126">
        <v>3</v>
      </c>
      <c r="BZ126">
        <v>2</v>
      </c>
      <c r="CA126">
        <v>5</v>
      </c>
      <c r="CB126">
        <v>1</v>
      </c>
      <c r="CC126">
        <v>5</v>
      </c>
      <c r="CD126">
        <v>3</v>
      </c>
      <c r="CE126" s="37">
        <v>5</v>
      </c>
      <c r="CF126">
        <v>3</v>
      </c>
      <c r="CG126">
        <v>4</v>
      </c>
      <c r="CH126">
        <v>2</v>
      </c>
      <c r="CI126">
        <v>2</v>
      </c>
      <c r="CJ126">
        <v>3</v>
      </c>
      <c r="CK126">
        <v>5</v>
      </c>
      <c r="CL126">
        <v>5</v>
      </c>
      <c r="CM126">
        <v>5</v>
      </c>
      <c r="CN126">
        <v>5</v>
      </c>
      <c r="CO126">
        <v>5</v>
      </c>
      <c r="CP126">
        <v>5</v>
      </c>
      <c r="CQ126">
        <v>5</v>
      </c>
      <c r="CR126">
        <v>1</v>
      </c>
      <c r="CS126">
        <f>LOOKUP(CR126,{1,2,3,4,5},{5,4,3,2,1})</f>
        <v>5</v>
      </c>
      <c r="CT126">
        <v>5</v>
      </c>
      <c r="CU126">
        <v>5</v>
      </c>
      <c r="CV126">
        <v>3</v>
      </c>
      <c r="CW126">
        <v>3</v>
      </c>
      <c r="CX126">
        <f>LOOKUP(CW126,{1,2,3,4,5},{5,4,3,2,1})</f>
        <v>3</v>
      </c>
      <c r="CY126">
        <v>3</v>
      </c>
      <c r="CZ126">
        <f>LOOKUP(CY126,{1,2,3,4,5},{5,4,3,2,1})</f>
        <v>3</v>
      </c>
      <c r="DA126">
        <v>3</v>
      </c>
      <c r="DB126">
        <f>LOOKUP(DA126,{1,2,3,4,5},{5,4,3,2,1})</f>
        <v>3</v>
      </c>
      <c r="DC126">
        <v>3</v>
      </c>
      <c r="DD126">
        <v>4</v>
      </c>
      <c r="DE126">
        <v>4</v>
      </c>
      <c r="DF126">
        <v>5</v>
      </c>
      <c r="DG126">
        <v>5</v>
      </c>
      <c r="DH126">
        <v>5</v>
      </c>
      <c r="DI126">
        <v>5</v>
      </c>
      <c r="DJ126">
        <v>5</v>
      </c>
      <c r="DK126">
        <v>5</v>
      </c>
      <c r="DL126" s="2">
        <f t="shared" si="310"/>
        <v>7</v>
      </c>
      <c r="DM126">
        <f t="shared" si="311"/>
        <v>2.3332999999999999</v>
      </c>
      <c r="DN126">
        <f t="shared" si="312"/>
        <v>15</v>
      </c>
      <c r="DO126">
        <f t="shared" si="313"/>
        <v>5</v>
      </c>
      <c r="DP126">
        <f t="shared" si="314"/>
        <v>22</v>
      </c>
      <c r="DQ126" s="3">
        <f t="shared" si="315"/>
        <v>3.6667000000000001</v>
      </c>
      <c r="DR126" s="2">
        <f t="shared" si="316"/>
        <v>28</v>
      </c>
      <c r="DS126">
        <f t="shared" si="317"/>
        <v>4.6666999999999996</v>
      </c>
      <c r="DT126">
        <f t="shared" si="318"/>
        <v>25</v>
      </c>
      <c r="DU126">
        <f t="shared" si="319"/>
        <v>3.125</v>
      </c>
      <c r="DV126">
        <f t="shared" si="320"/>
        <v>53</v>
      </c>
      <c r="DW126" s="3">
        <f t="shared" si="321"/>
        <v>3.79</v>
      </c>
      <c r="DX126" s="2">
        <f t="shared" si="322"/>
        <v>15</v>
      </c>
      <c r="DY126">
        <f t="shared" si="323"/>
        <v>5</v>
      </c>
      <c r="DZ126">
        <f t="shared" si="324"/>
        <v>13</v>
      </c>
      <c r="EA126">
        <f t="shared" si="325"/>
        <v>4.3333000000000004</v>
      </c>
      <c r="EB126">
        <f t="shared" si="326"/>
        <v>28</v>
      </c>
      <c r="EC126" s="3">
        <f t="shared" si="327"/>
        <v>4.67</v>
      </c>
      <c r="ED126" s="2">
        <f t="shared" si="275"/>
        <v>20</v>
      </c>
      <c r="EE126" s="3">
        <f t="shared" si="328"/>
        <v>3.33</v>
      </c>
      <c r="EF126" s="2">
        <f t="shared" si="329"/>
        <v>15</v>
      </c>
      <c r="EG126" s="3">
        <f t="shared" si="330"/>
        <v>5</v>
      </c>
      <c r="EH126" s="2">
        <f t="shared" si="331"/>
        <v>138</v>
      </c>
      <c r="EI126" s="3">
        <f t="shared" si="332"/>
        <v>3.94</v>
      </c>
      <c r="EJ126" s="2">
        <v>1</v>
      </c>
      <c r="EK126">
        <v>5</v>
      </c>
      <c r="EL126">
        <v>5</v>
      </c>
      <c r="EM126">
        <v>5</v>
      </c>
      <c r="EN126">
        <v>5</v>
      </c>
      <c r="EO126">
        <v>2</v>
      </c>
      <c r="EP126">
        <v>2</v>
      </c>
      <c r="EQ126">
        <v>5</v>
      </c>
      <c r="ER126">
        <v>5</v>
      </c>
      <c r="ES126">
        <v>5</v>
      </c>
      <c r="ET126">
        <v>5</v>
      </c>
      <c r="EU126" s="37">
        <v>2</v>
      </c>
      <c r="EV126">
        <v>3</v>
      </c>
      <c r="EW126">
        <v>3</v>
      </c>
      <c r="EX126">
        <v>3</v>
      </c>
      <c r="EY126">
        <v>5</v>
      </c>
      <c r="EZ126">
        <v>5</v>
      </c>
      <c r="FA126">
        <v>2</v>
      </c>
      <c r="FB126">
        <v>1</v>
      </c>
      <c r="FC126">
        <v>1</v>
      </c>
      <c r="FD126">
        <v>3</v>
      </c>
      <c r="FE126">
        <v>4</v>
      </c>
      <c r="FF126" s="2">
        <f t="shared" si="333"/>
        <v>74</v>
      </c>
      <c r="FG126" s="3">
        <f t="shared" si="334"/>
        <v>3.7</v>
      </c>
      <c r="FH126" s="2" t="s">
        <v>520</v>
      </c>
      <c r="FI126">
        <v>15</v>
      </c>
      <c r="FJ126" t="s">
        <v>513</v>
      </c>
      <c r="FK126">
        <v>9</v>
      </c>
      <c r="FL126" t="s">
        <v>512</v>
      </c>
      <c r="FM126">
        <v>8</v>
      </c>
      <c r="FN126" s="2">
        <v>1</v>
      </c>
      <c r="FO126">
        <v>1</v>
      </c>
      <c r="FP126">
        <v>1</v>
      </c>
      <c r="FQ126">
        <v>1</v>
      </c>
      <c r="FR126">
        <v>2</v>
      </c>
      <c r="FS126">
        <v>1</v>
      </c>
      <c r="FT126">
        <v>2</v>
      </c>
      <c r="FU126">
        <v>1</v>
      </c>
      <c r="FV126">
        <v>1</v>
      </c>
      <c r="FW126">
        <v>1</v>
      </c>
      <c r="FX126">
        <v>1</v>
      </c>
      <c r="FY126" s="37">
        <v>2</v>
      </c>
      <c r="FZ126">
        <v>1</v>
      </c>
      <c r="GA126">
        <v>2</v>
      </c>
      <c r="GB126">
        <v>2</v>
      </c>
      <c r="GC126">
        <v>2</v>
      </c>
      <c r="GD126">
        <v>1</v>
      </c>
      <c r="GE126">
        <v>1</v>
      </c>
      <c r="GF126">
        <v>2</v>
      </c>
      <c r="GG126">
        <v>2</v>
      </c>
      <c r="GH126">
        <v>2</v>
      </c>
      <c r="GI126">
        <v>1</v>
      </c>
      <c r="GJ126" s="2">
        <f t="shared" si="335"/>
        <v>28</v>
      </c>
      <c r="GK126" s="3">
        <f t="shared" si="336"/>
        <v>1.4</v>
      </c>
      <c r="GL126" s="2" t="s">
        <v>520</v>
      </c>
      <c r="GM126">
        <v>15</v>
      </c>
      <c r="GN126" t="s">
        <v>513</v>
      </c>
      <c r="GO126">
        <v>9</v>
      </c>
      <c r="GP126" t="s">
        <v>512</v>
      </c>
      <c r="GQ126" s="3">
        <v>8</v>
      </c>
      <c r="GR126" s="32">
        <v>1</v>
      </c>
      <c r="GS126" s="31">
        <v>5</v>
      </c>
      <c r="GT126" s="31">
        <v>5</v>
      </c>
      <c r="GU126" s="31">
        <v>5</v>
      </c>
      <c r="GV126" s="31">
        <v>5</v>
      </c>
      <c r="GW126" s="31">
        <v>5</v>
      </c>
      <c r="GX126" s="31">
        <f>LOOKUP(GW126,{1,2,3,4,5},{5,4,3,2,1})</f>
        <v>1</v>
      </c>
      <c r="GY126" s="31">
        <v>1</v>
      </c>
      <c r="GZ126" s="31">
        <f>LOOKUP(GY126,{1,2,3,4,5},{5,4,3,2,1})</f>
        <v>5</v>
      </c>
      <c r="HA126" s="31">
        <v>5</v>
      </c>
      <c r="HB126" s="31" t="s">
        <v>440</v>
      </c>
      <c r="HC126" s="31" t="s">
        <v>440</v>
      </c>
      <c r="HD126" s="31">
        <v>4</v>
      </c>
      <c r="HE126" s="31">
        <v>4</v>
      </c>
      <c r="HF126" s="31">
        <v>5</v>
      </c>
      <c r="HG126" s="31">
        <v>5</v>
      </c>
      <c r="HH126" s="31">
        <v>5</v>
      </c>
      <c r="HI126" s="31">
        <v>5</v>
      </c>
      <c r="HJ126" s="31">
        <v>5</v>
      </c>
      <c r="HK126" s="31">
        <v>5</v>
      </c>
      <c r="HL126" s="31">
        <f>LOOKUP(HK126,{1,2,3,4,5},{5,4,3,2,1})</f>
        <v>1</v>
      </c>
      <c r="HM126" s="31">
        <v>5</v>
      </c>
      <c r="HN126" s="31">
        <f>LOOKUP(HM126,{1,2,3,4,5},{5,4,3,2,1})</f>
        <v>1</v>
      </c>
      <c r="HO126" s="31">
        <f t="shared" si="337"/>
        <v>66</v>
      </c>
      <c r="HP126" s="31">
        <f t="shared" si="338"/>
        <v>3.88</v>
      </c>
      <c r="HQ126">
        <v>1</v>
      </c>
      <c r="HR126">
        <v>3</v>
      </c>
      <c r="HS126">
        <v>3</v>
      </c>
      <c r="HT126">
        <v>1</v>
      </c>
      <c r="HU126">
        <v>1</v>
      </c>
      <c r="HV126">
        <v>1</v>
      </c>
      <c r="HW126">
        <v>1</v>
      </c>
      <c r="HX126" s="37">
        <v>3</v>
      </c>
      <c r="HY126">
        <v>1</v>
      </c>
      <c r="HZ126">
        <v>3</v>
      </c>
      <c r="IA126">
        <v>2</v>
      </c>
      <c r="IB126">
        <v>1</v>
      </c>
      <c r="IC126">
        <v>1</v>
      </c>
      <c r="ID126">
        <v>1</v>
      </c>
      <c r="IE126">
        <v>2</v>
      </c>
      <c r="IF126">
        <v>2</v>
      </c>
      <c r="IG126">
        <v>3</v>
      </c>
      <c r="IH126">
        <v>1</v>
      </c>
      <c r="II126">
        <v>2</v>
      </c>
      <c r="IJ126" s="37">
        <f>LOOKUP(II126,{1,2,3},{3,2,1})</f>
        <v>2</v>
      </c>
      <c r="IK126" s="2">
        <f t="shared" ref="IK126:IK157" si="397">SUM(HR126,HS126,HT126,HU126,HV126,HW126,HY126,HZ126,IA126,IB126,IC126,ID126,IE126,IF126,IG126,IH126,IJ126)</f>
        <v>29</v>
      </c>
      <c r="IL126" s="3">
        <f t="shared" ref="IL126:IL157" si="398">ROUND((IK126/17), 2)</f>
        <v>1.71</v>
      </c>
      <c r="IM126" s="2">
        <v>1</v>
      </c>
      <c r="IN126">
        <v>2</v>
      </c>
      <c r="IO126">
        <v>4</v>
      </c>
      <c r="IP126">
        <v>3</v>
      </c>
      <c r="IQ126">
        <v>2</v>
      </c>
      <c r="IR126">
        <v>5</v>
      </c>
      <c r="IS126">
        <v>4</v>
      </c>
      <c r="IT126" s="2">
        <f t="shared" si="339"/>
        <v>20</v>
      </c>
      <c r="IU126" s="3">
        <f t="shared" si="340"/>
        <v>3.3330000000000002</v>
      </c>
      <c r="IV126" s="2">
        <v>1</v>
      </c>
      <c r="IW126">
        <v>1</v>
      </c>
      <c r="IX126">
        <v>5</v>
      </c>
      <c r="IY126">
        <v>4</v>
      </c>
      <c r="IZ126">
        <v>3</v>
      </c>
      <c r="JA126">
        <v>5</v>
      </c>
      <c r="JB126">
        <v>4</v>
      </c>
      <c r="JC126" s="2">
        <f t="shared" si="341"/>
        <v>22</v>
      </c>
      <c r="JD126" s="3">
        <f t="shared" si="342"/>
        <v>3.6669999999999998</v>
      </c>
      <c r="JE126" s="2">
        <v>1</v>
      </c>
      <c r="JF126">
        <v>1</v>
      </c>
      <c r="JG126">
        <v>4</v>
      </c>
      <c r="JH126">
        <v>3</v>
      </c>
      <c r="JI126">
        <v>3</v>
      </c>
      <c r="JJ126">
        <v>3</v>
      </c>
      <c r="JK126">
        <v>3</v>
      </c>
      <c r="JL126" s="2">
        <f t="shared" si="343"/>
        <v>17</v>
      </c>
      <c r="JM126" s="3">
        <f t="shared" si="344"/>
        <v>2.8330000000000002</v>
      </c>
      <c r="JN126" s="2">
        <v>1</v>
      </c>
      <c r="JO126">
        <v>5</v>
      </c>
      <c r="JP126">
        <v>5</v>
      </c>
      <c r="JQ126">
        <v>4</v>
      </c>
      <c r="JR126">
        <v>5</v>
      </c>
      <c r="JS126">
        <v>4</v>
      </c>
      <c r="JT126">
        <v>5</v>
      </c>
      <c r="JU126" s="2">
        <f t="shared" si="365"/>
        <v>28</v>
      </c>
      <c r="JV126" s="3">
        <f t="shared" si="366"/>
        <v>4.6669999999999998</v>
      </c>
      <c r="JW126" s="2">
        <v>1</v>
      </c>
      <c r="JX126">
        <v>5</v>
      </c>
      <c r="JY126" s="37">
        <f>LOOKUP(JX126,{1,2,3,4,5},{5,4,3,2,1})</f>
        <v>1</v>
      </c>
      <c r="JZ126">
        <v>4</v>
      </c>
      <c r="KA126" s="37">
        <f>LOOKUP(JZ126,{1,2,3,4,5},{5,4,3,2,1})</f>
        <v>2</v>
      </c>
      <c r="KB126">
        <v>4</v>
      </c>
      <c r="KC126" s="37">
        <f>LOOKUP(KB126,{1,2,3,4,5},{5,4,3,2,1})</f>
        <v>2</v>
      </c>
      <c r="KD126">
        <v>5</v>
      </c>
      <c r="KE126" s="37">
        <f>LOOKUP(KD126,{1,2,3,4,5},{5,4,3,2,1})</f>
        <v>1</v>
      </c>
      <c r="KF126">
        <v>3</v>
      </c>
      <c r="KG126" s="37">
        <f>LOOKUP(KF126,{1,2,3,4,5},{5,4,3,2,1})</f>
        <v>3</v>
      </c>
      <c r="KH126">
        <v>4</v>
      </c>
      <c r="KI126" s="37">
        <f>LOOKUP(KH126,{1,2,3,4,5},{5,4,3,2,1})</f>
        <v>2</v>
      </c>
      <c r="KJ126" s="2">
        <f t="shared" si="276"/>
        <v>25</v>
      </c>
      <c r="KK126" s="3">
        <f t="shared" si="345"/>
        <v>4.1669999999999998</v>
      </c>
      <c r="KL126" s="2">
        <f t="shared" si="346"/>
        <v>4</v>
      </c>
      <c r="KM126">
        <f t="shared" si="347"/>
        <v>11</v>
      </c>
      <c r="KN126">
        <f t="shared" si="363"/>
        <v>9</v>
      </c>
      <c r="KO126">
        <f t="shared" si="348"/>
        <v>6</v>
      </c>
      <c r="KP126">
        <f t="shared" si="361"/>
        <v>13</v>
      </c>
      <c r="KQ126">
        <f t="shared" si="349"/>
        <v>10</v>
      </c>
      <c r="KR126" s="2">
        <f t="shared" si="368"/>
        <v>6</v>
      </c>
      <c r="KS126">
        <f t="shared" si="364"/>
        <v>9</v>
      </c>
      <c r="KT126">
        <f t="shared" si="369"/>
        <v>7</v>
      </c>
      <c r="KU126">
        <f t="shared" si="370"/>
        <v>8</v>
      </c>
      <c r="KV126">
        <f t="shared" si="371"/>
        <v>7</v>
      </c>
      <c r="KW126" s="3">
        <f t="shared" si="372"/>
        <v>8</v>
      </c>
      <c r="KX126" s="2">
        <v>1</v>
      </c>
      <c r="KY126">
        <v>4</v>
      </c>
      <c r="KZ126">
        <v>5</v>
      </c>
      <c r="LA126">
        <v>4</v>
      </c>
      <c r="LB126">
        <v>4</v>
      </c>
      <c r="LC126">
        <v>4</v>
      </c>
      <c r="LD126">
        <v>3</v>
      </c>
      <c r="LE126">
        <v>5</v>
      </c>
      <c r="LF126">
        <v>4</v>
      </c>
      <c r="LG126">
        <v>5</v>
      </c>
      <c r="LH126">
        <v>5</v>
      </c>
      <c r="LI126">
        <v>4</v>
      </c>
      <c r="LJ126">
        <v>5</v>
      </c>
      <c r="LK126">
        <v>5</v>
      </c>
      <c r="LL126">
        <v>5</v>
      </c>
      <c r="LM126">
        <v>4</v>
      </c>
      <c r="LN126">
        <v>4</v>
      </c>
      <c r="LO126">
        <v>3</v>
      </c>
      <c r="LP126">
        <v>3</v>
      </c>
      <c r="LQ126">
        <v>3</v>
      </c>
      <c r="LR126">
        <v>3</v>
      </c>
      <c r="LS126">
        <v>2</v>
      </c>
      <c r="LT126">
        <v>4</v>
      </c>
      <c r="LU126" s="2">
        <f t="shared" si="351"/>
        <v>29</v>
      </c>
      <c r="LV126" s="3">
        <f t="shared" si="352"/>
        <v>4.8330000000000002</v>
      </c>
      <c r="LW126" s="2">
        <f t="shared" si="353"/>
        <v>59</v>
      </c>
      <c r="LX126" s="3">
        <f t="shared" si="354"/>
        <v>3.6880000000000002</v>
      </c>
      <c r="LY126" s="2">
        <f t="shared" si="355"/>
        <v>88</v>
      </c>
      <c r="LZ126" s="3">
        <f t="shared" si="356"/>
        <v>4</v>
      </c>
      <c r="MA126" s="2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 s="3">
        <v>1</v>
      </c>
      <c r="MK126">
        <f t="shared" si="357"/>
        <v>10</v>
      </c>
      <c r="ML126" s="2">
        <v>1</v>
      </c>
      <c r="MM126">
        <v>3</v>
      </c>
      <c r="MN126">
        <v>4</v>
      </c>
      <c r="MO126">
        <v>5</v>
      </c>
      <c r="MP126" s="37">
        <f>LOOKUP(MO126,{1,2,3,4,5},{5,4,3,2,1})</f>
        <v>1</v>
      </c>
      <c r="MQ126">
        <v>3</v>
      </c>
      <c r="MR126">
        <v>3</v>
      </c>
      <c r="MS126" s="37">
        <f>LOOKUP(MR126,{1,2,3,4,5},{5,4,3,2,1})</f>
        <v>3</v>
      </c>
      <c r="MT126">
        <v>3</v>
      </c>
      <c r="MU126" s="37">
        <f>LOOKUP(MT126,{1,2,3,4,5},{5,4,3,2,1})</f>
        <v>3</v>
      </c>
      <c r="MV126">
        <v>4</v>
      </c>
      <c r="MW126">
        <v>3</v>
      </c>
      <c r="MX126">
        <v>3</v>
      </c>
      <c r="MY126">
        <v>4</v>
      </c>
      <c r="MZ126" s="37">
        <f>LOOKUP(MY126,{1,2,3,4,5},{5,4,3,2,1})</f>
        <v>2</v>
      </c>
      <c r="NA126">
        <v>2</v>
      </c>
      <c r="NB126">
        <v>3</v>
      </c>
      <c r="NC126">
        <v>3</v>
      </c>
      <c r="ND126" s="37">
        <f>LOOKUP(NC126,{1,2,3,4,5},{5,4,3,2,1})</f>
        <v>3</v>
      </c>
      <c r="NE126">
        <v>5</v>
      </c>
      <c r="NF126">
        <v>3</v>
      </c>
      <c r="NG126" s="37">
        <f>LOOKUP(NF126,{1,2,3,4,5},{5,4,3,2,1})</f>
        <v>3</v>
      </c>
      <c r="NH126">
        <v>4</v>
      </c>
      <c r="NI126" s="37">
        <f>LOOKUP(NH126,{1,2,3,4,5},{5,4,3,2,1})</f>
        <v>2</v>
      </c>
      <c r="NJ126">
        <v>3</v>
      </c>
      <c r="NK126">
        <v>4</v>
      </c>
      <c r="NL126" s="37">
        <f>LOOKUP(NK126,{1,2,3,4,5},{5,4,3,2,1})</f>
        <v>2</v>
      </c>
      <c r="NM126">
        <v>4</v>
      </c>
      <c r="NN126" s="37">
        <f>LOOKUP(NM126,{1,2,3,4,5},{5,4,3,2,1})</f>
        <v>2</v>
      </c>
      <c r="NO126">
        <v>4</v>
      </c>
      <c r="NP126" s="37">
        <f>LOOKUP(NO126,{1,2,3,4,5},{5,4,3,2,1})</f>
        <v>2</v>
      </c>
      <c r="NQ126">
        <v>2</v>
      </c>
      <c r="NR126">
        <v>3</v>
      </c>
      <c r="NS126">
        <v>4</v>
      </c>
      <c r="NT126">
        <v>2</v>
      </c>
      <c r="NU126" s="37">
        <f>LOOKUP(NT126,{1,2,3,4,5},{5,4,3,2,1})</f>
        <v>4</v>
      </c>
      <c r="NV126">
        <v>5</v>
      </c>
      <c r="NW126" s="37">
        <f>LOOKUP(NV126,{1,2,3,4,5},{5,4,3,2,1})</f>
        <v>1</v>
      </c>
      <c r="NX126">
        <v>4</v>
      </c>
      <c r="NY126" s="37">
        <f>LOOKUP(NX126,{1,2,3,4,5},{5,4,3,2,1})</f>
        <v>2</v>
      </c>
      <c r="NZ126">
        <f t="shared" si="373"/>
        <v>72</v>
      </c>
      <c r="OA126">
        <f t="shared" si="374"/>
        <v>2.77</v>
      </c>
      <c r="OB126" s="13" t="s">
        <v>440</v>
      </c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</row>
    <row r="127" spans="1:461" x14ac:dyDescent="0.3">
      <c r="A127" s="30">
        <v>139</v>
      </c>
      <c r="B127" s="2" t="s">
        <v>927</v>
      </c>
      <c r="C127" s="3">
        <v>1</v>
      </c>
      <c r="D127" s="2">
        <v>18</v>
      </c>
      <c r="E127">
        <v>1</v>
      </c>
      <c r="F127" s="2">
        <v>2</v>
      </c>
      <c r="G127">
        <v>2</v>
      </c>
      <c r="H127" s="3">
        <v>1</v>
      </c>
      <c r="I127" s="2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f t="shared" si="274"/>
        <v>1</v>
      </c>
      <c r="R127">
        <v>3</v>
      </c>
      <c r="S127">
        <v>3</v>
      </c>
      <c r="T127">
        <f>LOOKUP(R127,{1,2,3,4,5,6,11,15},{1,2,1,2,2,2,1,2})</f>
        <v>1</v>
      </c>
      <c r="U127">
        <v>4</v>
      </c>
      <c r="V127" s="3" t="s">
        <v>852</v>
      </c>
      <c r="W127" s="2">
        <v>1</v>
      </c>
      <c r="X127">
        <v>7</v>
      </c>
      <c r="Y127">
        <v>20</v>
      </c>
      <c r="Z127" s="13">
        <f t="shared" si="359"/>
        <v>1</v>
      </c>
      <c r="AA127">
        <v>40</v>
      </c>
      <c r="AB127" s="13">
        <f t="shared" si="360"/>
        <v>2</v>
      </c>
      <c r="AC127">
        <f t="shared" si="362"/>
        <v>6</v>
      </c>
      <c r="AD127" s="13">
        <f t="shared" si="358"/>
        <v>2</v>
      </c>
      <c r="AE127" s="2">
        <v>1</v>
      </c>
      <c r="AF127">
        <v>2</v>
      </c>
      <c r="AG127">
        <f t="shared" si="375"/>
        <v>-1</v>
      </c>
      <c r="AH127">
        <v>2</v>
      </c>
      <c r="AI127">
        <f t="shared" si="376"/>
        <v>-1</v>
      </c>
      <c r="AJ127">
        <v>2</v>
      </c>
      <c r="AK127">
        <f t="shared" si="377"/>
        <v>-1</v>
      </c>
      <c r="AL127">
        <v>2</v>
      </c>
      <c r="AM127">
        <f t="shared" si="378"/>
        <v>1</v>
      </c>
      <c r="AN127">
        <v>2</v>
      </c>
      <c r="AO127">
        <f t="shared" si="379"/>
        <v>1</v>
      </c>
      <c r="AP127">
        <v>2</v>
      </c>
      <c r="AQ127">
        <f t="shared" si="380"/>
        <v>-1</v>
      </c>
      <c r="AR127">
        <v>2</v>
      </c>
      <c r="AS127">
        <f t="shared" si="381"/>
        <v>1</v>
      </c>
      <c r="AT127">
        <v>2</v>
      </c>
      <c r="AU127">
        <f t="shared" si="382"/>
        <v>1</v>
      </c>
      <c r="AV127">
        <v>2</v>
      </c>
      <c r="AW127">
        <f t="shared" si="383"/>
        <v>-1</v>
      </c>
      <c r="AX127">
        <v>2</v>
      </c>
      <c r="AY127">
        <f t="shared" si="384"/>
        <v>1</v>
      </c>
      <c r="AZ127">
        <v>2</v>
      </c>
      <c r="BA127">
        <f t="shared" si="385"/>
        <v>1</v>
      </c>
      <c r="BB127">
        <v>2</v>
      </c>
      <c r="BC127">
        <f t="shared" si="386"/>
        <v>-1</v>
      </c>
      <c r="BD127">
        <v>2</v>
      </c>
      <c r="BE127">
        <f t="shared" si="387"/>
        <v>-1</v>
      </c>
      <c r="BF127">
        <v>2</v>
      </c>
      <c r="BG127">
        <f t="shared" si="388"/>
        <v>1</v>
      </c>
      <c r="BH127">
        <v>2</v>
      </c>
      <c r="BI127">
        <f t="shared" si="389"/>
        <v>-1</v>
      </c>
      <c r="BJ127">
        <v>2</v>
      </c>
      <c r="BK127">
        <f t="shared" si="390"/>
        <v>1</v>
      </c>
      <c r="BL127">
        <v>2</v>
      </c>
      <c r="BM127">
        <f t="shared" si="391"/>
        <v>1</v>
      </c>
      <c r="BN127">
        <v>2</v>
      </c>
      <c r="BO127">
        <f t="shared" si="392"/>
        <v>-1</v>
      </c>
      <c r="BP127">
        <v>2</v>
      </c>
      <c r="BQ127">
        <f t="shared" si="393"/>
        <v>-1</v>
      </c>
      <c r="BR127">
        <v>2</v>
      </c>
      <c r="BS127">
        <f t="shared" si="394"/>
        <v>1</v>
      </c>
      <c r="BT127">
        <v>2</v>
      </c>
      <c r="BU127">
        <f t="shared" si="395"/>
        <v>1</v>
      </c>
      <c r="BV127" s="13">
        <f t="shared" si="396"/>
        <v>1</v>
      </c>
      <c r="BW127" s="2">
        <v>1</v>
      </c>
      <c r="BX127">
        <v>2</v>
      </c>
      <c r="BY127">
        <v>3</v>
      </c>
      <c r="BZ127">
        <v>2</v>
      </c>
      <c r="CA127">
        <v>4</v>
      </c>
      <c r="CB127">
        <v>3</v>
      </c>
      <c r="CC127">
        <v>4</v>
      </c>
      <c r="CD127">
        <v>3</v>
      </c>
      <c r="CE127" s="37">
        <v>5</v>
      </c>
      <c r="CF127">
        <v>4</v>
      </c>
      <c r="CG127">
        <v>4</v>
      </c>
      <c r="CH127">
        <v>3</v>
      </c>
      <c r="CI127">
        <v>4</v>
      </c>
      <c r="CJ127">
        <v>3</v>
      </c>
      <c r="CK127">
        <v>4</v>
      </c>
      <c r="CL127">
        <v>4</v>
      </c>
      <c r="CM127">
        <v>4</v>
      </c>
      <c r="CN127">
        <v>2</v>
      </c>
      <c r="CO127">
        <v>3</v>
      </c>
      <c r="CP127">
        <v>4</v>
      </c>
      <c r="CQ127">
        <v>4</v>
      </c>
      <c r="CR127">
        <v>1</v>
      </c>
      <c r="CS127">
        <f>LOOKUP(CR127,{1,2,3,4,5},{5,4,3,2,1})</f>
        <v>5</v>
      </c>
      <c r="CT127">
        <v>4</v>
      </c>
      <c r="CU127">
        <v>4</v>
      </c>
      <c r="CV127">
        <v>4</v>
      </c>
      <c r="CW127">
        <v>2</v>
      </c>
      <c r="CX127">
        <f>LOOKUP(CW127,{1,2,3,4,5},{5,4,3,2,1})</f>
        <v>4</v>
      </c>
      <c r="CY127">
        <v>3</v>
      </c>
      <c r="CZ127">
        <f>LOOKUP(CY127,{1,2,3,4,5},{5,4,3,2,1})</f>
        <v>3</v>
      </c>
      <c r="DA127">
        <v>3</v>
      </c>
      <c r="DB127">
        <f>LOOKUP(DA127,{1,2,3,4,5},{5,4,3,2,1})</f>
        <v>3</v>
      </c>
      <c r="DC127">
        <v>4</v>
      </c>
      <c r="DD127">
        <v>4</v>
      </c>
      <c r="DE127">
        <v>4</v>
      </c>
      <c r="DF127">
        <v>4</v>
      </c>
      <c r="DG127">
        <v>3</v>
      </c>
      <c r="DH127">
        <v>4</v>
      </c>
      <c r="DI127">
        <v>4</v>
      </c>
      <c r="DJ127">
        <v>4</v>
      </c>
      <c r="DK127">
        <v>5</v>
      </c>
      <c r="DL127" s="2">
        <f t="shared" si="310"/>
        <v>7</v>
      </c>
      <c r="DM127">
        <f t="shared" si="311"/>
        <v>2.3332999999999999</v>
      </c>
      <c r="DN127">
        <f t="shared" si="312"/>
        <v>11</v>
      </c>
      <c r="DO127">
        <f t="shared" si="313"/>
        <v>3.6667000000000001</v>
      </c>
      <c r="DP127">
        <f t="shared" si="314"/>
        <v>18</v>
      </c>
      <c r="DQ127" s="3">
        <f t="shared" si="315"/>
        <v>3</v>
      </c>
      <c r="DR127" s="2">
        <f t="shared" si="316"/>
        <v>21</v>
      </c>
      <c r="DS127">
        <f t="shared" si="317"/>
        <v>3.5</v>
      </c>
      <c r="DT127">
        <f t="shared" si="318"/>
        <v>28</v>
      </c>
      <c r="DU127">
        <f t="shared" si="319"/>
        <v>3.5</v>
      </c>
      <c r="DV127">
        <f t="shared" si="320"/>
        <v>49</v>
      </c>
      <c r="DW127" s="3">
        <f t="shared" si="321"/>
        <v>3.5</v>
      </c>
      <c r="DX127" s="2">
        <f t="shared" si="322"/>
        <v>13</v>
      </c>
      <c r="DY127">
        <f t="shared" si="323"/>
        <v>4.3333000000000004</v>
      </c>
      <c r="DZ127">
        <f t="shared" si="324"/>
        <v>12</v>
      </c>
      <c r="EA127">
        <f t="shared" si="325"/>
        <v>4</v>
      </c>
      <c r="EB127">
        <f t="shared" si="326"/>
        <v>25</v>
      </c>
      <c r="EC127" s="3">
        <f t="shared" si="327"/>
        <v>4.17</v>
      </c>
      <c r="ED127" s="2">
        <f t="shared" si="275"/>
        <v>22</v>
      </c>
      <c r="EE127" s="3">
        <f t="shared" si="328"/>
        <v>3.67</v>
      </c>
      <c r="EF127" s="2">
        <f t="shared" si="329"/>
        <v>13</v>
      </c>
      <c r="EG127" s="3">
        <f t="shared" si="330"/>
        <v>4.33</v>
      </c>
      <c r="EH127" s="2">
        <f t="shared" si="331"/>
        <v>127</v>
      </c>
      <c r="EI127" s="3">
        <f t="shared" si="332"/>
        <v>3.63</v>
      </c>
      <c r="EJ127" s="2">
        <v>1</v>
      </c>
      <c r="EK127">
        <v>4</v>
      </c>
      <c r="EL127">
        <v>1</v>
      </c>
      <c r="EM127">
        <v>1</v>
      </c>
      <c r="EN127">
        <v>1</v>
      </c>
      <c r="EO127">
        <v>2</v>
      </c>
      <c r="EP127">
        <v>2</v>
      </c>
      <c r="EQ127">
        <v>1</v>
      </c>
      <c r="ER127">
        <v>3</v>
      </c>
      <c r="ES127">
        <v>4</v>
      </c>
      <c r="ET127">
        <v>4</v>
      </c>
      <c r="EU127" s="37">
        <v>2</v>
      </c>
      <c r="EV127">
        <v>4</v>
      </c>
      <c r="EW127">
        <v>2</v>
      </c>
      <c r="EX127">
        <v>2</v>
      </c>
      <c r="EY127">
        <v>2</v>
      </c>
      <c r="EZ127">
        <v>3</v>
      </c>
      <c r="FA127">
        <v>4</v>
      </c>
      <c r="FB127">
        <v>1</v>
      </c>
      <c r="FC127">
        <v>3</v>
      </c>
      <c r="FD127">
        <v>4</v>
      </c>
      <c r="FE127">
        <v>2</v>
      </c>
      <c r="FF127" s="2">
        <f t="shared" si="333"/>
        <v>50</v>
      </c>
      <c r="FG127" s="3">
        <f t="shared" si="334"/>
        <v>2.5</v>
      </c>
      <c r="FH127" s="2" t="s">
        <v>505</v>
      </c>
      <c r="FI127">
        <v>1</v>
      </c>
      <c r="FJ127" t="s">
        <v>521</v>
      </c>
      <c r="FK127">
        <v>16</v>
      </c>
      <c r="FL127" t="s">
        <v>524</v>
      </c>
      <c r="FM127" s="3">
        <v>19</v>
      </c>
      <c r="FN127" s="2">
        <v>1</v>
      </c>
      <c r="FO127">
        <v>1</v>
      </c>
      <c r="FP127">
        <v>2</v>
      </c>
      <c r="FQ127">
        <v>2</v>
      </c>
      <c r="FR127">
        <v>2</v>
      </c>
      <c r="FS127">
        <v>2</v>
      </c>
      <c r="FT127">
        <v>2</v>
      </c>
      <c r="FU127">
        <v>2</v>
      </c>
      <c r="FV127">
        <v>2</v>
      </c>
      <c r="FW127">
        <v>1</v>
      </c>
      <c r="FX127">
        <v>1</v>
      </c>
      <c r="FY127" s="37">
        <v>2</v>
      </c>
      <c r="FZ127">
        <v>1</v>
      </c>
      <c r="GA127">
        <v>1</v>
      </c>
      <c r="GB127">
        <v>2</v>
      </c>
      <c r="GC127">
        <v>2</v>
      </c>
      <c r="GD127">
        <v>1</v>
      </c>
      <c r="GE127">
        <v>1</v>
      </c>
      <c r="GF127">
        <v>2</v>
      </c>
      <c r="GG127">
        <v>2</v>
      </c>
      <c r="GH127">
        <v>1</v>
      </c>
      <c r="GI127">
        <v>2</v>
      </c>
      <c r="GJ127" s="2">
        <f t="shared" si="335"/>
        <v>32</v>
      </c>
      <c r="GK127" s="3">
        <f t="shared" si="336"/>
        <v>1.6</v>
      </c>
      <c r="GL127" s="2" t="s">
        <v>505</v>
      </c>
      <c r="GM127">
        <v>1</v>
      </c>
      <c r="GN127" t="s">
        <v>521</v>
      </c>
      <c r="GO127">
        <v>16</v>
      </c>
      <c r="GP127" t="s">
        <v>513</v>
      </c>
      <c r="GQ127" s="3">
        <v>9</v>
      </c>
      <c r="GR127" s="2">
        <v>1</v>
      </c>
      <c r="GS127">
        <v>4</v>
      </c>
      <c r="GT127">
        <v>4</v>
      </c>
      <c r="GU127">
        <v>3</v>
      </c>
      <c r="GV127">
        <v>3</v>
      </c>
      <c r="GW127">
        <v>4</v>
      </c>
      <c r="GX127" s="37">
        <f>LOOKUP(GW127,{1,2,3,4,5},{5,4,3,2,1})</f>
        <v>2</v>
      </c>
      <c r="GY127">
        <v>2</v>
      </c>
      <c r="GZ127" s="37">
        <f>LOOKUP(GY127,{1,2,3,4,5},{5,4,3,2,1})</f>
        <v>4</v>
      </c>
      <c r="HA127">
        <v>4</v>
      </c>
      <c r="HB127">
        <v>3</v>
      </c>
      <c r="HC127" s="37">
        <f>LOOKUP(HB127,{1,2,3,4,5},{5,4,3,2,1})</f>
        <v>3</v>
      </c>
      <c r="HD127">
        <v>2</v>
      </c>
      <c r="HE127">
        <v>4</v>
      </c>
      <c r="HF127">
        <v>4</v>
      </c>
      <c r="HG127">
        <v>2</v>
      </c>
      <c r="HH127">
        <v>3</v>
      </c>
      <c r="HI127">
        <v>4</v>
      </c>
      <c r="HJ127">
        <v>4</v>
      </c>
      <c r="HK127">
        <v>2</v>
      </c>
      <c r="HL127" s="37">
        <f>LOOKUP(HK127,{1,2,3,4,5},{5,4,3,2,1})</f>
        <v>4</v>
      </c>
      <c r="HM127">
        <v>2</v>
      </c>
      <c r="HN127" s="37">
        <f>LOOKUP(HM127,{1,2,3,4,5},{5,4,3,2,1})</f>
        <v>4</v>
      </c>
      <c r="HO127">
        <f t="shared" si="337"/>
        <v>58</v>
      </c>
      <c r="HP127">
        <f t="shared" si="338"/>
        <v>3.41</v>
      </c>
      <c r="HQ127" s="31">
        <v>1</v>
      </c>
      <c r="HR127" s="31">
        <v>3</v>
      </c>
      <c r="HS127" s="31">
        <v>3</v>
      </c>
      <c r="HT127" s="31" t="s">
        <v>440</v>
      </c>
      <c r="HU127" s="31">
        <v>1</v>
      </c>
      <c r="HV127" s="31">
        <v>1</v>
      </c>
      <c r="HW127" s="31">
        <v>1</v>
      </c>
      <c r="HX127" s="31">
        <v>3</v>
      </c>
      <c r="HY127" s="31">
        <v>3</v>
      </c>
      <c r="HZ127" s="31">
        <v>3</v>
      </c>
      <c r="IA127" s="31">
        <v>2</v>
      </c>
      <c r="IB127" s="31">
        <v>1</v>
      </c>
      <c r="IC127" s="31">
        <v>1</v>
      </c>
      <c r="ID127" s="31">
        <v>2</v>
      </c>
      <c r="IE127" s="31">
        <v>3</v>
      </c>
      <c r="IF127" s="31">
        <v>3</v>
      </c>
      <c r="IG127" s="31">
        <v>2</v>
      </c>
      <c r="IH127" s="31">
        <v>2</v>
      </c>
      <c r="II127" s="31">
        <v>2</v>
      </c>
      <c r="IJ127" s="31">
        <f>LOOKUP(II127,{1,2,3},{3,2,1})</f>
        <v>2</v>
      </c>
      <c r="IK127" s="32">
        <f t="shared" si="397"/>
        <v>33</v>
      </c>
      <c r="IL127" s="33">
        <f t="shared" si="398"/>
        <v>1.94</v>
      </c>
      <c r="IM127" s="2">
        <v>1</v>
      </c>
      <c r="IN127">
        <v>3</v>
      </c>
      <c r="IO127">
        <v>4</v>
      </c>
      <c r="IP127">
        <v>5</v>
      </c>
      <c r="IQ127">
        <v>2</v>
      </c>
      <c r="IR127">
        <v>5</v>
      </c>
      <c r="IS127">
        <v>2</v>
      </c>
      <c r="IT127" s="2">
        <f t="shared" si="339"/>
        <v>21</v>
      </c>
      <c r="IU127" s="3">
        <f t="shared" si="340"/>
        <v>3.5</v>
      </c>
      <c r="IV127" s="2">
        <v>1</v>
      </c>
      <c r="IW127">
        <v>3</v>
      </c>
      <c r="IX127">
        <v>4</v>
      </c>
      <c r="IY127">
        <v>5</v>
      </c>
      <c r="IZ127">
        <v>1</v>
      </c>
      <c r="JA127">
        <v>5</v>
      </c>
      <c r="JB127">
        <v>3</v>
      </c>
      <c r="JC127" s="2">
        <f t="shared" si="341"/>
        <v>21</v>
      </c>
      <c r="JD127" s="3">
        <f t="shared" si="342"/>
        <v>3.5</v>
      </c>
      <c r="JE127" s="2">
        <v>1</v>
      </c>
      <c r="JF127">
        <v>3</v>
      </c>
      <c r="JG127">
        <v>2</v>
      </c>
      <c r="JH127">
        <v>2</v>
      </c>
      <c r="JI127">
        <v>4</v>
      </c>
      <c r="JJ127">
        <v>1</v>
      </c>
      <c r="JK127">
        <v>4</v>
      </c>
      <c r="JL127" s="2">
        <f t="shared" si="343"/>
        <v>16</v>
      </c>
      <c r="JM127" s="3">
        <f t="shared" si="344"/>
        <v>2.6669999999999998</v>
      </c>
      <c r="JN127" s="2">
        <v>1</v>
      </c>
      <c r="JO127">
        <v>4</v>
      </c>
      <c r="JP127">
        <v>4</v>
      </c>
      <c r="JQ127">
        <v>4</v>
      </c>
      <c r="JR127">
        <v>4</v>
      </c>
      <c r="JS127">
        <v>4</v>
      </c>
      <c r="JT127">
        <v>4</v>
      </c>
      <c r="JU127" s="2">
        <f t="shared" si="365"/>
        <v>24</v>
      </c>
      <c r="JV127" s="3">
        <f t="shared" si="366"/>
        <v>4</v>
      </c>
      <c r="JW127" s="2">
        <v>1</v>
      </c>
      <c r="JX127">
        <v>4</v>
      </c>
      <c r="JY127" s="37">
        <f>LOOKUP(JX127,{1,2,3,4,5},{5,4,3,2,1})</f>
        <v>2</v>
      </c>
      <c r="JZ127">
        <v>4</v>
      </c>
      <c r="KA127" s="37">
        <f>LOOKUP(JZ127,{1,2,3,4,5},{5,4,3,2,1})</f>
        <v>2</v>
      </c>
      <c r="KB127">
        <v>4</v>
      </c>
      <c r="KC127" s="37">
        <f>LOOKUP(KB127,{1,2,3,4,5},{5,4,3,2,1})</f>
        <v>2</v>
      </c>
      <c r="KD127">
        <v>4</v>
      </c>
      <c r="KE127" s="37">
        <f>LOOKUP(KD127,{1,2,3,4,5},{5,4,3,2,1})</f>
        <v>2</v>
      </c>
      <c r="KF127">
        <v>3</v>
      </c>
      <c r="KG127" s="37">
        <f>LOOKUP(KF127,{1,2,3,4,5},{5,4,3,2,1})</f>
        <v>3</v>
      </c>
      <c r="KH127">
        <v>4</v>
      </c>
      <c r="KI127" s="37">
        <f>LOOKUP(KH127,{1,2,3,4,5},{5,4,3,2,1})</f>
        <v>2</v>
      </c>
      <c r="KJ127" s="2">
        <f t="shared" si="276"/>
        <v>23</v>
      </c>
      <c r="KK127" s="3">
        <f t="shared" si="345"/>
        <v>3.8330000000000002</v>
      </c>
      <c r="KL127" s="2">
        <f t="shared" si="346"/>
        <v>8</v>
      </c>
      <c r="KM127">
        <f t="shared" si="347"/>
        <v>10</v>
      </c>
      <c r="KN127">
        <f t="shared" si="363"/>
        <v>12</v>
      </c>
      <c r="KO127">
        <f t="shared" si="348"/>
        <v>5</v>
      </c>
      <c r="KP127">
        <f t="shared" si="361"/>
        <v>13</v>
      </c>
      <c r="KQ127">
        <f t="shared" si="349"/>
        <v>7</v>
      </c>
      <c r="KR127" s="2">
        <f t="shared" si="368"/>
        <v>7</v>
      </c>
      <c r="KS127">
        <f t="shared" si="364"/>
        <v>6</v>
      </c>
      <c r="KT127">
        <f t="shared" si="369"/>
        <v>6</v>
      </c>
      <c r="KU127">
        <f t="shared" si="370"/>
        <v>8</v>
      </c>
      <c r="KV127">
        <f t="shared" si="371"/>
        <v>5</v>
      </c>
      <c r="KW127" s="3">
        <f t="shared" si="372"/>
        <v>8</v>
      </c>
      <c r="KX127" s="2">
        <v>1</v>
      </c>
      <c r="KY127">
        <v>3</v>
      </c>
      <c r="KZ127">
        <v>4</v>
      </c>
      <c r="LA127">
        <v>2</v>
      </c>
      <c r="LB127">
        <v>1</v>
      </c>
      <c r="LC127">
        <v>3</v>
      </c>
      <c r="LD127">
        <v>2</v>
      </c>
      <c r="LE127">
        <v>5</v>
      </c>
      <c r="LF127">
        <v>1</v>
      </c>
      <c r="LG127">
        <v>5</v>
      </c>
      <c r="LH127">
        <v>4</v>
      </c>
      <c r="LI127">
        <v>2</v>
      </c>
      <c r="LJ127">
        <v>2</v>
      </c>
      <c r="LK127">
        <v>2</v>
      </c>
      <c r="LL127">
        <v>4</v>
      </c>
      <c r="LM127">
        <v>4</v>
      </c>
      <c r="LN127">
        <v>2</v>
      </c>
      <c r="LO127">
        <v>5</v>
      </c>
      <c r="LP127">
        <v>2</v>
      </c>
      <c r="LQ127">
        <v>2</v>
      </c>
      <c r="LR127">
        <v>4</v>
      </c>
      <c r="LS127">
        <v>2</v>
      </c>
      <c r="LT127">
        <v>2</v>
      </c>
      <c r="LU127" s="2">
        <f t="shared" si="351"/>
        <v>23</v>
      </c>
      <c r="LV127" s="3">
        <f t="shared" si="352"/>
        <v>3.8330000000000002</v>
      </c>
      <c r="LW127" s="2">
        <f t="shared" si="353"/>
        <v>40</v>
      </c>
      <c r="LX127" s="3">
        <f t="shared" si="354"/>
        <v>2.5</v>
      </c>
      <c r="LY127" s="2">
        <f t="shared" si="355"/>
        <v>63</v>
      </c>
      <c r="LZ127" s="3">
        <f t="shared" si="356"/>
        <v>2.8639999999999999</v>
      </c>
      <c r="MA127" s="2">
        <v>1</v>
      </c>
      <c r="MB127">
        <v>2</v>
      </c>
      <c r="MC127">
        <v>1</v>
      </c>
      <c r="MD127">
        <v>1</v>
      </c>
      <c r="ME127">
        <v>2</v>
      </c>
      <c r="MF127">
        <v>1</v>
      </c>
      <c r="MG127">
        <v>1</v>
      </c>
      <c r="MH127">
        <v>1</v>
      </c>
      <c r="MI127">
        <v>2</v>
      </c>
      <c r="MJ127" s="3">
        <v>2</v>
      </c>
      <c r="MK127">
        <f t="shared" si="357"/>
        <v>14</v>
      </c>
      <c r="ML127" s="2">
        <v>1</v>
      </c>
      <c r="MM127">
        <v>5</v>
      </c>
      <c r="MN127">
        <v>4</v>
      </c>
      <c r="MO127">
        <v>3</v>
      </c>
      <c r="MP127" s="37">
        <f>LOOKUP(MO127,{1,2,3,4,5},{5,4,3,2,1})</f>
        <v>3</v>
      </c>
      <c r="MQ127">
        <v>3</v>
      </c>
      <c r="MR127">
        <v>3</v>
      </c>
      <c r="MS127" s="37">
        <f>LOOKUP(MR127,{1,2,3,4,5},{5,4,3,2,1})</f>
        <v>3</v>
      </c>
      <c r="MT127">
        <v>4</v>
      </c>
      <c r="MU127" s="37">
        <f>LOOKUP(MT127,{1,2,3,4,5},{5,4,3,2,1})</f>
        <v>2</v>
      </c>
      <c r="MV127">
        <v>4</v>
      </c>
      <c r="MW127">
        <v>3</v>
      </c>
      <c r="MX127">
        <v>2</v>
      </c>
      <c r="MY127">
        <v>5</v>
      </c>
      <c r="MZ127" s="37">
        <f>LOOKUP(MY127,{1,2,3,4,5},{5,4,3,2,1})</f>
        <v>1</v>
      </c>
      <c r="NA127">
        <v>5</v>
      </c>
      <c r="NB127">
        <v>2</v>
      </c>
      <c r="NC127">
        <v>2</v>
      </c>
      <c r="ND127" s="37">
        <f>LOOKUP(NC127,{1,2,3,4,5},{5,4,3,2,1})</f>
        <v>4</v>
      </c>
      <c r="NE127">
        <v>3</v>
      </c>
      <c r="NF127">
        <v>3</v>
      </c>
      <c r="NG127" s="37">
        <f>LOOKUP(NF127,{1,2,3,4,5},{5,4,3,2,1})</f>
        <v>3</v>
      </c>
      <c r="NH127">
        <v>2</v>
      </c>
      <c r="NI127" s="37">
        <f>LOOKUP(NH127,{1,2,3,4,5},{5,4,3,2,1})</f>
        <v>4</v>
      </c>
      <c r="NJ127">
        <v>3</v>
      </c>
      <c r="NK127">
        <v>3</v>
      </c>
      <c r="NL127" s="37">
        <f>LOOKUP(NK127,{1,2,3,4,5},{5,4,3,2,1})</f>
        <v>3</v>
      </c>
      <c r="NM127">
        <v>3</v>
      </c>
      <c r="NN127" s="37">
        <f>LOOKUP(NM127,{1,2,3,4,5},{5,4,3,2,1})</f>
        <v>3</v>
      </c>
      <c r="NO127">
        <v>3</v>
      </c>
      <c r="NP127" s="37">
        <f>LOOKUP(NO127,{1,2,3,4,5},{5,4,3,2,1})</f>
        <v>3</v>
      </c>
      <c r="NQ127">
        <v>4</v>
      </c>
      <c r="NR127">
        <v>3</v>
      </c>
      <c r="NS127">
        <v>4</v>
      </c>
      <c r="NT127">
        <v>3</v>
      </c>
      <c r="NU127" s="37">
        <f>LOOKUP(NT127,{1,2,3,4,5},{5,4,3,2,1})</f>
        <v>3</v>
      </c>
      <c r="NV127">
        <v>3</v>
      </c>
      <c r="NW127" s="37">
        <f>LOOKUP(NV127,{1,2,3,4,5},{5,4,3,2,1})</f>
        <v>3</v>
      </c>
      <c r="NX127">
        <v>3</v>
      </c>
      <c r="NY127" s="37">
        <f>LOOKUP(NX127,{1,2,3,4,5},{5,4,3,2,1})</f>
        <v>3</v>
      </c>
      <c r="NZ127">
        <f t="shared" si="373"/>
        <v>83</v>
      </c>
      <c r="OA127">
        <f t="shared" si="374"/>
        <v>3.19</v>
      </c>
      <c r="OB127" s="13" t="s">
        <v>440</v>
      </c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</row>
    <row r="128" spans="1:461" x14ac:dyDescent="0.3">
      <c r="A128" s="30">
        <v>140</v>
      </c>
      <c r="B128" s="2" t="s">
        <v>928</v>
      </c>
      <c r="C128" s="3">
        <v>1</v>
      </c>
      <c r="D128" s="2">
        <v>18</v>
      </c>
      <c r="E128">
        <v>1</v>
      </c>
      <c r="F128" s="2">
        <v>2</v>
      </c>
      <c r="G128">
        <v>2</v>
      </c>
      <c r="H128" s="3">
        <v>1</v>
      </c>
      <c r="I128" s="2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f t="shared" si="274"/>
        <v>1</v>
      </c>
      <c r="R128">
        <v>3</v>
      </c>
      <c r="S128">
        <v>5</v>
      </c>
      <c r="T128">
        <f>LOOKUP(R128,{1,2,3,4,5,6,11,15},{1,2,1,2,2,2,1,2})</f>
        <v>1</v>
      </c>
      <c r="U128">
        <v>4</v>
      </c>
      <c r="V128" s="3" t="s">
        <v>852</v>
      </c>
      <c r="W128" s="2">
        <v>1</v>
      </c>
      <c r="X128">
        <v>13</v>
      </c>
      <c r="Y128">
        <v>50</v>
      </c>
      <c r="Z128" s="13">
        <f t="shared" si="359"/>
        <v>2.5</v>
      </c>
      <c r="AA128">
        <v>50</v>
      </c>
      <c r="AB128" s="13">
        <f t="shared" si="360"/>
        <v>2.5</v>
      </c>
      <c r="AC128">
        <f t="shared" si="362"/>
        <v>10</v>
      </c>
      <c r="AD128" s="13">
        <f t="shared" si="358"/>
        <v>3.3330000000000002</v>
      </c>
      <c r="AE128" s="2">
        <v>1</v>
      </c>
      <c r="AF128">
        <v>2</v>
      </c>
      <c r="AG128">
        <f t="shared" si="375"/>
        <v>-1</v>
      </c>
      <c r="AH128">
        <v>2</v>
      </c>
      <c r="AI128">
        <f t="shared" si="376"/>
        <v>-1</v>
      </c>
      <c r="AJ128">
        <v>2</v>
      </c>
      <c r="AK128">
        <f t="shared" si="377"/>
        <v>-1</v>
      </c>
      <c r="AL128">
        <v>2</v>
      </c>
      <c r="AM128">
        <f t="shared" si="378"/>
        <v>1</v>
      </c>
      <c r="AN128">
        <v>2</v>
      </c>
      <c r="AO128">
        <f t="shared" si="379"/>
        <v>1</v>
      </c>
      <c r="AP128">
        <v>2</v>
      </c>
      <c r="AQ128">
        <f t="shared" si="380"/>
        <v>-1</v>
      </c>
      <c r="AR128">
        <v>2</v>
      </c>
      <c r="AS128">
        <f t="shared" si="381"/>
        <v>1</v>
      </c>
      <c r="AT128">
        <v>2</v>
      </c>
      <c r="AU128">
        <f t="shared" si="382"/>
        <v>1</v>
      </c>
      <c r="AV128">
        <v>2</v>
      </c>
      <c r="AW128">
        <f t="shared" si="383"/>
        <v>-1</v>
      </c>
      <c r="AX128">
        <v>2</v>
      </c>
      <c r="AY128">
        <f t="shared" si="384"/>
        <v>1</v>
      </c>
      <c r="AZ128">
        <v>2</v>
      </c>
      <c r="BA128">
        <f t="shared" si="385"/>
        <v>1</v>
      </c>
      <c r="BB128">
        <v>2</v>
      </c>
      <c r="BC128">
        <f t="shared" si="386"/>
        <v>-1</v>
      </c>
      <c r="BD128">
        <v>2</v>
      </c>
      <c r="BE128">
        <f t="shared" si="387"/>
        <v>-1</v>
      </c>
      <c r="BF128">
        <v>2</v>
      </c>
      <c r="BG128">
        <f t="shared" si="388"/>
        <v>1</v>
      </c>
      <c r="BH128">
        <v>2</v>
      </c>
      <c r="BI128">
        <f t="shared" si="389"/>
        <v>-1</v>
      </c>
      <c r="BJ128">
        <v>2</v>
      </c>
      <c r="BK128">
        <f t="shared" si="390"/>
        <v>1</v>
      </c>
      <c r="BL128">
        <v>2</v>
      </c>
      <c r="BM128">
        <f t="shared" si="391"/>
        <v>1</v>
      </c>
      <c r="BN128">
        <v>2</v>
      </c>
      <c r="BO128">
        <f t="shared" si="392"/>
        <v>-1</v>
      </c>
      <c r="BP128">
        <v>2</v>
      </c>
      <c r="BQ128">
        <f t="shared" si="393"/>
        <v>-1</v>
      </c>
      <c r="BR128">
        <v>1</v>
      </c>
      <c r="BS128">
        <f t="shared" si="394"/>
        <v>-1</v>
      </c>
      <c r="BT128">
        <v>2</v>
      </c>
      <c r="BU128">
        <f t="shared" si="395"/>
        <v>1</v>
      </c>
      <c r="BV128" s="13">
        <f t="shared" si="396"/>
        <v>-1</v>
      </c>
      <c r="BW128" s="2">
        <v>1</v>
      </c>
      <c r="BX128">
        <v>1</v>
      </c>
      <c r="BY128">
        <v>3</v>
      </c>
      <c r="BZ128">
        <v>1</v>
      </c>
      <c r="CA128">
        <v>3</v>
      </c>
      <c r="CB128">
        <v>2</v>
      </c>
      <c r="CC128">
        <v>5</v>
      </c>
      <c r="CD128">
        <v>1</v>
      </c>
      <c r="CE128" s="37">
        <v>5</v>
      </c>
      <c r="CF128">
        <v>2</v>
      </c>
      <c r="CG128">
        <v>5</v>
      </c>
      <c r="CH128">
        <v>1</v>
      </c>
      <c r="CI128">
        <v>1</v>
      </c>
      <c r="CJ128">
        <v>1</v>
      </c>
      <c r="CK128">
        <v>2</v>
      </c>
      <c r="CL128">
        <v>1</v>
      </c>
      <c r="CM128">
        <v>1</v>
      </c>
      <c r="CN128">
        <v>2</v>
      </c>
      <c r="CO128">
        <v>2</v>
      </c>
      <c r="CP128">
        <v>5</v>
      </c>
      <c r="CQ128">
        <v>4</v>
      </c>
      <c r="CR128">
        <v>1</v>
      </c>
      <c r="CS128">
        <f>LOOKUP(CR128,{1,2,3,4,5},{5,4,3,2,1})</f>
        <v>5</v>
      </c>
      <c r="CT128">
        <v>3</v>
      </c>
      <c r="CU128">
        <v>1</v>
      </c>
      <c r="CV128">
        <v>3</v>
      </c>
      <c r="CW128">
        <v>1</v>
      </c>
      <c r="CX128">
        <f>LOOKUP(CW128,{1,2,3,4,5},{5,4,3,2,1})</f>
        <v>5</v>
      </c>
      <c r="CY128">
        <v>1</v>
      </c>
      <c r="CZ128">
        <f>LOOKUP(CY128,{1,2,3,4,5},{5,4,3,2,1})</f>
        <v>5</v>
      </c>
      <c r="DA128">
        <v>1</v>
      </c>
      <c r="DB128">
        <f>LOOKUP(DA128,{1,2,3,4,5},{5,4,3,2,1})</f>
        <v>5</v>
      </c>
      <c r="DC128">
        <v>5</v>
      </c>
      <c r="DD128">
        <v>5</v>
      </c>
      <c r="DE128">
        <v>5</v>
      </c>
      <c r="DF128">
        <v>5</v>
      </c>
      <c r="DG128">
        <v>1</v>
      </c>
      <c r="DH128">
        <v>1</v>
      </c>
      <c r="DI128">
        <v>1</v>
      </c>
      <c r="DJ128">
        <v>1</v>
      </c>
      <c r="DK128">
        <v>1</v>
      </c>
      <c r="DL128" s="2">
        <f t="shared" si="310"/>
        <v>5</v>
      </c>
      <c r="DM128">
        <f t="shared" si="311"/>
        <v>1.6667000000000001</v>
      </c>
      <c r="DN128">
        <f t="shared" si="312"/>
        <v>7</v>
      </c>
      <c r="DO128">
        <f t="shared" si="313"/>
        <v>2.3332999999999999</v>
      </c>
      <c r="DP128">
        <f t="shared" si="314"/>
        <v>12</v>
      </c>
      <c r="DQ128" s="3">
        <f t="shared" si="315"/>
        <v>2</v>
      </c>
      <c r="DR128" s="2">
        <f t="shared" si="316"/>
        <v>14</v>
      </c>
      <c r="DS128">
        <f t="shared" si="317"/>
        <v>2.3332999999999999</v>
      </c>
      <c r="DT128">
        <f t="shared" si="318"/>
        <v>15</v>
      </c>
      <c r="DU128">
        <f t="shared" si="319"/>
        <v>1.875</v>
      </c>
      <c r="DV128">
        <f t="shared" si="320"/>
        <v>29</v>
      </c>
      <c r="DW128" s="3">
        <f t="shared" si="321"/>
        <v>2.0699999999999998</v>
      </c>
      <c r="DX128" s="2">
        <f t="shared" si="322"/>
        <v>14</v>
      </c>
      <c r="DY128">
        <f t="shared" si="323"/>
        <v>4.6666999999999996</v>
      </c>
      <c r="DZ128">
        <f t="shared" si="324"/>
        <v>7</v>
      </c>
      <c r="EA128">
        <f t="shared" si="325"/>
        <v>2.3332999999999999</v>
      </c>
      <c r="EB128">
        <f t="shared" si="326"/>
        <v>21</v>
      </c>
      <c r="EC128" s="3">
        <f t="shared" si="327"/>
        <v>3.5</v>
      </c>
      <c r="ED128" s="2">
        <f t="shared" si="275"/>
        <v>30</v>
      </c>
      <c r="EE128" s="3">
        <f t="shared" si="328"/>
        <v>5</v>
      </c>
      <c r="EF128" s="2">
        <f t="shared" si="329"/>
        <v>3</v>
      </c>
      <c r="EG128" s="3">
        <f t="shared" si="330"/>
        <v>1</v>
      </c>
      <c r="EH128" s="2">
        <f t="shared" si="331"/>
        <v>95</v>
      </c>
      <c r="EI128" s="3">
        <f t="shared" si="332"/>
        <v>2.71</v>
      </c>
      <c r="EJ128" s="2">
        <v>1</v>
      </c>
      <c r="EK128">
        <v>4</v>
      </c>
      <c r="EL128">
        <v>1</v>
      </c>
      <c r="EM128">
        <v>1</v>
      </c>
      <c r="EN128">
        <v>2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 s="37">
        <v>2</v>
      </c>
      <c r="EV128">
        <v>4</v>
      </c>
      <c r="EW128">
        <v>4</v>
      </c>
      <c r="EX128">
        <v>3</v>
      </c>
      <c r="EY128">
        <v>1</v>
      </c>
      <c r="EZ128">
        <v>5</v>
      </c>
      <c r="FA128">
        <v>5</v>
      </c>
      <c r="FB128">
        <v>2</v>
      </c>
      <c r="FC128">
        <v>2</v>
      </c>
      <c r="FD128">
        <v>2</v>
      </c>
      <c r="FE128">
        <v>2</v>
      </c>
      <c r="FF128" s="2">
        <f t="shared" si="333"/>
        <v>44</v>
      </c>
      <c r="FG128" s="3">
        <f t="shared" si="334"/>
        <v>2.2000000000000002</v>
      </c>
      <c r="FH128" s="2" t="s">
        <v>929</v>
      </c>
      <c r="FI128">
        <v>0</v>
      </c>
      <c r="FJ128" t="s">
        <v>521</v>
      </c>
      <c r="FK128">
        <v>16</v>
      </c>
      <c r="FL128" s="31" t="s">
        <v>440</v>
      </c>
      <c r="FM128" s="31" t="s">
        <v>440</v>
      </c>
      <c r="FN128" s="2">
        <v>1</v>
      </c>
      <c r="FO128">
        <v>2</v>
      </c>
      <c r="FP128">
        <v>2</v>
      </c>
      <c r="FQ128">
        <v>2</v>
      </c>
      <c r="FR128">
        <v>2</v>
      </c>
      <c r="FS128">
        <v>2</v>
      </c>
      <c r="FT128">
        <v>2</v>
      </c>
      <c r="FU128">
        <v>2</v>
      </c>
      <c r="FV128">
        <v>2</v>
      </c>
      <c r="FW128">
        <v>2</v>
      </c>
      <c r="FX128">
        <v>1</v>
      </c>
      <c r="FY128" s="37">
        <v>2</v>
      </c>
      <c r="FZ128">
        <v>1</v>
      </c>
      <c r="GA128">
        <v>1</v>
      </c>
      <c r="GB128">
        <v>2</v>
      </c>
      <c r="GC128">
        <v>2</v>
      </c>
      <c r="GD128">
        <v>1</v>
      </c>
      <c r="GE128">
        <v>1</v>
      </c>
      <c r="GF128">
        <v>1</v>
      </c>
      <c r="GG128">
        <v>2</v>
      </c>
      <c r="GH128">
        <v>1</v>
      </c>
      <c r="GI128">
        <v>2</v>
      </c>
      <c r="GJ128" s="2">
        <f t="shared" si="335"/>
        <v>33</v>
      </c>
      <c r="GK128" s="3">
        <f t="shared" si="336"/>
        <v>1.65</v>
      </c>
      <c r="GL128" s="2" t="s">
        <v>930</v>
      </c>
      <c r="GM128">
        <v>0</v>
      </c>
      <c r="GN128" t="s">
        <v>931</v>
      </c>
      <c r="GO128">
        <v>0</v>
      </c>
      <c r="GP128" t="s">
        <v>932</v>
      </c>
      <c r="GQ128" s="3">
        <v>0</v>
      </c>
      <c r="GR128" s="2">
        <v>1</v>
      </c>
      <c r="GS128">
        <v>5</v>
      </c>
      <c r="GT128">
        <v>1</v>
      </c>
      <c r="GU128">
        <v>1</v>
      </c>
      <c r="GV128">
        <v>2</v>
      </c>
      <c r="GW128">
        <v>2</v>
      </c>
      <c r="GX128" s="37">
        <f>LOOKUP(GW128,{1,2,3,4,5},{5,4,3,2,1})</f>
        <v>4</v>
      </c>
      <c r="GY128">
        <v>5</v>
      </c>
      <c r="GZ128" s="37">
        <f>LOOKUP(GY128,{1,2,3,4,5},{5,4,3,2,1})</f>
        <v>1</v>
      </c>
      <c r="HA128">
        <v>1</v>
      </c>
      <c r="HB128">
        <v>1</v>
      </c>
      <c r="HC128" s="37">
        <f>LOOKUP(HB128,{1,2,3,4,5},{5,4,3,2,1})</f>
        <v>5</v>
      </c>
      <c r="HD128">
        <v>1</v>
      </c>
      <c r="HE128">
        <v>4</v>
      </c>
      <c r="HF128">
        <v>5</v>
      </c>
      <c r="HG128">
        <v>3</v>
      </c>
      <c r="HH128">
        <v>1</v>
      </c>
      <c r="HI128">
        <v>1</v>
      </c>
      <c r="HJ128">
        <v>1</v>
      </c>
      <c r="HK128">
        <v>1</v>
      </c>
      <c r="HL128" s="37">
        <f>LOOKUP(HK128,{1,2,3,4,5},{5,4,3,2,1})</f>
        <v>5</v>
      </c>
      <c r="HM128">
        <v>1</v>
      </c>
      <c r="HN128" s="37">
        <f>LOOKUP(HM128,{1,2,3,4,5},{5,4,3,2,1})</f>
        <v>5</v>
      </c>
      <c r="HO128">
        <f t="shared" si="337"/>
        <v>46</v>
      </c>
      <c r="HP128">
        <f t="shared" si="338"/>
        <v>2.71</v>
      </c>
      <c r="HQ128">
        <v>1</v>
      </c>
      <c r="HR128">
        <v>3</v>
      </c>
      <c r="HS128">
        <v>1</v>
      </c>
      <c r="HT128">
        <v>3</v>
      </c>
      <c r="HU128">
        <v>2</v>
      </c>
      <c r="HV128">
        <v>1</v>
      </c>
      <c r="HW128">
        <v>1</v>
      </c>
      <c r="HX128" s="37">
        <v>3</v>
      </c>
      <c r="HY128">
        <v>2</v>
      </c>
      <c r="HZ128">
        <v>2</v>
      </c>
      <c r="IA128">
        <v>2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 s="37">
        <f>LOOKUP(II128,{1,2,3},{3,2,1})</f>
        <v>3</v>
      </c>
      <c r="IK128" s="2">
        <f t="shared" si="397"/>
        <v>27</v>
      </c>
      <c r="IL128" s="3">
        <f t="shared" si="398"/>
        <v>1.59</v>
      </c>
      <c r="IM128" s="2">
        <v>1</v>
      </c>
      <c r="IN128">
        <v>2</v>
      </c>
      <c r="IO128">
        <v>4</v>
      </c>
      <c r="IP128">
        <v>4</v>
      </c>
      <c r="IQ128">
        <v>3</v>
      </c>
      <c r="IR128">
        <v>5</v>
      </c>
      <c r="IS128">
        <v>2</v>
      </c>
      <c r="IT128" s="2">
        <f t="shared" si="339"/>
        <v>20</v>
      </c>
      <c r="IU128" s="3">
        <f t="shared" si="340"/>
        <v>3.3330000000000002</v>
      </c>
      <c r="IV128" s="2">
        <v>1</v>
      </c>
      <c r="IW128">
        <v>1</v>
      </c>
      <c r="IX128">
        <v>4</v>
      </c>
      <c r="IY128">
        <v>4</v>
      </c>
      <c r="IZ128">
        <v>3</v>
      </c>
      <c r="JA128">
        <v>5</v>
      </c>
      <c r="JB128">
        <v>4</v>
      </c>
      <c r="JC128" s="2">
        <f t="shared" si="341"/>
        <v>21</v>
      </c>
      <c r="JD128" s="3">
        <f t="shared" si="342"/>
        <v>3.5</v>
      </c>
      <c r="JE128" s="2">
        <v>1</v>
      </c>
      <c r="JF128">
        <v>5</v>
      </c>
      <c r="JG128">
        <v>3</v>
      </c>
      <c r="JH128">
        <v>3</v>
      </c>
      <c r="JI128">
        <v>5</v>
      </c>
      <c r="JJ128">
        <v>3</v>
      </c>
      <c r="JK128">
        <v>5</v>
      </c>
      <c r="JL128" s="2">
        <f t="shared" si="343"/>
        <v>24</v>
      </c>
      <c r="JM128" s="3">
        <f t="shared" si="344"/>
        <v>4</v>
      </c>
      <c r="JN128" s="2">
        <v>1</v>
      </c>
      <c r="JO128">
        <v>5</v>
      </c>
      <c r="JP128">
        <v>5</v>
      </c>
      <c r="JQ128">
        <v>4</v>
      </c>
      <c r="JR128">
        <v>5</v>
      </c>
      <c r="JS128">
        <v>4</v>
      </c>
      <c r="JT128">
        <v>5</v>
      </c>
      <c r="JU128" s="2">
        <f t="shared" si="365"/>
        <v>28</v>
      </c>
      <c r="JV128" s="3">
        <f t="shared" si="366"/>
        <v>4.6669999999999998</v>
      </c>
      <c r="JW128" s="2">
        <v>1</v>
      </c>
      <c r="JX128">
        <v>5</v>
      </c>
      <c r="JY128" s="37">
        <f>LOOKUP(JX128,{1,2,3,4,5},{5,4,3,2,1})</f>
        <v>1</v>
      </c>
      <c r="JZ128">
        <v>3</v>
      </c>
      <c r="KA128" s="37">
        <f>LOOKUP(JZ128,{1,2,3,4,5},{5,4,3,2,1})</f>
        <v>3</v>
      </c>
      <c r="KB128">
        <v>3</v>
      </c>
      <c r="KC128" s="37">
        <f>LOOKUP(KB128,{1,2,3,4,5},{5,4,3,2,1})</f>
        <v>3</v>
      </c>
      <c r="KD128">
        <v>5</v>
      </c>
      <c r="KE128" s="37">
        <f>LOOKUP(KD128,{1,2,3,4,5},{5,4,3,2,1})</f>
        <v>1</v>
      </c>
      <c r="KF128">
        <v>2</v>
      </c>
      <c r="KG128" s="37">
        <f>LOOKUP(KF128,{1,2,3,4,5},{5,4,3,2,1})</f>
        <v>4</v>
      </c>
      <c r="KH128">
        <v>5</v>
      </c>
      <c r="KI128" s="37">
        <f>LOOKUP(KH128,{1,2,3,4,5},{5,4,3,2,1})</f>
        <v>1</v>
      </c>
      <c r="KJ128" s="2">
        <f t="shared" si="276"/>
        <v>23</v>
      </c>
      <c r="KK128" s="3">
        <f t="shared" si="345"/>
        <v>3.8330000000000002</v>
      </c>
      <c r="KL128" s="2">
        <f t="shared" si="346"/>
        <v>4</v>
      </c>
      <c r="KM128">
        <f t="shared" si="347"/>
        <v>11</v>
      </c>
      <c r="KN128">
        <f t="shared" si="363"/>
        <v>11</v>
      </c>
      <c r="KO128">
        <f t="shared" si="348"/>
        <v>7</v>
      </c>
      <c r="KP128">
        <f t="shared" si="361"/>
        <v>14</v>
      </c>
      <c r="KQ128">
        <f t="shared" si="349"/>
        <v>7</v>
      </c>
      <c r="KR128" s="2">
        <f t="shared" si="368"/>
        <v>10</v>
      </c>
      <c r="KS128">
        <f t="shared" si="364"/>
        <v>8</v>
      </c>
      <c r="KT128">
        <f t="shared" si="369"/>
        <v>7</v>
      </c>
      <c r="KU128">
        <f t="shared" si="370"/>
        <v>10</v>
      </c>
      <c r="KV128">
        <f t="shared" si="371"/>
        <v>7</v>
      </c>
      <c r="KW128" s="3">
        <f t="shared" si="372"/>
        <v>10</v>
      </c>
      <c r="KX128" s="2">
        <v>1</v>
      </c>
      <c r="KY128">
        <v>3</v>
      </c>
      <c r="KZ128">
        <v>5</v>
      </c>
      <c r="LA128">
        <v>4</v>
      </c>
      <c r="LB128">
        <v>3</v>
      </c>
      <c r="LC128">
        <v>5</v>
      </c>
      <c r="LD128">
        <v>2</v>
      </c>
      <c r="LE128">
        <v>5</v>
      </c>
      <c r="LF128">
        <v>2</v>
      </c>
      <c r="LG128">
        <v>4</v>
      </c>
      <c r="LH128">
        <v>5</v>
      </c>
      <c r="LI128">
        <v>4</v>
      </c>
      <c r="LJ128">
        <v>5</v>
      </c>
      <c r="LK128">
        <v>2</v>
      </c>
      <c r="LL128">
        <v>5</v>
      </c>
      <c r="LM128">
        <v>5</v>
      </c>
      <c r="LN128">
        <v>3</v>
      </c>
      <c r="LO128">
        <v>3</v>
      </c>
      <c r="LP128">
        <v>5</v>
      </c>
      <c r="LQ128">
        <v>3</v>
      </c>
      <c r="LR128">
        <v>3</v>
      </c>
      <c r="LS128">
        <v>3</v>
      </c>
      <c r="LT128">
        <v>3</v>
      </c>
      <c r="LU128" s="2">
        <f t="shared" si="351"/>
        <v>29</v>
      </c>
      <c r="LV128" s="3">
        <f t="shared" si="352"/>
        <v>4.8330000000000002</v>
      </c>
      <c r="LW128" s="2">
        <f t="shared" si="353"/>
        <v>53</v>
      </c>
      <c r="LX128" s="3">
        <f t="shared" si="354"/>
        <v>3.3130000000000002</v>
      </c>
      <c r="LY128" s="2">
        <f t="shared" si="355"/>
        <v>82</v>
      </c>
      <c r="LZ128" s="3">
        <f t="shared" si="356"/>
        <v>3.7269999999999999</v>
      </c>
      <c r="MA128" s="2">
        <v>1</v>
      </c>
      <c r="MB128">
        <v>2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 s="3">
        <v>1</v>
      </c>
      <c r="MK128">
        <f t="shared" si="357"/>
        <v>11</v>
      </c>
      <c r="ML128" s="2">
        <v>1</v>
      </c>
      <c r="MM128">
        <v>5</v>
      </c>
      <c r="MN128">
        <v>5</v>
      </c>
      <c r="MO128">
        <v>4</v>
      </c>
      <c r="MP128" s="37">
        <f>LOOKUP(MO128,{1,2,3,4,5},{5,4,3,2,1})</f>
        <v>2</v>
      </c>
      <c r="MQ128">
        <v>4</v>
      </c>
      <c r="MR128">
        <v>5</v>
      </c>
      <c r="MS128" s="37">
        <f>LOOKUP(MR128,{1,2,3,4,5},{5,4,3,2,1})</f>
        <v>1</v>
      </c>
      <c r="MT128">
        <v>4</v>
      </c>
      <c r="MU128" s="37">
        <f>LOOKUP(MT128,{1,2,3,4,5},{5,4,3,2,1})</f>
        <v>2</v>
      </c>
      <c r="MV128">
        <v>4</v>
      </c>
      <c r="MW128">
        <v>4</v>
      </c>
      <c r="MX128">
        <v>3</v>
      </c>
      <c r="MY128">
        <v>4</v>
      </c>
      <c r="MZ128" s="37">
        <f>LOOKUP(MY128,{1,2,3,4,5},{5,4,3,2,1})</f>
        <v>2</v>
      </c>
      <c r="NA128">
        <v>4</v>
      </c>
      <c r="NB128">
        <v>4</v>
      </c>
      <c r="NC128">
        <v>4</v>
      </c>
      <c r="ND128" s="37">
        <f>LOOKUP(NC128,{1,2,3,4,5},{5,4,3,2,1})</f>
        <v>2</v>
      </c>
      <c r="NE128">
        <v>4</v>
      </c>
      <c r="NF128">
        <v>4</v>
      </c>
      <c r="NG128" s="37">
        <f>LOOKUP(NF128,{1,2,3,4,5},{5,4,3,2,1})</f>
        <v>2</v>
      </c>
      <c r="NH128">
        <v>4</v>
      </c>
      <c r="NI128" s="37">
        <f>LOOKUP(NH128,{1,2,3,4,5},{5,4,3,2,1})</f>
        <v>2</v>
      </c>
      <c r="NJ128">
        <v>4</v>
      </c>
      <c r="NK128">
        <v>4</v>
      </c>
      <c r="NL128" s="37">
        <f>LOOKUP(NK128,{1,2,3,4,5},{5,4,3,2,1})</f>
        <v>2</v>
      </c>
      <c r="NM128">
        <v>3</v>
      </c>
      <c r="NN128" s="37">
        <f>LOOKUP(NM128,{1,2,3,4,5},{5,4,3,2,1})</f>
        <v>3</v>
      </c>
      <c r="NO128">
        <v>3</v>
      </c>
      <c r="NP128" s="37">
        <f>LOOKUP(NO128,{1,2,3,4,5},{5,4,3,2,1})</f>
        <v>3</v>
      </c>
      <c r="NQ128">
        <v>3</v>
      </c>
      <c r="NR128">
        <v>4</v>
      </c>
      <c r="NS128">
        <v>4</v>
      </c>
      <c r="NT128">
        <v>5</v>
      </c>
      <c r="NU128" s="37">
        <f>LOOKUP(NT128,{1,2,3,4,5},{5,4,3,2,1})</f>
        <v>1</v>
      </c>
      <c r="NV128">
        <v>5</v>
      </c>
      <c r="NW128" s="37">
        <f>LOOKUP(NV128,{1,2,3,4,5},{5,4,3,2,1})</f>
        <v>1</v>
      </c>
      <c r="NX128">
        <v>3</v>
      </c>
      <c r="NY128" s="37">
        <f>LOOKUP(NX128,{1,2,3,4,5},{5,4,3,2,1})</f>
        <v>3</v>
      </c>
      <c r="NZ128">
        <f t="shared" si="373"/>
        <v>78</v>
      </c>
      <c r="OA128">
        <f t="shared" si="374"/>
        <v>3</v>
      </c>
      <c r="OB128" s="13" t="s">
        <v>440</v>
      </c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</row>
    <row r="129" spans="1:461" x14ac:dyDescent="0.3">
      <c r="A129" s="30">
        <v>141</v>
      </c>
      <c r="B129" s="2" t="s">
        <v>933</v>
      </c>
      <c r="C129" s="3">
        <v>1</v>
      </c>
      <c r="D129" s="2">
        <v>19</v>
      </c>
      <c r="E129">
        <v>1</v>
      </c>
      <c r="F129" s="2">
        <v>1</v>
      </c>
      <c r="G129">
        <v>1</v>
      </c>
      <c r="H129" s="3">
        <v>1</v>
      </c>
      <c r="I129" s="2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f t="shared" si="274"/>
        <v>1</v>
      </c>
      <c r="R129">
        <v>3</v>
      </c>
      <c r="S129">
        <v>5</v>
      </c>
      <c r="T129">
        <f>LOOKUP(R129,{1,2,3,4,5,6,11,15},{1,2,1,2,2,2,1,2})</f>
        <v>1</v>
      </c>
      <c r="U129">
        <v>4</v>
      </c>
      <c r="V129" s="3" t="s">
        <v>852</v>
      </c>
      <c r="W129" s="2">
        <v>2</v>
      </c>
      <c r="X129">
        <v>14</v>
      </c>
      <c r="Y129">
        <v>85</v>
      </c>
      <c r="Z129" s="13">
        <f t="shared" si="359"/>
        <v>4.25</v>
      </c>
      <c r="AA129">
        <v>50</v>
      </c>
      <c r="AB129" s="13">
        <f t="shared" si="360"/>
        <v>2.5</v>
      </c>
      <c r="AC129">
        <f t="shared" si="362"/>
        <v>11.75</v>
      </c>
      <c r="AD129" s="13">
        <f t="shared" si="358"/>
        <v>3.9169999999999998</v>
      </c>
      <c r="AE129" s="2">
        <v>1</v>
      </c>
      <c r="AF129">
        <v>1</v>
      </c>
      <c r="AG129">
        <f t="shared" si="375"/>
        <v>1</v>
      </c>
      <c r="AH129">
        <v>1</v>
      </c>
      <c r="AI129">
        <f t="shared" si="376"/>
        <v>1</v>
      </c>
      <c r="AJ129">
        <v>1</v>
      </c>
      <c r="AK129">
        <f t="shared" si="377"/>
        <v>1</v>
      </c>
      <c r="AL129">
        <v>2</v>
      </c>
      <c r="AM129">
        <f t="shared" si="378"/>
        <v>1</v>
      </c>
      <c r="AN129">
        <v>2</v>
      </c>
      <c r="AO129">
        <f t="shared" si="379"/>
        <v>1</v>
      </c>
      <c r="AP129">
        <v>2</v>
      </c>
      <c r="AQ129">
        <f t="shared" si="380"/>
        <v>-1</v>
      </c>
      <c r="AR129">
        <v>2</v>
      </c>
      <c r="AS129">
        <f t="shared" si="381"/>
        <v>1</v>
      </c>
      <c r="AT129">
        <v>2</v>
      </c>
      <c r="AU129">
        <f t="shared" si="382"/>
        <v>1</v>
      </c>
      <c r="AV129">
        <v>2</v>
      </c>
      <c r="AW129">
        <f t="shared" si="383"/>
        <v>-1</v>
      </c>
      <c r="AX129">
        <v>2</v>
      </c>
      <c r="AY129">
        <f t="shared" si="384"/>
        <v>1</v>
      </c>
      <c r="AZ129">
        <v>1</v>
      </c>
      <c r="BA129">
        <f t="shared" si="385"/>
        <v>-1</v>
      </c>
      <c r="BB129">
        <v>1</v>
      </c>
      <c r="BC129">
        <f t="shared" si="386"/>
        <v>1</v>
      </c>
      <c r="BD129">
        <v>2</v>
      </c>
      <c r="BE129">
        <f t="shared" si="387"/>
        <v>-1</v>
      </c>
      <c r="BF129">
        <v>2</v>
      </c>
      <c r="BG129">
        <f t="shared" si="388"/>
        <v>1</v>
      </c>
      <c r="BH129">
        <v>2</v>
      </c>
      <c r="BI129">
        <f t="shared" si="389"/>
        <v>-1</v>
      </c>
      <c r="BJ129">
        <v>2</v>
      </c>
      <c r="BK129">
        <f t="shared" si="390"/>
        <v>1</v>
      </c>
      <c r="BL129">
        <v>2</v>
      </c>
      <c r="BM129">
        <f t="shared" si="391"/>
        <v>1</v>
      </c>
      <c r="BN129">
        <v>2</v>
      </c>
      <c r="BO129">
        <f t="shared" si="392"/>
        <v>-1</v>
      </c>
      <c r="BP129">
        <v>2</v>
      </c>
      <c r="BQ129">
        <f t="shared" si="393"/>
        <v>-1</v>
      </c>
      <c r="BR129">
        <v>2</v>
      </c>
      <c r="BS129">
        <f t="shared" si="394"/>
        <v>1</v>
      </c>
      <c r="BT129">
        <v>2</v>
      </c>
      <c r="BU129">
        <f t="shared" si="395"/>
        <v>1</v>
      </c>
      <c r="BV129" s="13">
        <f t="shared" si="396"/>
        <v>7</v>
      </c>
      <c r="BW129" s="2">
        <v>1</v>
      </c>
      <c r="BX129">
        <v>2</v>
      </c>
      <c r="BY129">
        <v>4</v>
      </c>
      <c r="BZ129">
        <v>2</v>
      </c>
      <c r="CA129">
        <v>2</v>
      </c>
      <c r="CB129">
        <v>2</v>
      </c>
      <c r="CC129">
        <v>4</v>
      </c>
      <c r="CD129">
        <v>2</v>
      </c>
      <c r="CE129" s="37">
        <v>5</v>
      </c>
      <c r="CF129">
        <v>2</v>
      </c>
      <c r="CG129">
        <v>4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5</v>
      </c>
      <c r="CQ129">
        <v>2</v>
      </c>
      <c r="CR129">
        <v>2</v>
      </c>
      <c r="CS129">
        <f>LOOKUP(CR129,{1,2,3,4,5},{5,4,3,2,1})</f>
        <v>4</v>
      </c>
      <c r="CT129">
        <v>2</v>
      </c>
      <c r="CU129">
        <v>2</v>
      </c>
      <c r="CV129">
        <v>2</v>
      </c>
      <c r="CW129">
        <v>3</v>
      </c>
      <c r="CX129">
        <f>LOOKUP(CW129,{1,2,3,4,5},{5,4,3,2,1})</f>
        <v>3</v>
      </c>
      <c r="CY129">
        <v>2</v>
      </c>
      <c r="CZ129">
        <f>LOOKUP(CY129,{1,2,3,4,5},{5,4,3,2,1})</f>
        <v>4</v>
      </c>
      <c r="DA129">
        <v>2</v>
      </c>
      <c r="DB129">
        <f>LOOKUP(DA129,{1,2,3,4,5},{5,4,3,2,1})</f>
        <v>4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1</v>
      </c>
      <c r="DJ129">
        <v>2</v>
      </c>
      <c r="DK129">
        <v>1</v>
      </c>
      <c r="DL129" s="2">
        <f t="shared" si="310"/>
        <v>8</v>
      </c>
      <c r="DM129">
        <f t="shared" si="311"/>
        <v>2.6667000000000001</v>
      </c>
      <c r="DN129">
        <f t="shared" si="312"/>
        <v>12</v>
      </c>
      <c r="DO129">
        <f t="shared" si="313"/>
        <v>4</v>
      </c>
      <c r="DP129">
        <f t="shared" si="314"/>
        <v>20</v>
      </c>
      <c r="DQ129" s="3">
        <f t="shared" si="315"/>
        <v>3.3334000000000001</v>
      </c>
      <c r="DR129" s="2">
        <f t="shared" si="316"/>
        <v>14</v>
      </c>
      <c r="DS129">
        <f t="shared" si="317"/>
        <v>2.3332999999999999</v>
      </c>
      <c r="DT129">
        <f t="shared" si="318"/>
        <v>18</v>
      </c>
      <c r="DU129">
        <f t="shared" si="319"/>
        <v>2.25</v>
      </c>
      <c r="DV129">
        <f t="shared" si="320"/>
        <v>32</v>
      </c>
      <c r="DW129" s="3">
        <f t="shared" si="321"/>
        <v>2.29</v>
      </c>
      <c r="DX129" s="2">
        <f t="shared" si="322"/>
        <v>11</v>
      </c>
      <c r="DY129">
        <f t="shared" si="323"/>
        <v>3.6667000000000001</v>
      </c>
      <c r="DZ129">
        <f t="shared" si="324"/>
        <v>6</v>
      </c>
      <c r="EA129">
        <f t="shared" si="325"/>
        <v>2</v>
      </c>
      <c r="EB129">
        <f t="shared" si="326"/>
        <v>17</v>
      </c>
      <c r="EC129" s="3">
        <f t="shared" si="327"/>
        <v>2.83</v>
      </c>
      <c r="ED129" s="2">
        <f t="shared" si="275"/>
        <v>23</v>
      </c>
      <c r="EE129" s="3">
        <f t="shared" si="328"/>
        <v>3.83</v>
      </c>
      <c r="EF129" s="2">
        <f t="shared" si="329"/>
        <v>4</v>
      </c>
      <c r="EG129" s="3">
        <f t="shared" si="330"/>
        <v>1.33</v>
      </c>
      <c r="EH129" s="2">
        <f t="shared" si="331"/>
        <v>96</v>
      </c>
      <c r="EI129" s="3">
        <f t="shared" si="332"/>
        <v>2.74</v>
      </c>
      <c r="EJ129" s="2">
        <v>1</v>
      </c>
      <c r="EK129">
        <v>4</v>
      </c>
      <c r="EL129">
        <v>2</v>
      </c>
      <c r="EM129">
        <v>2</v>
      </c>
      <c r="EN129">
        <v>2</v>
      </c>
      <c r="EO129">
        <v>2</v>
      </c>
      <c r="EP129">
        <v>2</v>
      </c>
      <c r="EQ129">
        <v>4</v>
      </c>
      <c r="ER129">
        <v>2</v>
      </c>
      <c r="ES129">
        <v>2</v>
      </c>
      <c r="ET129">
        <v>4</v>
      </c>
      <c r="EU129" s="37">
        <v>2</v>
      </c>
      <c r="EV129">
        <v>4</v>
      </c>
      <c r="EW129">
        <v>4</v>
      </c>
      <c r="EX129">
        <v>4</v>
      </c>
      <c r="EY129">
        <v>2</v>
      </c>
      <c r="EZ129">
        <v>4</v>
      </c>
      <c r="FA129">
        <v>4</v>
      </c>
      <c r="FB129">
        <v>4</v>
      </c>
      <c r="FC129">
        <v>2</v>
      </c>
      <c r="FD129">
        <v>4</v>
      </c>
      <c r="FE129">
        <v>4</v>
      </c>
      <c r="FF129" s="2">
        <f t="shared" si="333"/>
        <v>62</v>
      </c>
      <c r="FG129" s="3">
        <f t="shared" si="334"/>
        <v>3.1</v>
      </c>
      <c r="FH129" s="2" t="s">
        <v>934</v>
      </c>
      <c r="FI129">
        <v>0</v>
      </c>
      <c r="FJ129" t="s">
        <v>935</v>
      </c>
      <c r="FK129">
        <v>0</v>
      </c>
      <c r="FL129" t="s">
        <v>520</v>
      </c>
      <c r="FM129" s="3">
        <v>15</v>
      </c>
      <c r="FN129" s="2">
        <v>1</v>
      </c>
      <c r="FO129">
        <v>1</v>
      </c>
      <c r="FP129">
        <v>1</v>
      </c>
      <c r="FQ129">
        <v>1</v>
      </c>
      <c r="FR129">
        <v>2</v>
      </c>
      <c r="FS129">
        <v>2</v>
      </c>
      <c r="FT129">
        <v>2</v>
      </c>
      <c r="FU129">
        <v>1</v>
      </c>
      <c r="FV129">
        <v>1</v>
      </c>
      <c r="FW129">
        <v>1</v>
      </c>
      <c r="FX129">
        <v>1</v>
      </c>
      <c r="FY129" s="37">
        <v>2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 s="2">
        <f t="shared" si="335"/>
        <v>23</v>
      </c>
      <c r="GK129" s="3">
        <f t="shared" si="336"/>
        <v>1.1499999999999999</v>
      </c>
      <c r="GL129" s="2" t="s">
        <v>521</v>
      </c>
      <c r="GM129">
        <v>16</v>
      </c>
      <c r="GN129" t="s">
        <v>520</v>
      </c>
      <c r="GO129">
        <v>15</v>
      </c>
      <c r="GP129" t="s">
        <v>519</v>
      </c>
      <c r="GQ129" s="3">
        <v>14</v>
      </c>
      <c r="GR129" s="2">
        <v>1</v>
      </c>
      <c r="GS129">
        <v>5</v>
      </c>
      <c r="GT129">
        <v>5</v>
      </c>
      <c r="GU129">
        <v>1</v>
      </c>
      <c r="GV129">
        <v>5</v>
      </c>
      <c r="GW129">
        <v>3</v>
      </c>
      <c r="GX129" s="37">
        <f>LOOKUP(GW129,{1,2,3,4,5},{5,4,3,2,1})</f>
        <v>3</v>
      </c>
      <c r="GY129">
        <v>4</v>
      </c>
      <c r="GZ129" s="37">
        <f>LOOKUP(GY129,{1,2,3,4,5},{5,4,3,2,1})</f>
        <v>2</v>
      </c>
      <c r="HA129">
        <v>5</v>
      </c>
      <c r="HB129">
        <v>5</v>
      </c>
      <c r="HC129" s="37">
        <f>LOOKUP(HB129,{1,2,3,4,5},{5,4,3,2,1})</f>
        <v>1</v>
      </c>
      <c r="HD129">
        <v>1</v>
      </c>
      <c r="HE129">
        <v>1</v>
      </c>
      <c r="HF129">
        <v>1</v>
      </c>
      <c r="HG129">
        <v>5</v>
      </c>
      <c r="HH129">
        <v>1</v>
      </c>
      <c r="HI129">
        <v>5</v>
      </c>
      <c r="HJ129">
        <v>5</v>
      </c>
      <c r="HK129">
        <v>5</v>
      </c>
      <c r="HL129" s="37">
        <f>LOOKUP(HK129,{1,2,3,4,5},{5,4,3,2,1})</f>
        <v>1</v>
      </c>
      <c r="HM129">
        <v>5</v>
      </c>
      <c r="HN129" s="37">
        <f>LOOKUP(HM129,{1,2,3,4,5},{5,4,3,2,1})</f>
        <v>1</v>
      </c>
      <c r="HO129">
        <f t="shared" si="337"/>
        <v>48</v>
      </c>
      <c r="HP129">
        <f t="shared" si="338"/>
        <v>2.82</v>
      </c>
      <c r="HQ129">
        <v>1</v>
      </c>
      <c r="HR129">
        <v>1</v>
      </c>
      <c r="HS129">
        <v>2</v>
      </c>
      <c r="HT129">
        <v>3</v>
      </c>
      <c r="HU129">
        <v>1</v>
      </c>
      <c r="HV129">
        <v>1</v>
      </c>
      <c r="HW129">
        <v>1</v>
      </c>
      <c r="HX129" s="37">
        <v>3</v>
      </c>
      <c r="HY129">
        <v>2</v>
      </c>
      <c r="HZ129">
        <v>3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3</v>
      </c>
      <c r="IG129">
        <v>1</v>
      </c>
      <c r="IH129">
        <v>1</v>
      </c>
      <c r="II129">
        <v>3</v>
      </c>
      <c r="IJ129" s="37">
        <f>LOOKUP(II129,{1,2,3},{3,2,1})</f>
        <v>1</v>
      </c>
      <c r="IK129" s="2">
        <f t="shared" si="397"/>
        <v>25</v>
      </c>
      <c r="IL129" s="3">
        <f t="shared" si="398"/>
        <v>1.47</v>
      </c>
      <c r="IM129" s="2">
        <v>1</v>
      </c>
      <c r="IN129">
        <v>1</v>
      </c>
      <c r="IO129">
        <v>5</v>
      </c>
      <c r="IP129">
        <v>3</v>
      </c>
      <c r="IQ129">
        <v>1</v>
      </c>
      <c r="IR129">
        <v>5</v>
      </c>
      <c r="IS129">
        <v>1</v>
      </c>
      <c r="IT129" s="2">
        <f t="shared" si="339"/>
        <v>16</v>
      </c>
      <c r="IU129" s="3">
        <f t="shared" si="340"/>
        <v>2.6669999999999998</v>
      </c>
      <c r="IV129" s="2">
        <v>1</v>
      </c>
      <c r="IW129">
        <v>3</v>
      </c>
      <c r="IX129">
        <v>5</v>
      </c>
      <c r="IY129">
        <v>5</v>
      </c>
      <c r="IZ129">
        <v>2</v>
      </c>
      <c r="JA129">
        <v>5</v>
      </c>
      <c r="JB129">
        <v>3</v>
      </c>
      <c r="JC129" s="2">
        <f t="shared" si="341"/>
        <v>23</v>
      </c>
      <c r="JD129" s="3">
        <f t="shared" si="342"/>
        <v>3.8330000000000002</v>
      </c>
      <c r="JE129" s="2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 s="2">
        <f t="shared" si="343"/>
        <v>6</v>
      </c>
      <c r="JM129" s="3">
        <f t="shared" si="344"/>
        <v>1</v>
      </c>
      <c r="JN129" s="2">
        <v>1</v>
      </c>
      <c r="JO129">
        <v>4</v>
      </c>
      <c r="JP129">
        <v>4</v>
      </c>
      <c r="JQ129">
        <v>2</v>
      </c>
      <c r="JR129">
        <v>4</v>
      </c>
      <c r="JS129">
        <v>2</v>
      </c>
      <c r="JT129">
        <v>4</v>
      </c>
      <c r="JU129" s="2">
        <f t="shared" si="365"/>
        <v>20</v>
      </c>
      <c r="JV129" s="3">
        <f t="shared" si="366"/>
        <v>3.3330000000000002</v>
      </c>
      <c r="JW129" s="2">
        <v>1</v>
      </c>
      <c r="JX129">
        <v>5</v>
      </c>
      <c r="JY129" s="37">
        <f>LOOKUP(JX129,{1,2,3,4,5},{5,4,3,2,1})</f>
        <v>1</v>
      </c>
      <c r="JZ129">
        <v>5</v>
      </c>
      <c r="KA129" s="37">
        <f>LOOKUP(JZ129,{1,2,3,4,5},{5,4,3,2,1})</f>
        <v>1</v>
      </c>
      <c r="KB129">
        <v>5</v>
      </c>
      <c r="KC129" s="37">
        <f>LOOKUP(KB129,{1,2,3,4,5},{5,4,3,2,1})</f>
        <v>1</v>
      </c>
      <c r="KD129">
        <v>5</v>
      </c>
      <c r="KE129" s="37">
        <f>LOOKUP(KD129,{1,2,3,4,5},{5,4,3,2,1})</f>
        <v>1</v>
      </c>
      <c r="KF129">
        <v>5</v>
      </c>
      <c r="KG129" s="37">
        <f>LOOKUP(KF129,{1,2,3,4,5},{5,4,3,2,1})</f>
        <v>1</v>
      </c>
      <c r="KH129">
        <v>5</v>
      </c>
      <c r="KI129" s="37">
        <f>LOOKUP(KH129,{1,2,3,4,5},{5,4,3,2,1})</f>
        <v>1</v>
      </c>
      <c r="KJ129" s="2">
        <f t="shared" si="276"/>
        <v>30</v>
      </c>
      <c r="KK129" s="3">
        <f t="shared" si="345"/>
        <v>5</v>
      </c>
      <c r="KL129" s="2">
        <f t="shared" si="346"/>
        <v>5</v>
      </c>
      <c r="KM129">
        <f t="shared" si="347"/>
        <v>11</v>
      </c>
      <c r="KN129">
        <f t="shared" si="363"/>
        <v>9</v>
      </c>
      <c r="KO129">
        <f t="shared" si="348"/>
        <v>4</v>
      </c>
      <c r="KP129">
        <f t="shared" si="361"/>
        <v>11</v>
      </c>
      <c r="KQ129">
        <f t="shared" si="349"/>
        <v>5</v>
      </c>
      <c r="KR129" s="2">
        <f t="shared" si="368"/>
        <v>5</v>
      </c>
      <c r="KS129">
        <f t="shared" si="364"/>
        <v>5</v>
      </c>
      <c r="KT129">
        <f t="shared" si="369"/>
        <v>3</v>
      </c>
      <c r="KU129">
        <f t="shared" si="370"/>
        <v>5</v>
      </c>
      <c r="KV129">
        <f t="shared" si="371"/>
        <v>3</v>
      </c>
      <c r="KW129" s="3">
        <f t="shared" si="372"/>
        <v>5</v>
      </c>
      <c r="KX129" s="2">
        <v>1</v>
      </c>
      <c r="KY129">
        <v>2</v>
      </c>
      <c r="KZ129">
        <v>5</v>
      </c>
      <c r="LA129">
        <v>4</v>
      </c>
      <c r="LB129">
        <v>2</v>
      </c>
      <c r="LC129">
        <v>5</v>
      </c>
      <c r="LD129">
        <v>1</v>
      </c>
      <c r="LE129">
        <v>5</v>
      </c>
      <c r="LF129">
        <v>5</v>
      </c>
      <c r="LG129">
        <v>5</v>
      </c>
      <c r="LH129">
        <v>5</v>
      </c>
      <c r="LI129">
        <v>1</v>
      </c>
      <c r="LJ129">
        <v>5</v>
      </c>
      <c r="LK129">
        <v>3</v>
      </c>
      <c r="LL129">
        <v>3</v>
      </c>
      <c r="LM129">
        <v>3</v>
      </c>
      <c r="LN129">
        <v>4</v>
      </c>
      <c r="LO129">
        <v>3</v>
      </c>
      <c r="LP129">
        <v>1</v>
      </c>
      <c r="LQ129">
        <v>4</v>
      </c>
      <c r="LR129">
        <v>3</v>
      </c>
      <c r="LS129">
        <v>2</v>
      </c>
      <c r="LT129">
        <v>5</v>
      </c>
      <c r="LU129" s="2">
        <f t="shared" si="351"/>
        <v>30</v>
      </c>
      <c r="LV129" s="3">
        <f t="shared" si="352"/>
        <v>5</v>
      </c>
      <c r="LW129" s="2">
        <f t="shared" si="353"/>
        <v>46</v>
      </c>
      <c r="LX129" s="3">
        <f t="shared" si="354"/>
        <v>2.875</v>
      </c>
      <c r="LY129" s="2">
        <f t="shared" si="355"/>
        <v>76</v>
      </c>
      <c r="LZ129" s="3">
        <f t="shared" si="356"/>
        <v>3.4550000000000001</v>
      </c>
      <c r="MA129" s="2">
        <v>1</v>
      </c>
      <c r="MB129">
        <v>2</v>
      </c>
      <c r="MC129">
        <v>2</v>
      </c>
      <c r="MD129">
        <v>1</v>
      </c>
      <c r="ME129">
        <v>2</v>
      </c>
      <c r="MF129">
        <v>1</v>
      </c>
      <c r="MG129">
        <v>1</v>
      </c>
      <c r="MH129">
        <v>2</v>
      </c>
      <c r="MI129">
        <v>1</v>
      </c>
      <c r="MJ129" s="3">
        <v>1</v>
      </c>
      <c r="MK129">
        <f t="shared" si="357"/>
        <v>14</v>
      </c>
      <c r="ML129" s="2">
        <v>1</v>
      </c>
      <c r="MM129">
        <v>4</v>
      </c>
      <c r="MN129">
        <v>4</v>
      </c>
      <c r="MO129">
        <v>2</v>
      </c>
      <c r="MP129" s="37">
        <f>LOOKUP(MO129,{1,2,3,4,5},{5,4,3,2,1})</f>
        <v>4</v>
      </c>
      <c r="MQ129">
        <v>3</v>
      </c>
      <c r="MR129">
        <v>3</v>
      </c>
      <c r="MS129" s="37">
        <f>LOOKUP(MR129,{1,2,3,4,5},{5,4,3,2,1})</f>
        <v>3</v>
      </c>
      <c r="MT129">
        <v>4</v>
      </c>
      <c r="MU129" s="37">
        <f>LOOKUP(MT129,{1,2,3,4,5},{5,4,3,2,1})</f>
        <v>2</v>
      </c>
      <c r="MV129">
        <v>3</v>
      </c>
      <c r="MW129">
        <v>3</v>
      </c>
      <c r="MX129">
        <v>4</v>
      </c>
      <c r="MY129">
        <v>3</v>
      </c>
      <c r="MZ129" s="37">
        <f>LOOKUP(MY129,{1,2,3,4,5},{5,4,3,2,1})</f>
        <v>3</v>
      </c>
      <c r="NA129">
        <v>4</v>
      </c>
      <c r="NB129">
        <v>2</v>
      </c>
      <c r="NC129">
        <v>2</v>
      </c>
      <c r="ND129" s="37">
        <f>LOOKUP(NC129,{1,2,3,4,5},{5,4,3,2,1})</f>
        <v>4</v>
      </c>
      <c r="NE129">
        <v>2</v>
      </c>
      <c r="NF129">
        <v>2</v>
      </c>
      <c r="NG129" s="37">
        <f>LOOKUP(NF129,{1,2,3,4,5},{5,4,3,2,1})</f>
        <v>4</v>
      </c>
      <c r="NH129">
        <v>2</v>
      </c>
      <c r="NI129" s="37">
        <f>LOOKUP(NH129,{1,2,3,4,5},{5,4,3,2,1})</f>
        <v>4</v>
      </c>
      <c r="NJ129">
        <v>2</v>
      </c>
      <c r="NK129">
        <v>3</v>
      </c>
      <c r="NL129" s="37">
        <f>LOOKUP(NK129,{1,2,3,4,5},{5,4,3,2,1})</f>
        <v>3</v>
      </c>
      <c r="NM129">
        <v>3</v>
      </c>
      <c r="NN129" s="37">
        <f>LOOKUP(NM129,{1,2,3,4,5},{5,4,3,2,1})</f>
        <v>3</v>
      </c>
      <c r="NO129">
        <v>3</v>
      </c>
      <c r="NP129" s="37">
        <f>LOOKUP(NO129,{1,2,3,4,5},{5,4,3,2,1})</f>
        <v>3</v>
      </c>
      <c r="NQ129">
        <v>3</v>
      </c>
      <c r="NR129">
        <v>3</v>
      </c>
      <c r="NS129">
        <v>2</v>
      </c>
      <c r="NT129">
        <v>4</v>
      </c>
      <c r="NU129" s="37">
        <f>LOOKUP(NT129,{1,2,3,4,5},{5,4,3,2,1})</f>
        <v>2</v>
      </c>
      <c r="NV129">
        <v>2</v>
      </c>
      <c r="NW129" s="37">
        <f>LOOKUP(NV129,{1,2,3,4,5},{5,4,3,2,1})</f>
        <v>4</v>
      </c>
      <c r="NX129">
        <v>2</v>
      </c>
      <c r="NY129" s="37">
        <f>LOOKUP(NX129,{1,2,3,4,5},{5,4,3,2,1})</f>
        <v>4</v>
      </c>
      <c r="NZ129">
        <f t="shared" si="373"/>
        <v>82</v>
      </c>
      <c r="OA129">
        <f t="shared" si="374"/>
        <v>3.15</v>
      </c>
      <c r="OB129" s="13" t="s">
        <v>936</v>
      </c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</row>
    <row r="130" spans="1:461" x14ac:dyDescent="0.3">
      <c r="A130" s="30">
        <v>143</v>
      </c>
      <c r="B130" s="2" t="s">
        <v>937</v>
      </c>
      <c r="C130" s="3">
        <v>1</v>
      </c>
      <c r="D130" s="2">
        <v>21</v>
      </c>
      <c r="E130">
        <v>1</v>
      </c>
      <c r="F130" s="2">
        <v>2</v>
      </c>
      <c r="G130">
        <v>2</v>
      </c>
      <c r="H130" s="3">
        <v>1</v>
      </c>
      <c r="I130" s="2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f t="shared" si="274"/>
        <v>3</v>
      </c>
      <c r="R130">
        <v>3</v>
      </c>
      <c r="S130">
        <v>4</v>
      </c>
      <c r="T130">
        <f>LOOKUP(R130,{1,2,3,4,5,6,11,15},{1,2,1,2,2,2,1,2})</f>
        <v>1</v>
      </c>
      <c r="U130">
        <v>4</v>
      </c>
      <c r="V130" s="3" t="s">
        <v>852</v>
      </c>
      <c r="W130" s="2">
        <v>2</v>
      </c>
      <c r="X130">
        <v>18</v>
      </c>
      <c r="Y130">
        <v>100</v>
      </c>
      <c r="Z130" s="13">
        <f t="shared" si="359"/>
        <v>5</v>
      </c>
      <c r="AA130">
        <v>100</v>
      </c>
      <c r="AB130" s="13">
        <f t="shared" si="360"/>
        <v>5</v>
      </c>
      <c r="AC130">
        <f t="shared" si="362"/>
        <v>14</v>
      </c>
      <c r="AD130" s="13">
        <f t="shared" si="358"/>
        <v>4.6669999999999998</v>
      </c>
      <c r="AE130" s="2">
        <v>1</v>
      </c>
      <c r="AF130">
        <v>1</v>
      </c>
      <c r="AG130">
        <f t="shared" si="375"/>
        <v>1</v>
      </c>
      <c r="AH130">
        <v>1</v>
      </c>
      <c r="AI130">
        <f t="shared" si="376"/>
        <v>1</v>
      </c>
      <c r="AJ130">
        <v>1</v>
      </c>
      <c r="AK130">
        <f t="shared" si="377"/>
        <v>1</v>
      </c>
      <c r="AL130">
        <v>1</v>
      </c>
      <c r="AM130">
        <f t="shared" si="378"/>
        <v>-1</v>
      </c>
      <c r="AN130">
        <v>1</v>
      </c>
      <c r="AO130">
        <f t="shared" si="379"/>
        <v>-1</v>
      </c>
      <c r="AP130">
        <v>1</v>
      </c>
      <c r="AQ130">
        <f t="shared" si="380"/>
        <v>1</v>
      </c>
      <c r="AR130">
        <v>2</v>
      </c>
      <c r="AS130">
        <f t="shared" si="381"/>
        <v>1</v>
      </c>
      <c r="AT130">
        <v>2</v>
      </c>
      <c r="AU130">
        <f t="shared" si="382"/>
        <v>1</v>
      </c>
      <c r="AV130">
        <v>1</v>
      </c>
      <c r="AW130">
        <f t="shared" si="383"/>
        <v>1</v>
      </c>
      <c r="AX130">
        <v>1</v>
      </c>
      <c r="AY130">
        <f t="shared" si="384"/>
        <v>-1</v>
      </c>
      <c r="AZ130">
        <v>1</v>
      </c>
      <c r="BA130">
        <f t="shared" si="385"/>
        <v>-1</v>
      </c>
      <c r="BB130">
        <v>1</v>
      </c>
      <c r="BC130">
        <f t="shared" si="386"/>
        <v>1</v>
      </c>
      <c r="BD130">
        <v>1</v>
      </c>
      <c r="BE130">
        <f t="shared" si="387"/>
        <v>1</v>
      </c>
      <c r="BF130">
        <v>2</v>
      </c>
      <c r="BG130">
        <f t="shared" si="388"/>
        <v>1</v>
      </c>
      <c r="BH130">
        <v>1</v>
      </c>
      <c r="BI130">
        <f t="shared" si="389"/>
        <v>1</v>
      </c>
      <c r="BJ130">
        <v>2</v>
      </c>
      <c r="BK130">
        <f t="shared" si="390"/>
        <v>1</v>
      </c>
      <c r="BL130">
        <v>2</v>
      </c>
      <c r="BM130">
        <f t="shared" si="391"/>
        <v>1</v>
      </c>
      <c r="BN130">
        <v>1</v>
      </c>
      <c r="BO130">
        <f t="shared" si="392"/>
        <v>1</v>
      </c>
      <c r="BP130">
        <v>1</v>
      </c>
      <c r="BQ130">
        <f t="shared" si="393"/>
        <v>1</v>
      </c>
      <c r="BR130">
        <v>2</v>
      </c>
      <c r="BS130">
        <f t="shared" si="394"/>
        <v>1</v>
      </c>
      <c r="BT130">
        <v>1</v>
      </c>
      <c r="BU130">
        <f t="shared" si="395"/>
        <v>-1</v>
      </c>
      <c r="BV130" s="13">
        <f t="shared" si="396"/>
        <v>11</v>
      </c>
      <c r="BW130" s="2">
        <v>1</v>
      </c>
      <c r="BX130">
        <v>2</v>
      </c>
      <c r="BY130">
        <v>2</v>
      </c>
      <c r="BZ130">
        <v>1</v>
      </c>
      <c r="CA130">
        <v>2</v>
      </c>
      <c r="CB130">
        <v>1</v>
      </c>
      <c r="CC130">
        <v>3</v>
      </c>
      <c r="CD130">
        <v>1</v>
      </c>
      <c r="CE130" s="37">
        <v>5</v>
      </c>
      <c r="CF130">
        <v>3</v>
      </c>
      <c r="CG130">
        <v>2</v>
      </c>
      <c r="CH130">
        <v>1</v>
      </c>
      <c r="CI130">
        <v>5</v>
      </c>
      <c r="CJ130">
        <v>1</v>
      </c>
      <c r="CK130">
        <v>4</v>
      </c>
      <c r="CL130">
        <v>1</v>
      </c>
      <c r="CM130">
        <v>1</v>
      </c>
      <c r="CN130">
        <v>1</v>
      </c>
      <c r="CO130">
        <v>2</v>
      </c>
      <c r="CP130">
        <v>2</v>
      </c>
      <c r="CQ130">
        <v>3</v>
      </c>
      <c r="CR130">
        <v>1</v>
      </c>
      <c r="CS130">
        <f>LOOKUP(CR130,{1,2,3,4,5},{5,4,3,2,1})</f>
        <v>5</v>
      </c>
      <c r="CT130">
        <v>1</v>
      </c>
      <c r="CU130">
        <v>2</v>
      </c>
      <c r="CV130">
        <v>2</v>
      </c>
      <c r="CW130">
        <v>1</v>
      </c>
      <c r="CX130">
        <f>LOOKUP(CW130,{1,2,3,4,5},{5,4,3,2,1})</f>
        <v>5</v>
      </c>
      <c r="CY130">
        <v>1</v>
      </c>
      <c r="CZ130">
        <f>LOOKUP(CY130,{1,2,3,4,5},{5,4,3,2,1})</f>
        <v>5</v>
      </c>
      <c r="DA130">
        <v>1</v>
      </c>
      <c r="DB130">
        <f>LOOKUP(DA130,{1,2,3,4,5},{5,4,3,2,1})</f>
        <v>5</v>
      </c>
      <c r="DC130">
        <v>5</v>
      </c>
      <c r="DD130">
        <v>5</v>
      </c>
      <c r="DE130">
        <v>5</v>
      </c>
      <c r="DF130">
        <v>3</v>
      </c>
      <c r="DG130">
        <v>4</v>
      </c>
      <c r="DH130">
        <v>3</v>
      </c>
      <c r="DI130">
        <v>2</v>
      </c>
      <c r="DJ130">
        <v>1</v>
      </c>
      <c r="DK130">
        <v>1</v>
      </c>
      <c r="DL130" s="2">
        <f t="shared" ref="DL130:DL161" si="399">SUM(BX130,BY130,BZ130)</f>
        <v>5</v>
      </c>
      <c r="DM130">
        <f t="shared" ref="DM130:DM161" si="400">ROUND(AVERAGE(BX130,BY130,BZ130),4)</f>
        <v>1.6667000000000001</v>
      </c>
      <c r="DN130">
        <f t="shared" ref="DN130:DN161" si="401">SUM(DF130,DG130,DH130)</f>
        <v>10</v>
      </c>
      <c r="DO130">
        <f t="shared" ref="DO130:DO161" si="402">ROUND(AVERAGE(DF130,DG130,DH130),4)</f>
        <v>3.3332999999999999</v>
      </c>
      <c r="DP130">
        <f t="shared" ref="DP130:DP161" si="403">SUM(DL130,DN130)</f>
        <v>15</v>
      </c>
      <c r="DQ130" s="3">
        <f t="shared" ref="DQ130:DQ161" si="404">ROUND(AVERAGE(DM130,DO130),4)</f>
        <v>2.5</v>
      </c>
      <c r="DR130" s="2">
        <f t="shared" ref="DR130:DR161" si="405">SUM(CA130,CC130,CJ130,CK130,CL130,CN130)</f>
        <v>12</v>
      </c>
      <c r="DS130">
        <f t="shared" ref="DS130:DS161" si="406">ROUND(AVERAGE(CA130,CC130,CJ130,CK130,CL130,CN130),4)</f>
        <v>2</v>
      </c>
      <c r="DT130">
        <f t="shared" ref="DT130:DT161" si="407">SUM(CB130,CD130,CF130,CG130,CH130,CI130,CM130,CO130)</f>
        <v>16</v>
      </c>
      <c r="DU130">
        <f t="shared" ref="DU130:DU161" si="408">ROUND(AVERAGE(CB130,CD130,CF130,CG130,CH130,CI130,CM130,CO130),4)</f>
        <v>2</v>
      </c>
      <c r="DV130">
        <f t="shared" ref="DV130:DV161" si="409">SUM(DR130,DT130)</f>
        <v>28</v>
      </c>
      <c r="DW130" s="3">
        <f t="shared" ref="DW130:DW161" si="410">ROUND((DV130/14), 2)</f>
        <v>2</v>
      </c>
      <c r="DX130" s="2">
        <f t="shared" ref="DX130:DX161" si="411">SUM(CP130,CQ130,CS130)</f>
        <v>10</v>
      </c>
      <c r="DY130">
        <f t="shared" ref="DY130:DY161" si="412">ROUND(AVERAGE(CP130,CQ130,CS130),4)</f>
        <v>3.3332999999999999</v>
      </c>
      <c r="DZ130">
        <f t="shared" ref="DZ130:DZ161" si="413">SUM(CT130,CU130,CV130)</f>
        <v>5</v>
      </c>
      <c r="EA130">
        <f t="shared" ref="EA130:EA161" si="414">ROUND(AVERAGE(CT130,CU130,CV130),4)</f>
        <v>1.6667000000000001</v>
      </c>
      <c r="EB130">
        <f t="shared" ref="EB130:EB161" si="415">SUM(DX130,DZ130)</f>
        <v>15</v>
      </c>
      <c r="EC130" s="3">
        <f t="shared" ref="EC130:EC161" si="416">ROUND((EB130/6), 2)</f>
        <v>2.5</v>
      </c>
      <c r="ED130" s="2">
        <f t="shared" si="275"/>
        <v>30</v>
      </c>
      <c r="EE130" s="3">
        <f t="shared" ref="EE130:EE161" si="417">ROUND((ED130/6), 2)</f>
        <v>5</v>
      </c>
      <c r="EF130" s="2">
        <f t="shared" ref="EF130:EF161" si="418">SUM(DI130,DJ130,DK130)</f>
        <v>4</v>
      </c>
      <c r="EG130" s="3">
        <f t="shared" ref="EG130:EG161" si="419">ROUND((EF130/3), 2)</f>
        <v>1.33</v>
      </c>
      <c r="EH130" s="2">
        <f t="shared" ref="EH130:EH161" si="420">SUM(DL130,DN130,DR130,DT130,DX130,DZ130,ED130,EF130)</f>
        <v>92</v>
      </c>
      <c r="EI130" s="3">
        <f t="shared" ref="EI130:EI161" si="421">ROUND((EH130/35), 2)</f>
        <v>2.63</v>
      </c>
      <c r="EJ130" s="2">
        <v>1</v>
      </c>
      <c r="EK130">
        <v>1</v>
      </c>
      <c r="EL130">
        <v>1</v>
      </c>
      <c r="EM130">
        <v>1</v>
      </c>
      <c r="EN130">
        <v>1</v>
      </c>
      <c r="EO130">
        <v>2</v>
      </c>
      <c r="EP130">
        <v>1</v>
      </c>
      <c r="EQ130">
        <v>3</v>
      </c>
      <c r="ER130">
        <v>3</v>
      </c>
      <c r="ES130">
        <v>1</v>
      </c>
      <c r="ET130">
        <v>2</v>
      </c>
      <c r="EU130" s="37">
        <v>2</v>
      </c>
      <c r="EV130">
        <v>1</v>
      </c>
      <c r="EW130">
        <v>2</v>
      </c>
      <c r="EX130">
        <v>2</v>
      </c>
      <c r="EY130">
        <v>3</v>
      </c>
      <c r="EZ130">
        <v>5</v>
      </c>
      <c r="FA130">
        <v>5</v>
      </c>
      <c r="FB130">
        <v>1</v>
      </c>
      <c r="FC130">
        <v>1</v>
      </c>
      <c r="FD130">
        <v>1</v>
      </c>
      <c r="FE130">
        <v>3</v>
      </c>
      <c r="FF130" s="2">
        <f t="shared" ref="FF130:FF161" si="422">SUM(EK130,EL130,EM130,EN130,EO130,EP130,EQ130,ER130,ES130,ET130,EV130,EW130,EX130,EY130,EZ130,FA130,FB130,FC130,FD130,FE130)</f>
        <v>40</v>
      </c>
      <c r="FG130" s="3">
        <f t="shared" ref="FG130:FG161" si="423">ROUND((FF130/20), 4)</f>
        <v>2</v>
      </c>
      <c r="FH130" s="60" t="s">
        <v>520</v>
      </c>
      <c r="FI130" s="62">
        <v>15</v>
      </c>
      <c r="FJ130" s="62" t="s">
        <v>520</v>
      </c>
      <c r="FK130" s="62">
        <v>15</v>
      </c>
      <c r="FL130" s="62" t="s">
        <v>520</v>
      </c>
      <c r="FM130" s="61">
        <v>15</v>
      </c>
      <c r="FN130" s="2">
        <v>1</v>
      </c>
      <c r="FO130">
        <v>1</v>
      </c>
      <c r="FP130">
        <v>2</v>
      </c>
      <c r="FQ130">
        <v>1</v>
      </c>
      <c r="FR130">
        <v>2</v>
      </c>
      <c r="FS130">
        <v>2</v>
      </c>
      <c r="FT130">
        <v>2</v>
      </c>
      <c r="FU130">
        <v>1</v>
      </c>
      <c r="FV130">
        <v>1</v>
      </c>
      <c r="FW130">
        <v>1</v>
      </c>
      <c r="FX130">
        <v>1</v>
      </c>
      <c r="FY130" s="37">
        <v>2</v>
      </c>
      <c r="FZ130">
        <v>2</v>
      </c>
      <c r="GA130">
        <v>2</v>
      </c>
      <c r="GB130">
        <v>2</v>
      </c>
      <c r="GC130">
        <v>2</v>
      </c>
      <c r="GD130">
        <v>1</v>
      </c>
      <c r="GE130">
        <v>1</v>
      </c>
      <c r="GF130">
        <v>2</v>
      </c>
      <c r="GG130">
        <v>2</v>
      </c>
      <c r="GH130">
        <v>2</v>
      </c>
      <c r="GI130">
        <v>1</v>
      </c>
      <c r="GJ130" s="2">
        <f t="shared" ref="GJ130:GJ161" si="424">SUM(FO130,FP130,FQ130,FR130,FS130,FT130,FU130,FV130,FW130,FX130,FZ130,GA130,GB130,GC130,GD130,GE130,GF130,GG130,GH130,GI130)</f>
        <v>31</v>
      </c>
      <c r="GK130" s="3">
        <f t="shared" ref="GK130:GK161" si="425">ROUND((GJ130/20), 2)</f>
        <v>1.55</v>
      </c>
      <c r="GL130" s="2" t="s">
        <v>520</v>
      </c>
      <c r="GM130">
        <v>15</v>
      </c>
      <c r="GN130" t="s">
        <v>938</v>
      </c>
      <c r="GO130">
        <v>0</v>
      </c>
      <c r="GP130" t="s">
        <v>507</v>
      </c>
      <c r="GQ130" s="3">
        <v>3</v>
      </c>
      <c r="GR130" s="2">
        <v>1</v>
      </c>
      <c r="GS130">
        <v>5</v>
      </c>
      <c r="GT130">
        <v>5</v>
      </c>
      <c r="GU130">
        <v>1</v>
      </c>
      <c r="GV130">
        <v>5</v>
      </c>
      <c r="GW130">
        <v>3</v>
      </c>
      <c r="GX130" s="37">
        <f>LOOKUP(GW130,{1,2,3,4,5},{5,4,3,2,1})</f>
        <v>3</v>
      </c>
      <c r="GY130">
        <v>4</v>
      </c>
      <c r="GZ130" s="37">
        <f>LOOKUP(GY130,{1,2,3,4,5},{5,4,3,2,1})</f>
        <v>2</v>
      </c>
      <c r="HA130">
        <v>5</v>
      </c>
      <c r="HB130">
        <v>5</v>
      </c>
      <c r="HC130" s="37">
        <f>LOOKUP(HB130,{1,2,3,4,5},{5,4,3,2,1})</f>
        <v>1</v>
      </c>
      <c r="HD130">
        <v>1</v>
      </c>
      <c r="HE130">
        <v>1</v>
      </c>
      <c r="HF130">
        <v>1</v>
      </c>
      <c r="HG130">
        <v>5</v>
      </c>
      <c r="HH130">
        <v>1</v>
      </c>
      <c r="HI130">
        <v>5</v>
      </c>
      <c r="HJ130">
        <v>5</v>
      </c>
      <c r="HK130">
        <v>5</v>
      </c>
      <c r="HL130" s="37">
        <f>LOOKUP(HK130,{1,2,3,4,5},{5,4,3,2,1})</f>
        <v>1</v>
      </c>
      <c r="HM130">
        <v>5</v>
      </c>
      <c r="HN130" s="37">
        <f>LOOKUP(HM130,{1,2,3,4,5},{5,4,3,2,1})</f>
        <v>1</v>
      </c>
      <c r="HO130">
        <f t="shared" ref="HO130:HO161" si="426">SUM(GS130,GT130,GU130,GV130,GX130,GZ130,HA130,HC130,HD130,HE130,HF130,HG130,HH130,HI130,HJ130,HL130,HN130)</f>
        <v>48</v>
      </c>
      <c r="HP130">
        <f t="shared" ref="HP130:HP161" si="427">ROUND((HO130/17), 2)</f>
        <v>2.82</v>
      </c>
      <c r="HQ130">
        <v>1</v>
      </c>
      <c r="HR130">
        <v>2</v>
      </c>
      <c r="HS130">
        <v>1</v>
      </c>
      <c r="HT130">
        <v>1</v>
      </c>
      <c r="HU130">
        <v>1</v>
      </c>
      <c r="HV130">
        <v>1</v>
      </c>
      <c r="HW130">
        <v>1</v>
      </c>
      <c r="HX130" s="37">
        <v>3</v>
      </c>
      <c r="HY130">
        <v>1</v>
      </c>
      <c r="HZ130">
        <v>3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2</v>
      </c>
      <c r="IG130">
        <v>1</v>
      </c>
      <c r="IH130">
        <v>1</v>
      </c>
      <c r="II130">
        <v>3</v>
      </c>
      <c r="IJ130" s="37">
        <f>LOOKUP(II130,{1,2,3},{3,2,1})</f>
        <v>1</v>
      </c>
      <c r="IK130" s="2">
        <f t="shared" si="397"/>
        <v>21</v>
      </c>
      <c r="IL130" s="3">
        <f t="shared" si="398"/>
        <v>1.24</v>
      </c>
      <c r="IM130" s="2">
        <v>1</v>
      </c>
      <c r="IN130">
        <v>1</v>
      </c>
      <c r="IO130">
        <v>5</v>
      </c>
      <c r="IP130">
        <v>1</v>
      </c>
      <c r="IQ130">
        <v>5</v>
      </c>
      <c r="IR130">
        <v>5</v>
      </c>
      <c r="IS130">
        <v>1</v>
      </c>
      <c r="IT130" s="2">
        <f t="shared" ref="IT130:IT161" si="428">SUM(IN130:IS130)</f>
        <v>18</v>
      </c>
      <c r="IU130" s="3">
        <f t="shared" ref="IU130:IU161" si="429">ROUND((IT130/6),3)</f>
        <v>3</v>
      </c>
      <c r="IV130" s="2">
        <v>1</v>
      </c>
      <c r="IW130">
        <v>1</v>
      </c>
      <c r="IX130">
        <v>5</v>
      </c>
      <c r="IY130">
        <v>2</v>
      </c>
      <c r="IZ130">
        <v>2</v>
      </c>
      <c r="JA130">
        <v>5</v>
      </c>
      <c r="JB130">
        <v>1</v>
      </c>
      <c r="JC130" s="2">
        <f t="shared" ref="JC130:JC161" si="430">SUM(IW130:JB130)</f>
        <v>16</v>
      </c>
      <c r="JD130" s="3">
        <f t="shared" ref="JD130:JD161" si="431">ROUND((JC130/6),3)</f>
        <v>2.6669999999999998</v>
      </c>
      <c r="JE130" s="2">
        <v>1</v>
      </c>
      <c r="JF130">
        <v>1</v>
      </c>
      <c r="JG130">
        <v>5</v>
      </c>
      <c r="JH130">
        <v>3</v>
      </c>
      <c r="JI130">
        <v>5</v>
      </c>
      <c r="JJ130">
        <v>3</v>
      </c>
      <c r="JK130">
        <v>5</v>
      </c>
      <c r="JL130" s="2">
        <f t="shared" ref="JL130:JL161" si="432">SUM(JF130:JK130)</f>
        <v>22</v>
      </c>
      <c r="JM130" s="3">
        <f t="shared" ref="JM130:JM161" si="433">ROUND((JL130/6),3)</f>
        <v>3.6669999999999998</v>
      </c>
      <c r="JN130" s="2">
        <v>1</v>
      </c>
      <c r="JO130">
        <v>2</v>
      </c>
      <c r="JP130">
        <v>5</v>
      </c>
      <c r="JQ130">
        <v>3</v>
      </c>
      <c r="JR130">
        <v>5</v>
      </c>
      <c r="JS130">
        <v>1</v>
      </c>
      <c r="JT130">
        <v>5</v>
      </c>
      <c r="JU130" s="2">
        <f t="shared" si="365"/>
        <v>21</v>
      </c>
      <c r="JV130" s="3">
        <f t="shared" si="366"/>
        <v>3.5</v>
      </c>
      <c r="JW130" s="2">
        <v>1</v>
      </c>
      <c r="JX130">
        <v>5</v>
      </c>
      <c r="JY130" s="37">
        <f>LOOKUP(JX130,{1,2,3,4,5},{5,4,3,2,1})</f>
        <v>1</v>
      </c>
      <c r="JZ130">
        <v>5</v>
      </c>
      <c r="KA130" s="37">
        <f>LOOKUP(JZ130,{1,2,3,4,5},{5,4,3,2,1})</f>
        <v>1</v>
      </c>
      <c r="KB130">
        <v>5</v>
      </c>
      <c r="KC130" s="37">
        <f>LOOKUP(KB130,{1,2,3,4,5},{5,4,3,2,1})</f>
        <v>1</v>
      </c>
      <c r="KD130">
        <v>5</v>
      </c>
      <c r="KE130" s="37">
        <f>LOOKUP(KD130,{1,2,3,4,5},{5,4,3,2,1})</f>
        <v>1</v>
      </c>
      <c r="KF130">
        <v>1</v>
      </c>
      <c r="KG130" s="37">
        <f>LOOKUP(KF130,{1,2,3,4,5},{5,4,3,2,1})</f>
        <v>5</v>
      </c>
      <c r="KH130">
        <v>5</v>
      </c>
      <c r="KI130" s="37">
        <f>LOOKUP(KH130,{1,2,3,4,5},{5,4,3,2,1})</f>
        <v>1</v>
      </c>
      <c r="KJ130" s="2">
        <f t="shared" si="276"/>
        <v>26</v>
      </c>
      <c r="KK130" s="3">
        <f t="shared" ref="KK130:KK161" si="434">ROUND((KJ130/6),3)</f>
        <v>4.3330000000000002</v>
      </c>
      <c r="KL130" s="2">
        <f t="shared" ref="KL130:KL161" si="435">(IN130+IW130+JY130)</f>
        <v>3</v>
      </c>
      <c r="KM130">
        <f t="shared" ref="KM130:KM161" si="436">(IO130+IX130+KA130)</f>
        <v>11</v>
      </c>
      <c r="KN130">
        <f t="shared" si="363"/>
        <v>4</v>
      </c>
      <c r="KO130">
        <f t="shared" ref="KO130:KO161" si="437">(IQ130+IZ130+KE130)</f>
        <v>8</v>
      </c>
      <c r="KP130">
        <f t="shared" si="361"/>
        <v>15</v>
      </c>
      <c r="KQ130">
        <f t="shared" ref="KQ130:KQ161" si="438">(IS130+JB130+KI130)</f>
        <v>3</v>
      </c>
      <c r="KR130" s="2">
        <f t="shared" si="368"/>
        <v>3</v>
      </c>
      <c r="KS130">
        <f t="shared" si="364"/>
        <v>10</v>
      </c>
      <c r="KT130">
        <f t="shared" si="369"/>
        <v>6</v>
      </c>
      <c r="KU130">
        <f t="shared" si="370"/>
        <v>10</v>
      </c>
      <c r="KV130">
        <f t="shared" si="371"/>
        <v>4</v>
      </c>
      <c r="KW130" s="3">
        <f t="shared" si="372"/>
        <v>10</v>
      </c>
      <c r="KX130" s="2">
        <v>1</v>
      </c>
      <c r="KY130">
        <v>3</v>
      </c>
      <c r="KZ130">
        <v>3</v>
      </c>
      <c r="LA130">
        <v>1</v>
      </c>
      <c r="LB130">
        <v>1</v>
      </c>
      <c r="LC130">
        <v>4</v>
      </c>
      <c r="LD130">
        <v>1</v>
      </c>
      <c r="LE130">
        <v>5</v>
      </c>
      <c r="LF130">
        <v>3</v>
      </c>
      <c r="LG130">
        <v>4</v>
      </c>
      <c r="LH130">
        <v>5</v>
      </c>
      <c r="LI130">
        <v>3</v>
      </c>
      <c r="LJ130">
        <v>5</v>
      </c>
      <c r="LK130">
        <v>1</v>
      </c>
      <c r="LL130">
        <v>3</v>
      </c>
      <c r="LM130">
        <v>2</v>
      </c>
      <c r="LN130">
        <v>3</v>
      </c>
      <c r="LO130">
        <v>4</v>
      </c>
      <c r="LP130">
        <v>5</v>
      </c>
      <c r="LQ130">
        <v>1</v>
      </c>
      <c r="LR130">
        <v>1</v>
      </c>
      <c r="LS130">
        <v>1</v>
      </c>
      <c r="LT130">
        <v>1</v>
      </c>
      <c r="LU130" s="2">
        <f t="shared" ref="LU130:LU161" si="439">SUM(KZ130,LC130,LE130,LG130,LH130,LJ130)</f>
        <v>26</v>
      </c>
      <c r="LV130" s="3">
        <f t="shared" ref="LV130:LV161" si="440">ROUND((LU130/6),3)</f>
        <v>4.3330000000000002</v>
      </c>
      <c r="LW130" s="2">
        <f t="shared" ref="LW130:LW161" si="441">SUM(KY130,LA130,LB130,LD130,LF130,LI130,LK130,LL130,LM130,LN130,LO130,LP130,LQ130,LR130,LS130,LT130)</f>
        <v>34</v>
      </c>
      <c r="LX130" s="3">
        <f t="shared" ref="LX130:LX161" si="442">ROUND((LW130/16),3)</f>
        <v>2.125</v>
      </c>
      <c r="LY130" s="2">
        <f t="shared" ref="LY130:LY161" si="443">SUM(KY130,KZ130,LA130,LB130,LC130,LD130,LE130,LF130,LG130,LH130,LI130,LJ130,LK130,LL130,LM130,LN130,LO130,LP130,LQ130,LR130,LS130,LT130)</f>
        <v>60</v>
      </c>
      <c r="LZ130" s="3">
        <f t="shared" ref="LZ130:LZ161" si="444">ROUND((LY130/22),3)</f>
        <v>2.7269999999999999</v>
      </c>
      <c r="MA130" s="2">
        <v>1</v>
      </c>
      <c r="MB130">
        <v>2</v>
      </c>
      <c r="MC130">
        <v>2</v>
      </c>
      <c r="MD130">
        <v>1</v>
      </c>
      <c r="ME130">
        <v>2</v>
      </c>
      <c r="MF130">
        <v>1</v>
      </c>
      <c r="MG130">
        <v>1</v>
      </c>
      <c r="MH130">
        <v>2</v>
      </c>
      <c r="MI130">
        <v>1</v>
      </c>
      <c r="MJ130" s="3">
        <v>1</v>
      </c>
      <c r="MK130">
        <f t="shared" ref="MK130:MK161" si="445">SUM(MA130,MB130,MC130,MD130,ME130,MF130,MG130,MH130,MI130,MJ130)</f>
        <v>14</v>
      </c>
      <c r="ML130" s="2">
        <v>1</v>
      </c>
      <c r="MM130">
        <v>5</v>
      </c>
      <c r="MN130">
        <v>5</v>
      </c>
      <c r="MO130">
        <v>1</v>
      </c>
      <c r="MP130" s="37">
        <f>LOOKUP(MO130,{1,2,3,4,5},{5,4,3,2,1})</f>
        <v>5</v>
      </c>
      <c r="MQ130">
        <v>1</v>
      </c>
      <c r="MR130">
        <v>1</v>
      </c>
      <c r="MS130" s="37">
        <f>LOOKUP(MR130,{1,2,3,4,5},{5,4,3,2,1})</f>
        <v>5</v>
      </c>
      <c r="MT130">
        <v>1</v>
      </c>
      <c r="MU130" s="37">
        <f>LOOKUP(MT130,{1,2,3,4,5},{5,4,3,2,1})</f>
        <v>5</v>
      </c>
      <c r="MV130">
        <v>1</v>
      </c>
      <c r="MW130">
        <v>5</v>
      </c>
      <c r="MX130">
        <v>5</v>
      </c>
      <c r="MY130">
        <v>5</v>
      </c>
      <c r="MZ130" s="37">
        <f>LOOKUP(MY130,{1,2,3,4,5},{5,4,3,2,1})</f>
        <v>1</v>
      </c>
      <c r="NA130">
        <v>5</v>
      </c>
      <c r="NB130">
        <v>3</v>
      </c>
      <c r="NC130">
        <v>3</v>
      </c>
      <c r="ND130" s="37">
        <f>LOOKUP(NC130,{1,2,3,4,5},{5,4,3,2,1})</f>
        <v>3</v>
      </c>
      <c r="NE130">
        <v>4</v>
      </c>
      <c r="NF130">
        <v>3</v>
      </c>
      <c r="NG130" s="37">
        <f>LOOKUP(NF130,{1,2,3,4,5},{5,4,3,2,1})</f>
        <v>3</v>
      </c>
      <c r="NH130">
        <v>2</v>
      </c>
      <c r="NI130" s="37">
        <f>LOOKUP(NH130,{1,2,3,4,5},{5,4,3,2,1})</f>
        <v>4</v>
      </c>
      <c r="NJ130">
        <v>2</v>
      </c>
      <c r="NK130">
        <v>4</v>
      </c>
      <c r="NL130" s="37">
        <f>LOOKUP(NK130,{1,2,3,4,5},{5,4,3,2,1})</f>
        <v>2</v>
      </c>
      <c r="NM130">
        <v>3</v>
      </c>
      <c r="NN130" s="37">
        <f>LOOKUP(NM130,{1,2,3,4,5},{5,4,3,2,1})</f>
        <v>3</v>
      </c>
      <c r="NO130">
        <v>5</v>
      </c>
      <c r="NP130" s="37">
        <f>LOOKUP(NO130,{1,2,3,4,5},{5,4,3,2,1})</f>
        <v>1</v>
      </c>
      <c r="NQ130">
        <v>5</v>
      </c>
      <c r="NR130">
        <v>4</v>
      </c>
      <c r="NS130">
        <v>1</v>
      </c>
      <c r="NT130">
        <v>2</v>
      </c>
      <c r="NU130" s="37">
        <f>LOOKUP(NT130,{1,2,3,4,5},{5,4,3,2,1})</f>
        <v>4</v>
      </c>
      <c r="NV130">
        <v>3</v>
      </c>
      <c r="NW130" s="37">
        <f>LOOKUP(NV130,{1,2,3,4,5},{5,4,3,2,1})</f>
        <v>3</v>
      </c>
      <c r="NX130">
        <v>4</v>
      </c>
      <c r="NY130" s="37">
        <f>LOOKUP(NX130,{1,2,3,4,5},{5,4,3,2,1})</f>
        <v>2</v>
      </c>
      <c r="NZ130">
        <f t="shared" si="373"/>
        <v>87</v>
      </c>
      <c r="OA130">
        <f t="shared" si="374"/>
        <v>3.35</v>
      </c>
      <c r="OB130" s="13" t="s">
        <v>939</v>
      </c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</row>
    <row r="131" spans="1:461" x14ac:dyDescent="0.3">
      <c r="A131" s="30">
        <v>144</v>
      </c>
      <c r="B131" s="2" t="s">
        <v>940</v>
      </c>
      <c r="C131" s="3">
        <v>1</v>
      </c>
      <c r="D131" s="2">
        <v>19</v>
      </c>
      <c r="E131">
        <v>1</v>
      </c>
      <c r="F131" s="2">
        <v>1</v>
      </c>
      <c r="G131">
        <v>1</v>
      </c>
      <c r="H131" s="3">
        <v>1</v>
      </c>
      <c r="I131" s="2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1</v>
      </c>
      <c r="P131">
        <f t="shared" ref="P131:P176" si="446">SUM(J131:O131)</f>
        <v>3</v>
      </c>
      <c r="Q131" t="s">
        <v>941</v>
      </c>
      <c r="R131">
        <v>3</v>
      </c>
      <c r="S131">
        <v>4</v>
      </c>
      <c r="T131">
        <f>LOOKUP(R131,{1,2,3,4,5,6,11,15},{1,2,1,2,2,2,1,2})</f>
        <v>1</v>
      </c>
      <c r="U131">
        <v>4</v>
      </c>
      <c r="V131" s="3" t="s">
        <v>852</v>
      </c>
      <c r="W131" s="2">
        <v>1</v>
      </c>
      <c r="X131">
        <v>10</v>
      </c>
      <c r="Y131">
        <v>90</v>
      </c>
      <c r="Z131" s="13">
        <f t="shared" si="359"/>
        <v>4.5</v>
      </c>
      <c r="AA131">
        <v>90</v>
      </c>
      <c r="AB131" s="13">
        <f t="shared" si="360"/>
        <v>4.5</v>
      </c>
      <c r="AC131">
        <f t="shared" si="362"/>
        <v>13</v>
      </c>
      <c r="AD131" s="13">
        <f t="shared" si="358"/>
        <v>4.3330000000000002</v>
      </c>
      <c r="AE131" s="2">
        <v>1</v>
      </c>
      <c r="AF131">
        <v>1</v>
      </c>
      <c r="AG131">
        <f t="shared" si="375"/>
        <v>1</v>
      </c>
      <c r="AH131">
        <v>1</v>
      </c>
      <c r="AI131">
        <f t="shared" si="376"/>
        <v>1</v>
      </c>
      <c r="AJ131">
        <v>1</v>
      </c>
      <c r="AK131">
        <f t="shared" si="377"/>
        <v>1</v>
      </c>
      <c r="AL131">
        <v>1</v>
      </c>
      <c r="AM131">
        <f t="shared" si="378"/>
        <v>-1</v>
      </c>
      <c r="AN131">
        <v>2</v>
      </c>
      <c r="AO131">
        <f t="shared" si="379"/>
        <v>1</v>
      </c>
      <c r="AP131">
        <v>1</v>
      </c>
      <c r="AQ131">
        <f t="shared" si="380"/>
        <v>1</v>
      </c>
      <c r="AR131">
        <v>2</v>
      </c>
      <c r="AS131">
        <f t="shared" si="381"/>
        <v>1</v>
      </c>
      <c r="AT131">
        <v>2</v>
      </c>
      <c r="AU131">
        <f t="shared" si="382"/>
        <v>1</v>
      </c>
      <c r="AV131">
        <v>1</v>
      </c>
      <c r="AW131">
        <f t="shared" si="383"/>
        <v>1</v>
      </c>
      <c r="AX131">
        <v>1</v>
      </c>
      <c r="AY131">
        <f t="shared" si="384"/>
        <v>-1</v>
      </c>
      <c r="AZ131">
        <v>1</v>
      </c>
      <c r="BA131">
        <f t="shared" si="385"/>
        <v>-1</v>
      </c>
      <c r="BB131">
        <v>1</v>
      </c>
      <c r="BC131">
        <f t="shared" si="386"/>
        <v>1</v>
      </c>
      <c r="BD131">
        <v>1</v>
      </c>
      <c r="BE131">
        <f t="shared" si="387"/>
        <v>1</v>
      </c>
      <c r="BF131">
        <v>2</v>
      </c>
      <c r="BG131">
        <f t="shared" si="388"/>
        <v>1</v>
      </c>
      <c r="BH131">
        <v>1</v>
      </c>
      <c r="BI131">
        <f t="shared" si="389"/>
        <v>1</v>
      </c>
      <c r="BJ131">
        <v>1</v>
      </c>
      <c r="BK131">
        <f t="shared" si="390"/>
        <v>-1</v>
      </c>
      <c r="BL131">
        <v>1</v>
      </c>
      <c r="BM131">
        <f t="shared" si="391"/>
        <v>-1</v>
      </c>
      <c r="BN131">
        <v>1</v>
      </c>
      <c r="BO131">
        <f t="shared" si="392"/>
        <v>1</v>
      </c>
      <c r="BP131">
        <v>1</v>
      </c>
      <c r="BQ131">
        <f t="shared" si="393"/>
        <v>1</v>
      </c>
      <c r="BR131">
        <v>2</v>
      </c>
      <c r="BS131">
        <f t="shared" si="394"/>
        <v>1</v>
      </c>
      <c r="BT131">
        <v>1</v>
      </c>
      <c r="BU131">
        <f t="shared" si="395"/>
        <v>-1</v>
      </c>
      <c r="BV131" s="13">
        <f t="shared" si="396"/>
        <v>9</v>
      </c>
      <c r="BW131" s="2">
        <v>1</v>
      </c>
      <c r="BX131">
        <v>4</v>
      </c>
      <c r="BY131">
        <v>4</v>
      </c>
      <c r="BZ131">
        <v>4</v>
      </c>
      <c r="CA131">
        <v>4</v>
      </c>
      <c r="CB131">
        <v>2</v>
      </c>
      <c r="CC131">
        <v>4</v>
      </c>
      <c r="CD131">
        <v>2</v>
      </c>
      <c r="CE131" s="37">
        <v>5</v>
      </c>
      <c r="CF131">
        <v>3</v>
      </c>
      <c r="CG131">
        <v>3</v>
      </c>
      <c r="CH131">
        <v>3</v>
      </c>
      <c r="CI131">
        <v>4</v>
      </c>
      <c r="CJ131">
        <v>2</v>
      </c>
      <c r="CK131">
        <v>3</v>
      </c>
      <c r="CL131">
        <v>4</v>
      </c>
      <c r="CM131">
        <v>4</v>
      </c>
      <c r="CN131">
        <v>4</v>
      </c>
      <c r="CO131">
        <v>4</v>
      </c>
      <c r="CP131">
        <v>4</v>
      </c>
      <c r="CQ131">
        <v>4</v>
      </c>
      <c r="CR131">
        <v>2</v>
      </c>
      <c r="CS131">
        <f>LOOKUP(CR131,{1,2,3,4,5},{5,4,3,2,1})</f>
        <v>4</v>
      </c>
      <c r="CT131">
        <v>4</v>
      </c>
      <c r="CU131">
        <v>4</v>
      </c>
      <c r="CV131">
        <v>4</v>
      </c>
      <c r="CW131">
        <v>3</v>
      </c>
      <c r="CX131">
        <f>LOOKUP(CW131,{1,2,3,4,5},{5,4,3,2,1})</f>
        <v>3</v>
      </c>
      <c r="CY131">
        <v>2</v>
      </c>
      <c r="CZ131">
        <f>LOOKUP(CY131,{1,2,3,4,5},{5,4,3,2,1})</f>
        <v>4</v>
      </c>
      <c r="DA131">
        <v>2</v>
      </c>
      <c r="DB131">
        <f>LOOKUP(DA131,{1,2,3,4,5},{5,4,3,2,1})</f>
        <v>4</v>
      </c>
      <c r="DC131">
        <v>4</v>
      </c>
      <c r="DD131">
        <v>4</v>
      </c>
      <c r="DE131">
        <v>4</v>
      </c>
      <c r="DF131">
        <v>4</v>
      </c>
      <c r="DG131">
        <v>4</v>
      </c>
      <c r="DH131">
        <v>4</v>
      </c>
      <c r="DI131">
        <v>4</v>
      </c>
      <c r="DJ131">
        <v>4</v>
      </c>
      <c r="DK131">
        <v>2</v>
      </c>
      <c r="DL131" s="2">
        <f t="shared" si="399"/>
        <v>12</v>
      </c>
      <c r="DM131">
        <f t="shared" si="400"/>
        <v>4</v>
      </c>
      <c r="DN131">
        <f t="shared" si="401"/>
        <v>12</v>
      </c>
      <c r="DO131">
        <f t="shared" si="402"/>
        <v>4</v>
      </c>
      <c r="DP131">
        <f t="shared" si="403"/>
        <v>24</v>
      </c>
      <c r="DQ131" s="3">
        <f t="shared" si="404"/>
        <v>4</v>
      </c>
      <c r="DR131" s="2">
        <f t="shared" si="405"/>
        <v>21</v>
      </c>
      <c r="DS131">
        <f t="shared" si="406"/>
        <v>3.5</v>
      </c>
      <c r="DT131">
        <f t="shared" si="407"/>
        <v>25</v>
      </c>
      <c r="DU131">
        <f t="shared" si="408"/>
        <v>3.125</v>
      </c>
      <c r="DV131">
        <f t="shared" si="409"/>
        <v>46</v>
      </c>
      <c r="DW131" s="3">
        <f t="shared" si="410"/>
        <v>3.29</v>
      </c>
      <c r="DX131" s="2">
        <f t="shared" si="411"/>
        <v>12</v>
      </c>
      <c r="DY131">
        <f t="shared" si="412"/>
        <v>4</v>
      </c>
      <c r="DZ131">
        <f t="shared" si="413"/>
        <v>12</v>
      </c>
      <c r="EA131">
        <f t="shared" si="414"/>
        <v>4</v>
      </c>
      <c r="EB131">
        <f t="shared" si="415"/>
        <v>24</v>
      </c>
      <c r="EC131" s="3">
        <f t="shared" si="416"/>
        <v>4</v>
      </c>
      <c r="ED131" s="2">
        <f t="shared" ref="ED131:ED176" si="447">SUM(CX131,CZ131,DB131,DC131,DD131,DE131)</f>
        <v>23</v>
      </c>
      <c r="EE131" s="3">
        <f t="shared" si="417"/>
        <v>3.83</v>
      </c>
      <c r="EF131" s="2">
        <f t="shared" si="418"/>
        <v>10</v>
      </c>
      <c r="EG131" s="3">
        <f t="shared" si="419"/>
        <v>3.33</v>
      </c>
      <c r="EH131" s="2">
        <f t="shared" si="420"/>
        <v>127</v>
      </c>
      <c r="EI131" s="3">
        <f t="shared" si="421"/>
        <v>3.63</v>
      </c>
      <c r="EJ131" s="2">
        <v>1</v>
      </c>
      <c r="EK131">
        <v>4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2</v>
      </c>
      <c r="ER131">
        <v>2</v>
      </c>
      <c r="ES131">
        <v>2</v>
      </c>
      <c r="ET131">
        <v>4</v>
      </c>
      <c r="EU131" s="37">
        <v>2</v>
      </c>
      <c r="EV131">
        <v>2</v>
      </c>
      <c r="EW131">
        <v>2</v>
      </c>
      <c r="EX131">
        <v>2</v>
      </c>
      <c r="EY131">
        <v>2</v>
      </c>
      <c r="EZ131">
        <v>4</v>
      </c>
      <c r="FA131">
        <v>4</v>
      </c>
      <c r="FB131">
        <v>2</v>
      </c>
      <c r="FC131">
        <v>4</v>
      </c>
      <c r="FD131">
        <v>2</v>
      </c>
      <c r="FE131">
        <v>2</v>
      </c>
      <c r="FF131" s="2">
        <f t="shared" si="422"/>
        <v>50</v>
      </c>
      <c r="FG131" s="3">
        <f t="shared" si="423"/>
        <v>2.5</v>
      </c>
      <c r="FH131" s="32" t="s">
        <v>440</v>
      </c>
      <c r="FI131" s="31" t="s">
        <v>440</v>
      </c>
      <c r="FJ131" s="31" t="s">
        <v>440</v>
      </c>
      <c r="FK131" s="31" t="s">
        <v>440</v>
      </c>
      <c r="FL131" s="31" t="s">
        <v>440</v>
      </c>
      <c r="FM131" s="31" t="s">
        <v>440</v>
      </c>
      <c r="FN131" s="2">
        <v>1</v>
      </c>
      <c r="FO131">
        <v>1</v>
      </c>
      <c r="FP131">
        <v>1</v>
      </c>
      <c r="FQ131">
        <v>1</v>
      </c>
      <c r="FR131">
        <v>1</v>
      </c>
      <c r="FS131">
        <v>2</v>
      </c>
      <c r="FT131">
        <v>1</v>
      </c>
      <c r="FU131">
        <v>1</v>
      </c>
      <c r="FV131">
        <v>1</v>
      </c>
      <c r="FW131">
        <v>1</v>
      </c>
      <c r="FX131">
        <v>1</v>
      </c>
      <c r="FY131" s="37">
        <v>2</v>
      </c>
      <c r="FZ131">
        <v>1</v>
      </c>
      <c r="GA131">
        <v>1</v>
      </c>
      <c r="GB131">
        <v>1</v>
      </c>
      <c r="GC131">
        <v>2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 s="2">
        <f t="shared" si="424"/>
        <v>22</v>
      </c>
      <c r="GK131" s="3">
        <f t="shared" si="425"/>
        <v>1.1000000000000001</v>
      </c>
      <c r="GL131" s="32" t="s">
        <v>440</v>
      </c>
      <c r="GM131" s="31" t="s">
        <v>440</v>
      </c>
      <c r="GN131" s="31" t="s">
        <v>440</v>
      </c>
      <c r="GO131" s="31" t="s">
        <v>440</v>
      </c>
      <c r="GP131" s="31" t="s">
        <v>440</v>
      </c>
      <c r="GQ131" s="33" t="s">
        <v>440</v>
      </c>
      <c r="GR131" s="2">
        <v>1</v>
      </c>
      <c r="GS131">
        <v>4</v>
      </c>
      <c r="GT131">
        <v>1</v>
      </c>
      <c r="GU131">
        <v>1</v>
      </c>
      <c r="GV131">
        <v>4</v>
      </c>
      <c r="GW131">
        <v>5</v>
      </c>
      <c r="GX131" s="37">
        <f>LOOKUP(GW131,{1,2,3,4,5},{5,4,3,2,1})</f>
        <v>1</v>
      </c>
      <c r="GY131">
        <v>2</v>
      </c>
      <c r="GZ131" s="37">
        <f>LOOKUP(GY131,{1,2,3,4,5},{5,4,3,2,1})</f>
        <v>4</v>
      </c>
      <c r="HA131">
        <v>5</v>
      </c>
      <c r="HB131">
        <v>5</v>
      </c>
      <c r="HC131" s="37">
        <f>LOOKUP(HB131,{1,2,3,4,5},{5,4,3,2,1})</f>
        <v>1</v>
      </c>
      <c r="HD131">
        <v>1</v>
      </c>
      <c r="HE131">
        <v>4</v>
      </c>
      <c r="HF131">
        <v>4</v>
      </c>
      <c r="HG131">
        <v>4</v>
      </c>
      <c r="HH131">
        <v>4</v>
      </c>
      <c r="HI131">
        <v>4</v>
      </c>
      <c r="HJ131">
        <v>4</v>
      </c>
      <c r="HK131">
        <v>5</v>
      </c>
      <c r="HL131" s="37">
        <f>LOOKUP(HK131,{1,2,3,4,5},{5,4,3,2,1})</f>
        <v>1</v>
      </c>
      <c r="HM131">
        <v>5</v>
      </c>
      <c r="HN131" s="37">
        <f>LOOKUP(HM131,{1,2,3,4,5},{5,4,3,2,1})</f>
        <v>1</v>
      </c>
      <c r="HO131">
        <f t="shared" si="426"/>
        <v>48</v>
      </c>
      <c r="HP131">
        <f t="shared" si="427"/>
        <v>2.82</v>
      </c>
      <c r="HQ131">
        <v>1</v>
      </c>
      <c r="HR131">
        <v>3</v>
      </c>
      <c r="HS131">
        <v>3</v>
      </c>
      <c r="HT131">
        <v>1</v>
      </c>
      <c r="HU131">
        <v>1</v>
      </c>
      <c r="HV131">
        <v>1</v>
      </c>
      <c r="HW131">
        <v>1</v>
      </c>
      <c r="HX131" s="37">
        <v>3</v>
      </c>
      <c r="HY131">
        <v>1</v>
      </c>
      <c r="HZ131">
        <v>3</v>
      </c>
      <c r="IA131">
        <v>3</v>
      </c>
      <c r="IB131">
        <v>1</v>
      </c>
      <c r="IC131">
        <v>2</v>
      </c>
      <c r="ID131">
        <v>1</v>
      </c>
      <c r="IE131">
        <v>1</v>
      </c>
      <c r="IF131">
        <v>2</v>
      </c>
      <c r="IG131">
        <v>3</v>
      </c>
      <c r="IH131">
        <v>3</v>
      </c>
      <c r="II131">
        <v>2</v>
      </c>
      <c r="IJ131" s="37">
        <f>LOOKUP(II131,{1,2,3},{3,2,1})</f>
        <v>2</v>
      </c>
      <c r="IK131" s="2">
        <f t="shared" si="397"/>
        <v>32</v>
      </c>
      <c r="IL131" s="3">
        <f t="shared" si="398"/>
        <v>1.88</v>
      </c>
      <c r="IM131" s="2">
        <v>1</v>
      </c>
      <c r="IN131">
        <v>1</v>
      </c>
      <c r="IO131">
        <v>3</v>
      </c>
      <c r="IP131">
        <v>4</v>
      </c>
      <c r="IQ131">
        <v>1</v>
      </c>
      <c r="IR131">
        <v>5</v>
      </c>
      <c r="IS131">
        <v>1</v>
      </c>
      <c r="IT131" s="2">
        <f t="shared" si="428"/>
        <v>15</v>
      </c>
      <c r="IU131" s="3">
        <f t="shared" si="429"/>
        <v>2.5</v>
      </c>
      <c r="IV131" s="2">
        <v>1</v>
      </c>
      <c r="IW131">
        <v>1</v>
      </c>
      <c r="IX131">
        <v>3</v>
      </c>
      <c r="IY131">
        <v>4</v>
      </c>
      <c r="IZ131">
        <v>1</v>
      </c>
      <c r="JA131">
        <v>5</v>
      </c>
      <c r="JB131">
        <v>1</v>
      </c>
      <c r="JC131" s="2">
        <f t="shared" si="430"/>
        <v>15</v>
      </c>
      <c r="JD131" s="3">
        <f t="shared" si="431"/>
        <v>2.5</v>
      </c>
      <c r="JE131" s="2">
        <v>1</v>
      </c>
      <c r="JF131">
        <v>3</v>
      </c>
      <c r="JG131">
        <v>3</v>
      </c>
      <c r="JH131">
        <v>3</v>
      </c>
      <c r="JI131">
        <v>3</v>
      </c>
      <c r="JJ131">
        <v>2</v>
      </c>
      <c r="JK131">
        <v>3</v>
      </c>
      <c r="JL131" s="2">
        <f t="shared" si="432"/>
        <v>17</v>
      </c>
      <c r="JM131" s="3">
        <f t="shared" si="433"/>
        <v>2.8330000000000002</v>
      </c>
      <c r="JN131" s="2">
        <v>1</v>
      </c>
      <c r="JO131">
        <v>4</v>
      </c>
      <c r="JP131">
        <v>4</v>
      </c>
      <c r="JQ131">
        <v>4</v>
      </c>
      <c r="JR131">
        <v>4</v>
      </c>
      <c r="JS131">
        <v>5</v>
      </c>
      <c r="JT131">
        <v>4</v>
      </c>
      <c r="JU131" s="2">
        <f t="shared" si="365"/>
        <v>25</v>
      </c>
      <c r="JV131" s="3">
        <f t="shared" si="366"/>
        <v>4.1669999999999998</v>
      </c>
      <c r="JW131" s="2">
        <v>1</v>
      </c>
      <c r="JX131">
        <v>4</v>
      </c>
      <c r="JY131" s="37">
        <f>LOOKUP(JX131,{1,2,3,4,5},{5,4,3,2,1})</f>
        <v>2</v>
      </c>
      <c r="JZ131">
        <v>3</v>
      </c>
      <c r="KA131" s="37">
        <f>LOOKUP(JZ131,{1,2,3,4,5},{5,4,3,2,1})</f>
        <v>3</v>
      </c>
      <c r="KB131">
        <v>2</v>
      </c>
      <c r="KC131" s="37">
        <f>LOOKUP(KB131,{1,2,3,4,5},{5,4,3,2,1})</f>
        <v>4</v>
      </c>
      <c r="KD131">
        <v>4</v>
      </c>
      <c r="KE131" s="37">
        <f>LOOKUP(KD131,{1,2,3,4,5},{5,4,3,2,1})</f>
        <v>2</v>
      </c>
      <c r="KF131">
        <v>2</v>
      </c>
      <c r="KG131" s="37">
        <f>LOOKUP(KF131,{1,2,3,4,5},{5,4,3,2,1})</f>
        <v>4</v>
      </c>
      <c r="KH131">
        <v>4</v>
      </c>
      <c r="KI131" s="37">
        <f>LOOKUP(KH131,{1,2,3,4,5},{5,4,3,2,1})</f>
        <v>2</v>
      </c>
      <c r="KJ131" s="2">
        <f t="shared" ref="KJ131:KJ176" si="448">SUM(JX131,JZ131,KB131,KD131,KF131,KH131)</f>
        <v>19</v>
      </c>
      <c r="KK131" s="3">
        <f t="shared" si="434"/>
        <v>3.1669999999999998</v>
      </c>
      <c r="KL131" s="2">
        <f t="shared" si="435"/>
        <v>4</v>
      </c>
      <c r="KM131">
        <f t="shared" si="436"/>
        <v>9</v>
      </c>
      <c r="KN131">
        <f t="shared" si="363"/>
        <v>12</v>
      </c>
      <c r="KO131">
        <f t="shared" si="437"/>
        <v>4</v>
      </c>
      <c r="KP131">
        <f t="shared" si="361"/>
        <v>14</v>
      </c>
      <c r="KQ131">
        <f t="shared" si="438"/>
        <v>4</v>
      </c>
      <c r="KR131" s="2">
        <f t="shared" si="368"/>
        <v>7</v>
      </c>
      <c r="KS131">
        <f t="shared" si="364"/>
        <v>7</v>
      </c>
      <c r="KT131">
        <f t="shared" si="369"/>
        <v>7</v>
      </c>
      <c r="KU131">
        <f t="shared" si="370"/>
        <v>7</v>
      </c>
      <c r="KV131">
        <f t="shared" si="371"/>
        <v>7</v>
      </c>
      <c r="KW131" s="3">
        <f t="shared" si="372"/>
        <v>7</v>
      </c>
      <c r="KX131" s="2">
        <v>1</v>
      </c>
      <c r="KY131">
        <v>2</v>
      </c>
      <c r="KZ131">
        <v>4</v>
      </c>
      <c r="LA131">
        <v>2</v>
      </c>
      <c r="LB131">
        <v>3</v>
      </c>
      <c r="LC131">
        <v>4</v>
      </c>
      <c r="LD131">
        <v>2</v>
      </c>
      <c r="LE131">
        <v>4</v>
      </c>
      <c r="LF131">
        <v>2</v>
      </c>
      <c r="LG131">
        <v>4</v>
      </c>
      <c r="LH131">
        <v>4</v>
      </c>
      <c r="LI131">
        <v>2</v>
      </c>
      <c r="LJ131">
        <v>4</v>
      </c>
      <c r="LK131">
        <v>2</v>
      </c>
      <c r="LL131">
        <v>3</v>
      </c>
      <c r="LM131">
        <v>2</v>
      </c>
      <c r="LN131">
        <v>2</v>
      </c>
      <c r="LO131">
        <v>2</v>
      </c>
      <c r="LP131">
        <v>2</v>
      </c>
      <c r="LQ131">
        <v>2</v>
      </c>
      <c r="LR131">
        <v>3</v>
      </c>
      <c r="LS131">
        <v>2</v>
      </c>
      <c r="LT131">
        <v>3</v>
      </c>
      <c r="LU131" s="2">
        <f t="shared" si="439"/>
        <v>24</v>
      </c>
      <c r="LV131" s="3">
        <f t="shared" si="440"/>
        <v>4</v>
      </c>
      <c r="LW131" s="2">
        <f t="shared" si="441"/>
        <v>36</v>
      </c>
      <c r="LX131" s="3">
        <f t="shared" si="442"/>
        <v>2.25</v>
      </c>
      <c r="LY131" s="2">
        <f t="shared" si="443"/>
        <v>60</v>
      </c>
      <c r="LZ131" s="3">
        <f t="shared" si="444"/>
        <v>2.7269999999999999</v>
      </c>
      <c r="MA131" s="2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 s="3">
        <v>1</v>
      </c>
      <c r="MK131">
        <f t="shared" si="445"/>
        <v>10</v>
      </c>
      <c r="ML131" s="2">
        <v>1</v>
      </c>
      <c r="MM131">
        <v>4</v>
      </c>
      <c r="MN131">
        <v>4</v>
      </c>
      <c r="MO131">
        <v>2</v>
      </c>
      <c r="MP131" s="37">
        <f>LOOKUP(MO131,{1,2,3,4,5},{5,4,3,2,1})</f>
        <v>4</v>
      </c>
      <c r="MQ131">
        <v>3</v>
      </c>
      <c r="MR131">
        <v>2</v>
      </c>
      <c r="MS131" s="37">
        <f>LOOKUP(MR131,{1,2,3,4,5},{5,4,3,2,1})</f>
        <v>4</v>
      </c>
      <c r="MT131">
        <v>3</v>
      </c>
      <c r="MU131" s="37">
        <f>LOOKUP(MT131,{1,2,3,4,5},{5,4,3,2,1})</f>
        <v>3</v>
      </c>
      <c r="MV131">
        <v>4</v>
      </c>
      <c r="MW131">
        <v>4</v>
      </c>
      <c r="MX131">
        <v>4</v>
      </c>
      <c r="MY131">
        <v>4</v>
      </c>
      <c r="MZ131" s="37">
        <f>LOOKUP(MY131,{1,2,3,4,5},{5,4,3,2,1})</f>
        <v>2</v>
      </c>
      <c r="NA131">
        <v>4</v>
      </c>
      <c r="NB131">
        <v>4</v>
      </c>
      <c r="NC131">
        <v>4</v>
      </c>
      <c r="ND131" s="37">
        <f>LOOKUP(NC131,{1,2,3,4,5},{5,4,3,2,1})</f>
        <v>2</v>
      </c>
      <c r="NE131">
        <v>2</v>
      </c>
      <c r="NF131">
        <v>2</v>
      </c>
      <c r="NG131" s="37">
        <f>LOOKUP(NF131,{1,2,3,4,5},{5,4,3,2,1})</f>
        <v>4</v>
      </c>
      <c r="NH131">
        <v>2</v>
      </c>
      <c r="NI131" s="37">
        <f>LOOKUP(NH131,{1,2,3,4,5},{5,4,3,2,1})</f>
        <v>4</v>
      </c>
      <c r="NJ131">
        <v>2</v>
      </c>
      <c r="NK131">
        <v>3</v>
      </c>
      <c r="NL131" s="37">
        <f>LOOKUP(NK131,{1,2,3,4,5},{5,4,3,2,1})</f>
        <v>3</v>
      </c>
      <c r="NM131">
        <v>4</v>
      </c>
      <c r="NN131" s="37">
        <f>LOOKUP(NM131,{1,2,3,4,5},{5,4,3,2,1})</f>
        <v>2</v>
      </c>
      <c r="NO131">
        <v>2</v>
      </c>
      <c r="NP131" s="37">
        <f>LOOKUP(NO131,{1,2,3,4,5},{5,4,3,2,1})</f>
        <v>4</v>
      </c>
      <c r="NQ131">
        <v>2</v>
      </c>
      <c r="NR131">
        <v>4</v>
      </c>
      <c r="NS131">
        <v>4</v>
      </c>
      <c r="NT131">
        <v>2</v>
      </c>
      <c r="NU131" s="37">
        <f>LOOKUP(NT131,{1,2,3,4,5},{5,4,3,2,1})</f>
        <v>4</v>
      </c>
      <c r="NV131">
        <v>4</v>
      </c>
      <c r="NW131" s="37">
        <f>LOOKUP(NV131,{1,2,3,4,5},{5,4,3,2,1})</f>
        <v>2</v>
      </c>
      <c r="NX131">
        <v>4</v>
      </c>
      <c r="NY131" s="37">
        <f>LOOKUP(NX131,{1,2,3,4,5},{5,4,3,2,1})</f>
        <v>2</v>
      </c>
      <c r="NZ131">
        <f t="shared" si="373"/>
        <v>85</v>
      </c>
      <c r="OA131">
        <f t="shared" si="374"/>
        <v>3.27</v>
      </c>
      <c r="OB131" s="13" t="s">
        <v>440</v>
      </c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</row>
    <row r="132" spans="1:461" x14ac:dyDescent="0.3">
      <c r="A132" s="30">
        <v>145</v>
      </c>
      <c r="B132" s="2" t="s">
        <v>942</v>
      </c>
      <c r="C132" s="3">
        <v>1</v>
      </c>
      <c r="D132" s="2">
        <v>20</v>
      </c>
      <c r="E132">
        <v>1</v>
      </c>
      <c r="F132" s="2">
        <v>1</v>
      </c>
      <c r="G132">
        <v>1</v>
      </c>
      <c r="H132" s="3">
        <v>1</v>
      </c>
      <c r="I132" s="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f t="shared" si="446"/>
        <v>1</v>
      </c>
      <c r="Q132" t="s">
        <v>780</v>
      </c>
      <c r="R132">
        <v>3</v>
      </c>
      <c r="S132">
        <v>4</v>
      </c>
      <c r="T132">
        <f>LOOKUP(R132,{1,2,3,4,5,6,11,15},{1,2,1,2,2,2,1,2})</f>
        <v>1</v>
      </c>
      <c r="U132">
        <v>4</v>
      </c>
      <c r="V132" s="3" t="s">
        <v>852</v>
      </c>
      <c r="W132" s="2">
        <v>2</v>
      </c>
      <c r="X132">
        <v>14</v>
      </c>
      <c r="Y132">
        <v>80</v>
      </c>
      <c r="Z132" s="13">
        <f t="shared" si="359"/>
        <v>4</v>
      </c>
      <c r="AA132">
        <v>50</v>
      </c>
      <c r="AB132" s="13">
        <f t="shared" si="360"/>
        <v>2.5</v>
      </c>
      <c r="AC132">
        <f t="shared" si="362"/>
        <v>10.5</v>
      </c>
      <c r="AD132" s="13">
        <f t="shared" si="358"/>
        <v>3.5</v>
      </c>
      <c r="AE132" s="2">
        <v>1</v>
      </c>
      <c r="AF132">
        <v>1</v>
      </c>
      <c r="AG132">
        <f t="shared" si="375"/>
        <v>1</v>
      </c>
      <c r="AH132">
        <v>1</v>
      </c>
      <c r="AI132">
        <f t="shared" si="376"/>
        <v>1</v>
      </c>
      <c r="AJ132">
        <v>1</v>
      </c>
      <c r="AK132">
        <f t="shared" si="377"/>
        <v>1</v>
      </c>
      <c r="AL132">
        <v>1</v>
      </c>
      <c r="AM132">
        <f t="shared" si="378"/>
        <v>-1</v>
      </c>
      <c r="AN132">
        <v>1</v>
      </c>
      <c r="AO132">
        <f t="shared" si="379"/>
        <v>-1</v>
      </c>
      <c r="AP132">
        <v>1</v>
      </c>
      <c r="AQ132">
        <f t="shared" si="380"/>
        <v>1</v>
      </c>
      <c r="AR132">
        <v>2</v>
      </c>
      <c r="AS132">
        <f t="shared" si="381"/>
        <v>1</v>
      </c>
      <c r="AT132">
        <v>2</v>
      </c>
      <c r="AU132">
        <f t="shared" si="382"/>
        <v>1</v>
      </c>
      <c r="AV132">
        <v>1</v>
      </c>
      <c r="AW132">
        <f t="shared" si="383"/>
        <v>1</v>
      </c>
      <c r="AX132">
        <v>2</v>
      </c>
      <c r="AY132">
        <f t="shared" si="384"/>
        <v>1</v>
      </c>
      <c r="AZ132">
        <v>1</v>
      </c>
      <c r="BA132">
        <f t="shared" si="385"/>
        <v>-1</v>
      </c>
      <c r="BB132">
        <v>1</v>
      </c>
      <c r="BC132">
        <f t="shared" si="386"/>
        <v>1</v>
      </c>
      <c r="BD132">
        <v>1</v>
      </c>
      <c r="BE132">
        <f t="shared" si="387"/>
        <v>1</v>
      </c>
      <c r="BF132">
        <v>2</v>
      </c>
      <c r="BG132">
        <f t="shared" si="388"/>
        <v>1</v>
      </c>
      <c r="BH132">
        <v>1</v>
      </c>
      <c r="BI132">
        <f t="shared" si="389"/>
        <v>1</v>
      </c>
      <c r="BJ132">
        <v>2</v>
      </c>
      <c r="BK132">
        <f t="shared" si="390"/>
        <v>1</v>
      </c>
      <c r="BL132">
        <v>1</v>
      </c>
      <c r="BM132">
        <f t="shared" si="391"/>
        <v>-1</v>
      </c>
      <c r="BN132">
        <v>1</v>
      </c>
      <c r="BO132">
        <f t="shared" si="392"/>
        <v>1</v>
      </c>
      <c r="BP132">
        <v>1</v>
      </c>
      <c r="BQ132">
        <f t="shared" si="393"/>
        <v>1</v>
      </c>
      <c r="BR132">
        <v>2</v>
      </c>
      <c r="BS132">
        <f t="shared" si="394"/>
        <v>1</v>
      </c>
      <c r="BT132">
        <v>1</v>
      </c>
      <c r="BU132">
        <f t="shared" si="395"/>
        <v>-1</v>
      </c>
      <c r="BV132" s="13">
        <f t="shared" si="396"/>
        <v>11</v>
      </c>
      <c r="BW132" s="2">
        <v>1</v>
      </c>
      <c r="BX132">
        <v>2</v>
      </c>
      <c r="BY132">
        <v>2</v>
      </c>
      <c r="BZ132">
        <v>2</v>
      </c>
      <c r="CA132">
        <v>4</v>
      </c>
      <c r="CB132">
        <v>3</v>
      </c>
      <c r="CC132">
        <v>4</v>
      </c>
      <c r="CD132">
        <v>2</v>
      </c>
      <c r="CE132" s="37">
        <v>5</v>
      </c>
      <c r="CF132">
        <v>2</v>
      </c>
      <c r="CG132">
        <v>3</v>
      </c>
      <c r="CH132">
        <v>2</v>
      </c>
      <c r="CI132">
        <v>2</v>
      </c>
      <c r="CJ132">
        <v>2</v>
      </c>
      <c r="CK132">
        <v>4</v>
      </c>
      <c r="CL132">
        <v>2</v>
      </c>
      <c r="CM132">
        <v>2</v>
      </c>
      <c r="CN132">
        <v>4</v>
      </c>
      <c r="CO132">
        <v>2</v>
      </c>
      <c r="CP132">
        <v>4</v>
      </c>
      <c r="CQ132">
        <v>3</v>
      </c>
      <c r="CR132">
        <v>2</v>
      </c>
      <c r="CS132">
        <f>LOOKUP(CR132,{1,2,3,4,5},{5,4,3,2,1})</f>
        <v>4</v>
      </c>
      <c r="CT132">
        <v>2</v>
      </c>
      <c r="CU132">
        <v>2</v>
      </c>
      <c r="CV132">
        <v>3</v>
      </c>
      <c r="CW132">
        <v>2</v>
      </c>
      <c r="CX132">
        <f>LOOKUP(CW132,{1,2,3,4,5},{5,4,3,2,1})</f>
        <v>4</v>
      </c>
      <c r="CY132">
        <v>2</v>
      </c>
      <c r="CZ132">
        <f>LOOKUP(CY132,{1,2,3,4,5},{5,4,3,2,1})</f>
        <v>4</v>
      </c>
      <c r="DA132">
        <v>2</v>
      </c>
      <c r="DB132">
        <f>LOOKUP(DA132,{1,2,3,4,5},{5,4,3,2,1})</f>
        <v>4</v>
      </c>
      <c r="DC132">
        <v>3</v>
      </c>
      <c r="DD132">
        <v>4</v>
      </c>
      <c r="DE132">
        <v>4</v>
      </c>
      <c r="DF132">
        <v>2</v>
      </c>
      <c r="DG132">
        <v>4</v>
      </c>
      <c r="DH132">
        <v>3</v>
      </c>
      <c r="DI132">
        <v>3</v>
      </c>
      <c r="DJ132">
        <v>2</v>
      </c>
      <c r="DK132">
        <v>2</v>
      </c>
      <c r="DL132" s="2">
        <f t="shared" si="399"/>
        <v>6</v>
      </c>
      <c r="DM132">
        <f t="shared" si="400"/>
        <v>2</v>
      </c>
      <c r="DN132">
        <f t="shared" si="401"/>
        <v>9</v>
      </c>
      <c r="DO132">
        <f t="shared" si="402"/>
        <v>3</v>
      </c>
      <c r="DP132">
        <f t="shared" si="403"/>
        <v>15</v>
      </c>
      <c r="DQ132" s="3">
        <f t="shared" si="404"/>
        <v>2.5</v>
      </c>
      <c r="DR132" s="2">
        <f t="shared" si="405"/>
        <v>20</v>
      </c>
      <c r="DS132">
        <f t="shared" si="406"/>
        <v>3.3332999999999999</v>
      </c>
      <c r="DT132">
        <f t="shared" si="407"/>
        <v>18</v>
      </c>
      <c r="DU132">
        <f t="shared" si="408"/>
        <v>2.25</v>
      </c>
      <c r="DV132">
        <f t="shared" si="409"/>
        <v>38</v>
      </c>
      <c r="DW132" s="3">
        <f t="shared" si="410"/>
        <v>2.71</v>
      </c>
      <c r="DX132" s="2">
        <f t="shared" si="411"/>
        <v>11</v>
      </c>
      <c r="DY132">
        <f t="shared" si="412"/>
        <v>3.6667000000000001</v>
      </c>
      <c r="DZ132">
        <f t="shared" si="413"/>
        <v>7</v>
      </c>
      <c r="EA132">
        <f t="shared" si="414"/>
        <v>2.3332999999999999</v>
      </c>
      <c r="EB132">
        <f t="shared" si="415"/>
        <v>18</v>
      </c>
      <c r="EC132" s="3">
        <f t="shared" si="416"/>
        <v>3</v>
      </c>
      <c r="ED132" s="2">
        <f t="shared" si="447"/>
        <v>23</v>
      </c>
      <c r="EE132" s="3">
        <f t="shared" si="417"/>
        <v>3.83</v>
      </c>
      <c r="EF132" s="2">
        <f t="shared" si="418"/>
        <v>7</v>
      </c>
      <c r="EG132" s="3">
        <f t="shared" si="419"/>
        <v>2.33</v>
      </c>
      <c r="EH132" s="2">
        <f t="shared" si="420"/>
        <v>101</v>
      </c>
      <c r="EI132" s="3">
        <f t="shared" si="421"/>
        <v>2.89</v>
      </c>
      <c r="EJ132" s="2">
        <v>1</v>
      </c>
      <c r="EK132">
        <v>2</v>
      </c>
      <c r="EL132">
        <v>2</v>
      </c>
      <c r="EM132">
        <v>2</v>
      </c>
      <c r="EN132">
        <v>2</v>
      </c>
      <c r="EO132">
        <v>2</v>
      </c>
      <c r="EP132">
        <v>2</v>
      </c>
      <c r="EQ132">
        <v>3</v>
      </c>
      <c r="ER132">
        <v>2</v>
      </c>
      <c r="ES132">
        <v>2</v>
      </c>
      <c r="ET132">
        <v>4</v>
      </c>
      <c r="EU132" s="37">
        <v>2</v>
      </c>
      <c r="EV132">
        <v>1</v>
      </c>
      <c r="EW132">
        <v>1</v>
      </c>
      <c r="EX132">
        <v>1</v>
      </c>
      <c r="EY132">
        <v>1</v>
      </c>
      <c r="EZ132">
        <v>5</v>
      </c>
      <c r="FA132">
        <v>5</v>
      </c>
      <c r="FB132">
        <v>2</v>
      </c>
      <c r="FC132">
        <v>2</v>
      </c>
      <c r="FD132">
        <v>2</v>
      </c>
      <c r="FE132">
        <v>2</v>
      </c>
      <c r="FF132" s="2">
        <f t="shared" si="422"/>
        <v>45</v>
      </c>
      <c r="FG132" s="3">
        <f t="shared" si="423"/>
        <v>2.25</v>
      </c>
      <c r="FH132" s="2" t="s">
        <v>934</v>
      </c>
      <c r="FI132">
        <v>0</v>
      </c>
      <c r="FJ132" t="s">
        <v>935</v>
      </c>
      <c r="FK132">
        <v>0</v>
      </c>
      <c r="FL132" t="s">
        <v>512</v>
      </c>
      <c r="FM132">
        <v>8</v>
      </c>
      <c r="FN132" s="32">
        <v>1</v>
      </c>
      <c r="FO132" s="31">
        <v>1</v>
      </c>
      <c r="FP132" s="31">
        <v>1</v>
      </c>
      <c r="FQ132" s="31">
        <v>1</v>
      </c>
      <c r="FR132" s="31">
        <v>2</v>
      </c>
      <c r="FS132" s="31">
        <v>2</v>
      </c>
      <c r="FT132" s="31">
        <v>2</v>
      </c>
      <c r="FU132" s="31">
        <v>1</v>
      </c>
      <c r="FV132" s="31">
        <v>2</v>
      </c>
      <c r="FW132" s="31" t="s">
        <v>440</v>
      </c>
      <c r="FX132" s="31">
        <v>1</v>
      </c>
      <c r="FY132" s="31">
        <v>2</v>
      </c>
      <c r="FZ132" s="31">
        <v>2</v>
      </c>
      <c r="GA132" s="31">
        <v>2</v>
      </c>
      <c r="GB132" s="31">
        <v>2</v>
      </c>
      <c r="GC132" s="31">
        <v>1</v>
      </c>
      <c r="GD132" s="31">
        <v>1</v>
      </c>
      <c r="GE132" s="31">
        <v>1</v>
      </c>
      <c r="GF132" s="31">
        <v>2</v>
      </c>
      <c r="GG132" s="31">
        <v>2</v>
      </c>
      <c r="GH132" s="31">
        <v>2</v>
      </c>
      <c r="GI132" s="31">
        <v>2</v>
      </c>
      <c r="GJ132" s="32">
        <f t="shared" si="424"/>
        <v>30</v>
      </c>
      <c r="GK132" s="33">
        <f t="shared" si="425"/>
        <v>1.5</v>
      </c>
      <c r="GL132" s="2" t="s">
        <v>507</v>
      </c>
      <c r="GM132">
        <v>3</v>
      </c>
      <c r="GN132" t="s">
        <v>506</v>
      </c>
      <c r="GO132">
        <v>2</v>
      </c>
      <c r="GP132" t="s">
        <v>943</v>
      </c>
      <c r="GQ132" s="3">
        <v>0</v>
      </c>
      <c r="GR132" s="2">
        <v>1</v>
      </c>
      <c r="GS132">
        <v>4</v>
      </c>
      <c r="GT132">
        <v>4</v>
      </c>
      <c r="GU132">
        <v>1</v>
      </c>
      <c r="GV132">
        <v>3</v>
      </c>
      <c r="GW132">
        <v>5</v>
      </c>
      <c r="GX132" s="37">
        <f>LOOKUP(GW132,{1,2,3,4,5},{5,4,3,2,1})</f>
        <v>1</v>
      </c>
      <c r="GY132">
        <v>2</v>
      </c>
      <c r="GZ132" s="37">
        <f>LOOKUP(GY132,{1,2,3,4,5},{5,4,3,2,1})</f>
        <v>4</v>
      </c>
      <c r="HA132">
        <v>3</v>
      </c>
      <c r="HB132">
        <v>5</v>
      </c>
      <c r="HC132" s="37">
        <f>LOOKUP(HB132,{1,2,3,4,5},{5,4,3,2,1})</f>
        <v>1</v>
      </c>
      <c r="HD132">
        <v>1</v>
      </c>
      <c r="HE132">
        <v>4</v>
      </c>
      <c r="HF132">
        <v>3</v>
      </c>
      <c r="HG132">
        <v>4</v>
      </c>
      <c r="HH132">
        <v>4</v>
      </c>
      <c r="HI132">
        <v>4</v>
      </c>
      <c r="HJ132">
        <v>4</v>
      </c>
      <c r="HK132">
        <v>3</v>
      </c>
      <c r="HL132" s="37">
        <f>LOOKUP(HK132,{1,2,3,4,5},{5,4,3,2,1})</f>
        <v>3</v>
      </c>
      <c r="HM132">
        <v>3</v>
      </c>
      <c r="HN132" s="37">
        <f>LOOKUP(HM132,{1,2,3,4,5},{5,4,3,2,1})</f>
        <v>3</v>
      </c>
      <c r="HO132">
        <f t="shared" si="426"/>
        <v>51</v>
      </c>
      <c r="HP132">
        <f t="shared" si="427"/>
        <v>3</v>
      </c>
      <c r="HQ132">
        <v>1</v>
      </c>
      <c r="HR132">
        <v>3</v>
      </c>
      <c r="HS132">
        <v>2</v>
      </c>
      <c r="HT132">
        <v>1</v>
      </c>
      <c r="HU132">
        <v>1</v>
      </c>
      <c r="HV132">
        <v>1</v>
      </c>
      <c r="HW132">
        <v>1</v>
      </c>
      <c r="HX132" s="37">
        <v>3</v>
      </c>
      <c r="HY132">
        <v>1</v>
      </c>
      <c r="HZ132">
        <v>2</v>
      </c>
      <c r="IA132">
        <v>2</v>
      </c>
      <c r="IB132">
        <v>1</v>
      </c>
      <c r="IC132">
        <v>1</v>
      </c>
      <c r="ID132">
        <v>1</v>
      </c>
      <c r="IE132">
        <v>1</v>
      </c>
      <c r="IF132">
        <v>2</v>
      </c>
      <c r="IG132">
        <v>2</v>
      </c>
      <c r="IH132">
        <v>1</v>
      </c>
      <c r="II132">
        <v>2</v>
      </c>
      <c r="IJ132" s="37">
        <f>LOOKUP(II132,{1,2,3},{3,2,1})</f>
        <v>2</v>
      </c>
      <c r="IK132" s="2">
        <f t="shared" si="397"/>
        <v>25</v>
      </c>
      <c r="IL132" s="3">
        <f t="shared" si="398"/>
        <v>1.47</v>
      </c>
      <c r="IM132" s="2">
        <v>1</v>
      </c>
      <c r="IN132">
        <v>1</v>
      </c>
      <c r="IO132">
        <v>3</v>
      </c>
      <c r="IP132">
        <v>3</v>
      </c>
      <c r="IQ132">
        <v>1</v>
      </c>
      <c r="IR132">
        <v>4</v>
      </c>
      <c r="IS132">
        <v>1</v>
      </c>
      <c r="IT132" s="2">
        <f t="shared" si="428"/>
        <v>13</v>
      </c>
      <c r="IU132" s="3">
        <f t="shared" si="429"/>
        <v>2.1669999999999998</v>
      </c>
      <c r="IV132" s="2">
        <v>1</v>
      </c>
      <c r="IW132">
        <v>2</v>
      </c>
      <c r="IX132">
        <v>4</v>
      </c>
      <c r="IY132">
        <v>2</v>
      </c>
      <c r="IZ132">
        <v>1</v>
      </c>
      <c r="JA132">
        <v>3</v>
      </c>
      <c r="JB132">
        <v>3</v>
      </c>
      <c r="JC132" s="2">
        <f t="shared" si="430"/>
        <v>15</v>
      </c>
      <c r="JD132" s="3">
        <f t="shared" si="431"/>
        <v>2.5</v>
      </c>
      <c r="JE132" s="2">
        <v>1</v>
      </c>
      <c r="JF132">
        <v>1</v>
      </c>
      <c r="JG132">
        <v>3</v>
      </c>
      <c r="JH132">
        <v>2</v>
      </c>
      <c r="JI132">
        <v>2</v>
      </c>
      <c r="JJ132">
        <v>2</v>
      </c>
      <c r="JK132">
        <v>3</v>
      </c>
      <c r="JL132" s="2">
        <f t="shared" si="432"/>
        <v>13</v>
      </c>
      <c r="JM132" s="3">
        <f t="shared" si="433"/>
        <v>2.1669999999999998</v>
      </c>
      <c r="JN132" s="2">
        <v>1</v>
      </c>
      <c r="JO132">
        <v>3</v>
      </c>
      <c r="JP132">
        <v>3</v>
      </c>
      <c r="JQ132">
        <v>3</v>
      </c>
      <c r="JR132">
        <v>3</v>
      </c>
      <c r="JS132">
        <v>3</v>
      </c>
      <c r="JT132">
        <v>3</v>
      </c>
      <c r="JU132" s="2">
        <f t="shared" si="365"/>
        <v>18</v>
      </c>
      <c r="JV132" s="3">
        <f t="shared" si="366"/>
        <v>3</v>
      </c>
      <c r="JW132" s="2">
        <v>1</v>
      </c>
      <c r="JX132">
        <v>4</v>
      </c>
      <c r="JY132" s="37">
        <f>LOOKUP(JX132,{1,2,3,4,5},{5,4,3,2,1})</f>
        <v>2</v>
      </c>
      <c r="JZ132">
        <v>4</v>
      </c>
      <c r="KA132" s="37">
        <f>LOOKUP(JZ132,{1,2,3,4,5},{5,4,3,2,1})</f>
        <v>2</v>
      </c>
      <c r="KB132">
        <v>4</v>
      </c>
      <c r="KC132" s="37">
        <f>LOOKUP(KB132,{1,2,3,4,5},{5,4,3,2,1})</f>
        <v>2</v>
      </c>
      <c r="KD132">
        <v>4</v>
      </c>
      <c r="KE132" s="37">
        <f>LOOKUP(KD132,{1,2,3,4,5},{5,4,3,2,1})</f>
        <v>2</v>
      </c>
      <c r="KF132">
        <v>3</v>
      </c>
      <c r="KG132" s="37">
        <f>LOOKUP(KF132,{1,2,3,4,5},{5,4,3,2,1})</f>
        <v>3</v>
      </c>
      <c r="KH132">
        <v>4</v>
      </c>
      <c r="KI132" s="37">
        <f>LOOKUP(KH132,{1,2,3,4,5},{5,4,3,2,1})</f>
        <v>2</v>
      </c>
      <c r="KJ132" s="2">
        <f t="shared" si="448"/>
        <v>23</v>
      </c>
      <c r="KK132" s="3">
        <f t="shared" si="434"/>
        <v>3.8330000000000002</v>
      </c>
      <c r="KL132" s="2">
        <f t="shared" si="435"/>
        <v>5</v>
      </c>
      <c r="KM132">
        <f t="shared" si="436"/>
        <v>9</v>
      </c>
      <c r="KN132">
        <f t="shared" si="363"/>
        <v>7</v>
      </c>
      <c r="KO132">
        <f t="shared" si="437"/>
        <v>4</v>
      </c>
      <c r="KP132">
        <f t="shared" si="361"/>
        <v>10</v>
      </c>
      <c r="KQ132">
        <f t="shared" si="438"/>
        <v>6</v>
      </c>
      <c r="KR132" s="2">
        <f t="shared" si="368"/>
        <v>4</v>
      </c>
      <c r="KS132">
        <f t="shared" si="364"/>
        <v>6</v>
      </c>
      <c r="KT132">
        <f t="shared" si="369"/>
        <v>5</v>
      </c>
      <c r="KU132">
        <f t="shared" si="370"/>
        <v>5</v>
      </c>
      <c r="KV132">
        <f t="shared" si="371"/>
        <v>5</v>
      </c>
      <c r="KW132" s="3">
        <f t="shared" si="372"/>
        <v>6</v>
      </c>
      <c r="KX132" s="2">
        <v>1</v>
      </c>
      <c r="KY132">
        <v>2</v>
      </c>
      <c r="KZ132">
        <v>4</v>
      </c>
      <c r="LA132">
        <v>2</v>
      </c>
      <c r="LB132">
        <v>1</v>
      </c>
      <c r="LC132">
        <v>4</v>
      </c>
      <c r="LD132">
        <v>1</v>
      </c>
      <c r="LE132">
        <v>4</v>
      </c>
      <c r="LF132">
        <v>2</v>
      </c>
      <c r="LG132">
        <v>3</v>
      </c>
      <c r="LH132">
        <v>4</v>
      </c>
      <c r="LI132">
        <v>2</v>
      </c>
      <c r="LJ132">
        <v>5</v>
      </c>
      <c r="LK132">
        <v>2</v>
      </c>
      <c r="LL132">
        <v>3</v>
      </c>
      <c r="LM132">
        <v>2</v>
      </c>
      <c r="LN132">
        <v>2</v>
      </c>
      <c r="LO132">
        <v>2</v>
      </c>
      <c r="LP132">
        <v>2</v>
      </c>
      <c r="LQ132">
        <v>2</v>
      </c>
      <c r="LR132">
        <v>2</v>
      </c>
      <c r="LS132">
        <v>2</v>
      </c>
      <c r="LT132">
        <v>3</v>
      </c>
      <c r="LU132" s="2">
        <f t="shared" si="439"/>
        <v>24</v>
      </c>
      <c r="LV132" s="3">
        <f t="shared" si="440"/>
        <v>4</v>
      </c>
      <c r="LW132" s="2">
        <f t="shared" si="441"/>
        <v>32</v>
      </c>
      <c r="LX132" s="3">
        <f t="shared" si="442"/>
        <v>2</v>
      </c>
      <c r="LY132" s="2">
        <f t="shared" si="443"/>
        <v>56</v>
      </c>
      <c r="LZ132" s="3">
        <f t="shared" si="444"/>
        <v>2.5449999999999999</v>
      </c>
      <c r="MA132" s="2">
        <v>1</v>
      </c>
      <c r="MB132">
        <v>2</v>
      </c>
      <c r="MC132">
        <v>1</v>
      </c>
      <c r="MD132">
        <v>1</v>
      </c>
      <c r="ME132">
        <v>2</v>
      </c>
      <c r="MF132">
        <v>2</v>
      </c>
      <c r="MG132">
        <v>1</v>
      </c>
      <c r="MH132">
        <v>2</v>
      </c>
      <c r="MI132">
        <v>1</v>
      </c>
      <c r="MJ132" s="3">
        <v>1</v>
      </c>
      <c r="MK132">
        <f t="shared" si="445"/>
        <v>14</v>
      </c>
      <c r="ML132" s="2">
        <v>1</v>
      </c>
      <c r="MM132">
        <v>3</v>
      </c>
      <c r="MN132">
        <v>4</v>
      </c>
      <c r="MO132">
        <v>4</v>
      </c>
      <c r="MP132" s="37">
        <f>LOOKUP(MO132,{1,2,3,4,5},{5,4,3,2,1})</f>
        <v>2</v>
      </c>
      <c r="MQ132">
        <v>3</v>
      </c>
      <c r="MR132">
        <v>3</v>
      </c>
      <c r="MS132" s="37">
        <f>LOOKUP(MR132,{1,2,3,4,5},{5,4,3,2,1})</f>
        <v>3</v>
      </c>
      <c r="MT132">
        <v>3</v>
      </c>
      <c r="MU132" s="37">
        <f>LOOKUP(MT132,{1,2,3,4,5},{5,4,3,2,1})</f>
        <v>3</v>
      </c>
      <c r="MV132">
        <v>3</v>
      </c>
      <c r="MW132">
        <v>3</v>
      </c>
      <c r="MX132">
        <v>3</v>
      </c>
      <c r="MY132">
        <v>3</v>
      </c>
      <c r="MZ132" s="37">
        <f>LOOKUP(MY132,{1,2,3,4,5},{5,4,3,2,1})</f>
        <v>3</v>
      </c>
      <c r="NA132">
        <v>4</v>
      </c>
      <c r="NB132">
        <v>4</v>
      </c>
      <c r="NC132">
        <v>4</v>
      </c>
      <c r="ND132" s="37">
        <f>LOOKUP(NC132,{1,2,3,4,5},{5,4,3,2,1})</f>
        <v>2</v>
      </c>
      <c r="NE132">
        <v>3</v>
      </c>
      <c r="NF132">
        <v>4</v>
      </c>
      <c r="NG132" s="37">
        <f>LOOKUP(NF132,{1,2,3,4,5},{5,4,3,2,1})</f>
        <v>2</v>
      </c>
      <c r="NH132">
        <v>4</v>
      </c>
      <c r="NI132" s="37">
        <f>LOOKUP(NH132,{1,2,3,4,5},{5,4,3,2,1})</f>
        <v>2</v>
      </c>
      <c r="NJ132">
        <v>4</v>
      </c>
      <c r="NK132">
        <v>4</v>
      </c>
      <c r="NL132" s="37">
        <f>LOOKUP(NK132,{1,2,3,4,5},{5,4,3,2,1})</f>
        <v>2</v>
      </c>
      <c r="NM132">
        <v>4</v>
      </c>
      <c r="NN132" s="37">
        <f>LOOKUP(NM132,{1,2,3,4,5},{5,4,3,2,1})</f>
        <v>2</v>
      </c>
      <c r="NO132">
        <v>3</v>
      </c>
      <c r="NP132" s="37">
        <f>LOOKUP(NO132,{1,2,3,4,5},{5,4,3,2,1})</f>
        <v>3</v>
      </c>
      <c r="NQ132">
        <v>3</v>
      </c>
      <c r="NR132">
        <v>3</v>
      </c>
      <c r="NS132">
        <v>3</v>
      </c>
      <c r="NT132">
        <v>2</v>
      </c>
      <c r="NU132" s="37">
        <f>LOOKUP(NT132,{1,2,3,4,5},{5,4,3,2,1})</f>
        <v>4</v>
      </c>
      <c r="NV132">
        <v>4</v>
      </c>
      <c r="NW132" s="37">
        <f>LOOKUP(NV132,{1,2,3,4,5},{5,4,3,2,1})</f>
        <v>2</v>
      </c>
      <c r="NX132">
        <v>3</v>
      </c>
      <c r="NY132" s="37">
        <f>LOOKUP(NX132,{1,2,3,4,5},{5,4,3,2,1})</f>
        <v>3</v>
      </c>
      <c r="NZ132">
        <f t="shared" si="373"/>
        <v>76</v>
      </c>
      <c r="OA132">
        <f t="shared" si="374"/>
        <v>2.92</v>
      </c>
      <c r="OB132" s="13" t="s">
        <v>440</v>
      </c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</row>
    <row r="133" spans="1:461" x14ac:dyDescent="0.3">
      <c r="A133" s="30">
        <v>146</v>
      </c>
      <c r="B133" s="2" t="s">
        <v>944</v>
      </c>
      <c r="C133" s="3">
        <v>1</v>
      </c>
      <c r="D133" s="2">
        <v>17</v>
      </c>
      <c r="E133">
        <v>1</v>
      </c>
      <c r="F133" s="2">
        <v>1</v>
      </c>
      <c r="G133">
        <v>1</v>
      </c>
      <c r="H133" s="3">
        <v>1</v>
      </c>
      <c r="I133" s="2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f t="shared" si="446"/>
        <v>1</v>
      </c>
      <c r="Q133" t="s">
        <v>945</v>
      </c>
      <c r="R133">
        <v>3</v>
      </c>
      <c r="S133">
        <v>3</v>
      </c>
      <c r="T133">
        <f>LOOKUP(R133,{1,2,3,4,5,6,11,15},{1,2,1,2,2,2,1,2})</f>
        <v>1</v>
      </c>
      <c r="V133" s="3" t="s">
        <v>852</v>
      </c>
      <c r="W133" s="2">
        <v>1</v>
      </c>
      <c r="X133">
        <v>14</v>
      </c>
      <c r="Y133">
        <v>75</v>
      </c>
      <c r="Z133" s="13">
        <f t="shared" si="359"/>
        <v>3.75</v>
      </c>
      <c r="AA133">
        <v>35</v>
      </c>
      <c r="AB133" s="13">
        <f t="shared" si="360"/>
        <v>1.75</v>
      </c>
      <c r="AC133">
        <f t="shared" si="362"/>
        <v>8.5</v>
      </c>
      <c r="AD133" s="13">
        <f t="shared" si="358"/>
        <v>2.8330000000000002</v>
      </c>
      <c r="AE133" s="2">
        <v>1</v>
      </c>
      <c r="AF133">
        <v>1</v>
      </c>
      <c r="AG133">
        <f t="shared" si="375"/>
        <v>1</v>
      </c>
      <c r="AH133">
        <v>1</v>
      </c>
      <c r="AI133">
        <f t="shared" si="376"/>
        <v>1</v>
      </c>
      <c r="AJ133">
        <v>1</v>
      </c>
      <c r="AK133">
        <f t="shared" si="377"/>
        <v>1</v>
      </c>
      <c r="AL133">
        <v>1</v>
      </c>
      <c r="AM133">
        <f t="shared" si="378"/>
        <v>-1</v>
      </c>
      <c r="AN133">
        <v>2</v>
      </c>
      <c r="AO133">
        <f t="shared" si="379"/>
        <v>1</v>
      </c>
      <c r="AP133">
        <v>1</v>
      </c>
      <c r="AQ133">
        <f t="shared" si="380"/>
        <v>1</v>
      </c>
      <c r="AR133">
        <v>2</v>
      </c>
      <c r="AS133">
        <f t="shared" si="381"/>
        <v>1</v>
      </c>
      <c r="AT133">
        <v>2</v>
      </c>
      <c r="AU133">
        <f t="shared" si="382"/>
        <v>1</v>
      </c>
      <c r="AV133">
        <v>2</v>
      </c>
      <c r="AW133">
        <f t="shared" si="383"/>
        <v>-1</v>
      </c>
      <c r="AX133">
        <v>1</v>
      </c>
      <c r="AY133">
        <f t="shared" si="384"/>
        <v>-1</v>
      </c>
      <c r="AZ133">
        <v>1</v>
      </c>
      <c r="BA133">
        <f t="shared" si="385"/>
        <v>-1</v>
      </c>
      <c r="BB133">
        <v>1</v>
      </c>
      <c r="BC133">
        <f t="shared" si="386"/>
        <v>1</v>
      </c>
      <c r="BD133">
        <v>1</v>
      </c>
      <c r="BE133">
        <f t="shared" si="387"/>
        <v>1</v>
      </c>
      <c r="BF133">
        <v>2</v>
      </c>
      <c r="BG133">
        <f t="shared" si="388"/>
        <v>1</v>
      </c>
      <c r="BH133">
        <v>1</v>
      </c>
      <c r="BI133">
        <f t="shared" si="389"/>
        <v>1</v>
      </c>
      <c r="BJ133">
        <v>2</v>
      </c>
      <c r="BK133">
        <f t="shared" si="390"/>
        <v>1</v>
      </c>
      <c r="BL133">
        <v>2</v>
      </c>
      <c r="BM133">
        <f t="shared" si="391"/>
        <v>1</v>
      </c>
      <c r="BN133">
        <v>1</v>
      </c>
      <c r="BO133">
        <f t="shared" si="392"/>
        <v>1</v>
      </c>
      <c r="BP133">
        <v>1</v>
      </c>
      <c r="BQ133">
        <f t="shared" si="393"/>
        <v>1</v>
      </c>
      <c r="BR133">
        <v>2</v>
      </c>
      <c r="BS133">
        <f t="shared" si="394"/>
        <v>1</v>
      </c>
      <c r="BT133">
        <v>1</v>
      </c>
      <c r="BU133">
        <f t="shared" si="395"/>
        <v>-1</v>
      </c>
      <c r="BV133" s="13">
        <f t="shared" si="396"/>
        <v>11</v>
      </c>
      <c r="BW133" s="2">
        <v>1</v>
      </c>
      <c r="BX133">
        <v>4</v>
      </c>
      <c r="BY133">
        <v>2</v>
      </c>
      <c r="BZ133">
        <v>1</v>
      </c>
      <c r="CA133">
        <v>3</v>
      </c>
      <c r="CB133">
        <v>4</v>
      </c>
      <c r="CC133">
        <v>5</v>
      </c>
      <c r="CD133">
        <v>2</v>
      </c>
      <c r="CE133" s="37">
        <v>5</v>
      </c>
      <c r="CF133">
        <v>5</v>
      </c>
      <c r="CG133">
        <v>5</v>
      </c>
      <c r="CH133">
        <v>4</v>
      </c>
      <c r="CI133">
        <v>5</v>
      </c>
      <c r="CJ133">
        <v>5</v>
      </c>
      <c r="CK133">
        <v>4</v>
      </c>
      <c r="CL133">
        <v>3</v>
      </c>
      <c r="CM133">
        <v>3</v>
      </c>
      <c r="CN133">
        <v>5</v>
      </c>
      <c r="CO133">
        <v>3</v>
      </c>
      <c r="CP133">
        <v>5</v>
      </c>
      <c r="CQ133">
        <v>5</v>
      </c>
      <c r="CR133">
        <v>4</v>
      </c>
      <c r="CS133">
        <f>LOOKUP(CR133,{1,2,3,4,5},{5,4,3,2,1})</f>
        <v>2</v>
      </c>
      <c r="CT133">
        <v>3</v>
      </c>
      <c r="CU133">
        <v>2</v>
      </c>
      <c r="CV133">
        <v>4</v>
      </c>
      <c r="CW133">
        <v>1</v>
      </c>
      <c r="CX133">
        <f>LOOKUP(CW133,{1,2,3,4,5},{5,4,3,2,1})</f>
        <v>5</v>
      </c>
      <c r="CY133">
        <v>1</v>
      </c>
      <c r="CZ133">
        <f>LOOKUP(CY133,{1,2,3,4,5},{5,4,3,2,1})</f>
        <v>5</v>
      </c>
      <c r="DA133">
        <v>1</v>
      </c>
      <c r="DB133">
        <f>LOOKUP(DA133,{1,2,3,4,5},{5,4,3,2,1})</f>
        <v>5</v>
      </c>
      <c r="DC133">
        <v>5</v>
      </c>
      <c r="DD133">
        <v>5</v>
      </c>
      <c r="DE133">
        <v>5</v>
      </c>
      <c r="DF133">
        <v>5</v>
      </c>
      <c r="DG133">
        <v>5</v>
      </c>
      <c r="DH133">
        <v>5</v>
      </c>
      <c r="DI133">
        <v>5</v>
      </c>
      <c r="DJ133">
        <v>5</v>
      </c>
      <c r="DK133">
        <v>5</v>
      </c>
      <c r="DL133" s="2">
        <f t="shared" si="399"/>
        <v>7</v>
      </c>
      <c r="DM133">
        <f t="shared" si="400"/>
        <v>2.3332999999999999</v>
      </c>
      <c r="DN133">
        <f t="shared" si="401"/>
        <v>15</v>
      </c>
      <c r="DO133">
        <f t="shared" si="402"/>
        <v>5</v>
      </c>
      <c r="DP133">
        <f t="shared" si="403"/>
        <v>22</v>
      </c>
      <c r="DQ133" s="3">
        <f t="shared" si="404"/>
        <v>3.6667000000000001</v>
      </c>
      <c r="DR133" s="2">
        <f t="shared" si="405"/>
        <v>25</v>
      </c>
      <c r="DS133">
        <f t="shared" si="406"/>
        <v>4.1666999999999996</v>
      </c>
      <c r="DT133">
        <f t="shared" si="407"/>
        <v>31</v>
      </c>
      <c r="DU133">
        <f t="shared" si="408"/>
        <v>3.875</v>
      </c>
      <c r="DV133">
        <f t="shared" si="409"/>
        <v>56</v>
      </c>
      <c r="DW133" s="3">
        <f t="shared" si="410"/>
        <v>4</v>
      </c>
      <c r="DX133" s="2">
        <f t="shared" si="411"/>
        <v>12</v>
      </c>
      <c r="DY133">
        <f t="shared" si="412"/>
        <v>4</v>
      </c>
      <c r="DZ133">
        <f t="shared" si="413"/>
        <v>9</v>
      </c>
      <c r="EA133">
        <f t="shared" si="414"/>
        <v>3</v>
      </c>
      <c r="EB133">
        <f t="shared" si="415"/>
        <v>21</v>
      </c>
      <c r="EC133" s="3">
        <f t="shared" si="416"/>
        <v>3.5</v>
      </c>
      <c r="ED133" s="2">
        <f t="shared" si="447"/>
        <v>30</v>
      </c>
      <c r="EE133" s="3">
        <f t="shared" si="417"/>
        <v>5</v>
      </c>
      <c r="EF133" s="2">
        <f t="shared" si="418"/>
        <v>15</v>
      </c>
      <c r="EG133" s="3">
        <f t="shared" si="419"/>
        <v>5</v>
      </c>
      <c r="EH133" s="2">
        <f t="shared" si="420"/>
        <v>144</v>
      </c>
      <c r="EI133" s="3">
        <f t="shared" si="421"/>
        <v>4.1100000000000003</v>
      </c>
      <c r="EJ133" s="2">
        <v>1</v>
      </c>
      <c r="EK133">
        <v>4</v>
      </c>
      <c r="EL133">
        <v>5</v>
      </c>
      <c r="EM133">
        <v>5</v>
      </c>
      <c r="EN133">
        <v>4</v>
      </c>
      <c r="EO133">
        <v>1</v>
      </c>
      <c r="EP133">
        <v>1</v>
      </c>
      <c r="EQ133">
        <v>5</v>
      </c>
      <c r="ER133">
        <v>5</v>
      </c>
      <c r="ES133">
        <v>5</v>
      </c>
      <c r="ET133">
        <v>5</v>
      </c>
      <c r="EU133" s="37">
        <v>2</v>
      </c>
      <c r="EV133">
        <v>1</v>
      </c>
      <c r="EW133">
        <v>3</v>
      </c>
      <c r="EX133">
        <v>4</v>
      </c>
      <c r="EY133">
        <v>1</v>
      </c>
      <c r="EZ133">
        <v>5</v>
      </c>
      <c r="FA133">
        <v>1</v>
      </c>
      <c r="FB133">
        <v>1</v>
      </c>
      <c r="FC133">
        <v>1</v>
      </c>
      <c r="FD133">
        <v>5</v>
      </c>
      <c r="FE133">
        <v>5</v>
      </c>
      <c r="FF133" s="2">
        <f t="shared" si="422"/>
        <v>67</v>
      </c>
      <c r="FG133" s="3">
        <f t="shared" si="423"/>
        <v>3.35</v>
      </c>
      <c r="FH133" s="2" t="s">
        <v>775</v>
      </c>
      <c r="FI133">
        <v>0</v>
      </c>
      <c r="FJ133" t="s">
        <v>507</v>
      </c>
      <c r="FK133">
        <v>3</v>
      </c>
      <c r="FL133" t="s">
        <v>512</v>
      </c>
      <c r="FM133">
        <v>8</v>
      </c>
      <c r="FN133" s="2">
        <v>1</v>
      </c>
      <c r="FO133">
        <v>1</v>
      </c>
      <c r="FP133">
        <v>1</v>
      </c>
      <c r="FQ133">
        <v>1</v>
      </c>
      <c r="FR133">
        <v>1</v>
      </c>
      <c r="FS133">
        <v>2</v>
      </c>
      <c r="FT133">
        <v>2</v>
      </c>
      <c r="FU133">
        <v>1</v>
      </c>
      <c r="FV133">
        <v>1</v>
      </c>
      <c r="FW133">
        <v>1</v>
      </c>
      <c r="FX133">
        <v>1</v>
      </c>
      <c r="FY133" s="37">
        <v>2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2</v>
      </c>
      <c r="GF133">
        <v>1</v>
      </c>
      <c r="GG133">
        <v>2</v>
      </c>
      <c r="GH133">
        <v>1</v>
      </c>
      <c r="GI133">
        <v>1</v>
      </c>
      <c r="GJ133" s="2">
        <f t="shared" si="424"/>
        <v>24</v>
      </c>
      <c r="GK133" s="3">
        <f t="shared" si="425"/>
        <v>1.2</v>
      </c>
      <c r="GL133" s="2" t="s">
        <v>507</v>
      </c>
      <c r="GM133">
        <v>3</v>
      </c>
      <c r="GN133" t="s">
        <v>946</v>
      </c>
      <c r="GO133">
        <v>0</v>
      </c>
      <c r="GP133" t="s">
        <v>947</v>
      </c>
      <c r="GQ133" s="3">
        <v>0</v>
      </c>
      <c r="GR133" s="2">
        <v>1</v>
      </c>
      <c r="GS133">
        <v>4</v>
      </c>
      <c r="GT133">
        <v>4</v>
      </c>
      <c r="GU133">
        <v>4</v>
      </c>
      <c r="GV133">
        <v>4</v>
      </c>
      <c r="GW133">
        <v>4</v>
      </c>
      <c r="GX133" s="37">
        <f>LOOKUP(GW133,{1,2,3,4,5},{5,4,3,2,1})</f>
        <v>2</v>
      </c>
      <c r="GY133">
        <v>4</v>
      </c>
      <c r="GZ133" s="37">
        <f>LOOKUP(GY133,{1,2,3,4,5},{5,4,3,2,1})</f>
        <v>2</v>
      </c>
      <c r="HA133">
        <v>4</v>
      </c>
      <c r="HB133">
        <v>4</v>
      </c>
      <c r="HC133" s="37">
        <f>LOOKUP(HB133,{1,2,3,4,5},{5,4,3,2,1})</f>
        <v>2</v>
      </c>
      <c r="HD133">
        <v>4</v>
      </c>
      <c r="HE133">
        <v>4</v>
      </c>
      <c r="HF133">
        <v>4</v>
      </c>
      <c r="HG133">
        <v>4</v>
      </c>
      <c r="HH133">
        <v>4</v>
      </c>
      <c r="HI133">
        <v>4</v>
      </c>
      <c r="HJ133">
        <v>4</v>
      </c>
      <c r="HK133">
        <v>4</v>
      </c>
      <c r="HL133" s="37">
        <f>LOOKUP(HK133,{1,2,3,4,5},{5,4,3,2,1})</f>
        <v>2</v>
      </c>
      <c r="HM133">
        <v>4</v>
      </c>
      <c r="HN133" s="37">
        <f>LOOKUP(HM133,{1,2,3,4,5},{5,4,3,2,1})</f>
        <v>2</v>
      </c>
      <c r="HO133">
        <f t="shared" si="426"/>
        <v>58</v>
      </c>
      <c r="HP133">
        <f t="shared" si="427"/>
        <v>3.41</v>
      </c>
      <c r="HQ133">
        <v>1</v>
      </c>
      <c r="HR133">
        <v>3</v>
      </c>
      <c r="HS133">
        <v>1</v>
      </c>
      <c r="HT133">
        <v>1</v>
      </c>
      <c r="HU133">
        <v>1</v>
      </c>
      <c r="HV133">
        <v>1</v>
      </c>
      <c r="HW133">
        <v>1</v>
      </c>
      <c r="HX133" s="37">
        <v>3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 s="37">
        <f>LOOKUP(II133,{1,2,3},{3,2,1})</f>
        <v>3</v>
      </c>
      <c r="IK133" s="2">
        <f t="shared" si="397"/>
        <v>21</v>
      </c>
      <c r="IL133" s="3">
        <f t="shared" si="398"/>
        <v>1.24</v>
      </c>
      <c r="IM133" s="2">
        <v>1</v>
      </c>
      <c r="IN133">
        <v>1</v>
      </c>
      <c r="IO133">
        <v>3</v>
      </c>
      <c r="IP133">
        <v>4</v>
      </c>
      <c r="IQ133">
        <v>3</v>
      </c>
      <c r="IR133">
        <v>4</v>
      </c>
      <c r="IS133">
        <v>3</v>
      </c>
      <c r="IT133" s="2">
        <f t="shared" si="428"/>
        <v>18</v>
      </c>
      <c r="IU133" s="3">
        <f t="shared" si="429"/>
        <v>3</v>
      </c>
      <c r="IV133" s="2">
        <v>1</v>
      </c>
      <c r="IW133">
        <v>1</v>
      </c>
      <c r="IX133">
        <v>4</v>
      </c>
      <c r="IY133">
        <v>4</v>
      </c>
      <c r="IZ133">
        <v>2</v>
      </c>
      <c r="JA133">
        <v>5</v>
      </c>
      <c r="JB133">
        <v>2</v>
      </c>
      <c r="JC133" s="2">
        <f t="shared" si="430"/>
        <v>18</v>
      </c>
      <c r="JD133" s="3">
        <f t="shared" si="431"/>
        <v>3</v>
      </c>
      <c r="JE133" s="2">
        <v>1</v>
      </c>
      <c r="JF133">
        <v>3</v>
      </c>
      <c r="JG133">
        <v>2</v>
      </c>
      <c r="JH133">
        <v>3</v>
      </c>
      <c r="JI133">
        <v>5</v>
      </c>
      <c r="JJ133">
        <v>1</v>
      </c>
      <c r="JK133">
        <v>5</v>
      </c>
      <c r="JL133" s="2">
        <f t="shared" si="432"/>
        <v>19</v>
      </c>
      <c r="JM133" s="3">
        <f t="shared" si="433"/>
        <v>3.1669999999999998</v>
      </c>
      <c r="JN133" s="2">
        <v>1</v>
      </c>
      <c r="JO133">
        <v>3</v>
      </c>
      <c r="JP133">
        <v>3</v>
      </c>
      <c r="JQ133">
        <v>3</v>
      </c>
      <c r="JR133">
        <v>3</v>
      </c>
      <c r="JS133">
        <v>3</v>
      </c>
      <c r="JT133">
        <v>3</v>
      </c>
      <c r="JU133" s="2">
        <f t="shared" si="365"/>
        <v>18</v>
      </c>
      <c r="JV133" s="3">
        <f t="shared" si="366"/>
        <v>3</v>
      </c>
      <c r="JW133" s="2">
        <v>1</v>
      </c>
      <c r="JX133">
        <v>3</v>
      </c>
      <c r="JY133" s="37">
        <f>LOOKUP(JX133,{1,2,3,4,5},{5,4,3,2,1})</f>
        <v>3</v>
      </c>
      <c r="JZ133">
        <v>3</v>
      </c>
      <c r="KA133" s="37">
        <f>LOOKUP(JZ133,{1,2,3,4,5},{5,4,3,2,1})</f>
        <v>3</v>
      </c>
      <c r="KB133">
        <v>3</v>
      </c>
      <c r="KC133" s="37">
        <f>LOOKUP(KB133,{1,2,3,4,5},{5,4,3,2,1})</f>
        <v>3</v>
      </c>
      <c r="KD133">
        <v>3</v>
      </c>
      <c r="KE133" s="37">
        <f>LOOKUP(KD133,{1,2,3,4,5},{5,4,3,2,1})</f>
        <v>3</v>
      </c>
      <c r="KF133">
        <v>3</v>
      </c>
      <c r="KG133" s="37">
        <f>LOOKUP(KF133,{1,2,3,4,5},{5,4,3,2,1})</f>
        <v>3</v>
      </c>
      <c r="KH133">
        <v>3</v>
      </c>
      <c r="KI133" s="37">
        <f>LOOKUP(KH133,{1,2,3,4,5},{5,4,3,2,1})</f>
        <v>3</v>
      </c>
      <c r="KJ133" s="2">
        <f t="shared" si="448"/>
        <v>18</v>
      </c>
      <c r="KK133" s="3">
        <f t="shared" si="434"/>
        <v>3</v>
      </c>
      <c r="KL133" s="2">
        <f t="shared" si="435"/>
        <v>5</v>
      </c>
      <c r="KM133">
        <f t="shared" si="436"/>
        <v>10</v>
      </c>
      <c r="KN133">
        <f t="shared" si="363"/>
        <v>11</v>
      </c>
      <c r="KO133">
        <f t="shared" si="437"/>
        <v>8</v>
      </c>
      <c r="KP133">
        <f t="shared" si="361"/>
        <v>12</v>
      </c>
      <c r="KQ133">
        <f t="shared" si="438"/>
        <v>8</v>
      </c>
      <c r="KR133" s="2">
        <f t="shared" si="368"/>
        <v>6</v>
      </c>
      <c r="KS133">
        <f t="shared" si="364"/>
        <v>5</v>
      </c>
      <c r="KT133">
        <f t="shared" si="369"/>
        <v>6</v>
      </c>
      <c r="KU133">
        <f t="shared" si="370"/>
        <v>8</v>
      </c>
      <c r="KV133">
        <f t="shared" si="371"/>
        <v>4</v>
      </c>
      <c r="KW133" s="3">
        <f t="shared" si="372"/>
        <v>8</v>
      </c>
      <c r="KX133" s="2">
        <v>1</v>
      </c>
      <c r="KY133">
        <v>2</v>
      </c>
      <c r="KZ133">
        <v>4</v>
      </c>
      <c r="LA133">
        <v>1</v>
      </c>
      <c r="LB133">
        <v>2</v>
      </c>
      <c r="LC133">
        <v>3</v>
      </c>
      <c r="LD133">
        <v>1</v>
      </c>
      <c r="LE133">
        <v>5</v>
      </c>
      <c r="LF133">
        <v>1</v>
      </c>
      <c r="LG133">
        <v>2</v>
      </c>
      <c r="LH133">
        <v>4</v>
      </c>
      <c r="LI133">
        <v>1</v>
      </c>
      <c r="LJ133">
        <v>5</v>
      </c>
      <c r="LK133">
        <v>1</v>
      </c>
      <c r="LL133">
        <v>2</v>
      </c>
      <c r="LM133">
        <v>2</v>
      </c>
      <c r="LN133">
        <v>1</v>
      </c>
      <c r="LO133">
        <v>2</v>
      </c>
      <c r="LP133">
        <v>1</v>
      </c>
      <c r="LQ133">
        <v>1</v>
      </c>
      <c r="LR133">
        <v>1</v>
      </c>
      <c r="LS133">
        <v>1</v>
      </c>
      <c r="LT133">
        <v>2</v>
      </c>
      <c r="LU133" s="2">
        <f t="shared" si="439"/>
        <v>23</v>
      </c>
      <c r="LV133" s="3">
        <f t="shared" si="440"/>
        <v>3.8330000000000002</v>
      </c>
      <c r="LW133" s="2">
        <f t="shared" si="441"/>
        <v>22</v>
      </c>
      <c r="LX133" s="3">
        <f t="shared" si="442"/>
        <v>1.375</v>
      </c>
      <c r="LY133" s="2">
        <f t="shared" si="443"/>
        <v>45</v>
      </c>
      <c r="LZ133" s="3">
        <f t="shared" si="444"/>
        <v>2.0449999999999999</v>
      </c>
      <c r="MA133" s="2">
        <v>2</v>
      </c>
      <c r="MB133">
        <v>2</v>
      </c>
      <c r="MC133">
        <v>2</v>
      </c>
      <c r="MD133">
        <v>2</v>
      </c>
      <c r="ME133">
        <v>2</v>
      </c>
      <c r="MF133">
        <v>2</v>
      </c>
      <c r="MG133">
        <v>2</v>
      </c>
      <c r="MH133">
        <v>2</v>
      </c>
      <c r="MI133">
        <v>2</v>
      </c>
      <c r="MJ133" s="3">
        <v>2</v>
      </c>
      <c r="MK133">
        <f t="shared" si="445"/>
        <v>20</v>
      </c>
      <c r="ML133" s="2">
        <v>1</v>
      </c>
      <c r="MM133">
        <v>3</v>
      </c>
      <c r="MN133">
        <v>3</v>
      </c>
      <c r="MO133">
        <v>3</v>
      </c>
      <c r="MP133" s="37">
        <f>LOOKUP(MO133,{1,2,3,4,5},{5,4,3,2,1})</f>
        <v>3</v>
      </c>
      <c r="MQ133">
        <v>3</v>
      </c>
      <c r="MR133">
        <v>3</v>
      </c>
      <c r="MS133" s="37">
        <f>LOOKUP(MR133,{1,2,3,4,5},{5,4,3,2,1})</f>
        <v>3</v>
      </c>
      <c r="MT133">
        <v>3</v>
      </c>
      <c r="MU133" s="37">
        <f>LOOKUP(MT133,{1,2,3,4,5},{5,4,3,2,1})</f>
        <v>3</v>
      </c>
      <c r="MV133">
        <v>3</v>
      </c>
      <c r="MW133">
        <v>3</v>
      </c>
      <c r="MX133">
        <v>3</v>
      </c>
      <c r="MY133">
        <v>3</v>
      </c>
      <c r="MZ133" s="37">
        <f>LOOKUP(MY133,{1,2,3,4,5},{5,4,3,2,1})</f>
        <v>3</v>
      </c>
      <c r="NA133">
        <v>3</v>
      </c>
      <c r="NB133">
        <v>3</v>
      </c>
      <c r="NC133">
        <v>3</v>
      </c>
      <c r="ND133" s="37">
        <f>LOOKUP(NC133,{1,2,3,4,5},{5,4,3,2,1})</f>
        <v>3</v>
      </c>
      <c r="NE133">
        <v>3</v>
      </c>
      <c r="NF133">
        <v>3</v>
      </c>
      <c r="NG133" s="37">
        <f>LOOKUP(NF133,{1,2,3,4,5},{5,4,3,2,1})</f>
        <v>3</v>
      </c>
      <c r="NH133">
        <v>3</v>
      </c>
      <c r="NI133" s="37">
        <f>LOOKUP(NH133,{1,2,3,4,5},{5,4,3,2,1})</f>
        <v>3</v>
      </c>
      <c r="NJ133">
        <v>3</v>
      </c>
      <c r="NK133">
        <v>3</v>
      </c>
      <c r="NL133" s="37">
        <f>LOOKUP(NK133,{1,2,3,4,5},{5,4,3,2,1})</f>
        <v>3</v>
      </c>
      <c r="NM133">
        <v>3</v>
      </c>
      <c r="NN133" s="37">
        <f>LOOKUP(NM133,{1,2,3,4,5},{5,4,3,2,1})</f>
        <v>3</v>
      </c>
      <c r="NO133">
        <v>3</v>
      </c>
      <c r="NP133" s="37">
        <f>LOOKUP(NO133,{1,2,3,4,5},{5,4,3,2,1})</f>
        <v>3</v>
      </c>
      <c r="NQ133">
        <v>3</v>
      </c>
      <c r="NR133">
        <v>3</v>
      </c>
      <c r="NS133">
        <v>3</v>
      </c>
      <c r="NT133">
        <v>3</v>
      </c>
      <c r="NU133" s="37">
        <f>LOOKUP(NT133,{1,2,3,4,5},{5,4,3,2,1})</f>
        <v>3</v>
      </c>
      <c r="NV133">
        <v>3</v>
      </c>
      <c r="NW133" s="37">
        <f>LOOKUP(NV133,{1,2,3,4,5},{5,4,3,2,1})</f>
        <v>3</v>
      </c>
      <c r="NX133">
        <v>3</v>
      </c>
      <c r="NY133" s="37">
        <f>LOOKUP(NX133,{1,2,3,4,5},{5,4,3,2,1})</f>
        <v>3</v>
      </c>
      <c r="NZ133">
        <f t="shared" si="373"/>
        <v>78</v>
      </c>
      <c r="OA133">
        <f t="shared" si="374"/>
        <v>3</v>
      </c>
      <c r="OB133" s="13" t="s">
        <v>948</v>
      </c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</row>
    <row r="134" spans="1:461" x14ac:dyDescent="0.3">
      <c r="A134" s="30">
        <v>147</v>
      </c>
      <c r="B134" s="2" t="s">
        <v>949</v>
      </c>
      <c r="C134" s="3">
        <v>1</v>
      </c>
      <c r="D134" s="2">
        <v>19</v>
      </c>
      <c r="E134">
        <v>1</v>
      </c>
      <c r="F134" s="2">
        <v>1</v>
      </c>
      <c r="G134">
        <v>2</v>
      </c>
      <c r="H134" s="3">
        <v>1</v>
      </c>
      <c r="I134" s="32">
        <v>2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 t="s">
        <v>440</v>
      </c>
      <c r="R134">
        <v>3</v>
      </c>
      <c r="S134">
        <v>3</v>
      </c>
      <c r="T134">
        <f>LOOKUP(R134,{1,2,3,4,5,6,11,15},{1,2,1,2,2,2,1,2})</f>
        <v>1</v>
      </c>
      <c r="U134">
        <v>4</v>
      </c>
      <c r="V134" s="3" t="s">
        <v>852</v>
      </c>
      <c r="W134" s="2">
        <v>2</v>
      </c>
      <c r="X134">
        <v>9</v>
      </c>
      <c r="Y134">
        <v>50</v>
      </c>
      <c r="Z134" s="13">
        <f t="shared" si="359"/>
        <v>2.5</v>
      </c>
      <c r="AA134">
        <v>60</v>
      </c>
      <c r="AB134" s="13">
        <f t="shared" si="360"/>
        <v>3</v>
      </c>
      <c r="AC134">
        <f t="shared" si="362"/>
        <v>8.5</v>
      </c>
      <c r="AD134" s="13">
        <f t="shared" si="358"/>
        <v>2.8330000000000002</v>
      </c>
      <c r="AE134" s="2">
        <v>1</v>
      </c>
      <c r="AF134">
        <v>1</v>
      </c>
      <c r="AG134">
        <f t="shared" si="375"/>
        <v>1</v>
      </c>
      <c r="AH134">
        <v>1</v>
      </c>
      <c r="AI134">
        <f t="shared" si="376"/>
        <v>1</v>
      </c>
      <c r="AJ134">
        <v>2</v>
      </c>
      <c r="AK134">
        <f t="shared" si="377"/>
        <v>-1</v>
      </c>
      <c r="AL134">
        <v>2</v>
      </c>
      <c r="AM134">
        <f t="shared" si="378"/>
        <v>1</v>
      </c>
      <c r="AN134">
        <v>2</v>
      </c>
      <c r="AO134">
        <f t="shared" si="379"/>
        <v>1</v>
      </c>
      <c r="AP134">
        <v>1</v>
      </c>
      <c r="AQ134">
        <f t="shared" si="380"/>
        <v>1</v>
      </c>
      <c r="AR134">
        <v>2</v>
      </c>
      <c r="AS134">
        <f t="shared" si="381"/>
        <v>1</v>
      </c>
      <c r="AT134">
        <v>2</v>
      </c>
      <c r="AU134">
        <f t="shared" si="382"/>
        <v>1</v>
      </c>
      <c r="AV134">
        <v>2</v>
      </c>
      <c r="AW134">
        <f t="shared" si="383"/>
        <v>-1</v>
      </c>
      <c r="AX134">
        <v>1</v>
      </c>
      <c r="AY134">
        <f t="shared" si="384"/>
        <v>-1</v>
      </c>
      <c r="AZ134">
        <v>2</v>
      </c>
      <c r="BA134">
        <f t="shared" si="385"/>
        <v>1</v>
      </c>
      <c r="BB134">
        <v>1</v>
      </c>
      <c r="BC134">
        <f t="shared" si="386"/>
        <v>1</v>
      </c>
      <c r="BD134">
        <v>2</v>
      </c>
      <c r="BE134">
        <f t="shared" si="387"/>
        <v>-1</v>
      </c>
      <c r="BF134">
        <v>2</v>
      </c>
      <c r="BG134">
        <f t="shared" si="388"/>
        <v>1</v>
      </c>
      <c r="BH134">
        <v>2</v>
      </c>
      <c r="BI134">
        <f t="shared" si="389"/>
        <v>-1</v>
      </c>
      <c r="BJ134">
        <v>2</v>
      </c>
      <c r="BK134">
        <f t="shared" si="390"/>
        <v>1</v>
      </c>
      <c r="BL134">
        <v>2</v>
      </c>
      <c r="BM134">
        <f t="shared" si="391"/>
        <v>1</v>
      </c>
      <c r="BN134">
        <v>2</v>
      </c>
      <c r="BO134">
        <f t="shared" si="392"/>
        <v>-1</v>
      </c>
      <c r="BP134">
        <v>1</v>
      </c>
      <c r="BQ134">
        <f t="shared" si="393"/>
        <v>1</v>
      </c>
      <c r="BR134">
        <v>2</v>
      </c>
      <c r="BS134">
        <f t="shared" si="394"/>
        <v>1</v>
      </c>
      <c r="BT134">
        <v>2</v>
      </c>
      <c r="BU134">
        <f t="shared" si="395"/>
        <v>1</v>
      </c>
      <c r="BV134" s="13">
        <f t="shared" si="396"/>
        <v>9</v>
      </c>
      <c r="BW134" s="2">
        <v>1</v>
      </c>
      <c r="BX134">
        <v>3</v>
      </c>
      <c r="BY134">
        <v>4</v>
      </c>
      <c r="BZ134">
        <v>3</v>
      </c>
      <c r="CA134">
        <v>4</v>
      </c>
      <c r="CB134">
        <v>4</v>
      </c>
      <c r="CC134">
        <v>4</v>
      </c>
      <c r="CD134">
        <v>4</v>
      </c>
      <c r="CE134" s="37">
        <v>5</v>
      </c>
      <c r="CF134">
        <v>4</v>
      </c>
      <c r="CG134">
        <v>4</v>
      </c>
      <c r="CH134">
        <v>4</v>
      </c>
      <c r="CI134">
        <v>3</v>
      </c>
      <c r="CJ134">
        <v>4</v>
      </c>
      <c r="CK134">
        <v>4</v>
      </c>
      <c r="CL134">
        <v>5</v>
      </c>
      <c r="CM134">
        <v>4</v>
      </c>
      <c r="CN134">
        <v>4</v>
      </c>
      <c r="CO134">
        <v>3</v>
      </c>
      <c r="CP134">
        <v>2</v>
      </c>
      <c r="CQ134">
        <v>3</v>
      </c>
      <c r="CR134">
        <v>2</v>
      </c>
      <c r="CS134">
        <f>LOOKUP(CR134,{1,2,3,4,5},{5,4,3,2,1})</f>
        <v>4</v>
      </c>
      <c r="CT134">
        <v>3</v>
      </c>
      <c r="CU134">
        <v>4</v>
      </c>
      <c r="CV134">
        <v>3</v>
      </c>
      <c r="CW134">
        <v>4</v>
      </c>
      <c r="CX134">
        <f>LOOKUP(CW134,{1,2,3,4,5},{5,4,3,2,1})</f>
        <v>2</v>
      </c>
      <c r="CY134">
        <v>2</v>
      </c>
      <c r="CZ134">
        <f>LOOKUP(CY134,{1,2,3,4,5},{5,4,3,2,1})</f>
        <v>4</v>
      </c>
      <c r="DA134">
        <v>2</v>
      </c>
      <c r="DB134">
        <f>LOOKUP(DA134,{1,2,3,4,5},{5,4,3,2,1})</f>
        <v>4</v>
      </c>
      <c r="DC134">
        <v>4</v>
      </c>
      <c r="DD134">
        <v>4</v>
      </c>
      <c r="DE134">
        <v>4</v>
      </c>
      <c r="DF134">
        <v>4</v>
      </c>
      <c r="DG134">
        <v>3</v>
      </c>
      <c r="DH134">
        <v>3</v>
      </c>
      <c r="DI134">
        <v>4</v>
      </c>
      <c r="DJ134">
        <v>3</v>
      </c>
      <c r="DK134">
        <v>4</v>
      </c>
      <c r="DL134" s="2">
        <f t="shared" si="399"/>
        <v>10</v>
      </c>
      <c r="DM134">
        <f t="shared" si="400"/>
        <v>3.3332999999999999</v>
      </c>
      <c r="DN134">
        <f t="shared" si="401"/>
        <v>10</v>
      </c>
      <c r="DO134">
        <f t="shared" si="402"/>
        <v>3.3332999999999999</v>
      </c>
      <c r="DP134">
        <f t="shared" si="403"/>
        <v>20</v>
      </c>
      <c r="DQ134" s="3">
        <f t="shared" si="404"/>
        <v>3.3332999999999999</v>
      </c>
      <c r="DR134" s="2">
        <f t="shared" si="405"/>
        <v>25</v>
      </c>
      <c r="DS134">
        <f t="shared" si="406"/>
        <v>4.1666999999999996</v>
      </c>
      <c r="DT134">
        <f t="shared" si="407"/>
        <v>30</v>
      </c>
      <c r="DU134">
        <f t="shared" si="408"/>
        <v>3.75</v>
      </c>
      <c r="DV134">
        <f t="shared" si="409"/>
        <v>55</v>
      </c>
      <c r="DW134" s="3">
        <f t="shared" si="410"/>
        <v>3.93</v>
      </c>
      <c r="DX134" s="2">
        <f t="shared" si="411"/>
        <v>9</v>
      </c>
      <c r="DY134">
        <f t="shared" si="412"/>
        <v>3</v>
      </c>
      <c r="DZ134">
        <f t="shared" si="413"/>
        <v>10</v>
      </c>
      <c r="EA134">
        <f t="shared" si="414"/>
        <v>3.3332999999999999</v>
      </c>
      <c r="EB134">
        <f t="shared" si="415"/>
        <v>19</v>
      </c>
      <c r="EC134" s="3">
        <f t="shared" si="416"/>
        <v>3.17</v>
      </c>
      <c r="ED134" s="2">
        <f t="shared" si="447"/>
        <v>22</v>
      </c>
      <c r="EE134" s="3">
        <f t="shared" si="417"/>
        <v>3.67</v>
      </c>
      <c r="EF134" s="2">
        <f t="shared" si="418"/>
        <v>11</v>
      </c>
      <c r="EG134" s="3">
        <f t="shared" si="419"/>
        <v>3.67</v>
      </c>
      <c r="EH134" s="2">
        <f t="shared" si="420"/>
        <v>127</v>
      </c>
      <c r="EI134" s="3">
        <f t="shared" si="421"/>
        <v>3.63</v>
      </c>
      <c r="EJ134" s="2">
        <v>1</v>
      </c>
      <c r="EK134">
        <v>2</v>
      </c>
      <c r="EL134">
        <v>2</v>
      </c>
      <c r="EM134">
        <v>2</v>
      </c>
      <c r="EN134">
        <v>2</v>
      </c>
      <c r="EO134">
        <v>2</v>
      </c>
      <c r="EP134">
        <v>2</v>
      </c>
      <c r="EQ134">
        <v>4</v>
      </c>
      <c r="ER134">
        <v>3</v>
      </c>
      <c r="ES134">
        <v>2</v>
      </c>
      <c r="ET134">
        <v>4</v>
      </c>
      <c r="EU134" s="37">
        <v>2</v>
      </c>
      <c r="EV134">
        <v>2</v>
      </c>
      <c r="EW134">
        <v>2</v>
      </c>
      <c r="EX134">
        <v>2</v>
      </c>
      <c r="EY134">
        <v>2</v>
      </c>
      <c r="EZ134">
        <v>4</v>
      </c>
      <c r="FA134">
        <v>2</v>
      </c>
      <c r="FB134">
        <v>3</v>
      </c>
      <c r="FC134">
        <v>2</v>
      </c>
      <c r="FD134">
        <v>3</v>
      </c>
      <c r="FE134">
        <v>4</v>
      </c>
      <c r="FF134" s="2">
        <f t="shared" si="422"/>
        <v>51</v>
      </c>
      <c r="FG134" s="3">
        <f t="shared" si="423"/>
        <v>2.5499999999999998</v>
      </c>
      <c r="FH134" t="s">
        <v>514</v>
      </c>
      <c r="FI134">
        <v>10</v>
      </c>
      <c r="FJ134" t="s">
        <v>525</v>
      </c>
      <c r="FK134">
        <v>20</v>
      </c>
      <c r="FL134" t="s">
        <v>511</v>
      </c>
      <c r="FM134">
        <v>7</v>
      </c>
      <c r="FN134" s="2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 s="37">
        <v>2</v>
      </c>
      <c r="FZ134">
        <v>1</v>
      </c>
      <c r="GA134">
        <v>1</v>
      </c>
      <c r="GB134">
        <v>2</v>
      </c>
      <c r="GC134">
        <v>2</v>
      </c>
      <c r="GD134">
        <v>1</v>
      </c>
      <c r="GE134">
        <v>1</v>
      </c>
      <c r="GF134">
        <v>2</v>
      </c>
      <c r="GG134">
        <v>2</v>
      </c>
      <c r="GH134">
        <v>2</v>
      </c>
      <c r="GI134">
        <v>1</v>
      </c>
      <c r="GJ134" s="2">
        <f t="shared" si="424"/>
        <v>25</v>
      </c>
      <c r="GK134" s="3">
        <f t="shared" si="425"/>
        <v>1.25</v>
      </c>
      <c r="GL134" s="2" t="s">
        <v>506</v>
      </c>
      <c r="GM134">
        <v>2</v>
      </c>
      <c r="GN134" t="s">
        <v>513</v>
      </c>
      <c r="GO134">
        <v>9</v>
      </c>
      <c r="GP134" t="s">
        <v>517</v>
      </c>
      <c r="GQ134" s="3">
        <v>12</v>
      </c>
      <c r="GR134" s="2">
        <v>1</v>
      </c>
      <c r="GS134">
        <v>4</v>
      </c>
      <c r="GT134">
        <v>1</v>
      </c>
      <c r="GU134">
        <v>1</v>
      </c>
      <c r="GV134">
        <v>2</v>
      </c>
      <c r="GW134">
        <v>4</v>
      </c>
      <c r="GX134" s="37">
        <f>LOOKUP(GW134,{1,2,3,4,5},{5,4,3,2,1})</f>
        <v>2</v>
      </c>
      <c r="GY134">
        <v>2</v>
      </c>
      <c r="GZ134" s="37">
        <f>LOOKUP(GY134,{1,2,3,4,5},{5,4,3,2,1})</f>
        <v>4</v>
      </c>
      <c r="HA134">
        <v>4</v>
      </c>
      <c r="HB134">
        <v>5</v>
      </c>
      <c r="HC134" s="37">
        <f>LOOKUP(HB134,{1,2,3,4,5},{5,4,3,2,1})</f>
        <v>1</v>
      </c>
      <c r="HD134">
        <v>1</v>
      </c>
      <c r="HE134">
        <v>4</v>
      </c>
      <c r="HF134">
        <v>4</v>
      </c>
      <c r="HG134">
        <v>5</v>
      </c>
      <c r="HH134">
        <v>2</v>
      </c>
      <c r="HI134">
        <v>4</v>
      </c>
      <c r="HJ134">
        <v>3</v>
      </c>
      <c r="HK134">
        <v>2</v>
      </c>
      <c r="HL134" s="37">
        <f>LOOKUP(HK134,{1,2,3,4,5},{5,4,3,2,1})</f>
        <v>4</v>
      </c>
      <c r="HM134">
        <v>2</v>
      </c>
      <c r="HN134" s="37">
        <f>LOOKUP(HM134,{1,2,3,4,5},{5,4,3,2,1})</f>
        <v>4</v>
      </c>
      <c r="HO134">
        <f t="shared" si="426"/>
        <v>50</v>
      </c>
      <c r="HP134">
        <f t="shared" si="427"/>
        <v>2.94</v>
      </c>
      <c r="HQ134">
        <v>1</v>
      </c>
      <c r="HR134">
        <v>3</v>
      </c>
      <c r="HS134">
        <v>2</v>
      </c>
      <c r="HT134">
        <v>1</v>
      </c>
      <c r="HU134">
        <v>1</v>
      </c>
      <c r="HV134">
        <v>1</v>
      </c>
      <c r="HW134">
        <v>1</v>
      </c>
      <c r="HX134" s="37">
        <v>3</v>
      </c>
      <c r="HY134">
        <v>2</v>
      </c>
      <c r="HZ134">
        <v>3</v>
      </c>
      <c r="IA134">
        <v>2</v>
      </c>
      <c r="IB134">
        <v>1</v>
      </c>
      <c r="IC134">
        <v>1</v>
      </c>
      <c r="ID134">
        <v>1</v>
      </c>
      <c r="IE134">
        <v>1</v>
      </c>
      <c r="IF134">
        <v>2</v>
      </c>
      <c r="IG134">
        <v>3</v>
      </c>
      <c r="IH134">
        <v>1</v>
      </c>
      <c r="II134">
        <v>2</v>
      </c>
      <c r="IJ134" s="37">
        <f>LOOKUP(II134,{1,2,3},{3,2,1})</f>
        <v>2</v>
      </c>
      <c r="IK134" s="2">
        <f t="shared" si="397"/>
        <v>28</v>
      </c>
      <c r="IL134" s="3">
        <f t="shared" si="398"/>
        <v>1.65</v>
      </c>
      <c r="IM134" s="2">
        <v>1</v>
      </c>
      <c r="IN134">
        <v>2</v>
      </c>
      <c r="IO134">
        <v>4</v>
      </c>
      <c r="IP134">
        <v>3</v>
      </c>
      <c r="IQ134">
        <v>2</v>
      </c>
      <c r="IR134">
        <v>5</v>
      </c>
      <c r="IS134">
        <v>3</v>
      </c>
      <c r="IT134" s="2">
        <f t="shared" si="428"/>
        <v>19</v>
      </c>
      <c r="IU134" s="3">
        <f t="shared" si="429"/>
        <v>3.1669999999999998</v>
      </c>
      <c r="IV134" s="2">
        <v>1</v>
      </c>
      <c r="IW134">
        <v>2</v>
      </c>
      <c r="IX134">
        <v>4</v>
      </c>
      <c r="IY134">
        <v>3</v>
      </c>
      <c r="IZ134">
        <v>2</v>
      </c>
      <c r="JA134">
        <v>5</v>
      </c>
      <c r="JB134">
        <v>3</v>
      </c>
      <c r="JC134" s="2">
        <f t="shared" si="430"/>
        <v>19</v>
      </c>
      <c r="JD134" s="3">
        <f t="shared" si="431"/>
        <v>3.1669999999999998</v>
      </c>
      <c r="JE134" s="2">
        <v>1</v>
      </c>
      <c r="JF134">
        <v>3</v>
      </c>
      <c r="JG134">
        <v>1</v>
      </c>
      <c r="JH134">
        <v>3</v>
      </c>
      <c r="JI134">
        <v>4</v>
      </c>
      <c r="JJ134">
        <v>1</v>
      </c>
      <c r="JK134">
        <v>2</v>
      </c>
      <c r="JL134" s="2">
        <f t="shared" si="432"/>
        <v>14</v>
      </c>
      <c r="JM134" s="3">
        <f t="shared" si="433"/>
        <v>2.3330000000000002</v>
      </c>
      <c r="JN134" s="2">
        <v>1</v>
      </c>
      <c r="JO134">
        <v>4</v>
      </c>
      <c r="JP134">
        <v>4</v>
      </c>
      <c r="JQ134">
        <v>4</v>
      </c>
      <c r="JR134">
        <v>3</v>
      </c>
      <c r="JS134">
        <v>4</v>
      </c>
      <c r="JT134">
        <v>3</v>
      </c>
      <c r="JU134" s="2">
        <f t="shared" si="365"/>
        <v>22</v>
      </c>
      <c r="JV134" s="3">
        <f t="shared" si="366"/>
        <v>3.6669999999999998</v>
      </c>
      <c r="JW134" s="2">
        <v>1</v>
      </c>
      <c r="JX134">
        <v>4</v>
      </c>
      <c r="JY134" s="37">
        <f>LOOKUP(JX134,{1,2,3,4,5},{5,4,3,2,1})</f>
        <v>2</v>
      </c>
      <c r="JZ134">
        <v>3</v>
      </c>
      <c r="KA134" s="37">
        <f>LOOKUP(JZ134,{1,2,3,4,5},{5,4,3,2,1})</f>
        <v>3</v>
      </c>
      <c r="KB134">
        <v>3</v>
      </c>
      <c r="KC134" s="37">
        <f>LOOKUP(KB134,{1,2,3,4,5},{5,4,3,2,1})</f>
        <v>3</v>
      </c>
      <c r="KD134">
        <v>4</v>
      </c>
      <c r="KE134" s="37">
        <f>LOOKUP(KD134,{1,2,3,4,5},{5,4,3,2,1})</f>
        <v>2</v>
      </c>
      <c r="KF134">
        <v>3</v>
      </c>
      <c r="KG134" s="37">
        <f>LOOKUP(KF134,{1,2,3,4,5},{5,4,3,2,1})</f>
        <v>3</v>
      </c>
      <c r="KH134">
        <v>4</v>
      </c>
      <c r="KI134" s="37">
        <f>LOOKUP(KH134,{1,2,3,4,5},{5,4,3,2,1})</f>
        <v>2</v>
      </c>
      <c r="KJ134" s="2">
        <f t="shared" si="448"/>
        <v>21</v>
      </c>
      <c r="KK134" s="3">
        <f t="shared" si="434"/>
        <v>3.5</v>
      </c>
      <c r="KL134" s="2">
        <f t="shared" si="435"/>
        <v>6</v>
      </c>
      <c r="KM134">
        <f t="shared" si="436"/>
        <v>11</v>
      </c>
      <c r="KN134">
        <f t="shared" si="363"/>
        <v>9</v>
      </c>
      <c r="KO134">
        <f t="shared" si="437"/>
        <v>6</v>
      </c>
      <c r="KP134">
        <f t="shared" si="361"/>
        <v>13</v>
      </c>
      <c r="KQ134">
        <f t="shared" si="438"/>
        <v>8</v>
      </c>
      <c r="KR134" s="2">
        <f t="shared" si="368"/>
        <v>7</v>
      </c>
      <c r="KS134">
        <f t="shared" si="364"/>
        <v>5</v>
      </c>
      <c r="KT134">
        <f t="shared" si="369"/>
        <v>7</v>
      </c>
      <c r="KU134">
        <f t="shared" si="370"/>
        <v>7</v>
      </c>
      <c r="KV134">
        <f t="shared" si="371"/>
        <v>5</v>
      </c>
      <c r="KW134" s="3">
        <f t="shared" si="372"/>
        <v>5</v>
      </c>
      <c r="KX134" s="2">
        <v>1</v>
      </c>
      <c r="KY134">
        <v>3</v>
      </c>
      <c r="KZ134">
        <v>1</v>
      </c>
      <c r="LA134">
        <v>3</v>
      </c>
      <c r="LB134">
        <v>2</v>
      </c>
      <c r="LC134">
        <v>3</v>
      </c>
      <c r="LD134">
        <v>2</v>
      </c>
      <c r="LE134">
        <v>4</v>
      </c>
      <c r="LF134">
        <v>1</v>
      </c>
      <c r="LG134">
        <v>2</v>
      </c>
      <c r="LH134">
        <v>4</v>
      </c>
      <c r="LI134">
        <v>2</v>
      </c>
      <c r="LJ134">
        <v>4</v>
      </c>
      <c r="LK134">
        <v>2</v>
      </c>
      <c r="LL134">
        <v>3</v>
      </c>
      <c r="LM134">
        <v>3</v>
      </c>
      <c r="LN134">
        <v>3</v>
      </c>
      <c r="LO134">
        <v>2</v>
      </c>
      <c r="LP134">
        <v>5</v>
      </c>
      <c r="LQ134">
        <v>2</v>
      </c>
      <c r="LR134">
        <v>2</v>
      </c>
      <c r="LS134">
        <v>2</v>
      </c>
      <c r="LT134">
        <v>3</v>
      </c>
      <c r="LU134" s="2">
        <f t="shared" si="439"/>
        <v>18</v>
      </c>
      <c r="LV134" s="3">
        <f t="shared" si="440"/>
        <v>3</v>
      </c>
      <c r="LW134" s="2">
        <f t="shared" si="441"/>
        <v>40</v>
      </c>
      <c r="LX134" s="3">
        <f t="shared" si="442"/>
        <v>2.5</v>
      </c>
      <c r="LY134" s="2">
        <f t="shared" si="443"/>
        <v>58</v>
      </c>
      <c r="LZ134" s="3">
        <f t="shared" si="444"/>
        <v>2.6360000000000001</v>
      </c>
      <c r="MA134" s="2">
        <v>1</v>
      </c>
      <c r="MB134">
        <v>2</v>
      </c>
      <c r="MC134">
        <v>1</v>
      </c>
      <c r="MD134">
        <v>1</v>
      </c>
      <c r="ME134">
        <v>2</v>
      </c>
      <c r="MF134">
        <v>2</v>
      </c>
      <c r="MG134">
        <v>1</v>
      </c>
      <c r="MH134">
        <v>2</v>
      </c>
      <c r="MI134">
        <v>1</v>
      </c>
      <c r="MJ134" s="3">
        <v>1</v>
      </c>
      <c r="MK134">
        <f t="shared" si="445"/>
        <v>14</v>
      </c>
      <c r="ML134" s="2">
        <v>1</v>
      </c>
      <c r="MM134">
        <v>4</v>
      </c>
      <c r="MN134">
        <v>4</v>
      </c>
      <c r="MO134">
        <v>2</v>
      </c>
      <c r="MP134" s="37">
        <f>LOOKUP(MO134,{1,2,3,4,5},{5,4,3,2,1})</f>
        <v>4</v>
      </c>
      <c r="MQ134">
        <v>3</v>
      </c>
      <c r="MR134">
        <v>2</v>
      </c>
      <c r="MS134" s="37">
        <f>LOOKUP(MR134,{1,2,3,4,5},{5,4,3,2,1})</f>
        <v>4</v>
      </c>
      <c r="MT134">
        <v>2</v>
      </c>
      <c r="MU134" s="37">
        <f>LOOKUP(MT134,{1,2,3,4,5},{5,4,3,2,1})</f>
        <v>4</v>
      </c>
      <c r="MV134">
        <v>2</v>
      </c>
      <c r="MW134">
        <v>3</v>
      </c>
      <c r="MX134">
        <v>3</v>
      </c>
      <c r="MY134">
        <v>3</v>
      </c>
      <c r="MZ134" s="37">
        <f>LOOKUP(MY134,{1,2,3,4,5},{5,4,3,2,1})</f>
        <v>3</v>
      </c>
      <c r="NA134">
        <v>2</v>
      </c>
      <c r="NB134">
        <v>2</v>
      </c>
      <c r="NC134">
        <v>3</v>
      </c>
      <c r="ND134" s="37">
        <f>LOOKUP(NC134,{1,2,3,4,5},{5,4,3,2,1})</f>
        <v>3</v>
      </c>
      <c r="NE134">
        <v>2</v>
      </c>
      <c r="NF134">
        <v>2</v>
      </c>
      <c r="NG134" s="37">
        <f>LOOKUP(NF134,{1,2,3,4,5},{5,4,3,2,1})</f>
        <v>4</v>
      </c>
      <c r="NH134">
        <v>2</v>
      </c>
      <c r="NI134" s="37">
        <f>LOOKUP(NH134,{1,2,3,4,5},{5,4,3,2,1})</f>
        <v>4</v>
      </c>
      <c r="NJ134">
        <v>3</v>
      </c>
      <c r="NK134">
        <v>3</v>
      </c>
      <c r="NL134" s="37">
        <f>LOOKUP(NK134,{1,2,3,4,5},{5,4,3,2,1})</f>
        <v>3</v>
      </c>
      <c r="NM134">
        <v>2</v>
      </c>
      <c r="NN134" s="37">
        <f>LOOKUP(NM134,{1,2,3,4,5},{5,4,3,2,1})</f>
        <v>4</v>
      </c>
      <c r="NO134">
        <v>3</v>
      </c>
      <c r="NP134" s="37">
        <f>LOOKUP(NO134,{1,2,3,4,5},{5,4,3,2,1})</f>
        <v>3</v>
      </c>
      <c r="NQ134">
        <v>3</v>
      </c>
      <c r="NR134">
        <v>2</v>
      </c>
      <c r="NS134">
        <v>3</v>
      </c>
      <c r="NT134">
        <v>2</v>
      </c>
      <c r="NU134" s="37">
        <f>LOOKUP(NT134,{1,2,3,4,5},{5,4,3,2,1})</f>
        <v>4</v>
      </c>
      <c r="NV134">
        <v>3</v>
      </c>
      <c r="NW134" s="37">
        <f>LOOKUP(NV134,{1,2,3,4,5},{5,4,3,2,1})</f>
        <v>3</v>
      </c>
      <c r="NX134">
        <v>2</v>
      </c>
      <c r="NY134" s="37">
        <f>LOOKUP(NX134,{1,2,3,4,5},{5,4,3,2,1})</f>
        <v>4</v>
      </c>
      <c r="NZ134">
        <f t="shared" si="373"/>
        <v>83</v>
      </c>
      <c r="OA134">
        <f t="shared" si="374"/>
        <v>3.19</v>
      </c>
      <c r="OB134" s="13" t="s">
        <v>440</v>
      </c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</row>
    <row r="135" spans="1:461" x14ac:dyDescent="0.3">
      <c r="A135" s="30">
        <v>148</v>
      </c>
      <c r="B135" s="2" t="s">
        <v>950</v>
      </c>
      <c r="C135" s="3">
        <v>1</v>
      </c>
      <c r="D135" s="2">
        <v>18</v>
      </c>
      <c r="E135">
        <v>1</v>
      </c>
      <c r="F135" s="2">
        <v>2</v>
      </c>
      <c r="G135">
        <v>2</v>
      </c>
      <c r="H135" s="3">
        <v>1</v>
      </c>
      <c r="I135" s="2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f t="shared" si="446"/>
        <v>1</v>
      </c>
      <c r="R135">
        <v>3</v>
      </c>
      <c r="S135">
        <v>4</v>
      </c>
      <c r="T135">
        <f>LOOKUP(R135,{1,2,3,4,5,6,11,15},{1,2,1,2,2,2,1,2})</f>
        <v>1</v>
      </c>
      <c r="U135">
        <v>4</v>
      </c>
      <c r="V135" s="3" t="s">
        <v>852</v>
      </c>
      <c r="W135" s="2">
        <v>1</v>
      </c>
      <c r="X135">
        <v>13</v>
      </c>
      <c r="Y135">
        <v>50</v>
      </c>
      <c r="Z135" s="13">
        <f t="shared" si="359"/>
        <v>2.5</v>
      </c>
      <c r="AA135">
        <v>50</v>
      </c>
      <c r="AB135" s="13">
        <f t="shared" si="360"/>
        <v>2.5</v>
      </c>
      <c r="AC135">
        <f t="shared" si="362"/>
        <v>9</v>
      </c>
      <c r="AD135" s="13">
        <f t="shared" si="358"/>
        <v>3</v>
      </c>
      <c r="AE135" s="2">
        <v>1</v>
      </c>
      <c r="AF135">
        <v>1</v>
      </c>
      <c r="AG135">
        <f t="shared" si="375"/>
        <v>1</v>
      </c>
      <c r="AH135">
        <v>1</v>
      </c>
      <c r="AI135">
        <f t="shared" si="376"/>
        <v>1</v>
      </c>
      <c r="AJ135">
        <v>1</v>
      </c>
      <c r="AK135">
        <f t="shared" si="377"/>
        <v>1</v>
      </c>
      <c r="AL135">
        <v>2</v>
      </c>
      <c r="AM135">
        <f t="shared" si="378"/>
        <v>1</v>
      </c>
      <c r="AN135">
        <v>2</v>
      </c>
      <c r="AO135">
        <f t="shared" si="379"/>
        <v>1</v>
      </c>
      <c r="AP135">
        <v>1</v>
      </c>
      <c r="AQ135">
        <f t="shared" si="380"/>
        <v>1</v>
      </c>
      <c r="AR135">
        <v>2</v>
      </c>
      <c r="AS135">
        <f t="shared" si="381"/>
        <v>1</v>
      </c>
      <c r="AT135">
        <v>2</v>
      </c>
      <c r="AU135">
        <f t="shared" si="382"/>
        <v>1</v>
      </c>
      <c r="AV135">
        <v>1</v>
      </c>
      <c r="AW135">
        <f t="shared" si="383"/>
        <v>1</v>
      </c>
      <c r="AX135">
        <v>1</v>
      </c>
      <c r="AY135">
        <f t="shared" si="384"/>
        <v>-1</v>
      </c>
      <c r="AZ135">
        <v>1</v>
      </c>
      <c r="BA135">
        <f t="shared" si="385"/>
        <v>-1</v>
      </c>
      <c r="BB135">
        <v>1</v>
      </c>
      <c r="BC135">
        <f t="shared" si="386"/>
        <v>1</v>
      </c>
      <c r="BD135">
        <v>1</v>
      </c>
      <c r="BE135">
        <f t="shared" si="387"/>
        <v>1</v>
      </c>
      <c r="BF135">
        <v>2</v>
      </c>
      <c r="BG135">
        <f t="shared" si="388"/>
        <v>1</v>
      </c>
      <c r="BH135">
        <v>2</v>
      </c>
      <c r="BI135">
        <f t="shared" si="389"/>
        <v>-1</v>
      </c>
      <c r="BJ135">
        <v>2</v>
      </c>
      <c r="BK135">
        <f t="shared" si="390"/>
        <v>1</v>
      </c>
      <c r="BL135">
        <v>2</v>
      </c>
      <c r="BM135">
        <f t="shared" si="391"/>
        <v>1</v>
      </c>
      <c r="BN135">
        <v>1</v>
      </c>
      <c r="BO135">
        <f t="shared" si="392"/>
        <v>1</v>
      </c>
      <c r="BP135">
        <v>1</v>
      </c>
      <c r="BQ135">
        <f t="shared" si="393"/>
        <v>1</v>
      </c>
      <c r="BR135">
        <v>2</v>
      </c>
      <c r="BS135">
        <f t="shared" si="394"/>
        <v>1</v>
      </c>
      <c r="BT135">
        <v>1</v>
      </c>
      <c r="BU135">
        <f t="shared" si="395"/>
        <v>-1</v>
      </c>
      <c r="BV135" s="13">
        <f t="shared" si="396"/>
        <v>13</v>
      </c>
      <c r="BW135" s="2">
        <v>1</v>
      </c>
      <c r="BX135">
        <v>2</v>
      </c>
      <c r="BY135">
        <v>2</v>
      </c>
      <c r="BZ135">
        <v>2</v>
      </c>
      <c r="CA135">
        <v>4</v>
      </c>
      <c r="CB135">
        <v>2</v>
      </c>
      <c r="CC135">
        <v>4</v>
      </c>
      <c r="CD135">
        <v>2</v>
      </c>
      <c r="CE135" s="37">
        <v>5</v>
      </c>
      <c r="CF135">
        <v>3</v>
      </c>
      <c r="CG135">
        <v>2</v>
      </c>
      <c r="CH135">
        <v>1</v>
      </c>
      <c r="CI135">
        <v>2</v>
      </c>
      <c r="CJ135">
        <v>2</v>
      </c>
      <c r="CK135">
        <v>2</v>
      </c>
      <c r="CL135">
        <v>3</v>
      </c>
      <c r="CM135">
        <v>3</v>
      </c>
      <c r="CN135">
        <v>2</v>
      </c>
      <c r="CO135">
        <v>2</v>
      </c>
      <c r="CP135">
        <v>4</v>
      </c>
      <c r="CQ135">
        <v>4</v>
      </c>
      <c r="CR135">
        <v>4</v>
      </c>
      <c r="CS135">
        <f>LOOKUP(CR135,{1,2,3,4,5},{5,4,3,2,1})</f>
        <v>2</v>
      </c>
      <c r="CT135">
        <v>4</v>
      </c>
      <c r="CU135">
        <v>4</v>
      </c>
      <c r="CV135">
        <v>4</v>
      </c>
      <c r="CW135">
        <v>2</v>
      </c>
      <c r="CX135">
        <f>LOOKUP(CW135,{1,2,3,4,5},{5,4,3,2,1})</f>
        <v>4</v>
      </c>
      <c r="CY135">
        <v>2</v>
      </c>
      <c r="CZ135">
        <f>LOOKUP(CY135,{1,2,3,4,5},{5,4,3,2,1})</f>
        <v>4</v>
      </c>
      <c r="DA135">
        <v>2</v>
      </c>
      <c r="DB135">
        <f>LOOKUP(DA135,{1,2,3,4,5},{5,4,3,2,1})</f>
        <v>4</v>
      </c>
      <c r="DC135">
        <v>4</v>
      </c>
      <c r="DD135">
        <v>3</v>
      </c>
      <c r="DE135">
        <v>4</v>
      </c>
      <c r="DF135">
        <v>3</v>
      </c>
      <c r="DG135">
        <v>2</v>
      </c>
      <c r="DH135">
        <v>2</v>
      </c>
      <c r="DI135">
        <v>4</v>
      </c>
      <c r="DJ135">
        <v>2</v>
      </c>
      <c r="DK135">
        <v>2</v>
      </c>
      <c r="DL135" s="2">
        <f t="shared" si="399"/>
        <v>6</v>
      </c>
      <c r="DM135">
        <f t="shared" si="400"/>
        <v>2</v>
      </c>
      <c r="DN135">
        <f t="shared" si="401"/>
        <v>7</v>
      </c>
      <c r="DO135">
        <f t="shared" si="402"/>
        <v>2.3332999999999999</v>
      </c>
      <c r="DP135">
        <f t="shared" si="403"/>
        <v>13</v>
      </c>
      <c r="DQ135" s="3">
        <f t="shared" si="404"/>
        <v>2.1667000000000001</v>
      </c>
      <c r="DR135" s="2">
        <f t="shared" si="405"/>
        <v>17</v>
      </c>
      <c r="DS135">
        <f t="shared" si="406"/>
        <v>2.8332999999999999</v>
      </c>
      <c r="DT135">
        <f t="shared" si="407"/>
        <v>17</v>
      </c>
      <c r="DU135">
        <f t="shared" si="408"/>
        <v>2.125</v>
      </c>
      <c r="DV135">
        <f t="shared" si="409"/>
        <v>34</v>
      </c>
      <c r="DW135" s="3">
        <f t="shared" si="410"/>
        <v>2.4300000000000002</v>
      </c>
      <c r="DX135" s="2">
        <f t="shared" si="411"/>
        <v>10</v>
      </c>
      <c r="DY135">
        <f t="shared" si="412"/>
        <v>3.3332999999999999</v>
      </c>
      <c r="DZ135">
        <f t="shared" si="413"/>
        <v>12</v>
      </c>
      <c r="EA135">
        <f t="shared" si="414"/>
        <v>4</v>
      </c>
      <c r="EB135">
        <f t="shared" si="415"/>
        <v>22</v>
      </c>
      <c r="EC135" s="3">
        <f t="shared" si="416"/>
        <v>3.67</v>
      </c>
      <c r="ED135" s="2">
        <f t="shared" si="447"/>
        <v>23</v>
      </c>
      <c r="EE135" s="3">
        <f t="shared" si="417"/>
        <v>3.83</v>
      </c>
      <c r="EF135" s="2">
        <f t="shared" si="418"/>
        <v>8</v>
      </c>
      <c r="EG135" s="3">
        <f t="shared" si="419"/>
        <v>2.67</v>
      </c>
      <c r="EH135" s="2">
        <f t="shared" si="420"/>
        <v>100</v>
      </c>
      <c r="EI135" s="3">
        <f t="shared" si="421"/>
        <v>2.86</v>
      </c>
      <c r="EJ135" s="2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5</v>
      </c>
      <c r="EU135" s="37">
        <v>2</v>
      </c>
      <c r="EV135">
        <v>1</v>
      </c>
      <c r="EW135">
        <v>1</v>
      </c>
      <c r="EX135">
        <v>1</v>
      </c>
      <c r="EY135">
        <v>1</v>
      </c>
      <c r="EZ135">
        <v>5</v>
      </c>
      <c r="FA135">
        <v>2</v>
      </c>
      <c r="FB135">
        <v>1</v>
      </c>
      <c r="FC135">
        <v>1</v>
      </c>
      <c r="FD135">
        <v>1</v>
      </c>
      <c r="FE135">
        <v>1</v>
      </c>
      <c r="FF135" s="2">
        <f t="shared" si="422"/>
        <v>29</v>
      </c>
      <c r="FG135" s="3">
        <f t="shared" si="423"/>
        <v>1.45</v>
      </c>
      <c r="FH135" t="s">
        <v>514</v>
      </c>
      <c r="FI135">
        <v>10</v>
      </c>
      <c r="FJ135" t="s">
        <v>521</v>
      </c>
      <c r="FK135">
        <v>16</v>
      </c>
      <c r="FL135" t="s">
        <v>520</v>
      </c>
      <c r="FM135" s="3">
        <v>15</v>
      </c>
      <c r="FN135" s="2">
        <v>1</v>
      </c>
      <c r="FO135">
        <v>1</v>
      </c>
      <c r="FP135">
        <v>1</v>
      </c>
      <c r="FQ135">
        <v>1</v>
      </c>
      <c r="FR135">
        <v>2</v>
      </c>
      <c r="FS135">
        <v>2</v>
      </c>
      <c r="FT135">
        <v>2</v>
      </c>
      <c r="FU135">
        <v>2</v>
      </c>
      <c r="FV135">
        <v>2</v>
      </c>
      <c r="FW135">
        <v>2</v>
      </c>
      <c r="FX135">
        <v>1</v>
      </c>
      <c r="FY135" s="37">
        <v>2</v>
      </c>
      <c r="FZ135">
        <v>1</v>
      </c>
      <c r="GA135">
        <v>2</v>
      </c>
      <c r="GB135">
        <v>1</v>
      </c>
      <c r="GC135">
        <v>2</v>
      </c>
      <c r="GD135">
        <v>1</v>
      </c>
      <c r="GE135">
        <v>1</v>
      </c>
      <c r="GF135">
        <v>2</v>
      </c>
      <c r="GG135">
        <v>2</v>
      </c>
      <c r="GH135">
        <v>2</v>
      </c>
      <c r="GI135">
        <v>2</v>
      </c>
      <c r="GJ135" s="2">
        <f t="shared" si="424"/>
        <v>32</v>
      </c>
      <c r="GK135" s="3">
        <f t="shared" si="425"/>
        <v>1.6</v>
      </c>
      <c r="GL135" s="2" t="s">
        <v>505</v>
      </c>
      <c r="GM135">
        <v>1</v>
      </c>
      <c r="GN135" t="s">
        <v>507</v>
      </c>
      <c r="GO135">
        <v>3</v>
      </c>
      <c r="GP135" t="s">
        <v>506</v>
      </c>
      <c r="GQ135" s="3">
        <v>2</v>
      </c>
      <c r="GR135" s="2">
        <v>1</v>
      </c>
      <c r="GS135">
        <v>5</v>
      </c>
      <c r="GT135">
        <v>4</v>
      </c>
      <c r="GU135">
        <v>4</v>
      </c>
      <c r="GV135">
        <v>4</v>
      </c>
      <c r="GW135">
        <v>3</v>
      </c>
      <c r="GX135" s="37">
        <f>LOOKUP(GW135,{1,2,3,4,5},{5,4,3,2,1})</f>
        <v>3</v>
      </c>
      <c r="GY135">
        <v>1</v>
      </c>
      <c r="GZ135" s="37">
        <f>LOOKUP(GY135,{1,2,3,4,5},{5,4,3,2,1})</f>
        <v>5</v>
      </c>
      <c r="HA135">
        <v>4</v>
      </c>
      <c r="HB135">
        <v>1</v>
      </c>
      <c r="HC135" s="37">
        <f>LOOKUP(HB135,{1,2,3,4,5},{5,4,3,2,1})</f>
        <v>5</v>
      </c>
      <c r="HD135">
        <v>1</v>
      </c>
      <c r="HE135">
        <v>5</v>
      </c>
      <c r="HF135">
        <v>4</v>
      </c>
      <c r="HG135">
        <v>3</v>
      </c>
      <c r="HH135">
        <v>4</v>
      </c>
      <c r="HI135">
        <v>3</v>
      </c>
      <c r="HJ135">
        <v>4</v>
      </c>
      <c r="HK135">
        <v>2</v>
      </c>
      <c r="HL135" s="37">
        <f>LOOKUP(HK135,{1,2,3,4,5},{5,4,3,2,1})</f>
        <v>4</v>
      </c>
      <c r="HM135">
        <v>2</v>
      </c>
      <c r="HN135" s="37">
        <f>LOOKUP(HM135,{1,2,3,4,5},{5,4,3,2,1})</f>
        <v>4</v>
      </c>
      <c r="HO135">
        <f t="shared" si="426"/>
        <v>66</v>
      </c>
      <c r="HP135">
        <f t="shared" si="427"/>
        <v>3.88</v>
      </c>
      <c r="HQ135">
        <v>1</v>
      </c>
      <c r="HR135">
        <v>3</v>
      </c>
      <c r="HS135">
        <v>3</v>
      </c>
      <c r="HT135">
        <v>1</v>
      </c>
      <c r="HU135">
        <v>1</v>
      </c>
      <c r="HV135">
        <v>1</v>
      </c>
      <c r="HW135">
        <v>1</v>
      </c>
      <c r="HX135" s="37">
        <v>3</v>
      </c>
      <c r="HY135">
        <v>2</v>
      </c>
      <c r="HZ135">
        <v>3</v>
      </c>
      <c r="IA135">
        <v>3</v>
      </c>
      <c r="IB135">
        <v>1</v>
      </c>
      <c r="IC135">
        <v>2</v>
      </c>
      <c r="ID135">
        <v>2</v>
      </c>
      <c r="IE135">
        <v>3</v>
      </c>
      <c r="IF135">
        <v>3</v>
      </c>
      <c r="IG135">
        <v>3</v>
      </c>
      <c r="IH135">
        <v>1</v>
      </c>
      <c r="II135">
        <v>1</v>
      </c>
      <c r="IJ135" s="37">
        <f>LOOKUP(II135,{1,2,3},{3,2,1})</f>
        <v>3</v>
      </c>
      <c r="IK135" s="2">
        <f t="shared" si="397"/>
        <v>36</v>
      </c>
      <c r="IL135" s="3">
        <f t="shared" si="398"/>
        <v>2.12</v>
      </c>
      <c r="IM135" s="2">
        <v>1</v>
      </c>
      <c r="IN135">
        <v>2</v>
      </c>
      <c r="IO135">
        <v>4</v>
      </c>
      <c r="IP135">
        <v>3</v>
      </c>
      <c r="IQ135">
        <v>2</v>
      </c>
      <c r="IR135">
        <v>5</v>
      </c>
      <c r="IS135">
        <v>1</v>
      </c>
      <c r="IT135" s="2">
        <f t="shared" si="428"/>
        <v>17</v>
      </c>
      <c r="IU135" s="3">
        <f t="shared" si="429"/>
        <v>2.8330000000000002</v>
      </c>
      <c r="IV135" s="2">
        <v>1</v>
      </c>
      <c r="IW135">
        <v>3</v>
      </c>
      <c r="IX135">
        <v>4</v>
      </c>
      <c r="IY135">
        <v>3</v>
      </c>
      <c r="IZ135">
        <v>2</v>
      </c>
      <c r="JA135">
        <v>5</v>
      </c>
      <c r="JB135">
        <v>1</v>
      </c>
      <c r="JC135" s="2">
        <f t="shared" si="430"/>
        <v>18</v>
      </c>
      <c r="JD135" s="3">
        <f t="shared" si="431"/>
        <v>3</v>
      </c>
      <c r="JE135" s="2">
        <v>1</v>
      </c>
      <c r="JF135">
        <v>3</v>
      </c>
      <c r="JG135">
        <v>2</v>
      </c>
      <c r="JH135">
        <v>3</v>
      </c>
      <c r="JI135">
        <v>4</v>
      </c>
      <c r="JJ135">
        <v>1</v>
      </c>
      <c r="JK135">
        <v>4</v>
      </c>
      <c r="JL135" s="2">
        <f t="shared" si="432"/>
        <v>17</v>
      </c>
      <c r="JM135" s="3">
        <f t="shared" si="433"/>
        <v>2.8330000000000002</v>
      </c>
      <c r="JN135" s="2">
        <v>1</v>
      </c>
      <c r="JO135">
        <v>4</v>
      </c>
      <c r="JP135">
        <v>4</v>
      </c>
      <c r="JQ135">
        <v>4</v>
      </c>
      <c r="JR135">
        <v>4</v>
      </c>
      <c r="JS135">
        <v>2</v>
      </c>
      <c r="JT135">
        <v>4</v>
      </c>
      <c r="JU135" s="2">
        <f t="shared" si="365"/>
        <v>22</v>
      </c>
      <c r="JV135" s="3">
        <f t="shared" si="366"/>
        <v>3.6669999999999998</v>
      </c>
      <c r="JW135" s="2">
        <v>1</v>
      </c>
      <c r="JX135">
        <v>3</v>
      </c>
      <c r="JY135" s="37">
        <f>LOOKUP(JX135,{1,2,3,4,5},{5,4,3,2,1})</f>
        <v>3</v>
      </c>
      <c r="JZ135">
        <v>3</v>
      </c>
      <c r="KA135" s="37">
        <f>LOOKUP(JZ135,{1,2,3,4,5},{5,4,3,2,1})</f>
        <v>3</v>
      </c>
      <c r="KB135">
        <v>4</v>
      </c>
      <c r="KC135" s="37">
        <f>LOOKUP(KB135,{1,2,3,4,5},{5,4,3,2,1})</f>
        <v>2</v>
      </c>
      <c r="KD135">
        <v>5</v>
      </c>
      <c r="KE135" s="37">
        <f>LOOKUP(KD135,{1,2,3,4,5},{5,4,3,2,1})</f>
        <v>1</v>
      </c>
      <c r="KF135">
        <v>1</v>
      </c>
      <c r="KG135" s="37">
        <f>LOOKUP(KF135,{1,2,3,4,5},{5,4,3,2,1})</f>
        <v>5</v>
      </c>
      <c r="KH135">
        <v>5</v>
      </c>
      <c r="KI135" s="37">
        <f>LOOKUP(KH135,{1,2,3,4,5},{5,4,3,2,1})</f>
        <v>1</v>
      </c>
      <c r="KJ135" s="2">
        <f t="shared" si="448"/>
        <v>21</v>
      </c>
      <c r="KK135" s="3">
        <f t="shared" si="434"/>
        <v>3.5</v>
      </c>
      <c r="KL135" s="2">
        <f t="shared" si="435"/>
        <v>8</v>
      </c>
      <c r="KM135">
        <f t="shared" si="436"/>
        <v>11</v>
      </c>
      <c r="KN135">
        <f t="shared" si="363"/>
        <v>8</v>
      </c>
      <c r="KO135">
        <f t="shared" si="437"/>
        <v>5</v>
      </c>
      <c r="KP135">
        <f t="shared" ref="KP135:KP169" si="449">(IR135+JA135+KG135)</f>
        <v>15</v>
      </c>
      <c r="KQ135">
        <f t="shared" si="438"/>
        <v>3</v>
      </c>
      <c r="KR135" s="2">
        <f t="shared" si="368"/>
        <v>7</v>
      </c>
      <c r="KS135">
        <f t="shared" si="364"/>
        <v>6</v>
      </c>
      <c r="KT135">
        <f t="shared" si="369"/>
        <v>7</v>
      </c>
      <c r="KU135">
        <f t="shared" si="370"/>
        <v>8</v>
      </c>
      <c r="KV135">
        <f t="shared" si="371"/>
        <v>3</v>
      </c>
      <c r="KW135" s="3">
        <f t="shared" si="372"/>
        <v>8</v>
      </c>
      <c r="KX135" s="2">
        <v>1</v>
      </c>
      <c r="KY135">
        <v>2</v>
      </c>
      <c r="KZ135">
        <v>4</v>
      </c>
      <c r="LA135">
        <v>2</v>
      </c>
      <c r="LB135">
        <v>2</v>
      </c>
      <c r="LC135">
        <v>4</v>
      </c>
      <c r="LD135">
        <v>1</v>
      </c>
      <c r="LE135">
        <v>4</v>
      </c>
      <c r="LF135">
        <v>3</v>
      </c>
      <c r="LG135">
        <v>4</v>
      </c>
      <c r="LH135">
        <v>4</v>
      </c>
      <c r="LI135">
        <v>1</v>
      </c>
      <c r="LJ135">
        <v>3</v>
      </c>
      <c r="LK135">
        <v>2</v>
      </c>
      <c r="LL135">
        <v>2</v>
      </c>
      <c r="LM135">
        <v>3</v>
      </c>
      <c r="LN135">
        <v>2</v>
      </c>
      <c r="LO135">
        <v>1</v>
      </c>
      <c r="LP135">
        <v>3</v>
      </c>
      <c r="LQ135">
        <v>1</v>
      </c>
      <c r="LR135">
        <v>3</v>
      </c>
      <c r="LS135">
        <v>1</v>
      </c>
      <c r="LT135">
        <v>1</v>
      </c>
      <c r="LU135" s="2">
        <f t="shared" si="439"/>
        <v>23</v>
      </c>
      <c r="LV135" s="3">
        <f t="shared" si="440"/>
        <v>3.8330000000000002</v>
      </c>
      <c r="LW135" s="2">
        <f t="shared" si="441"/>
        <v>30</v>
      </c>
      <c r="LX135" s="3">
        <f t="shared" si="442"/>
        <v>1.875</v>
      </c>
      <c r="LY135" s="2">
        <f t="shared" si="443"/>
        <v>53</v>
      </c>
      <c r="LZ135" s="3">
        <f t="shared" si="444"/>
        <v>2.4089999999999998</v>
      </c>
      <c r="MA135" s="2">
        <v>1</v>
      </c>
      <c r="MB135">
        <v>1</v>
      </c>
      <c r="MC135">
        <v>1</v>
      </c>
      <c r="MD135">
        <v>2</v>
      </c>
      <c r="ME135">
        <v>2</v>
      </c>
      <c r="MF135">
        <v>2</v>
      </c>
      <c r="MG135">
        <v>1</v>
      </c>
      <c r="MH135">
        <v>1</v>
      </c>
      <c r="MI135">
        <v>1</v>
      </c>
      <c r="MJ135" s="3">
        <v>2</v>
      </c>
      <c r="MK135">
        <f t="shared" si="445"/>
        <v>14</v>
      </c>
      <c r="ML135" s="2">
        <v>1</v>
      </c>
      <c r="MM135">
        <v>4</v>
      </c>
      <c r="MN135">
        <v>3</v>
      </c>
      <c r="MO135">
        <v>3</v>
      </c>
      <c r="MP135" s="37">
        <f>LOOKUP(MO135,{1,2,3,4,5},{5,4,3,2,1})</f>
        <v>3</v>
      </c>
      <c r="MQ135">
        <v>3</v>
      </c>
      <c r="MR135">
        <v>3</v>
      </c>
      <c r="MS135" s="37">
        <f>LOOKUP(MR135,{1,2,3,4,5},{5,4,3,2,1})</f>
        <v>3</v>
      </c>
      <c r="MT135">
        <v>3</v>
      </c>
      <c r="MU135" s="37">
        <f>LOOKUP(MT135,{1,2,3,4,5},{5,4,3,2,1})</f>
        <v>3</v>
      </c>
      <c r="MV135">
        <v>4</v>
      </c>
      <c r="MW135">
        <v>3</v>
      </c>
      <c r="MX135">
        <v>3</v>
      </c>
      <c r="MY135">
        <v>4</v>
      </c>
      <c r="MZ135" s="37">
        <f>LOOKUP(MY135,{1,2,3,4,5},{5,4,3,2,1})</f>
        <v>2</v>
      </c>
      <c r="NA135">
        <v>3</v>
      </c>
      <c r="NB135">
        <v>4</v>
      </c>
      <c r="NC135">
        <v>3</v>
      </c>
      <c r="ND135" s="37">
        <f>LOOKUP(NC135,{1,2,3,4,5},{5,4,3,2,1})</f>
        <v>3</v>
      </c>
      <c r="NE135">
        <v>3</v>
      </c>
      <c r="NF135">
        <v>4</v>
      </c>
      <c r="NG135" s="37">
        <f>LOOKUP(NF135,{1,2,3,4,5},{5,4,3,2,1})</f>
        <v>2</v>
      </c>
      <c r="NH135">
        <v>4</v>
      </c>
      <c r="NI135" s="37">
        <f>LOOKUP(NH135,{1,2,3,4,5},{5,4,3,2,1})</f>
        <v>2</v>
      </c>
      <c r="NJ135">
        <v>3</v>
      </c>
      <c r="NK135">
        <v>2</v>
      </c>
      <c r="NL135" s="37">
        <f>LOOKUP(NK135,{1,2,3,4,5},{5,4,3,2,1})</f>
        <v>4</v>
      </c>
      <c r="NM135">
        <v>3</v>
      </c>
      <c r="NN135" s="37">
        <f>LOOKUP(NM135,{1,2,3,4,5},{5,4,3,2,1})</f>
        <v>3</v>
      </c>
      <c r="NO135">
        <v>2</v>
      </c>
      <c r="NP135" s="37">
        <f>LOOKUP(NO135,{1,2,3,4,5},{5,4,3,2,1})</f>
        <v>4</v>
      </c>
      <c r="NQ135">
        <v>2</v>
      </c>
      <c r="NR135">
        <v>3</v>
      </c>
      <c r="NS135">
        <v>4</v>
      </c>
      <c r="NT135">
        <v>3</v>
      </c>
      <c r="NU135" s="37">
        <f>LOOKUP(NT135,{1,2,3,4,5},{5,4,3,2,1})</f>
        <v>3</v>
      </c>
      <c r="NV135">
        <v>4</v>
      </c>
      <c r="NW135" s="37">
        <f>LOOKUP(NV135,{1,2,3,4,5},{5,4,3,2,1})</f>
        <v>2</v>
      </c>
      <c r="NX135">
        <v>4</v>
      </c>
      <c r="NY135" s="37">
        <f>LOOKUP(NX135,{1,2,3,4,5},{5,4,3,2,1})</f>
        <v>2</v>
      </c>
      <c r="NZ135">
        <f t="shared" si="373"/>
        <v>78</v>
      </c>
      <c r="OA135">
        <f t="shared" si="374"/>
        <v>3</v>
      </c>
      <c r="OB135" s="13" t="s">
        <v>951</v>
      </c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</row>
    <row r="136" spans="1:461" x14ac:dyDescent="0.3">
      <c r="A136" s="30">
        <v>149</v>
      </c>
      <c r="B136" s="2" t="s">
        <v>952</v>
      </c>
      <c r="C136" s="3">
        <v>1</v>
      </c>
      <c r="D136" s="2">
        <v>19</v>
      </c>
      <c r="E136">
        <v>1</v>
      </c>
      <c r="F136" s="2">
        <v>1</v>
      </c>
      <c r="G136">
        <v>1</v>
      </c>
      <c r="H136" s="3">
        <v>1</v>
      </c>
      <c r="I136" s="2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f t="shared" si="446"/>
        <v>1</v>
      </c>
      <c r="R136">
        <v>3</v>
      </c>
      <c r="S136">
        <v>4</v>
      </c>
      <c r="T136">
        <f>LOOKUP(R136,{1,2,3,4,5,6,11,15},{1,2,1,2,2,2,1,2})</f>
        <v>1</v>
      </c>
      <c r="U136">
        <v>4</v>
      </c>
      <c r="V136" s="3" t="s">
        <v>852</v>
      </c>
      <c r="W136" s="2">
        <v>2</v>
      </c>
      <c r="X136">
        <v>10</v>
      </c>
      <c r="Y136">
        <v>35</v>
      </c>
      <c r="Z136" s="13">
        <f t="shared" si="359"/>
        <v>1.75</v>
      </c>
      <c r="AA136">
        <v>75</v>
      </c>
      <c r="AB136" s="13">
        <f t="shared" si="360"/>
        <v>3.75</v>
      </c>
      <c r="AC136">
        <f t="shared" si="362"/>
        <v>9.5</v>
      </c>
      <c r="AD136" s="13">
        <f t="shared" si="358"/>
        <v>3.1669999999999998</v>
      </c>
      <c r="AE136" s="32">
        <v>1</v>
      </c>
      <c r="AF136" s="31">
        <v>1</v>
      </c>
      <c r="AG136" s="31">
        <f t="shared" si="375"/>
        <v>1</v>
      </c>
      <c r="AH136" s="31">
        <v>1</v>
      </c>
      <c r="AI136" s="31">
        <f t="shared" si="376"/>
        <v>1</v>
      </c>
      <c r="AJ136" s="31">
        <v>1</v>
      </c>
      <c r="AK136" s="31">
        <f t="shared" si="377"/>
        <v>1</v>
      </c>
      <c r="AL136" s="31">
        <v>2</v>
      </c>
      <c r="AM136" s="31">
        <f t="shared" si="378"/>
        <v>1</v>
      </c>
      <c r="AN136" s="31">
        <v>2</v>
      </c>
      <c r="AO136" s="31">
        <f t="shared" si="379"/>
        <v>1</v>
      </c>
      <c r="AP136" s="31">
        <v>1</v>
      </c>
      <c r="AQ136" s="31">
        <f t="shared" si="380"/>
        <v>1</v>
      </c>
      <c r="AR136" s="31">
        <v>2</v>
      </c>
      <c r="AS136" s="31">
        <f t="shared" si="381"/>
        <v>1</v>
      </c>
      <c r="AT136" s="31">
        <v>2</v>
      </c>
      <c r="AU136" s="31">
        <f t="shared" si="382"/>
        <v>1</v>
      </c>
      <c r="AV136" s="31">
        <v>1</v>
      </c>
      <c r="AW136" s="31">
        <f t="shared" si="383"/>
        <v>1</v>
      </c>
      <c r="AX136" s="31">
        <v>1</v>
      </c>
      <c r="AY136" s="31">
        <f t="shared" si="384"/>
        <v>-1</v>
      </c>
      <c r="AZ136" s="31">
        <v>1</v>
      </c>
      <c r="BA136" s="31">
        <f t="shared" si="385"/>
        <v>-1</v>
      </c>
      <c r="BB136" s="31">
        <v>1</v>
      </c>
      <c r="BC136" s="31">
        <f t="shared" si="386"/>
        <v>1</v>
      </c>
      <c r="BD136" s="31">
        <v>1</v>
      </c>
      <c r="BE136" s="31">
        <f t="shared" si="387"/>
        <v>1</v>
      </c>
      <c r="BF136" s="31">
        <v>2</v>
      </c>
      <c r="BG136" s="31">
        <f t="shared" si="388"/>
        <v>1</v>
      </c>
      <c r="BH136" s="31">
        <v>1</v>
      </c>
      <c r="BI136" s="31">
        <f t="shared" si="389"/>
        <v>1</v>
      </c>
      <c r="BJ136" s="31">
        <v>2</v>
      </c>
      <c r="BK136" s="31">
        <f t="shared" si="390"/>
        <v>1</v>
      </c>
      <c r="BL136" s="31">
        <v>2</v>
      </c>
      <c r="BM136" s="31">
        <f t="shared" si="391"/>
        <v>1</v>
      </c>
      <c r="BN136" s="31">
        <v>1</v>
      </c>
      <c r="BO136" s="31">
        <f t="shared" si="392"/>
        <v>1</v>
      </c>
      <c r="BP136" s="31">
        <v>1</v>
      </c>
      <c r="BQ136" s="31">
        <f t="shared" si="393"/>
        <v>1</v>
      </c>
      <c r="BR136" s="31" t="s">
        <v>440</v>
      </c>
      <c r="BS136" s="31">
        <f t="shared" si="394"/>
        <v>-1</v>
      </c>
      <c r="BT136" s="31">
        <v>1</v>
      </c>
      <c r="BU136" s="31">
        <f t="shared" si="395"/>
        <v>-1</v>
      </c>
      <c r="BV136" s="49"/>
      <c r="BW136" s="2">
        <v>1</v>
      </c>
      <c r="BX136">
        <v>5</v>
      </c>
      <c r="BY136">
        <v>5</v>
      </c>
      <c r="BZ136">
        <v>3</v>
      </c>
      <c r="CA136">
        <v>5</v>
      </c>
      <c r="CB136">
        <v>4</v>
      </c>
      <c r="CC136">
        <v>5</v>
      </c>
      <c r="CD136">
        <v>2</v>
      </c>
      <c r="CE136" s="37">
        <v>5</v>
      </c>
      <c r="CF136">
        <v>4</v>
      </c>
      <c r="CG136">
        <v>4</v>
      </c>
      <c r="CH136">
        <v>1</v>
      </c>
      <c r="CI136">
        <v>4</v>
      </c>
      <c r="CJ136">
        <v>1</v>
      </c>
      <c r="CK136">
        <v>4</v>
      </c>
      <c r="CL136">
        <v>5</v>
      </c>
      <c r="CM136">
        <v>5</v>
      </c>
      <c r="CN136">
        <v>1</v>
      </c>
      <c r="CO136">
        <v>1</v>
      </c>
      <c r="CP136">
        <v>4</v>
      </c>
      <c r="CQ136">
        <v>4</v>
      </c>
      <c r="CR136">
        <v>1</v>
      </c>
      <c r="CS136">
        <f>LOOKUP(CR136,{1,2,3,4,5},{5,4,3,2,1})</f>
        <v>5</v>
      </c>
      <c r="CT136">
        <v>5</v>
      </c>
      <c r="CU136">
        <v>3</v>
      </c>
      <c r="CV136">
        <v>2</v>
      </c>
      <c r="CW136">
        <v>3</v>
      </c>
      <c r="CX136">
        <f>LOOKUP(CW136,{1,2,3,4,5},{5,4,3,2,1})</f>
        <v>3</v>
      </c>
      <c r="CY136">
        <v>1</v>
      </c>
      <c r="CZ136">
        <f>LOOKUP(CY136,{1,2,3,4,5},{5,4,3,2,1})</f>
        <v>5</v>
      </c>
      <c r="DA136">
        <v>1</v>
      </c>
      <c r="DB136">
        <f>LOOKUP(DA136,{1,2,3,4,5},{5,4,3,2,1})</f>
        <v>5</v>
      </c>
      <c r="DC136">
        <v>5</v>
      </c>
      <c r="DD136">
        <v>5</v>
      </c>
      <c r="DE136">
        <v>5</v>
      </c>
      <c r="DF136">
        <v>4</v>
      </c>
      <c r="DG136">
        <v>2</v>
      </c>
      <c r="DH136">
        <v>3</v>
      </c>
      <c r="DI136">
        <v>5</v>
      </c>
      <c r="DJ136">
        <v>5</v>
      </c>
      <c r="DK136">
        <v>5</v>
      </c>
      <c r="DL136" s="2">
        <f t="shared" si="399"/>
        <v>13</v>
      </c>
      <c r="DM136">
        <f t="shared" si="400"/>
        <v>4.3333000000000004</v>
      </c>
      <c r="DN136">
        <f t="shared" si="401"/>
        <v>9</v>
      </c>
      <c r="DO136">
        <f t="shared" si="402"/>
        <v>3</v>
      </c>
      <c r="DP136">
        <f t="shared" si="403"/>
        <v>22</v>
      </c>
      <c r="DQ136" s="3">
        <f t="shared" si="404"/>
        <v>3.6667000000000001</v>
      </c>
      <c r="DR136" s="2">
        <f t="shared" si="405"/>
        <v>21</v>
      </c>
      <c r="DS136">
        <f t="shared" si="406"/>
        <v>3.5</v>
      </c>
      <c r="DT136">
        <f t="shared" si="407"/>
        <v>25</v>
      </c>
      <c r="DU136">
        <f t="shared" si="408"/>
        <v>3.125</v>
      </c>
      <c r="DV136">
        <f t="shared" si="409"/>
        <v>46</v>
      </c>
      <c r="DW136" s="3">
        <f t="shared" si="410"/>
        <v>3.29</v>
      </c>
      <c r="DX136" s="2">
        <f t="shared" si="411"/>
        <v>13</v>
      </c>
      <c r="DY136">
        <f t="shared" si="412"/>
        <v>4.3333000000000004</v>
      </c>
      <c r="DZ136">
        <f t="shared" si="413"/>
        <v>10</v>
      </c>
      <c r="EA136">
        <f t="shared" si="414"/>
        <v>3.3332999999999999</v>
      </c>
      <c r="EB136">
        <f t="shared" si="415"/>
        <v>23</v>
      </c>
      <c r="EC136" s="3">
        <f t="shared" si="416"/>
        <v>3.83</v>
      </c>
      <c r="ED136" s="2">
        <f t="shared" si="447"/>
        <v>28</v>
      </c>
      <c r="EE136" s="3">
        <f t="shared" si="417"/>
        <v>4.67</v>
      </c>
      <c r="EF136" s="2">
        <f t="shared" si="418"/>
        <v>15</v>
      </c>
      <c r="EG136" s="3">
        <f t="shared" si="419"/>
        <v>5</v>
      </c>
      <c r="EH136" s="2">
        <f t="shared" si="420"/>
        <v>134</v>
      </c>
      <c r="EI136" s="3">
        <f t="shared" si="421"/>
        <v>3.83</v>
      </c>
      <c r="EJ136" s="2">
        <v>1</v>
      </c>
      <c r="EK136">
        <v>1</v>
      </c>
      <c r="EL136">
        <v>1</v>
      </c>
      <c r="EM136">
        <v>4</v>
      </c>
      <c r="EN136">
        <v>2</v>
      </c>
      <c r="EO136">
        <v>1</v>
      </c>
      <c r="EP136">
        <v>1</v>
      </c>
      <c r="EQ136">
        <v>4</v>
      </c>
      <c r="ER136">
        <v>1</v>
      </c>
      <c r="ES136">
        <v>1</v>
      </c>
      <c r="ET136">
        <v>5</v>
      </c>
      <c r="EU136" s="37">
        <v>2</v>
      </c>
      <c r="EV136">
        <v>1</v>
      </c>
      <c r="EW136">
        <v>1</v>
      </c>
      <c r="EX136">
        <v>1</v>
      </c>
      <c r="EY136">
        <v>1</v>
      </c>
      <c r="EZ136">
        <v>5</v>
      </c>
      <c r="FA136">
        <v>1</v>
      </c>
      <c r="FB136">
        <v>1</v>
      </c>
      <c r="FC136">
        <v>1</v>
      </c>
      <c r="FD136">
        <v>1</v>
      </c>
      <c r="FE136">
        <v>4</v>
      </c>
      <c r="FF136" s="2">
        <f t="shared" si="422"/>
        <v>38</v>
      </c>
      <c r="FG136" s="3">
        <f t="shared" si="423"/>
        <v>1.9</v>
      </c>
      <c r="FH136" t="s">
        <v>514</v>
      </c>
      <c r="FI136">
        <v>10</v>
      </c>
      <c r="FJ136" t="s">
        <v>521</v>
      </c>
      <c r="FK136">
        <v>16</v>
      </c>
      <c r="FL136" t="s">
        <v>507</v>
      </c>
      <c r="FM136">
        <v>3</v>
      </c>
      <c r="FN136" s="2">
        <v>1</v>
      </c>
      <c r="FO136">
        <v>1</v>
      </c>
      <c r="FP136">
        <v>2</v>
      </c>
      <c r="FQ136">
        <v>1</v>
      </c>
      <c r="FR136">
        <v>2</v>
      </c>
      <c r="FS136">
        <v>2</v>
      </c>
      <c r="FT136">
        <v>2</v>
      </c>
      <c r="FU136">
        <v>2</v>
      </c>
      <c r="FV136">
        <v>1</v>
      </c>
      <c r="FW136">
        <v>1</v>
      </c>
      <c r="FX136">
        <v>1</v>
      </c>
      <c r="FY136" s="37">
        <v>2</v>
      </c>
      <c r="FZ136">
        <v>2</v>
      </c>
      <c r="GA136">
        <v>2</v>
      </c>
      <c r="GB136">
        <v>2</v>
      </c>
      <c r="GC136">
        <v>2</v>
      </c>
      <c r="GD136">
        <v>1</v>
      </c>
      <c r="GE136">
        <v>2</v>
      </c>
      <c r="GF136">
        <v>2</v>
      </c>
      <c r="GG136">
        <v>2</v>
      </c>
      <c r="GH136">
        <v>2</v>
      </c>
      <c r="GI136">
        <v>2</v>
      </c>
      <c r="GJ136" s="2">
        <f t="shared" si="424"/>
        <v>34</v>
      </c>
      <c r="GK136" s="3">
        <f t="shared" si="425"/>
        <v>1.7</v>
      </c>
      <c r="GL136" s="2" t="s">
        <v>520</v>
      </c>
      <c r="GM136">
        <v>15</v>
      </c>
      <c r="GN136" t="s">
        <v>507</v>
      </c>
      <c r="GO136">
        <v>3</v>
      </c>
      <c r="GP136" t="s">
        <v>513</v>
      </c>
      <c r="GQ136" s="3">
        <v>9</v>
      </c>
      <c r="GR136" s="32">
        <v>1</v>
      </c>
      <c r="GS136" s="31">
        <v>5</v>
      </c>
      <c r="GT136" s="31">
        <v>5</v>
      </c>
      <c r="GU136" s="31" t="s">
        <v>440</v>
      </c>
      <c r="GV136" s="31">
        <v>1</v>
      </c>
      <c r="GW136" s="31">
        <v>3</v>
      </c>
      <c r="GX136" s="31">
        <f>LOOKUP(GW136,{1,2,3,4,5},{5,4,3,2,1})</f>
        <v>3</v>
      </c>
      <c r="GY136" s="31">
        <v>1</v>
      </c>
      <c r="GZ136" s="31">
        <f>LOOKUP(GY136,{1,2,3,4,5},{5,4,3,2,1})</f>
        <v>5</v>
      </c>
      <c r="HA136" s="31">
        <v>5</v>
      </c>
      <c r="HB136" s="31">
        <v>5</v>
      </c>
      <c r="HC136" s="31">
        <f>LOOKUP(HB136,{1,2,3,4,5},{5,4,3,2,1})</f>
        <v>1</v>
      </c>
      <c r="HD136" s="31">
        <v>1</v>
      </c>
      <c r="HE136" s="31">
        <v>1</v>
      </c>
      <c r="HF136" s="31">
        <v>5</v>
      </c>
      <c r="HG136" s="31">
        <v>5</v>
      </c>
      <c r="HH136" s="31">
        <v>3</v>
      </c>
      <c r="HI136" s="31">
        <v>5</v>
      </c>
      <c r="HJ136" s="31">
        <v>5</v>
      </c>
      <c r="HK136" s="31">
        <v>2</v>
      </c>
      <c r="HL136" s="31">
        <f>LOOKUP(HK136,{1,2,3,4,5},{5,4,3,2,1})</f>
        <v>4</v>
      </c>
      <c r="HM136" s="31">
        <v>2</v>
      </c>
      <c r="HN136" s="31">
        <f>LOOKUP(HM136,{1,2,3,4,5},{5,4,3,2,1})</f>
        <v>4</v>
      </c>
      <c r="HO136" s="31">
        <f t="shared" si="426"/>
        <v>58</v>
      </c>
      <c r="HP136" s="31">
        <f t="shared" si="427"/>
        <v>3.41</v>
      </c>
      <c r="HQ136">
        <v>1</v>
      </c>
      <c r="HR136">
        <v>3</v>
      </c>
      <c r="HS136">
        <v>3</v>
      </c>
      <c r="HT136">
        <v>3</v>
      </c>
      <c r="HU136">
        <v>2</v>
      </c>
      <c r="HV136">
        <v>1</v>
      </c>
      <c r="HW136">
        <v>3</v>
      </c>
      <c r="HX136" s="37">
        <v>3</v>
      </c>
      <c r="HY136">
        <v>3</v>
      </c>
      <c r="HZ136">
        <v>3</v>
      </c>
      <c r="IA136">
        <v>3</v>
      </c>
      <c r="IB136">
        <v>2</v>
      </c>
      <c r="IC136">
        <v>3</v>
      </c>
      <c r="ID136">
        <v>2</v>
      </c>
      <c r="IE136">
        <v>2</v>
      </c>
      <c r="IF136">
        <v>3</v>
      </c>
      <c r="IG136">
        <v>3</v>
      </c>
      <c r="IH136">
        <v>1</v>
      </c>
      <c r="II136">
        <v>1</v>
      </c>
      <c r="IJ136" s="37">
        <f>LOOKUP(II136,{1,2,3},{3,2,1})</f>
        <v>3</v>
      </c>
      <c r="IK136" s="2">
        <f t="shared" si="397"/>
        <v>43</v>
      </c>
      <c r="IL136" s="3">
        <f t="shared" si="398"/>
        <v>2.5299999999999998</v>
      </c>
      <c r="IM136" s="2">
        <v>1</v>
      </c>
      <c r="IN136">
        <v>1</v>
      </c>
      <c r="IO136">
        <v>4</v>
      </c>
      <c r="IP136">
        <v>5</v>
      </c>
      <c r="IQ136">
        <v>3</v>
      </c>
      <c r="IR136">
        <v>5</v>
      </c>
      <c r="IS136">
        <v>3</v>
      </c>
      <c r="IT136" s="2">
        <f t="shared" si="428"/>
        <v>21</v>
      </c>
      <c r="IU136" s="3">
        <f t="shared" si="429"/>
        <v>3.5</v>
      </c>
      <c r="IV136" s="2">
        <v>1</v>
      </c>
      <c r="IW136">
        <v>3</v>
      </c>
      <c r="IX136">
        <v>5</v>
      </c>
      <c r="IY136">
        <v>5</v>
      </c>
      <c r="IZ136">
        <v>4</v>
      </c>
      <c r="JA136">
        <v>5</v>
      </c>
      <c r="JB136">
        <v>3</v>
      </c>
      <c r="JC136" s="2">
        <f t="shared" si="430"/>
        <v>25</v>
      </c>
      <c r="JD136" s="3">
        <f t="shared" si="431"/>
        <v>4.1669999999999998</v>
      </c>
      <c r="JE136" s="2">
        <v>1</v>
      </c>
      <c r="JF136">
        <v>3</v>
      </c>
      <c r="JG136">
        <v>2</v>
      </c>
      <c r="JH136">
        <v>2</v>
      </c>
      <c r="JI136">
        <v>3</v>
      </c>
      <c r="JJ136">
        <v>2</v>
      </c>
      <c r="JK136">
        <v>3</v>
      </c>
      <c r="JL136" s="2">
        <f t="shared" si="432"/>
        <v>15</v>
      </c>
      <c r="JM136" s="3">
        <f t="shared" si="433"/>
        <v>2.5</v>
      </c>
      <c r="JN136" s="2">
        <v>1</v>
      </c>
      <c r="JO136">
        <v>3</v>
      </c>
      <c r="JP136">
        <v>5</v>
      </c>
      <c r="JQ136">
        <v>5</v>
      </c>
      <c r="JR136">
        <v>5</v>
      </c>
      <c r="JS136">
        <v>5</v>
      </c>
      <c r="JT136">
        <v>5</v>
      </c>
      <c r="JU136" s="2">
        <f t="shared" si="365"/>
        <v>28</v>
      </c>
      <c r="JV136" s="3">
        <f t="shared" si="366"/>
        <v>4.6669999999999998</v>
      </c>
      <c r="JW136" s="2">
        <v>1</v>
      </c>
      <c r="JX136">
        <v>5</v>
      </c>
      <c r="JY136" s="37">
        <f>LOOKUP(JX136,{1,2,3,4,5},{5,4,3,2,1})</f>
        <v>1</v>
      </c>
      <c r="JZ136">
        <v>1</v>
      </c>
      <c r="KA136" s="37">
        <f>LOOKUP(JZ136,{1,2,3,4,5},{5,4,3,2,1})</f>
        <v>5</v>
      </c>
      <c r="KB136">
        <v>1</v>
      </c>
      <c r="KC136" s="37">
        <f>LOOKUP(KB136,{1,2,3,4,5},{5,4,3,2,1})</f>
        <v>5</v>
      </c>
      <c r="KD136">
        <v>1</v>
      </c>
      <c r="KE136" s="37">
        <f>LOOKUP(KD136,{1,2,3,4,5},{5,4,3,2,1})</f>
        <v>5</v>
      </c>
      <c r="KF136">
        <v>1</v>
      </c>
      <c r="KG136" s="37">
        <f>LOOKUP(KF136,{1,2,3,4,5},{5,4,3,2,1})</f>
        <v>5</v>
      </c>
      <c r="KH136">
        <v>1</v>
      </c>
      <c r="KI136" s="37">
        <f>LOOKUP(KH136,{1,2,3,4,5},{5,4,3,2,1})</f>
        <v>5</v>
      </c>
      <c r="KJ136" s="2">
        <f t="shared" si="448"/>
        <v>10</v>
      </c>
      <c r="KK136" s="3">
        <f t="shared" si="434"/>
        <v>1.667</v>
      </c>
      <c r="KL136" s="2">
        <f t="shared" si="435"/>
        <v>5</v>
      </c>
      <c r="KM136">
        <f t="shared" si="436"/>
        <v>14</v>
      </c>
      <c r="KN136">
        <f t="shared" ref="KN136:KN169" si="450">(IP136+IY136+KC136)</f>
        <v>15</v>
      </c>
      <c r="KO136">
        <f t="shared" si="437"/>
        <v>12</v>
      </c>
      <c r="KP136">
        <f t="shared" si="449"/>
        <v>15</v>
      </c>
      <c r="KQ136">
        <f t="shared" si="438"/>
        <v>11</v>
      </c>
      <c r="KR136" s="2">
        <f t="shared" si="368"/>
        <v>6</v>
      </c>
      <c r="KS136">
        <f t="shared" si="364"/>
        <v>7</v>
      </c>
      <c r="KT136">
        <f t="shared" si="369"/>
        <v>7</v>
      </c>
      <c r="KU136">
        <f t="shared" si="370"/>
        <v>8</v>
      </c>
      <c r="KV136">
        <f t="shared" si="371"/>
        <v>7</v>
      </c>
      <c r="KW136" s="3">
        <f t="shared" si="372"/>
        <v>8</v>
      </c>
      <c r="KX136" s="2">
        <v>1</v>
      </c>
      <c r="KY136">
        <v>4</v>
      </c>
      <c r="KZ136">
        <v>4</v>
      </c>
      <c r="LA136">
        <v>3</v>
      </c>
      <c r="LB136">
        <v>2</v>
      </c>
      <c r="LC136">
        <v>4</v>
      </c>
      <c r="LD136">
        <v>1</v>
      </c>
      <c r="LE136">
        <v>5</v>
      </c>
      <c r="LF136">
        <v>2</v>
      </c>
      <c r="LG136">
        <v>4</v>
      </c>
      <c r="LH136">
        <v>5</v>
      </c>
      <c r="LI136">
        <v>2</v>
      </c>
      <c r="LJ136">
        <v>5</v>
      </c>
      <c r="LK136">
        <v>4</v>
      </c>
      <c r="LL136">
        <v>5</v>
      </c>
      <c r="LM136">
        <v>2</v>
      </c>
      <c r="LN136">
        <v>1</v>
      </c>
      <c r="LO136">
        <v>1</v>
      </c>
      <c r="LP136">
        <v>3</v>
      </c>
      <c r="LQ136">
        <v>4</v>
      </c>
      <c r="LR136">
        <v>3</v>
      </c>
      <c r="LS136">
        <v>1</v>
      </c>
      <c r="LT136">
        <v>5</v>
      </c>
      <c r="LU136" s="2">
        <f t="shared" si="439"/>
        <v>27</v>
      </c>
      <c r="LV136" s="3">
        <f t="shared" si="440"/>
        <v>4.5</v>
      </c>
      <c r="LW136" s="2">
        <f t="shared" si="441"/>
        <v>43</v>
      </c>
      <c r="LX136" s="3">
        <f t="shared" si="442"/>
        <v>2.6880000000000002</v>
      </c>
      <c r="LY136" s="2">
        <f t="shared" si="443"/>
        <v>70</v>
      </c>
      <c r="LZ136" s="3">
        <f t="shared" si="444"/>
        <v>3.1819999999999999</v>
      </c>
      <c r="MA136" s="2">
        <v>1</v>
      </c>
      <c r="MB136">
        <v>2</v>
      </c>
      <c r="MC136">
        <v>1</v>
      </c>
      <c r="MD136">
        <v>1</v>
      </c>
      <c r="ME136">
        <v>1</v>
      </c>
      <c r="MF136">
        <v>2</v>
      </c>
      <c r="MG136">
        <v>1</v>
      </c>
      <c r="MH136">
        <v>1</v>
      </c>
      <c r="MI136">
        <v>1</v>
      </c>
      <c r="MJ136" s="3">
        <v>2</v>
      </c>
      <c r="MK136">
        <f t="shared" si="445"/>
        <v>13</v>
      </c>
      <c r="ML136" s="2">
        <v>1</v>
      </c>
      <c r="MM136">
        <v>5</v>
      </c>
      <c r="MN136">
        <v>5</v>
      </c>
      <c r="MO136">
        <v>1</v>
      </c>
      <c r="MP136" s="37">
        <f>LOOKUP(MO136,{1,2,3,4,5},{5,4,3,2,1})</f>
        <v>5</v>
      </c>
      <c r="MQ136">
        <v>1</v>
      </c>
      <c r="MR136">
        <v>1</v>
      </c>
      <c r="MS136" s="37">
        <f>LOOKUP(MR136,{1,2,3,4,5},{5,4,3,2,1})</f>
        <v>5</v>
      </c>
      <c r="MT136">
        <v>1</v>
      </c>
      <c r="MU136" s="37">
        <f>LOOKUP(MT136,{1,2,3,4,5},{5,4,3,2,1})</f>
        <v>5</v>
      </c>
      <c r="MV136">
        <v>5</v>
      </c>
      <c r="MW136">
        <v>3</v>
      </c>
      <c r="MX136">
        <v>5</v>
      </c>
      <c r="MY136">
        <v>5</v>
      </c>
      <c r="MZ136" s="37">
        <f>LOOKUP(MY136,{1,2,3,4,5},{5,4,3,2,1})</f>
        <v>1</v>
      </c>
      <c r="NA136">
        <v>5</v>
      </c>
      <c r="NB136">
        <v>5</v>
      </c>
      <c r="NC136">
        <v>3</v>
      </c>
      <c r="ND136" s="37">
        <f>LOOKUP(NC136,{1,2,3,4,5},{5,4,3,2,1})</f>
        <v>3</v>
      </c>
      <c r="NE136">
        <v>3</v>
      </c>
      <c r="NF136">
        <v>4</v>
      </c>
      <c r="NG136" s="37">
        <f>LOOKUP(NF136,{1,2,3,4,5},{5,4,3,2,1})</f>
        <v>2</v>
      </c>
      <c r="NH136">
        <v>3</v>
      </c>
      <c r="NI136" s="37">
        <f>LOOKUP(NH136,{1,2,3,4,5},{5,4,3,2,1})</f>
        <v>3</v>
      </c>
      <c r="NJ136">
        <v>4</v>
      </c>
      <c r="NK136">
        <v>1</v>
      </c>
      <c r="NL136" s="37">
        <f>LOOKUP(NK136,{1,2,3,4,5},{5,4,3,2,1})</f>
        <v>5</v>
      </c>
      <c r="NM136">
        <v>2</v>
      </c>
      <c r="NN136" s="37">
        <f>LOOKUP(NM136,{1,2,3,4,5},{5,4,3,2,1})</f>
        <v>4</v>
      </c>
      <c r="NO136">
        <v>1</v>
      </c>
      <c r="NP136" s="37">
        <f>LOOKUP(NO136,{1,2,3,4,5},{5,4,3,2,1})</f>
        <v>5</v>
      </c>
      <c r="NQ136">
        <v>4</v>
      </c>
      <c r="NR136">
        <v>5</v>
      </c>
      <c r="NS136">
        <v>5</v>
      </c>
      <c r="NT136">
        <v>2</v>
      </c>
      <c r="NU136" s="37">
        <f>LOOKUP(NT136,{1,2,3,4,5},{5,4,3,2,1})</f>
        <v>4</v>
      </c>
      <c r="NV136">
        <v>4</v>
      </c>
      <c r="NW136" s="37">
        <f>LOOKUP(NV136,{1,2,3,4,5},{5,4,3,2,1})</f>
        <v>2</v>
      </c>
      <c r="NX136">
        <v>2</v>
      </c>
      <c r="NY136" s="37">
        <f>LOOKUP(NX136,{1,2,3,4,5},{5,4,3,2,1})</f>
        <v>4</v>
      </c>
      <c r="NZ136">
        <f t="shared" si="373"/>
        <v>103</v>
      </c>
      <c r="OA136">
        <f t="shared" si="374"/>
        <v>3.96</v>
      </c>
      <c r="OB136" s="13" t="s">
        <v>953</v>
      </c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</row>
    <row r="137" spans="1:461" x14ac:dyDescent="0.3">
      <c r="A137" s="30">
        <v>150</v>
      </c>
      <c r="B137" s="2" t="s">
        <v>954</v>
      </c>
      <c r="C137" s="3">
        <v>1</v>
      </c>
      <c r="D137" s="2">
        <v>21</v>
      </c>
      <c r="E137">
        <v>1</v>
      </c>
      <c r="F137" s="2">
        <v>2</v>
      </c>
      <c r="G137">
        <v>2</v>
      </c>
      <c r="H137" s="3">
        <v>1</v>
      </c>
      <c r="I137" s="2">
        <v>1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0</v>
      </c>
      <c r="P137">
        <f t="shared" si="446"/>
        <v>3</v>
      </c>
      <c r="R137">
        <v>4</v>
      </c>
      <c r="S137">
        <v>3</v>
      </c>
      <c r="T137">
        <f>LOOKUP(R137,{1,2,3,4,5,6,11,15},{1,2,1,2,2,2,1,2})</f>
        <v>2</v>
      </c>
      <c r="U137">
        <v>1</v>
      </c>
      <c r="V137" s="3"/>
      <c r="W137" s="2">
        <v>1</v>
      </c>
      <c r="X137">
        <v>16</v>
      </c>
      <c r="Y137">
        <v>15</v>
      </c>
      <c r="Z137" s="13">
        <f t="shared" si="359"/>
        <v>0.75</v>
      </c>
      <c r="AA137">
        <v>30</v>
      </c>
      <c r="AB137" s="13">
        <f t="shared" si="360"/>
        <v>1.5</v>
      </c>
      <c r="AC137">
        <f t="shared" si="362"/>
        <v>5.25</v>
      </c>
      <c r="AD137" s="13">
        <f t="shared" si="358"/>
        <v>1.75</v>
      </c>
      <c r="AE137" s="2">
        <v>1</v>
      </c>
      <c r="AF137">
        <v>1</v>
      </c>
      <c r="AG137">
        <f t="shared" si="375"/>
        <v>1</v>
      </c>
      <c r="AH137">
        <v>1</v>
      </c>
      <c r="AI137">
        <f t="shared" si="376"/>
        <v>1</v>
      </c>
      <c r="AJ137">
        <v>1</v>
      </c>
      <c r="AK137">
        <f t="shared" si="377"/>
        <v>1</v>
      </c>
      <c r="AL137">
        <v>1</v>
      </c>
      <c r="AM137">
        <f t="shared" si="378"/>
        <v>-1</v>
      </c>
      <c r="AN137">
        <v>2</v>
      </c>
      <c r="AO137">
        <f t="shared" si="379"/>
        <v>1</v>
      </c>
      <c r="AP137">
        <v>1</v>
      </c>
      <c r="AQ137">
        <f t="shared" si="380"/>
        <v>1</v>
      </c>
      <c r="AR137">
        <v>2</v>
      </c>
      <c r="AS137">
        <f t="shared" si="381"/>
        <v>1</v>
      </c>
      <c r="AT137">
        <v>2</v>
      </c>
      <c r="AU137">
        <f t="shared" si="382"/>
        <v>1</v>
      </c>
      <c r="AV137">
        <v>1</v>
      </c>
      <c r="AW137">
        <f t="shared" si="383"/>
        <v>1</v>
      </c>
      <c r="AX137">
        <v>1</v>
      </c>
      <c r="AY137">
        <f t="shared" si="384"/>
        <v>-1</v>
      </c>
      <c r="AZ137">
        <v>1</v>
      </c>
      <c r="BA137">
        <f t="shared" si="385"/>
        <v>-1</v>
      </c>
      <c r="BB137">
        <v>1</v>
      </c>
      <c r="BC137">
        <f t="shared" si="386"/>
        <v>1</v>
      </c>
      <c r="BD137">
        <v>1</v>
      </c>
      <c r="BE137">
        <f t="shared" si="387"/>
        <v>1</v>
      </c>
      <c r="BF137">
        <v>2</v>
      </c>
      <c r="BG137">
        <f t="shared" si="388"/>
        <v>1</v>
      </c>
      <c r="BH137">
        <v>1</v>
      </c>
      <c r="BI137">
        <f t="shared" si="389"/>
        <v>1</v>
      </c>
      <c r="BJ137">
        <v>2</v>
      </c>
      <c r="BK137">
        <f t="shared" si="390"/>
        <v>1</v>
      </c>
      <c r="BL137">
        <v>1</v>
      </c>
      <c r="BM137">
        <f t="shared" si="391"/>
        <v>-1</v>
      </c>
      <c r="BN137">
        <v>1</v>
      </c>
      <c r="BO137">
        <f t="shared" si="392"/>
        <v>1</v>
      </c>
      <c r="BP137">
        <v>1</v>
      </c>
      <c r="BQ137">
        <f t="shared" si="393"/>
        <v>1</v>
      </c>
      <c r="BR137">
        <v>2</v>
      </c>
      <c r="BS137">
        <f t="shared" si="394"/>
        <v>1</v>
      </c>
      <c r="BT137">
        <v>2</v>
      </c>
      <c r="BU137">
        <f t="shared" si="395"/>
        <v>1</v>
      </c>
      <c r="BV137" s="13">
        <f t="shared" si="396"/>
        <v>13</v>
      </c>
      <c r="BW137" s="2">
        <v>1</v>
      </c>
      <c r="BX137">
        <v>4</v>
      </c>
      <c r="BY137">
        <v>4</v>
      </c>
      <c r="BZ137">
        <v>3</v>
      </c>
      <c r="CA137">
        <v>4</v>
      </c>
      <c r="CB137">
        <v>4</v>
      </c>
      <c r="CC137">
        <v>4</v>
      </c>
      <c r="CD137">
        <v>3</v>
      </c>
      <c r="CE137" s="37">
        <v>5</v>
      </c>
      <c r="CF137">
        <v>4</v>
      </c>
      <c r="CG137">
        <v>4</v>
      </c>
      <c r="CH137">
        <v>1</v>
      </c>
      <c r="CI137">
        <v>1</v>
      </c>
      <c r="CJ137">
        <v>2</v>
      </c>
      <c r="CK137">
        <v>4</v>
      </c>
      <c r="CL137">
        <v>4</v>
      </c>
      <c r="CM137">
        <v>2</v>
      </c>
      <c r="CN137">
        <v>5</v>
      </c>
      <c r="CO137">
        <v>2</v>
      </c>
      <c r="CP137">
        <v>5</v>
      </c>
      <c r="CQ137">
        <v>4</v>
      </c>
      <c r="CR137">
        <v>1</v>
      </c>
      <c r="CS137">
        <f>LOOKUP(CR137,{1,2,3,4,5},{5,4,3,2,1})</f>
        <v>5</v>
      </c>
      <c r="CT137">
        <v>4</v>
      </c>
      <c r="CU137">
        <v>4</v>
      </c>
      <c r="CV137">
        <v>4</v>
      </c>
      <c r="CW137">
        <v>4</v>
      </c>
      <c r="CX137">
        <f>LOOKUP(CW137,{1,2,3,4,5},{5,4,3,2,1})</f>
        <v>2</v>
      </c>
      <c r="CY137">
        <v>3</v>
      </c>
      <c r="CZ137">
        <f>LOOKUP(CY137,{1,2,3,4,5},{5,4,3,2,1})</f>
        <v>3</v>
      </c>
      <c r="DA137">
        <v>2</v>
      </c>
      <c r="DB137">
        <f>LOOKUP(DA137,{1,2,3,4,5},{5,4,3,2,1})</f>
        <v>4</v>
      </c>
      <c r="DC137">
        <v>4</v>
      </c>
      <c r="DD137">
        <v>4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4</v>
      </c>
      <c r="DK137">
        <v>4</v>
      </c>
      <c r="DL137" s="2">
        <f t="shared" si="399"/>
        <v>11</v>
      </c>
      <c r="DM137">
        <f t="shared" si="400"/>
        <v>3.6667000000000001</v>
      </c>
      <c r="DN137">
        <f t="shared" si="401"/>
        <v>12</v>
      </c>
      <c r="DO137">
        <f t="shared" si="402"/>
        <v>4</v>
      </c>
      <c r="DP137">
        <f t="shared" si="403"/>
        <v>23</v>
      </c>
      <c r="DQ137" s="3">
        <f t="shared" si="404"/>
        <v>3.8334000000000001</v>
      </c>
      <c r="DR137" s="2">
        <f t="shared" si="405"/>
        <v>23</v>
      </c>
      <c r="DS137">
        <f t="shared" si="406"/>
        <v>3.8332999999999999</v>
      </c>
      <c r="DT137">
        <f t="shared" si="407"/>
        <v>21</v>
      </c>
      <c r="DU137">
        <f t="shared" si="408"/>
        <v>2.625</v>
      </c>
      <c r="DV137">
        <f t="shared" si="409"/>
        <v>44</v>
      </c>
      <c r="DW137" s="3">
        <f t="shared" si="410"/>
        <v>3.14</v>
      </c>
      <c r="DX137" s="2">
        <f t="shared" si="411"/>
        <v>14</v>
      </c>
      <c r="DY137">
        <f t="shared" si="412"/>
        <v>4.6666999999999996</v>
      </c>
      <c r="DZ137">
        <f t="shared" si="413"/>
        <v>12</v>
      </c>
      <c r="EA137">
        <f t="shared" si="414"/>
        <v>4</v>
      </c>
      <c r="EB137">
        <f t="shared" si="415"/>
        <v>26</v>
      </c>
      <c r="EC137" s="3">
        <f t="shared" si="416"/>
        <v>4.33</v>
      </c>
      <c r="ED137" s="2">
        <f t="shared" si="447"/>
        <v>21</v>
      </c>
      <c r="EE137" s="3">
        <f t="shared" si="417"/>
        <v>3.5</v>
      </c>
      <c r="EF137" s="2">
        <f t="shared" si="418"/>
        <v>12</v>
      </c>
      <c r="EG137" s="3">
        <f t="shared" si="419"/>
        <v>4</v>
      </c>
      <c r="EH137" s="2">
        <f t="shared" si="420"/>
        <v>126</v>
      </c>
      <c r="EI137" s="3">
        <f t="shared" si="421"/>
        <v>3.6</v>
      </c>
      <c r="EJ137" s="2">
        <v>1</v>
      </c>
      <c r="EK137">
        <v>4</v>
      </c>
      <c r="EL137">
        <v>4</v>
      </c>
      <c r="EM137">
        <v>4</v>
      </c>
      <c r="EN137">
        <v>4</v>
      </c>
      <c r="EO137">
        <v>3</v>
      </c>
      <c r="EP137">
        <v>3</v>
      </c>
      <c r="EQ137">
        <v>4</v>
      </c>
      <c r="ER137">
        <v>3</v>
      </c>
      <c r="ES137">
        <v>4</v>
      </c>
      <c r="ET137">
        <v>5</v>
      </c>
      <c r="EU137" s="37">
        <v>2</v>
      </c>
      <c r="EV137">
        <v>4</v>
      </c>
      <c r="EW137">
        <v>4</v>
      </c>
      <c r="EX137">
        <v>4</v>
      </c>
      <c r="EY137">
        <v>4</v>
      </c>
      <c r="EZ137">
        <v>4</v>
      </c>
      <c r="FA137">
        <v>4</v>
      </c>
      <c r="FB137">
        <v>1</v>
      </c>
      <c r="FC137">
        <v>3</v>
      </c>
      <c r="FD137">
        <v>3</v>
      </c>
      <c r="FE137">
        <v>4</v>
      </c>
      <c r="FF137" s="2">
        <f t="shared" si="422"/>
        <v>73</v>
      </c>
      <c r="FG137" s="3">
        <f t="shared" si="423"/>
        <v>3.65</v>
      </c>
      <c r="FH137" t="s">
        <v>514</v>
      </c>
      <c r="FI137">
        <v>10</v>
      </c>
      <c r="FJ137" t="s">
        <v>520</v>
      </c>
      <c r="FK137">
        <v>15</v>
      </c>
      <c r="FL137" t="s">
        <v>513</v>
      </c>
      <c r="FM137">
        <v>9</v>
      </c>
      <c r="FN137" s="2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 s="37">
        <v>2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2</v>
      </c>
      <c r="GG137">
        <v>1</v>
      </c>
      <c r="GH137">
        <v>1</v>
      </c>
      <c r="GI137">
        <v>1</v>
      </c>
      <c r="GJ137" s="2">
        <f t="shared" si="424"/>
        <v>21</v>
      </c>
      <c r="GK137" s="3">
        <f t="shared" si="425"/>
        <v>1.05</v>
      </c>
      <c r="GL137" s="2" t="s">
        <v>513</v>
      </c>
      <c r="GM137">
        <v>9</v>
      </c>
      <c r="GN137" t="s">
        <v>518</v>
      </c>
      <c r="GO137">
        <v>13</v>
      </c>
      <c r="GP137" t="s">
        <v>505</v>
      </c>
      <c r="GQ137" s="3">
        <v>1</v>
      </c>
      <c r="GR137" s="2">
        <v>1</v>
      </c>
      <c r="GS137">
        <v>4</v>
      </c>
      <c r="GT137">
        <v>4</v>
      </c>
      <c r="GU137">
        <v>4</v>
      </c>
      <c r="GV137">
        <v>4</v>
      </c>
      <c r="GW137">
        <v>1</v>
      </c>
      <c r="GX137" s="37">
        <f>LOOKUP(GW137,{1,2,3,4,5},{5,4,3,2,1})</f>
        <v>5</v>
      </c>
      <c r="GY137">
        <v>2</v>
      </c>
      <c r="GZ137" s="37">
        <f>LOOKUP(GY137,{1,2,3,4,5},{5,4,3,2,1})</f>
        <v>4</v>
      </c>
      <c r="HA137">
        <v>4</v>
      </c>
      <c r="HB137">
        <v>1</v>
      </c>
      <c r="HC137" s="37">
        <f>LOOKUP(HB137,{1,2,3,4,5},{5,4,3,2,1})</f>
        <v>5</v>
      </c>
      <c r="HD137">
        <v>3</v>
      </c>
      <c r="HE137">
        <v>4</v>
      </c>
      <c r="HF137">
        <v>4</v>
      </c>
      <c r="HG137">
        <v>4</v>
      </c>
      <c r="HH137">
        <v>4</v>
      </c>
      <c r="HI137">
        <v>4</v>
      </c>
      <c r="HJ137">
        <v>4</v>
      </c>
      <c r="HK137">
        <v>3</v>
      </c>
      <c r="HL137" s="37">
        <f>LOOKUP(HK137,{1,2,3,4,5},{5,4,3,2,1})</f>
        <v>3</v>
      </c>
      <c r="HM137">
        <v>3</v>
      </c>
      <c r="HN137" s="37">
        <f>LOOKUP(HM137,{1,2,3,4,5},{5,4,3,2,1})</f>
        <v>3</v>
      </c>
      <c r="HO137">
        <f t="shared" si="426"/>
        <v>67</v>
      </c>
      <c r="HP137">
        <f t="shared" si="427"/>
        <v>3.94</v>
      </c>
      <c r="HQ137">
        <v>1</v>
      </c>
      <c r="HR137">
        <v>2</v>
      </c>
      <c r="HS137">
        <v>2</v>
      </c>
      <c r="HT137">
        <v>1</v>
      </c>
      <c r="HU137">
        <v>1</v>
      </c>
      <c r="HV137">
        <v>1</v>
      </c>
      <c r="HW137">
        <v>1</v>
      </c>
      <c r="HX137" s="37">
        <v>3</v>
      </c>
      <c r="HY137">
        <v>2</v>
      </c>
      <c r="HZ137">
        <v>3</v>
      </c>
      <c r="IA137">
        <v>3</v>
      </c>
      <c r="IB137">
        <v>1</v>
      </c>
      <c r="IC137">
        <v>2</v>
      </c>
      <c r="ID137">
        <v>2</v>
      </c>
      <c r="IE137">
        <v>2</v>
      </c>
      <c r="IF137">
        <v>3</v>
      </c>
      <c r="IG137">
        <v>2</v>
      </c>
      <c r="IH137">
        <v>3</v>
      </c>
      <c r="II137">
        <v>1</v>
      </c>
      <c r="IJ137" s="37">
        <f>LOOKUP(II137,{1,2,3},{3,2,1})</f>
        <v>3</v>
      </c>
      <c r="IK137" s="2">
        <f t="shared" si="397"/>
        <v>34</v>
      </c>
      <c r="IL137" s="3">
        <f t="shared" si="398"/>
        <v>2</v>
      </c>
      <c r="IM137" s="2">
        <v>1</v>
      </c>
      <c r="IN137">
        <v>3</v>
      </c>
      <c r="IO137">
        <v>3</v>
      </c>
      <c r="IP137">
        <v>5</v>
      </c>
      <c r="IQ137">
        <v>2</v>
      </c>
      <c r="IR137">
        <v>5</v>
      </c>
      <c r="IS137">
        <v>3</v>
      </c>
      <c r="IT137" s="2">
        <f t="shared" si="428"/>
        <v>21</v>
      </c>
      <c r="IU137" s="3">
        <f t="shared" si="429"/>
        <v>3.5</v>
      </c>
      <c r="IV137" s="2">
        <v>1</v>
      </c>
      <c r="IW137">
        <v>4</v>
      </c>
      <c r="IX137">
        <v>4</v>
      </c>
      <c r="IY137">
        <v>5</v>
      </c>
      <c r="IZ137">
        <v>2</v>
      </c>
      <c r="JA137">
        <v>5</v>
      </c>
      <c r="JB137">
        <v>3</v>
      </c>
      <c r="JC137" s="2">
        <f t="shared" si="430"/>
        <v>23</v>
      </c>
      <c r="JD137" s="3">
        <f t="shared" si="431"/>
        <v>3.8330000000000002</v>
      </c>
      <c r="JE137" s="2">
        <v>1</v>
      </c>
      <c r="JF137">
        <v>3</v>
      </c>
      <c r="JG137">
        <v>3</v>
      </c>
      <c r="JH137">
        <v>2</v>
      </c>
      <c r="JI137">
        <v>4</v>
      </c>
      <c r="JJ137">
        <v>1</v>
      </c>
      <c r="JK137">
        <v>3</v>
      </c>
      <c r="JL137" s="2">
        <f t="shared" si="432"/>
        <v>16</v>
      </c>
      <c r="JM137" s="3">
        <f t="shared" si="433"/>
        <v>2.6669999999999998</v>
      </c>
      <c r="JN137" s="2">
        <v>1</v>
      </c>
      <c r="JO137">
        <v>4</v>
      </c>
      <c r="JP137">
        <v>4</v>
      </c>
      <c r="JQ137">
        <v>4</v>
      </c>
      <c r="JR137">
        <v>4</v>
      </c>
      <c r="JS137">
        <v>3</v>
      </c>
      <c r="JT137">
        <v>4</v>
      </c>
      <c r="JU137" s="2">
        <f t="shared" si="365"/>
        <v>23</v>
      </c>
      <c r="JV137" s="3">
        <f t="shared" si="366"/>
        <v>3.8330000000000002</v>
      </c>
      <c r="JW137" s="2">
        <v>1</v>
      </c>
      <c r="JX137">
        <v>4</v>
      </c>
      <c r="JY137" s="37">
        <f>LOOKUP(JX137,{1,2,3,4,5},{5,4,3,2,1})</f>
        <v>2</v>
      </c>
      <c r="JZ137">
        <v>4</v>
      </c>
      <c r="KA137" s="37">
        <f>LOOKUP(JZ137,{1,2,3,4,5},{5,4,3,2,1})</f>
        <v>2</v>
      </c>
      <c r="KB137">
        <v>3</v>
      </c>
      <c r="KC137" s="37">
        <f>LOOKUP(KB137,{1,2,3,4,5},{5,4,3,2,1})</f>
        <v>3</v>
      </c>
      <c r="KD137">
        <v>4</v>
      </c>
      <c r="KE137" s="37">
        <f>LOOKUP(KD137,{1,2,3,4,5},{5,4,3,2,1})</f>
        <v>2</v>
      </c>
      <c r="KF137">
        <v>2</v>
      </c>
      <c r="KG137" s="37">
        <f>LOOKUP(KF137,{1,2,3,4,5},{5,4,3,2,1})</f>
        <v>4</v>
      </c>
      <c r="KH137">
        <v>4</v>
      </c>
      <c r="KI137" s="37">
        <f>LOOKUP(KH137,{1,2,3,4,5},{5,4,3,2,1})</f>
        <v>2</v>
      </c>
      <c r="KJ137" s="2">
        <f t="shared" si="448"/>
        <v>21</v>
      </c>
      <c r="KK137" s="3">
        <f t="shared" si="434"/>
        <v>3.5</v>
      </c>
      <c r="KL137" s="2">
        <f t="shared" si="435"/>
        <v>9</v>
      </c>
      <c r="KM137">
        <f t="shared" si="436"/>
        <v>9</v>
      </c>
      <c r="KN137">
        <f t="shared" si="450"/>
        <v>13</v>
      </c>
      <c r="KO137">
        <f t="shared" si="437"/>
        <v>6</v>
      </c>
      <c r="KP137">
        <f t="shared" si="449"/>
        <v>14</v>
      </c>
      <c r="KQ137">
        <f t="shared" si="438"/>
        <v>8</v>
      </c>
      <c r="KR137" s="2">
        <f t="shared" si="368"/>
        <v>7</v>
      </c>
      <c r="KS137">
        <f t="shared" ref="KS137:KS168" si="451">(JG137+JP137)</f>
        <v>7</v>
      </c>
      <c r="KT137">
        <f t="shared" si="369"/>
        <v>6</v>
      </c>
      <c r="KU137">
        <f t="shared" si="370"/>
        <v>8</v>
      </c>
      <c r="KV137">
        <f t="shared" si="371"/>
        <v>4</v>
      </c>
      <c r="KW137" s="3">
        <f t="shared" si="372"/>
        <v>7</v>
      </c>
      <c r="KX137" s="2">
        <v>1</v>
      </c>
      <c r="KY137">
        <v>4</v>
      </c>
      <c r="KZ137">
        <v>5</v>
      </c>
      <c r="LA137">
        <v>3</v>
      </c>
      <c r="LB137">
        <v>3</v>
      </c>
      <c r="LC137">
        <v>4</v>
      </c>
      <c r="LD137">
        <v>2</v>
      </c>
      <c r="LE137">
        <v>5</v>
      </c>
      <c r="LF137">
        <v>3</v>
      </c>
      <c r="LG137">
        <v>4</v>
      </c>
      <c r="LH137">
        <v>5</v>
      </c>
      <c r="LI137">
        <v>3</v>
      </c>
      <c r="LJ137">
        <v>5</v>
      </c>
      <c r="LK137">
        <v>4</v>
      </c>
      <c r="LL137">
        <v>5</v>
      </c>
      <c r="LM137">
        <v>3</v>
      </c>
      <c r="LN137">
        <v>3</v>
      </c>
      <c r="LO137">
        <v>3</v>
      </c>
      <c r="LP137">
        <v>4</v>
      </c>
      <c r="LQ137">
        <v>3</v>
      </c>
      <c r="LR137">
        <v>4</v>
      </c>
      <c r="LS137">
        <v>3</v>
      </c>
      <c r="LT137">
        <v>5</v>
      </c>
      <c r="LU137" s="2">
        <f t="shared" si="439"/>
        <v>28</v>
      </c>
      <c r="LV137" s="3">
        <f t="shared" si="440"/>
        <v>4.6669999999999998</v>
      </c>
      <c r="LW137" s="2">
        <f t="shared" si="441"/>
        <v>55</v>
      </c>
      <c r="LX137" s="3">
        <f t="shared" si="442"/>
        <v>3.4380000000000002</v>
      </c>
      <c r="LY137" s="2">
        <f t="shared" si="443"/>
        <v>83</v>
      </c>
      <c r="LZ137" s="3">
        <f t="shared" si="444"/>
        <v>3.7730000000000001</v>
      </c>
      <c r="MA137" s="2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2</v>
      </c>
      <c r="MI137">
        <v>1</v>
      </c>
      <c r="MJ137" s="3">
        <v>2</v>
      </c>
      <c r="MK137">
        <f t="shared" si="445"/>
        <v>12</v>
      </c>
      <c r="ML137" s="2">
        <v>1</v>
      </c>
      <c r="MM137">
        <v>4</v>
      </c>
      <c r="MN137">
        <v>4</v>
      </c>
      <c r="MO137">
        <v>4</v>
      </c>
      <c r="MP137" s="37">
        <f>LOOKUP(MO137,{1,2,3,4,5},{5,4,3,2,1})</f>
        <v>2</v>
      </c>
      <c r="MQ137">
        <v>3</v>
      </c>
      <c r="MR137">
        <v>3</v>
      </c>
      <c r="MS137" s="37">
        <f>LOOKUP(MR137,{1,2,3,4,5},{5,4,3,2,1})</f>
        <v>3</v>
      </c>
      <c r="MT137">
        <v>1</v>
      </c>
      <c r="MU137" s="37">
        <f>LOOKUP(MT137,{1,2,3,4,5},{5,4,3,2,1})</f>
        <v>5</v>
      </c>
      <c r="MV137">
        <v>3</v>
      </c>
      <c r="MW137">
        <v>3</v>
      </c>
      <c r="MX137">
        <v>2</v>
      </c>
      <c r="MY137">
        <v>4</v>
      </c>
      <c r="MZ137" s="37">
        <f>LOOKUP(MY137,{1,2,3,4,5},{5,4,3,2,1})</f>
        <v>2</v>
      </c>
      <c r="NA137">
        <v>2</v>
      </c>
      <c r="NB137">
        <v>4</v>
      </c>
      <c r="NC137">
        <v>4</v>
      </c>
      <c r="ND137" s="37">
        <f>LOOKUP(NC137,{1,2,3,4,5},{5,4,3,2,1})</f>
        <v>2</v>
      </c>
      <c r="NE137">
        <v>3</v>
      </c>
      <c r="NF137">
        <v>5</v>
      </c>
      <c r="NG137" s="37">
        <f>LOOKUP(NF137,{1,2,3,4,5},{5,4,3,2,1})</f>
        <v>1</v>
      </c>
      <c r="NH137">
        <v>3</v>
      </c>
      <c r="NI137" s="37">
        <f>LOOKUP(NH137,{1,2,3,4,5},{5,4,3,2,1})</f>
        <v>3</v>
      </c>
      <c r="NJ137">
        <v>5</v>
      </c>
      <c r="NK137">
        <v>3</v>
      </c>
      <c r="NL137" s="37">
        <f>LOOKUP(NK137,{1,2,3,4,5},{5,4,3,2,1})</f>
        <v>3</v>
      </c>
      <c r="NM137">
        <v>2</v>
      </c>
      <c r="NN137" s="37">
        <f>LOOKUP(NM137,{1,2,3,4,5},{5,4,3,2,1})</f>
        <v>4</v>
      </c>
      <c r="NO137">
        <v>2</v>
      </c>
      <c r="NP137" s="37">
        <f>LOOKUP(NO137,{1,2,3,4,5},{5,4,3,2,1})</f>
        <v>4</v>
      </c>
      <c r="NQ137">
        <v>4</v>
      </c>
      <c r="NR137">
        <v>3</v>
      </c>
      <c r="NS137">
        <v>5</v>
      </c>
      <c r="NT137">
        <v>2</v>
      </c>
      <c r="NU137" s="37">
        <f>LOOKUP(NT137,{1,2,3,4,5},{5,4,3,2,1})</f>
        <v>4</v>
      </c>
      <c r="NV137">
        <v>4</v>
      </c>
      <c r="NW137" s="37">
        <f>LOOKUP(NV137,{1,2,3,4,5},{5,4,3,2,1})</f>
        <v>2</v>
      </c>
      <c r="NX137">
        <v>4</v>
      </c>
      <c r="NY137" s="37">
        <f>LOOKUP(NX137,{1,2,3,4,5},{5,4,3,2,1})</f>
        <v>2</v>
      </c>
      <c r="NZ137">
        <f t="shared" si="373"/>
        <v>82</v>
      </c>
      <c r="OA137">
        <f t="shared" si="374"/>
        <v>3.15</v>
      </c>
      <c r="OB137" s="13" t="s">
        <v>955</v>
      </c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</row>
    <row r="138" spans="1:461" x14ac:dyDescent="0.3">
      <c r="A138" s="30">
        <v>151</v>
      </c>
      <c r="B138" s="2" t="s">
        <v>956</v>
      </c>
      <c r="C138" s="3">
        <v>1</v>
      </c>
      <c r="D138" s="2">
        <v>20</v>
      </c>
      <c r="E138">
        <v>1</v>
      </c>
      <c r="F138" s="2">
        <v>2</v>
      </c>
      <c r="G138">
        <v>2</v>
      </c>
      <c r="H138" s="3">
        <v>2</v>
      </c>
      <c r="I138" s="32">
        <v>2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 t="s">
        <v>440</v>
      </c>
      <c r="R138">
        <v>15</v>
      </c>
      <c r="S138" t="s">
        <v>440</v>
      </c>
      <c r="T138">
        <f>LOOKUP(R138,{1,2,3,4,5,6,11,15},{1,2,1,2,2,2,1,2})</f>
        <v>2</v>
      </c>
      <c r="V138" s="3"/>
      <c r="W138" s="32" t="s">
        <v>440</v>
      </c>
      <c r="X138">
        <v>7</v>
      </c>
      <c r="Y138">
        <v>0</v>
      </c>
      <c r="Z138" s="13">
        <f t="shared" si="359"/>
        <v>0</v>
      </c>
      <c r="AA138">
        <v>0</v>
      </c>
      <c r="AB138" s="13">
        <f t="shared" si="360"/>
        <v>0</v>
      </c>
      <c r="AC138" s="31" t="s">
        <v>440</v>
      </c>
      <c r="AD138" s="49" t="s">
        <v>440</v>
      </c>
      <c r="AE138" s="2">
        <v>1</v>
      </c>
      <c r="AF138">
        <v>1</v>
      </c>
      <c r="AG138">
        <f t="shared" si="375"/>
        <v>1</v>
      </c>
      <c r="AH138">
        <v>2</v>
      </c>
      <c r="AI138">
        <f t="shared" si="376"/>
        <v>-1</v>
      </c>
      <c r="AJ138">
        <v>1</v>
      </c>
      <c r="AK138">
        <f t="shared" si="377"/>
        <v>1</v>
      </c>
      <c r="AL138">
        <v>2</v>
      </c>
      <c r="AM138">
        <f t="shared" si="378"/>
        <v>1</v>
      </c>
      <c r="AN138">
        <v>2</v>
      </c>
      <c r="AO138">
        <f t="shared" si="379"/>
        <v>1</v>
      </c>
      <c r="AP138">
        <v>1</v>
      </c>
      <c r="AQ138">
        <f t="shared" si="380"/>
        <v>1</v>
      </c>
      <c r="AR138">
        <v>2</v>
      </c>
      <c r="AS138">
        <f t="shared" si="381"/>
        <v>1</v>
      </c>
      <c r="AT138">
        <v>2</v>
      </c>
      <c r="AU138">
        <f t="shared" si="382"/>
        <v>1</v>
      </c>
      <c r="AV138">
        <v>2</v>
      </c>
      <c r="AW138">
        <f t="shared" si="383"/>
        <v>-1</v>
      </c>
      <c r="AX138">
        <v>2</v>
      </c>
      <c r="AY138">
        <f t="shared" si="384"/>
        <v>1</v>
      </c>
      <c r="AZ138">
        <v>1</v>
      </c>
      <c r="BA138">
        <f t="shared" si="385"/>
        <v>-1</v>
      </c>
      <c r="BB138">
        <v>1</v>
      </c>
      <c r="BC138">
        <f t="shared" si="386"/>
        <v>1</v>
      </c>
      <c r="BD138">
        <v>1</v>
      </c>
      <c r="BE138">
        <f t="shared" si="387"/>
        <v>1</v>
      </c>
      <c r="BF138">
        <v>2</v>
      </c>
      <c r="BG138">
        <f t="shared" si="388"/>
        <v>1</v>
      </c>
      <c r="BH138">
        <v>1</v>
      </c>
      <c r="BI138">
        <f t="shared" si="389"/>
        <v>1</v>
      </c>
      <c r="BJ138">
        <v>2</v>
      </c>
      <c r="BK138">
        <f t="shared" si="390"/>
        <v>1</v>
      </c>
      <c r="BL138">
        <v>2</v>
      </c>
      <c r="BM138">
        <f t="shared" si="391"/>
        <v>1</v>
      </c>
      <c r="BN138">
        <v>1</v>
      </c>
      <c r="BO138">
        <f t="shared" si="392"/>
        <v>1</v>
      </c>
      <c r="BP138">
        <v>1</v>
      </c>
      <c r="BQ138">
        <f t="shared" si="393"/>
        <v>1</v>
      </c>
      <c r="BR138">
        <v>2</v>
      </c>
      <c r="BS138">
        <f t="shared" si="394"/>
        <v>1</v>
      </c>
      <c r="BT138">
        <v>1</v>
      </c>
      <c r="BU138">
        <f t="shared" si="395"/>
        <v>-1</v>
      </c>
      <c r="BV138" s="13">
        <f t="shared" si="396"/>
        <v>13</v>
      </c>
      <c r="BW138" s="2">
        <v>1</v>
      </c>
      <c r="BX138">
        <v>2</v>
      </c>
      <c r="BY138">
        <v>4</v>
      </c>
      <c r="BZ138">
        <v>2</v>
      </c>
      <c r="CA138">
        <v>4</v>
      </c>
      <c r="CB138">
        <v>3</v>
      </c>
      <c r="CC138">
        <v>3</v>
      </c>
      <c r="CD138">
        <v>3</v>
      </c>
      <c r="CE138" s="37">
        <v>5</v>
      </c>
      <c r="CF138">
        <v>4</v>
      </c>
      <c r="CG138">
        <v>3</v>
      </c>
      <c r="CH138">
        <v>1</v>
      </c>
      <c r="CI138">
        <v>1</v>
      </c>
      <c r="CJ138">
        <v>2</v>
      </c>
      <c r="CK138">
        <v>5</v>
      </c>
      <c r="CL138">
        <v>3</v>
      </c>
      <c r="CM138">
        <v>4</v>
      </c>
      <c r="CN138">
        <v>1</v>
      </c>
      <c r="CO138">
        <v>2</v>
      </c>
      <c r="CP138">
        <v>4</v>
      </c>
      <c r="CQ138">
        <v>3</v>
      </c>
      <c r="CR138">
        <v>2</v>
      </c>
      <c r="CS138">
        <f>LOOKUP(CR138,{1,2,3,4,5},{5,4,3,2,1})</f>
        <v>4</v>
      </c>
      <c r="CT138">
        <v>4</v>
      </c>
      <c r="CU138">
        <v>5</v>
      </c>
      <c r="CV138">
        <v>5</v>
      </c>
      <c r="CW138">
        <v>3</v>
      </c>
      <c r="CX138">
        <f>LOOKUP(CW138,{1,2,3,4,5},{5,4,3,2,1})</f>
        <v>3</v>
      </c>
      <c r="CY138">
        <v>5</v>
      </c>
      <c r="CZ138">
        <f>LOOKUP(CY138,{1,2,3,4,5},{5,4,3,2,1})</f>
        <v>1</v>
      </c>
      <c r="DA138">
        <v>3</v>
      </c>
      <c r="DB138">
        <f>LOOKUP(DA138,{1,2,3,4,5},{5,4,3,2,1})</f>
        <v>3</v>
      </c>
      <c r="DC138">
        <v>1</v>
      </c>
      <c r="DD138">
        <v>1</v>
      </c>
      <c r="DE138">
        <v>4</v>
      </c>
      <c r="DF138">
        <v>3</v>
      </c>
      <c r="DG138">
        <v>4</v>
      </c>
      <c r="DH138">
        <v>4</v>
      </c>
      <c r="DI138">
        <v>1</v>
      </c>
      <c r="DJ138">
        <v>1</v>
      </c>
      <c r="DK138">
        <v>1</v>
      </c>
      <c r="DL138" s="2">
        <f t="shared" si="399"/>
        <v>8</v>
      </c>
      <c r="DM138">
        <f t="shared" si="400"/>
        <v>2.6667000000000001</v>
      </c>
      <c r="DN138">
        <f t="shared" si="401"/>
        <v>11</v>
      </c>
      <c r="DO138">
        <f t="shared" si="402"/>
        <v>3.6667000000000001</v>
      </c>
      <c r="DP138">
        <f t="shared" si="403"/>
        <v>19</v>
      </c>
      <c r="DQ138" s="3">
        <f t="shared" si="404"/>
        <v>3.1667000000000001</v>
      </c>
      <c r="DR138" s="2">
        <f t="shared" si="405"/>
        <v>18</v>
      </c>
      <c r="DS138">
        <f t="shared" si="406"/>
        <v>3</v>
      </c>
      <c r="DT138">
        <f t="shared" si="407"/>
        <v>21</v>
      </c>
      <c r="DU138">
        <f t="shared" si="408"/>
        <v>2.625</v>
      </c>
      <c r="DV138">
        <f t="shared" si="409"/>
        <v>39</v>
      </c>
      <c r="DW138" s="3">
        <f t="shared" si="410"/>
        <v>2.79</v>
      </c>
      <c r="DX138" s="2">
        <f t="shared" si="411"/>
        <v>11</v>
      </c>
      <c r="DY138">
        <f t="shared" si="412"/>
        <v>3.6667000000000001</v>
      </c>
      <c r="DZ138">
        <f t="shared" si="413"/>
        <v>14</v>
      </c>
      <c r="EA138">
        <f t="shared" si="414"/>
        <v>4.6666999999999996</v>
      </c>
      <c r="EB138">
        <f t="shared" si="415"/>
        <v>25</v>
      </c>
      <c r="EC138" s="3">
        <f t="shared" si="416"/>
        <v>4.17</v>
      </c>
      <c r="ED138" s="2">
        <f t="shared" si="447"/>
        <v>13</v>
      </c>
      <c r="EE138" s="3">
        <f t="shared" si="417"/>
        <v>2.17</v>
      </c>
      <c r="EF138" s="2">
        <f t="shared" si="418"/>
        <v>3</v>
      </c>
      <c r="EG138" s="3">
        <f t="shared" si="419"/>
        <v>1</v>
      </c>
      <c r="EH138" s="2">
        <f t="shared" si="420"/>
        <v>99</v>
      </c>
      <c r="EI138" s="3">
        <f t="shared" si="421"/>
        <v>2.83</v>
      </c>
      <c r="EJ138" s="2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4</v>
      </c>
      <c r="EQ138">
        <v>1</v>
      </c>
      <c r="ER138">
        <v>4</v>
      </c>
      <c r="ES138">
        <v>3</v>
      </c>
      <c r="ET138">
        <v>5</v>
      </c>
      <c r="EU138" s="37">
        <v>2</v>
      </c>
      <c r="EV138">
        <v>1</v>
      </c>
      <c r="EW138">
        <v>1</v>
      </c>
      <c r="EX138">
        <v>1</v>
      </c>
      <c r="EY138">
        <v>4</v>
      </c>
      <c r="EZ138">
        <v>2</v>
      </c>
      <c r="FA138">
        <v>2</v>
      </c>
      <c r="FB138">
        <v>1</v>
      </c>
      <c r="FC138">
        <v>1</v>
      </c>
      <c r="FD138">
        <v>1</v>
      </c>
      <c r="FE138">
        <v>1</v>
      </c>
      <c r="FF138" s="2">
        <f t="shared" si="422"/>
        <v>37</v>
      </c>
      <c r="FG138" s="3">
        <f t="shared" si="423"/>
        <v>1.85</v>
      </c>
      <c r="FH138" t="s">
        <v>514</v>
      </c>
      <c r="FI138">
        <v>10</v>
      </c>
      <c r="FJ138" t="s">
        <v>519</v>
      </c>
      <c r="FK138">
        <v>14</v>
      </c>
      <c r="FL138" t="s">
        <v>512</v>
      </c>
      <c r="FM138">
        <v>8</v>
      </c>
      <c r="FN138" s="2">
        <v>1</v>
      </c>
      <c r="FO138">
        <v>1</v>
      </c>
      <c r="FP138">
        <v>1</v>
      </c>
      <c r="FQ138">
        <v>1</v>
      </c>
      <c r="FR138">
        <v>2</v>
      </c>
      <c r="FS138">
        <v>2</v>
      </c>
      <c r="FT138">
        <v>1</v>
      </c>
      <c r="FU138">
        <v>2</v>
      </c>
      <c r="FV138">
        <v>1</v>
      </c>
      <c r="FW138">
        <v>1</v>
      </c>
      <c r="FX138">
        <v>1</v>
      </c>
      <c r="FY138" s="37">
        <v>2</v>
      </c>
      <c r="FZ138">
        <v>2</v>
      </c>
      <c r="GA138">
        <v>1</v>
      </c>
      <c r="GB138">
        <v>2</v>
      </c>
      <c r="GC138">
        <v>1</v>
      </c>
      <c r="GD138">
        <v>2</v>
      </c>
      <c r="GE138">
        <v>2</v>
      </c>
      <c r="GF138">
        <v>1</v>
      </c>
      <c r="GG138">
        <v>1</v>
      </c>
      <c r="GH138">
        <v>2</v>
      </c>
      <c r="GI138">
        <v>2</v>
      </c>
      <c r="GJ138" s="2">
        <f t="shared" si="424"/>
        <v>29</v>
      </c>
      <c r="GK138" s="3">
        <f t="shared" si="425"/>
        <v>1.45</v>
      </c>
      <c r="GL138" s="2" t="s">
        <v>680</v>
      </c>
      <c r="GM138">
        <v>0</v>
      </c>
      <c r="GN138" t="s">
        <v>520</v>
      </c>
      <c r="GO138">
        <v>15</v>
      </c>
      <c r="GP138" t="s">
        <v>505</v>
      </c>
      <c r="GQ138" s="3">
        <v>1</v>
      </c>
      <c r="GR138" s="2">
        <v>1</v>
      </c>
      <c r="GS138">
        <v>4</v>
      </c>
      <c r="GT138">
        <v>2</v>
      </c>
      <c r="GU138">
        <v>1</v>
      </c>
      <c r="GV138">
        <v>4</v>
      </c>
      <c r="GW138">
        <v>5</v>
      </c>
      <c r="GX138" s="37">
        <f>LOOKUP(GW138,{1,2,3,4,5},{5,4,3,2,1})</f>
        <v>1</v>
      </c>
      <c r="GY138">
        <v>4</v>
      </c>
      <c r="GZ138" s="37">
        <f>LOOKUP(GY138,{1,2,3,4,5},{5,4,3,2,1})</f>
        <v>2</v>
      </c>
      <c r="HA138">
        <v>5</v>
      </c>
      <c r="HB138">
        <v>3</v>
      </c>
      <c r="HC138" s="37">
        <f>LOOKUP(HB138,{1,2,3,4,5},{5,4,3,2,1})</f>
        <v>3</v>
      </c>
      <c r="HD138">
        <v>3</v>
      </c>
      <c r="HE138">
        <v>1</v>
      </c>
      <c r="HF138">
        <v>4</v>
      </c>
      <c r="HG138">
        <v>3</v>
      </c>
      <c r="HH138">
        <v>3</v>
      </c>
      <c r="HI138">
        <v>5</v>
      </c>
      <c r="HJ138">
        <v>2</v>
      </c>
      <c r="HK138">
        <v>4</v>
      </c>
      <c r="HL138" s="37">
        <f>LOOKUP(HK138,{1,2,3,4,5},{5,4,3,2,1})</f>
        <v>2</v>
      </c>
      <c r="HM138">
        <v>3</v>
      </c>
      <c r="HN138" s="37">
        <f>LOOKUP(HM138,{1,2,3,4,5},{5,4,3,2,1})</f>
        <v>3</v>
      </c>
      <c r="HO138">
        <f t="shared" si="426"/>
        <v>48</v>
      </c>
      <c r="HP138">
        <f t="shared" si="427"/>
        <v>2.82</v>
      </c>
      <c r="HQ138">
        <v>1</v>
      </c>
      <c r="HR138">
        <v>1</v>
      </c>
      <c r="HS138">
        <v>1</v>
      </c>
      <c r="HT138">
        <v>2</v>
      </c>
      <c r="HU138">
        <v>1</v>
      </c>
      <c r="HV138">
        <v>2</v>
      </c>
      <c r="HW138">
        <v>2</v>
      </c>
      <c r="HX138" s="37">
        <v>3</v>
      </c>
      <c r="HY138">
        <v>2</v>
      </c>
      <c r="HZ138">
        <v>3</v>
      </c>
      <c r="IA138">
        <v>2</v>
      </c>
      <c r="IB138">
        <v>2</v>
      </c>
      <c r="IC138">
        <v>3</v>
      </c>
      <c r="ID138">
        <v>1</v>
      </c>
      <c r="IE138">
        <v>1</v>
      </c>
      <c r="IF138">
        <v>1</v>
      </c>
      <c r="IG138">
        <v>1</v>
      </c>
      <c r="IH138">
        <v>2</v>
      </c>
      <c r="II138">
        <v>3</v>
      </c>
      <c r="IJ138" s="37">
        <f>LOOKUP(II138,{1,2,3},{3,2,1})</f>
        <v>1</v>
      </c>
      <c r="IK138" s="2">
        <f t="shared" si="397"/>
        <v>28</v>
      </c>
      <c r="IL138" s="3">
        <f t="shared" si="398"/>
        <v>1.65</v>
      </c>
      <c r="IM138" s="2">
        <v>1</v>
      </c>
      <c r="IN138">
        <v>2</v>
      </c>
      <c r="IO138">
        <v>4</v>
      </c>
      <c r="IP138">
        <v>2</v>
      </c>
      <c r="IQ138">
        <v>4</v>
      </c>
      <c r="IR138">
        <v>5</v>
      </c>
      <c r="IS138">
        <v>4</v>
      </c>
      <c r="IT138" s="2">
        <f t="shared" si="428"/>
        <v>21</v>
      </c>
      <c r="IU138" s="3">
        <f t="shared" si="429"/>
        <v>3.5</v>
      </c>
      <c r="IV138" s="2">
        <v>1</v>
      </c>
      <c r="IW138">
        <v>3</v>
      </c>
      <c r="IX138">
        <v>5</v>
      </c>
      <c r="IY138">
        <v>2</v>
      </c>
      <c r="IZ138">
        <v>3</v>
      </c>
      <c r="JA138">
        <v>5</v>
      </c>
      <c r="JB138">
        <v>5</v>
      </c>
      <c r="JC138" s="2">
        <f t="shared" si="430"/>
        <v>23</v>
      </c>
      <c r="JD138" s="3">
        <f t="shared" si="431"/>
        <v>3.8330000000000002</v>
      </c>
      <c r="JE138" s="2">
        <v>1</v>
      </c>
      <c r="JF138">
        <v>4</v>
      </c>
      <c r="JG138">
        <v>2</v>
      </c>
      <c r="JH138">
        <v>4</v>
      </c>
      <c r="JI138">
        <v>2</v>
      </c>
      <c r="JJ138">
        <v>1</v>
      </c>
      <c r="JK138">
        <v>2</v>
      </c>
      <c r="JL138" s="2">
        <f t="shared" si="432"/>
        <v>15</v>
      </c>
      <c r="JM138" s="3">
        <f t="shared" si="433"/>
        <v>2.5</v>
      </c>
      <c r="JN138" s="2">
        <v>1</v>
      </c>
      <c r="JO138">
        <v>5</v>
      </c>
      <c r="JP138">
        <v>5</v>
      </c>
      <c r="JQ138">
        <v>5</v>
      </c>
      <c r="JR138">
        <v>5</v>
      </c>
      <c r="JS138">
        <v>5</v>
      </c>
      <c r="JT138">
        <v>5</v>
      </c>
      <c r="JU138" s="2">
        <f t="shared" ref="JU138:JU169" si="452">SUM(JO138:JT138)</f>
        <v>30</v>
      </c>
      <c r="JV138" s="3">
        <f t="shared" ref="JV138:JV169" si="453">ROUND((JU138/6),3)</f>
        <v>5</v>
      </c>
      <c r="JW138" s="2">
        <v>1</v>
      </c>
      <c r="JX138">
        <v>3</v>
      </c>
      <c r="JY138" s="37">
        <f>LOOKUP(JX138,{1,2,3,4,5},{5,4,3,2,1})</f>
        <v>3</v>
      </c>
      <c r="JZ138">
        <v>2</v>
      </c>
      <c r="KA138" s="37">
        <f>LOOKUP(JZ138,{1,2,3,4,5},{5,4,3,2,1})</f>
        <v>4</v>
      </c>
      <c r="KB138">
        <v>5</v>
      </c>
      <c r="KC138" s="37">
        <f>LOOKUP(KB138,{1,2,3,4,5},{5,4,3,2,1})</f>
        <v>1</v>
      </c>
      <c r="KD138">
        <v>2</v>
      </c>
      <c r="KE138" s="37">
        <f>LOOKUP(KD138,{1,2,3,4,5},{5,4,3,2,1})</f>
        <v>4</v>
      </c>
      <c r="KF138">
        <v>1</v>
      </c>
      <c r="KG138" s="37">
        <f>LOOKUP(KF138,{1,2,3,4,5},{5,4,3,2,1})</f>
        <v>5</v>
      </c>
      <c r="KH138">
        <v>1</v>
      </c>
      <c r="KI138" s="37">
        <f>LOOKUP(KH138,{1,2,3,4,5},{5,4,3,2,1})</f>
        <v>5</v>
      </c>
      <c r="KJ138" s="2">
        <f t="shared" si="448"/>
        <v>14</v>
      </c>
      <c r="KK138" s="3">
        <f t="shared" si="434"/>
        <v>2.3330000000000002</v>
      </c>
      <c r="KL138" s="2">
        <f t="shared" si="435"/>
        <v>8</v>
      </c>
      <c r="KM138">
        <f t="shared" si="436"/>
        <v>13</v>
      </c>
      <c r="KN138">
        <f t="shared" si="450"/>
        <v>5</v>
      </c>
      <c r="KO138">
        <f t="shared" si="437"/>
        <v>11</v>
      </c>
      <c r="KP138">
        <f t="shared" si="449"/>
        <v>15</v>
      </c>
      <c r="KQ138">
        <f t="shared" si="438"/>
        <v>14</v>
      </c>
      <c r="KR138" s="2">
        <f t="shared" si="368"/>
        <v>9</v>
      </c>
      <c r="KS138">
        <f t="shared" si="451"/>
        <v>7</v>
      </c>
      <c r="KT138">
        <f t="shared" si="369"/>
        <v>9</v>
      </c>
      <c r="KU138">
        <f t="shared" si="370"/>
        <v>7</v>
      </c>
      <c r="KV138">
        <f t="shared" si="371"/>
        <v>6</v>
      </c>
      <c r="KW138" s="3">
        <f t="shared" si="372"/>
        <v>7</v>
      </c>
      <c r="KX138" s="2">
        <v>1</v>
      </c>
      <c r="KY138">
        <v>4</v>
      </c>
      <c r="KZ138">
        <v>5</v>
      </c>
      <c r="LA138">
        <v>3</v>
      </c>
      <c r="LB138">
        <v>2</v>
      </c>
      <c r="LC138">
        <v>4</v>
      </c>
      <c r="LD138">
        <v>1</v>
      </c>
      <c r="LE138">
        <v>5</v>
      </c>
      <c r="LF138">
        <v>3</v>
      </c>
      <c r="LG138">
        <v>5</v>
      </c>
      <c r="LH138">
        <v>5</v>
      </c>
      <c r="LI138">
        <v>3</v>
      </c>
      <c r="LJ138">
        <v>5</v>
      </c>
      <c r="LK138">
        <v>2</v>
      </c>
      <c r="LL138">
        <v>2</v>
      </c>
      <c r="LM138">
        <v>3</v>
      </c>
      <c r="LN138">
        <v>3</v>
      </c>
      <c r="LO138">
        <v>3</v>
      </c>
      <c r="LP138">
        <v>2</v>
      </c>
      <c r="LQ138">
        <v>2</v>
      </c>
      <c r="LR138">
        <v>1</v>
      </c>
      <c r="LS138">
        <v>1</v>
      </c>
      <c r="LT138">
        <v>2</v>
      </c>
      <c r="LU138" s="2">
        <f t="shared" si="439"/>
        <v>29</v>
      </c>
      <c r="LV138" s="3">
        <f t="shared" si="440"/>
        <v>4.8330000000000002</v>
      </c>
      <c r="LW138" s="2">
        <f t="shared" si="441"/>
        <v>37</v>
      </c>
      <c r="LX138" s="3">
        <f t="shared" si="442"/>
        <v>2.3130000000000002</v>
      </c>
      <c r="LY138" s="2">
        <f t="shared" si="443"/>
        <v>66</v>
      </c>
      <c r="LZ138" s="3">
        <f t="shared" si="444"/>
        <v>3</v>
      </c>
      <c r="MA138" s="2">
        <v>2</v>
      </c>
      <c r="MB138">
        <v>2</v>
      </c>
      <c r="MC138">
        <v>2</v>
      </c>
      <c r="MD138">
        <v>1</v>
      </c>
      <c r="ME138">
        <v>2</v>
      </c>
      <c r="MF138">
        <v>2</v>
      </c>
      <c r="MG138">
        <v>1</v>
      </c>
      <c r="MH138">
        <v>2</v>
      </c>
      <c r="MI138">
        <v>2</v>
      </c>
      <c r="MJ138" s="3">
        <v>2</v>
      </c>
      <c r="MK138">
        <f t="shared" si="445"/>
        <v>18</v>
      </c>
      <c r="ML138" s="2">
        <v>1</v>
      </c>
      <c r="MM138">
        <v>5</v>
      </c>
      <c r="MN138">
        <v>5</v>
      </c>
      <c r="MO138">
        <v>1</v>
      </c>
      <c r="MP138" s="37">
        <f>LOOKUP(MO138,{1,2,3,4,5},{5,4,3,2,1})</f>
        <v>5</v>
      </c>
      <c r="MQ138">
        <v>1</v>
      </c>
      <c r="MR138">
        <v>2</v>
      </c>
      <c r="MS138" s="37">
        <f>LOOKUP(MR138,{1,2,3,4,5},{5,4,3,2,1})</f>
        <v>4</v>
      </c>
      <c r="MT138">
        <v>3</v>
      </c>
      <c r="MU138" s="37">
        <f>LOOKUP(MT138,{1,2,3,4,5},{5,4,3,2,1})</f>
        <v>3</v>
      </c>
      <c r="MV138">
        <v>1</v>
      </c>
      <c r="MW138">
        <v>5</v>
      </c>
      <c r="MX138">
        <v>4</v>
      </c>
      <c r="MY138">
        <v>3</v>
      </c>
      <c r="MZ138" s="37">
        <f>LOOKUP(MY138,{1,2,3,4,5},{5,4,3,2,1})</f>
        <v>3</v>
      </c>
      <c r="NA138">
        <v>1</v>
      </c>
      <c r="NB138">
        <v>4</v>
      </c>
      <c r="NC138">
        <v>5</v>
      </c>
      <c r="ND138" s="37">
        <f>LOOKUP(NC138,{1,2,3,4,5},{5,4,3,2,1})</f>
        <v>1</v>
      </c>
      <c r="NE138">
        <v>5</v>
      </c>
      <c r="NF138">
        <v>2</v>
      </c>
      <c r="NG138" s="37">
        <f>LOOKUP(NF138,{1,2,3,4,5},{5,4,3,2,1})</f>
        <v>4</v>
      </c>
      <c r="NH138">
        <v>1</v>
      </c>
      <c r="NI138" s="37">
        <f>LOOKUP(NH138,{1,2,3,4,5},{5,4,3,2,1})</f>
        <v>5</v>
      </c>
      <c r="NJ138">
        <v>5</v>
      </c>
      <c r="NK138">
        <v>4</v>
      </c>
      <c r="NL138" s="37">
        <f>LOOKUP(NK138,{1,2,3,4,5},{5,4,3,2,1})</f>
        <v>2</v>
      </c>
      <c r="NM138">
        <v>3</v>
      </c>
      <c r="NN138" s="37">
        <f>LOOKUP(NM138,{1,2,3,4,5},{5,4,3,2,1})</f>
        <v>3</v>
      </c>
      <c r="NO138">
        <v>2</v>
      </c>
      <c r="NP138" s="37">
        <f>LOOKUP(NO138,{1,2,3,4,5},{5,4,3,2,1})</f>
        <v>4</v>
      </c>
      <c r="NQ138">
        <v>2</v>
      </c>
      <c r="NR138">
        <v>3</v>
      </c>
      <c r="NS138">
        <v>5</v>
      </c>
      <c r="NT138">
        <v>3</v>
      </c>
      <c r="NU138" s="37">
        <f>LOOKUP(NT138,{1,2,3,4,5},{5,4,3,2,1})</f>
        <v>3</v>
      </c>
      <c r="NV138">
        <v>4</v>
      </c>
      <c r="NW138" s="37">
        <f>LOOKUP(NV138,{1,2,3,4,5},{5,4,3,2,1})</f>
        <v>2</v>
      </c>
      <c r="NX138">
        <v>2</v>
      </c>
      <c r="NY138" s="37">
        <f>LOOKUP(NX138,{1,2,3,4,5},{5,4,3,2,1})</f>
        <v>4</v>
      </c>
      <c r="NZ138">
        <f t="shared" si="373"/>
        <v>89</v>
      </c>
      <c r="OA138">
        <f t="shared" si="374"/>
        <v>3.42</v>
      </c>
      <c r="OB138" s="13" t="s">
        <v>440</v>
      </c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</row>
    <row r="139" spans="1:461" x14ac:dyDescent="0.3">
      <c r="A139" s="30">
        <v>152</v>
      </c>
      <c r="B139" s="2" t="s">
        <v>957</v>
      </c>
      <c r="C139" s="3">
        <v>1</v>
      </c>
      <c r="D139" s="2">
        <v>22</v>
      </c>
      <c r="E139">
        <v>2</v>
      </c>
      <c r="F139" s="2">
        <v>2</v>
      </c>
      <c r="G139">
        <v>2</v>
      </c>
      <c r="H139" s="3">
        <v>1</v>
      </c>
      <c r="I139" s="2">
        <v>1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f t="shared" si="446"/>
        <v>1</v>
      </c>
      <c r="R139">
        <v>15</v>
      </c>
      <c r="S139" t="s">
        <v>440</v>
      </c>
      <c r="T139">
        <f>LOOKUP(R139,{1,2,3,4,5,6,11,15},{1,2,1,2,2,2,1,2})</f>
        <v>2</v>
      </c>
      <c r="U139">
        <v>1</v>
      </c>
      <c r="V139" s="3"/>
      <c r="W139" s="2">
        <v>3</v>
      </c>
      <c r="X139">
        <v>15</v>
      </c>
      <c r="Y139">
        <v>5</v>
      </c>
      <c r="Z139" s="13">
        <f t="shared" si="359"/>
        <v>0.25</v>
      </c>
      <c r="AA139">
        <v>5</v>
      </c>
      <c r="AB139" s="13">
        <f t="shared" si="360"/>
        <v>0.25</v>
      </c>
      <c r="AC139" s="31" t="s">
        <v>440</v>
      </c>
      <c r="AD139" s="49" t="s">
        <v>440</v>
      </c>
      <c r="AE139" s="2">
        <v>1</v>
      </c>
      <c r="AF139">
        <v>2</v>
      </c>
      <c r="AG139">
        <f t="shared" si="375"/>
        <v>-1</v>
      </c>
      <c r="AH139">
        <v>1</v>
      </c>
      <c r="AI139">
        <f t="shared" si="376"/>
        <v>1</v>
      </c>
      <c r="AJ139">
        <v>1</v>
      </c>
      <c r="AK139">
        <f t="shared" si="377"/>
        <v>1</v>
      </c>
      <c r="AL139">
        <v>2</v>
      </c>
      <c r="AM139">
        <f t="shared" si="378"/>
        <v>1</v>
      </c>
      <c r="AN139">
        <v>2</v>
      </c>
      <c r="AO139">
        <f t="shared" si="379"/>
        <v>1</v>
      </c>
      <c r="AP139">
        <v>1</v>
      </c>
      <c r="AQ139">
        <f t="shared" si="380"/>
        <v>1</v>
      </c>
      <c r="AR139">
        <v>2</v>
      </c>
      <c r="AS139">
        <f t="shared" si="381"/>
        <v>1</v>
      </c>
      <c r="AT139">
        <v>2</v>
      </c>
      <c r="AU139">
        <f t="shared" si="382"/>
        <v>1</v>
      </c>
      <c r="AV139">
        <v>1</v>
      </c>
      <c r="AW139">
        <f t="shared" si="383"/>
        <v>1</v>
      </c>
      <c r="AX139">
        <v>2</v>
      </c>
      <c r="AY139">
        <f t="shared" si="384"/>
        <v>1</v>
      </c>
      <c r="AZ139">
        <v>1</v>
      </c>
      <c r="BA139">
        <f t="shared" si="385"/>
        <v>-1</v>
      </c>
      <c r="BB139">
        <v>1</v>
      </c>
      <c r="BC139">
        <f t="shared" si="386"/>
        <v>1</v>
      </c>
      <c r="BD139">
        <v>1</v>
      </c>
      <c r="BE139">
        <f t="shared" si="387"/>
        <v>1</v>
      </c>
      <c r="BF139">
        <v>2</v>
      </c>
      <c r="BG139">
        <f t="shared" si="388"/>
        <v>1</v>
      </c>
      <c r="BH139">
        <v>1</v>
      </c>
      <c r="BI139">
        <f t="shared" si="389"/>
        <v>1</v>
      </c>
      <c r="BJ139">
        <v>2</v>
      </c>
      <c r="BK139">
        <f t="shared" si="390"/>
        <v>1</v>
      </c>
      <c r="BL139">
        <v>2</v>
      </c>
      <c r="BM139">
        <f t="shared" si="391"/>
        <v>1</v>
      </c>
      <c r="BN139">
        <v>1</v>
      </c>
      <c r="BO139">
        <f t="shared" si="392"/>
        <v>1</v>
      </c>
      <c r="BP139">
        <v>1</v>
      </c>
      <c r="BQ139">
        <f t="shared" si="393"/>
        <v>1</v>
      </c>
      <c r="BR139">
        <v>2</v>
      </c>
      <c r="BS139">
        <f t="shared" si="394"/>
        <v>1</v>
      </c>
      <c r="BT139">
        <v>1</v>
      </c>
      <c r="BU139">
        <f t="shared" si="395"/>
        <v>-1</v>
      </c>
      <c r="BV139" s="13">
        <f t="shared" si="396"/>
        <v>15</v>
      </c>
      <c r="BW139" s="32">
        <v>1</v>
      </c>
      <c r="BX139" s="31">
        <v>4</v>
      </c>
      <c r="BY139" s="31">
        <v>4</v>
      </c>
      <c r="BZ139" s="31">
        <v>1</v>
      </c>
      <c r="CA139" s="31">
        <v>5</v>
      </c>
      <c r="CB139" s="31">
        <v>3</v>
      </c>
      <c r="CC139" s="31">
        <v>5</v>
      </c>
      <c r="CD139" s="31">
        <v>2</v>
      </c>
      <c r="CE139" s="31">
        <v>5</v>
      </c>
      <c r="CF139" s="31">
        <v>1</v>
      </c>
      <c r="CG139" s="31">
        <v>1</v>
      </c>
      <c r="CH139" s="31" t="s">
        <v>440</v>
      </c>
      <c r="CI139" s="31">
        <v>2</v>
      </c>
      <c r="CJ139" s="31">
        <v>2</v>
      </c>
      <c r="CK139" s="31">
        <v>3</v>
      </c>
      <c r="CL139" s="31">
        <v>4</v>
      </c>
      <c r="CM139" s="31">
        <v>3</v>
      </c>
      <c r="CN139" s="31">
        <v>2</v>
      </c>
      <c r="CO139" s="31">
        <v>2</v>
      </c>
      <c r="CP139" s="31">
        <v>5</v>
      </c>
      <c r="CQ139" s="31">
        <v>3</v>
      </c>
      <c r="CR139" s="31">
        <v>1</v>
      </c>
      <c r="CS139" s="31">
        <f>LOOKUP(CR139,{1,2,3,4,5},{5,4,3,2,1})</f>
        <v>5</v>
      </c>
      <c r="CT139" s="31">
        <v>4</v>
      </c>
      <c r="CU139" s="31">
        <v>2</v>
      </c>
      <c r="CV139" s="31">
        <v>3</v>
      </c>
      <c r="CW139" s="31">
        <v>2</v>
      </c>
      <c r="CX139" s="31">
        <f>LOOKUP(CW139,{1,2,3,4,5},{5,4,3,2,1})</f>
        <v>4</v>
      </c>
      <c r="CY139" s="31">
        <v>1</v>
      </c>
      <c r="CZ139" s="31">
        <f>LOOKUP(CY139,{1,2,3,4,5},{5,4,3,2,1})</f>
        <v>5</v>
      </c>
      <c r="DA139" s="31">
        <v>1</v>
      </c>
      <c r="DB139" s="31">
        <f>LOOKUP(DA139,{1,2,3,4,5},{5,4,3,2,1})</f>
        <v>5</v>
      </c>
      <c r="DC139" s="31">
        <v>4</v>
      </c>
      <c r="DD139" s="31">
        <v>4</v>
      </c>
      <c r="DE139" s="31">
        <v>4</v>
      </c>
      <c r="DF139" s="31">
        <v>4</v>
      </c>
      <c r="DG139" s="31">
        <v>4</v>
      </c>
      <c r="DH139" s="31">
        <v>4</v>
      </c>
      <c r="DI139" s="31">
        <v>4</v>
      </c>
      <c r="DJ139" s="31">
        <v>3</v>
      </c>
      <c r="DK139" s="31">
        <v>2</v>
      </c>
      <c r="DL139" s="32">
        <f t="shared" si="399"/>
        <v>9</v>
      </c>
      <c r="DM139" s="31">
        <f t="shared" si="400"/>
        <v>3</v>
      </c>
      <c r="DN139" s="31">
        <f t="shared" si="401"/>
        <v>12</v>
      </c>
      <c r="DO139" s="31">
        <f t="shared" si="402"/>
        <v>4</v>
      </c>
      <c r="DP139" s="31">
        <f t="shared" si="403"/>
        <v>21</v>
      </c>
      <c r="DQ139" s="33">
        <f t="shared" si="404"/>
        <v>3.5</v>
      </c>
      <c r="DR139" s="32">
        <f t="shared" si="405"/>
        <v>21</v>
      </c>
      <c r="DS139" s="31">
        <f t="shared" si="406"/>
        <v>3.5</v>
      </c>
      <c r="DT139" s="31">
        <f t="shared" si="407"/>
        <v>14</v>
      </c>
      <c r="DU139" s="31">
        <f t="shared" si="408"/>
        <v>2</v>
      </c>
      <c r="DV139" s="31">
        <f t="shared" si="409"/>
        <v>35</v>
      </c>
      <c r="DW139" s="33">
        <f t="shared" si="410"/>
        <v>2.5</v>
      </c>
      <c r="DX139" s="32">
        <f t="shared" si="411"/>
        <v>13</v>
      </c>
      <c r="DY139" s="31">
        <f t="shared" si="412"/>
        <v>4.3333000000000004</v>
      </c>
      <c r="DZ139" s="31">
        <f t="shared" si="413"/>
        <v>9</v>
      </c>
      <c r="EA139" s="31">
        <f t="shared" si="414"/>
        <v>3</v>
      </c>
      <c r="EB139" s="31">
        <f t="shared" si="415"/>
        <v>22</v>
      </c>
      <c r="EC139" s="33">
        <f t="shared" si="416"/>
        <v>3.67</v>
      </c>
      <c r="ED139" s="32">
        <f t="shared" si="447"/>
        <v>26</v>
      </c>
      <c r="EE139" s="33">
        <f t="shared" si="417"/>
        <v>4.33</v>
      </c>
      <c r="EF139" s="32">
        <f t="shared" si="418"/>
        <v>9</v>
      </c>
      <c r="EG139" s="33">
        <f t="shared" si="419"/>
        <v>3</v>
      </c>
      <c r="EH139" s="32">
        <f t="shared" si="420"/>
        <v>113</v>
      </c>
      <c r="EI139" s="33">
        <f t="shared" si="421"/>
        <v>3.23</v>
      </c>
      <c r="EJ139" s="2">
        <v>1</v>
      </c>
      <c r="EK139">
        <v>1</v>
      </c>
      <c r="EL139">
        <v>1</v>
      </c>
      <c r="EM139">
        <v>4</v>
      </c>
      <c r="EN139">
        <v>3</v>
      </c>
      <c r="EO139">
        <v>2</v>
      </c>
      <c r="EP139">
        <v>1</v>
      </c>
      <c r="EQ139">
        <v>4</v>
      </c>
      <c r="ER139">
        <v>1</v>
      </c>
      <c r="ES139">
        <v>2</v>
      </c>
      <c r="ET139">
        <v>5</v>
      </c>
      <c r="EU139" s="37">
        <v>2</v>
      </c>
      <c r="EV139">
        <v>2</v>
      </c>
      <c r="EW139">
        <v>2</v>
      </c>
      <c r="EX139">
        <v>2</v>
      </c>
      <c r="EY139">
        <v>1</v>
      </c>
      <c r="EZ139">
        <v>4</v>
      </c>
      <c r="FA139">
        <v>4</v>
      </c>
      <c r="FB139">
        <v>1</v>
      </c>
      <c r="FC139">
        <v>1</v>
      </c>
      <c r="FD139">
        <v>1</v>
      </c>
      <c r="FE139">
        <v>4</v>
      </c>
      <c r="FF139" s="2">
        <f t="shared" si="422"/>
        <v>46</v>
      </c>
      <c r="FG139" s="3">
        <f t="shared" si="423"/>
        <v>2.2999999999999998</v>
      </c>
      <c r="FH139" t="s">
        <v>521</v>
      </c>
      <c r="FI139">
        <v>16</v>
      </c>
      <c r="FJ139" t="s">
        <v>958</v>
      </c>
      <c r="FK139">
        <v>0</v>
      </c>
      <c r="FL139" t="s">
        <v>525</v>
      </c>
      <c r="FM139">
        <v>20</v>
      </c>
      <c r="FN139" s="2">
        <v>1</v>
      </c>
      <c r="FO139">
        <v>2</v>
      </c>
      <c r="FP139">
        <v>2</v>
      </c>
      <c r="FQ139">
        <v>1</v>
      </c>
      <c r="FR139">
        <v>2</v>
      </c>
      <c r="FS139">
        <v>2</v>
      </c>
      <c r="FT139">
        <v>2</v>
      </c>
      <c r="FU139">
        <v>1</v>
      </c>
      <c r="FV139">
        <v>1</v>
      </c>
      <c r="FW139">
        <v>1</v>
      </c>
      <c r="FX139">
        <v>1</v>
      </c>
      <c r="FY139" s="37">
        <v>2</v>
      </c>
      <c r="FZ139">
        <v>2</v>
      </c>
      <c r="GA139">
        <v>1</v>
      </c>
      <c r="GB139">
        <v>2</v>
      </c>
      <c r="GC139">
        <v>2</v>
      </c>
      <c r="GD139">
        <v>1</v>
      </c>
      <c r="GE139">
        <v>1</v>
      </c>
      <c r="GF139">
        <v>2</v>
      </c>
      <c r="GG139">
        <v>2</v>
      </c>
      <c r="GH139">
        <v>2</v>
      </c>
      <c r="GI139">
        <v>1</v>
      </c>
      <c r="GJ139" s="2">
        <f t="shared" si="424"/>
        <v>31</v>
      </c>
      <c r="GK139" s="3">
        <f t="shared" si="425"/>
        <v>1.55</v>
      </c>
      <c r="GL139" s="2" t="s">
        <v>521</v>
      </c>
      <c r="GM139">
        <v>16</v>
      </c>
      <c r="GN139" t="s">
        <v>512</v>
      </c>
      <c r="GO139">
        <v>8</v>
      </c>
      <c r="GP139" t="s">
        <v>525</v>
      </c>
      <c r="GQ139" s="3">
        <v>20</v>
      </c>
      <c r="GR139" s="2">
        <v>1</v>
      </c>
      <c r="GS139">
        <v>4</v>
      </c>
      <c r="GT139">
        <v>5</v>
      </c>
      <c r="GU139">
        <v>4</v>
      </c>
      <c r="GV139">
        <v>2</v>
      </c>
      <c r="GW139">
        <v>2</v>
      </c>
      <c r="GX139" s="37">
        <f>LOOKUP(GW139,{1,2,3,4,5},{5,4,3,2,1})</f>
        <v>4</v>
      </c>
      <c r="GY139">
        <v>1</v>
      </c>
      <c r="GZ139" s="37">
        <f>LOOKUP(GY139,{1,2,3,4,5},{5,4,3,2,1})</f>
        <v>5</v>
      </c>
      <c r="HA139">
        <v>2</v>
      </c>
      <c r="HB139">
        <v>2</v>
      </c>
      <c r="HC139" s="37">
        <f>LOOKUP(HB139,{1,2,3,4,5},{5,4,3,2,1})</f>
        <v>4</v>
      </c>
      <c r="HD139">
        <v>2</v>
      </c>
      <c r="HE139">
        <v>4</v>
      </c>
      <c r="HF139">
        <v>5</v>
      </c>
      <c r="HG139">
        <v>2</v>
      </c>
      <c r="HH139">
        <v>4</v>
      </c>
      <c r="HI139">
        <v>3</v>
      </c>
      <c r="HJ139">
        <v>4</v>
      </c>
      <c r="HK139">
        <v>2</v>
      </c>
      <c r="HL139" s="37">
        <f>LOOKUP(HK139,{1,2,3,4,5},{5,4,3,2,1})</f>
        <v>4</v>
      </c>
      <c r="HM139">
        <v>2</v>
      </c>
      <c r="HN139" s="37">
        <f>LOOKUP(HM139,{1,2,3,4,5},{5,4,3,2,1})</f>
        <v>4</v>
      </c>
      <c r="HO139">
        <f t="shared" si="426"/>
        <v>62</v>
      </c>
      <c r="HP139">
        <f t="shared" si="427"/>
        <v>3.65</v>
      </c>
      <c r="HQ139">
        <v>1</v>
      </c>
      <c r="HR139">
        <v>3</v>
      </c>
      <c r="HS139">
        <v>3</v>
      </c>
      <c r="HT139">
        <v>2</v>
      </c>
      <c r="HU139">
        <v>2</v>
      </c>
      <c r="HV139">
        <v>2</v>
      </c>
      <c r="HW139">
        <v>2</v>
      </c>
      <c r="HX139" s="37">
        <v>3</v>
      </c>
      <c r="HY139">
        <v>2</v>
      </c>
      <c r="HZ139">
        <v>1</v>
      </c>
      <c r="IA139">
        <v>2</v>
      </c>
      <c r="IB139">
        <v>2</v>
      </c>
      <c r="IC139">
        <v>2</v>
      </c>
      <c r="ID139">
        <v>1</v>
      </c>
      <c r="IE139">
        <v>3</v>
      </c>
      <c r="IF139">
        <v>3</v>
      </c>
      <c r="IG139">
        <v>3</v>
      </c>
      <c r="IH139">
        <v>3</v>
      </c>
      <c r="II139">
        <v>1</v>
      </c>
      <c r="IJ139" s="37">
        <f>LOOKUP(II139,{1,2,3},{3,2,1})</f>
        <v>3</v>
      </c>
      <c r="IK139" s="2">
        <f t="shared" si="397"/>
        <v>39</v>
      </c>
      <c r="IL139" s="3">
        <f t="shared" si="398"/>
        <v>2.29</v>
      </c>
      <c r="IM139" s="2">
        <v>1</v>
      </c>
      <c r="IN139">
        <v>3</v>
      </c>
      <c r="IO139">
        <v>4</v>
      </c>
      <c r="IP139">
        <v>4</v>
      </c>
      <c r="IQ139">
        <v>1</v>
      </c>
      <c r="IR139">
        <v>5</v>
      </c>
      <c r="IS139">
        <v>2</v>
      </c>
      <c r="IT139" s="2">
        <f t="shared" si="428"/>
        <v>19</v>
      </c>
      <c r="IU139" s="3">
        <f t="shared" si="429"/>
        <v>3.1669999999999998</v>
      </c>
      <c r="IV139" s="2">
        <v>1</v>
      </c>
      <c r="IW139">
        <v>2</v>
      </c>
      <c r="IX139">
        <v>4</v>
      </c>
      <c r="IY139">
        <v>4</v>
      </c>
      <c r="IZ139">
        <v>3</v>
      </c>
      <c r="JA139">
        <v>5</v>
      </c>
      <c r="JB139">
        <v>3</v>
      </c>
      <c r="JC139" s="2">
        <f t="shared" si="430"/>
        <v>21</v>
      </c>
      <c r="JD139" s="3">
        <f t="shared" si="431"/>
        <v>3.5</v>
      </c>
      <c r="JE139" s="2">
        <v>1</v>
      </c>
      <c r="JF139">
        <v>2</v>
      </c>
      <c r="JG139">
        <v>2</v>
      </c>
      <c r="JH139">
        <v>2</v>
      </c>
      <c r="JI139">
        <v>2</v>
      </c>
      <c r="JJ139">
        <v>1</v>
      </c>
      <c r="JK139">
        <v>2</v>
      </c>
      <c r="JL139" s="2">
        <f t="shared" si="432"/>
        <v>11</v>
      </c>
      <c r="JM139" s="3">
        <f t="shared" si="433"/>
        <v>1.833</v>
      </c>
      <c r="JN139" s="2">
        <v>1</v>
      </c>
      <c r="JO139">
        <v>5</v>
      </c>
      <c r="JP139">
        <v>5</v>
      </c>
      <c r="JQ139">
        <v>5</v>
      </c>
      <c r="JR139">
        <v>5</v>
      </c>
      <c r="JS139">
        <v>5</v>
      </c>
      <c r="JT139">
        <v>5</v>
      </c>
      <c r="JU139" s="2">
        <f t="shared" si="452"/>
        <v>30</v>
      </c>
      <c r="JV139" s="3">
        <f t="shared" si="453"/>
        <v>5</v>
      </c>
      <c r="JW139" s="2">
        <v>1</v>
      </c>
      <c r="JX139">
        <v>4</v>
      </c>
      <c r="JY139" s="37">
        <f>LOOKUP(JX139,{1,2,3,4,5},{5,4,3,2,1})</f>
        <v>2</v>
      </c>
      <c r="JZ139">
        <v>4</v>
      </c>
      <c r="KA139" s="37">
        <f>LOOKUP(JZ139,{1,2,3,4,5},{5,4,3,2,1})</f>
        <v>2</v>
      </c>
      <c r="KB139">
        <v>4</v>
      </c>
      <c r="KC139" s="37">
        <f>LOOKUP(KB139,{1,2,3,4,5},{5,4,3,2,1})</f>
        <v>2</v>
      </c>
      <c r="KD139">
        <v>5</v>
      </c>
      <c r="KE139" s="37">
        <f>LOOKUP(KD139,{1,2,3,4,5},{5,4,3,2,1})</f>
        <v>1</v>
      </c>
      <c r="KF139">
        <v>2</v>
      </c>
      <c r="KG139" s="37">
        <f>LOOKUP(KF139,{1,2,3,4,5},{5,4,3,2,1})</f>
        <v>4</v>
      </c>
      <c r="KH139">
        <v>4</v>
      </c>
      <c r="KI139" s="37">
        <f>LOOKUP(KH139,{1,2,3,4,5},{5,4,3,2,1})</f>
        <v>2</v>
      </c>
      <c r="KJ139" s="2">
        <f t="shared" si="448"/>
        <v>23</v>
      </c>
      <c r="KK139" s="3">
        <f t="shared" si="434"/>
        <v>3.8330000000000002</v>
      </c>
      <c r="KL139" s="2">
        <f t="shared" si="435"/>
        <v>7</v>
      </c>
      <c r="KM139">
        <f t="shared" si="436"/>
        <v>10</v>
      </c>
      <c r="KN139">
        <f t="shared" si="450"/>
        <v>10</v>
      </c>
      <c r="KO139">
        <f t="shared" si="437"/>
        <v>5</v>
      </c>
      <c r="KP139">
        <f t="shared" si="449"/>
        <v>14</v>
      </c>
      <c r="KQ139">
        <f t="shared" si="438"/>
        <v>7</v>
      </c>
      <c r="KR139" s="2">
        <f t="shared" ref="KR139:KR170" si="454">(JF139+JO139)</f>
        <v>7</v>
      </c>
      <c r="KS139">
        <f t="shared" si="451"/>
        <v>7</v>
      </c>
      <c r="KT139">
        <f t="shared" si="369"/>
        <v>7</v>
      </c>
      <c r="KU139">
        <f t="shared" si="370"/>
        <v>7</v>
      </c>
      <c r="KV139">
        <f t="shared" si="371"/>
        <v>6</v>
      </c>
      <c r="KW139" s="3">
        <f t="shared" si="372"/>
        <v>7</v>
      </c>
      <c r="KX139" s="2">
        <v>1</v>
      </c>
      <c r="KY139">
        <v>3</v>
      </c>
      <c r="KZ139">
        <v>5</v>
      </c>
      <c r="LA139">
        <v>3</v>
      </c>
      <c r="LB139">
        <v>2</v>
      </c>
      <c r="LC139">
        <v>2</v>
      </c>
      <c r="LD139">
        <v>1</v>
      </c>
      <c r="LE139">
        <v>5</v>
      </c>
      <c r="LF139">
        <v>4</v>
      </c>
      <c r="LG139">
        <v>3</v>
      </c>
      <c r="LH139">
        <v>4</v>
      </c>
      <c r="LI139">
        <v>1</v>
      </c>
      <c r="LJ139">
        <v>4</v>
      </c>
      <c r="LK139">
        <v>2</v>
      </c>
      <c r="LL139">
        <v>3</v>
      </c>
      <c r="LM139">
        <v>2</v>
      </c>
      <c r="LN139">
        <v>3</v>
      </c>
      <c r="LO139">
        <v>3</v>
      </c>
      <c r="LP139">
        <v>1</v>
      </c>
      <c r="LQ139">
        <v>1</v>
      </c>
      <c r="LR139">
        <v>2</v>
      </c>
      <c r="LS139">
        <v>3</v>
      </c>
      <c r="LT139">
        <v>3</v>
      </c>
      <c r="LU139" s="2">
        <f t="shared" si="439"/>
        <v>23</v>
      </c>
      <c r="LV139" s="3">
        <f t="shared" si="440"/>
        <v>3.8330000000000002</v>
      </c>
      <c r="LW139" s="2">
        <f t="shared" si="441"/>
        <v>37</v>
      </c>
      <c r="LX139" s="3">
        <f t="shared" si="442"/>
        <v>2.3130000000000002</v>
      </c>
      <c r="LY139" s="2">
        <f t="shared" si="443"/>
        <v>60</v>
      </c>
      <c r="LZ139" s="3">
        <f t="shared" si="444"/>
        <v>2.7269999999999999</v>
      </c>
      <c r="MA139" s="2">
        <v>1</v>
      </c>
      <c r="MB139">
        <v>2</v>
      </c>
      <c r="MC139">
        <v>2</v>
      </c>
      <c r="MD139">
        <v>1</v>
      </c>
      <c r="ME139">
        <v>2</v>
      </c>
      <c r="MF139">
        <v>2</v>
      </c>
      <c r="MG139">
        <v>1</v>
      </c>
      <c r="MH139">
        <v>1</v>
      </c>
      <c r="MI139">
        <v>1</v>
      </c>
      <c r="MJ139" s="3">
        <v>1</v>
      </c>
      <c r="MK139">
        <f t="shared" si="445"/>
        <v>14</v>
      </c>
      <c r="ML139" s="2">
        <v>1</v>
      </c>
      <c r="MM139">
        <v>3</v>
      </c>
      <c r="MN139">
        <v>2</v>
      </c>
      <c r="MO139">
        <v>3</v>
      </c>
      <c r="MP139" s="37">
        <f>LOOKUP(MO139,{1,2,3,4,5},{5,4,3,2,1})</f>
        <v>3</v>
      </c>
      <c r="MQ139">
        <v>3</v>
      </c>
      <c r="MR139">
        <v>2</v>
      </c>
      <c r="MS139" s="37">
        <f>LOOKUP(MR139,{1,2,3,4,5},{5,4,3,2,1})</f>
        <v>4</v>
      </c>
      <c r="MT139">
        <v>3</v>
      </c>
      <c r="MU139" s="37">
        <f>LOOKUP(MT139,{1,2,3,4,5},{5,4,3,2,1})</f>
        <v>3</v>
      </c>
      <c r="MV139">
        <v>2</v>
      </c>
      <c r="MW139">
        <v>1</v>
      </c>
      <c r="MX139">
        <v>1</v>
      </c>
      <c r="MY139">
        <v>5</v>
      </c>
      <c r="MZ139" s="37">
        <f>LOOKUP(MY139,{1,2,3,4,5},{5,4,3,2,1})</f>
        <v>1</v>
      </c>
      <c r="NA139">
        <v>2</v>
      </c>
      <c r="NB139">
        <v>2</v>
      </c>
      <c r="NC139">
        <v>4</v>
      </c>
      <c r="ND139" s="37">
        <f>LOOKUP(NC139,{1,2,3,4,5},{5,4,3,2,1})</f>
        <v>2</v>
      </c>
      <c r="NE139">
        <v>1</v>
      </c>
      <c r="NF139">
        <v>5</v>
      </c>
      <c r="NG139" s="37">
        <f>LOOKUP(NF139,{1,2,3,4,5},{5,4,3,2,1})</f>
        <v>1</v>
      </c>
      <c r="NH139">
        <v>5</v>
      </c>
      <c r="NI139" s="37">
        <f>LOOKUP(NH139,{1,2,3,4,5},{5,4,3,2,1})</f>
        <v>1</v>
      </c>
      <c r="NJ139">
        <v>2</v>
      </c>
      <c r="NK139">
        <v>4</v>
      </c>
      <c r="NL139" s="37">
        <f>LOOKUP(NK139,{1,2,3,4,5},{5,4,3,2,1})</f>
        <v>2</v>
      </c>
      <c r="NM139">
        <v>4</v>
      </c>
      <c r="NN139" s="37">
        <f>LOOKUP(NM139,{1,2,3,4,5},{5,4,3,2,1})</f>
        <v>2</v>
      </c>
      <c r="NO139">
        <v>3</v>
      </c>
      <c r="NP139" s="37">
        <f>LOOKUP(NO139,{1,2,3,4,5},{5,4,3,2,1})</f>
        <v>3</v>
      </c>
      <c r="NQ139">
        <v>2</v>
      </c>
      <c r="NR139">
        <v>4</v>
      </c>
      <c r="NS139">
        <v>4</v>
      </c>
      <c r="NT139">
        <v>3</v>
      </c>
      <c r="NU139" s="37">
        <f>LOOKUP(NT139,{1,2,3,4,5},{5,4,3,2,1})</f>
        <v>3</v>
      </c>
      <c r="NV139">
        <v>5</v>
      </c>
      <c r="NW139" s="37">
        <f>LOOKUP(NV139,{1,2,3,4,5},{5,4,3,2,1})</f>
        <v>1</v>
      </c>
      <c r="NX139">
        <v>4</v>
      </c>
      <c r="NY139" s="37">
        <f>LOOKUP(NX139,{1,2,3,4,5},{5,4,3,2,1})</f>
        <v>2</v>
      </c>
      <c r="NZ139">
        <f t="shared" si="373"/>
        <v>57</v>
      </c>
      <c r="OA139">
        <f t="shared" si="374"/>
        <v>2.19</v>
      </c>
      <c r="OB139" s="13" t="s">
        <v>440</v>
      </c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</row>
    <row r="140" spans="1:461" x14ac:dyDescent="0.3">
      <c r="A140" s="30">
        <v>153</v>
      </c>
      <c r="B140" s="2" t="s">
        <v>959</v>
      </c>
      <c r="C140" s="3">
        <v>1</v>
      </c>
      <c r="D140" s="2">
        <v>19</v>
      </c>
      <c r="E140">
        <v>2</v>
      </c>
      <c r="F140" s="2">
        <v>2</v>
      </c>
      <c r="G140">
        <v>2</v>
      </c>
      <c r="H140" s="3">
        <v>1</v>
      </c>
      <c r="I140" s="2">
        <v>1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f t="shared" si="446"/>
        <v>2</v>
      </c>
      <c r="R140">
        <v>15</v>
      </c>
      <c r="S140" t="s">
        <v>440</v>
      </c>
      <c r="T140">
        <f>LOOKUP(R140,{1,2,3,4,5,6,11,15},{1,2,1,2,2,2,1,2})</f>
        <v>2</v>
      </c>
      <c r="U140">
        <v>1</v>
      </c>
      <c r="V140" s="3"/>
      <c r="W140" s="2">
        <v>3</v>
      </c>
      <c r="X140">
        <v>10</v>
      </c>
      <c r="Y140">
        <v>15</v>
      </c>
      <c r="Z140" s="13">
        <f t="shared" si="359"/>
        <v>0.75</v>
      </c>
      <c r="AA140">
        <v>15</v>
      </c>
      <c r="AB140" s="13">
        <f t="shared" si="360"/>
        <v>0.75</v>
      </c>
      <c r="AC140" s="31" t="s">
        <v>440</v>
      </c>
      <c r="AD140" s="49" t="s">
        <v>440</v>
      </c>
      <c r="AE140" s="2">
        <v>1</v>
      </c>
      <c r="AF140">
        <v>1</v>
      </c>
      <c r="AG140">
        <f t="shared" si="375"/>
        <v>1</v>
      </c>
      <c r="AH140">
        <v>1</v>
      </c>
      <c r="AI140">
        <f t="shared" si="376"/>
        <v>1</v>
      </c>
      <c r="AJ140">
        <v>1</v>
      </c>
      <c r="AK140">
        <f t="shared" si="377"/>
        <v>1</v>
      </c>
      <c r="AL140">
        <v>2</v>
      </c>
      <c r="AM140">
        <f t="shared" si="378"/>
        <v>1</v>
      </c>
      <c r="AN140">
        <v>2</v>
      </c>
      <c r="AO140">
        <f t="shared" si="379"/>
        <v>1</v>
      </c>
      <c r="AP140">
        <v>1</v>
      </c>
      <c r="AQ140">
        <f t="shared" si="380"/>
        <v>1</v>
      </c>
      <c r="AR140">
        <v>2</v>
      </c>
      <c r="AS140">
        <f t="shared" si="381"/>
        <v>1</v>
      </c>
      <c r="AT140">
        <v>2</v>
      </c>
      <c r="AU140">
        <f t="shared" si="382"/>
        <v>1</v>
      </c>
      <c r="AV140">
        <v>1</v>
      </c>
      <c r="AW140">
        <f t="shared" si="383"/>
        <v>1</v>
      </c>
      <c r="AX140">
        <v>2</v>
      </c>
      <c r="AY140">
        <f t="shared" si="384"/>
        <v>1</v>
      </c>
      <c r="AZ140">
        <v>1</v>
      </c>
      <c r="BA140">
        <f t="shared" si="385"/>
        <v>-1</v>
      </c>
      <c r="BB140">
        <v>1</v>
      </c>
      <c r="BC140">
        <f t="shared" si="386"/>
        <v>1</v>
      </c>
      <c r="BD140">
        <v>1</v>
      </c>
      <c r="BE140">
        <f t="shared" si="387"/>
        <v>1</v>
      </c>
      <c r="BF140">
        <v>2</v>
      </c>
      <c r="BG140">
        <f t="shared" si="388"/>
        <v>1</v>
      </c>
      <c r="BH140">
        <v>1</v>
      </c>
      <c r="BI140">
        <f t="shared" si="389"/>
        <v>1</v>
      </c>
      <c r="BJ140">
        <v>2</v>
      </c>
      <c r="BK140">
        <f t="shared" si="390"/>
        <v>1</v>
      </c>
      <c r="BL140">
        <v>2</v>
      </c>
      <c r="BM140">
        <f t="shared" si="391"/>
        <v>1</v>
      </c>
      <c r="BN140">
        <v>1</v>
      </c>
      <c r="BO140">
        <f t="shared" si="392"/>
        <v>1</v>
      </c>
      <c r="BP140">
        <v>1</v>
      </c>
      <c r="BQ140">
        <f t="shared" si="393"/>
        <v>1</v>
      </c>
      <c r="BR140">
        <v>2</v>
      </c>
      <c r="BS140">
        <f t="shared" si="394"/>
        <v>1</v>
      </c>
      <c r="BT140">
        <v>1</v>
      </c>
      <c r="BU140">
        <f t="shared" si="395"/>
        <v>-1</v>
      </c>
      <c r="BV140" s="13">
        <f t="shared" si="396"/>
        <v>17</v>
      </c>
      <c r="BW140" s="2">
        <v>1</v>
      </c>
      <c r="BX140">
        <v>3</v>
      </c>
      <c r="BY140">
        <v>3</v>
      </c>
      <c r="BZ140">
        <v>2</v>
      </c>
      <c r="CA140">
        <v>4</v>
      </c>
      <c r="CB140">
        <v>1</v>
      </c>
      <c r="CC140">
        <v>4</v>
      </c>
      <c r="CD140">
        <v>1</v>
      </c>
      <c r="CE140" s="37">
        <v>5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3</v>
      </c>
      <c r="CL140">
        <v>4</v>
      </c>
      <c r="CM140">
        <v>3</v>
      </c>
      <c r="CN140">
        <v>3</v>
      </c>
      <c r="CO140">
        <v>4</v>
      </c>
      <c r="CP140">
        <v>4</v>
      </c>
      <c r="CQ140">
        <v>3</v>
      </c>
      <c r="CR140">
        <v>3</v>
      </c>
      <c r="CS140">
        <f>LOOKUP(CR140,{1,2,3,4,5},{5,4,3,2,1})</f>
        <v>3</v>
      </c>
      <c r="CT140">
        <v>3</v>
      </c>
      <c r="CU140">
        <v>2</v>
      </c>
      <c r="CV140">
        <v>3</v>
      </c>
      <c r="CW140">
        <v>3</v>
      </c>
      <c r="CX140">
        <f>LOOKUP(CW140,{1,2,3,4,5},{5,4,3,2,1})</f>
        <v>3</v>
      </c>
      <c r="CY140">
        <v>2</v>
      </c>
      <c r="CZ140">
        <f>LOOKUP(CY140,{1,2,3,4,5},{5,4,3,2,1})</f>
        <v>4</v>
      </c>
      <c r="DA140">
        <v>2</v>
      </c>
      <c r="DB140">
        <f>LOOKUP(DA140,{1,2,3,4,5},{5,4,3,2,1})</f>
        <v>4</v>
      </c>
      <c r="DC140">
        <v>3</v>
      </c>
      <c r="DD140">
        <v>4</v>
      </c>
      <c r="DE140">
        <v>5</v>
      </c>
      <c r="DF140">
        <v>5</v>
      </c>
      <c r="DG140">
        <v>5</v>
      </c>
      <c r="DH140">
        <v>5</v>
      </c>
      <c r="DI140">
        <v>4</v>
      </c>
      <c r="DJ140">
        <v>4</v>
      </c>
      <c r="DK140">
        <v>3</v>
      </c>
      <c r="DL140" s="2">
        <f t="shared" si="399"/>
        <v>8</v>
      </c>
      <c r="DM140">
        <f t="shared" si="400"/>
        <v>2.6667000000000001</v>
      </c>
      <c r="DN140">
        <f t="shared" si="401"/>
        <v>15</v>
      </c>
      <c r="DO140">
        <f t="shared" si="402"/>
        <v>5</v>
      </c>
      <c r="DP140">
        <f t="shared" si="403"/>
        <v>23</v>
      </c>
      <c r="DQ140" s="3">
        <f t="shared" si="404"/>
        <v>3.8334000000000001</v>
      </c>
      <c r="DR140" s="2">
        <f t="shared" si="405"/>
        <v>19</v>
      </c>
      <c r="DS140">
        <f t="shared" si="406"/>
        <v>3.1667000000000001</v>
      </c>
      <c r="DT140">
        <f t="shared" si="407"/>
        <v>13</v>
      </c>
      <c r="DU140">
        <f t="shared" si="408"/>
        <v>1.625</v>
      </c>
      <c r="DV140">
        <f t="shared" si="409"/>
        <v>32</v>
      </c>
      <c r="DW140" s="3">
        <f t="shared" si="410"/>
        <v>2.29</v>
      </c>
      <c r="DX140" s="2">
        <f t="shared" si="411"/>
        <v>10</v>
      </c>
      <c r="DY140">
        <f t="shared" si="412"/>
        <v>3.3332999999999999</v>
      </c>
      <c r="DZ140">
        <f t="shared" si="413"/>
        <v>8</v>
      </c>
      <c r="EA140">
        <f t="shared" si="414"/>
        <v>2.6667000000000001</v>
      </c>
      <c r="EB140">
        <f t="shared" si="415"/>
        <v>18</v>
      </c>
      <c r="EC140" s="3">
        <f t="shared" si="416"/>
        <v>3</v>
      </c>
      <c r="ED140" s="2">
        <f t="shared" si="447"/>
        <v>23</v>
      </c>
      <c r="EE140" s="3">
        <f t="shared" si="417"/>
        <v>3.83</v>
      </c>
      <c r="EF140" s="2">
        <f t="shared" si="418"/>
        <v>11</v>
      </c>
      <c r="EG140" s="3">
        <f t="shared" si="419"/>
        <v>3.67</v>
      </c>
      <c r="EH140" s="2">
        <f t="shared" si="420"/>
        <v>107</v>
      </c>
      <c r="EI140" s="3">
        <f t="shared" si="421"/>
        <v>3.06</v>
      </c>
      <c r="EJ140" s="2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4</v>
      </c>
      <c r="ER140">
        <v>1</v>
      </c>
      <c r="ES140">
        <v>1</v>
      </c>
      <c r="ET140">
        <v>5</v>
      </c>
      <c r="EU140" s="37">
        <v>2</v>
      </c>
      <c r="EV140">
        <v>1</v>
      </c>
      <c r="EW140">
        <v>1</v>
      </c>
      <c r="EX140">
        <v>1</v>
      </c>
      <c r="EY140">
        <v>1</v>
      </c>
      <c r="EZ140">
        <v>4</v>
      </c>
      <c r="FA140">
        <v>5</v>
      </c>
      <c r="FB140">
        <v>1</v>
      </c>
      <c r="FC140">
        <v>1</v>
      </c>
      <c r="FD140">
        <v>1</v>
      </c>
      <c r="FE140">
        <v>4</v>
      </c>
      <c r="FF140" s="2">
        <f t="shared" si="422"/>
        <v>37</v>
      </c>
      <c r="FG140" s="3">
        <f t="shared" si="423"/>
        <v>1.85</v>
      </c>
      <c r="FH140" t="s">
        <v>521</v>
      </c>
      <c r="FI140">
        <v>16</v>
      </c>
      <c r="FJ140" t="s">
        <v>514</v>
      </c>
      <c r="FK140">
        <v>10</v>
      </c>
      <c r="FL140" t="s">
        <v>520</v>
      </c>
      <c r="FM140" s="3">
        <v>15</v>
      </c>
      <c r="FN140" s="2">
        <v>1</v>
      </c>
      <c r="FO140">
        <v>1</v>
      </c>
      <c r="FP140">
        <v>1</v>
      </c>
      <c r="FQ140">
        <v>1</v>
      </c>
      <c r="FR140">
        <v>2</v>
      </c>
      <c r="FS140">
        <v>2</v>
      </c>
      <c r="FT140">
        <v>2</v>
      </c>
      <c r="FU140">
        <v>1</v>
      </c>
      <c r="FV140">
        <v>1</v>
      </c>
      <c r="FW140">
        <v>1</v>
      </c>
      <c r="FX140">
        <v>1</v>
      </c>
      <c r="FY140" s="37">
        <v>2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2</v>
      </c>
      <c r="GG140">
        <v>2</v>
      </c>
      <c r="GH140">
        <v>1</v>
      </c>
      <c r="GI140">
        <v>1</v>
      </c>
      <c r="GJ140" s="2">
        <f t="shared" si="424"/>
        <v>25</v>
      </c>
      <c r="GK140" s="3">
        <f t="shared" si="425"/>
        <v>1.25</v>
      </c>
      <c r="GL140" s="2" t="s">
        <v>507</v>
      </c>
      <c r="GM140">
        <v>3</v>
      </c>
      <c r="GN140" t="s">
        <v>521</v>
      </c>
      <c r="GO140">
        <v>16</v>
      </c>
      <c r="GP140" t="s">
        <v>520</v>
      </c>
      <c r="GQ140" s="3">
        <v>15</v>
      </c>
      <c r="GR140" s="2">
        <v>1</v>
      </c>
      <c r="GS140">
        <v>5</v>
      </c>
      <c r="GT140">
        <v>5</v>
      </c>
      <c r="GU140">
        <v>2</v>
      </c>
      <c r="GV140">
        <v>3</v>
      </c>
      <c r="GW140">
        <v>5</v>
      </c>
      <c r="GX140" s="37">
        <f>LOOKUP(GW140,{1,2,3,4,5},{5,4,3,2,1})</f>
        <v>1</v>
      </c>
      <c r="GY140">
        <v>1</v>
      </c>
      <c r="GZ140" s="37">
        <f>LOOKUP(GY140,{1,2,3,4,5},{5,4,3,2,1})</f>
        <v>5</v>
      </c>
      <c r="HA140">
        <v>2</v>
      </c>
      <c r="HB140">
        <v>1</v>
      </c>
      <c r="HC140" s="37">
        <f>LOOKUP(HB140,{1,2,3,4,5},{5,4,3,2,1})</f>
        <v>5</v>
      </c>
      <c r="HD140">
        <v>5</v>
      </c>
      <c r="HE140">
        <v>5</v>
      </c>
      <c r="HF140">
        <v>5</v>
      </c>
      <c r="HG140">
        <v>3</v>
      </c>
      <c r="HH140">
        <v>5</v>
      </c>
      <c r="HI140">
        <v>5</v>
      </c>
      <c r="HJ140">
        <v>5</v>
      </c>
      <c r="HK140">
        <v>2</v>
      </c>
      <c r="HL140" s="37">
        <f>LOOKUP(HK140,{1,2,3,4,5},{5,4,3,2,1})</f>
        <v>4</v>
      </c>
      <c r="HM140">
        <v>2</v>
      </c>
      <c r="HN140" s="37">
        <f>LOOKUP(HM140,{1,2,3,4,5},{5,4,3,2,1})</f>
        <v>4</v>
      </c>
      <c r="HO140">
        <f t="shared" si="426"/>
        <v>69</v>
      </c>
      <c r="HP140">
        <f t="shared" si="427"/>
        <v>4.0599999999999996</v>
      </c>
      <c r="HQ140">
        <v>1</v>
      </c>
      <c r="HR140">
        <v>3</v>
      </c>
      <c r="HS140">
        <v>3</v>
      </c>
      <c r="HT140">
        <v>2</v>
      </c>
      <c r="HU140">
        <v>2</v>
      </c>
      <c r="HV140">
        <v>2</v>
      </c>
      <c r="HW140">
        <v>2</v>
      </c>
      <c r="HX140" s="37">
        <v>3</v>
      </c>
      <c r="HY140">
        <v>2</v>
      </c>
      <c r="HZ140">
        <v>2</v>
      </c>
      <c r="IA140">
        <v>3</v>
      </c>
      <c r="IB140">
        <v>1</v>
      </c>
      <c r="IC140">
        <v>2</v>
      </c>
      <c r="ID140">
        <v>2</v>
      </c>
      <c r="IE140">
        <v>2</v>
      </c>
      <c r="IF140">
        <v>3</v>
      </c>
      <c r="IG140">
        <v>3</v>
      </c>
      <c r="IH140">
        <v>2</v>
      </c>
      <c r="II140">
        <v>2</v>
      </c>
      <c r="IJ140" s="37">
        <f>LOOKUP(II140,{1,2,3},{3,2,1})</f>
        <v>2</v>
      </c>
      <c r="IK140" s="2">
        <f t="shared" si="397"/>
        <v>38</v>
      </c>
      <c r="IL140" s="3">
        <f t="shared" si="398"/>
        <v>2.2400000000000002</v>
      </c>
      <c r="IM140" s="2">
        <v>1</v>
      </c>
      <c r="IN140">
        <v>1</v>
      </c>
      <c r="IO140">
        <v>3</v>
      </c>
      <c r="IP140">
        <v>4</v>
      </c>
      <c r="IQ140">
        <v>2</v>
      </c>
      <c r="IR140">
        <v>5</v>
      </c>
      <c r="IS140">
        <v>2</v>
      </c>
      <c r="IT140" s="2">
        <f t="shared" si="428"/>
        <v>17</v>
      </c>
      <c r="IU140" s="3">
        <f t="shared" si="429"/>
        <v>2.8330000000000002</v>
      </c>
      <c r="IV140" s="2">
        <v>1</v>
      </c>
      <c r="IW140">
        <v>2</v>
      </c>
      <c r="IX140">
        <v>4</v>
      </c>
      <c r="IY140">
        <v>4</v>
      </c>
      <c r="IZ140">
        <v>2</v>
      </c>
      <c r="JA140">
        <v>5</v>
      </c>
      <c r="JB140">
        <v>3</v>
      </c>
      <c r="JC140" s="2">
        <f t="shared" si="430"/>
        <v>20</v>
      </c>
      <c r="JD140" s="3">
        <f t="shared" si="431"/>
        <v>3.3330000000000002</v>
      </c>
      <c r="JE140" s="2">
        <v>1</v>
      </c>
      <c r="JF140">
        <v>3</v>
      </c>
      <c r="JG140">
        <v>3</v>
      </c>
      <c r="JH140">
        <v>3</v>
      </c>
      <c r="JI140">
        <v>4</v>
      </c>
      <c r="JJ140">
        <v>2</v>
      </c>
      <c r="JK140">
        <v>3</v>
      </c>
      <c r="JL140" s="2">
        <f t="shared" si="432"/>
        <v>18</v>
      </c>
      <c r="JM140" s="3">
        <f t="shared" si="433"/>
        <v>3</v>
      </c>
      <c r="JN140" s="2">
        <v>1</v>
      </c>
      <c r="JO140">
        <v>4</v>
      </c>
      <c r="JP140">
        <v>4</v>
      </c>
      <c r="JQ140">
        <v>3</v>
      </c>
      <c r="JR140">
        <v>4</v>
      </c>
      <c r="JS140">
        <v>3</v>
      </c>
      <c r="JT140">
        <v>4</v>
      </c>
      <c r="JU140" s="2">
        <f t="shared" si="452"/>
        <v>22</v>
      </c>
      <c r="JV140" s="3">
        <f t="shared" si="453"/>
        <v>3.6669999999999998</v>
      </c>
      <c r="JW140" s="2">
        <v>1</v>
      </c>
      <c r="JX140">
        <v>5</v>
      </c>
      <c r="JY140" s="37">
        <f>LOOKUP(JX140,{1,2,3,4,5},{5,4,3,2,1})</f>
        <v>1</v>
      </c>
      <c r="JZ140">
        <v>3</v>
      </c>
      <c r="KA140" s="37">
        <f>LOOKUP(JZ140,{1,2,3,4,5},{5,4,3,2,1})</f>
        <v>3</v>
      </c>
      <c r="KB140">
        <v>3</v>
      </c>
      <c r="KC140" s="37">
        <f>LOOKUP(KB140,{1,2,3,4,5},{5,4,3,2,1})</f>
        <v>3</v>
      </c>
      <c r="KD140">
        <v>5</v>
      </c>
      <c r="KE140" s="37">
        <f>LOOKUP(KD140,{1,2,3,4,5},{5,4,3,2,1})</f>
        <v>1</v>
      </c>
      <c r="KF140">
        <v>2</v>
      </c>
      <c r="KG140" s="37">
        <f>LOOKUP(KF140,{1,2,3,4,5},{5,4,3,2,1})</f>
        <v>4</v>
      </c>
      <c r="KH140">
        <v>4</v>
      </c>
      <c r="KI140" s="37">
        <f>LOOKUP(KH140,{1,2,3,4,5},{5,4,3,2,1})</f>
        <v>2</v>
      </c>
      <c r="KJ140" s="2">
        <f t="shared" si="448"/>
        <v>22</v>
      </c>
      <c r="KK140" s="3">
        <f t="shared" si="434"/>
        <v>3.6669999999999998</v>
      </c>
      <c r="KL140" s="2">
        <f t="shared" si="435"/>
        <v>4</v>
      </c>
      <c r="KM140">
        <f t="shared" si="436"/>
        <v>10</v>
      </c>
      <c r="KN140">
        <f t="shared" si="450"/>
        <v>11</v>
      </c>
      <c r="KO140">
        <f t="shared" si="437"/>
        <v>5</v>
      </c>
      <c r="KP140">
        <f t="shared" si="449"/>
        <v>14</v>
      </c>
      <c r="KQ140">
        <f t="shared" si="438"/>
        <v>7</v>
      </c>
      <c r="KR140" s="2">
        <f t="shared" si="454"/>
        <v>7</v>
      </c>
      <c r="KS140">
        <f t="shared" si="451"/>
        <v>7</v>
      </c>
      <c r="KT140">
        <f t="shared" si="369"/>
        <v>6</v>
      </c>
      <c r="KU140">
        <f t="shared" si="370"/>
        <v>8</v>
      </c>
      <c r="KV140">
        <f t="shared" si="371"/>
        <v>5</v>
      </c>
      <c r="KW140" s="3">
        <f t="shared" si="372"/>
        <v>7</v>
      </c>
      <c r="KX140" s="2">
        <v>1</v>
      </c>
      <c r="KY140">
        <v>5</v>
      </c>
      <c r="KZ140">
        <v>5</v>
      </c>
      <c r="LA140">
        <v>3</v>
      </c>
      <c r="LB140">
        <v>2</v>
      </c>
      <c r="LC140">
        <v>5</v>
      </c>
      <c r="LD140">
        <v>2</v>
      </c>
      <c r="LE140">
        <v>5</v>
      </c>
      <c r="LF140">
        <v>3</v>
      </c>
      <c r="LG140">
        <v>5</v>
      </c>
      <c r="LH140">
        <v>5</v>
      </c>
      <c r="LI140">
        <v>3</v>
      </c>
      <c r="LJ140">
        <v>5</v>
      </c>
      <c r="LK140">
        <v>4</v>
      </c>
      <c r="LL140">
        <v>4</v>
      </c>
      <c r="LM140">
        <v>4</v>
      </c>
      <c r="LN140">
        <v>3</v>
      </c>
      <c r="LO140">
        <v>3</v>
      </c>
      <c r="LP140">
        <v>2</v>
      </c>
      <c r="LQ140">
        <v>2</v>
      </c>
      <c r="LR140">
        <v>3</v>
      </c>
      <c r="LS140">
        <v>1</v>
      </c>
      <c r="LT140">
        <v>4</v>
      </c>
      <c r="LU140" s="2">
        <f t="shared" si="439"/>
        <v>30</v>
      </c>
      <c r="LV140" s="3">
        <f t="shared" si="440"/>
        <v>5</v>
      </c>
      <c r="LW140" s="2">
        <f t="shared" si="441"/>
        <v>48</v>
      </c>
      <c r="LX140" s="3">
        <f t="shared" si="442"/>
        <v>3</v>
      </c>
      <c r="LY140" s="2">
        <f t="shared" si="443"/>
        <v>78</v>
      </c>
      <c r="LZ140" s="3">
        <f t="shared" si="444"/>
        <v>3.5449999999999999</v>
      </c>
      <c r="MA140" s="2">
        <v>1</v>
      </c>
      <c r="MB140">
        <v>1</v>
      </c>
      <c r="MC140">
        <v>1</v>
      </c>
      <c r="MD140">
        <v>2</v>
      </c>
      <c r="ME140">
        <v>1</v>
      </c>
      <c r="MF140">
        <v>1</v>
      </c>
      <c r="MG140">
        <v>2</v>
      </c>
      <c r="MH140">
        <v>1</v>
      </c>
      <c r="MI140">
        <v>1</v>
      </c>
      <c r="MJ140" s="3">
        <v>1</v>
      </c>
      <c r="MK140">
        <f t="shared" si="445"/>
        <v>12</v>
      </c>
      <c r="ML140" s="2">
        <v>1</v>
      </c>
      <c r="MM140">
        <v>5</v>
      </c>
      <c r="MN140">
        <v>4</v>
      </c>
      <c r="MO140">
        <v>4</v>
      </c>
      <c r="MP140" s="37">
        <f>LOOKUP(MO140,{1,2,3,4,5},{5,4,3,2,1})</f>
        <v>2</v>
      </c>
      <c r="MQ140">
        <v>3</v>
      </c>
      <c r="MR140">
        <v>2</v>
      </c>
      <c r="MS140" s="37">
        <f>LOOKUP(MR140,{1,2,3,4,5},{5,4,3,2,1})</f>
        <v>4</v>
      </c>
      <c r="MT140">
        <v>2</v>
      </c>
      <c r="MU140" s="37">
        <f>LOOKUP(MT140,{1,2,3,4,5},{5,4,3,2,1})</f>
        <v>4</v>
      </c>
      <c r="MV140">
        <v>4</v>
      </c>
      <c r="MW140">
        <v>2</v>
      </c>
      <c r="MX140">
        <v>2</v>
      </c>
      <c r="MY140">
        <v>4</v>
      </c>
      <c r="MZ140" s="37">
        <f>LOOKUP(MY140,{1,2,3,4,5},{5,4,3,2,1})</f>
        <v>2</v>
      </c>
      <c r="NA140">
        <v>4</v>
      </c>
      <c r="NB140">
        <v>4</v>
      </c>
      <c r="NC140">
        <v>3</v>
      </c>
      <c r="ND140" s="37">
        <f>LOOKUP(NC140,{1,2,3,4,5},{5,4,3,2,1})</f>
        <v>3</v>
      </c>
      <c r="NE140">
        <v>1</v>
      </c>
      <c r="NF140">
        <v>3</v>
      </c>
      <c r="NG140" s="37">
        <f>LOOKUP(NF140,{1,2,3,4,5},{5,4,3,2,1})</f>
        <v>3</v>
      </c>
      <c r="NH140">
        <v>3</v>
      </c>
      <c r="NI140" s="37">
        <f>LOOKUP(NH140,{1,2,3,4,5},{5,4,3,2,1})</f>
        <v>3</v>
      </c>
      <c r="NJ140">
        <v>4</v>
      </c>
      <c r="NK140">
        <v>2</v>
      </c>
      <c r="NL140" s="37">
        <f>LOOKUP(NK140,{1,2,3,4,5},{5,4,3,2,1})</f>
        <v>4</v>
      </c>
      <c r="NM140">
        <v>2</v>
      </c>
      <c r="NN140" s="37">
        <f>LOOKUP(NM140,{1,2,3,4,5},{5,4,3,2,1})</f>
        <v>4</v>
      </c>
      <c r="NO140">
        <v>3</v>
      </c>
      <c r="NP140" s="37">
        <f>LOOKUP(NO140,{1,2,3,4,5},{5,4,3,2,1})</f>
        <v>3</v>
      </c>
      <c r="NQ140">
        <v>3</v>
      </c>
      <c r="NR140">
        <v>3</v>
      </c>
      <c r="NS140">
        <v>5</v>
      </c>
      <c r="NT140">
        <v>2</v>
      </c>
      <c r="NU140" s="37">
        <f>LOOKUP(NT140,{1,2,3,4,5},{5,4,3,2,1})</f>
        <v>4</v>
      </c>
      <c r="NV140">
        <v>5</v>
      </c>
      <c r="NW140" s="37">
        <f>LOOKUP(NV140,{1,2,3,4,5},{5,4,3,2,1})</f>
        <v>1</v>
      </c>
      <c r="NX140">
        <v>4</v>
      </c>
      <c r="NY140" s="37">
        <f>LOOKUP(NX140,{1,2,3,4,5},{5,4,3,2,1})</f>
        <v>2</v>
      </c>
      <c r="NZ140">
        <f t="shared" si="373"/>
        <v>83</v>
      </c>
      <c r="OA140">
        <f t="shared" si="374"/>
        <v>3.19</v>
      </c>
      <c r="OB140" s="13" t="s">
        <v>960</v>
      </c>
      <c r="OC140" s="1" t="s">
        <v>440</v>
      </c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</row>
    <row r="141" spans="1:461" x14ac:dyDescent="0.3">
      <c r="A141" s="30">
        <v>154</v>
      </c>
      <c r="B141" s="2" t="s">
        <v>961</v>
      </c>
      <c r="C141" s="3">
        <v>1</v>
      </c>
      <c r="D141" s="2">
        <v>18</v>
      </c>
      <c r="E141">
        <v>1</v>
      </c>
      <c r="F141" s="2">
        <v>1</v>
      </c>
      <c r="G141">
        <v>1</v>
      </c>
      <c r="H141" s="3">
        <v>1</v>
      </c>
      <c r="I141" s="2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f t="shared" si="446"/>
        <v>1</v>
      </c>
      <c r="R141">
        <v>1</v>
      </c>
      <c r="S141">
        <v>4</v>
      </c>
      <c r="T141">
        <f>LOOKUP(R141,{1,2,3,4,5,6,11,15},{1,2,1,2,2,2,1,2})</f>
        <v>1</v>
      </c>
      <c r="U141">
        <v>2</v>
      </c>
      <c r="V141" s="3"/>
      <c r="W141" s="2">
        <v>1</v>
      </c>
      <c r="X141">
        <v>5</v>
      </c>
      <c r="Y141">
        <v>45</v>
      </c>
      <c r="Z141" s="13">
        <f t="shared" si="359"/>
        <v>2.25</v>
      </c>
      <c r="AA141">
        <v>85</v>
      </c>
      <c r="AB141" s="13">
        <f t="shared" si="360"/>
        <v>4.25</v>
      </c>
      <c r="AC141">
        <f t="shared" si="362"/>
        <v>10.5</v>
      </c>
      <c r="AD141" s="13">
        <f t="shared" ref="AD141:AD147" si="455">ROUND(((AC141)/3),3)</f>
        <v>3.5</v>
      </c>
      <c r="AE141" s="2">
        <v>1</v>
      </c>
      <c r="AF141">
        <v>2</v>
      </c>
      <c r="AG141">
        <f t="shared" si="375"/>
        <v>-1</v>
      </c>
      <c r="AH141">
        <v>1</v>
      </c>
      <c r="AI141">
        <f t="shared" si="376"/>
        <v>1</v>
      </c>
      <c r="AJ141">
        <v>1</v>
      </c>
      <c r="AK141">
        <f t="shared" si="377"/>
        <v>1</v>
      </c>
      <c r="AL141">
        <v>2</v>
      </c>
      <c r="AM141">
        <f t="shared" si="378"/>
        <v>1</v>
      </c>
      <c r="AN141">
        <v>1</v>
      </c>
      <c r="AO141">
        <f t="shared" si="379"/>
        <v>-1</v>
      </c>
      <c r="AP141">
        <v>1</v>
      </c>
      <c r="AQ141">
        <f t="shared" si="380"/>
        <v>1</v>
      </c>
      <c r="AR141">
        <v>1</v>
      </c>
      <c r="AS141">
        <f t="shared" si="381"/>
        <v>-1</v>
      </c>
      <c r="AT141">
        <v>2</v>
      </c>
      <c r="AU141">
        <f t="shared" si="382"/>
        <v>1</v>
      </c>
      <c r="AV141">
        <v>1</v>
      </c>
      <c r="AW141">
        <f t="shared" si="383"/>
        <v>1</v>
      </c>
      <c r="AX141">
        <v>2</v>
      </c>
      <c r="AY141">
        <f t="shared" si="384"/>
        <v>1</v>
      </c>
      <c r="AZ141">
        <v>1</v>
      </c>
      <c r="BA141">
        <f t="shared" si="385"/>
        <v>-1</v>
      </c>
      <c r="BB141">
        <v>1</v>
      </c>
      <c r="BC141">
        <f t="shared" si="386"/>
        <v>1</v>
      </c>
      <c r="BD141">
        <v>1</v>
      </c>
      <c r="BE141">
        <f t="shared" si="387"/>
        <v>1</v>
      </c>
      <c r="BF141">
        <v>2</v>
      </c>
      <c r="BG141">
        <f t="shared" si="388"/>
        <v>1</v>
      </c>
      <c r="BH141">
        <v>2</v>
      </c>
      <c r="BI141">
        <f t="shared" si="389"/>
        <v>-1</v>
      </c>
      <c r="BJ141">
        <v>2</v>
      </c>
      <c r="BK141">
        <f t="shared" si="390"/>
        <v>1</v>
      </c>
      <c r="BL141">
        <v>2</v>
      </c>
      <c r="BM141">
        <f t="shared" si="391"/>
        <v>1</v>
      </c>
      <c r="BN141">
        <v>1</v>
      </c>
      <c r="BO141">
        <f t="shared" si="392"/>
        <v>1</v>
      </c>
      <c r="BP141">
        <v>1</v>
      </c>
      <c r="BQ141">
        <f t="shared" si="393"/>
        <v>1</v>
      </c>
      <c r="BR141">
        <v>2</v>
      </c>
      <c r="BS141">
        <f t="shared" si="394"/>
        <v>1</v>
      </c>
      <c r="BT141">
        <v>2</v>
      </c>
      <c r="BU141">
        <f t="shared" si="395"/>
        <v>1</v>
      </c>
      <c r="BV141" s="13">
        <f t="shared" si="396"/>
        <v>11</v>
      </c>
      <c r="BW141" s="32">
        <v>1</v>
      </c>
      <c r="BX141" s="31">
        <v>4</v>
      </c>
      <c r="BY141" s="31">
        <v>4</v>
      </c>
      <c r="BZ141" s="31">
        <v>3</v>
      </c>
      <c r="CA141" s="31">
        <v>4</v>
      </c>
      <c r="CB141" s="31">
        <v>2</v>
      </c>
      <c r="CC141" s="31">
        <v>4</v>
      </c>
      <c r="CD141" s="31">
        <v>3</v>
      </c>
      <c r="CE141" s="31">
        <v>5</v>
      </c>
      <c r="CF141" s="31">
        <v>5</v>
      </c>
      <c r="CG141" s="31">
        <v>4</v>
      </c>
      <c r="CH141" s="31">
        <v>3</v>
      </c>
      <c r="CI141" s="31">
        <v>3</v>
      </c>
      <c r="CJ141" s="31">
        <v>2</v>
      </c>
      <c r="CK141" s="31">
        <v>3</v>
      </c>
      <c r="CL141" s="31">
        <v>4</v>
      </c>
      <c r="CM141" s="31">
        <v>4</v>
      </c>
      <c r="CN141" s="31">
        <v>3</v>
      </c>
      <c r="CO141" s="31">
        <v>4</v>
      </c>
      <c r="CP141" s="31">
        <v>3</v>
      </c>
      <c r="CQ141" s="31">
        <v>3</v>
      </c>
      <c r="CR141" s="31">
        <v>3</v>
      </c>
      <c r="CS141" s="31">
        <f>LOOKUP(CR141,{1,2,3,4,5},{5,4,3,2,1})</f>
        <v>3</v>
      </c>
      <c r="CT141" s="31">
        <v>3</v>
      </c>
      <c r="CU141" s="31" t="s">
        <v>440</v>
      </c>
      <c r="CV141" s="31">
        <v>3</v>
      </c>
      <c r="CW141" s="31">
        <v>2</v>
      </c>
      <c r="CX141" s="31">
        <f>LOOKUP(CW141,{1,2,3,4,5},{5,4,3,2,1})</f>
        <v>4</v>
      </c>
      <c r="CY141" s="31">
        <v>2</v>
      </c>
      <c r="CZ141" s="31">
        <f>LOOKUP(CY141,{1,2,3,4,5},{5,4,3,2,1})</f>
        <v>4</v>
      </c>
      <c r="DA141" s="31">
        <v>2</v>
      </c>
      <c r="DB141" s="31">
        <f>LOOKUP(DA141,{1,2,3,4,5},{5,4,3,2,1})</f>
        <v>4</v>
      </c>
      <c r="DC141" s="31">
        <v>4</v>
      </c>
      <c r="DD141" s="31">
        <v>4</v>
      </c>
      <c r="DE141" s="31">
        <v>3</v>
      </c>
      <c r="DF141" s="31">
        <v>3</v>
      </c>
      <c r="DG141" s="31">
        <v>3</v>
      </c>
      <c r="DH141" s="31">
        <v>3</v>
      </c>
      <c r="DI141" s="31">
        <v>4</v>
      </c>
      <c r="DJ141" s="31">
        <v>4</v>
      </c>
      <c r="DK141" s="31">
        <v>4</v>
      </c>
      <c r="DL141" s="32">
        <f t="shared" si="399"/>
        <v>11</v>
      </c>
      <c r="DM141" s="31">
        <f t="shared" si="400"/>
        <v>3.6667000000000001</v>
      </c>
      <c r="DN141" s="31">
        <f t="shared" si="401"/>
        <v>9</v>
      </c>
      <c r="DO141" s="31">
        <f t="shared" si="402"/>
        <v>3</v>
      </c>
      <c r="DP141" s="31">
        <f t="shared" si="403"/>
        <v>20</v>
      </c>
      <c r="DQ141" s="33">
        <f t="shared" si="404"/>
        <v>3.3334000000000001</v>
      </c>
      <c r="DR141" s="32">
        <f t="shared" si="405"/>
        <v>20</v>
      </c>
      <c r="DS141" s="31">
        <f t="shared" si="406"/>
        <v>3.3332999999999999</v>
      </c>
      <c r="DT141" s="31">
        <f t="shared" si="407"/>
        <v>28</v>
      </c>
      <c r="DU141" s="31">
        <f t="shared" si="408"/>
        <v>3.5</v>
      </c>
      <c r="DV141" s="31">
        <f t="shared" si="409"/>
        <v>48</v>
      </c>
      <c r="DW141" s="33">
        <f t="shared" si="410"/>
        <v>3.43</v>
      </c>
      <c r="DX141" s="32">
        <f t="shared" si="411"/>
        <v>9</v>
      </c>
      <c r="DY141" s="31">
        <f t="shared" si="412"/>
        <v>3</v>
      </c>
      <c r="DZ141" s="31">
        <f t="shared" si="413"/>
        <v>6</v>
      </c>
      <c r="EA141" s="31">
        <f t="shared" si="414"/>
        <v>3</v>
      </c>
      <c r="EB141" s="31">
        <f t="shared" si="415"/>
        <v>15</v>
      </c>
      <c r="EC141" s="33">
        <f t="shared" si="416"/>
        <v>2.5</v>
      </c>
      <c r="ED141" s="32">
        <f t="shared" si="447"/>
        <v>23</v>
      </c>
      <c r="EE141" s="33">
        <f t="shared" si="417"/>
        <v>3.83</v>
      </c>
      <c r="EF141" s="32">
        <f t="shared" si="418"/>
        <v>12</v>
      </c>
      <c r="EG141" s="33">
        <f t="shared" si="419"/>
        <v>4</v>
      </c>
      <c r="EH141" s="32">
        <f t="shared" si="420"/>
        <v>118</v>
      </c>
      <c r="EI141" s="33">
        <f t="shared" si="421"/>
        <v>3.37</v>
      </c>
      <c r="EJ141" s="2">
        <v>1</v>
      </c>
      <c r="EK141">
        <v>4</v>
      </c>
      <c r="EL141">
        <v>4</v>
      </c>
      <c r="EM141">
        <v>4</v>
      </c>
      <c r="EN141">
        <v>4</v>
      </c>
      <c r="EO141">
        <v>3</v>
      </c>
      <c r="EP141">
        <v>2</v>
      </c>
      <c r="EQ141">
        <v>3</v>
      </c>
      <c r="ER141">
        <v>2</v>
      </c>
      <c r="ES141">
        <v>4</v>
      </c>
      <c r="ET141">
        <v>4</v>
      </c>
      <c r="EU141" s="37">
        <v>2</v>
      </c>
      <c r="EV141">
        <v>4</v>
      </c>
      <c r="EW141">
        <v>3</v>
      </c>
      <c r="EX141">
        <v>3</v>
      </c>
      <c r="EY141">
        <v>3</v>
      </c>
      <c r="EZ141">
        <v>3</v>
      </c>
      <c r="FA141">
        <v>4</v>
      </c>
      <c r="FB141">
        <v>2</v>
      </c>
      <c r="FC141">
        <v>2</v>
      </c>
      <c r="FD141">
        <v>3</v>
      </c>
      <c r="FE141">
        <v>3</v>
      </c>
      <c r="FF141" s="2">
        <f t="shared" si="422"/>
        <v>64</v>
      </c>
      <c r="FG141" s="3">
        <f t="shared" si="423"/>
        <v>3.2</v>
      </c>
      <c r="FH141" t="s">
        <v>513</v>
      </c>
      <c r="FI141">
        <v>9</v>
      </c>
      <c r="FJ141" t="s">
        <v>508</v>
      </c>
      <c r="FK141">
        <v>4</v>
      </c>
      <c r="FL141" t="s">
        <v>514</v>
      </c>
      <c r="FM141" s="3">
        <v>10</v>
      </c>
      <c r="FN141" s="2">
        <v>1</v>
      </c>
      <c r="FO141">
        <v>1</v>
      </c>
      <c r="FP141">
        <v>1</v>
      </c>
      <c r="FQ141">
        <v>1</v>
      </c>
      <c r="FR141">
        <v>2</v>
      </c>
      <c r="FS141">
        <v>2</v>
      </c>
      <c r="FT141">
        <v>2</v>
      </c>
      <c r="FU141">
        <v>1</v>
      </c>
      <c r="FV141">
        <v>1</v>
      </c>
      <c r="FW141">
        <v>1</v>
      </c>
      <c r="FX141">
        <v>1</v>
      </c>
      <c r="FY141" s="37">
        <v>2</v>
      </c>
      <c r="FZ141">
        <v>1</v>
      </c>
      <c r="GA141">
        <v>2</v>
      </c>
      <c r="GB141">
        <v>2</v>
      </c>
      <c r="GC141">
        <v>2</v>
      </c>
      <c r="GD141">
        <v>2</v>
      </c>
      <c r="GE141">
        <v>1</v>
      </c>
      <c r="GF141">
        <v>2</v>
      </c>
      <c r="GG141">
        <v>2</v>
      </c>
      <c r="GH141">
        <v>2</v>
      </c>
      <c r="GI141">
        <v>2</v>
      </c>
      <c r="GJ141" s="2">
        <f t="shared" si="424"/>
        <v>31</v>
      </c>
      <c r="GK141" s="3">
        <f t="shared" si="425"/>
        <v>1.55</v>
      </c>
      <c r="GL141" s="2" t="s">
        <v>505</v>
      </c>
      <c r="GM141">
        <v>1</v>
      </c>
      <c r="GN141" t="s">
        <v>506</v>
      </c>
      <c r="GO141">
        <v>2</v>
      </c>
      <c r="GP141" t="s">
        <v>507</v>
      </c>
      <c r="GQ141" s="3">
        <v>3</v>
      </c>
      <c r="GR141" s="2">
        <v>1</v>
      </c>
      <c r="GS141">
        <v>4</v>
      </c>
      <c r="GT141">
        <v>3</v>
      </c>
      <c r="GU141">
        <v>3</v>
      </c>
      <c r="GV141">
        <v>4</v>
      </c>
      <c r="GW141">
        <v>4</v>
      </c>
      <c r="GX141" s="37">
        <f>LOOKUP(GW141,{1,2,3,4,5},{5,4,3,2,1})</f>
        <v>2</v>
      </c>
      <c r="GY141">
        <v>3</v>
      </c>
      <c r="GZ141" s="37">
        <f>LOOKUP(GY141,{1,2,3,4,5},{5,4,3,2,1})</f>
        <v>3</v>
      </c>
      <c r="HA141">
        <v>4</v>
      </c>
      <c r="HB141">
        <v>4</v>
      </c>
      <c r="HC141" s="37">
        <f>LOOKUP(HB141,{1,2,3,4,5},{5,4,3,2,1})</f>
        <v>2</v>
      </c>
      <c r="HD141">
        <v>3</v>
      </c>
      <c r="HE141">
        <v>4</v>
      </c>
      <c r="HF141">
        <v>4</v>
      </c>
      <c r="HG141">
        <v>4</v>
      </c>
      <c r="HH141">
        <v>3</v>
      </c>
      <c r="HI141">
        <v>4</v>
      </c>
      <c r="HJ141">
        <v>4</v>
      </c>
      <c r="HK141">
        <v>3</v>
      </c>
      <c r="HL141" s="37">
        <f>LOOKUP(HK141,{1,2,3,4,5},{5,4,3,2,1})</f>
        <v>3</v>
      </c>
      <c r="HM141">
        <v>3</v>
      </c>
      <c r="HN141" s="37">
        <f>LOOKUP(HM141,{1,2,3,4,5},{5,4,3,2,1})</f>
        <v>3</v>
      </c>
      <c r="HO141">
        <f t="shared" si="426"/>
        <v>57</v>
      </c>
      <c r="HP141">
        <f t="shared" si="427"/>
        <v>3.35</v>
      </c>
      <c r="HQ141">
        <v>1</v>
      </c>
      <c r="HR141">
        <v>1</v>
      </c>
      <c r="HS141">
        <v>3</v>
      </c>
      <c r="HT141">
        <v>1</v>
      </c>
      <c r="HU141">
        <v>1</v>
      </c>
      <c r="HV141">
        <v>1</v>
      </c>
      <c r="HW141">
        <v>1</v>
      </c>
      <c r="HX141" s="37">
        <v>3</v>
      </c>
      <c r="HY141">
        <v>1</v>
      </c>
      <c r="HZ141">
        <v>3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3</v>
      </c>
      <c r="IG141">
        <v>2</v>
      </c>
      <c r="IH141">
        <v>1</v>
      </c>
      <c r="II141">
        <v>2</v>
      </c>
      <c r="IJ141" s="37">
        <f>LOOKUP(II141,{1,2,3},{3,2,1})</f>
        <v>2</v>
      </c>
      <c r="IK141" s="2">
        <f t="shared" si="397"/>
        <v>25</v>
      </c>
      <c r="IL141" s="3">
        <f t="shared" si="398"/>
        <v>1.47</v>
      </c>
      <c r="IM141" s="2">
        <v>1</v>
      </c>
      <c r="IN141">
        <v>2</v>
      </c>
      <c r="IO141">
        <v>4</v>
      </c>
      <c r="IP141">
        <v>4</v>
      </c>
      <c r="IQ141">
        <v>2</v>
      </c>
      <c r="IR141">
        <v>5</v>
      </c>
      <c r="IS141">
        <v>4</v>
      </c>
      <c r="IT141" s="2">
        <f t="shared" si="428"/>
        <v>21</v>
      </c>
      <c r="IU141" s="3">
        <f t="shared" si="429"/>
        <v>3.5</v>
      </c>
      <c r="IV141" s="2">
        <v>1</v>
      </c>
      <c r="IW141">
        <v>2</v>
      </c>
      <c r="IX141">
        <v>4</v>
      </c>
      <c r="IY141">
        <v>4</v>
      </c>
      <c r="IZ141">
        <v>2</v>
      </c>
      <c r="JA141">
        <v>5</v>
      </c>
      <c r="JB141">
        <v>4</v>
      </c>
      <c r="JC141" s="2">
        <f t="shared" si="430"/>
        <v>21</v>
      </c>
      <c r="JD141" s="3">
        <f t="shared" si="431"/>
        <v>3.5</v>
      </c>
      <c r="JE141" s="2">
        <v>1</v>
      </c>
      <c r="JF141">
        <v>2</v>
      </c>
      <c r="JG141">
        <v>3</v>
      </c>
      <c r="JH141">
        <v>4</v>
      </c>
      <c r="JI141">
        <v>4</v>
      </c>
      <c r="JJ141">
        <v>1</v>
      </c>
      <c r="JK141">
        <v>3</v>
      </c>
      <c r="JL141" s="2">
        <f t="shared" si="432"/>
        <v>17</v>
      </c>
      <c r="JM141" s="3">
        <f t="shared" si="433"/>
        <v>2.8330000000000002</v>
      </c>
      <c r="JN141" s="2">
        <v>1</v>
      </c>
      <c r="JO141">
        <v>4</v>
      </c>
      <c r="JP141">
        <v>3</v>
      </c>
      <c r="JQ141">
        <v>3</v>
      </c>
      <c r="JR141">
        <v>4</v>
      </c>
      <c r="JS141">
        <v>2</v>
      </c>
      <c r="JT141">
        <v>4</v>
      </c>
      <c r="JU141" s="2">
        <f t="shared" si="452"/>
        <v>20</v>
      </c>
      <c r="JV141" s="3">
        <f t="shared" si="453"/>
        <v>3.3330000000000002</v>
      </c>
      <c r="JW141" s="2">
        <v>1</v>
      </c>
      <c r="JX141">
        <v>4</v>
      </c>
      <c r="JY141" s="37">
        <f>LOOKUP(JX141,{1,2,3,4,5},{5,4,3,2,1})</f>
        <v>2</v>
      </c>
      <c r="JZ141">
        <v>2</v>
      </c>
      <c r="KA141" s="37">
        <f>LOOKUP(JZ141,{1,2,3,4,5},{5,4,3,2,1})</f>
        <v>4</v>
      </c>
      <c r="KB141">
        <v>3</v>
      </c>
      <c r="KC141" s="37">
        <f>LOOKUP(KB141,{1,2,3,4,5},{5,4,3,2,1})</f>
        <v>3</v>
      </c>
      <c r="KD141">
        <v>4</v>
      </c>
      <c r="KE141" s="37">
        <f>LOOKUP(KD141,{1,2,3,4,5},{5,4,3,2,1})</f>
        <v>2</v>
      </c>
      <c r="KF141">
        <v>1</v>
      </c>
      <c r="KG141" s="37">
        <f>LOOKUP(KF141,{1,2,3,4,5},{5,4,3,2,1})</f>
        <v>5</v>
      </c>
      <c r="KH141">
        <v>3</v>
      </c>
      <c r="KI141" s="37">
        <f>LOOKUP(KH141,{1,2,3,4,5},{5,4,3,2,1})</f>
        <v>3</v>
      </c>
      <c r="KJ141" s="2">
        <f t="shared" si="448"/>
        <v>17</v>
      </c>
      <c r="KK141" s="3">
        <f t="shared" si="434"/>
        <v>2.8330000000000002</v>
      </c>
      <c r="KL141" s="2">
        <f t="shared" si="435"/>
        <v>6</v>
      </c>
      <c r="KM141">
        <f t="shared" si="436"/>
        <v>12</v>
      </c>
      <c r="KN141">
        <f t="shared" si="450"/>
        <v>11</v>
      </c>
      <c r="KO141">
        <f t="shared" si="437"/>
        <v>6</v>
      </c>
      <c r="KP141">
        <f t="shared" si="449"/>
        <v>15</v>
      </c>
      <c r="KQ141">
        <f t="shared" si="438"/>
        <v>11</v>
      </c>
      <c r="KR141" s="2">
        <f t="shared" si="454"/>
        <v>6</v>
      </c>
      <c r="KS141">
        <f t="shared" si="451"/>
        <v>6</v>
      </c>
      <c r="KT141">
        <f t="shared" si="369"/>
        <v>7</v>
      </c>
      <c r="KU141">
        <f t="shared" si="370"/>
        <v>8</v>
      </c>
      <c r="KV141">
        <f t="shared" si="371"/>
        <v>3</v>
      </c>
      <c r="KW141" s="3">
        <f t="shared" si="372"/>
        <v>7</v>
      </c>
      <c r="KX141" s="2">
        <v>1</v>
      </c>
      <c r="KY141">
        <v>2</v>
      </c>
      <c r="KZ141">
        <v>4</v>
      </c>
      <c r="LA141">
        <v>2</v>
      </c>
      <c r="LB141">
        <v>3</v>
      </c>
      <c r="LC141">
        <v>3</v>
      </c>
      <c r="LD141">
        <v>1</v>
      </c>
      <c r="LE141">
        <v>4</v>
      </c>
      <c r="LF141">
        <v>1</v>
      </c>
      <c r="LG141">
        <v>3</v>
      </c>
      <c r="LH141">
        <v>3</v>
      </c>
      <c r="LI141">
        <v>1</v>
      </c>
      <c r="LJ141">
        <v>3</v>
      </c>
      <c r="LK141">
        <v>2</v>
      </c>
      <c r="LL141">
        <v>4</v>
      </c>
      <c r="LM141">
        <v>3</v>
      </c>
      <c r="LN141">
        <v>2</v>
      </c>
      <c r="LO141">
        <v>3</v>
      </c>
      <c r="LP141">
        <v>2</v>
      </c>
      <c r="LQ141">
        <v>1</v>
      </c>
      <c r="LR141">
        <v>1</v>
      </c>
      <c r="LS141">
        <v>1</v>
      </c>
      <c r="LT141">
        <v>4</v>
      </c>
      <c r="LU141" s="2">
        <f t="shared" si="439"/>
        <v>20</v>
      </c>
      <c r="LV141" s="3">
        <f t="shared" si="440"/>
        <v>3.3330000000000002</v>
      </c>
      <c r="LW141" s="2">
        <f t="shared" si="441"/>
        <v>33</v>
      </c>
      <c r="LX141" s="3">
        <f t="shared" si="442"/>
        <v>2.0630000000000002</v>
      </c>
      <c r="LY141" s="2">
        <f t="shared" si="443"/>
        <v>53</v>
      </c>
      <c r="LZ141" s="3">
        <f t="shared" si="444"/>
        <v>2.4089999999999998</v>
      </c>
      <c r="MA141" s="2">
        <v>1</v>
      </c>
      <c r="MB141">
        <v>2</v>
      </c>
      <c r="MC141">
        <v>2</v>
      </c>
      <c r="MD141">
        <v>2</v>
      </c>
      <c r="ME141">
        <v>1</v>
      </c>
      <c r="MF141">
        <v>1</v>
      </c>
      <c r="MG141">
        <v>2</v>
      </c>
      <c r="MH141">
        <v>1</v>
      </c>
      <c r="MI141">
        <v>1</v>
      </c>
      <c r="MJ141" s="3">
        <v>1</v>
      </c>
      <c r="MK141">
        <f t="shared" si="445"/>
        <v>14</v>
      </c>
      <c r="ML141" s="2">
        <v>1</v>
      </c>
      <c r="MM141">
        <v>5</v>
      </c>
      <c r="MN141">
        <v>5</v>
      </c>
      <c r="MO141">
        <v>2</v>
      </c>
      <c r="MP141" s="37">
        <f>LOOKUP(MO141,{1,2,3,4,5},{5,4,3,2,1})</f>
        <v>4</v>
      </c>
      <c r="MQ141">
        <v>3</v>
      </c>
      <c r="MR141">
        <v>2</v>
      </c>
      <c r="MS141" s="37">
        <f>LOOKUP(MR141,{1,2,3,4,5},{5,4,3,2,1})</f>
        <v>4</v>
      </c>
      <c r="MT141">
        <v>1</v>
      </c>
      <c r="MU141" s="37">
        <f>LOOKUP(MT141,{1,2,3,4,5},{5,4,3,2,1})</f>
        <v>5</v>
      </c>
      <c r="MV141">
        <v>3</v>
      </c>
      <c r="MW141">
        <v>4</v>
      </c>
      <c r="MX141">
        <v>4</v>
      </c>
      <c r="MY141">
        <v>3</v>
      </c>
      <c r="MZ141" s="37">
        <f>LOOKUP(MY141,{1,2,3,4,5},{5,4,3,2,1})</f>
        <v>3</v>
      </c>
      <c r="NA141">
        <v>4</v>
      </c>
      <c r="NB141">
        <v>4</v>
      </c>
      <c r="NC141">
        <v>3</v>
      </c>
      <c r="ND141" s="37">
        <f>LOOKUP(NC141,{1,2,3,4,5},{5,4,3,2,1})</f>
        <v>3</v>
      </c>
      <c r="NE141">
        <v>4</v>
      </c>
      <c r="NF141">
        <v>2</v>
      </c>
      <c r="NG141" s="37">
        <f>LOOKUP(NF141,{1,2,3,4,5},{5,4,3,2,1})</f>
        <v>4</v>
      </c>
      <c r="NH141">
        <v>3</v>
      </c>
      <c r="NI141" s="37">
        <f>LOOKUP(NH141,{1,2,3,4,5},{5,4,3,2,1})</f>
        <v>3</v>
      </c>
      <c r="NJ141">
        <v>4</v>
      </c>
      <c r="NK141">
        <v>4</v>
      </c>
      <c r="NL141" s="37">
        <f>LOOKUP(NK141,{1,2,3,4,5},{5,4,3,2,1})</f>
        <v>2</v>
      </c>
      <c r="NM141">
        <v>2</v>
      </c>
      <c r="NN141" s="37">
        <f>LOOKUP(NM141,{1,2,3,4,5},{5,4,3,2,1})</f>
        <v>4</v>
      </c>
      <c r="NO141">
        <v>4</v>
      </c>
      <c r="NP141" s="37">
        <f>LOOKUP(NO141,{1,2,3,4,5},{5,4,3,2,1})</f>
        <v>2</v>
      </c>
      <c r="NQ141">
        <v>4</v>
      </c>
      <c r="NR141">
        <v>3</v>
      </c>
      <c r="NS141">
        <v>4</v>
      </c>
      <c r="NT141">
        <v>2</v>
      </c>
      <c r="NU141" s="37">
        <f>LOOKUP(NT141,{1,2,3,4,5},{5,4,3,2,1})</f>
        <v>4</v>
      </c>
      <c r="NV141">
        <v>3</v>
      </c>
      <c r="NW141" s="37">
        <f>LOOKUP(NV141,{1,2,3,4,5},{5,4,3,2,1})</f>
        <v>3</v>
      </c>
      <c r="NX141">
        <v>2</v>
      </c>
      <c r="NY141" s="37">
        <f>LOOKUP(NX141,{1,2,3,4,5},{5,4,3,2,1})</f>
        <v>4</v>
      </c>
      <c r="NZ141">
        <f t="shared" si="373"/>
        <v>96</v>
      </c>
      <c r="OA141">
        <f t="shared" si="374"/>
        <v>3.69</v>
      </c>
      <c r="OB141" s="13" t="s">
        <v>962</v>
      </c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</row>
    <row r="142" spans="1:461" x14ac:dyDescent="0.3">
      <c r="A142" s="30">
        <v>156</v>
      </c>
      <c r="B142" s="2" t="s">
        <v>963</v>
      </c>
      <c r="C142" s="3">
        <v>1</v>
      </c>
      <c r="D142" s="2">
        <v>20</v>
      </c>
      <c r="E142">
        <v>1</v>
      </c>
      <c r="F142" s="2">
        <v>1</v>
      </c>
      <c r="G142">
        <v>1</v>
      </c>
      <c r="H142" s="3">
        <v>1</v>
      </c>
      <c r="I142" s="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f t="shared" si="446"/>
        <v>1</v>
      </c>
      <c r="R142">
        <v>1</v>
      </c>
      <c r="S142">
        <v>5</v>
      </c>
      <c r="T142">
        <f>LOOKUP(R142,{1,2,3,4,5,6,11,15},{1,2,1,2,2,2,1,2})</f>
        <v>1</v>
      </c>
      <c r="U142">
        <v>2</v>
      </c>
      <c r="V142" s="3"/>
      <c r="W142" s="2">
        <v>2</v>
      </c>
      <c r="X142">
        <v>6</v>
      </c>
      <c r="Y142">
        <v>75</v>
      </c>
      <c r="Z142" s="13">
        <f t="shared" si="359"/>
        <v>3.75</v>
      </c>
      <c r="AA142">
        <v>100</v>
      </c>
      <c r="AB142" s="13">
        <f t="shared" si="360"/>
        <v>5</v>
      </c>
      <c r="AC142">
        <f t="shared" si="362"/>
        <v>13.75</v>
      </c>
      <c r="AD142" s="13">
        <f t="shared" si="455"/>
        <v>4.5830000000000002</v>
      </c>
      <c r="AE142" s="2">
        <v>1</v>
      </c>
      <c r="AF142">
        <v>1</v>
      </c>
      <c r="AG142">
        <f t="shared" si="375"/>
        <v>1</v>
      </c>
      <c r="AH142">
        <v>1</v>
      </c>
      <c r="AI142">
        <f t="shared" si="376"/>
        <v>1</v>
      </c>
      <c r="AJ142">
        <v>1</v>
      </c>
      <c r="AK142">
        <f t="shared" si="377"/>
        <v>1</v>
      </c>
      <c r="AL142">
        <v>1</v>
      </c>
      <c r="AM142">
        <f t="shared" si="378"/>
        <v>-1</v>
      </c>
      <c r="AN142">
        <v>2</v>
      </c>
      <c r="AO142">
        <f t="shared" si="379"/>
        <v>1</v>
      </c>
      <c r="AP142">
        <v>1</v>
      </c>
      <c r="AQ142">
        <f t="shared" si="380"/>
        <v>1</v>
      </c>
      <c r="AR142">
        <v>2</v>
      </c>
      <c r="AS142">
        <f t="shared" si="381"/>
        <v>1</v>
      </c>
      <c r="AT142">
        <v>2</v>
      </c>
      <c r="AU142">
        <f t="shared" si="382"/>
        <v>1</v>
      </c>
      <c r="AV142">
        <v>1</v>
      </c>
      <c r="AW142">
        <f t="shared" si="383"/>
        <v>1</v>
      </c>
      <c r="AX142">
        <v>2</v>
      </c>
      <c r="AY142">
        <f t="shared" si="384"/>
        <v>1</v>
      </c>
      <c r="AZ142">
        <v>1</v>
      </c>
      <c r="BA142">
        <f t="shared" si="385"/>
        <v>-1</v>
      </c>
      <c r="BB142">
        <v>1</v>
      </c>
      <c r="BC142">
        <f t="shared" si="386"/>
        <v>1</v>
      </c>
      <c r="BD142">
        <v>1</v>
      </c>
      <c r="BE142">
        <f t="shared" si="387"/>
        <v>1</v>
      </c>
      <c r="BF142">
        <v>2</v>
      </c>
      <c r="BG142">
        <f t="shared" si="388"/>
        <v>1</v>
      </c>
      <c r="BH142">
        <v>1</v>
      </c>
      <c r="BI142">
        <f t="shared" si="389"/>
        <v>1</v>
      </c>
      <c r="BJ142">
        <v>2</v>
      </c>
      <c r="BK142">
        <f t="shared" si="390"/>
        <v>1</v>
      </c>
      <c r="BL142">
        <v>2</v>
      </c>
      <c r="BM142">
        <f t="shared" si="391"/>
        <v>1</v>
      </c>
      <c r="BN142">
        <v>1</v>
      </c>
      <c r="BO142">
        <f t="shared" si="392"/>
        <v>1</v>
      </c>
      <c r="BP142">
        <v>1</v>
      </c>
      <c r="BQ142">
        <f t="shared" si="393"/>
        <v>1</v>
      </c>
      <c r="BR142">
        <v>2</v>
      </c>
      <c r="BS142">
        <f t="shared" si="394"/>
        <v>1</v>
      </c>
      <c r="BT142">
        <v>1</v>
      </c>
      <c r="BU142">
        <f t="shared" si="395"/>
        <v>-1</v>
      </c>
      <c r="BV142" s="13">
        <f t="shared" si="396"/>
        <v>15</v>
      </c>
      <c r="BW142" s="2">
        <v>1</v>
      </c>
      <c r="BX142">
        <v>4</v>
      </c>
      <c r="BY142">
        <v>2</v>
      </c>
      <c r="BZ142">
        <v>1</v>
      </c>
      <c r="CA142">
        <v>5</v>
      </c>
      <c r="CB142">
        <v>4</v>
      </c>
      <c r="CC142">
        <v>4</v>
      </c>
      <c r="CD142">
        <v>4</v>
      </c>
      <c r="CE142" s="37">
        <v>5</v>
      </c>
      <c r="CF142">
        <v>3</v>
      </c>
      <c r="CG142">
        <v>3</v>
      </c>
      <c r="CH142">
        <v>4</v>
      </c>
      <c r="CI142">
        <v>3</v>
      </c>
      <c r="CJ142">
        <v>4</v>
      </c>
      <c r="CK142">
        <v>4</v>
      </c>
      <c r="CL142">
        <v>4</v>
      </c>
      <c r="CM142">
        <v>4</v>
      </c>
      <c r="CN142">
        <v>5</v>
      </c>
      <c r="CO142">
        <v>4</v>
      </c>
      <c r="CP142">
        <v>2</v>
      </c>
      <c r="CQ142">
        <v>4</v>
      </c>
      <c r="CR142">
        <v>2</v>
      </c>
      <c r="CS142">
        <f>LOOKUP(CR142,{1,2,3,4,5},{5,4,3,2,1})</f>
        <v>4</v>
      </c>
      <c r="CT142">
        <v>4</v>
      </c>
      <c r="CU142">
        <v>3</v>
      </c>
      <c r="CV142">
        <v>3</v>
      </c>
      <c r="CW142">
        <v>2</v>
      </c>
      <c r="CX142">
        <f>LOOKUP(CW142,{1,2,3,4,5},{5,4,3,2,1})</f>
        <v>4</v>
      </c>
      <c r="CY142">
        <v>2</v>
      </c>
      <c r="CZ142">
        <f>LOOKUP(CY142,{1,2,3,4,5},{5,4,3,2,1})</f>
        <v>4</v>
      </c>
      <c r="DA142">
        <v>2</v>
      </c>
      <c r="DB142">
        <f>LOOKUP(DA142,{1,2,3,4,5},{5,4,3,2,1})</f>
        <v>4</v>
      </c>
      <c r="DC142">
        <v>4</v>
      </c>
      <c r="DD142">
        <v>4</v>
      </c>
      <c r="DE142">
        <v>4</v>
      </c>
      <c r="DF142">
        <v>4</v>
      </c>
      <c r="DG142">
        <v>4</v>
      </c>
      <c r="DH142">
        <v>3</v>
      </c>
      <c r="DI142">
        <v>5</v>
      </c>
      <c r="DJ142">
        <v>5</v>
      </c>
      <c r="DK142">
        <v>1</v>
      </c>
      <c r="DL142" s="2">
        <f t="shared" si="399"/>
        <v>7</v>
      </c>
      <c r="DM142">
        <f t="shared" si="400"/>
        <v>2.3332999999999999</v>
      </c>
      <c r="DN142">
        <f t="shared" si="401"/>
        <v>11</v>
      </c>
      <c r="DO142">
        <f t="shared" si="402"/>
        <v>3.6667000000000001</v>
      </c>
      <c r="DP142">
        <f t="shared" si="403"/>
        <v>18</v>
      </c>
      <c r="DQ142" s="3">
        <f t="shared" si="404"/>
        <v>3</v>
      </c>
      <c r="DR142" s="2">
        <f t="shared" si="405"/>
        <v>26</v>
      </c>
      <c r="DS142">
        <f t="shared" si="406"/>
        <v>4.3333000000000004</v>
      </c>
      <c r="DT142">
        <f t="shared" si="407"/>
        <v>29</v>
      </c>
      <c r="DU142">
        <f t="shared" si="408"/>
        <v>3.625</v>
      </c>
      <c r="DV142">
        <f t="shared" si="409"/>
        <v>55</v>
      </c>
      <c r="DW142" s="3">
        <f t="shared" si="410"/>
        <v>3.93</v>
      </c>
      <c r="DX142" s="2">
        <f t="shared" si="411"/>
        <v>10</v>
      </c>
      <c r="DY142">
        <f t="shared" si="412"/>
        <v>3.3332999999999999</v>
      </c>
      <c r="DZ142">
        <f t="shared" si="413"/>
        <v>10</v>
      </c>
      <c r="EA142">
        <f t="shared" si="414"/>
        <v>3.3332999999999999</v>
      </c>
      <c r="EB142">
        <f t="shared" si="415"/>
        <v>20</v>
      </c>
      <c r="EC142" s="3">
        <f t="shared" si="416"/>
        <v>3.33</v>
      </c>
      <c r="ED142" s="2">
        <f t="shared" si="447"/>
        <v>24</v>
      </c>
      <c r="EE142" s="3">
        <f t="shared" si="417"/>
        <v>4</v>
      </c>
      <c r="EF142" s="2">
        <f t="shared" si="418"/>
        <v>11</v>
      </c>
      <c r="EG142" s="3">
        <f t="shared" si="419"/>
        <v>3.67</v>
      </c>
      <c r="EH142" s="2">
        <f t="shared" si="420"/>
        <v>128</v>
      </c>
      <c r="EI142" s="3">
        <f t="shared" si="421"/>
        <v>3.66</v>
      </c>
      <c r="EJ142" s="2">
        <v>1</v>
      </c>
      <c r="EK142">
        <v>2</v>
      </c>
      <c r="EL142">
        <v>2</v>
      </c>
      <c r="EM142">
        <v>4</v>
      </c>
      <c r="EN142">
        <v>3</v>
      </c>
      <c r="EO142">
        <v>1</v>
      </c>
      <c r="EP142">
        <v>1</v>
      </c>
      <c r="EQ142">
        <v>4</v>
      </c>
      <c r="ER142">
        <v>1</v>
      </c>
      <c r="ES142">
        <v>4</v>
      </c>
      <c r="ET142">
        <v>4</v>
      </c>
      <c r="EU142" s="37">
        <v>2</v>
      </c>
      <c r="EV142">
        <v>1</v>
      </c>
      <c r="EW142">
        <v>1</v>
      </c>
      <c r="EX142">
        <v>3</v>
      </c>
      <c r="EY142">
        <v>3</v>
      </c>
      <c r="EZ142">
        <v>4</v>
      </c>
      <c r="FA142">
        <v>2</v>
      </c>
      <c r="FB142">
        <v>1</v>
      </c>
      <c r="FC142">
        <v>1</v>
      </c>
      <c r="FD142">
        <v>1</v>
      </c>
      <c r="FE142">
        <v>1</v>
      </c>
      <c r="FF142" s="2">
        <f t="shared" si="422"/>
        <v>44</v>
      </c>
      <c r="FG142" s="3">
        <f t="shared" si="423"/>
        <v>2.2000000000000002</v>
      </c>
      <c r="FH142" s="2" t="s">
        <v>964</v>
      </c>
      <c r="FI142">
        <v>0</v>
      </c>
      <c r="FJ142" t="s">
        <v>965</v>
      </c>
      <c r="FK142">
        <v>0</v>
      </c>
      <c r="FL142" t="s">
        <v>521</v>
      </c>
      <c r="FM142" s="3">
        <v>16</v>
      </c>
      <c r="FN142" s="2">
        <v>1</v>
      </c>
      <c r="FO142">
        <v>1</v>
      </c>
      <c r="FP142">
        <v>1</v>
      </c>
      <c r="FQ142">
        <v>1</v>
      </c>
      <c r="FR142">
        <v>1</v>
      </c>
      <c r="FS142">
        <v>2</v>
      </c>
      <c r="FT142">
        <v>2</v>
      </c>
      <c r="FU142">
        <v>1</v>
      </c>
      <c r="FV142">
        <v>2</v>
      </c>
      <c r="FW142">
        <v>1</v>
      </c>
      <c r="FX142">
        <v>1</v>
      </c>
      <c r="FY142" s="37">
        <v>2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2</v>
      </c>
      <c r="GF142">
        <v>1</v>
      </c>
      <c r="GG142">
        <v>2</v>
      </c>
      <c r="GH142">
        <v>1</v>
      </c>
      <c r="GI142">
        <v>1</v>
      </c>
      <c r="GJ142" s="2">
        <f t="shared" si="424"/>
        <v>25</v>
      </c>
      <c r="GK142" s="3">
        <f t="shared" si="425"/>
        <v>1.25</v>
      </c>
      <c r="GL142" s="2" t="s">
        <v>506</v>
      </c>
      <c r="GM142">
        <v>2</v>
      </c>
      <c r="GN142" t="s">
        <v>507</v>
      </c>
      <c r="GO142">
        <v>3</v>
      </c>
      <c r="GP142" t="s">
        <v>521</v>
      </c>
      <c r="GQ142" s="3">
        <v>16</v>
      </c>
      <c r="GR142" s="2">
        <v>1</v>
      </c>
      <c r="GS142">
        <v>2</v>
      </c>
      <c r="GT142">
        <v>4</v>
      </c>
      <c r="GU142">
        <v>5</v>
      </c>
      <c r="GV142">
        <v>5</v>
      </c>
      <c r="GW142">
        <v>5</v>
      </c>
      <c r="GX142" s="37">
        <f>LOOKUP(GW142,{1,2,3,4,5},{5,4,3,2,1})</f>
        <v>1</v>
      </c>
      <c r="GY142">
        <v>3</v>
      </c>
      <c r="GZ142" s="37">
        <f>LOOKUP(GY142,{1,2,3,4,5},{5,4,3,2,1})</f>
        <v>3</v>
      </c>
      <c r="HA142">
        <v>4</v>
      </c>
      <c r="HB142">
        <v>5</v>
      </c>
      <c r="HC142" s="37">
        <f>LOOKUP(HB142,{1,2,3,4,5},{5,4,3,2,1})</f>
        <v>1</v>
      </c>
      <c r="HD142">
        <v>5</v>
      </c>
      <c r="HE142">
        <v>3</v>
      </c>
      <c r="HF142">
        <v>5</v>
      </c>
      <c r="HG142">
        <v>2</v>
      </c>
      <c r="HH142">
        <v>5</v>
      </c>
      <c r="HI142">
        <v>5</v>
      </c>
      <c r="HJ142">
        <v>5</v>
      </c>
      <c r="HK142">
        <v>1</v>
      </c>
      <c r="HL142" s="37">
        <f>LOOKUP(HK142,{1,2,3,4,5},{5,4,3,2,1})</f>
        <v>5</v>
      </c>
      <c r="HM142">
        <v>1</v>
      </c>
      <c r="HN142" s="37">
        <f>LOOKUP(HM142,{1,2,3,4,5},{5,4,3,2,1})</f>
        <v>5</v>
      </c>
      <c r="HO142">
        <f t="shared" si="426"/>
        <v>65</v>
      </c>
      <c r="HP142">
        <f t="shared" si="427"/>
        <v>3.82</v>
      </c>
      <c r="HQ142">
        <v>1</v>
      </c>
      <c r="HR142">
        <v>2</v>
      </c>
      <c r="HS142">
        <v>3</v>
      </c>
      <c r="HT142">
        <v>1</v>
      </c>
      <c r="HU142">
        <v>1</v>
      </c>
      <c r="HV142">
        <v>1</v>
      </c>
      <c r="HW142">
        <v>2</v>
      </c>
      <c r="HX142" s="37">
        <v>3</v>
      </c>
      <c r="HY142">
        <v>1</v>
      </c>
      <c r="HZ142">
        <v>3</v>
      </c>
      <c r="IA142">
        <v>3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2</v>
      </c>
      <c r="IH142">
        <v>1</v>
      </c>
      <c r="II142">
        <v>3</v>
      </c>
      <c r="IJ142" s="37">
        <f>LOOKUP(II142,{1,2,3},{3,2,1})</f>
        <v>1</v>
      </c>
      <c r="IK142" s="2">
        <f t="shared" si="397"/>
        <v>26</v>
      </c>
      <c r="IL142" s="3">
        <f t="shared" si="398"/>
        <v>1.53</v>
      </c>
      <c r="IM142" s="2">
        <v>1</v>
      </c>
      <c r="IN142">
        <v>1</v>
      </c>
      <c r="IO142">
        <v>3</v>
      </c>
      <c r="IP142">
        <v>4</v>
      </c>
      <c r="IQ142">
        <v>2</v>
      </c>
      <c r="IR142">
        <v>5</v>
      </c>
      <c r="IS142">
        <v>3</v>
      </c>
      <c r="IT142" s="2">
        <f t="shared" si="428"/>
        <v>18</v>
      </c>
      <c r="IU142" s="3">
        <f t="shared" si="429"/>
        <v>3</v>
      </c>
      <c r="IV142" s="2">
        <v>1</v>
      </c>
      <c r="IW142">
        <v>1</v>
      </c>
      <c r="IX142">
        <v>4</v>
      </c>
      <c r="IY142">
        <v>3</v>
      </c>
      <c r="IZ142">
        <v>2</v>
      </c>
      <c r="JA142">
        <v>5</v>
      </c>
      <c r="JB142">
        <v>4</v>
      </c>
      <c r="JC142" s="2">
        <f t="shared" si="430"/>
        <v>19</v>
      </c>
      <c r="JD142" s="3">
        <f t="shared" si="431"/>
        <v>3.1669999999999998</v>
      </c>
      <c r="JE142" s="2">
        <v>1</v>
      </c>
      <c r="JF142">
        <v>3</v>
      </c>
      <c r="JG142">
        <v>3</v>
      </c>
      <c r="JH142">
        <v>3</v>
      </c>
      <c r="JI142">
        <v>4</v>
      </c>
      <c r="JJ142">
        <v>2</v>
      </c>
      <c r="JK142">
        <v>4</v>
      </c>
      <c r="JL142" s="2">
        <f t="shared" si="432"/>
        <v>19</v>
      </c>
      <c r="JM142" s="3">
        <f t="shared" si="433"/>
        <v>3.1669999999999998</v>
      </c>
      <c r="JN142" s="2">
        <v>1</v>
      </c>
      <c r="JO142">
        <v>5</v>
      </c>
      <c r="JP142">
        <v>4</v>
      </c>
      <c r="JQ142">
        <v>3</v>
      </c>
      <c r="JR142">
        <v>4</v>
      </c>
      <c r="JS142">
        <v>2</v>
      </c>
      <c r="JT142">
        <v>4</v>
      </c>
      <c r="JU142" s="2">
        <f t="shared" si="452"/>
        <v>22</v>
      </c>
      <c r="JV142" s="3">
        <f t="shared" si="453"/>
        <v>3.6669999999999998</v>
      </c>
      <c r="JW142" s="2">
        <v>1</v>
      </c>
      <c r="JX142">
        <v>5</v>
      </c>
      <c r="JY142" s="37">
        <f>LOOKUP(JX142,{1,2,3,4,5},{5,4,3,2,1})</f>
        <v>1</v>
      </c>
      <c r="JZ142">
        <v>4</v>
      </c>
      <c r="KA142" s="37">
        <f>LOOKUP(JZ142,{1,2,3,4,5},{5,4,3,2,1})</f>
        <v>2</v>
      </c>
      <c r="KB142">
        <v>4</v>
      </c>
      <c r="KC142" s="37">
        <f>LOOKUP(KB142,{1,2,3,4,5},{5,4,3,2,1})</f>
        <v>2</v>
      </c>
      <c r="KD142">
        <v>4</v>
      </c>
      <c r="KE142" s="37">
        <f>LOOKUP(KD142,{1,2,3,4,5},{5,4,3,2,1})</f>
        <v>2</v>
      </c>
      <c r="KF142">
        <v>4</v>
      </c>
      <c r="KG142" s="37">
        <f>LOOKUP(KF142,{1,2,3,4,5},{5,4,3,2,1})</f>
        <v>2</v>
      </c>
      <c r="KH142">
        <v>4</v>
      </c>
      <c r="KI142" s="37">
        <f>LOOKUP(KH142,{1,2,3,4,5},{5,4,3,2,1})</f>
        <v>2</v>
      </c>
      <c r="KJ142" s="2">
        <f t="shared" si="448"/>
        <v>25</v>
      </c>
      <c r="KK142" s="3">
        <f t="shared" si="434"/>
        <v>4.1669999999999998</v>
      </c>
      <c r="KL142" s="2">
        <f t="shared" si="435"/>
        <v>3</v>
      </c>
      <c r="KM142">
        <f t="shared" si="436"/>
        <v>9</v>
      </c>
      <c r="KN142">
        <f t="shared" si="450"/>
        <v>9</v>
      </c>
      <c r="KO142">
        <f t="shared" si="437"/>
        <v>6</v>
      </c>
      <c r="KP142">
        <f t="shared" si="449"/>
        <v>12</v>
      </c>
      <c r="KQ142">
        <f t="shared" si="438"/>
        <v>9</v>
      </c>
      <c r="KR142" s="2">
        <f t="shared" si="454"/>
        <v>8</v>
      </c>
      <c r="KS142">
        <f t="shared" si="451"/>
        <v>7</v>
      </c>
      <c r="KT142">
        <f t="shared" si="369"/>
        <v>6</v>
      </c>
      <c r="KU142">
        <f t="shared" si="370"/>
        <v>8</v>
      </c>
      <c r="KV142">
        <f t="shared" si="371"/>
        <v>4</v>
      </c>
      <c r="KW142" s="3">
        <f t="shared" si="372"/>
        <v>8</v>
      </c>
      <c r="KX142" s="2">
        <v>1</v>
      </c>
      <c r="KY142">
        <v>4</v>
      </c>
      <c r="KZ142">
        <v>5</v>
      </c>
      <c r="LA142">
        <v>3</v>
      </c>
      <c r="LB142">
        <v>3</v>
      </c>
      <c r="LC142">
        <v>3</v>
      </c>
      <c r="LD142">
        <v>2</v>
      </c>
      <c r="LE142">
        <v>5</v>
      </c>
      <c r="LF142">
        <v>2</v>
      </c>
      <c r="LG142">
        <v>4</v>
      </c>
      <c r="LH142">
        <v>3</v>
      </c>
      <c r="LI142">
        <v>2</v>
      </c>
      <c r="LJ142">
        <v>5</v>
      </c>
      <c r="LK142">
        <v>2</v>
      </c>
      <c r="LL142">
        <v>3</v>
      </c>
      <c r="LM142">
        <v>2</v>
      </c>
      <c r="LN142">
        <v>2</v>
      </c>
      <c r="LO142">
        <v>2</v>
      </c>
      <c r="LP142">
        <v>3</v>
      </c>
      <c r="LQ142">
        <v>2</v>
      </c>
      <c r="LR142">
        <v>2</v>
      </c>
      <c r="LS142">
        <v>2</v>
      </c>
      <c r="LT142">
        <v>3</v>
      </c>
      <c r="LU142" s="2">
        <f t="shared" si="439"/>
        <v>25</v>
      </c>
      <c r="LV142" s="3">
        <f t="shared" si="440"/>
        <v>4.1669999999999998</v>
      </c>
      <c r="LW142" s="2">
        <f t="shared" si="441"/>
        <v>39</v>
      </c>
      <c r="LX142" s="3">
        <f t="shared" si="442"/>
        <v>2.4380000000000002</v>
      </c>
      <c r="LY142" s="2">
        <f t="shared" si="443"/>
        <v>64</v>
      </c>
      <c r="LZ142" s="3">
        <f t="shared" si="444"/>
        <v>2.9089999999999998</v>
      </c>
      <c r="MA142" s="2">
        <v>1</v>
      </c>
      <c r="MB142">
        <v>1</v>
      </c>
      <c r="MC142">
        <v>2</v>
      </c>
      <c r="MD142">
        <v>1</v>
      </c>
      <c r="ME142">
        <v>1</v>
      </c>
      <c r="MF142">
        <v>2</v>
      </c>
      <c r="MG142">
        <v>1</v>
      </c>
      <c r="MH142">
        <v>1</v>
      </c>
      <c r="MI142">
        <v>1</v>
      </c>
      <c r="MJ142" s="3">
        <v>2</v>
      </c>
      <c r="MK142">
        <f t="shared" si="445"/>
        <v>13</v>
      </c>
      <c r="ML142" s="2">
        <v>1</v>
      </c>
      <c r="MM142">
        <v>5</v>
      </c>
      <c r="MN142">
        <v>5</v>
      </c>
      <c r="MO142">
        <v>2</v>
      </c>
      <c r="MP142" s="37">
        <f>LOOKUP(MO142,{1,2,3,4,5},{5,4,3,2,1})</f>
        <v>4</v>
      </c>
      <c r="MQ142">
        <v>5</v>
      </c>
      <c r="MR142">
        <v>1</v>
      </c>
      <c r="MS142" s="37">
        <f>LOOKUP(MR142,{1,2,3,4,5},{5,4,3,2,1})</f>
        <v>5</v>
      </c>
      <c r="MT142">
        <v>1</v>
      </c>
      <c r="MU142" s="37">
        <f>LOOKUP(MT142,{1,2,3,4,5},{5,4,3,2,1})</f>
        <v>5</v>
      </c>
      <c r="MV142">
        <v>2</v>
      </c>
      <c r="MW142">
        <v>3</v>
      </c>
      <c r="MX142">
        <v>4</v>
      </c>
      <c r="MY142">
        <v>5</v>
      </c>
      <c r="MZ142" s="37">
        <f>LOOKUP(MY142,{1,2,3,4,5},{5,4,3,2,1})</f>
        <v>1</v>
      </c>
      <c r="NA142">
        <v>5</v>
      </c>
      <c r="NB142">
        <v>3</v>
      </c>
      <c r="NC142">
        <v>3</v>
      </c>
      <c r="ND142" s="37">
        <f>LOOKUP(NC142,{1,2,3,4,5},{5,4,3,2,1})</f>
        <v>3</v>
      </c>
      <c r="NE142">
        <v>3</v>
      </c>
      <c r="NF142">
        <v>3</v>
      </c>
      <c r="NG142" s="37">
        <f>LOOKUP(NF142,{1,2,3,4,5},{5,4,3,2,1})</f>
        <v>3</v>
      </c>
      <c r="NH142">
        <v>4</v>
      </c>
      <c r="NI142" s="37">
        <f>LOOKUP(NH142,{1,2,3,4,5},{5,4,3,2,1})</f>
        <v>2</v>
      </c>
      <c r="NJ142">
        <v>2</v>
      </c>
      <c r="NK142">
        <v>4</v>
      </c>
      <c r="NL142" s="37">
        <f>LOOKUP(NK142,{1,2,3,4,5},{5,4,3,2,1})</f>
        <v>2</v>
      </c>
      <c r="NM142">
        <v>4</v>
      </c>
      <c r="NN142" s="37">
        <f>LOOKUP(NM142,{1,2,3,4,5},{5,4,3,2,1})</f>
        <v>2</v>
      </c>
      <c r="NO142">
        <v>1</v>
      </c>
      <c r="NP142" s="37">
        <f>LOOKUP(NO142,{1,2,3,4,5},{5,4,3,2,1})</f>
        <v>5</v>
      </c>
      <c r="NQ142">
        <v>3</v>
      </c>
      <c r="NR142">
        <v>5</v>
      </c>
      <c r="NS142">
        <v>5</v>
      </c>
      <c r="NT142">
        <v>3</v>
      </c>
      <c r="NU142" s="37">
        <f>LOOKUP(NT142,{1,2,3,4,5},{5,4,3,2,1})</f>
        <v>3</v>
      </c>
      <c r="NV142">
        <v>4</v>
      </c>
      <c r="NW142" s="37">
        <f>LOOKUP(NV142,{1,2,3,4,5},{5,4,3,2,1})</f>
        <v>2</v>
      </c>
      <c r="NX142">
        <v>4</v>
      </c>
      <c r="NY142" s="37">
        <f>LOOKUP(NX142,{1,2,3,4,5},{5,4,3,2,1})</f>
        <v>2</v>
      </c>
      <c r="NZ142">
        <f t="shared" si="373"/>
        <v>89</v>
      </c>
      <c r="OA142">
        <f t="shared" si="374"/>
        <v>3.42</v>
      </c>
      <c r="OB142" s="13" t="s">
        <v>966</v>
      </c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</row>
    <row r="143" spans="1:461" x14ac:dyDescent="0.3">
      <c r="A143" s="30">
        <v>157</v>
      </c>
      <c r="B143" s="2" t="s">
        <v>967</v>
      </c>
      <c r="C143" s="3">
        <v>1</v>
      </c>
      <c r="D143" s="2">
        <v>18</v>
      </c>
      <c r="E143">
        <v>1</v>
      </c>
      <c r="F143" s="2">
        <v>1</v>
      </c>
      <c r="G143">
        <v>2</v>
      </c>
      <c r="H143" s="3">
        <v>1</v>
      </c>
      <c r="I143" s="2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f t="shared" si="446"/>
        <v>2</v>
      </c>
      <c r="Q143" t="s">
        <v>968</v>
      </c>
      <c r="R143">
        <v>1</v>
      </c>
      <c r="S143">
        <v>4</v>
      </c>
      <c r="T143">
        <f>LOOKUP(R143,{1,2,3,4,5,6,11,15},{1,2,1,2,2,2,1,2})</f>
        <v>1</v>
      </c>
      <c r="U143">
        <v>2</v>
      </c>
      <c r="V143" s="3"/>
      <c r="W143" s="2">
        <v>1</v>
      </c>
      <c r="X143">
        <v>2</v>
      </c>
      <c r="Y143">
        <v>80</v>
      </c>
      <c r="Z143" s="13">
        <f t="shared" si="359"/>
        <v>4</v>
      </c>
      <c r="AA143">
        <v>100</v>
      </c>
      <c r="AB143" s="13">
        <f t="shared" si="360"/>
        <v>5</v>
      </c>
      <c r="AC143">
        <f t="shared" si="362"/>
        <v>13</v>
      </c>
      <c r="AD143" s="13">
        <f t="shared" si="455"/>
        <v>4.3330000000000002</v>
      </c>
      <c r="AE143" s="2">
        <v>1</v>
      </c>
      <c r="AF143">
        <v>1</v>
      </c>
      <c r="AG143">
        <f t="shared" si="375"/>
        <v>1</v>
      </c>
      <c r="AH143">
        <v>1</v>
      </c>
      <c r="AI143">
        <f t="shared" si="376"/>
        <v>1</v>
      </c>
      <c r="AJ143">
        <v>1</v>
      </c>
      <c r="AK143">
        <f t="shared" si="377"/>
        <v>1</v>
      </c>
      <c r="AL143">
        <v>2</v>
      </c>
      <c r="AM143">
        <f t="shared" si="378"/>
        <v>1</v>
      </c>
      <c r="AN143">
        <v>1</v>
      </c>
      <c r="AO143">
        <f t="shared" si="379"/>
        <v>-1</v>
      </c>
      <c r="AP143">
        <v>1</v>
      </c>
      <c r="AQ143">
        <f t="shared" si="380"/>
        <v>1</v>
      </c>
      <c r="AR143">
        <v>2</v>
      </c>
      <c r="AS143">
        <f t="shared" si="381"/>
        <v>1</v>
      </c>
      <c r="AT143">
        <v>2</v>
      </c>
      <c r="AU143">
        <f t="shared" si="382"/>
        <v>1</v>
      </c>
      <c r="AV143">
        <v>1</v>
      </c>
      <c r="AW143">
        <f t="shared" si="383"/>
        <v>1</v>
      </c>
      <c r="AX143">
        <v>1</v>
      </c>
      <c r="AY143">
        <f t="shared" si="384"/>
        <v>-1</v>
      </c>
      <c r="AZ143">
        <v>1</v>
      </c>
      <c r="BA143">
        <f t="shared" si="385"/>
        <v>-1</v>
      </c>
      <c r="BB143">
        <v>1</v>
      </c>
      <c r="BC143">
        <f t="shared" si="386"/>
        <v>1</v>
      </c>
      <c r="BD143">
        <v>1</v>
      </c>
      <c r="BE143">
        <f t="shared" si="387"/>
        <v>1</v>
      </c>
      <c r="BF143">
        <v>2</v>
      </c>
      <c r="BG143">
        <f t="shared" si="388"/>
        <v>1</v>
      </c>
      <c r="BH143">
        <v>1</v>
      </c>
      <c r="BI143">
        <f t="shared" si="389"/>
        <v>1</v>
      </c>
      <c r="BJ143">
        <v>2</v>
      </c>
      <c r="BK143">
        <f t="shared" si="390"/>
        <v>1</v>
      </c>
      <c r="BL143">
        <v>2</v>
      </c>
      <c r="BM143">
        <f t="shared" si="391"/>
        <v>1</v>
      </c>
      <c r="BN143">
        <v>1</v>
      </c>
      <c r="BO143">
        <f t="shared" si="392"/>
        <v>1</v>
      </c>
      <c r="BP143">
        <v>1</v>
      </c>
      <c r="BQ143">
        <f t="shared" si="393"/>
        <v>1</v>
      </c>
      <c r="BR143">
        <v>2</v>
      </c>
      <c r="BS143">
        <f t="shared" si="394"/>
        <v>1</v>
      </c>
      <c r="BT143">
        <v>1</v>
      </c>
      <c r="BU143">
        <f t="shared" si="395"/>
        <v>-1</v>
      </c>
      <c r="BV143" s="13">
        <f t="shared" si="396"/>
        <v>13</v>
      </c>
      <c r="BW143" s="2">
        <v>1</v>
      </c>
      <c r="BX143">
        <v>3</v>
      </c>
      <c r="BY143">
        <v>4</v>
      </c>
      <c r="BZ143">
        <v>3</v>
      </c>
      <c r="CA143">
        <v>5</v>
      </c>
      <c r="CB143">
        <v>3</v>
      </c>
      <c r="CC143">
        <v>5</v>
      </c>
      <c r="CD143">
        <v>2</v>
      </c>
      <c r="CE143" s="37">
        <v>5</v>
      </c>
      <c r="CF143">
        <v>4</v>
      </c>
      <c r="CG143">
        <v>2</v>
      </c>
      <c r="CH143">
        <v>2</v>
      </c>
      <c r="CI143">
        <v>3</v>
      </c>
      <c r="CJ143">
        <v>1</v>
      </c>
      <c r="CK143">
        <v>3</v>
      </c>
      <c r="CL143">
        <v>4</v>
      </c>
      <c r="CM143">
        <v>4</v>
      </c>
      <c r="CN143">
        <v>5</v>
      </c>
      <c r="CO143">
        <v>3</v>
      </c>
      <c r="CP143">
        <v>5</v>
      </c>
      <c r="CQ143">
        <v>1</v>
      </c>
      <c r="CR143">
        <v>1</v>
      </c>
      <c r="CS143">
        <f>LOOKUP(CR143,{1,2,3,4,5},{5,4,3,2,1})</f>
        <v>5</v>
      </c>
      <c r="CT143">
        <v>3</v>
      </c>
      <c r="CU143">
        <v>1</v>
      </c>
      <c r="CV143">
        <v>3</v>
      </c>
      <c r="CW143">
        <v>1</v>
      </c>
      <c r="CX143">
        <f>LOOKUP(CW143,{1,2,3,4,5},{5,4,3,2,1})</f>
        <v>5</v>
      </c>
      <c r="CY143">
        <v>1</v>
      </c>
      <c r="CZ143">
        <f>LOOKUP(CY143,{1,2,3,4,5},{5,4,3,2,1})</f>
        <v>5</v>
      </c>
      <c r="DA143">
        <v>1</v>
      </c>
      <c r="DB143">
        <f>LOOKUP(DA143,{1,2,3,4,5},{5,4,3,2,1})</f>
        <v>5</v>
      </c>
      <c r="DC143">
        <v>5</v>
      </c>
      <c r="DD143">
        <v>5</v>
      </c>
      <c r="DE143">
        <v>5</v>
      </c>
      <c r="DF143">
        <v>4</v>
      </c>
      <c r="DG143">
        <v>4</v>
      </c>
      <c r="DH143">
        <v>4</v>
      </c>
      <c r="DI143">
        <v>2</v>
      </c>
      <c r="DJ143">
        <v>2</v>
      </c>
      <c r="DK143">
        <v>2</v>
      </c>
      <c r="DL143" s="2">
        <f t="shared" si="399"/>
        <v>10</v>
      </c>
      <c r="DM143">
        <f t="shared" si="400"/>
        <v>3.3332999999999999</v>
      </c>
      <c r="DN143">
        <f t="shared" si="401"/>
        <v>12</v>
      </c>
      <c r="DO143">
        <f t="shared" si="402"/>
        <v>4</v>
      </c>
      <c r="DP143">
        <f t="shared" si="403"/>
        <v>22</v>
      </c>
      <c r="DQ143" s="3">
        <f t="shared" si="404"/>
        <v>3.6667000000000001</v>
      </c>
      <c r="DR143" s="2">
        <f t="shared" si="405"/>
        <v>23</v>
      </c>
      <c r="DS143">
        <f t="shared" si="406"/>
        <v>3.8332999999999999</v>
      </c>
      <c r="DT143">
        <f t="shared" si="407"/>
        <v>23</v>
      </c>
      <c r="DU143">
        <f t="shared" si="408"/>
        <v>2.875</v>
      </c>
      <c r="DV143">
        <f t="shared" si="409"/>
        <v>46</v>
      </c>
      <c r="DW143" s="3">
        <f t="shared" si="410"/>
        <v>3.29</v>
      </c>
      <c r="DX143" s="2">
        <f t="shared" si="411"/>
        <v>11</v>
      </c>
      <c r="DY143">
        <f t="shared" si="412"/>
        <v>3.6667000000000001</v>
      </c>
      <c r="DZ143">
        <f t="shared" si="413"/>
        <v>7</v>
      </c>
      <c r="EA143">
        <f t="shared" si="414"/>
        <v>2.3332999999999999</v>
      </c>
      <c r="EB143">
        <f t="shared" si="415"/>
        <v>18</v>
      </c>
      <c r="EC143" s="3">
        <f t="shared" si="416"/>
        <v>3</v>
      </c>
      <c r="ED143" s="2">
        <f t="shared" si="447"/>
        <v>30</v>
      </c>
      <c r="EE143" s="3">
        <f t="shared" si="417"/>
        <v>5</v>
      </c>
      <c r="EF143" s="2">
        <f t="shared" si="418"/>
        <v>6</v>
      </c>
      <c r="EG143" s="3">
        <f t="shared" si="419"/>
        <v>2</v>
      </c>
      <c r="EH143" s="2">
        <f t="shared" si="420"/>
        <v>122</v>
      </c>
      <c r="EI143" s="3">
        <f t="shared" si="421"/>
        <v>3.49</v>
      </c>
      <c r="EJ143" s="2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3</v>
      </c>
      <c r="ER143">
        <v>1</v>
      </c>
      <c r="ES143">
        <v>1</v>
      </c>
      <c r="ET143">
        <v>4</v>
      </c>
      <c r="EU143" s="37">
        <v>2</v>
      </c>
      <c r="EV143">
        <v>1</v>
      </c>
      <c r="EW143">
        <v>1</v>
      </c>
      <c r="EX143">
        <v>1</v>
      </c>
      <c r="EY143">
        <v>1</v>
      </c>
      <c r="EZ143">
        <v>4</v>
      </c>
      <c r="FA143">
        <v>3</v>
      </c>
      <c r="FB143">
        <v>1</v>
      </c>
      <c r="FC143">
        <v>1</v>
      </c>
      <c r="FD143">
        <v>1</v>
      </c>
      <c r="FE143">
        <v>4</v>
      </c>
      <c r="FF143" s="2">
        <f t="shared" si="422"/>
        <v>33</v>
      </c>
      <c r="FG143" s="3">
        <f t="shared" si="423"/>
        <v>1.65</v>
      </c>
      <c r="FH143" t="s">
        <v>514</v>
      </c>
      <c r="FI143">
        <v>10</v>
      </c>
      <c r="FJ143" t="s">
        <v>520</v>
      </c>
      <c r="FK143">
        <v>15</v>
      </c>
      <c r="FL143" t="s">
        <v>525</v>
      </c>
      <c r="FM143">
        <v>20</v>
      </c>
      <c r="FN143" s="2">
        <v>1</v>
      </c>
      <c r="FO143">
        <v>1</v>
      </c>
      <c r="FP143">
        <v>2</v>
      </c>
      <c r="FQ143">
        <v>1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1</v>
      </c>
      <c r="FX143">
        <v>1</v>
      </c>
      <c r="FY143" s="37">
        <v>2</v>
      </c>
      <c r="FZ143">
        <v>1</v>
      </c>
      <c r="GA143">
        <v>2</v>
      </c>
      <c r="GB143">
        <v>2</v>
      </c>
      <c r="GC143">
        <v>2</v>
      </c>
      <c r="GD143">
        <v>1</v>
      </c>
      <c r="GE143">
        <v>1</v>
      </c>
      <c r="GF143">
        <v>2</v>
      </c>
      <c r="GG143">
        <v>2</v>
      </c>
      <c r="GH143">
        <v>2</v>
      </c>
      <c r="GI143">
        <v>1</v>
      </c>
      <c r="GJ143" s="2">
        <f t="shared" si="424"/>
        <v>32</v>
      </c>
      <c r="GK143" s="3">
        <f t="shared" si="425"/>
        <v>1.6</v>
      </c>
      <c r="GL143" s="2" t="s">
        <v>513</v>
      </c>
      <c r="GM143">
        <v>9</v>
      </c>
      <c r="GN143" t="s">
        <v>521</v>
      </c>
      <c r="GO143">
        <v>16</v>
      </c>
      <c r="GP143" t="s">
        <v>520</v>
      </c>
      <c r="GQ143" s="3">
        <v>15</v>
      </c>
      <c r="GR143" s="2">
        <v>1</v>
      </c>
      <c r="GS143">
        <v>3</v>
      </c>
      <c r="GT143">
        <v>4</v>
      </c>
      <c r="GU143">
        <v>2</v>
      </c>
      <c r="GV143">
        <v>3</v>
      </c>
      <c r="GW143">
        <v>4</v>
      </c>
      <c r="GX143" s="37">
        <f>LOOKUP(GW143,{1,2,3,4,5},{5,4,3,2,1})</f>
        <v>2</v>
      </c>
      <c r="GY143">
        <v>5</v>
      </c>
      <c r="GZ143" s="37">
        <f>LOOKUP(GY143,{1,2,3,4,5},{5,4,3,2,1})</f>
        <v>1</v>
      </c>
      <c r="HA143">
        <v>3</v>
      </c>
      <c r="HB143">
        <v>4</v>
      </c>
      <c r="HC143" s="37">
        <f>LOOKUP(HB143,{1,2,3,4,5},{5,4,3,2,1})</f>
        <v>2</v>
      </c>
      <c r="HD143">
        <v>1</v>
      </c>
      <c r="HE143">
        <v>2</v>
      </c>
      <c r="HF143">
        <v>5</v>
      </c>
      <c r="HG143">
        <v>3</v>
      </c>
      <c r="HH143">
        <v>3</v>
      </c>
      <c r="HI143">
        <v>4</v>
      </c>
      <c r="HJ143">
        <v>5</v>
      </c>
      <c r="HK143">
        <v>3</v>
      </c>
      <c r="HL143" s="37">
        <f>LOOKUP(HK143,{1,2,3,4,5},{5,4,3,2,1})</f>
        <v>3</v>
      </c>
      <c r="HM143">
        <v>4</v>
      </c>
      <c r="HN143" s="37">
        <f>LOOKUP(HM143,{1,2,3,4,5},{5,4,3,2,1})</f>
        <v>2</v>
      </c>
      <c r="HO143">
        <f t="shared" si="426"/>
        <v>48</v>
      </c>
      <c r="HP143">
        <f t="shared" si="427"/>
        <v>2.82</v>
      </c>
      <c r="HQ143">
        <v>1</v>
      </c>
      <c r="HR143">
        <v>1</v>
      </c>
      <c r="HS143">
        <v>3</v>
      </c>
      <c r="HT143">
        <v>1</v>
      </c>
      <c r="HU143">
        <v>1</v>
      </c>
      <c r="HV143">
        <v>1</v>
      </c>
      <c r="HW143">
        <v>1</v>
      </c>
      <c r="HX143" s="37">
        <v>3</v>
      </c>
      <c r="HY143">
        <v>1</v>
      </c>
      <c r="HZ143">
        <v>3</v>
      </c>
      <c r="IA143">
        <v>3</v>
      </c>
      <c r="IB143">
        <v>1</v>
      </c>
      <c r="IC143">
        <v>1</v>
      </c>
      <c r="ID143">
        <v>1</v>
      </c>
      <c r="IE143">
        <v>2</v>
      </c>
      <c r="IF143">
        <v>3</v>
      </c>
      <c r="IG143">
        <v>3</v>
      </c>
      <c r="IH143">
        <v>1</v>
      </c>
      <c r="II143">
        <v>2</v>
      </c>
      <c r="IJ143" s="37">
        <f>LOOKUP(II143,{1,2,3},{3,2,1})</f>
        <v>2</v>
      </c>
      <c r="IK143" s="2">
        <f t="shared" si="397"/>
        <v>29</v>
      </c>
      <c r="IL143" s="3">
        <f t="shared" si="398"/>
        <v>1.71</v>
      </c>
      <c r="IM143" s="2">
        <v>1</v>
      </c>
      <c r="IN143">
        <v>1</v>
      </c>
      <c r="IO143">
        <v>4</v>
      </c>
      <c r="IP143">
        <v>3</v>
      </c>
      <c r="IQ143">
        <v>2</v>
      </c>
      <c r="IR143">
        <v>5</v>
      </c>
      <c r="IS143">
        <v>2</v>
      </c>
      <c r="IT143" s="2">
        <f t="shared" si="428"/>
        <v>17</v>
      </c>
      <c r="IU143" s="3">
        <f t="shared" si="429"/>
        <v>2.8330000000000002</v>
      </c>
      <c r="IV143" s="2">
        <v>1</v>
      </c>
      <c r="IW143">
        <v>1</v>
      </c>
      <c r="IX143">
        <v>4</v>
      </c>
      <c r="IY143">
        <v>3</v>
      </c>
      <c r="IZ143">
        <v>2</v>
      </c>
      <c r="JA143">
        <v>5</v>
      </c>
      <c r="JB143">
        <v>2</v>
      </c>
      <c r="JC143" s="2">
        <f t="shared" si="430"/>
        <v>17</v>
      </c>
      <c r="JD143" s="3">
        <f t="shared" si="431"/>
        <v>2.8330000000000002</v>
      </c>
      <c r="JE143" s="2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 s="2">
        <f t="shared" si="432"/>
        <v>6</v>
      </c>
      <c r="JM143" s="3">
        <f t="shared" si="433"/>
        <v>1</v>
      </c>
      <c r="JN143" s="2">
        <v>1</v>
      </c>
      <c r="JO143">
        <v>4</v>
      </c>
      <c r="JP143">
        <v>5</v>
      </c>
      <c r="JQ143">
        <v>5</v>
      </c>
      <c r="JR143">
        <v>4</v>
      </c>
      <c r="JS143">
        <v>5</v>
      </c>
      <c r="JT143">
        <v>4</v>
      </c>
      <c r="JU143" s="2">
        <f t="shared" si="452"/>
        <v>27</v>
      </c>
      <c r="JV143" s="3">
        <f t="shared" si="453"/>
        <v>4.5</v>
      </c>
      <c r="JW143" s="2">
        <v>1</v>
      </c>
      <c r="JX143">
        <v>5</v>
      </c>
      <c r="JY143" s="37">
        <f>LOOKUP(JX143,{1,2,3,4,5},{5,4,3,2,1})</f>
        <v>1</v>
      </c>
      <c r="JZ143">
        <v>4</v>
      </c>
      <c r="KA143" s="37">
        <f>LOOKUP(JZ143,{1,2,3,4,5},{5,4,3,2,1})</f>
        <v>2</v>
      </c>
      <c r="KB143">
        <v>3</v>
      </c>
      <c r="KC143" s="37">
        <f>LOOKUP(KB143,{1,2,3,4,5},{5,4,3,2,1})</f>
        <v>3</v>
      </c>
      <c r="KD143">
        <v>5</v>
      </c>
      <c r="KE143" s="37">
        <f>LOOKUP(KD143,{1,2,3,4,5},{5,4,3,2,1})</f>
        <v>1</v>
      </c>
      <c r="KF143">
        <v>2</v>
      </c>
      <c r="KG143" s="37">
        <f>LOOKUP(KF143,{1,2,3,4,5},{5,4,3,2,1})</f>
        <v>4</v>
      </c>
      <c r="KH143">
        <v>5</v>
      </c>
      <c r="KI143" s="37">
        <f>LOOKUP(KH143,{1,2,3,4,5},{5,4,3,2,1})</f>
        <v>1</v>
      </c>
      <c r="KJ143" s="2">
        <f t="shared" si="448"/>
        <v>24</v>
      </c>
      <c r="KK143" s="3">
        <f t="shared" si="434"/>
        <v>4</v>
      </c>
      <c r="KL143" s="2">
        <f t="shared" si="435"/>
        <v>3</v>
      </c>
      <c r="KM143">
        <f t="shared" si="436"/>
        <v>10</v>
      </c>
      <c r="KN143">
        <f t="shared" si="450"/>
        <v>9</v>
      </c>
      <c r="KO143">
        <f t="shared" si="437"/>
        <v>5</v>
      </c>
      <c r="KP143">
        <f t="shared" si="449"/>
        <v>14</v>
      </c>
      <c r="KQ143">
        <f t="shared" si="438"/>
        <v>5</v>
      </c>
      <c r="KR143" s="2">
        <f t="shared" si="454"/>
        <v>5</v>
      </c>
      <c r="KS143">
        <f t="shared" si="451"/>
        <v>6</v>
      </c>
      <c r="KT143">
        <f t="shared" ref="KT143:KT176" si="456">(JH143+JQ143)</f>
        <v>6</v>
      </c>
      <c r="KU143">
        <f t="shared" ref="KU143:KU176" si="457">(JI143+JR143)</f>
        <v>5</v>
      </c>
      <c r="KV143">
        <f t="shared" si="371"/>
        <v>6</v>
      </c>
      <c r="KW143" s="3">
        <f t="shared" si="372"/>
        <v>5</v>
      </c>
      <c r="KX143" s="2">
        <v>1</v>
      </c>
      <c r="KY143">
        <v>3</v>
      </c>
      <c r="KZ143">
        <v>4</v>
      </c>
      <c r="LA143">
        <v>3</v>
      </c>
      <c r="LB143">
        <v>3</v>
      </c>
      <c r="LC143">
        <v>3</v>
      </c>
      <c r="LD143">
        <v>2</v>
      </c>
      <c r="LE143">
        <v>3</v>
      </c>
      <c r="LF143">
        <v>2</v>
      </c>
      <c r="LG143">
        <v>2</v>
      </c>
      <c r="LH143">
        <v>4</v>
      </c>
      <c r="LI143">
        <v>2</v>
      </c>
      <c r="LJ143">
        <v>5</v>
      </c>
      <c r="LK143">
        <v>2</v>
      </c>
      <c r="LL143">
        <v>3</v>
      </c>
      <c r="LM143">
        <v>3</v>
      </c>
      <c r="LN143">
        <v>2</v>
      </c>
      <c r="LO143">
        <v>2</v>
      </c>
      <c r="LP143">
        <v>1</v>
      </c>
      <c r="LQ143">
        <v>2</v>
      </c>
      <c r="LR143">
        <v>1</v>
      </c>
      <c r="LS143">
        <v>1</v>
      </c>
      <c r="LT143">
        <v>3</v>
      </c>
      <c r="LU143" s="2">
        <f t="shared" si="439"/>
        <v>21</v>
      </c>
      <c r="LV143" s="3">
        <f t="shared" si="440"/>
        <v>3.5</v>
      </c>
      <c r="LW143" s="2">
        <f t="shared" si="441"/>
        <v>35</v>
      </c>
      <c r="LX143" s="3">
        <f t="shared" si="442"/>
        <v>2.1880000000000002</v>
      </c>
      <c r="LY143" s="2">
        <f t="shared" si="443"/>
        <v>56</v>
      </c>
      <c r="LZ143" s="3">
        <f t="shared" si="444"/>
        <v>2.5449999999999999</v>
      </c>
      <c r="MA143" s="2">
        <v>1</v>
      </c>
      <c r="MB143">
        <v>1</v>
      </c>
      <c r="MC143">
        <v>2</v>
      </c>
      <c r="MD143">
        <v>1</v>
      </c>
      <c r="ME143">
        <v>2</v>
      </c>
      <c r="MF143">
        <v>2</v>
      </c>
      <c r="MG143">
        <v>1</v>
      </c>
      <c r="MH143">
        <v>1</v>
      </c>
      <c r="MI143">
        <v>1</v>
      </c>
      <c r="MJ143" s="3">
        <v>2</v>
      </c>
      <c r="MK143">
        <f t="shared" si="445"/>
        <v>14</v>
      </c>
      <c r="ML143" s="2">
        <v>1</v>
      </c>
      <c r="MM143">
        <v>3</v>
      </c>
      <c r="MN143">
        <v>4</v>
      </c>
      <c r="MO143">
        <v>1</v>
      </c>
      <c r="MP143" s="37">
        <f>LOOKUP(MO143,{1,2,3,4,5},{5,4,3,2,1})</f>
        <v>5</v>
      </c>
      <c r="MQ143">
        <v>3</v>
      </c>
      <c r="MR143">
        <v>2</v>
      </c>
      <c r="MS143" s="37">
        <f>LOOKUP(MR143,{1,2,3,4,5},{5,4,3,2,1})</f>
        <v>4</v>
      </c>
      <c r="MT143">
        <v>2</v>
      </c>
      <c r="MU143" s="37">
        <f>LOOKUP(MT143,{1,2,3,4,5},{5,4,3,2,1})</f>
        <v>4</v>
      </c>
      <c r="MV143">
        <v>2</v>
      </c>
      <c r="MW143">
        <v>3</v>
      </c>
      <c r="MX143">
        <v>1</v>
      </c>
      <c r="MY143">
        <v>4</v>
      </c>
      <c r="MZ143" s="37">
        <f>LOOKUP(MY143,{1,2,3,4,5},{5,4,3,2,1})</f>
        <v>2</v>
      </c>
      <c r="NA143">
        <v>4</v>
      </c>
      <c r="NB143">
        <v>2</v>
      </c>
      <c r="NC143">
        <v>2</v>
      </c>
      <c r="ND143" s="37">
        <f>LOOKUP(NC143,{1,2,3,4,5},{5,4,3,2,1})</f>
        <v>4</v>
      </c>
      <c r="NE143">
        <v>3</v>
      </c>
      <c r="NF143">
        <v>3</v>
      </c>
      <c r="NG143" s="37">
        <f>LOOKUP(NF143,{1,2,3,4,5},{5,4,3,2,1})</f>
        <v>3</v>
      </c>
      <c r="NH143">
        <v>4</v>
      </c>
      <c r="NI143" s="37">
        <f>LOOKUP(NH143,{1,2,3,4,5},{5,4,3,2,1})</f>
        <v>2</v>
      </c>
      <c r="NJ143">
        <v>2</v>
      </c>
      <c r="NK143">
        <v>2</v>
      </c>
      <c r="NL143" s="37">
        <f>LOOKUP(NK143,{1,2,3,4,5},{5,4,3,2,1})</f>
        <v>4</v>
      </c>
      <c r="NM143">
        <v>3</v>
      </c>
      <c r="NN143" s="37">
        <f>LOOKUP(NM143,{1,2,3,4,5},{5,4,3,2,1})</f>
        <v>3</v>
      </c>
      <c r="NO143">
        <v>4</v>
      </c>
      <c r="NP143" s="37">
        <f>LOOKUP(NO143,{1,2,3,4,5},{5,4,3,2,1})</f>
        <v>2</v>
      </c>
      <c r="NQ143">
        <v>3</v>
      </c>
      <c r="NR143">
        <v>3</v>
      </c>
      <c r="NS143">
        <v>4</v>
      </c>
      <c r="NT143">
        <v>1</v>
      </c>
      <c r="NU143" s="37">
        <f>LOOKUP(NT143,{1,2,3,4,5},{5,4,3,2,1})</f>
        <v>5</v>
      </c>
      <c r="NV143">
        <v>3</v>
      </c>
      <c r="NW143" s="37">
        <f>LOOKUP(NV143,{1,2,3,4,5},{5,4,3,2,1})</f>
        <v>3</v>
      </c>
      <c r="NX143">
        <v>2</v>
      </c>
      <c r="NY143" s="37">
        <f>LOOKUP(NX143,{1,2,3,4,5},{5,4,3,2,1})</f>
        <v>4</v>
      </c>
      <c r="NZ143">
        <f t="shared" si="373"/>
        <v>82</v>
      </c>
      <c r="OA143">
        <f t="shared" si="374"/>
        <v>3.15</v>
      </c>
      <c r="OB143" s="13" t="s">
        <v>440</v>
      </c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</row>
    <row r="144" spans="1:461" x14ac:dyDescent="0.3">
      <c r="A144" s="30">
        <v>158</v>
      </c>
      <c r="B144" s="2" t="s">
        <v>969</v>
      </c>
      <c r="C144" s="3">
        <v>1</v>
      </c>
      <c r="D144" s="2">
        <v>23</v>
      </c>
      <c r="E144">
        <v>1</v>
      </c>
      <c r="F144" s="2">
        <v>1</v>
      </c>
      <c r="G144">
        <v>1</v>
      </c>
      <c r="H144" s="3">
        <v>1</v>
      </c>
      <c r="I144" s="2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f t="shared" si="446"/>
        <v>1</v>
      </c>
      <c r="Q144" t="s">
        <v>970</v>
      </c>
      <c r="R144">
        <v>1</v>
      </c>
      <c r="S144">
        <v>5</v>
      </c>
      <c r="T144">
        <f>LOOKUP(R144,{1,2,3,4,5,6,11,15},{1,2,1,2,2,2,1,2})</f>
        <v>1</v>
      </c>
      <c r="U144">
        <v>2</v>
      </c>
      <c r="V144" s="3"/>
      <c r="W144" s="2">
        <v>4</v>
      </c>
      <c r="X144">
        <v>10</v>
      </c>
      <c r="Y144">
        <v>60</v>
      </c>
      <c r="Z144" s="13">
        <f t="shared" si="359"/>
        <v>3</v>
      </c>
      <c r="AA144">
        <v>30</v>
      </c>
      <c r="AB144" s="13">
        <f t="shared" si="360"/>
        <v>1.5</v>
      </c>
      <c r="AC144">
        <f t="shared" si="362"/>
        <v>9.5</v>
      </c>
      <c r="AD144" s="13">
        <f t="shared" si="455"/>
        <v>3.1669999999999998</v>
      </c>
      <c r="AE144" s="2">
        <v>1</v>
      </c>
      <c r="AF144">
        <v>2</v>
      </c>
      <c r="AG144">
        <f t="shared" si="375"/>
        <v>-1</v>
      </c>
      <c r="AH144">
        <v>2</v>
      </c>
      <c r="AI144">
        <f t="shared" si="376"/>
        <v>-1</v>
      </c>
      <c r="AJ144">
        <v>2</v>
      </c>
      <c r="AK144">
        <f t="shared" si="377"/>
        <v>-1</v>
      </c>
      <c r="AL144">
        <v>2</v>
      </c>
      <c r="AM144">
        <f t="shared" si="378"/>
        <v>1</v>
      </c>
      <c r="AN144">
        <v>2</v>
      </c>
      <c r="AO144">
        <f t="shared" si="379"/>
        <v>1</v>
      </c>
      <c r="AP144">
        <v>2</v>
      </c>
      <c r="AQ144">
        <f t="shared" si="380"/>
        <v>-1</v>
      </c>
      <c r="AR144">
        <v>2</v>
      </c>
      <c r="AS144">
        <f t="shared" si="381"/>
        <v>1</v>
      </c>
      <c r="AT144">
        <v>2</v>
      </c>
      <c r="AU144">
        <f t="shared" si="382"/>
        <v>1</v>
      </c>
      <c r="AV144">
        <v>2</v>
      </c>
      <c r="AW144">
        <f t="shared" si="383"/>
        <v>-1</v>
      </c>
      <c r="AX144">
        <v>1</v>
      </c>
      <c r="AY144">
        <f t="shared" si="384"/>
        <v>-1</v>
      </c>
      <c r="AZ144">
        <v>1</v>
      </c>
      <c r="BA144">
        <f t="shared" si="385"/>
        <v>-1</v>
      </c>
      <c r="BB144">
        <v>2</v>
      </c>
      <c r="BC144">
        <f t="shared" si="386"/>
        <v>-1</v>
      </c>
      <c r="BD144">
        <v>1</v>
      </c>
      <c r="BE144">
        <f t="shared" si="387"/>
        <v>1</v>
      </c>
      <c r="BF144">
        <v>2</v>
      </c>
      <c r="BG144">
        <f t="shared" si="388"/>
        <v>1</v>
      </c>
      <c r="BH144">
        <v>2</v>
      </c>
      <c r="BI144">
        <f t="shared" si="389"/>
        <v>-1</v>
      </c>
      <c r="BJ144">
        <v>1</v>
      </c>
      <c r="BK144">
        <f t="shared" si="390"/>
        <v>-1</v>
      </c>
      <c r="BL144">
        <v>2</v>
      </c>
      <c r="BM144">
        <f t="shared" si="391"/>
        <v>1</v>
      </c>
      <c r="BN144">
        <v>1</v>
      </c>
      <c r="BO144">
        <f t="shared" si="392"/>
        <v>1</v>
      </c>
      <c r="BP144">
        <v>2</v>
      </c>
      <c r="BQ144">
        <f t="shared" si="393"/>
        <v>-1</v>
      </c>
      <c r="BR144">
        <v>1</v>
      </c>
      <c r="BS144">
        <f t="shared" si="394"/>
        <v>-1</v>
      </c>
      <c r="BT144">
        <v>2</v>
      </c>
      <c r="BU144">
        <f t="shared" si="395"/>
        <v>1</v>
      </c>
      <c r="BV144" s="13">
        <f t="shared" si="396"/>
        <v>-3</v>
      </c>
      <c r="BW144" s="2">
        <v>1</v>
      </c>
      <c r="BX144">
        <v>4</v>
      </c>
      <c r="BY144">
        <v>4</v>
      </c>
      <c r="BZ144">
        <v>2</v>
      </c>
      <c r="CA144">
        <v>4</v>
      </c>
      <c r="CB144">
        <v>4</v>
      </c>
      <c r="CC144">
        <v>4</v>
      </c>
      <c r="CD144">
        <v>3</v>
      </c>
      <c r="CE144" s="37">
        <v>5</v>
      </c>
      <c r="CF144">
        <v>4</v>
      </c>
      <c r="CG144">
        <v>5</v>
      </c>
      <c r="CH144">
        <v>2</v>
      </c>
      <c r="CI144">
        <v>2</v>
      </c>
      <c r="CJ144">
        <v>4</v>
      </c>
      <c r="CK144">
        <v>4</v>
      </c>
      <c r="CL144">
        <v>4</v>
      </c>
      <c r="CM144">
        <v>4</v>
      </c>
      <c r="CN144">
        <v>4</v>
      </c>
      <c r="CO144">
        <v>4</v>
      </c>
      <c r="CP144">
        <v>5</v>
      </c>
      <c r="CQ144">
        <v>5</v>
      </c>
      <c r="CR144">
        <v>2</v>
      </c>
      <c r="CS144">
        <f>LOOKUP(CR144,{1,2,3,4,5},{5,4,3,2,1})</f>
        <v>4</v>
      </c>
      <c r="CT144">
        <v>5</v>
      </c>
      <c r="CU144">
        <v>2</v>
      </c>
      <c r="CV144">
        <v>4</v>
      </c>
      <c r="CW144">
        <v>4</v>
      </c>
      <c r="CX144">
        <f>LOOKUP(CW144,{1,2,3,4,5},{5,4,3,2,1})</f>
        <v>2</v>
      </c>
      <c r="CY144">
        <v>4</v>
      </c>
      <c r="CZ144">
        <f>LOOKUP(CY144,{1,2,3,4,5},{5,4,3,2,1})</f>
        <v>2</v>
      </c>
      <c r="DA144">
        <v>2</v>
      </c>
      <c r="DB144">
        <f>LOOKUP(DA144,{1,2,3,4,5},{5,4,3,2,1})</f>
        <v>4</v>
      </c>
      <c r="DC144">
        <v>2</v>
      </c>
      <c r="DD144">
        <v>4</v>
      </c>
      <c r="DE144">
        <v>5</v>
      </c>
      <c r="DF144">
        <v>4</v>
      </c>
      <c r="DG144">
        <v>2</v>
      </c>
      <c r="DH144">
        <v>2</v>
      </c>
      <c r="DI144">
        <v>5</v>
      </c>
      <c r="DJ144">
        <v>4</v>
      </c>
      <c r="DK144">
        <v>5</v>
      </c>
      <c r="DL144" s="2">
        <f t="shared" si="399"/>
        <v>10</v>
      </c>
      <c r="DM144">
        <f t="shared" si="400"/>
        <v>3.3332999999999999</v>
      </c>
      <c r="DN144">
        <f t="shared" si="401"/>
        <v>8</v>
      </c>
      <c r="DO144">
        <f t="shared" si="402"/>
        <v>2.6667000000000001</v>
      </c>
      <c r="DP144">
        <f t="shared" si="403"/>
        <v>18</v>
      </c>
      <c r="DQ144" s="3">
        <f t="shared" si="404"/>
        <v>3</v>
      </c>
      <c r="DR144" s="2">
        <f t="shared" si="405"/>
        <v>24</v>
      </c>
      <c r="DS144">
        <f t="shared" si="406"/>
        <v>4</v>
      </c>
      <c r="DT144">
        <f t="shared" si="407"/>
        <v>28</v>
      </c>
      <c r="DU144">
        <f t="shared" si="408"/>
        <v>3.5</v>
      </c>
      <c r="DV144">
        <f t="shared" si="409"/>
        <v>52</v>
      </c>
      <c r="DW144" s="3">
        <f t="shared" si="410"/>
        <v>3.71</v>
      </c>
      <c r="DX144" s="2">
        <f t="shared" si="411"/>
        <v>14</v>
      </c>
      <c r="DY144">
        <f t="shared" si="412"/>
        <v>4.6666999999999996</v>
      </c>
      <c r="DZ144">
        <f t="shared" si="413"/>
        <v>11</v>
      </c>
      <c r="EA144">
        <f t="shared" si="414"/>
        <v>3.6667000000000001</v>
      </c>
      <c r="EB144">
        <f t="shared" si="415"/>
        <v>25</v>
      </c>
      <c r="EC144" s="3">
        <f t="shared" si="416"/>
        <v>4.17</v>
      </c>
      <c r="ED144" s="2">
        <f t="shared" si="447"/>
        <v>19</v>
      </c>
      <c r="EE144" s="3">
        <f t="shared" si="417"/>
        <v>3.17</v>
      </c>
      <c r="EF144" s="2">
        <f t="shared" si="418"/>
        <v>14</v>
      </c>
      <c r="EG144" s="3">
        <f t="shared" si="419"/>
        <v>4.67</v>
      </c>
      <c r="EH144" s="2">
        <f t="shared" si="420"/>
        <v>128</v>
      </c>
      <c r="EI144" s="3">
        <f t="shared" si="421"/>
        <v>3.66</v>
      </c>
      <c r="EJ144" s="2">
        <v>1</v>
      </c>
      <c r="EK144">
        <v>4</v>
      </c>
      <c r="EL144">
        <v>3</v>
      </c>
      <c r="EM144">
        <v>3</v>
      </c>
      <c r="EN144">
        <v>4</v>
      </c>
      <c r="EO144">
        <v>4</v>
      </c>
      <c r="EP144">
        <v>4</v>
      </c>
      <c r="EQ144">
        <v>5</v>
      </c>
      <c r="ER144">
        <v>5</v>
      </c>
      <c r="ES144">
        <v>5</v>
      </c>
      <c r="ET144">
        <v>5</v>
      </c>
      <c r="EU144" s="37">
        <v>2</v>
      </c>
      <c r="EV144">
        <v>2</v>
      </c>
      <c r="EW144">
        <v>2</v>
      </c>
      <c r="EX144">
        <v>4</v>
      </c>
      <c r="EY144">
        <v>4</v>
      </c>
      <c r="EZ144">
        <v>2</v>
      </c>
      <c r="FA144">
        <v>2</v>
      </c>
      <c r="FB144">
        <v>5</v>
      </c>
      <c r="FC144">
        <v>2</v>
      </c>
      <c r="FD144">
        <v>2</v>
      </c>
      <c r="FE144">
        <v>5</v>
      </c>
      <c r="FF144" s="2">
        <f t="shared" si="422"/>
        <v>72</v>
      </c>
      <c r="FG144" s="3">
        <f t="shared" si="423"/>
        <v>3.6</v>
      </c>
      <c r="FH144" t="s">
        <v>522</v>
      </c>
      <c r="FI144">
        <v>17</v>
      </c>
      <c r="FJ144" t="s">
        <v>521</v>
      </c>
      <c r="FK144">
        <v>16</v>
      </c>
      <c r="FL144" t="s">
        <v>514</v>
      </c>
      <c r="FM144" s="3">
        <v>10</v>
      </c>
      <c r="FN144" s="2">
        <v>1</v>
      </c>
      <c r="FO144">
        <v>1</v>
      </c>
      <c r="FP144">
        <v>2</v>
      </c>
      <c r="FQ144">
        <v>1</v>
      </c>
      <c r="FR144">
        <v>2</v>
      </c>
      <c r="FS144">
        <v>2</v>
      </c>
      <c r="FT144">
        <v>1</v>
      </c>
      <c r="FU144">
        <v>1</v>
      </c>
      <c r="FV144">
        <v>1</v>
      </c>
      <c r="FW144">
        <v>1</v>
      </c>
      <c r="FX144">
        <v>1</v>
      </c>
      <c r="FY144" s="37">
        <v>2</v>
      </c>
      <c r="FZ144">
        <v>2</v>
      </c>
      <c r="GA144">
        <v>2</v>
      </c>
      <c r="GB144">
        <v>1</v>
      </c>
      <c r="GC144">
        <v>1</v>
      </c>
      <c r="GD144">
        <v>2</v>
      </c>
      <c r="GE144">
        <v>2</v>
      </c>
      <c r="GF144">
        <v>1</v>
      </c>
      <c r="GG144">
        <v>2</v>
      </c>
      <c r="GH144">
        <v>2</v>
      </c>
      <c r="GI144">
        <v>1</v>
      </c>
      <c r="GJ144" s="2">
        <f t="shared" si="424"/>
        <v>29</v>
      </c>
      <c r="GK144" s="3">
        <f t="shared" si="425"/>
        <v>1.45</v>
      </c>
      <c r="GL144" s="2" t="s">
        <v>522</v>
      </c>
      <c r="GM144">
        <v>17</v>
      </c>
      <c r="GN144" t="s">
        <v>521</v>
      </c>
      <c r="GO144">
        <v>16</v>
      </c>
      <c r="GP144" t="s">
        <v>514</v>
      </c>
      <c r="GQ144" s="3">
        <v>10</v>
      </c>
      <c r="GR144" s="2">
        <v>1</v>
      </c>
      <c r="GS144">
        <v>4</v>
      </c>
      <c r="GT144">
        <v>4</v>
      </c>
      <c r="GU144">
        <v>5</v>
      </c>
      <c r="GV144">
        <v>5</v>
      </c>
      <c r="GW144">
        <v>5</v>
      </c>
      <c r="GX144" s="37">
        <f>LOOKUP(GW144,{1,2,3,4,5},{5,4,3,2,1})</f>
        <v>1</v>
      </c>
      <c r="GY144">
        <v>3</v>
      </c>
      <c r="GZ144" s="37">
        <f>LOOKUP(GY144,{1,2,3,4,5},{5,4,3,2,1})</f>
        <v>3</v>
      </c>
      <c r="HA144">
        <v>4</v>
      </c>
      <c r="HB144">
        <v>4</v>
      </c>
      <c r="HC144" s="37">
        <f>LOOKUP(HB144,{1,2,3,4,5},{5,4,3,2,1})</f>
        <v>2</v>
      </c>
      <c r="HD144">
        <v>2</v>
      </c>
      <c r="HE144">
        <v>4</v>
      </c>
      <c r="HF144">
        <v>5</v>
      </c>
      <c r="HG144">
        <v>2</v>
      </c>
      <c r="HH144">
        <v>5</v>
      </c>
      <c r="HI144">
        <v>5</v>
      </c>
      <c r="HJ144">
        <v>5</v>
      </c>
      <c r="HK144">
        <v>3</v>
      </c>
      <c r="HL144" s="37">
        <f>LOOKUP(HK144,{1,2,3,4,5},{5,4,3,2,1})</f>
        <v>3</v>
      </c>
      <c r="HM144">
        <v>3</v>
      </c>
      <c r="HN144" s="37">
        <f>LOOKUP(HM144,{1,2,3,4,5},{5,4,3,2,1})</f>
        <v>3</v>
      </c>
      <c r="HO144">
        <f t="shared" si="426"/>
        <v>62</v>
      </c>
      <c r="HP144">
        <f t="shared" si="427"/>
        <v>3.65</v>
      </c>
      <c r="HQ144">
        <v>1</v>
      </c>
      <c r="HR144">
        <v>1</v>
      </c>
      <c r="HS144">
        <v>2</v>
      </c>
      <c r="HT144">
        <v>1</v>
      </c>
      <c r="HU144">
        <v>1</v>
      </c>
      <c r="HV144">
        <v>1</v>
      </c>
      <c r="HW144">
        <v>1</v>
      </c>
      <c r="HX144" s="37">
        <v>3</v>
      </c>
      <c r="HY144">
        <v>1</v>
      </c>
      <c r="HZ144">
        <v>3</v>
      </c>
      <c r="IA144">
        <v>2</v>
      </c>
      <c r="IB144">
        <v>1</v>
      </c>
      <c r="IC144">
        <v>1</v>
      </c>
      <c r="ID144">
        <v>1</v>
      </c>
      <c r="IE144">
        <v>1</v>
      </c>
      <c r="IF144">
        <v>2</v>
      </c>
      <c r="IG144">
        <v>2</v>
      </c>
      <c r="IH144">
        <v>2</v>
      </c>
      <c r="II144">
        <v>3</v>
      </c>
      <c r="IJ144" s="37">
        <f>LOOKUP(II144,{1,2,3},{3,2,1})</f>
        <v>1</v>
      </c>
      <c r="IK144" s="2">
        <f t="shared" si="397"/>
        <v>24</v>
      </c>
      <c r="IL144" s="3">
        <f t="shared" si="398"/>
        <v>1.41</v>
      </c>
      <c r="IM144" s="2">
        <v>1</v>
      </c>
      <c r="IN144">
        <v>3</v>
      </c>
      <c r="IO144">
        <v>4</v>
      </c>
      <c r="IP144">
        <v>3</v>
      </c>
      <c r="IQ144">
        <v>3</v>
      </c>
      <c r="IR144">
        <v>5</v>
      </c>
      <c r="IS144">
        <v>4</v>
      </c>
      <c r="IT144" s="2">
        <f t="shared" si="428"/>
        <v>22</v>
      </c>
      <c r="IU144" s="3">
        <f t="shared" si="429"/>
        <v>3.6669999999999998</v>
      </c>
      <c r="IV144" s="2">
        <v>1</v>
      </c>
      <c r="IW144">
        <v>3</v>
      </c>
      <c r="IX144">
        <v>5</v>
      </c>
      <c r="IY144">
        <v>3</v>
      </c>
      <c r="IZ144">
        <v>3</v>
      </c>
      <c r="JA144">
        <v>4</v>
      </c>
      <c r="JB144">
        <v>5</v>
      </c>
      <c r="JC144" s="2">
        <f t="shared" si="430"/>
        <v>23</v>
      </c>
      <c r="JD144" s="3">
        <f t="shared" si="431"/>
        <v>3.8330000000000002</v>
      </c>
      <c r="JE144" s="2">
        <v>1</v>
      </c>
      <c r="JF144">
        <v>4</v>
      </c>
      <c r="JG144">
        <v>3</v>
      </c>
      <c r="JH144">
        <v>3</v>
      </c>
      <c r="JI144">
        <v>5</v>
      </c>
      <c r="JJ144">
        <v>2</v>
      </c>
      <c r="JK144">
        <v>3</v>
      </c>
      <c r="JL144" s="2">
        <f t="shared" si="432"/>
        <v>20</v>
      </c>
      <c r="JM144" s="3">
        <f t="shared" si="433"/>
        <v>3.3330000000000002</v>
      </c>
      <c r="JN144" s="2">
        <v>1</v>
      </c>
      <c r="JO144">
        <v>4</v>
      </c>
      <c r="JP144">
        <v>4</v>
      </c>
      <c r="JQ144">
        <v>2</v>
      </c>
      <c r="JR144">
        <v>5</v>
      </c>
      <c r="JS144">
        <v>2</v>
      </c>
      <c r="JT144">
        <v>4</v>
      </c>
      <c r="JU144" s="2">
        <f t="shared" si="452"/>
        <v>21</v>
      </c>
      <c r="JV144" s="3">
        <f t="shared" si="453"/>
        <v>3.5</v>
      </c>
      <c r="JW144" s="2">
        <v>1</v>
      </c>
      <c r="JX144">
        <v>2</v>
      </c>
      <c r="JY144" s="37">
        <f>LOOKUP(JX144,{1,2,3,4,5},{5,4,3,2,1})</f>
        <v>4</v>
      </c>
      <c r="JZ144">
        <v>4</v>
      </c>
      <c r="KA144" s="37">
        <f>LOOKUP(JZ144,{1,2,3,4,5},{5,4,3,2,1})</f>
        <v>2</v>
      </c>
      <c r="KB144">
        <v>2</v>
      </c>
      <c r="KC144" s="37">
        <f>LOOKUP(KB144,{1,2,3,4,5},{5,4,3,2,1})</f>
        <v>4</v>
      </c>
      <c r="KD144">
        <v>5</v>
      </c>
      <c r="KE144" s="37">
        <f>LOOKUP(KD144,{1,2,3,4,5},{5,4,3,2,1})</f>
        <v>1</v>
      </c>
      <c r="KF144">
        <v>1</v>
      </c>
      <c r="KG144" s="37">
        <f>LOOKUP(KF144,{1,2,3,4,5},{5,4,3,2,1})</f>
        <v>5</v>
      </c>
      <c r="KH144">
        <v>2</v>
      </c>
      <c r="KI144" s="37">
        <f>LOOKUP(KH144,{1,2,3,4,5},{5,4,3,2,1})</f>
        <v>4</v>
      </c>
      <c r="KJ144" s="2">
        <f t="shared" si="448"/>
        <v>16</v>
      </c>
      <c r="KK144" s="3">
        <f t="shared" si="434"/>
        <v>2.6669999999999998</v>
      </c>
      <c r="KL144" s="2">
        <f t="shared" si="435"/>
        <v>10</v>
      </c>
      <c r="KM144">
        <f t="shared" si="436"/>
        <v>11</v>
      </c>
      <c r="KN144">
        <f t="shared" si="450"/>
        <v>10</v>
      </c>
      <c r="KO144">
        <f t="shared" si="437"/>
        <v>7</v>
      </c>
      <c r="KP144">
        <f t="shared" si="449"/>
        <v>14</v>
      </c>
      <c r="KQ144">
        <f t="shared" si="438"/>
        <v>13</v>
      </c>
      <c r="KR144" s="2">
        <f t="shared" si="454"/>
        <v>8</v>
      </c>
      <c r="KS144">
        <f t="shared" si="451"/>
        <v>7</v>
      </c>
      <c r="KT144">
        <f t="shared" si="456"/>
        <v>5</v>
      </c>
      <c r="KU144">
        <f t="shared" si="457"/>
        <v>10</v>
      </c>
      <c r="KV144">
        <f t="shared" ref="KV144:KV176" si="458">(JJ144+JS144)</f>
        <v>4</v>
      </c>
      <c r="KW144" s="3">
        <f t="shared" si="372"/>
        <v>7</v>
      </c>
      <c r="KX144" s="32">
        <v>1</v>
      </c>
      <c r="KY144" s="31">
        <v>4</v>
      </c>
      <c r="KZ144" s="31">
        <v>5</v>
      </c>
      <c r="LA144" s="31">
        <v>2</v>
      </c>
      <c r="LB144" s="31">
        <v>2</v>
      </c>
      <c r="LC144" s="31">
        <v>4</v>
      </c>
      <c r="LD144" s="31">
        <v>1</v>
      </c>
      <c r="LE144" s="31">
        <v>5</v>
      </c>
      <c r="LF144" s="31">
        <v>2</v>
      </c>
      <c r="LG144" s="31">
        <v>5</v>
      </c>
      <c r="LH144" s="31">
        <v>5</v>
      </c>
      <c r="LI144" s="31">
        <v>2</v>
      </c>
      <c r="LJ144" s="31">
        <v>5</v>
      </c>
      <c r="LK144" s="31">
        <v>3</v>
      </c>
      <c r="LL144" s="31">
        <v>5</v>
      </c>
      <c r="LM144" s="31">
        <v>2</v>
      </c>
      <c r="LN144" s="31">
        <v>2</v>
      </c>
      <c r="LO144" s="31">
        <v>2</v>
      </c>
      <c r="LP144" s="31">
        <v>2</v>
      </c>
      <c r="LQ144" s="31">
        <v>1</v>
      </c>
      <c r="LR144" s="31">
        <v>3</v>
      </c>
      <c r="LS144" s="31">
        <v>1</v>
      </c>
      <c r="LT144" s="31" t="s">
        <v>440</v>
      </c>
      <c r="LU144" s="32">
        <f t="shared" si="439"/>
        <v>29</v>
      </c>
      <c r="LV144" s="33">
        <f t="shared" si="440"/>
        <v>4.8330000000000002</v>
      </c>
      <c r="LW144" s="32">
        <f t="shared" si="441"/>
        <v>34</v>
      </c>
      <c r="LX144" s="33">
        <f t="shared" si="442"/>
        <v>2.125</v>
      </c>
      <c r="LY144" s="32">
        <f t="shared" si="443"/>
        <v>63</v>
      </c>
      <c r="LZ144" s="33">
        <f t="shared" si="444"/>
        <v>2.8639999999999999</v>
      </c>
      <c r="MA144" s="2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2</v>
      </c>
      <c r="MH144">
        <v>1</v>
      </c>
      <c r="MI144">
        <v>1</v>
      </c>
      <c r="MJ144" s="3">
        <v>1</v>
      </c>
      <c r="MK144">
        <f t="shared" si="445"/>
        <v>11</v>
      </c>
      <c r="ML144" s="2">
        <v>1</v>
      </c>
      <c r="MM144">
        <v>5</v>
      </c>
      <c r="MN144">
        <v>5</v>
      </c>
      <c r="MO144">
        <v>4</v>
      </c>
      <c r="MP144" s="37">
        <f>LOOKUP(MO144,{1,2,3,4,5},{5,4,3,2,1})</f>
        <v>2</v>
      </c>
      <c r="MQ144">
        <v>3</v>
      </c>
      <c r="MR144">
        <v>2</v>
      </c>
      <c r="MS144" s="37">
        <f>LOOKUP(MR144,{1,2,3,4,5},{5,4,3,2,1})</f>
        <v>4</v>
      </c>
      <c r="MT144">
        <v>2</v>
      </c>
      <c r="MU144" s="37">
        <f>LOOKUP(MT144,{1,2,3,4,5},{5,4,3,2,1})</f>
        <v>4</v>
      </c>
      <c r="MV144">
        <v>4</v>
      </c>
      <c r="MW144">
        <v>2</v>
      </c>
      <c r="MX144">
        <v>5</v>
      </c>
      <c r="MY144">
        <v>3</v>
      </c>
      <c r="MZ144" s="37">
        <f>LOOKUP(MY144,{1,2,3,4,5},{5,4,3,2,1})</f>
        <v>3</v>
      </c>
      <c r="NA144">
        <v>4</v>
      </c>
      <c r="NB144">
        <v>3</v>
      </c>
      <c r="NC144">
        <v>3</v>
      </c>
      <c r="ND144" s="37">
        <f>LOOKUP(NC144,{1,2,3,4,5},{5,4,3,2,1})</f>
        <v>3</v>
      </c>
      <c r="NE144">
        <v>3</v>
      </c>
      <c r="NF144">
        <v>3</v>
      </c>
      <c r="NG144" s="37">
        <f>LOOKUP(NF144,{1,2,3,4,5},{5,4,3,2,1})</f>
        <v>3</v>
      </c>
      <c r="NH144">
        <v>3</v>
      </c>
      <c r="NI144" s="37">
        <f>LOOKUP(NH144,{1,2,3,4,5},{5,4,3,2,1})</f>
        <v>3</v>
      </c>
      <c r="NJ144">
        <v>3</v>
      </c>
      <c r="NK144">
        <v>3</v>
      </c>
      <c r="NL144" s="37">
        <f>LOOKUP(NK144,{1,2,3,4,5},{5,4,3,2,1})</f>
        <v>3</v>
      </c>
      <c r="NM144">
        <v>3</v>
      </c>
      <c r="NN144" s="37">
        <f>LOOKUP(NM144,{1,2,3,4,5},{5,4,3,2,1})</f>
        <v>3</v>
      </c>
      <c r="NO144">
        <v>3</v>
      </c>
      <c r="NP144" s="37">
        <f>LOOKUP(NO144,{1,2,3,4,5},{5,4,3,2,1})</f>
        <v>3</v>
      </c>
      <c r="NQ144">
        <v>3</v>
      </c>
      <c r="NR144">
        <v>4</v>
      </c>
      <c r="NS144">
        <v>5</v>
      </c>
      <c r="NT144">
        <v>4</v>
      </c>
      <c r="NU144" s="37">
        <f>LOOKUP(NT144,{1,2,3,4,5},{5,4,3,2,1})</f>
        <v>2</v>
      </c>
      <c r="NV144">
        <v>5</v>
      </c>
      <c r="NW144" s="37">
        <f>LOOKUP(NV144,{1,2,3,4,5},{5,4,3,2,1})</f>
        <v>1</v>
      </c>
      <c r="NX144">
        <v>3</v>
      </c>
      <c r="NY144" s="37">
        <f>LOOKUP(NX144,{1,2,3,4,5},{5,4,3,2,1})</f>
        <v>3</v>
      </c>
      <c r="NZ144">
        <f t="shared" si="373"/>
        <v>86</v>
      </c>
      <c r="OA144">
        <f t="shared" si="374"/>
        <v>3.31</v>
      </c>
      <c r="OB144" s="13" t="s">
        <v>971</v>
      </c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</row>
    <row r="145" spans="1:461" x14ac:dyDescent="0.3">
      <c r="A145" s="30">
        <v>159</v>
      </c>
      <c r="B145" s="2" t="s">
        <v>972</v>
      </c>
      <c r="C145" s="3">
        <v>1</v>
      </c>
      <c r="D145" s="2">
        <v>18</v>
      </c>
      <c r="E145">
        <v>1</v>
      </c>
      <c r="F145" s="2">
        <v>1</v>
      </c>
      <c r="G145">
        <v>1</v>
      </c>
      <c r="H145" s="3">
        <v>1</v>
      </c>
      <c r="I145" s="2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f t="shared" si="446"/>
        <v>1</v>
      </c>
      <c r="Q145" t="s">
        <v>973</v>
      </c>
      <c r="R145">
        <v>1</v>
      </c>
      <c r="S145">
        <v>4</v>
      </c>
      <c r="T145">
        <f>LOOKUP(R145,{1,2,3,4,5,6,11,15},{1,2,1,2,2,2,1,2})</f>
        <v>1</v>
      </c>
      <c r="U145">
        <v>2</v>
      </c>
      <c r="V145" s="3"/>
      <c r="W145" s="2">
        <v>1</v>
      </c>
      <c r="X145">
        <v>5</v>
      </c>
      <c r="Y145">
        <v>80</v>
      </c>
      <c r="Z145" s="13">
        <f t="shared" si="359"/>
        <v>4</v>
      </c>
      <c r="AA145">
        <v>90</v>
      </c>
      <c r="AB145" s="13">
        <f t="shared" si="360"/>
        <v>4.5</v>
      </c>
      <c r="AC145">
        <f t="shared" si="362"/>
        <v>12.5</v>
      </c>
      <c r="AD145" s="13">
        <f t="shared" si="455"/>
        <v>4.1669999999999998</v>
      </c>
      <c r="AE145" s="32">
        <v>1</v>
      </c>
      <c r="AF145" s="31">
        <v>1</v>
      </c>
      <c r="AG145" s="31">
        <f t="shared" si="375"/>
        <v>1</v>
      </c>
      <c r="AH145" s="31" t="s">
        <v>440</v>
      </c>
      <c r="AI145" s="31">
        <f t="shared" si="376"/>
        <v>-1</v>
      </c>
      <c r="AJ145" s="31">
        <v>1</v>
      </c>
      <c r="AK145" s="31">
        <f t="shared" si="377"/>
        <v>1</v>
      </c>
      <c r="AL145" s="31">
        <v>1</v>
      </c>
      <c r="AM145" s="31">
        <f t="shared" si="378"/>
        <v>-1</v>
      </c>
      <c r="AN145" s="31">
        <v>1</v>
      </c>
      <c r="AO145" s="31">
        <f t="shared" si="379"/>
        <v>-1</v>
      </c>
      <c r="AP145" s="31">
        <v>1</v>
      </c>
      <c r="AQ145" s="31">
        <f t="shared" si="380"/>
        <v>1</v>
      </c>
      <c r="AR145" s="31">
        <v>1</v>
      </c>
      <c r="AS145" s="31">
        <f t="shared" si="381"/>
        <v>-1</v>
      </c>
      <c r="AT145" s="31">
        <v>2</v>
      </c>
      <c r="AU145" s="31">
        <f t="shared" si="382"/>
        <v>1</v>
      </c>
      <c r="AV145" s="31">
        <v>1</v>
      </c>
      <c r="AW145" s="31">
        <f t="shared" si="383"/>
        <v>1</v>
      </c>
      <c r="AX145" s="31">
        <v>1</v>
      </c>
      <c r="AY145" s="31">
        <f t="shared" si="384"/>
        <v>-1</v>
      </c>
      <c r="AZ145" s="31">
        <v>1</v>
      </c>
      <c r="BA145" s="31">
        <f t="shared" si="385"/>
        <v>-1</v>
      </c>
      <c r="BB145" s="31">
        <v>1</v>
      </c>
      <c r="BC145" s="31">
        <f t="shared" si="386"/>
        <v>1</v>
      </c>
      <c r="BD145" s="31">
        <v>1</v>
      </c>
      <c r="BE145" s="31">
        <f t="shared" si="387"/>
        <v>1</v>
      </c>
      <c r="BF145" s="31">
        <v>2</v>
      </c>
      <c r="BG145" s="31">
        <f t="shared" si="388"/>
        <v>1</v>
      </c>
      <c r="BH145" s="31">
        <v>1</v>
      </c>
      <c r="BI145" s="31">
        <f t="shared" si="389"/>
        <v>1</v>
      </c>
      <c r="BJ145" s="31">
        <v>2</v>
      </c>
      <c r="BK145" s="31">
        <f t="shared" si="390"/>
        <v>1</v>
      </c>
      <c r="BL145" s="31">
        <v>2</v>
      </c>
      <c r="BM145" s="31">
        <f t="shared" si="391"/>
        <v>1</v>
      </c>
      <c r="BN145" s="31">
        <v>1</v>
      </c>
      <c r="BO145" s="31">
        <f t="shared" si="392"/>
        <v>1</v>
      </c>
      <c r="BP145" s="31">
        <v>1</v>
      </c>
      <c r="BQ145" s="31">
        <f t="shared" si="393"/>
        <v>1</v>
      </c>
      <c r="BR145" s="31">
        <v>2</v>
      </c>
      <c r="BS145" s="31">
        <f t="shared" si="394"/>
        <v>1</v>
      </c>
      <c r="BT145" s="31">
        <v>1</v>
      </c>
      <c r="BU145" s="31">
        <f t="shared" si="395"/>
        <v>-1</v>
      </c>
      <c r="BV145" s="49"/>
      <c r="BW145" s="2">
        <v>1</v>
      </c>
      <c r="BX145">
        <v>4</v>
      </c>
      <c r="BY145">
        <v>4</v>
      </c>
      <c r="BZ145">
        <v>3</v>
      </c>
      <c r="CA145">
        <v>4</v>
      </c>
      <c r="CB145">
        <v>2</v>
      </c>
      <c r="CC145">
        <v>4</v>
      </c>
      <c r="CD145">
        <v>1</v>
      </c>
      <c r="CE145" s="37">
        <v>5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4</v>
      </c>
      <c r="CM145">
        <v>2</v>
      </c>
      <c r="CN145">
        <v>4</v>
      </c>
      <c r="CO145">
        <v>2</v>
      </c>
      <c r="CP145">
        <v>4</v>
      </c>
      <c r="CQ145">
        <v>4</v>
      </c>
      <c r="CR145">
        <v>2</v>
      </c>
      <c r="CS145">
        <f>LOOKUP(CR145,{1,2,3,4,5},{5,4,3,2,1})</f>
        <v>4</v>
      </c>
      <c r="CT145">
        <v>4</v>
      </c>
      <c r="CU145">
        <v>2</v>
      </c>
      <c r="CV145">
        <v>2</v>
      </c>
      <c r="CW145">
        <v>3</v>
      </c>
      <c r="CX145">
        <f>LOOKUP(CW145,{1,2,3,4,5},{5,4,3,2,1})</f>
        <v>3</v>
      </c>
      <c r="CY145">
        <v>2</v>
      </c>
      <c r="CZ145">
        <f>LOOKUP(CY145,{1,2,3,4,5},{5,4,3,2,1})</f>
        <v>4</v>
      </c>
      <c r="DA145">
        <v>2</v>
      </c>
      <c r="DB145">
        <f>LOOKUP(DA145,{1,2,3,4,5},{5,4,3,2,1})</f>
        <v>4</v>
      </c>
      <c r="DC145">
        <v>4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3</v>
      </c>
      <c r="DJ145">
        <v>3</v>
      </c>
      <c r="DK145">
        <v>2</v>
      </c>
      <c r="DL145" s="2">
        <f t="shared" si="399"/>
        <v>11</v>
      </c>
      <c r="DM145">
        <f t="shared" si="400"/>
        <v>3.6667000000000001</v>
      </c>
      <c r="DN145">
        <f t="shared" si="401"/>
        <v>12</v>
      </c>
      <c r="DO145">
        <f t="shared" si="402"/>
        <v>4</v>
      </c>
      <c r="DP145">
        <f t="shared" si="403"/>
        <v>23</v>
      </c>
      <c r="DQ145" s="3">
        <f t="shared" si="404"/>
        <v>3.8334000000000001</v>
      </c>
      <c r="DR145" s="2">
        <f t="shared" si="405"/>
        <v>20</v>
      </c>
      <c r="DS145">
        <f t="shared" si="406"/>
        <v>3.3332999999999999</v>
      </c>
      <c r="DT145">
        <f t="shared" si="407"/>
        <v>15</v>
      </c>
      <c r="DU145">
        <f t="shared" si="408"/>
        <v>1.875</v>
      </c>
      <c r="DV145">
        <f t="shared" si="409"/>
        <v>35</v>
      </c>
      <c r="DW145" s="3">
        <f t="shared" si="410"/>
        <v>2.5</v>
      </c>
      <c r="DX145" s="2">
        <f t="shared" si="411"/>
        <v>12</v>
      </c>
      <c r="DY145">
        <f t="shared" si="412"/>
        <v>4</v>
      </c>
      <c r="DZ145">
        <f t="shared" si="413"/>
        <v>8</v>
      </c>
      <c r="EA145">
        <f t="shared" si="414"/>
        <v>2.6667000000000001</v>
      </c>
      <c r="EB145">
        <f t="shared" si="415"/>
        <v>20</v>
      </c>
      <c r="EC145" s="3">
        <f t="shared" si="416"/>
        <v>3.33</v>
      </c>
      <c r="ED145" s="2">
        <f t="shared" si="447"/>
        <v>23</v>
      </c>
      <c r="EE145" s="3">
        <f t="shared" si="417"/>
        <v>3.83</v>
      </c>
      <c r="EF145" s="2">
        <f t="shared" si="418"/>
        <v>8</v>
      </c>
      <c r="EG145" s="3">
        <f t="shared" si="419"/>
        <v>2.67</v>
      </c>
      <c r="EH145" s="2">
        <f t="shared" si="420"/>
        <v>109</v>
      </c>
      <c r="EI145" s="3">
        <f t="shared" si="421"/>
        <v>3.11</v>
      </c>
      <c r="EJ145" s="2">
        <v>1</v>
      </c>
      <c r="EK145">
        <v>4</v>
      </c>
      <c r="EL145">
        <v>2</v>
      </c>
      <c r="EM145">
        <v>2</v>
      </c>
      <c r="EN145">
        <v>1</v>
      </c>
      <c r="EO145">
        <v>2</v>
      </c>
      <c r="EP145">
        <v>2</v>
      </c>
      <c r="EQ145">
        <v>2</v>
      </c>
      <c r="ER145">
        <v>2</v>
      </c>
      <c r="ES145">
        <v>3</v>
      </c>
      <c r="ET145">
        <v>4</v>
      </c>
      <c r="EU145" s="37">
        <v>2</v>
      </c>
      <c r="EV145">
        <v>4</v>
      </c>
      <c r="EW145">
        <v>2</v>
      </c>
      <c r="EX145">
        <v>4</v>
      </c>
      <c r="EY145">
        <v>2</v>
      </c>
      <c r="EZ145">
        <v>5</v>
      </c>
      <c r="FA145">
        <v>4</v>
      </c>
      <c r="FB145">
        <v>2</v>
      </c>
      <c r="FC145">
        <v>2</v>
      </c>
      <c r="FD145">
        <v>2</v>
      </c>
      <c r="FE145">
        <v>2</v>
      </c>
      <c r="FF145" s="2">
        <f t="shared" si="422"/>
        <v>53</v>
      </c>
      <c r="FG145" s="3">
        <f t="shared" si="423"/>
        <v>2.65</v>
      </c>
      <c r="FH145" s="2" t="s">
        <v>520</v>
      </c>
      <c r="FI145">
        <v>15</v>
      </c>
      <c r="FJ145" t="s">
        <v>521</v>
      </c>
      <c r="FK145">
        <v>16</v>
      </c>
      <c r="FL145" t="s">
        <v>514</v>
      </c>
      <c r="FM145" s="3">
        <v>10</v>
      </c>
      <c r="FN145" s="2">
        <v>1</v>
      </c>
      <c r="FO145">
        <v>1</v>
      </c>
      <c r="FP145">
        <v>2</v>
      </c>
      <c r="FQ145">
        <v>1</v>
      </c>
      <c r="FR145">
        <v>1</v>
      </c>
      <c r="FS145">
        <v>1</v>
      </c>
      <c r="FT145">
        <v>2</v>
      </c>
      <c r="FU145">
        <v>2</v>
      </c>
      <c r="FV145">
        <v>2</v>
      </c>
      <c r="FW145">
        <v>1</v>
      </c>
      <c r="FX145">
        <v>1</v>
      </c>
      <c r="FY145" s="37">
        <v>2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2</v>
      </c>
      <c r="GG145">
        <v>1</v>
      </c>
      <c r="GH145">
        <v>1</v>
      </c>
      <c r="GI145">
        <v>1</v>
      </c>
      <c r="GJ145" s="2">
        <f t="shared" si="424"/>
        <v>25</v>
      </c>
      <c r="GK145" s="3">
        <f t="shared" si="425"/>
        <v>1.25</v>
      </c>
      <c r="GL145" s="2" t="s">
        <v>520</v>
      </c>
      <c r="GM145">
        <v>15</v>
      </c>
      <c r="GN145" t="s">
        <v>521</v>
      </c>
      <c r="GO145">
        <v>16</v>
      </c>
      <c r="GP145" t="s">
        <v>514</v>
      </c>
      <c r="GQ145" s="3">
        <v>10</v>
      </c>
      <c r="GR145" s="2">
        <v>1</v>
      </c>
      <c r="GS145">
        <v>4</v>
      </c>
      <c r="GT145">
        <v>4</v>
      </c>
      <c r="GU145">
        <v>4</v>
      </c>
      <c r="GV145">
        <v>4</v>
      </c>
      <c r="GW145">
        <v>2</v>
      </c>
      <c r="GX145" s="37">
        <f>LOOKUP(GW145,{1,2,3,4,5},{5,4,3,2,1})</f>
        <v>4</v>
      </c>
      <c r="GY145">
        <v>2</v>
      </c>
      <c r="GZ145" s="37">
        <f>LOOKUP(GY145,{1,2,3,4,5},{5,4,3,2,1})</f>
        <v>4</v>
      </c>
      <c r="HA145">
        <v>2</v>
      </c>
      <c r="HB145">
        <v>4</v>
      </c>
      <c r="HC145" s="37">
        <f>LOOKUP(HB145,{1,2,3,4,5},{5,4,3,2,1})</f>
        <v>2</v>
      </c>
      <c r="HD145">
        <v>2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2</v>
      </c>
      <c r="HL145" s="37">
        <f>LOOKUP(HK145,{1,2,3,4,5},{5,4,3,2,1})</f>
        <v>4</v>
      </c>
      <c r="HM145">
        <v>2</v>
      </c>
      <c r="HN145" s="37">
        <f>LOOKUP(HM145,{1,2,3,4,5},{5,4,3,2,1})</f>
        <v>4</v>
      </c>
      <c r="HO145">
        <f t="shared" si="426"/>
        <v>62</v>
      </c>
      <c r="HP145">
        <f t="shared" si="427"/>
        <v>3.65</v>
      </c>
      <c r="HQ145">
        <v>1</v>
      </c>
      <c r="HR145">
        <v>1</v>
      </c>
      <c r="HS145">
        <v>3</v>
      </c>
      <c r="HT145">
        <v>1</v>
      </c>
      <c r="HU145">
        <v>2</v>
      </c>
      <c r="HV145">
        <v>1</v>
      </c>
      <c r="HW145">
        <v>1</v>
      </c>
      <c r="HX145" s="37">
        <v>3</v>
      </c>
      <c r="HY145">
        <v>2</v>
      </c>
      <c r="HZ145">
        <v>2</v>
      </c>
      <c r="IA145">
        <v>2</v>
      </c>
      <c r="IB145">
        <v>1</v>
      </c>
      <c r="IC145">
        <v>2</v>
      </c>
      <c r="ID145">
        <v>1</v>
      </c>
      <c r="IE145">
        <v>2</v>
      </c>
      <c r="IF145">
        <v>3</v>
      </c>
      <c r="IG145">
        <v>3</v>
      </c>
      <c r="IH145">
        <v>1</v>
      </c>
      <c r="II145">
        <v>2</v>
      </c>
      <c r="IJ145" s="37">
        <f>LOOKUP(II145,{1,2,3},{3,2,1})</f>
        <v>2</v>
      </c>
      <c r="IK145" s="2">
        <f t="shared" si="397"/>
        <v>30</v>
      </c>
      <c r="IL145" s="3">
        <f t="shared" si="398"/>
        <v>1.76</v>
      </c>
      <c r="IM145" s="2">
        <v>1</v>
      </c>
      <c r="IN145">
        <v>3</v>
      </c>
      <c r="IO145">
        <v>4</v>
      </c>
      <c r="IP145">
        <v>4</v>
      </c>
      <c r="IQ145">
        <v>2</v>
      </c>
      <c r="IR145">
        <v>5</v>
      </c>
      <c r="IS145">
        <v>4</v>
      </c>
      <c r="IT145" s="2">
        <f t="shared" si="428"/>
        <v>22</v>
      </c>
      <c r="IU145" s="3">
        <f t="shared" si="429"/>
        <v>3.6669999999999998</v>
      </c>
      <c r="IV145" s="2">
        <v>1</v>
      </c>
      <c r="IW145">
        <v>3</v>
      </c>
      <c r="IX145">
        <v>4</v>
      </c>
      <c r="IY145">
        <v>4</v>
      </c>
      <c r="IZ145">
        <v>3</v>
      </c>
      <c r="JA145">
        <v>5</v>
      </c>
      <c r="JB145">
        <v>4</v>
      </c>
      <c r="JC145" s="2">
        <f t="shared" si="430"/>
        <v>23</v>
      </c>
      <c r="JD145" s="3">
        <f t="shared" si="431"/>
        <v>3.8330000000000002</v>
      </c>
      <c r="JE145" s="2">
        <v>1</v>
      </c>
      <c r="JF145">
        <v>3</v>
      </c>
      <c r="JG145">
        <v>4</v>
      </c>
      <c r="JH145">
        <v>2</v>
      </c>
      <c r="JI145">
        <v>3</v>
      </c>
      <c r="JJ145">
        <v>2</v>
      </c>
      <c r="JK145">
        <v>3</v>
      </c>
      <c r="JL145" s="2">
        <f t="shared" si="432"/>
        <v>17</v>
      </c>
      <c r="JM145" s="3">
        <f t="shared" si="433"/>
        <v>2.8330000000000002</v>
      </c>
      <c r="JN145" s="2">
        <v>1</v>
      </c>
      <c r="JO145">
        <v>4</v>
      </c>
      <c r="JP145">
        <v>4</v>
      </c>
      <c r="JQ145">
        <v>2</v>
      </c>
      <c r="JR145">
        <v>4</v>
      </c>
      <c r="JS145">
        <v>2</v>
      </c>
      <c r="JT145">
        <v>4</v>
      </c>
      <c r="JU145" s="2">
        <f t="shared" si="452"/>
        <v>20</v>
      </c>
      <c r="JV145" s="3">
        <f t="shared" si="453"/>
        <v>3.3330000000000002</v>
      </c>
      <c r="JW145" s="2">
        <v>1</v>
      </c>
      <c r="JX145">
        <v>4</v>
      </c>
      <c r="JY145" s="37">
        <f>LOOKUP(JX145,{1,2,3,4,5},{5,4,3,2,1})</f>
        <v>2</v>
      </c>
      <c r="JZ145">
        <v>3</v>
      </c>
      <c r="KA145" s="37">
        <f>LOOKUP(JZ145,{1,2,3,4,5},{5,4,3,2,1})</f>
        <v>3</v>
      </c>
      <c r="KB145">
        <v>2</v>
      </c>
      <c r="KC145" s="37">
        <f>LOOKUP(KB145,{1,2,3,4,5},{5,4,3,2,1})</f>
        <v>4</v>
      </c>
      <c r="KD145">
        <v>4</v>
      </c>
      <c r="KE145" s="37">
        <f>LOOKUP(KD145,{1,2,3,4,5},{5,4,3,2,1})</f>
        <v>2</v>
      </c>
      <c r="KF145">
        <v>2</v>
      </c>
      <c r="KG145" s="37">
        <f>LOOKUP(KF145,{1,2,3,4,5},{5,4,3,2,1})</f>
        <v>4</v>
      </c>
      <c r="KH145">
        <v>4</v>
      </c>
      <c r="KI145" s="37">
        <f>LOOKUP(KH145,{1,2,3,4,5},{5,4,3,2,1})</f>
        <v>2</v>
      </c>
      <c r="KJ145" s="2">
        <f t="shared" si="448"/>
        <v>19</v>
      </c>
      <c r="KK145" s="3">
        <f t="shared" si="434"/>
        <v>3.1669999999999998</v>
      </c>
      <c r="KL145" s="2">
        <f t="shared" si="435"/>
        <v>8</v>
      </c>
      <c r="KM145">
        <f t="shared" si="436"/>
        <v>11</v>
      </c>
      <c r="KN145">
        <f t="shared" si="450"/>
        <v>12</v>
      </c>
      <c r="KO145">
        <f t="shared" si="437"/>
        <v>7</v>
      </c>
      <c r="KP145">
        <f t="shared" si="449"/>
        <v>14</v>
      </c>
      <c r="KQ145">
        <f t="shared" si="438"/>
        <v>10</v>
      </c>
      <c r="KR145" s="2">
        <f t="shared" si="454"/>
        <v>7</v>
      </c>
      <c r="KS145">
        <f t="shared" si="451"/>
        <v>8</v>
      </c>
      <c r="KT145">
        <f t="shared" si="456"/>
        <v>4</v>
      </c>
      <c r="KU145">
        <f t="shared" si="457"/>
        <v>7</v>
      </c>
      <c r="KV145">
        <f t="shared" si="458"/>
        <v>4</v>
      </c>
      <c r="KW145" s="3">
        <f t="shared" si="372"/>
        <v>7</v>
      </c>
      <c r="KX145" s="2">
        <v>1</v>
      </c>
      <c r="KY145">
        <v>3</v>
      </c>
      <c r="KZ145">
        <v>4</v>
      </c>
      <c r="LA145">
        <v>3</v>
      </c>
      <c r="LB145">
        <v>1</v>
      </c>
      <c r="LC145">
        <v>4</v>
      </c>
      <c r="LD145">
        <v>1</v>
      </c>
      <c r="LE145">
        <v>4</v>
      </c>
      <c r="LF145">
        <v>2</v>
      </c>
      <c r="LG145">
        <v>5</v>
      </c>
      <c r="LH145">
        <v>4</v>
      </c>
      <c r="LI145">
        <v>2</v>
      </c>
      <c r="LJ145">
        <v>5</v>
      </c>
      <c r="LK145">
        <v>3</v>
      </c>
      <c r="LL145">
        <v>4</v>
      </c>
      <c r="LM145">
        <v>3</v>
      </c>
      <c r="LN145">
        <v>3</v>
      </c>
      <c r="LO145">
        <v>4</v>
      </c>
      <c r="LP145">
        <v>3</v>
      </c>
      <c r="LQ145">
        <v>3</v>
      </c>
      <c r="LR145">
        <v>2</v>
      </c>
      <c r="LS145">
        <v>1</v>
      </c>
      <c r="LT145">
        <v>4</v>
      </c>
      <c r="LU145" s="2">
        <f t="shared" si="439"/>
        <v>26</v>
      </c>
      <c r="LV145" s="3">
        <f t="shared" si="440"/>
        <v>4.3330000000000002</v>
      </c>
      <c r="LW145" s="2">
        <f t="shared" si="441"/>
        <v>42</v>
      </c>
      <c r="LX145" s="3">
        <f t="shared" si="442"/>
        <v>2.625</v>
      </c>
      <c r="LY145" s="2">
        <f t="shared" si="443"/>
        <v>68</v>
      </c>
      <c r="LZ145" s="3">
        <f t="shared" si="444"/>
        <v>3.0910000000000002</v>
      </c>
      <c r="MA145" s="2">
        <v>1</v>
      </c>
      <c r="MB145">
        <v>2</v>
      </c>
      <c r="MC145">
        <v>1</v>
      </c>
      <c r="MD145">
        <v>1</v>
      </c>
      <c r="ME145">
        <v>2</v>
      </c>
      <c r="MF145">
        <v>1</v>
      </c>
      <c r="MG145">
        <v>2</v>
      </c>
      <c r="MH145">
        <v>1</v>
      </c>
      <c r="MI145">
        <v>2</v>
      </c>
      <c r="MJ145" s="3">
        <v>1</v>
      </c>
      <c r="MK145">
        <f t="shared" si="445"/>
        <v>14</v>
      </c>
      <c r="ML145" s="2">
        <v>1</v>
      </c>
      <c r="MM145">
        <v>4</v>
      </c>
      <c r="MN145">
        <v>4</v>
      </c>
      <c r="MO145">
        <v>2</v>
      </c>
      <c r="MP145" s="37">
        <f>LOOKUP(MO145,{1,2,3,4,5},{5,4,3,2,1})</f>
        <v>4</v>
      </c>
      <c r="MQ145">
        <v>3</v>
      </c>
      <c r="MR145">
        <v>2</v>
      </c>
      <c r="MS145" s="37">
        <f>LOOKUP(MR145,{1,2,3,4,5},{5,4,3,2,1})</f>
        <v>4</v>
      </c>
      <c r="MT145">
        <v>3</v>
      </c>
      <c r="MU145" s="37">
        <f>LOOKUP(MT145,{1,2,3,4,5},{5,4,3,2,1})</f>
        <v>3</v>
      </c>
      <c r="MV145">
        <v>4</v>
      </c>
      <c r="MW145">
        <v>3</v>
      </c>
      <c r="MX145">
        <v>4</v>
      </c>
      <c r="MY145">
        <v>3</v>
      </c>
      <c r="MZ145" s="37">
        <f>LOOKUP(MY145,{1,2,3,4,5},{5,4,3,2,1})</f>
        <v>3</v>
      </c>
      <c r="NA145">
        <v>3</v>
      </c>
      <c r="NB145">
        <v>2</v>
      </c>
      <c r="NC145">
        <v>4</v>
      </c>
      <c r="ND145" s="37">
        <f>LOOKUP(NC145,{1,2,3,4,5},{5,4,3,2,1})</f>
        <v>2</v>
      </c>
      <c r="NE145">
        <v>3</v>
      </c>
      <c r="NF145">
        <v>2</v>
      </c>
      <c r="NG145" s="37">
        <f>LOOKUP(NF145,{1,2,3,4,5},{5,4,3,2,1})</f>
        <v>4</v>
      </c>
      <c r="NH145">
        <v>2</v>
      </c>
      <c r="NI145" s="37">
        <f>LOOKUP(NH145,{1,2,3,4,5},{5,4,3,2,1})</f>
        <v>4</v>
      </c>
      <c r="NJ145">
        <v>3</v>
      </c>
      <c r="NK145">
        <v>2</v>
      </c>
      <c r="NL145" s="37">
        <f>LOOKUP(NK145,{1,2,3,4,5},{5,4,3,2,1})</f>
        <v>4</v>
      </c>
      <c r="NM145">
        <v>3</v>
      </c>
      <c r="NN145" s="37">
        <f>LOOKUP(NM145,{1,2,3,4,5},{5,4,3,2,1})</f>
        <v>3</v>
      </c>
      <c r="NO145">
        <v>3</v>
      </c>
      <c r="NP145" s="37">
        <f>LOOKUP(NO145,{1,2,3,4,5},{5,4,3,2,1})</f>
        <v>3</v>
      </c>
      <c r="NQ145">
        <v>3</v>
      </c>
      <c r="NR145">
        <v>4</v>
      </c>
      <c r="NS145">
        <v>3</v>
      </c>
      <c r="NT145">
        <v>3</v>
      </c>
      <c r="NU145" s="37">
        <f>LOOKUP(NT145,{1,2,3,4,5},{5,4,3,2,1})</f>
        <v>3</v>
      </c>
      <c r="NV145">
        <v>3</v>
      </c>
      <c r="NW145" s="37">
        <f>LOOKUP(NV145,{1,2,3,4,5},{5,4,3,2,1})</f>
        <v>3</v>
      </c>
      <c r="NX145">
        <v>3</v>
      </c>
      <c r="NY145" s="37">
        <f>LOOKUP(NX145,{1,2,3,4,5},{5,4,3,2,1})</f>
        <v>3</v>
      </c>
      <c r="NZ145">
        <f t="shared" si="373"/>
        <v>86</v>
      </c>
      <c r="OA145">
        <f t="shared" si="374"/>
        <v>3.31</v>
      </c>
      <c r="OB145" s="13" t="s">
        <v>440</v>
      </c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</row>
    <row r="146" spans="1:461" x14ac:dyDescent="0.3">
      <c r="A146" s="30">
        <v>160</v>
      </c>
      <c r="B146" s="2" t="s">
        <v>974</v>
      </c>
      <c r="C146" s="3">
        <v>1</v>
      </c>
      <c r="D146" s="2">
        <v>18</v>
      </c>
      <c r="E146">
        <v>1</v>
      </c>
      <c r="F146" s="2">
        <v>1</v>
      </c>
      <c r="G146">
        <v>2</v>
      </c>
      <c r="H146" s="3">
        <v>1</v>
      </c>
      <c r="I146" s="2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f t="shared" si="446"/>
        <v>1</v>
      </c>
      <c r="R146">
        <v>1</v>
      </c>
      <c r="S146">
        <v>4</v>
      </c>
      <c r="T146">
        <f>LOOKUP(R146,{1,2,3,4,5,6,11,15},{1,2,1,2,2,2,1,2})</f>
        <v>1</v>
      </c>
      <c r="U146">
        <v>2</v>
      </c>
      <c r="V146" s="3"/>
      <c r="W146" s="2">
        <v>1</v>
      </c>
      <c r="X146">
        <v>5</v>
      </c>
      <c r="Y146">
        <v>10</v>
      </c>
      <c r="Z146" s="13">
        <f t="shared" si="359"/>
        <v>0.5</v>
      </c>
      <c r="AA146">
        <v>40</v>
      </c>
      <c r="AB146" s="13">
        <f t="shared" si="360"/>
        <v>2</v>
      </c>
      <c r="AC146">
        <f t="shared" si="362"/>
        <v>6.5</v>
      </c>
      <c r="AD146" s="13">
        <f t="shared" si="455"/>
        <v>2.1669999999999998</v>
      </c>
      <c r="AE146" s="2">
        <v>1</v>
      </c>
      <c r="AF146">
        <v>1</v>
      </c>
      <c r="AG146">
        <f t="shared" si="375"/>
        <v>1</v>
      </c>
      <c r="AH146">
        <v>1</v>
      </c>
      <c r="AI146">
        <f t="shared" si="376"/>
        <v>1</v>
      </c>
      <c r="AJ146">
        <v>1</v>
      </c>
      <c r="AK146">
        <f t="shared" si="377"/>
        <v>1</v>
      </c>
      <c r="AL146">
        <v>1</v>
      </c>
      <c r="AM146">
        <f t="shared" si="378"/>
        <v>-1</v>
      </c>
      <c r="AN146">
        <v>1</v>
      </c>
      <c r="AO146">
        <f t="shared" si="379"/>
        <v>-1</v>
      </c>
      <c r="AP146">
        <v>1</v>
      </c>
      <c r="AQ146">
        <f t="shared" si="380"/>
        <v>1</v>
      </c>
      <c r="AR146">
        <v>1</v>
      </c>
      <c r="AS146">
        <f t="shared" si="381"/>
        <v>-1</v>
      </c>
      <c r="AT146">
        <v>2</v>
      </c>
      <c r="AU146">
        <f t="shared" si="382"/>
        <v>1</v>
      </c>
      <c r="AV146">
        <v>1</v>
      </c>
      <c r="AW146">
        <f t="shared" si="383"/>
        <v>1</v>
      </c>
      <c r="AX146">
        <v>1</v>
      </c>
      <c r="AY146">
        <f t="shared" si="384"/>
        <v>-1</v>
      </c>
      <c r="AZ146">
        <v>1</v>
      </c>
      <c r="BA146">
        <f t="shared" si="385"/>
        <v>-1</v>
      </c>
      <c r="BB146">
        <v>1</v>
      </c>
      <c r="BC146">
        <f t="shared" si="386"/>
        <v>1</v>
      </c>
      <c r="BD146">
        <v>1</v>
      </c>
      <c r="BE146">
        <f t="shared" si="387"/>
        <v>1</v>
      </c>
      <c r="BF146">
        <v>2</v>
      </c>
      <c r="BG146">
        <f t="shared" si="388"/>
        <v>1</v>
      </c>
      <c r="BH146">
        <v>1</v>
      </c>
      <c r="BI146">
        <f t="shared" si="389"/>
        <v>1</v>
      </c>
      <c r="BJ146">
        <v>2</v>
      </c>
      <c r="BK146">
        <f t="shared" si="390"/>
        <v>1</v>
      </c>
      <c r="BL146">
        <v>2</v>
      </c>
      <c r="BM146">
        <f t="shared" si="391"/>
        <v>1</v>
      </c>
      <c r="BN146">
        <v>1</v>
      </c>
      <c r="BO146">
        <f t="shared" si="392"/>
        <v>1</v>
      </c>
      <c r="BP146">
        <v>1</v>
      </c>
      <c r="BQ146">
        <f t="shared" si="393"/>
        <v>1</v>
      </c>
      <c r="BR146">
        <v>2</v>
      </c>
      <c r="BS146">
        <f t="shared" si="394"/>
        <v>1</v>
      </c>
      <c r="BT146">
        <v>1</v>
      </c>
      <c r="BU146">
        <f t="shared" si="395"/>
        <v>-1</v>
      </c>
      <c r="BV146" s="13">
        <f t="shared" si="396"/>
        <v>9</v>
      </c>
      <c r="BW146" s="2">
        <v>1</v>
      </c>
      <c r="BX146">
        <v>2</v>
      </c>
      <c r="BY146">
        <v>3</v>
      </c>
      <c r="BZ146">
        <v>1</v>
      </c>
      <c r="CA146">
        <v>4</v>
      </c>
      <c r="CB146">
        <v>2</v>
      </c>
      <c r="CC146">
        <v>4</v>
      </c>
      <c r="CD146">
        <v>1</v>
      </c>
      <c r="CE146" s="37">
        <v>5</v>
      </c>
      <c r="CF146">
        <v>2</v>
      </c>
      <c r="CG146">
        <v>3</v>
      </c>
      <c r="CH146">
        <v>2</v>
      </c>
      <c r="CI146">
        <v>2</v>
      </c>
      <c r="CJ146">
        <v>2</v>
      </c>
      <c r="CK146">
        <v>2</v>
      </c>
      <c r="CL146">
        <v>4</v>
      </c>
      <c r="CM146">
        <v>4</v>
      </c>
      <c r="CN146">
        <v>4</v>
      </c>
      <c r="CO146">
        <v>4</v>
      </c>
      <c r="CP146">
        <v>4</v>
      </c>
      <c r="CQ146">
        <v>4</v>
      </c>
      <c r="CR146">
        <v>1</v>
      </c>
      <c r="CS146">
        <f>LOOKUP(CR146,{1,2,3,4,5},{5,4,3,2,1})</f>
        <v>5</v>
      </c>
      <c r="CT146">
        <v>5</v>
      </c>
      <c r="CU146">
        <v>4</v>
      </c>
      <c r="CV146">
        <v>3</v>
      </c>
      <c r="CW146">
        <v>2</v>
      </c>
      <c r="CX146">
        <f>LOOKUP(CW146,{1,2,3,4,5},{5,4,3,2,1})</f>
        <v>4</v>
      </c>
      <c r="CY146">
        <v>2</v>
      </c>
      <c r="CZ146">
        <f>LOOKUP(CY146,{1,2,3,4,5},{5,4,3,2,1})</f>
        <v>4</v>
      </c>
      <c r="DA146">
        <v>1</v>
      </c>
      <c r="DB146">
        <f>LOOKUP(DA146,{1,2,3,4,5},{5,4,3,2,1})</f>
        <v>5</v>
      </c>
      <c r="DC146">
        <v>5</v>
      </c>
      <c r="DD146">
        <v>4</v>
      </c>
      <c r="DE146">
        <v>4</v>
      </c>
      <c r="DF146">
        <v>3</v>
      </c>
      <c r="DG146">
        <v>4</v>
      </c>
      <c r="DH146">
        <v>3</v>
      </c>
      <c r="DI146">
        <v>5</v>
      </c>
      <c r="DJ146">
        <v>2</v>
      </c>
      <c r="DK146">
        <v>4</v>
      </c>
      <c r="DL146" s="2">
        <f t="shared" si="399"/>
        <v>6</v>
      </c>
      <c r="DM146">
        <f t="shared" si="400"/>
        <v>2</v>
      </c>
      <c r="DN146">
        <f t="shared" si="401"/>
        <v>10</v>
      </c>
      <c r="DO146">
        <f t="shared" si="402"/>
        <v>3.3332999999999999</v>
      </c>
      <c r="DP146">
        <f t="shared" si="403"/>
        <v>16</v>
      </c>
      <c r="DQ146" s="3">
        <f t="shared" si="404"/>
        <v>2.6667000000000001</v>
      </c>
      <c r="DR146" s="2">
        <f t="shared" si="405"/>
        <v>20</v>
      </c>
      <c r="DS146">
        <f t="shared" si="406"/>
        <v>3.3332999999999999</v>
      </c>
      <c r="DT146">
        <f t="shared" si="407"/>
        <v>20</v>
      </c>
      <c r="DU146">
        <f t="shared" si="408"/>
        <v>2.5</v>
      </c>
      <c r="DV146">
        <f t="shared" si="409"/>
        <v>40</v>
      </c>
      <c r="DW146" s="3">
        <f t="shared" si="410"/>
        <v>2.86</v>
      </c>
      <c r="DX146" s="2">
        <f t="shared" si="411"/>
        <v>13</v>
      </c>
      <c r="DY146">
        <f t="shared" si="412"/>
        <v>4.3333000000000004</v>
      </c>
      <c r="DZ146">
        <f t="shared" si="413"/>
        <v>12</v>
      </c>
      <c r="EA146">
        <f t="shared" si="414"/>
        <v>4</v>
      </c>
      <c r="EB146">
        <f t="shared" si="415"/>
        <v>25</v>
      </c>
      <c r="EC146" s="3">
        <f t="shared" si="416"/>
        <v>4.17</v>
      </c>
      <c r="ED146" s="2">
        <f t="shared" si="447"/>
        <v>26</v>
      </c>
      <c r="EE146" s="3">
        <f t="shared" si="417"/>
        <v>4.33</v>
      </c>
      <c r="EF146" s="2">
        <f t="shared" si="418"/>
        <v>11</v>
      </c>
      <c r="EG146" s="3">
        <f t="shared" si="419"/>
        <v>3.67</v>
      </c>
      <c r="EH146" s="2">
        <f t="shared" si="420"/>
        <v>118</v>
      </c>
      <c r="EI146" s="3">
        <f t="shared" si="421"/>
        <v>3.37</v>
      </c>
      <c r="EJ146" s="2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4</v>
      </c>
      <c r="ER146">
        <v>4</v>
      </c>
      <c r="ES146">
        <v>2</v>
      </c>
      <c r="ET146">
        <v>5</v>
      </c>
      <c r="EU146" s="37">
        <v>2</v>
      </c>
      <c r="EV146">
        <v>1</v>
      </c>
      <c r="EW146">
        <v>1</v>
      </c>
      <c r="EX146">
        <v>1</v>
      </c>
      <c r="EY146">
        <v>1</v>
      </c>
      <c r="EZ146">
        <v>4</v>
      </c>
      <c r="FA146">
        <v>2</v>
      </c>
      <c r="FB146">
        <v>1</v>
      </c>
      <c r="FC146">
        <v>1</v>
      </c>
      <c r="FD146">
        <v>1</v>
      </c>
      <c r="FE146">
        <v>4</v>
      </c>
      <c r="FF146" s="2">
        <f t="shared" si="422"/>
        <v>38</v>
      </c>
      <c r="FG146" s="3">
        <f t="shared" si="423"/>
        <v>1.9</v>
      </c>
      <c r="FH146" s="2" t="s">
        <v>520</v>
      </c>
      <c r="FI146">
        <v>15</v>
      </c>
      <c r="FJ146" t="s">
        <v>512</v>
      </c>
      <c r="FK146">
        <v>8</v>
      </c>
      <c r="FL146" t="s">
        <v>511</v>
      </c>
      <c r="FM146">
        <v>7</v>
      </c>
      <c r="FN146" s="2">
        <v>1</v>
      </c>
      <c r="FO146">
        <v>1</v>
      </c>
      <c r="FP146">
        <v>1</v>
      </c>
      <c r="FQ146">
        <v>1</v>
      </c>
      <c r="FR146">
        <v>1</v>
      </c>
      <c r="FS146">
        <v>2</v>
      </c>
      <c r="FT146">
        <v>1</v>
      </c>
      <c r="FU146">
        <v>1</v>
      </c>
      <c r="FV146">
        <v>1</v>
      </c>
      <c r="FW146">
        <v>1</v>
      </c>
      <c r="FX146">
        <v>1</v>
      </c>
      <c r="FY146" s="37">
        <v>2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2</v>
      </c>
      <c r="GF146">
        <v>2</v>
      </c>
      <c r="GG146">
        <v>1</v>
      </c>
      <c r="GH146">
        <v>1</v>
      </c>
      <c r="GI146">
        <v>1</v>
      </c>
      <c r="GJ146" s="2">
        <f t="shared" si="424"/>
        <v>23</v>
      </c>
      <c r="GK146" s="3">
        <f t="shared" si="425"/>
        <v>1.1499999999999999</v>
      </c>
      <c r="GL146" s="2" t="s">
        <v>512</v>
      </c>
      <c r="GM146">
        <v>8</v>
      </c>
      <c r="GN146" t="s">
        <v>520</v>
      </c>
      <c r="GO146">
        <v>15</v>
      </c>
      <c r="GP146" t="s">
        <v>507</v>
      </c>
      <c r="GQ146" s="3">
        <v>3</v>
      </c>
      <c r="GR146" s="2">
        <v>1</v>
      </c>
      <c r="GS146">
        <v>5</v>
      </c>
      <c r="GT146">
        <v>5</v>
      </c>
      <c r="GU146">
        <v>2</v>
      </c>
      <c r="GV146">
        <v>4</v>
      </c>
      <c r="GW146">
        <v>4</v>
      </c>
      <c r="GX146" s="37">
        <f>LOOKUP(GW146,{1,2,3,4,5},{5,4,3,2,1})</f>
        <v>2</v>
      </c>
      <c r="GY146">
        <v>2</v>
      </c>
      <c r="GZ146" s="37">
        <f>LOOKUP(GY146,{1,2,3,4,5},{5,4,3,2,1})</f>
        <v>4</v>
      </c>
      <c r="HA146">
        <v>4</v>
      </c>
      <c r="HB146">
        <v>5</v>
      </c>
      <c r="HC146" s="37">
        <f>LOOKUP(HB146,{1,2,3,4,5},{5,4,3,2,1})</f>
        <v>1</v>
      </c>
      <c r="HD146">
        <v>1</v>
      </c>
      <c r="HE146">
        <v>4</v>
      </c>
      <c r="HF146">
        <v>4</v>
      </c>
      <c r="HG146">
        <v>4</v>
      </c>
      <c r="HH146">
        <v>2</v>
      </c>
      <c r="HI146">
        <v>4</v>
      </c>
      <c r="HJ146">
        <v>4</v>
      </c>
      <c r="HK146">
        <v>3</v>
      </c>
      <c r="HL146" s="37">
        <f>LOOKUP(HK146,{1,2,3,4,5},{5,4,3,2,1})</f>
        <v>3</v>
      </c>
      <c r="HM146">
        <v>3</v>
      </c>
      <c r="HN146" s="37">
        <f>LOOKUP(HM146,{1,2,3,4,5},{5,4,3,2,1})</f>
        <v>3</v>
      </c>
      <c r="HO146">
        <f t="shared" si="426"/>
        <v>56</v>
      </c>
      <c r="HP146">
        <f t="shared" si="427"/>
        <v>3.29</v>
      </c>
      <c r="HQ146">
        <v>1</v>
      </c>
      <c r="HR146">
        <v>3</v>
      </c>
      <c r="HS146">
        <v>2</v>
      </c>
      <c r="HT146">
        <v>1</v>
      </c>
      <c r="HU146">
        <v>1</v>
      </c>
      <c r="HV146">
        <v>1</v>
      </c>
      <c r="HW146">
        <v>1</v>
      </c>
      <c r="HX146" s="37">
        <v>3</v>
      </c>
      <c r="HY146">
        <v>1</v>
      </c>
      <c r="HZ146">
        <v>3</v>
      </c>
      <c r="IA146">
        <v>2</v>
      </c>
      <c r="IB146">
        <v>1</v>
      </c>
      <c r="IC146">
        <v>2</v>
      </c>
      <c r="ID146">
        <v>1</v>
      </c>
      <c r="IE146">
        <v>1</v>
      </c>
      <c r="IF146">
        <v>3</v>
      </c>
      <c r="IG146">
        <v>3</v>
      </c>
      <c r="IH146">
        <v>1</v>
      </c>
      <c r="II146">
        <v>2</v>
      </c>
      <c r="IJ146" s="37">
        <f>LOOKUP(II146,{1,2,3},{3,2,1})</f>
        <v>2</v>
      </c>
      <c r="IK146" s="2">
        <f t="shared" si="397"/>
        <v>29</v>
      </c>
      <c r="IL146" s="3">
        <f t="shared" si="398"/>
        <v>1.71</v>
      </c>
      <c r="IM146" s="2">
        <v>1</v>
      </c>
      <c r="IN146">
        <v>1</v>
      </c>
      <c r="IO146">
        <v>4</v>
      </c>
      <c r="IP146">
        <v>4</v>
      </c>
      <c r="IQ146">
        <v>3</v>
      </c>
      <c r="IR146">
        <v>5</v>
      </c>
      <c r="IS146">
        <v>2</v>
      </c>
      <c r="IT146" s="2">
        <f t="shared" si="428"/>
        <v>19</v>
      </c>
      <c r="IU146" s="3">
        <f t="shared" si="429"/>
        <v>3.1669999999999998</v>
      </c>
      <c r="IV146" s="2">
        <v>1</v>
      </c>
      <c r="IW146">
        <v>1</v>
      </c>
      <c r="IX146">
        <v>5</v>
      </c>
      <c r="IY146">
        <v>4</v>
      </c>
      <c r="IZ146">
        <v>2</v>
      </c>
      <c r="JA146">
        <v>5</v>
      </c>
      <c r="JB146">
        <v>3</v>
      </c>
      <c r="JC146" s="2">
        <f t="shared" si="430"/>
        <v>20</v>
      </c>
      <c r="JD146" s="3">
        <f t="shared" si="431"/>
        <v>3.3330000000000002</v>
      </c>
      <c r="JE146" s="2">
        <v>1</v>
      </c>
      <c r="JF146">
        <v>2</v>
      </c>
      <c r="JG146">
        <v>4</v>
      </c>
      <c r="JH146">
        <v>2</v>
      </c>
      <c r="JI146">
        <v>4</v>
      </c>
      <c r="JJ146">
        <v>1</v>
      </c>
      <c r="JK146">
        <v>4</v>
      </c>
      <c r="JL146" s="2">
        <f t="shared" si="432"/>
        <v>17</v>
      </c>
      <c r="JM146" s="3">
        <f t="shared" si="433"/>
        <v>2.8330000000000002</v>
      </c>
      <c r="JN146" s="2">
        <v>1</v>
      </c>
      <c r="JO146">
        <v>2</v>
      </c>
      <c r="JP146">
        <v>5</v>
      </c>
      <c r="JQ146">
        <v>5</v>
      </c>
      <c r="JR146">
        <v>4</v>
      </c>
      <c r="JS146">
        <v>3</v>
      </c>
      <c r="JT146">
        <v>4</v>
      </c>
      <c r="JU146" s="2">
        <f t="shared" si="452"/>
        <v>23</v>
      </c>
      <c r="JV146" s="3">
        <f t="shared" si="453"/>
        <v>3.8330000000000002</v>
      </c>
      <c r="JW146" s="2">
        <v>1</v>
      </c>
      <c r="JX146">
        <v>2</v>
      </c>
      <c r="JY146" s="37">
        <f>LOOKUP(JX146,{1,2,3,4,5},{5,4,3,2,1})</f>
        <v>4</v>
      </c>
      <c r="JZ146">
        <v>5</v>
      </c>
      <c r="KA146" s="37">
        <f>LOOKUP(JZ146,{1,2,3,4,5},{5,4,3,2,1})</f>
        <v>1</v>
      </c>
      <c r="KB146">
        <v>4</v>
      </c>
      <c r="KC146" s="37">
        <f>LOOKUP(KB146,{1,2,3,4,5},{5,4,3,2,1})</f>
        <v>2</v>
      </c>
      <c r="KD146">
        <v>3</v>
      </c>
      <c r="KE146" s="37">
        <f>LOOKUP(KD146,{1,2,3,4,5},{5,4,3,2,1})</f>
        <v>3</v>
      </c>
      <c r="KF146">
        <v>5</v>
      </c>
      <c r="KG146" s="37">
        <f>LOOKUP(KF146,{1,2,3,4,5},{5,4,3,2,1})</f>
        <v>1</v>
      </c>
      <c r="KH146">
        <v>4</v>
      </c>
      <c r="KI146" s="37">
        <f>LOOKUP(KH146,{1,2,3,4,5},{5,4,3,2,1})</f>
        <v>2</v>
      </c>
      <c r="KJ146" s="2">
        <f t="shared" si="448"/>
        <v>23</v>
      </c>
      <c r="KK146" s="3">
        <f t="shared" si="434"/>
        <v>3.8330000000000002</v>
      </c>
      <c r="KL146" s="2">
        <f t="shared" si="435"/>
        <v>6</v>
      </c>
      <c r="KM146">
        <f t="shared" si="436"/>
        <v>10</v>
      </c>
      <c r="KN146">
        <f t="shared" si="450"/>
        <v>10</v>
      </c>
      <c r="KO146">
        <f t="shared" si="437"/>
        <v>8</v>
      </c>
      <c r="KP146">
        <f t="shared" si="449"/>
        <v>11</v>
      </c>
      <c r="KQ146">
        <f t="shared" si="438"/>
        <v>7</v>
      </c>
      <c r="KR146" s="2">
        <f t="shared" si="454"/>
        <v>4</v>
      </c>
      <c r="KS146">
        <f t="shared" si="451"/>
        <v>9</v>
      </c>
      <c r="KT146">
        <f t="shared" si="456"/>
        <v>7</v>
      </c>
      <c r="KU146">
        <f t="shared" si="457"/>
        <v>8</v>
      </c>
      <c r="KV146">
        <f t="shared" si="458"/>
        <v>4</v>
      </c>
      <c r="KW146" s="3">
        <f t="shared" si="372"/>
        <v>8</v>
      </c>
      <c r="KX146" s="2">
        <v>1</v>
      </c>
      <c r="KY146">
        <v>2</v>
      </c>
      <c r="KZ146">
        <v>4</v>
      </c>
      <c r="LA146">
        <v>2</v>
      </c>
      <c r="LB146">
        <v>2</v>
      </c>
      <c r="LC146">
        <v>2</v>
      </c>
      <c r="LD146">
        <v>2</v>
      </c>
      <c r="LE146">
        <v>4</v>
      </c>
      <c r="LF146">
        <v>2</v>
      </c>
      <c r="LG146">
        <v>4</v>
      </c>
      <c r="LH146">
        <v>4</v>
      </c>
      <c r="LI146">
        <v>2</v>
      </c>
      <c r="LJ146">
        <v>5</v>
      </c>
      <c r="LK146">
        <v>2</v>
      </c>
      <c r="LL146">
        <v>2</v>
      </c>
      <c r="LM146">
        <v>2</v>
      </c>
      <c r="LN146">
        <v>2</v>
      </c>
      <c r="LO146">
        <v>2</v>
      </c>
      <c r="LP146">
        <v>2</v>
      </c>
      <c r="LQ146">
        <v>2</v>
      </c>
      <c r="LR146">
        <v>2</v>
      </c>
      <c r="LS146">
        <v>2</v>
      </c>
      <c r="LT146">
        <v>2</v>
      </c>
      <c r="LU146" s="2">
        <f t="shared" si="439"/>
        <v>23</v>
      </c>
      <c r="LV146" s="3">
        <f t="shared" si="440"/>
        <v>3.8330000000000002</v>
      </c>
      <c r="LW146" s="2">
        <f t="shared" si="441"/>
        <v>32</v>
      </c>
      <c r="LX146" s="3">
        <f t="shared" si="442"/>
        <v>2</v>
      </c>
      <c r="LY146" s="2">
        <f t="shared" si="443"/>
        <v>55</v>
      </c>
      <c r="LZ146" s="3">
        <f t="shared" si="444"/>
        <v>2.5</v>
      </c>
      <c r="MA146" s="2">
        <v>2</v>
      </c>
      <c r="MB146">
        <v>2</v>
      </c>
      <c r="MC146">
        <v>1</v>
      </c>
      <c r="MD146">
        <v>1</v>
      </c>
      <c r="ME146">
        <v>1</v>
      </c>
      <c r="MF146">
        <v>1</v>
      </c>
      <c r="MG146">
        <v>2</v>
      </c>
      <c r="MH146">
        <v>1</v>
      </c>
      <c r="MI146">
        <v>1</v>
      </c>
      <c r="MJ146" s="3">
        <v>2</v>
      </c>
      <c r="MK146">
        <f t="shared" si="445"/>
        <v>14</v>
      </c>
      <c r="ML146" s="2">
        <v>1</v>
      </c>
      <c r="MM146">
        <v>5</v>
      </c>
      <c r="MN146">
        <v>4</v>
      </c>
      <c r="MO146">
        <v>4</v>
      </c>
      <c r="MP146" s="37">
        <f>LOOKUP(MO146,{1,2,3,4,5},{5,4,3,2,1})</f>
        <v>2</v>
      </c>
      <c r="MQ146">
        <v>4</v>
      </c>
      <c r="MR146">
        <v>2</v>
      </c>
      <c r="MS146" s="37">
        <f>LOOKUP(MR146,{1,2,3,4,5},{5,4,3,2,1})</f>
        <v>4</v>
      </c>
      <c r="MT146">
        <v>2</v>
      </c>
      <c r="MU146" s="37">
        <f>LOOKUP(MT146,{1,2,3,4,5},{5,4,3,2,1})</f>
        <v>4</v>
      </c>
      <c r="MV146">
        <v>4</v>
      </c>
      <c r="MW146">
        <v>4</v>
      </c>
      <c r="MX146">
        <v>4</v>
      </c>
      <c r="MY146">
        <v>4</v>
      </c>
      <c r="MZ146" s="37">
        <f>LOOKUP(MY146,{1,2,3,4,5},{5,4,3,2,1})</f>
        <v>2</v>
      </c>
      <c r="NA146">
        <v>2</v>
      </c>
      <c r="NB146">
        <v>2</v>
      </c>
      <c r="NC146">
        <v>4</v>
      </c>
      <c r="ND146" s="37">
        <f>LOOKUP(NC146,{1,2,3,4,5},{5,4,3,2,1})</f>
        <v>2</v>
      </c>
      <c r="NE146">
        <v>4</v>
      </c>
      <c r="NF146">
        <v>4</v>
      </c>
      <c r="NG146" s="37">
        <f>LOOKUP(NF146,{1,2,3,4,5},{5,4,3,2,1})</f>
        <v>2</v>
      </c>
      <c r="NH146">
        <v>2</v>
      </c>
      <c r="NI146" s="37">
        <f>LOOKUP(NH146,{1,2,3,4,5},{5,4,3,2,1})</f>
        <v>4</v>
      </c>
      <c r="NJ146">
        <v>4</v>
      </c>
      <c r="NK146">
        <v>2</v>
      </c>
      <c r="NL146" s="37">
        <f>LOOKUP(NK146,{1,2,3,4,5},{5,4,3,2,1})</f>
        <v>4</v>
      </c>
      <c r="NM146">
        <v>2</v>
      </c>
      <c r="NN146" s="37">
        <f>LOOKUP(NM146,{1,2,3,4,5},{5,4,3,2,1})</f>
        <v>4</v>
      </c>
      <c r="NO146">
        <v>2</v>
      </c>
      <c r="NP146" s="37">
        <f>LOOKUP(NO146,{1,2,3,4,5},{5,4,3,2,1})</f>
        <v>4</v>
      </c>
      <c r="NQ146">
        <v>4</v>
      </c>
      <c r="NR146">
        <v>4</v>
      </c>
      <c r="NS146">
        <v>4</v>
      </c>
      <c r="NT146">
        <v>2</v>
      </c>
      <c r="NU146" s="37">
        <f>LOOKUP(NT146,{1,2,3,4,5},{5,4,3,2,1})</f>
        <v>4</v>
      </c>
      <c r="NV146">
        <v>2</v>
      </c>
      <c r="NW146" s="37">
        <f>LOOKUP(NV146,{1,2,3,4,5},{5,4,3,2,1})</f>
        <v>4</v>
      </c>
      <c r="NX146">
        <v>4</v>
      </c>
      <c r="NY146" s="37">
        <f>LOOKUP(NX146,{1,2,3,4,5},{5,4,3,2,1})</f>
        <v>2</v>
      </c>
      <c r="NZ146">
        <f t="shared" si="373"/>
        <v>91</v>
      </c>
      <c r="OA146">
        <f t="shared" si="374"/>
        <v>3.5</v>
      </c>
      <c r="OB146" s="13" t="s">
        <v>975</v>
      </c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</row>
    <row r="147" spans="1:461" x14ac:dyDescent="0.3">
      <c r="A147" s="30">
        <v>161</v>
      </c>
      <c r="B147" s="2" t="s">
        <v>976</v>
      </c>
      <c r="C147" s="3">
        <v>1</v>
      </c>
      <c r="D147" s="2">
        <v>19</v>
      </c>
      <c r="E147">
        <v>1</v>
      </c>
      <c r="F147" s="2">
        <v>1</v>
      </c>
      <c r="G147">
        <v>1</v>
      </c>
      <c r="H147" s="3">
        <v>1</v>
      </c>
      <c r="I147" s="2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f t="shared" si="446"/>
        <v>5</v>
      </c>
      <c r="R147">
        <v>1</v>
      </c>
      <c r="S147">
        <v>4</v>
      </c>
      <c r="T147">
        <f>LOOKUP(R147,{1,2,3,4,5,6,11,15},{1,2,1,2,2,2,1,2})</f>
        <v>1</v>
      </c>
      <c r="U147">
        <v>2</v>
      </c>
      <c r="V147" s="3"/>
      <c r="W147" s="2">
        <v>1</v>
      </c>
      <c r="X147">
        <v>6</v>
      </c>
      <c r="Y147">
        <v>80</v>
      </c>
      <c r="Z147" s="13">
        <f t="shared" si="359"/>
        <v>4</v>
      </c>
      <c r="AA147">
        <v>80</v>
      </c>
      <c r="AB147" s="13">
        <f t="shared" si="360"/>
        <v>4</v>
      </c>
      <c r="AC147">
        <f t="shared" si="362"/>
        <v>12</v>
      </c>
      <c r="AD147" s="13">
        <f t="shared" si="455"/>
        <v>4</v>
      </c>
      <c r="AE147" s="2">
        <v>1</v>
      </c>
      <c r="AF147">
        <v>1</v>
      </c>
      <c r="AG147">
        <f t="shared" si="375"/>
        <v>1</v>
      </c>
      <c r="AH147">
        <v>1</v>
      </c>
      <c r="AI147">
        <f t="shared" si="376"/>
        <v>1</v>
      </c>
      <c r="AJ147">
        <v>1</v>
      </c>
      <c r="AK147">
        <f t="shared" si="377"/>
        <v>1</v>
      </c>
      <c r="AL147">
        <v>1</v>
      </c>
      <c r="AM147">
        <f t="shared" si="378"/>
        <v>-1</v>
      </c>
      <c r="AN147">
        <v>2</v>
      </c>
      <c r="AO147">
        <f t="shared" si="379"/>
        <v>1</v>
      </c>
      <c r="AP147">
        <v>2</v>
      </c>
      <c r="AQ147">
        <f t="shared" si="380"/>
        <v>-1</v>
      </c>
      <c r="AR147">
        <v>2</v>
      </c>
      <c r="AS147">
        <f t="shared" si="381"/>
        <v>1</v>
      </c>
      <c r="AT147">
        <v>2</v>
      </c>
      <c r="AU147">
        <f t="shared" si="382"/>
        <v>1</v>
      </c>
      <c r="AV147">
        <v>1</v>
      </c>
      <c r="AW147">
        <f t="shared" si="383"/>
        <v>1</v>
      </c>
      <c r="AX147">
        <v>1</v>
      </c>
      <c r="AY147">
        <f t="shared" si="384"/>
        <v>-1</v>
      </c>
      <c r="AZ147">
        <v>1</v>
      </c>
      <c r="BA147">
        <f t="shared" si="385"/>
        <v>-1</v>
      </c>
      <c r="BB147">
        <v>1</v>
      </c>
      <c r="BC147">
        <f t="shared" si="386"/>
        <v>1</v>
      </c>
      <c r="BD147">
        <v>1</v>
      </c>
      <c r="BE147">
        <f t="shared" si="387"/>
        <v>1</v>
      </c>
      <c r="BF147">
        <v>2</v>
      </c>
      <c r="BG147">
        <f t="shared" si="388"/>
        <v>1</v>
      </c>
      <c r="BH147">
        <v>1</v>
      </c>
      <c r="BI147">
        <f t="shared" si="389"/>
        <v>1</v>
      </c>
      <c r="BJ147">
        <v>2</v>
      </c>
      <c r="BK147">
        <f t="shared" si="390"/>
        <v>1</v>
      </c>
      <c r="BL147">
        <v>2</v>
      </c>
      <c r="BM147">
        <f t="shared" si="391"/>
        <v>1</v>
      </c>
      <c r="BN147">
        <v>2</v>
      </c>
      <c r="BO147">
        <f t="shared" si="392"/>
        <v>-1</v>
      </c>
      <c r="BP147">
        <v>1</v>
      </c>
      <c r="BQ147">
        <f t="shared" si="393"/>
        <v>1</v>
      </c>
      <c r="BR147">
        <v>2</v>
      </c>
      <c r="BS147">
        <f t="shared" si="394"/>
        <v>1</v>
      </c>
      <c r="BT147">
        <v>1</v>
      </c>
      <c r="BU147">
        <f t="shared" si="395"/>
        <v>-1</v>
      </c>
      <c r="BV147" s="13">
        <f t="shared" si="396"/>
        <v>9</v>
      </c>
      <c r="BW147" s="2">
        <v>1</v>
      </c>
      <c r="BX147">
        <v>4</v>
      </c>
      <c r="BY147">
        <v>3</v>
      </c>
      <c r="BZ147">
        <v>2</v>
      </c>
      <c r="CA147">
        <v>4</v>
      </c>
      <c r="CB147">
        <v>2</v>
      </c>
      <c r="CC147">
        <v>3</v>
      </c>
      <c r="CD147">
        <v>3</v>
      </c>
      <c r="CE147" s="37">
        <v>5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3</v>
      </c>
      <c r="CL147">
        <v>4</v>
      </c>
      <c r="CM147">
        <v>4</v>
      </c>
      <c r="CN147">
        <v>3</v>
      </c>
      <c r="CO147">
        <v>3</v>
      </c>
      <c r="CP147">
        <v>4</v>
      </c>
      <c r="CQ147">
        <v>3</v>
      </c>
      <c r="CR147">
        <v>3</v>
      </c>
      <c r="CS147">
        <f>LOOKUP(CR147,{1,2,3,4,5},{5,4,3,2,1})</f>
        <v>3</v>
      </c>
      <c r="CT147">
        <v>3</v>
      </c>
      <c r="CU147">
        <v>3</v>
      </c>
      <c r="CV147">
        <v>4</v>
      </c>
      <c r="CW147">
        <v>4</v>
      </c>
      <c r="CX147">
        <f>LOOKUP(CW147,{1,2,3,4,5},{5,4,3,2,1})</f>
        <v>2</v>
      </c>
      <c r="CY147">
        <v>2</v>
      </c>
      <c r="CZ147">
        <f>LOOKUP(CY147,{1,2,3,4,5},{5,4,3,2,1})</f>
        <v>4</v>
      </c>
      <c r="DA147">
        <v>1</v>
      </c>
      <c r="DB147">
        <f>LOOKUP(DA147,{1,2,3,4,5},{5,4,3,2,1})</f>
        <v>5</v>
      </c>
      <c r="DC147">
        <v>4</v>
      </c>
      <c r="DD147">
        <v>4</v>
      </c>
      <c r="DE147">
        <v>5</v>
      </c>
      <c r="DF147">
        <v>3</v>
      </c>
      <c r="DG147">
        <v>4</v>
      </c>
      <c r="DH147">
        <v>3</v>
      </c>
      <c r="DI147">
        <v>3</v>
      </c>
      <c r="DJ147">
        <v>3</v>
      </c>
      <c r="DK147">
        <v>2</v>
      </c>
      <c r="DL147" s="2">
        <f t="shared" si="399"/>
        <v>9</v>
      </c>
      <c r="DM147">
        <f t="shared" si="400"/>
        <v>3</v>
      </c>
      <c r="DN147">
        <f t="shared" si="401"/>
        <v>10</v>
      </c>
      <c r="DO147">
        <f t="shared" si="402"/>
        <v>3.3332999999999999</v>
      </c>
      <c r="DP147">
        <f t="shared" si="403"/>
        <v>19</v>
      </c>
      <c r="DQ147" s="3">
        <f t="shared" si="404"/>
        <v>3.1667000000000001</v>
      </c>
      <c r="DR147" s="2">
        <f t="shared" si="405"/>
        <v>20</v>
      </c>
      <c r="DS147">
        <f t="shared" si="406"/>
        <v>3.3332999999999999</v>
      </c>
      <c r="DT147">
        <f t="shared" si="407"/>
        <v>24</v>
      </c>
      <c r="DU147">
        <f t="shared" si="408"/>
        <v>3</v>
      </c>
      <c r="DV147">
        <f t="shared" si="409"/>
        <v>44</v>
      </c>
      <c r="DW147" s="3">
        <f t="shared" si="410"/>
        <v>3.14</v>
      </c>
      <c r="DX147" s="2">
        <f t="shared" si="411"/>
        <v>10</v>
      </c>
      <c r="DY147">
        <f t="shared" si="412"/>
        <v>3.3332999999999999</v>
      </c>
      <c r="DZ147">
        <f t="shared" si="413"/>
        <v>10</v>
      </c>
      <c r="EA147">
        <f t="shared" si="414"/>
        <v>3.3332999999999999</v>
      </c>
      <c r="EB147">
        <f t="shared" si="415"/>
        <v>20</v>
      </c>
      <c r="EC147" s="3">
        <f t="shared" si="416"/>
        <v>3.33</v>
      </c>
      <c r="ED147" s="2">
        <f t="shared" si="447"/>
        <v>24</v>
      </c>
      <c r="EE147" s="3">
        <f t="shared" si="417"/>
        <v>4</v>
      </c>
      <c r="EF147" s="2">
        <f t="shared" si="418"/>
        <v>8</v>
      </c>
      <c r="EG147" s="3">
        <f t="shared" si="419"/>
        <v>2.67</v>
      </c>
      <c r="EH147" s="2">
        <f t="shared" si="420"/>
        <v>115</v>
      </c>
      <c r="EI147" s="3">
        <f t="shared" si="421"/>
        <v>3.29</v>
      </c>
      <c r="EJ147" s="2">
        <v>1</v>
      </c>
      <c r="EK147">
        <v>4</v>
      </c>
      <c r="EL147">
        <v>3</v>
      </c>
      <c r="EM147">
        <v>3</v>
      </c>
      <c r="EN147">
        <v>3</v>
      </c>
      <c r="EO147">
        <v>3</v>
      </c>
      <c r="EP147">
        <v>3</v>
      </c>
      <c r="EQ147">
        <v>3</v>
      </c>
      <c r="ER147">
        <v>2</v>
      </c>
      <c r="ES147">
        <v>4</v>
      </c>
      <c r="ET147">
        <v>4</v>
      </c>
      <c r="EU147" s="37">
        <v>2</v>
      </c>
      <c r="EV147">
        <v>3</v>
      </c>
      <c r="EW147">
        <v>2</v>
      </c>
      <c r="EX147">
        <v>2</v>
      </c>
      <c r="EY147">
        <v>2</v>
      </c>
      <c r="EZ147">
        <v>4</v>
      </c>
      <c r="FA147">
        <v>3</v>
      </c>
      <c r="FB147">
        <v>3</v>
      </c>
      <c r="FC147">
        <v>2</v>
      </c>
      <c r="FD147">
        <v>2</v>
      </c>
      <c r="FE147">
        <v>2</v>
      </c>
      <c r="FF147" s="2">
        <f t="shared" si="422"/>
        <v>57</v>
      </c>
      <c r="FG147" s="3">
        <f t="shared" si="423"/>
        <v>2.85</v>
      </c>
      <c r="FH147" s="2" t="s">
        <v>520</v>
      </c>
      <c r="FI147">
        <v>15</v>
      </c>
      <c r="FJ147" t="s">
        <v>513</v>
      </c>
      <c r="FK147">
        <v>9</v>
      </c>
      <c r="FL147" t="s">
        <v>514</v>
      </c>
      <c r="FM147" s="3">
        <v>10</v>
      </c>
      <c r="FN147" s="2">
        <v>1</v>
      </c>
      <c r="FO147">
        <v>1</v>
      </c>
      <c r="FP147">
        <v>1</v>
      </c>
      <c r="FQ147">
        <v>1</v>
      </c>
      <c r="FR147">
        <v>2</v>
      </c>
      <c r="FS147">
        <v>2</v>
      </c>
      <c r="FT147">
        <v>2</v>
      </c>
      <c r="FU147">
        <v>2</v>
      </c>
      <c r="FV147">
        <v>2</v>
      </c>
      <c r="FW147">
        <v>1</v>
      </c>
      <c r="FX147">
        <v>1</v>
      </c>
      <c r="FY147" s="37">
        <v>2</v>
      </c>
      <c r="FZ147">
        <v>1</v>
      </c>
      <c r="GA147">
        <v>1</v>
      </c>
      <c r="GB147">
        <v>2</v>
      </c>
      <c r="GC147">
        <v>2</v>
      </c>
      <c r="GD147">
        <v>1</v>
      </c>
      <c r="GE147">
        <v>2</v>
      </c>
      <c r="GF147">
        <v>2</v>
      </c>
      <c r="GG147">
        <v>2</v>
      </c>
      <c r="GH147">
        <v>2</v>
      </c>
      <c r="GI147">
        <v>2</v>
      </c>
      <c r="GJ147" s="2">
        <f t="shared" si="424"/>
        <v>32</v>
      </c>
      <c r="GK147" s="3">
        <f t="shared" si="425"/>
        <v>1.6</v>
      </c>
      <c r="GL147" s="2" t="s">
        <v>507</v>
      </c>
      <c r="GM147">
        <v>3</v>
      </c>
      <c r="GN147" t="s">
        <v>506</v>
      </c>
      <c r="GO147">
        <v>2</v>
      </c>
      <c r="GP147" t="s">
        <v>505</v>
      </c>
      <c r="GQ147" s="3">
        <v>1</v>
      </c>
      <c r="GR147" s="2">
        <v>1</v>
      </c>
      <c r="GS147">
        <v>2</v>
      </c>
      <c r="GT147">
        <v>4</v>
      </c>
      <c r="GU147">
        <v>3</v>
      </c>
      <c r="GV147">
        <v>4</v>
      </c>
      <c r="GW147">
        <v>3</v>
      </c>
      <c r="GX147" s="37">
        <f>LOOKUP(GW147,{1,2,3,4,5},{5,4,3,2,1})</f>
        <v>3</v>
      </c>
      <c r="GY147">
        <v>1</v>
      </c>
      <c r="GZ147" s="37">
        <f>LOOKUP(GY147,{1,2,3,4,5},{5,4,3,2,1})</f>
        <v>5</v>
      </c>
      <c r="HA147">
        <v>2</v>
      </c>
      <c r="HB147">
        <v>2</v>
      </c>
      <c r="HC147" s="37">
        <f>LOOKUP(HB147,{1,2,3,4,5},{5,4,3,2,1})</f>
        <v>4</v>
      </c>
      <c r="HD147">
        <v>2</v>
      </c>
      <c r="HE147">
        <v>2</v>
      </c>
      <c r="HF147">
        <v>4</v>
      </c>
      <c r="HG147">
        <v>1</v>
      </c>
      <c r="HH147">
        <v>4</v>
      </c>
      <c r="HI147">
        <v>4</v>
      </c>
      <c r="HJ147">
        <v>5</v>
      </c>
      <c r="HK147">
        <v>4</v>
      </c>
      <c r="HL147" s="37">
        <f>LOOKUP(HK147,{1,2,3,4,5},{5,4,3,2,1})</f>
        <v>2</v>
      </c>
      <c r="HM147">
        <v>2</v>
      </c>
      <c r="HN147" s="37">
        <f>LOOKUP(HM147,{1,2,3,4,5},{5,4,3,2,1})</f>
        <v>4</v>
      </c>
      <c r="HO147">
        <f t="shared" si="426"/>
        <v>55</v>
      </c>
      <c r="HP147">
        <f t="shared" si="427"/>
        <v>3.24</v>
      </c>
      <c r="HQ147">
        <v>1</v>
      </c>
      <c r="HR147">
        <v>2</v>
      </c>
      <c r="HS147">
        <v>3</v>
      </c>
      <c r="HT147">
        <v>2</v>
      </c>
      <c r="HU147">
        <v>1</v>
      </c>
      <c r="HV147">
        <v>1</v>
      </c>
      <c r="HW147">
        <v>1</v>
      </c>
      <c r="HX147" s="37">
        <v>3</v>
      </c>
      <c r="HY147">
        <v>1</v>
      </c>
      <c r="HZ147">
        <v>2</v>
      </c>
      <c r="IA147">
        <v>2</v>
      </c>
      <c r="IB147">
        <v>1</v>
      </c>
      <c r="IC147">
        <v>1</v>
      </c>
      <c r="ID147">
        <v>1</v>
      </c>
      <c r="IE147">
        <v>2</v>
      </c>
      <c r="IF147">
        <v>3</v>
      </c>
      <c r="IG147">
        <v>3</v>
      </c>
      <c r="IH147">
        <v>1</v>
      </c>
      <c r="II147">
        <v>1</v>
      </c>
      <c r="IJ147" s="37">
        <f>LOOKUP(II147,{1,2,3},{3,2,1})</f>
        <v>3</v>
      </c>
      <c r="IK147" s="2">
        <f t="shared" si="397"/>
        <v>30</v>
      </c>
      <c r="IL147" s="3">
        <f t="shared" si="398"/>
        <v>1.76</v>
      </c>
      <c r="IM147" s="2">
        <v>1</v>
      </c>
      <c r="IN147">
        <v>2</v>
      </c>
      <c r="IO147">
        <v>4</v>
      </c>
      <c r="IP147">
        <v>5</v>
      </c>
      <c r="IQ147">
        <v>2</v>
      </c>
      <c r="IR147">
        <v>5</v>
      </c>
      <c r="IS147">
        <v>2</v>
      </c>
      <c r="IT147" s="2">
        <f t="shared" si="428"/>
        <v>20</v>
      </c>
      <c r="IU147" s="3">
        <f t="shared" si="429"/>
        <v>3.3330000000000002</v>
      </c>
      <c r="IV147" s="2">
        <v>1</v>
      </c>
      <c r="IW147">
        <v>1</v>
      </c>
      <c r="IX147">
        <v>4</v>
      </c>
      <c r="IY147">
        <v>4</v>
      </c>
      <c r="IZ147">
        <v>2</v>
      </c>
      <c r="JA147">
        <v>5</v>
      </c>
      <c r="JB147">
        <v>3</v>
      </c>
      <c r="JC147" s="2">
        <f t="shared" si="430"/>
        <v>19</v>
      </c>
      <c r="JD147" s="3">
        <f t="shared" si="431"/>
        <v>3.1669999999999998</v>
      </c>
      <c r="JE147" s="2">
        <v>1</v>
      </c>
      <c r="JF147">
        <v>2</v>
      </c>
      <c r="JG147">
        <v>2</v>
      </c>
      <c r="JH147">
        <v>1</v>
      </c>
      <c r="JI147">
        <v>3</v>
      </c>
      <c r="JJ147">
        <v>1</v>
      </c>
      <c r="JK147">
        <v>2</v>
      </c>
      <c r="JL147" s="2">
        <f t="shared" si="432"/>
        <v>11</v>
      </c>
      <c r="JM147" s="3">
        <f t="shared" si="433"/>
        <v>1.833</v>
      </c>
      <c r="JN147" s="2">
        <v>1</v>
      </c>
      <c r="JO147">
        <v>4</v>
      </c>
      <c r="JP147">
        <v>5</v>
      </c>
      <c r="JQ147">
        <v>5</v>
      </c>
      <c r="JR147">
        <v>3</v>
      </c>
      <c r="JS147">
        <v>5</v>
      </c>
      <c r="JT147">
        <v>4</v>
      </c>
      <c r="JU147" s="2">
        <f t="shared" si="452"/>
        <v>26</v>
      </c>
      <c r="JV147" s="3">
        <f t="shared" si="453"/>
        <v>4.3330000000000002</v>
      </c>
      <c r="JW147" s="2">
        <v>1</v>
      </c>
      <c r="JX147">
        <v>5</v>
      </c>
      <c r="JY147" s="37">
        <f>LOOKUP(JX147,{1,2,3,4,5},{5,4,3,2,1})</f>
        <v>1</v>
      </c>
      <c r="JZ147">
        <v>4</v>
      </c>
      <c r="KA147" s="37">
        <f>LOOKUP(JZ147,{1,2,3,4,5},{5,4,3,2,1})</f>
        <v>2</v>
      </c>
      <c r="KB147">
        <v>2</v>
      </c>
      <c r="KC147" s="37">
        <f>LOOKUP(KB147,{1,2,3,4,5},{5,4,3,2,1})</f>
        <v>4</v>
      </c>
      <c r="KD147">
        <v>4</v>
      </c>
      <c r="KE147" s="37">
        <f>LOOKUP(KD147,{1,2,3,4,5},{5,4,3,2,1})</f>
        <v>2</v>
      </c>
      <c r="KF147">
        <v>3</v>
      </c>
      <c r="KG147" s="37">
        <f>LOOKUP(KF147,{1,2,3,4,5},{5,4,3,2,1})</f>
        <v>3</v>
      </c>
      <c r="KH147">
        <v>3</v>
      </c>
      <c r="KI147" s="37">
        <f>LOOKUP(KH147,{1,2,3,4,5},{5,4,3,2,1})</f>
        <v>3</v>
      </c>
      <c r="KJ147" s="2">
        <f t="shared" si="448"/>
        <v>21</v>
      </c>
      <c r="KK147" s="3">
        <f t="shared" si="434"/>
        <v>3.5</v>
      </c>
      <c r="KL147" s="2">
        <f t="shared" si="435"/>
        <v>4</v>
      </c>
      <c r="KM147">
        <f t="shared" si="436"/>
        <v>10</v>
      </c>
      <c r="KN147">
        <f t="shared" si="450"/>
        <v>13</v>
      </c>
      <c r="KO147">
        <f t="shared" si="437"/>
        <v>6</v>
      </c>
      <c r="KP147">
        <f t="shared" si="449"/>
        <v>13</v>
      </c>
      <c r="KQ147">
        <f t="shared" si="438"/>
        <v>8</v>
      </c>
      <c r="KR147" s="2">
        <f t="shared" si="454"/>
        <v>6</v>
      </c>
      <c r="KS147">
        <f t="shared" si="451"/>
        <v>7</v>
      </c>
      <c r="KT147">
        <f t="shared" si="456"/>
        <v>6</v>
      </c>
      <c r="KU147">
        <f t="shared" si="457"/>
        <v>6</v>
      </c>
      <c r="KV147">
        <f t="shared" si="458"/>
        <v>6</v>
      </c>
      <c r="KW147" s="3">
        <f t="shared" si="372"/>
        <v>6</v>
      </c>
      <c r="KX147" s="2">
        <v>1</v>
      </c>
      <c r="KY147">
        <v>4</v>
      </c>
      <c r="KZ147">
        <v>4</v>
      </c>
      <c r="LA147">
        <v>3</v>
      </c>
      <c r="LB147">
        <v>3</v>
      </c>
      <c r="LC147">
        <v>4</v>
      </c>
      <c r="LD147">
        <v>2</v>
      </c>
      <c r="LE147">
        <v>4</v>
      </c>
      <c r="LF147">
        <v>3</v>
      </c>
      <c r="LG147">
        <v>4</v>
      </c>
      <c r="LH147">
        <v>4</v>
      </c>
      <c r="LI147">
        <v>3</v>
      </c>
      <c r="LJ147">
        <v>5</v>
      </c>
      <c r="LK147">
        <v>2</v>
      </c>
      <c r="LL147">
        <v>4</v>
      </c>
      <c r="LM147">
        <v>3</v>
      </c>
      <c r="LN147">
        <v>3</v>
      </c>
      <c r="LO147">
        <v>3</v>
      </c>
      <c r="LP147">
        <v>3</v>
      </c>
      <c r="LQ147">
        <v>3</v>
      </c>
      <c r="LR147">
        <v>4</v>
      </c>
      <c r="LS147">
        <v>2</v>
      </c>
      <c r="LT147">
        <v>4</v>
      </c>
      <c r="LU147" s="2">
        <f t="shared" si="439"/>
        <v>25</v>
      </c>
      <c r="LV147" s="3">
        <f t="shared" si="440"/>
        <v>4.1669999999999998</v>
      </c>
      <c r="LW147" s="2">
        <f t="shared" si="441"/>
        <v>49</v>
      </c>
      <c r="LX147" s="3">
        <f t="shared" si="442"/>
        <v>3.0630000000000002</v>
      </c>
      <c r="LY147" s="2">
        <f t="shared" si="443"/>
        <v>74</v>
      </c>
      <c r="LZ147" s="3">
        <f t="shared" si="444"/>
        <v>3.3639999999999999</v>
      </c>
      <c r="MA147" s="2">
        <v>1</v>
      </c>
      <c r="MB147">
        <v>2</v>
      </c>
      <c r="MC147">
        <v>2</v>
      </c>
      <c r="MD147">
        <v>1</v>
      </c>
      <c r="ME147">
        <v>2</v>
      </c>
      <c r="MF147">
        <v>2</v>
      </c>
      <c r="MG147">
        <v>1</v>
      </c>
      <c r="MH147">
        <v>1</v>
      </c>
      <c r="MI147">
        <v>1</v>
      </c>
      <c r="MJ147" s="3">
        <v>2</v>
      </c>
      <c r="MK147">
        <f t="shared" si="445"/>
        <v>15</v>
      </c>
      <c r="ML147" s="2">
        <v>1</v>
      </c>
      <c r="MM147">
        <v>4</v>
      </c>
      <c r="MN147">
        <v>4</v>
      </c>
      <c r="MO147">
        <v>2</v>
      </c>
      <c r="MP147" s="37">
        <f>LOOKUP(MO147,{1,2,3,4,5},{5,4,3,2,1})</f>
        <v>4</v>
      </c>
      <c r="MQ147">
        <v>3</v>
      </c>
      <c r="MR147">
        <v>4</v>
      </c>
      <c r="MS147" s="37">
        <f>LOOKUP(MR147,{1,2,3,4,5},{5,4,3,2,1})</f>
        <v>2</v>
      </c>
      <c r="MT147">
        <v>4</v>
      </c>
      <c r="MU147" s="37">
        <f>LOOKUP(MT147,{1,2,3,4,5},{5,4,3,2,1})</f>
        <v>2</v>
      </c>
      <c r="MV147">
        <v>3</v>
      </c>
      <c r="MW147">
        <v>3</v>
      </c>
      <c r="MX147">
        <v>3</v>
      </c>
      <c r="MY147">
        <v>4</v>
      </c>
      <c r="MZ147" s="37">
        <f>LOOKUP(MY147,{1,2,3,4,5},{5,4,3,2,1})</f>
        <v>2</v>
      </c>
      <c r="NA147">
        <v>2</v>
      </c>
      <c r="NB147">
        <v>3</v>
      </c>
      <c r="NC147">
        <v>3</v>
      </c>
      <c r="ND147" s="37">
        <f>LOOKUP(NC147,{1,2,3,4,5},{5,4,3,2,1})</f>
        <v>3</v>
      </c>
      <c r="NE147">
        <v>2</v>
      </c>
      <c r="NF147">
        <v>3</v>
      </c>
      <c r="NG147" s="37">
        <f>LOOKUP(NF147,{1,2,3,4,5},{5,4,3,2,1})</f>
        <v>3</v>
      </c>
      <c r="NH147">
        <v>4</v>
      </c>
      <c r="NI147" s="37">
        <f>LOOKUP(NH147,{1,2,3,4,5},{5,4,3,2,1})</f>
        <v>2</v>
      </c>
      <c r="NJ147">
        <v>4</v>
      </c>
      <c r="NK147">
        <v>3</v>
      </c>
      <c r="NL147" s="37">
        <f>LOOKUP(NK147,{1,2,3,4,5},{5,4,3,2,1})</f>
        <v>3</v>
      </c>
      <c r="NM147">
        <v>3</v>
      </c>
      <c r="NN147" s="37">
        <f>LOOKUP(NM147,{1,2,3,4,5},{5,4,3,2,1})</f>
        <v>3</v>
      </c>
      <c r="NO147">
        <v>2</v>
      </c>
      <c r="NP147" s="37">
        <f>LOOKUP(NO147,{1,2,3,4,5},{5,4,3,2,1})</f>
        <v>4</v>
      </c>
      <c r="NQ147">
        <v>3</v>
      </c>
      <c r="NR147">
        <v>3</v>
      </c>
      <c r="NS147">
        <v>4</v>
      </c>
      <c r="NT147">
        <v>4</v>
      </c>
      <c r="NU147" s="37">
        <f>LOOKUP(NT147,{1,2,3,4,5},{5,4,3,2,1})</f>
        <v>2</v>
      </c>
      <c r="NV147">
        <v>3</v>
      </c>
      <c r="NW147" s="37">
        <f>LOOKUP(NV147,{1,2,3,4,5},{5,4,3,2,1})</f>
        <v>3</v>
      </c>
      <c r="NX147">
        <v>3</v>
      </c>
      <c r="NY147" s="37">
        <f>LOOKUP(NX147,{1,2,3,4,5},{5,4,3,2,1})</f>
        <v>3</v>
      </c>
      <c r="NZ147">
        <f t="shared" si="373"/>
        <v>77</v>
      </c>
      <c r="OA147">
        <f t="shared" si="374"/>
        <v>2.96</v>
      </c>
      <c r="OB147" s="13" t="s">
        <v>977</v>
      </c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</row>
    <row r="148" spans="1:461" x14ac:dyDescent="0.3">
      <c r="A148" s="30">
        <v>162</v>
      </c>
      <c r="B148" s="2" t="s">
        <v>978</v>
      </c>
      <c r="C148" s="3">
        <v>1</v>
      </c>
      <c r="D148" s="2">
        <v>20</v>
      </c>
      <c r="E148">
        <v>1</v>
      </c>
      <c r="F148" s="2">
        <v>2</v>
      </c>
      <c r="G148">
        <v>2</v>
      </c>
      <c r="H148" s="3">
        <v>1</v>
      </c>
      <c r="I148" s="2">
        <v>1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f t="shared" si="446"/>
        <v>2</v>
      </c>
      <c r="R148">
        <v>15</v>
      </c>
      <c r="S148" t="s">
        <v>440</v>
      </c>
      <c r="T148">
        <f>LOOKUP(R148,{1,2,3,4,5,6,11,15},{1,2,1,2,2,2,1,2})</f>
        <v>2</v>
      </c>
      <c r="U148">
        <v>1</v>
      </c>
      <c r="V148" s="3"/>
      <c r="W148" s="2">
        <v>4</v>
      </c>
      <c r="X148">
        <v>10</v>
      </c>
      <c r="Y148">
        <v>0</v>
      </c>
      <c r="Z148" s="13">
        <f t="shared" si="359"/>
        <v>0</v>
      </c>
      <c r="AA148">
        <v>0</v>
      </c>
      <c r="AB148" s="13">
        <f t="shared" si="360"/>
        <v>0</v>
      </c>
      <c r="AC148" s="31" t="s">
        <v>440</v>
      </c>
      <c r="AD148" s="49" t="s">
        <v>440</v>
      </c>
      <c r="AE148" s="2">
        <v>1</v>
      </c>
      <c r="AF148">
        <v>1</v>
      </c>
      <c r="AG148">
        <f t="shared" si="375"/>
        <v>1</v>
      </c>
      <c r="AH148">
        <v>1</v>
      </c>
      <c r="AI148">
        <f t="shared" si="376"/>
        <v>1</v>
      </c>
      <c r="AJ148">
        <v>1</v>
      </c>
      <c r="AK148">
        <f t="shared" si="377"/>
        <v>1</v>
      </c>
      <c r="AL148">
        <v>1</v>
      </c>
      <c r="AM148">
        <f t="shared" si="378"/>
        <v>-1</v>
      </c>
      <c r="AN148">
        <v>2</v>
      </c>
      <c r="AO148">
        <f t="shared" si="379"/>
        <v>1</v>
      </c>
      <c r="AP148">
        <v>1</v>
      </c>
      <c r="AQ148">
        <f t="shared" si="380"/>
        <v>1</v>
      </c>
      <c r="AR148">
        <v>2</v>
      </c>
      <c r="AS148">
        <f t="shared" si="381"/>
        <v>1</v>
      </c>
      <c r="AT148">
        <v>2</v>
      </c>
      <c r="AU148">
        <f t="shared" si="382"/>
        <v>1</v>
      </c>
      <c r="AV148">
        <v>1</v>
      </c>
      <c r="AW148">
        <f t="shared" si="383"/>
        <v>1</v>
      </c>
      <c r="AX148">
        <v>1</v>
      </c>
      <c r="AY148">
        <f t="shared" si="384"/>
        <v>-1</v>
      </c>
      <c r="AZ148">
        <v>1</v>
      </c>
      <c r="BA148">
        <f t="shared" si="385"/>
        <v>-1</v>
      </c>
      <c r="BB148">
        <v>1</v>
      </c>
      <c r="BC148">
        <f t="shared" si="386"/>
        <v>1</v>
      </c>
      <c r="BD148">
        <v>1</v>
      </c>
      <c r="BE148">
        <f t="shared" si="387"/>
        <v>1</v>
      </c>
      <c r="BF148">
        <v>2</v>
      </c>
      <c r="BG148">
        <f t="shared" si="388"/>
        <v>1</v>
      </c>
      <c r="BH148">
        <v>1</v>
      </c>
      <c r="BI148">
        <f t="shared" si="389"/>
        <v>1</v>
      </c>
      <c r="BJ148">
        <v>2</v>
      </c>
      <c r="BK148">
        <f t="shared" si="390"/>
        <v>1</v>
      </c>
      <c r="BL148">
        <v>2</v>
      </c>
      <c r="BM148">
        <f t="shared" si="391"/>
        <v>1</v>
      </c>
      <c r="BN148">
        <v>1</v>
      </c>
      <c r="BO148">
        <f t="shared" si="392"/>
        <v>1</v>
      </c>
      <c r="BP148">
        <v>1</v>
      </c>
      <c r="BQ148">
        <f t="shared" si="393"/>
        <v>1</v>
      </c>
      <c r="BR148">
        <v>2</v>
      </c>
      <c r="BS148">
        <f t="shared" si="394"/>
        <v>1</v>
      </c>
      <c r="BT148">
        <v>1</v>
      </c>
      <c r="BU148">
        <f t="shared" si="395"/>
        <v>-1</v>
      </c>
      <c r="BV148" s="13">
        <f t="shared" si="396"/>
        <v>13</v>
      </c>
      <c r="BW148" s="2">
        <v>1</v>
      </c>
      <c r="BX148">
        <v>4</v>
      </c>
      <c r="BY148">
        <v>2</v>
      </c>
      <c r="BZ148">
        <v>2</v>
      </c>
      <c r="CA148">
        <v>4</v>
      </c>
      <c r="CB148">
        <v>2</v>
      </c>
      <c r="CC148">
        <v>4</v>
      </c>
      <c r="CD148">
        <v>2</v>
      </c>
      <c r="CE148" s="37">
        <v>5</v>
      </c>
      <c r="CF148">
        <v>2</v>
      </c>
      <c r="CG148">
        <v>2</v>
      </c>
      <c r="CH148">
        <v>2</v>
      </c>
      <c r="CI148">
        <v>2</v>
      </c>
      <c r="CJ148">
        <v>2</v>
      </c>
      <c r="CK148">
        <v>4</v>
      </c>
      <c r="CL148">
        <v>2</v>
      </c>
      <c r="CM148">
        <v>2</v>
      </c>
      <c r="CN148">
        <v>2</v>
      </c>
      <c r="CO148">
        <v>2</v>
      </c>
      <c r="CP148">
        <v>4</v>
      </c>
      <c r="CQ148">
        <v>4</v>
      </c>
      <c r="CR148">
        <v>2</v>
      </c>
      <c r="CS148">
        <f>LOOKUP(CR148,{1,2,3,4,5},{5,4,3,2,1})</f>
        <v>4</v>
      </c>
      <c r="CT148">
        <v>4</v>
      </c>
      <c r="CU148">
        <v>4</v>
      </c>
      <c r="CV148">
        <v>4</v>
      </c>
      <c r="CW148">
        <v>2</v>
      </c>
      <c r="CX148">
        <f>LOOKUP(CW148,{1,2,3,4,5},{5,4,3,2,1})</f>
        <v>4</v>
      </c>
      <c r="CY148">
        <v>2</v>
      </c>
      <c r="CZ148">
        <f>LOOKUP(CY148,{1,2,3,4,5},{5,4,3,2,1})</f>
        <v>4</v>
      </c>
      <c r="DA148">
        <v>1</v>
      </c>
      <c r="DB148">
        <f>LOOKUP(DA148,{1,2,3,4,5},{5,4,3,2,1})</f>
        <v>5</v>
      </c>
      <c r="DC148">
        <v>4</v>
      </c>
      <c r="DD148">
        <v>4</v>
      </c>
      <c r="DE148">
        <v>4</v>
      </c>
      <c r="DF148">
        <v>4</v>
      </c>
      <c r="DG148">
        <v>4</v>
      </c>
      <c r="DH148">
        <v>4</v>
      </c>
      <c r="DI148">
        <v>2</v>
      </c>
      <c r="DJ148">
        <v>1</v>
      </c>
      <c r="DK148">
        <v>1</v>
      </c>
      <c r="DL148" s="2">
        <f t="shared" si="399"/>
        <v>8</v>
      </c>
      <c r="DM148">
        <f t="shared" si="400"/>
        <v>2.6667000000000001</v>
      </c>
      <c r="DN148">
        <f t="shared" si="401"/>
        <v>12</v>
      </c>
      <c r="DO148">
        <f t="shared" si="402"/>
        <v>4</v>
      </c>
      <c r="DP148">
        <f t="shared" si="403"/>
        <v>20</v>
      </c>
      <c r="DQ148" s="3">
        <f t="shared" si="404"/>
        <v>3.3334000000000001</v>
      </c>
      <c r="DR148" s="2">
        <f t="shared" si="405"/>
        <v>18</v>
      </c>
      <c r="DS148">
        <f t="shared" si="406"/>
        <v>3</v>
      </c>
      <c r="DT148">
        <f t="shared" si="407"/>
        <v>16</v>
      </c>
      <c r="DU148">
        <f t="shared" si="408"/>
        <v>2</v>
      </c>
      <c r="DV148">
        <f t="shared" si="409"/>
        <v>34</v>
      </c>
      <c r="DW148" s="3">
        <f t="shared" si="410"/>
        <v>2.4300000000000002</v>
      </c>
      <c r="DX148" s="2">
        <f t="shared" si="411"/>
        <v>12</v>
      </c>
      <c r="DY148">
        <f t="shared" si="412"/>
        <v>4</v>
      </c>
      <c r="DZ148">
        <f t="shared" si="413"/>
        <v>12</v>
      </c>
      <c r="EA148">
        <f t="shared" si="414"/>
        <v>4</v>
      </c>
      <c r="EB148">
        <f t="shared" si="415"/>
        <v>24</v>
      </c>
      <c r="EC148" s="3">
        <f t="shared" si="416"/>
        <v>4</v>
      </c>
      <c r="ED148" s="2">
        <f t="shared" si="447"/>
        <v>25</v>
      </c>
      <c r="EE148" s="3">
        <f t="shared" si="417"/>
        <v>4.17</v>
      </c>
      <c r="EF148" s="2">
        <f t="shared" si="418"/>
        <v>4</v>
      </c>
      <c r="EG148" s="3">
        <f t="shared" si="419"/>
        <v>1.33</v>
      </c>
      <c r="EH148" s="2">
        <f t="shared" si="420"/>
        <v>107</v>
      </c>
      <c r="EI148" s="3">
        <f t="shared" si="421"/>
        <v>3.06</v>
      </c>
      <c r="EJ148" s="2">
        <v>1</v>
      </c>
      <c r="EK148">
        <v>2</v>
      </c>
      <c r="EL148">
        <v>2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2</v>
      </c>
      <c r="ET148">
        <v>5</v>
      </c>
      <c r="EU148" s="37">
        <v>2</v>
      </c>
      <c r="EV148">
        <v>2</v>
      </c>
      <c r="EW148">
        <v>2</v>
      </c>
      <c r="EX148">
        <v>2</v>
      </c>
      <c r="EY148">
        <v>2</v>
      </c>
      <c r="EZ148">
        <v>3</v>
      </c>
      <c r="FA148">
        <v>4</v>
      </c>
      <c r="FB148">
        <v>2</v>
      </c>
      <c r="FC148">
        <v>2</v>
      </c>
      <c r="FD148">
        <v>2</v>
      </c>
      <c r="FE148">
        <v>3</v>
      </c>
      <c r="FF148" s="2">
        <f t="shared" si="422"/>
        <v>47</v>
      </c>
      <c r="FG148" s="3">
        <f t="shared" si="423"/>
        <v>2.35</v>
      </c>
      <c r="FH148" s="2" t="s">
        <v>979</v>
      </c>
      <c r="FI148">
        <v>0</v>
      </c>
      <c r="FJ148" t="s">
        <v>980</v>
      </c>
      <c r="FK148">
        <v>0</v>
      </c>
      <c r="FL148" t="s">
        <v>981</v>
      </c>
      <c r="FM148">
        <v>0</v>
      </c>
      <c r="FN148" s="2">
        <v>1</v>
      </c>
      <c r="FO148">
        <v>1</v>
      </c>
      <c r="FP148">
        <v>2</v>
      </c>
      <c r="FQ148">
        <v>1</v>
      </c>
      <c r="FR148">
        <v>2</v>
      </c>
      <c r="FS148">
        <v>2</v>
      </c>
      <c r="FT148">
        <v>2</v>
      </c>
      <c r="FU148">
        <v>2</v>
      </c>
      <c r="FV148">
        <v>2</v>
      </c>
      <c r="FW148">
        <v>1</v>
      </c>
      <c r="FX148">
        <v>1</v>
      </c>
      <c r="FY148" s="37">
        <v>2</v>
      </c>
      <c r="FZ148">
        <v>1</v>
      </c>
      <c r="GA148">
        <v>2</v>
      </c>
      <c r="GB148">
        <v>1</v>
      </c>
      <c r="GC148">
        <v>2</v>
      </c>
      <c r="GD148">
        <v>2</v>
      </c>
      <c r="GE148">
        <v>1</v>
      </c>
      <c r="GF148">
        <v>2</v>
      </c>
      <c r="GG148">
        <v>1</v>
      </c>
      <c r="GH148">
        <v>2</v>
      </c>
      <c r="GI148">
        <v>1</v>
      </c>
      <c r="GJ148" s="2">
        <f t="shared" si="424"/>
        <v>31</v>
      </c>
      <c r="GK148" s="3">
        <f t="shared" si="425"/>
        <v>1.55</v>
      </c>
      <c r="GL148" s="2" t="s">
        <v>982</v>
      </c>
      <c r="GM148">
        <v>0</v>
      </c>
      <c r="GN148" t="s">
        <v>518</v>
      </c>
      <c r="GO148">
        <v>13</v>
      </c>
      <c r="GP148" t="s">
        <v>983</v>
      </c>
      <c r="GQ148" s="3">
        <v>0</v>
      </c>
      <c r="GR148" s="2">
        <v>1</v>
      </c>
      <c r="GS148">
        <v>5</v>
      </c>
      <c r="GT148">
        <v>3</v>
      </c>
      <c r="GU148">
        <v>2</v>
      </c>
      <c r="GV148">
        <v>2</v>
      </c>
      <c r="GW148">
        <v>4</v>
      </c>
      <c r="GX148" s="37">
        <f>LOOKUP(GW148,{1,2,3,4,5},{5,4,3,2,1})</f>
        <v>2</v>
      </c>
      <c r="GY148">
        <v>2</v>
      </c>
      <c r="GZ148" s="37">
        <f>LOOKUP(GY148,{1,2,3,4,5},{5,4,3,2,1})</f>
        <v>4</v>
      </c>
      <c r="HA148">
        <v>4</v>
      </c>
      <c r="HB148">
        <v>2</v>
      </c>
      <c r="HC148" s="37">
        <f>LOOKUP(HB148,{1,2,3,4,5},{5,4,3,2,1})</f>
        <v>4</v>
      </c>
      <c r="HD148">
        <v>1</v>
      </c>
      <c r="HE148">
        <v>4</v>
      </c>
      <c r="HF148">
        <v>4</v>
      </c>
      <c r="HG148">
        <v>4</v>
      </c>
      <c r="HH148">
        <v>2</v>
      </c>
      <c r="HI148">
        <v>2</v>
      </c>
      <c r="HJ148">
        <v>4</v>
      </c>
      <c r="HK148">
        <v>4</v>
      </c>
      <c r="HL148" s="37">
        <f>LOOKUP(HK148,{1,2,3,4,5},{5,4,3,2,1})</f>
        <v>2</v>
      </c>
      <c r="HM148">
        <v>3</v>
      </c>
      <c r="HN148" s="37">
        <f>LOOKUP(HM148,{1,2,3,4,5},{5,4,3,2,1})</f>
        <v>3</v>
      </c>
      <c r="HO148">
        <f t="shared" si="426"/>
        <v>52</v>
      </c>
      <c r="HP148">
        <f t="shared" si="427"/>
        <v>3.06</v>
      </c>
      <c r="HQ148">
        <v>1</v>
      </c>
      <c r="HR148">
        <v>2</v>
      </c>
      <c r="HS148">
        <v>2</v>
      </c>
      <c r="HT148">
        <v>1</v>
      </c>
      <c r="HU148">
        <v>1</v>
      </c>
      <c r="HV148">
        <v>1</v>
      </c>
      <c r="HW148">
        <v>1</v>
      </c>
      <c r="HX148" s="37">
        <v>3</v>
      </c>
      <c r="HY148">
        <v>2</v>
      </c>
      <c r="HZ148">
        <v>3</v>
      </c>
      <c r="IA148">
        <v>2</v>
      </c>
      <c r="IB148">
        <v>1</v>
      </c>
      <c r="IC148">
        <v>2</v>
      </c>
      <c r="ID148">
        <v>2</v>
      </c>
      <c r="IE148">
        <v>2</v>
      </c>
      <c r="IF148">
        <v>3</v>
      </c>
      <c r="IG148">
        <v>3</v>
      </c>
      <c r="IH148">
        <v>1</v>
      </c>
      <c r="II148">
        <v>1</v>
      </c>
      <c r="IJ148" s="37">
        <f>LOOKUP(II148,{1,2,3},{3,2,1})</f>
        <v>3</v>
      </c>
      <c r="IK148" s="2">
        <f t="shared" si="397"/>
        <v>32</v>
      </c>
      <c r="IL148" s="3">
        <f t="shared" si="398"/>
        <v>1.88</v>
      </c>
      <c r="IM148" s="2">
        <v>1</v>
      </c>
      <c r="IN148">
        <v>1</v>
      </c>
      <c r="IO148">
        <v>3</v>
      </c>
      <c r="IP148">
        <v>2</v>
      </c>
      <c r="IQ148">
        <v>1</v>
      </c>
      <c r="IR148">
        <v>4</v>
      </c>
      <c r="IS148">
        <v>1</v>
      </c>
      <c r="IT148" s="2">
        <f t="shared" si="428"/>
        <v>12</v>
      </c>
      <c r="IU148" s="3">
        <f t="shared" si="429"/>
        <v>2</v>
      </c>
      <c r="IV148" s="2">
        <v>1</v>
      </c>
      <c r="IW148">
        <v>1</v>
      </c>
      <c r="IX148">
        <v>4</v>
      </c>
      <c r="IY148">
        <v>3</v>
      </c>
      <c r="IZ148">
        <v>2</v>
      </c>
      <c r="JA148">
        <v>4</v>
      </c>
      <c r="JB148">
        <v>2</v>
      </c>
      <c r="JC148" s="2">
        <f t="shared" si="430"/>
        <v>16</v>
      </c>
      <c r="JD148" s="3">
        <f t="shared" si="431"/>
        <v>2.6669999999999998</v>
      </c>
      <c r="JE148" s="2">
        <v>1</v>
      </c>
      <c r="JF148">
        <v>2</v>
      </c>
      <c r="JG148">
        <v>4</v>
      </c>
      <c r="JH148">
        <v>3</v>
      </c>
      <c r="JI148">
        <v>4</v>
      </c>
      <c r="JJ148">
        <v>3</v>
      </c>
      <c r="JK148">
        <v>4</v>
      </c>
      <c r="JL148" s="2">
        <f t="shared" si="432"/>
        <v>20</v>
      </c>
      <c r="JM148" s="3">
        <f t="shared" si="433"/>
        <v>3.3330000000000002</v>
      </c>
      <c r="JN148" s="2">
        <v>1</v>
      </c>
      <c r="JO148">
        <v>4</v>
      </c>
      <c r="JP148">
        <v>4</v>
      </c>
      <c r="JQ148">
        <v>4</v>
      </c>
      <c r="JR148">
        <v>4</v>
      </c>
      <c r="JS148">
        <v>4</v>
      </c>
      <c r="JT148">
        <v>4</v>
      </c>
      <c r="JU148" s="2">
        <f t="shared" si="452"/>
        <v>24</v>
      </c>
      <c r="JV148" s="3">
        <f t="shared" si="453"/>
        <v>4</v>
      </c>
      <c r="JW148" s="2">
        <v>1</v>
      </c>
      <c r="JX148">
        <v>3</v>
      </c>
      <c r="JY148" s="37">
        <f>LOOKUP(JX148,{1,2,3,4,5},{5,4,3,2,1})</f>
        <v>3</v>
      </c>
      <c r="JZ148">
        <v>2</v>
      </c>
      <c r="KA148" s="37">
        <f>LOOKUP(JZ148,{1,2,3,4,5},{5,4,3,2,1})</f>
        <v>4</v>
      </c>
      <c r="KB148">
        <v>3</v>
      </c>
      <c r="KC148" s="37">
        <f>LOOKUP(KB148,{1,2,3,4,5},{5,4,3,2,1})</f>
        <v>3</v>
      </c>
      <c r="KD148">
        <v>3</v>
      </c>
      <c r="KE148" s="37">
        <f>LOOKUP(KD148,{1,2,3,4,5},{5,4,3,2,1})</f>
        <v>3</v>
      </c>
      <c r="KF148">
        <v>2</v>
      </c>
      <c r="KG148" s="37">
        <f>LOOKUP(KF148,{1,2,3,4,5},{5,4,3,2,1})</f>
        <v>4</v>
      </c>
      <c r="KH148">
        <v>3</v>
      </c>
      <c r="KI148" s="37">
        <f>LOOKUP(KH148,{1,2,3,4,5},{5,4,3,2,1})</f>
        <v>3</v>
      </c>
      <c r="KJ148" s="2">
        <f t="shared" si="448"/>
        <v>16</v>
      </c>
      <c r="KK148" s="3">
        <f t="shared" si="434"/>
        <v>2.6669999999999998</v>
      </c>
      <c r="KL148" s="2">
        <f t="shared" si="435"/>
        <v>5</v>
      </c>
      <c r="KM148">
        <f t="shared" si="436"/>
        <v>11</v>
      </c>
      <c r="KN148">
        <f t="shared" si="450"/>
        <v>8</v>
      </c>
      <c r="KO148">
        <f t="shared" si="437"/>
        <v>6</v>
      </c>
      <c r="KP148">
        <f t="shared" si="449"/>
        <v>12</v>
      </c>
      <c r="KQ148">
        <f t="shared" si="438"/>
        <v>6</v>
      </c>
      <c r="KR148" s="2">
        <f t="shared" si="454"/>
        <v>6</v>
      </c>
      <c r="KS148">
        <f t="shared" si="451"/>
        <v>8</v>
      </c>
      <c r="KT148">
        <f t="shared" si="456"/>
        <v>7</v>
      </c>
      <c r="KU148">
        <f t="shared" si="457"/>
        <v>8</v>
      </c>
      <c r="KV148">
        <f t="shared" si="458"/>
        <v>7</v>
      </c>
      <c r="KW148" s="3">
        <f t="shared" si="372"/>
        <v>8</v>
      </c>
      <c r="KX148" s="2">
        <v>1</v>
      </c>
      <c r="KY148">
        <v>1</v>
      </c>
      <c r="KZ148">
        <v>3</v>
      </c>
      <c r="LA148">
        <v>1</v>
      </c>
      <c r="LB148">
        <v>1</v>
      </c>
      <c r="LC148">
        <v>3</v>
      </c>
      <c r="LD148">
        <v>1</v>
      </c>
      <c r="LE148">
        <v>3</v>
      </c>
      <c r="LF148">
        <v>1</v>
      </c>
      <c r="LG148">
        <v>3</v>
      </c>
      <c r="LH148">
        <v>1</v>
      </c>
      <c r="LI148">
        <v>4</v>
      </c>
      <c r="LJ148">
        <v>1</v>
      </c>
      <c r="LK148">
        <v>2</v>
      </c>
      <c r="LL148">
        <v>2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 s="2">
        <f t="shared" si="439"/>
        <v>14</v>
      </c>
      <c r="LV148" s="3">
        <f t="shared" si="440"/>
        <v>2.3330000000000002</v>
      </c>
      <c r="LW148" s="2">
        <f t="shared" si="441"/>
        <v>21</v>
      </c>
      <c r="LX148" s="3">
        <f t="shared" si="442"/>
        <v>1.3129999999999999</v>
      </c>
      <c r="LY148" s="2">
        <f t="shared" si="443"/>
        <v>35</v>
      </c>
      <c r="LZ148" s="3">
        <f t="shared" si="444"/>
        <v>1.591</v>
      </c>
      <c r="MA148" s="2">
        <v>1</v>
      </c>
      <c r="MB148">
        <v>2</v>
      </c>
      <c r="MC148">
        <v>1</v>
      </c>
      <c r="MD148">
        <v>2</v>
      </c>
      <c r="ME148">
        <v>1</v>
      </c>
      <c r="MF148">
        <v>1</v>
      </c>
      <c r="MG148">
        <v>2</v>
      </c>
      <c r="MH148">
        <v>1</v>
      </c>
      <c r="MI148">
        <v>2</v>
      </c>
      <c r="MJ148" s="3">
        <v>1</v>
      </c>
      <c r="MK148">
        <f t="shared" si="445"/>
        <v>14</v>
      </c>
      <c r="ML148" s="2">
        <v>1</v>
      </c>
      <c r="MM148">
        <v>4</v>
      </c>
      <c r="MN148">
        <v>3</v>
      </c>
      <c r="MO148">
        <v>4</v>
      </c>
      <c r="MP148" s="37">
        <f>LOOKUP(MO148,{1,2,3,4,5},{5,4,3,2,1})</f>
        <v>2</v>
      </c>
      <c r="MQ148">
        <v>3</v>
      </c>
      <c r="MR148">
        <v>3</v>
      </c>
      <c r="MS148" s="37">
        <f>LOOKUP(MR148,{1,2,3,4,5},{5,4,3,2,1})</f>
        <v>3</v>
      </c>
      <c r="MT148">
        <v>2</v>
      </c>
      <c r="MU148" s="37">
        <f>LOOKUP(MT148,{1,2,3,4,5},{5,4,3,2,1})</f>
        <v>4</v>
      </c>
      <c r="MV148">
        <v>2</v>
      </c>
      <c r="MW148">
        <v>2</v>
      </c>
      <c r="MX148">
        <v>4</v>
      </c>
      <c r="MY148">
        <v>4</v>
      </c>
      <c r="MZ148" s="37">
        <f>LOOKUP(MY148,{1,2,3,4,5},{5,4,3,2,1})</f>
        <v>2</v>
      </c>
      <c r="NA148">
        <v>2</v>
      </c>
      <c r="NB148">
        <v>2</v>
      </c>
      <c r="NC148">
        <v>3</v>
      </c>
      <c r="ND148" s="37">
        <f>LOOKUP(NC148,{1,2,3,4,5},{5,4,3,2,1})</f>
        <v>3</v>
      </c>
      <c r="NE148">
        <v>2</v>
      </c>
      <c r="NF148">
        <v>4</v>
      </c>
      <c r="NG148" s="37">
        <f>LOOKUP(NF148,{1,2,3,4,5},{5,4,3,2,1})</f>
        <v>2</v>
      </c>
      <c r="NH148">
        <v>4</v>
      </c>
      <c r="NI148" s="37">
        <f>LOOKUP(NH148,{1,2,3,4,5},{5,4,3,2,1})</f>
        <v>2</v>
      </c>
      <c r="NJ148">
        <v>2</v>
      </c>
      <c r="NK148">
        <v>4</v>
      </c>
      <c r="NL148" s="37">
        <f>LOOKUP(NK148,{1,2,3,4,5},{5,4,3,2,1})</f>
        <v>2</v>
      </c>
      <c r="NM148">
        <v>2</v>
      </c>
      <c r="NN148" s="37">
        <f>LOOKUP(NM148,{1,2,3,4,5},{5,4,3,2,1})</f>
        <v>4</v>
      </c>
      <c r="NO148">
        <v>4</v>
      </c>
      <c r="NP148" s="37">
        <f>LOOKUP(NO148,{1,2,3,4,5},{5,4,3,2,1})</f>
        <v>2</v>
      </c>
      <c r="NQ148">
        <v>4</v>
      </c>
      <c r="NR148">
        <v>4</v>
      </c>
      <c r="NS148">
        <v>4</v>
      </c>
      <c r="NT148">
        <v>1</v>
      </c>
      <c r="NU148" s="37">
        <f>LOOKUP(NT148,{1,2,3,4,5},{5,4,3,2,1})</f>
        <v>5</v>
      </c>
      <c r="NV148">
        <v>4</v>
      </c>
      <c r="NW148" s="37">
        <f>LOOKUP(NV148,{1,2,3,4,5},{5,4,3,2,1})</f>
        <v>2</v>
      </c>
      <c r="NX148">
        <v>2</v>
      </c>
      <c r="NY148" s="37">
        <f>LOOKUP(NX148,{1,2,3,4,5},{5,4,3,2,1})</f>
        <v>4</v>
      </c>
      <c r="NZ148">
        <f t="shared" si="373"/>
        <v>75</v>
      </c>
      <c r="OA148">
        <f t="shared" si="374"/>
        <v>2.88</v>
      </c>
      <c r="OB148" s="13" t="s">
        <v>440</v>
      </c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</row>
    <row r="149" spans="1:461" x14ac:dyDescent="0.3">
      <c r="A149" s="30">
        <v>163</v>
      </c>
      <c r="B149" s="2" t="s">
        <v>984</v>
      </c>
      <c r="C149" s="3">
        <v>1</v>
      </c>
      <c r="D149" s="2">
        <v>20</v>
      </c>
      <c r="E149">
        <v>2</v>
      </c>
      <c r="F149" s="2">
        <v>2</v>
      </c>
      <c r="G149">
        <v>2</v>
      </c>
      <c r="H149" s="3">
        <v>2</v>
      </c>
      <c r="I149" s="2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f t="shared" si="446"/>
        <v>1</v>
      </c>
      <c r="R149">
        <v>15</v>
      </c>
      <c r="S149" t="s">
        <v>440</v>
      </c>
      <c r="T149">
        <f>LOOKUP(R149,{1,2,3,4,5,6,11,15},{1,2,1,2,2,2,1,2})</f>
        <v>2</v>
      </c>
      <c r="U149">
        <v>1</v>
      </c>
      <c r="V149" s="3"/>
      <c r="W149" s="2">
        <v>1</v>
      </c>
      <c r="X149">
        <v>6</v>
      </c>
      <c r="Y149">
        <v>0</v>
      </c>
      <c r="Z149" s="13">
        <f t="shared" si="359"/>
        <v>0</v>
      </c>
      <c r="AA149">
        <v>0</v>
      </c>
      <c r="AB149" s="13">
        <f t="shared" si="360"/>
        <v>0</v>
      </c>
      <c r="AC149" s="31" t="s">
        <v>440</v>
      </c>
      <c r="AD149" s="49" t="s">
        <v>440</v>
      </c>
      <c r="AE149" s="2">
        <v>1</v>
      </c>
      <c r="AF149">
        <v>2</v>
      </c>
      <c r="AG149">
        <f t="shared" si="375"/>
        <v>-1</v>
      </c>
      <c r="AH149">
        <v>1</v>
      </c>
      <c r="AI149">
        <f t="shared" si="376"/>
        <v>1</v>
      </c>
      <c r="AJ149">
        <v>1</v>
      </c>
      <c r="AK149">
        <f t="shared" si="377"/>
        <v>1</v>
      </c>
      <c r="AL149">
        <v>2</v>
      </c>
      <c r="AM149">
        <f t="shared" si="378"/>
        <v>1</v>
      </c>
      <c r="AN149">
        <v>2</v>
      </c>
      <c r="AO149">
        <f t="shared" si="379"/>
        <v>1</v>
      </c>
      <c r="AP149">
        <v>1</v>
      </c>
      <c r="AQ149">
        <f t="shared" si="380"/>
        <v>1</v>
      </c>
      <c r="AR149">
        <v>2</v>
      </c>
      <c r="AS149">
        <f t="shared" si="381"/>
        <v>1</v>
      </c>
      <c r="AT149">
        <v>2</v>
      </c>
      <c r="AU149">
        <f t="shared" si="382"/>
        <v>1</v>
      </c>
      <c r="AV149">
        <v>2</v>
      </c>
      <c r="AW149">
        <f t="shared" si="383"/>
        <v>-1</v>
      </c>
      <c r="AX149">
        <v>1</v>
      </c>
      <c r="AY149">
        <f t="shared" si="384"/>
        <v>-1</v>
      </c>
      <c r="AZ149">
        <v>1</v>
      </c>
      <c r="BA149">
        <f t="shared" si="385"/>
        <v>-1</v>
      </c>
      <c r="BB149">
        <v>1</v>
      </c>
      <c r="BC149">
        <f t="shared" si="386"/>
        <v>1</v>
      </c>
      <c r="BD149">
        <v>1</v>
      </c>
      <c r="BE149">
        <f t="shared" si="387"/>
        <v>1</v>
      </c>
      <c r="BF149">
        <v>2</v>
      </c>
      <c r="BG149">
        <f t="shared" si="388"/>
        <v>1</v>
      </c>
      <c r="BH149">
        <v>1</v>
      </c>
      <c r="BI149">
        <f t="shared" si="389"/>
        <v>1</v>
      </c>
      <c r="BJ149">
        <v>2</v>
      </c>
      <c r="BK149">
        <f t="shared" si="390"/>
        <v>1</v>
      </c>
      <c r="BL149">
        <v>2</v>
      </c>
      <c r="BM149">
        <f t="shared" si="391"/>
        <v>1</v>
      </c>
      <c r="BN149">
        <v>2</v>
      </c>
      <c r="BO149">
        <f t="shared" si="392"/>
        <v>-1</v>
      </c>
      <c r="BP149">
        <v>1</v>
      </c>
      <c r="BQ149">
        <f t="shared" si="393"/>
        <v>1</v>
      </c>
      <c r="BR149">
        <v>2</v>
      </c>
      <c r="BS149">
        <f t="shared" si="394"/>
        <v>1</v>
      </c>
      <c r="BT149">
        <v>1</v>
      </c>
      <c r="BU149">
        <f t="shared" si="395"/>
        <v>-1</v>
      </c>
      <c r="BV149" s="13">
        <f t="shared" si="396"/>
        <v>9</v>
      </c>
      <c r="BW149" s="32">
        <v>1</v>
      </c>
      <c r="BX149" s="31" t="s">
        <v>440</v>
      </c>
      <c r="BY149" s="31" t="s">
        <v>440</v>
      </c>
      <c r="BZ149" s="31">
        <v>2</v>
      </c>
      <c r="CA149" s="31">
        <v>3</v>
      </c>
      <c r="CB149" s="31">
        <v>2</v>
      </c>
      <c r="CC149" s="31">
        <v>3</v>
      </c>
      <c r="CD149" s="31">
        <v>2</v>
      </c>
      <c r="CE149" s="31">
        <v>5</v>
      </c>
      <c r="CF149" s="31">
        <v>3</v>
      </c>
      <c r="CG149" s="31">
        <v>2</v>
      </c>
      <c r="CH149" s="31">
        <v>1</v>
      </c>
      <c r="CI149" s="31">
        <v>3</v>
      </c>
      <c r="CJ149" s="31">
        <v>2</v>
      </c>
      <c r="CK149" s="31">
        <v>3</v>
      </c>
      <c r="CL149" s="31">
        <v>3</v>
      </c>
      <c r="CM149" s="31">
        <v>2</v>
      </c>
      <c r="CN149" s="31">
        <v>2</v>
      </c>
      <c r="CO149" s="31">
        <v>2</v>
      </c>
      <c r="CP149" s="31">
        <v>5</v>
      </c>
      <c r="CQ149" s="31">
        <v>4</v>
      </c>
      <c r="CR149" s="31">
        <v>2</v>
      </c>
      <c r="CS149" s="31">
        <f>LOOKUP(CR149,{1,2,3,4,5},{5,4,3,2,1})</f>
        <v>4</v>
      </c>
      <c r="CT149" s="31">
        <v>4</v>
      </c>
      <c r="CU149" s="31">
        <v>3</v>
      </c>
      <c r="CV149" s="31">
        <v>4</v>
      </c>
      <c r="CW149" s="31">
        <v>1</v>
      </c>
      <c r="CX149" s="31">
        <f>LOOKUP(CW149,{1,2,3,4,5},{5,4,3,2,1})</f>
        <v>5</v>
      </c>
      <c r="CY149" s="31">
        <v>1</v>
      </c>
      <c r="CZ149" s="31">
        <f>LOOKUP(CY149,{1,2,3,4,5},{5,4,3,2,1})</f>
        <v>5</v>
      </c>
      <c r="DA149" s="31">
        <v>1</v>
      </c>
      <c r="DB149" s="31">
        <f>LOOKUP(DA149,{1,2,3,4,5},{5,4,3,2,1})</f>
        <v>5</v>
      </c>
      <c r="DC149" s="31">
        <v>4</v>
      </c>
      <c r="DD149" s="31">
        <v>4</v>
      </c>
      <c r="DE149" s="31">
        <v>4</v>
      </c>
      <c r="DF149" s="31">
        <v>4</v>
      </c>
      <c r="DG149" s="31">
        <v>4</v>
      </c>
      <c r="DH149" s="31">
        <v>4</v>
      </c>
      <c r="DI149" s="31">
        <v>3</v>
      </c>
      <c r="DJ149" s="31">
        <v>2</v>
      </c>
      <c r="DK149" s="31">
        <v>2</v>
      </c>
      <c r="DL149" s="32">
        <f t="shared" si="399"/>
        <v>2</v>
      </c>
      <c r="DM149" s="31">
        <f t="shared" si="400"/>
        <v>2</v>
      </c>
      <c r="DN149" s="31">
        <f t="shared" si="401"/>
        <v>12</v>
      </c>
      <c r="DO149" s="31">
        <f t="shared" si="402"/>
        <v>4</v>
      </c>
      <c r="DP149" s="31">
        <f t="shared" si="403"/>
        <v>14</v>
      </c>
      <c r="DQ149" s="33">
        <f t="shared" si="404"/>
        <v>3</v>
      </c>
      <c r="DR149" s="32">
        <f t="shared" si="405"/>
        <v>16</v>
      </c>
      <c r="DS149" s="31">
        <f t="shared" si="406"/>
        <v>2.6667000000000001</v>
      </c>
      <c r="DT149" s="31">
        <f t="shared" si="407"/>
        <v>17</v>
      </c>
      <c r="DU149" s="31">
        <f t="shared" si="408"/>
        <v>2.125</v>
      </c>
      <c r="DV149" s="31">
        <f t="shared" si="409"/>
        <v>33</v>
      </c>
      <c r="DW149" s="33">
        <f t="shared" si="410"/>
        <v>2.36</v>
      </c>
      <c r="DX149" s="32">
        <f t="shared" si="411"/>
        <v>13</v>
      </c>
      <c r="DY149" s="31">
        <f t="shared" si="412"/>
        <v>4.3333000000000004</v>
      </c>
      <c r="DZ149" s="31">
        <f t="shared" si="413"/>
        <v>11</v>
      </c>
      <c r="EA149" s="31">
        <f t="shared" si="414"/>
        <v>3.6667000000000001</v>
      </c>
      <c r="EB149" s="31">
        <f t="shared" si="415"/>
        <v>24</v>
      </c>
      <c r="EC149" s="33">
        <f t="shared" si="416"/>
        <v>4</v>
      </c>
      <c r="ED149" s="32">
        <f t="shared" si="447"/>
        <v>27</v>
      </c>
      <c r="EE149" s="33">
        <f t="shared" si="417"/>
        <v>4.5</v>
      </c>
      <c r="EF149" s="32">
        <f t="shared" si="418"/>
        <v>7</v>
      </c>
      <c r="EG149" s="33">
        <f t="shared" si="419"/>
        <v>2.33</v>
      </c>
      <c r="EH149" s="32">
        <f t="shared" si="420"/>
        <v>105</v>
      </c>
      <c r="EI149" s="33">
        <f t="shared" si="421"/>
        <v>3</v>
      </c>
      <c r="EJ149" s="2">
        <v>1</v>
      </c>
      <c r="EK149">
        <v>2</v>
      </c>
      <c r="EL149">
        <v>2</v>
      </c>
      <c r="EM149">
        <v>4</v>
      </c>
      <c r="EN149">
        <v>3</v>
      </c>
      <c r="EO149">
        <v>3</v>
      </c>
      <c r="EP149">
        <v>2</v>
      </c>
      <c r="EQ149">
        <v>3</v>
      </c>
      <c r="ER149">
        <v>3</v>
      </c>
      <c r="ES149">
        <v>2</v>
      </c>
      <c r="ET149">
        <v>4</v>
      </c>
      <c r="EU149" s="37">
        <v>2</v>
      </c>
      <c r="EV149">
        <v>2</v>
      </c>
      <c r="EW149">
        <v>2</v>
      </c>
      <c r="EX149">
        <v>3</v>
      </c>
      <c r="EY149">
        <v>2</v>
      </c>
      <c r="EZ149">
        <v>4</v>
      </c>
      <c r="FA149">
        <v>5</v>
      </c>
      <c r="FB149">
        <v>2</v>
      </c>
      <c r="FC149">
        <v>3</v>
      </c>
      <c r="FD149">
        <v>2</v>
      </c>
      <c r="FE149">
        <v>2</v>
      </c>
      <c r="FF149" s="2">
        <f t="shared" si="422"/>
        <v>55</v>
      </c>
      <c r="FG149" s="3">
        <f t="shared" si="423"/>
        <v>2.75</v>
      </c>
      <c r="FH149" t="s">
        <v>521</v>
      </c>
      <c r="FI149">
        <v>16</v>
      </c>
      <c r="FJ149" t="s">
        <v>520</v>
      </c>
      <c r="FK149">
        <v>15</v>
      </c>
      <c r="FL149" t="s">
        <v>511</v>
      </c>
      <c r="FM149" s="3">
        <v>7</v>
      </c>
      <c r="FN149" s="2">
        <v>1</v>
      </c>
      <c r="FO149">
        <v>1</v>
      </c>
      <c r="FP149">
        <v>1</v>
      </c>
      <c r="FQ149">
        <v>1</v>
      </c>
      <c r="FR149">
        <v>1</v>
      </c>
      <c r="FS149">
        <v>2</v>
      </c>
      <c r="FT149">
        <v>1</v>
      </c>
      <c r="FU149">
        <v>2</v>
      </c>
      <c r="FV149">
        <v>1</v>
      </c>
      <c r="FW149">
        <v>1</v>
      </c>
      <c r="FX149">
        <v>1</v>
      </c>
      <c r="FY149" s="37">
        <v>2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2</v>
      </c>
      <c r="GG149">
        <v>1</v>
      </c>
      <c r="GH149">
        <v>1</v>
      </c>
      <c r="GI149">
        <v>1</v>
      </c>
      <c r="GJ149" s="2">
        <f t="shared" si="424"/>
        <v>23</v>
      </c>
      <c r="GK149" s="3">
        <f t="shared" si="425"/>
        <v>1.1499999999999999</v>
      </c>
      <c r="GL149" s="2" t="s">
        <v>513</v>
      </c>
      <c r="GM149">
        <v>9</v>
      </c>
      <c r="GN149" t="s">
        <v>507</v>
      </c>
      <c r="GO149">
        <v>3</v>
      </c>
      <c r="GP149" t="s">
        <v>525</v>
      </c>
      <c r="GQ149" s="3">
        <v>20</v>
      </c>
      <c r="GR149" s="2">
        <v>1</v>
      </c>
      <c r="GS149">
        <v>4</v>
      </c>
      <c r="GT149">
        <v>3</v>
      </c>
      <c r="GU149">
        <v>3</v>
      </c>
      <c r="GV149">
        <v>2</v>
      </c>
      <c r="GW149">
        <v>3</v>
      </c>
      <c r="GX149" s="37">
        <f>LOOKUP(GW149,{1,2,3,4,5},{5,4,3,2,1})</f>
        <v>3</v>
      </c>
      <c r="GY149">
        <v>1</v>
      </c>
      <c r="GZ149" s="37">
        <f>LOOKUP(GY149,{1,2,3,4,5},{5,4,3,2,1})</f>
        <v>5</v>
      </c>
      <c r="HA149">
        <v>3</v>
      </c>
      <c r="HB149">
        <v>2</v>
      </c>
      <c r="HC149" s="37">
        <f>LOOKUP(HB149,{1,2,3,4,5},{5,4,3,2,1})</f>
        <v>4</v>
      </c>
      <c r="HD149">
        <v>3</v>
      </c>
      <c r="HE149">
        <v>4</v>
      </c>
      <c r="HF149">
        <v>5</v>
      </c>
      <c r="HG149">
        <v>1</v>
      </c>
      <c r="HH149">
        <v>3</v>
      </c>
      <c r="HI149">
        <v>4</v>
      </c>
      <c r="HJ149">
        <v>5</v>
      </c>
      <c r="HK149">
        <v>3</v>
      </c>
      <c r="HL149" s="37">
        <f>LOOKUP(HK149,{1,2,3,4,5},{5,4,3,2,1})</f>
        <v>3</v>
      </c>
      <c r="HM149">
        <v>3</v>
      </c>
      <c r="HN149" s="37">
        <f>LOOKUP(HM149,{1,2,3,4,5},{5,4,3,2,1})</f>
        <v>3</v>
      </c>
      <c r="HO149">
        <f t="shared" si="426"/>
        <v>58</v>
      </c>
      <c r="HP149">
        <f t="shared" si="427"/>
        <v>3.41</v>
      </c>
      <c r="HQ149">
        <v>1</v>
      </c>
      <c r="HR149">
        <v>2</v>
      </c>
      <c r="HS149">
        <v>3</v>
      </c>
      <c r="HT149">
        <v>2</v>
      </c>
      <c r="HU149">
        <v>2</v>
      </c>
      <c r="HV149">
        <v>1</v>
      </c>
      <c r="HW149">
        <v>1</v>
      </c>
      <c r="HX149" s="37">
        <v>3</v>
      </c>
      <c r="HY149">
        <v>2</v>
      </c>
      <c r="HZ149">
        <v>2</v>
      </c>
      <c r="IA149">
        <v>2</v>
      </c>
      <c r="IB149">
        <v>1</v>
      </c>
      <c r="IC149">
        <v>2</v>
      </c>
      <c r="ID149">
        <v>3</v>
      </c>
      <c r="IE149">
        <v>3</v>
      </c>
      <c r="IF149">
        <v>3</v>
      </c>
      <c r="IG149">
        <v>3</v>
      </c>
      <c r="IH149">
        <v>2</v>
      </c>
      <c r="II149">
        <v>1</v>
      </c>
      <c r="IJ149" s="37">
        <f>LOOKUP(II149,{1,2,3},{3,2,1})</f>
        <v>3</v>
      </c>
      <c r="IK149" s="2">
        <f t="shared" si="397"/>
        <v>37</v>
      </c>
      <c r="IL149" s="3">
        <f t="shared" si="398"/>
        <v>2.1800000000000002</v>
      </c>
      <c r="IM149" s="2">
        <v>1</v>
      </c>
      <c r="IN149">
        <v>2</v>
      </c>
      <c r="IO149">
        <v>4</v>
      </c>
      <c r="IP149">
        <v>5</v>
      </c>
      <c r="IQ149">
        <v>3</v>
      </c>
      <c r="IR149">
        <v>5</v>
      </c>
      <c r="IS149">
        <v>4</v>
      </c>
      <c r="IT149" s="2">
        <f t="shared" si="428"/>
        <v>23</v>
      </c>
      <c r="IU149" s="3">
        <f t="shared" si="429"/>
        <v>3.8330000000000002</v>
      </c>
      <c r="IV149" s="2">
        <v>1</v>
      </c>
      <c r="IW149">
        <v>2</v>
      </c>
      <c r="IX149">
        <v>4</v>
      </c>
      <c r="IY149">
        <v>4</v>
      </c>
      <c r="IZ149">
        <v>3</v>
      </c>
      <c r="JA149">
        <v>5</v>
      </c>
      <c r="JB149">
        <v>4</v>
      </c>
      <c r="JC149" s="2">
        <f t="shared" si="430"/>
        <v>22</v>
      </c>
      <c r="JD149" s="3">
        <f t="shared" si="431"/>
        <v>3.6669999999999998</v>
      </c>
      <c r="JE149" s="2">
        <v>1</v>
      </c>
      <c r="JF149">
        <v>4</v>
      </c>
      <c r="JG149">
        <v>2</v>
      </c>
      <c r="JH149">
        <v>3</v>
      </c>
      <c r="JI149">
        <v>4</v>
      </c>
      <c r="JJ149">
        <v>1</v>
      </c>
      <c r="JK149">
        <v>3</v>
      </c>
      <c r="JL149" s="2">
        <f t="shared" si="432"/>
        <v>17</v>
      </c>
      <c r="JM149" s="3">
        <f t="shared" si="433"/>
        <v>2.8330000000000002</v>
      </c>
      <c r="JN149" s="2">
        <v>1</v>
      </c>
      <c r="JO149">
        <v>2</v>
      </c>
      <c r="JP149">
        <v>4</v>
      </c>
      <c r="JQ149">
        <v>3</v>
      </c>
      <c r="JR149">
        <v>3</v>
      </c>
      <c r="JS149">
        <v>5</v>
      </c>
      <c r="JT149">
        <v>4</v>
      </c>
      <c r="JU149" s="2">
        <f t="shared" si="452"/>
        <v>21</v>
      </c>
      <c r="JV149" s="3">
        <f t="shared" si="453"/>
        <v>3.5</v>
      </c>
      <c r="JW149" s="2">
        <v>1</v>
      </c>
      <c r="JX149">
        <v>4</v>
      </c>
      <c r="JY149" s="37">
        <f>LOOKUP(JX149,{1,2,3,4,5},{5,4,3,2,1})</f>
        <v>2</v>
      </c>
      <c r="JZ149">
        <v>3</v>
      </c>
      <c r="KA149" s="37">
        <f>LOOKUP(JZ149,{1,2,3,4,5},{5,4,3,2,1})</f>
        <v>3</v>
      </c>
      <c r="KB149">
        <v>4</v>
      </c>
      <c r="KC149" s="37">
        <f>LOOKUP(KB149,{1,2,3,4,5},{5,4,3,2,1})</f>
        <v>2</v>
      </c>
      <c r="KD149">
        <v>4</v>
      </c>
      <c r="KE149" s="37">
        <f>LOOKUP(KD149,{1,2,3,4,5},{5,4,3,2,1})</f>
        <v>2</v>
      </c>
      <c r="KF149">
        <v>3</v>
      </c>
      <c r="KG149" s="37">
        <f>LOOKUP(KF149,{1,2,3,4,5},{5,4,3,2,1})</f>
        <v>3</v>
      </c>
      <c r="KH149">
        <v>3</v>
      </c>
      <c r="KI149" s="37">
        <f>LOOKUP(KH149,{1,2,3,4,5},{5,4,3,2,1})</f>
        <v>3</v>
      </c>
      <c r="KJ149" s="2">
        <f t="shared" si="448"/>
        <v>21</v>
      </c>
      <c r="KK149" s="3">
        <f t="shared" si="434"/>
        <v>3.5</v>
      </c>
      <c r="KL149" s="2">
        <f t="shared" si="435"/>
        <v>6</v>
      </c>
      <c r="KM149">
        <f t="shared" si="436"/>
        <v>11</v>
      </c>
      <c r="KN149">
        <f t="shared" si="450"/>
        <v>11</v>
      </c>
      <c r="KO149">
        <f t="shared" si="437"/>
        <v>8</v>
      </c>
      <c r="KP149">
        <f t="shared" si="449"/>
        <v>13</v>
      </c>
      <c r="KQ149">
        <f t="shared" si="438"/>
        <v>11</v>
      </c>
      <c r="KR149" s="2">
        <f t="shared" si="454"/>
        <v>6</v>
      </c>
      <c r="KS149">
        <f t="shared" si="451"/>
        <v>6</v>
      </c>
      <c r="KT149">
        <f t="shared" si="456"/>
        <v>6</v>
      </c>
      <c r="KU149">
        <f t="shared" si="457"/>
        <v>7</v>
      </c>
      <c r="KV149">
        <f t="shared" si="458"/>
        <v>6</v>
      </c>
      <c r="KW149" s="3">
        <f t="shared" ref="KW149:KW176" si="459">(JK149+JT149)</f>
        <v>7</v>
      </c>
      <c r="KX149" s="2">
        <v>1</v>
      </c>
      <c r="KY149">
        <v>3</v>
      </c>
      <c r="KZ149">
        <v>4</v>
      </c>
      <c r="LA149">
        <v>3</v>
      </c>
      <c r="LB149">
        <v>3</v>
      </c>
      <c r="LC149">
        <v>4</v>
      </c>
      <c r="LD149">
        <v>2</v>
      </c>
      <c r="LE149">
        <v>4</v>
      </c>
      <c r="LF149">
        <v>3</v>
      </c>
      <c r="LG149">
        <v>4</v>
      </c>
      <c r="LH149">
        <v>4</v>
      </c>
      <c r="LI149">
        <v>3</v>
      </c>
      <c r="LJ149">
        <v>5</v>
      </c>
      <c r="LK149">
        <v>3</v>
      </c>
      <c r="LL149">
        <v>4</v>
      </c>
      <c r="LM149">
        <v>3</v>
      </c>
      <c r="LN149">
        <v>2</v>
      </c>
      <c r="LO149">
        <v>2</v>
      </c>
      <c r="LP149">
        <v>3</v>
      </c>
      <c r="LQ149">
        <v>3</v>
      </c>
      <c r="LR149">
        <v>4</v>
      </c>
      <c r="LS149">
        <v>3</v>
      </c>
      <c r="LT149">
        <v>4</v>
      </c>
      <c r="LU149" s="2">
        <f t="shared" si="439"/>
        <v>25</v>
      </c>
      <c r="LV149" s="3">
        <f t="shared" si="440"/>
        <v>4.1669999999999998</v>
      </c>
      <c r="LW149" s="2">
        <f t="shared" si="441"/>
        <v>48</v>
      </c>
      <c r="LX149" s="3">
        <f t="shared" si="442"/>
        <v>3</v>
      </c>
      <c r="LY149" s="2">
        <f t="shared" si="443"/>
        <v>73</v>
      </c>
      <c r="LZ149" s="3">
        <f t="shared" si="444"/>
        <v>3.3180000000000001</v>
      </c>
      <c r="MA149" s="2">
        <v>1</v>
      </c>
      <c r="MB149">
        <v>1</v>
      </c>
      <c r="MC149">
        <v>2</v>
      </c>
      <c r="MD149">
        <v>1</v>
      </c>
      <c r="ME149">
        <v>2</v>
      </c>
      <c r="MF149">
        <v>2</v>
      </c>
      <c r="MG149">
        <v>1</v>
      </c>
      <c r="MH149">
        <v>2</v>
      </c>
      <c r="MI149">
        <v>1</v>
      </c>
      <c r="MJ149" s="3">
        <v>2</v>
      </c>
      <c r="MK149">
        <f t="shared" si="445"/>
        <v>15</v>
      </c>
      <c r="ML149" s="2">
        <v>1</v>
      </c>
      <c r="MM149">
        <v>3</v>
      </c>
      <c r="MN149">
        <v>2</v>
      </c>
      <c r="MO149">
        <v>4</v>
      </c>
      <c r="MP149" s="37">
        <f>LOOKUP(MO149,{1,2,3,4,5},{5,4,3,2,1})</f>
        <v>2</v>
      </c>
      <c r="MQ149">
        <v>2</v>
      </c>
      <c r="MR149">
        <v>4</v>
      </c>
      <c r="MS149" s="37">
        <f>LOOKUP(MR149,{1,2,3,4,5},{5,4,3,2,1})</f>
        <v>2</v>
      </c>
      <c r="MT149">
        <v>4</v>
      </c>
      <c r="MU149" s="37">
        <f>LOOKUP(MT149,{1,2,3,4,5},{5,4,3,2,1})</f>
        <v>2</v>
      </c>
      <c r="MV149">
        <v>3</v>
      </c>
      <c r="MW149">
        <v>2</v>
      </c>
      <c r="MX149">
        <v>2</v>
      </c>
      <c r="MY149">
        <v>4</v>
      </c>
      <c r="MZ149" s="37">
        <f>LOOKUP(MY149,{1,2,3,4,5},{5,4,3,2,1})</f>
        <v>2</v>
      </c>
      <c r="NA149">
        <v>3</v>
      </c>
      <c r="NB149">
        <v>2</v>
      </c>
      <c r="NC149">
        <v>4</v>
      </c>
      <c r="ND149" s="37">
        <f>LOOKUP(NC149,{1,2,3,4,5},{5,4,3,2,1})</f>
        <v>2</v>
      </c>
      <c r="NE149">
        <v>1</v>
      </c>
      <c r="NF149">
        <v>2</v>
      </c>
      <c r="NG149" s="37">
        <f>LOOKUP(NF149,{1,2,3,4,5},{5,4,3,2,1})</f>
        <v>4</v>
      </c>
      <c r="NH149">
        <v>1</v>
      </c>
      <c r="NI149" s="37">
        <f>LOOKUP(NH149,{1,2,3,4,5},{5,4,3,2,1})</f>
        <v>5</v>
      </c>
      <c r="NJ149">
        <v>3</v>
      </c>
      <c r="NK149">
        <v>4</v>
      </c>
      <c r="NL149" s="37">
        <f>LOOKUP(NK149,{1,2,3,4,5},{5,4,3,2,1})</f>
        <v>2</v>
      </c>
      <c r="NM149">
        <v>4</v>
      </c>
      <c r="NN149" s="37">
        <f>LOOKUP(NM149,{1,2,3,4,5},{5,4,3,2,1})</f>
        <v>2</v>
      </c>
      <c r="NO149">
        <v>4</v>
      </c>
      <c r="NP149" s="37">
        <f>LOOKUP(NO149,{1,2,3,4,5},{5,4,3,2,1})</f>
        <v>2</v>
      </c>
      <c r="NQ149">
        <v>1</v>
      </c>
      <c r="NR149">
        <v>3</v>
      </c>
      <c r="NS149">
        <v>3</v>
      </c>
      <c r="NT149">
        <v>3</v>
      </c>
      <c r="NU149" s="37">
        <f>LOOKUP(NT149,{1,2,3,4,5},{5,4,3,2,1})</f>
        <v>3</v>
      </c>
      <c r="NV149">
        <v>4</v>
      </c>
      <c r="NW149" s="37">
        <f>LOOKUP(NV149,{1,2,3,4,5},{5,4,3,2,1})</f>
        <v>2</v>
      </c>
      <c r="NX149">
        <v>2</v>
      </c>
      <c r="NY149" s="37">
        <f>LOOKUP(NX149,{1,2,3,4,5},{5,4,3,2,1})</f>
        <v>4</v>
      </c>
      <c r="NZ149">
        <f t="shared" si="373"/>
        <v>64</v>
      </c>
      <c r="OA149">
        <f t="shared" si="374"/>
        <v>2.46</v>
      </c>
      <c r="OB149" s="13" t="s">
        <v>985</v>
      </c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</row>
    <row r="150" spans="1:461" x14ac:dyDescent="0.3">
      <c r="A150" s="30">
        <v>164</v>
      </c>
      <c r="B150" s="2" t="s">
        <v>986</v>
      </c>
      <c r="C150" s="3">
        <v>1</v>
      </c>
      <c r="D150" s="2">
        <v>19</v>
      </c>
      <c r="E150">
        <v>1</v>
      </c>
      <c r="F150" s="2">
        <v>1</v>
      </c>
      <c r="G150">
        <v>2</v>
      </c>
      <c r="H150" s="3">
        <v>1</v>
      </c>
      <c r="I150" s="2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f t="shared" si="446"/>
        <v>1</v>
      </c>
      <c r="R150">
        <v>3</v>
      </c>
      <c r="S150">
        <v>3</v>
      </c>
      <c r="T150">
        <f>LOOKUP(R150,{1,2,3,4,5,6,11,15},{1,2,1,2,2,2,1,2})</f>
        <v>1</v>
      </c>
      <c r="U150">
        <v>4</v>
      </c>
      <c r="V150" s="3" t="s">
        <v>852</v>
      </c>
      <c r="W150" s="2">
        <v>1</v>
      </c>
      <c r="X150">
        <v>15</v>
      </c>
      <c r="Y150">
        <v>50</v>
      </c>
      <c r="Z150" s="13">
        <f t="shared" si="359"/>
        <v>2.5</v>
      </c>
      <c r="AA150" s="31" t="s">
        <v>440</v>
      </c>
      <c r="AB150" s="49" t="s">
        <v>440</v>
      </c>
      <c r="AC150" s="31" t="s">
        <v>440</v>
      </c>
      <c r="AD150" s="49" t="s">
        <v>440</v>
      </c>
      <c r="AE150" s="2">
        <v>1</v>
      </c>
      <c r="AF150">
        <v>2</v>
      </c>
      <c r="AG150">
        <f t="shared" si="375"/>
        <v>-1</v>
      </c>
      <c r="AH150">
        <v>2</v>
      </c>
      <c r="AI150">
        <f t="shared" si="376"/>
        <v>-1</v>
      </c>
      <c r="AJ150">
        <v>1</v>
      </c>
      <c r="AK150">
        <f t="shared" si="377"/>
        <v>1</v>
      </c>
      <c r="AL150">
        <v>2</v>
      </c>
      <c r="AM150">
        <f t="shared" si="378"/>
        <v>1</v>
      </c>
      <c r="AN150">
        <v>2</v>
      </c>
      <c r="AO150">
        <f t="shared" si="379"/>
        <v>1</v>
      </c>
      <c r="AP150">
        <v>1</v>
      </c>
      <c r="AQ150">
        <f t="shared" si="380"/>
        <v>1</v>
      </c>
      <c r="AR150">
        <v>2</v>
      </c>
      <c r="AS150">
        <f t="shared" si="381"/>
        <v>1</v>
      </c>
      <c r="AT150">
        <v>2</v>
      </c>
      <c r="AU150">
        <f t="shared" si="382"/>
        <v>1</v>
      </c>
      <c r="AV150">
        <v>2</v>
      </c>
      <c r="AW150">
        <f t="shared" si="383"/>
        <v>-1</v>
      </c>
      <c r="AX150">
        <v>2</v>
      </c>
      <c r="AY150">
        <f t="shared" si="384"/>
        <v>1</v>
      </c>
      <c r="AZ150">
        <v>2</v>
      </c>
      <c r="BA150">
        <f t="shared" si="385"/>
        <v>1</v>
      </c>
      <c r="BB150">
        <v>1</v>
      </c>
      <c r="BC150">
        <f t="shared" si="386"/>
        <v>1</v>
      </c>
      <c r="BD150">
        <v>2</v>
      </c>
      <c r="BE150">
        <f t="shared" si="387"/>
        <v>-1</v>
      </c>
      <c r="BF150">
        <v>2</v>
      </c>
      <c r="BG150">
        <f t="shared" si="388"/>
        <v>1</v>
      </c>
      <c r="BH150">
        <v>2</v>
      </c>
      <c r="BI150">
        <f t="shared" si="389"/>
        <v>-1</v>
      </c>
      <c r="BJ150">
        <v>2</v>
      </c>
      <c r="BK150">
        <f t="shared" si="390"/>
        <v>1</v>
      </c>
      <c r="BL150">
        <v>2</v>
      </c>
      <c r="BM150">
        <f t="shared" si="391"/>
        <v>1</v>
      </c>
      <c r="BN150">
        <v>2</v>
      </c>
      <c r="BO150">
        <f t="shared" si="392"/>
        <v>-1</v>
      </c>
      <c r="BP150">
        <v>1</v>
      </c>
      <c r="BQ150">
        <f t="shared" si="393"/>
        <v>1</v>
      </c>
      <c r="BR150">
        <v>2</v>
      </c>
      <c r="BS150">
        <f t="shared" si="394"/>
        <v>1</v>
      </c>
      <c r="BT150">
        <v>2</v>
      </c>
      <c r="BU150">
        <f t="shared" si="395"/>
        <v>1</v>
      </c>
      <c r="BV150" s="13">
        <f t="shared" si="396"/>
        <v>9</v>
      </c>
      <c r="BW150" s="2">
        <v>1</v>
      </c>
      <c r="BX150">
        <v>4</v>
      </c>
      <c r="BY150">
        <v>4</v>
      </c>
      <c r="BZ150">
        <v>4</v>
      </c>
      <c r="CA150">
        <v>2</v>
      </c>
      <c r="CB150">
        <v>2</v>
      </c>
      <c r="CC150">
        <v>4</v>
      </c>
      <c r="CD150">
        <v>2</v>
      </c>
      <c r="CE150" s="37">
        <v>5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4</v>
      </c>
      <c r="CL150">
        <v>2</v>
      </c>
      <c r="CM150">
        <v>2</v>
      </c>
      <c r="CN150">
        <v>2</v>
      </c>
      <c r="CO150">
        <v>2</v>
      </c>
      <c r="CP150">
        <v>4</v>
      </c>
      <c r="CQ150">
        <v>2</v>
      </c>
      <c r="CR150">
        <v>4</v>
      </c>
      <c r="CS150">
        <f>LOOKUP(CR150,{1,2,3,4,5},{5,4,3,2,1})</f>
        <v>2</v>
      </c>
      <c r="CT150">
        <v>4</v>
      </c>
      <c r="CU150">
        <v>4</v>
      </c>
      <c r="CV150">
        <v>4</v>
      </c>
      <c r="CW150">
        <v>2</v>
      </c>
      <c r="CX150">
        <f>LOOKUP(CW150,{1,2,3,4,5},{5,4,3,2,1})</f>
        <v>4</v>
      </c>
      <c r="CY150">
        <v>2</v>
      </c>
      <c r="CZ150">
        <f>LOOKUP(CY150,{1,2,3,4,5},{5,4,3,2,1})</f>
        <v>4</v>
      </c>
      <c r="DA150">
        <v>2</v>
      </c>
      <c r="DB150">
        <f>LOOKUP(DA150,{1,2,3,4,5},{5,4,3,2,1})</f>
        <v>4</v>
      </c>
      <c r="DC150">
        <v>2</v>
      </c>
      <c r="DD150">
        <v>2</v>
      </c>
      <c r="DE150">
        <v>2</v>
      </c>
      <c r="DF150">
        <v>4</v>
      </c>
      <c r="DG150">
        <v>4</v>
      </c>
      <c r="DH150">
        <v>4</v>
      </c>
      <c r="DI150">
        <v>2</v>
      </c>
      <c r="DJ150">
        <v>2</v>
      </c>
      <c r="DK150">
        <v>2</v>
      </c>
      <c r="DL150" s="2">
        <f t="shared" si="399"/>
        <v>12</v>
      </c>
      <c r="DM150">
        <f t="shared" si="400"/>
        <v>4</v>
      </c>
      <c r="DN150">
        <f t="shared" si="401"/>
        <v>12</v>
      </c>
      <c r="DO150">
        <f t="shared" si="402"/>
        <v>4</v>
      </c>
      <c r="DP150">
        <f t="shared" si="403"/>
        <v>24</v>
      </c>
      <c r="DQ150" s="3">
        <f t="shared" si="404"/>
        <v>4</v>
      </c>
      <c r="DR150" s="2">
        <f t="shared" si="405"/>
        <v>16</v>
      </c>
      <c r="DS150">
        <f t="shared" si="406"/>
        <v>2.6667000000000001</v>
      </c>
      <c r="DT150">
        <f t="shared" si="407"/>
        <v>16</v>
      </c>
      <c r="DU150">
        <f t="shared" si="408"/>
        <v>2</v>
      </c>
      <c r="DV150">
        <f t="shared" si="409"/>
        <v>32</v>
      </c>
      <c r="DW150" s="3">
        <f t="shared" si="410"/>
        <v>2.29</v>
      </c>
      <c r="DX150" s="2">
        <f t="shared" si="411"/>
        <v>8</v>
      </c>
      <c r="DY150">
        <f t="shared" si="412"/>
        <v>2.6667000000000001</v>
      </c>
      <c r="DZ150">
        <f t="shared" si="413"/>
        <v>12</v>
      </c>
      <c r="EA150">
        <f t="shared" si="414"/>
        <v>4</v>
      </c>
      <c r="EB150">
        <f t="shared" si="415"/>
        <v>20</v>
      </c>
      <c r="EC150" s="3">
        <f t="shared" si="416"/>
        <v>3.33</v>
      </c>
      <c r="ED150" s="2">
        <f t="shared" si="447"/>
        <v>18</v>
      </c>
      <c r="EE150" s="3">
        <f t="shared" si="417"/>
        <v>3</v>
      </c>
      <c r="EF150" s="2">
        <f t="shared" si="418"/>
        <v>6</v>
      </c>
      <c r="EG150" s="3">
        <f t="shared" si="419"/>
        <v>2</v>
      </c>
      <c r="EH150" s="2">
        <f t="shared" si="420"/>
        <v>100</v>
      </c>
      <c r="EI150" s="3">
        <f t="shared" si="421"/>
        <v>2.86</v>
      </c>
      <c r="EJ150" s="2">
        <v>1</v>
      </c>
      <c r="EK150">
        <v>2</v>
      </c>
      <c r="EL150">
        <v>2</v>
      </c>
      <c r="EM150">
        <v>2</v>
      </c>
      <c r="EN150">
        <v>2</v>
      </c>
      <c r="EO150">
        <v>4</v>
      </c>
      <c r="EP150">
        <v>2</v>
      </c>
      <c r="EQ150">
        <v>4</v>
      </c>
      <c r="ER150">
        <v>4</v>
      </c>
      <c r="ES150">
        <v>2</v>
      </c>
      <c r="ET150">
        <v>4</v>
      </c>
      <c r="EU150" s="37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2</v>
      </c>
      <c r="FE150">
        <v>2</v>
      </c>
      <c r="FF150" s="2">
        <f t="shared" si="422"/>
        <v>48</v>
      </c>
      <c r="FG150" s="3">
        <f t="shared" si="423"/>
        <v>2.4</v>
      </c>
      <c r="FH150" s="2" t="s">
        <v>987</v>
      </c>
      <c r="FI150">
        <v>0</v>
      </c>
      <c r="FJ150" t="s">
        <v>521</v>
      </c>
      <c r="FK150">
        <v>16</v>
      </c>
      <c r="FL150" t="s">
        <v>509</v>
      </c>
      <c r="FM150" s="3">
        <v>5</v>
      </c>
      <c r="FN150" s="32">
        <v>1</v>
      </c>
      <c r="FO150" s="31">
        <v>1</v>
      </c>
      <c r="FP150" s="31">
        <v>1</v>
      </c>
      <c r="FQ150" s="31">
        <v>1</v>
      </c>
      <c r="FR150" s="31">
        <v>2</v>
      </c>
      <c r="FS150" s="31">
        <v>2</v>
      </c>
      <c r="FT150" s="31">
        <v>1</v>
      </c>
      <c r="FU150" s="31">
        <v>2</v>
      </c>
      <c r="FV150" s="31">
        <v>2</v>
      </c>
      <c r="FW150" s="31">
        <v>1</v>
      </c>
      <c r="FX150" s="31">
        <v>1</v>
      </c>
      <c r="FY150" s="31">
        <v>2</v>
      </c>
      <c r="FZ150" s="31">
        <v>1</v>
      </c>
      <c r="GA150" s="31">
        <v>1</v>
      </c>
      <c r="GB150" s="31">
        <v>1</v>
      </c>
      <c r="GC150" s="31">
        <v>1</v>
      </c>
      <c r="GD150" s="31">
        <v>1</v>
      </c>
      <c r="GE150" s="31">
        <v>2</v>
      </c>
      <c r="GF150" s="31">
        <v>1</v>
      </c>
      <c r="GG150" s="31">
        <v>1</v>
      </c>
      <c r="GH150" s="31">
        <v>1</v>
      </c>
      <c r="GI150" s="31" t="s">
        <v>440</v>
      </c>
      <c r="GJ150" s="32">
        <f t="shared" si="424"/>
        <v>24</v>
      </c>
      <c r="GK150" s="33">
        <f t="shared" si="425"/>
        <v>1.2</v>
      </c>
      <c r="GL150" s="2" t="s">
        <v>506</v>
      </c>
      <c r="GM150">
        <v>2</v>
      </c>
      <c r="GN150" t="s">
        <v>507</v>
      </c>
      <c r="GO150">
        <v>3</v>
      </c>
      <c r="GP150" t="s">
        <v>520</v>
      </c>
      <c r="GQ150" s="3">
        <v>15</v>
      </c>
      <c r="GR150" s="2">
        <v>1</v>
      </c>
      <c r="GS150">
        <v>2</v>
      </c>
      <c r="GT150">
        <v>2</v>
      </c>
      <c r="GU150">
        <v>2</v>
      </c>
      <c r="GV150">
        <v>2</v>
      </c>
      <c r="GW150">
        <v>4</v>
      </c>
      <c r="GX150" s="37">
        <f>LOOKUP(GW150,{1,2,3,4,5},{5,4,3,2,1})</f>
        <v>2</v>
      </c>
      <c r="GY150">
        <v>2</v>
      </c>
      <c r="GZ150" s="37">
        <f>LOOKUP(GY150,{1,2,3,4,5},{5,4,3,2,1})</f>
        <v>4</v>
      </c>
      <c r="HA150">
        <v>2</v>
      </c>
      <c r="HB150">
        <v>5</v>
      </c>
      <c r="HC150" s="37">
        <f>LOOKUP(HB150,{1,2,3,4,5},{5,4,3,2,1})</f>
        <v>1</v>
      </c>
      <c r="HD150">
        <v>1</v>
      </c>
      <c r="HE150">
        <v>2</v>
      </c>
      <c r="HF150">
        <v>4</v>
      </c>
      <c r="HG150">
        <v>5</v>
      </c>
      <c r="HH150">
        <v>4</v>
      </c>
      <c r="HI150">
        <v>5</v>
      </c>
      <c r="HJ150">
        <v>4</v>
      </c>
      <c r="HK150">
        <v>5</v>
      </c>
      <c r="HL150" s="37">
        <f>LOOKUP(HK150,{1,2,3,4,5},{5,4,3,2,1})</f>
        <v>1</v>
      </c>
      <c r="HM150">
        <v>2</v>
      </c>
      <c r="HN150" s="37">
        <f>LOOKUP(HM150,{1,2,3,4,5},{5,4,3,2,1})</f>
        <v>4</v>
      </c>
      <c r="HO150">
        <f t="shared" si="426"/>
        <v>47</v>
      </c>
      <c r="HP150">
        <f t="shared" si="427"/>
        <v>2.76</v>
      </c>
      <c r="HQ150">
        <v>1</v>
      </c>
      <c r="HR150">
        <v>2</v>
      </c>
      <c r="HS150">
        <v>2</v>
      </c>
      <c r="HT150">
        <v>1</v>
      </c>
      <c r="HU150">
        <v>1</v>
      </c>
      <c r="HV150">
        <v>1</v>
      </c>
      <c r="HW150">
        <v>1</v>
      </c>
      <c r="HX150" s="37">
        <v>3</v>
      </c>
      <c r="HY150">
        <v>1</v>
      </c>
      <c r="HZ150">
        <v>3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3</v>
      </c>
      <c r="IG150">
        <v>1</v>
      </c>
      <c r="IH150">
        <v>1</v>
      </c>
      <c r="II150">
        <v>2</v>
      </c>
      <c r="IJ150" s="37">
        <f>LOOKUP(II150,{1,2,3},{3,2,1})</f>
        <v>2</v>
      </c>
      <c r="IK150" s="2">
        <f t="shared" si="397"/>
        <v>24</v>
      </c>
      <c r="IL150" s="3">
        <f t="shared" si="398"/>
        <v>1.41</v>
      </c>
      <c r="IM150" s="2">
        <v>1</v>
      </c>
      <c r="IN150">
        <v>1</v>
      </c>
      <c r="IO150">
        <v>3</v>
      </c>
      <c r="IP150">
        <v>2</v>
      </c>
      <c r="IQ150">
        <v>1</v>
      </c>
      <c r="IR150">
        <v>4</v>
      </c>
      <c r="IS150">
        <v>1</v>
      </c>
      <c r="IT150" s="2">
        <f t="shared" si="428"/>
        <v>12</v>
      </c>
      <c r="IU150" s="3">
        <f t="shared" si="429"/>
        <v>2</v>
      </c>
      <c r="IV150" s="2">
        <v>1</v>
      </c>
      <c r="IW150">
        <v>2</v>
      </c>
      <c r="IX150">
        <v>4</v>
      </c>
      <c r="IY150">
        <v>3</v>
      </c>
      <c r="IZ150">
        <v>2</v>
      </c>
      <c r="JA150">
        <v>5</v>
      </c>
      <c r="JB150">
        <v>2</v>
      </c>
      <c r="JC150" s="2">
        <f t="shared" si="430"/>
        <v>18</v>
      </c>
      <c r="JD150" s="3">
        <f t="shared" si="431"/>
        <v>3</v>
      </c>
      <c r="JE150" s="2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 s="2">
        <f t="shared" si="432"/>
        <v>6</v>
      </c>
      <c r="JM150" s="3">
        <f t="shared" si="433"/>
        <v>1</v>
      </c>
      <c r="JN150" s="2">
        <v>1</v>
      </c>
      <c r="JO150">
        <v>4</v>
      </c>
      <c r="JP150">
        <v>4</v>
      </c>
      <c r="JQ150">
        <v>2</v>
      </c>
      <c r="JR150">
        <v>4</v>
      </c>
      <c r="JS150">
        <v>4</v>
      </c>
      <c r="JT150">
        <v>2</v>
      </c>
      <c r="JU150" s="2">
        <f t="shared" si="452"/>
        <v>20</v>
      </c>
      <c r="JV150" s="3">
        <f t="shared" si="453"/>
        <v>3.3330000000000002</v>
      </c>
      <c r="JW150" s="2">
        <v>1</v>
      </c>
      <c r="JX150">
        <v>1</v>
      </c>
      <c r="JY150" s="37">
        <f>LOOKUP(JX150,{1,2,3,4,5},{5,4,3,2,1})</f>
        <v>5</v>
      </c>
      <c r="JZ150">
        <v>1</v>
      </c>
      <c r="KA150" s="37">
        <f>LOOKUP(JZ150,{1,2,3,4,5},{5,4,3,2,1})</f>
        <v>5</v>
      </c>
      <c r="KB150">
        <v>1</v>
      </c>
      <c r="KC150" s="37">
        <f>LOOKUP(KB150,{1,2,3,4,5},{5,4,3,2,1})</f>
        <v>5</v>
      </c>
      <c r="KD150">
        <v>1</v>
      </c>
      <c r="KE150" s="37">
        <f>LOOKUP(KD150,{1,2,3,4,5},{5,4,3,2,1})</f>
        <v>5</v>
      </c>
      <c r="KF150">
        <v>1</v>
      </c>
      <c r="KG150" s="37">
        <f>LOOKUP(KF150,{1,2,3,4,5},{5,4,3,2,1})</f>
        <v>5</v>
      </c>
      <c r="KH150">
        <v>1</v>
      </c>
      <c r="KI150" s="37">
        <f>LOOKUP(KH150,{1,2,3,4,5},{5,4,3,2,1})</f>
        <v>5</v>
      </c>
      <c r="KJ150" s="2">
        <f t="shared" si="448"/>
        <v>6</v>
      </c>
      <c r="KK150" s="3">
        <f t="shared" si="434"/>
        <v>1</v>
      </c>
      <c r="KL150" s="2">
        <f t="shared" si="435"/>
        <v>8</v>
      </c>
      <c r="KM150">
        <f t="shared" si="436"/>
        <v>12</v>
      </c>
      <c r="KN150">
        <f t="shared" si="450"/>
        <v>10</v>
      </c>
      <c r="KO150">
        <f t="shared" si="437"/>
        <v>8</v>
      </c>
      <c r="KP150">
        <f t="shared" si="449"/>
        <v>14</v>
      </c>
      <c r="KQ150">
        <f t="shared" si="438"/>
        <v>8</v>
      </c>
      <c r="KR150" s="2">
        <f t="shared" si="454"/>
        <v>5</v>
      </c>
      <c r="KS150">
        <f t="shared" si="451"/>
        <v>5</v>
      </c>
      <c r="KT150">
        <f t="shared" si="456"/>
        <v>3</v>
      </c>
      <c r="KU150">
        <f t="shared" si="457"/>
        <v>5</v>
      </c>
      <c r="KV150">
        <f t="shared" si="458"/>
        <v>5</v>
      </c>
      <c r="KW150" s="3">
        <f t="shared" si="459"/>
        <v>3</v>
      </c>
      <c r="KX150" s="2">
        <v>1</v>
      </c>
      <c r="KY150">
        <v>4</v>
      </c>
      <c r="KZ150">
        <v>4</v>
      </c>
      <c r="LA150">
        <v>2</v>
      </c>
      <c r="LB150">
        <v>2</v>
      </c>
      <c r="LC150">
        <v>3</v>
      </c>
      <c r="LD150">
        <v>2</v>
      </c>
      <c r="LE150">
        <v>5</v>
      </c>
      <c r="LF150">
        <v>3</v>
      </c>
      <c r="LG150">
        <v>3</v>
      </c>
      <c r="LH150">
        <v>3</v>
      </c>
      <c r="LI150">
        <v>2</v>
      </c>
      <c r="LJ150">
        <v>5</v>
      </c>
      <c r="LK150">
        <v>2</v>
      </c>
      <c r="LL150">
        <v>5</v>
      </c>
      <c r="LM150">
        <v>3</v>
      </c>
      <c r="LN150">
        <v>2</v>
      </c>
      <c r="LO150">
        <v>2</v>
      </c>
      <c r="LP150">
        <v>3</v>
      </c>
      <c r="LQ150">
        <v>2</v>
      </c>
      <c r="LR150">
        <v>2</v>
      </c>
      <c r="LS150">
        <v>2</v>
      </c>
      <c r="LT150">
        <v>5</v>
      </c>
      <c r="LU150" s="2">
        <f t="shared" si="439"/>
        <v>23</v>
      </c>
      <c r="LV150" s="3">
        <f t="shared" si="440"/>
        <v>3.8330000000000002</v>
      </c>
      <c r="LW150" s="2">
        <f t="shared" si="441"/>
        <v>43</v>
      </c>
      <c r="LX150" s="3">
        <f t="shared" si="442"/>
        <v>2.6880000000000002</v>
      </c>
      <c r="LY150" s="2">
        <f t="shared" si="443"/>
        <v>66</v>
      </c>
      <c r="LZ150" s="3">
        <f t="shared" si="444"/>
        <v>3</v>
      </c>
      <c r="MA150" s="2">
        <v>1</v>
      </c>
      <c r="MB150">
        <v>2</v>
      </c>
      <c r="MC150">
        <v>2</v>
      </c>
      <c r="MD150">
        <v>2</v>
      </c>
      <c r="ME150">
        <v>2</v>
      </c>
      <c r="MF150">
        <v>2</v>
      </c>
      <c r="MG150">
        <v>1</v>
      </c>
      <c r="MH150">
        <v>1</v>
      </c>
      <c r="MI150">
        <v>1</v>
      </c>
      <c r="MJ150" s="3">
        <v>1</v>
      </c>
      <c r="MK150">
        <f t="shared" si="445"/>
        <v>15</v>
      </c>
      <c r="ML150" s="2">
        <v>1</v>
      </c>
      <c r="MM150">
        <v>3</v>
      </c>
      <c r="MN150">
        <v>3</v>
      </c>
      <c r="MO150">
        <v>2</v>
      </c>
      <c r="MP150" s="37">
        <f>LOOKUP(MO150,{1,2,3,4,5},{5,4,3,2,1})</f>
        <v>4</v>
      </c>
      <c r="MQ150">
        <v>3</v>
      </c>
      <c r="MR150">
        <v>3</v>
      </c>
      <c r="MS150" s="37">
        <f>LOOKUP(MR150,{1,2,3,4,5},{5,4,3,2,1})</f>
        <v>3</v>
      </c>
      <c r="MT150">
        <v>3</v>
      </c>
      <c r="MU150" s="37">
        <f>LOOKUP(MT150,{1,2,3,4,5},{5,4,3,2,1})</f>
        <v>3</v>
      </c>
      <c r="MV150">
        <v>2</v>
      </c>
      <c r="MW150">
        <v>3</v>
      </c>
      <c r="MX150">
        <v>4</v>
      </c>
      <c r="MY150">
        <v>3</v>
      </c>
      <c r="MZ150" s="37">
        <f>LOOKUP(MY150,{1,2,3,4,5},{5,4,3,2,1})</f>
        <v>3</v>
      </c>
      <c r="NA150">
        <v>4</v>
      </c>
      <c r="NB150">
        <v>2</v>
      </c>
      <c r="NC150">
        <v>2</v>
      </c>
      <c r="ND150" s="37">
        <f>LOOKUP(NC150,{1,2,3,4,5},{5,4,3,2,1})</f>
        <v>4</v>
      </c>
      <c r="NE150">
        <v>2</v>
      </c>
      <c r="NF150">
        <v>3</v>
      </c>
      <c r="NG150" s="37">
        <f>LOOKUP(NF150,{1,2,3,4,5},{5,4,3,2,1})</f>
        <v>3</v>
      </c>
      <c r="NH150">
        <v>3</v>
      </c>
      <c r="NI150" s="37">
        <f>LOOKUP(NH150,{1,2,3,4,5},{5,4,3,2,1})</f>
        <v>3</v>
      </c>
      <c r="NJ150">
        <v>3</v>
      </c>
      <c r="NK150">
        <v>3</v>
      </c>
      <c r="NL150" s="37">
        <f>LOOKUP(NK150,{1,2,3,4,5},{5,4,3,2,1})</f>
        <v>3</v>
      </c>
      <c r="NM150">
        <v>3</v>
      </c>
      <c r="NN150" s="37">
        <f>LOOKUP(NM150,{1,2,3,4,5},{5,4,3,2,1})</f>
        <v>3</v>
      </c>
      <c r="NO150">
        <v>2</v>
      </c>
      <c r="NP150" s="37">
        <f>LOOKUP(NO150,{1,2,3,4,5},{5,4,3,2,1})</f>
        <v>4</v>
      </c>
      <c r="NQ150">
        <v>2</v>
      </c>
      <c r="NR150">
        <v>3</v>
      </c>
      <c r="NS150">
        <v>2</v>
      </c>
      <c r="NT150">
        <v>3</v>
      </c>
      <c r="NU150" s="37">
        <f>LOOKUP(NT150,{1,2,3,4,5},{5,4,3,2,1})</f>
        <v>3</v>
      </c>
      <c r="NV150">
        <v>2</v>
      </c>
      <c r="NW150" s="37">
        <f>LOOKUP(NV150,{1,2,3,4,5},{5,4,3,2,1})</f>
        <v>4</v>
      </c>
      <c r="NX150">
        <v>2</v>
      </c>
      <c r="NY150" s="37">
        <f>LOOKUP(NX150,{1,2,3,4,5},{5,4,3,2,1})</f>
        <v>4</v>
      </c>
      <c r="NZ150">
        <f t="shared" si="373"/>
        <v>80</v>
      </c>
      <c r="OA150">
        <f t="shared" si="374"/>
        <v>3.08</v>
      </c>
      <c r="OB150" s="13" t="s">
        <v>988</v>
      </c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</row>
    <row r="151" spans="1:461" x14ac:dyDescent="0.3">
      <c r="A151" s="30">
        <v>165</v>
      </c>
      <c r="B151" s="2" t="s">
        <v>989</v>
      </c>
      <c r="C151" s="3">
        <v>1</v>
      </c>
      <c r="D151" s="2">
        <v>22</v>
      </c>
      <c r="E151">
        <v>1</v>
      </c>
      <c r="F151" s="2">
        <v>2</v>
      </c>
      <c r="G151">
        <v>2</v>
      </c>
      <c r="H151" s="3">
        <v>2</v>
      </c>
      <c r="I151" s="2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f t="shared" si="446"/>
        <v>1</v>
      </c>
      <c r="R151">
        <v>3</v>
      </c>
      <c r="S151">
        <v>3</v>
      </c>
      <c r="T151">
        <f>LOOKUP(R151,{1,2,3,4,5,6,11,15},{1,2,1,2,2,2,1,2})</f>
        <v>1</v>
      </c>
      <c r="U151">
        <v>4</v>
      </c>
      <c r="V151" s="3" t="s">
        <v>852</v>
      </c>
      <c r="W151" s="2">
        <v>4</v>
      </c>
      <c r="X151">
        <v>20</v>
      </c>
      <c r="Y151">
        <v>50</v>
      </c>
      <c r="Z151" s="13">
        <f t="shared" si="359"/>
        <v>2.5</v>
      </c>
      <c r="AA151">
        <v>50</v>
      </c>
      <c r="AB151" s="13">
        <f t="shared" si="360"/>
        <v>2.5</v>
      </c>
      <c r="AC151">
        <f t="shared" si="362"/>
        <v>8</v>
      </c>
      <c r="AD151" s="13">
        <f t="shared" ref="AD151:AD155" si="460">ROUND(((AC151)/3),3)</f>
        <v>2.6669999999999998</v>
      </c>
      <c r="AE151" s="2">
        <v>1</v>
      </c>
      <c r="AF151">
        <v>2</v>
      </c>
      <c r="AG151">
        <f t="shared" si="375"/>
        <v>-1</v>
      </c>
      <c r="AH151">
        <v>2</v>
      </c>
      <c r="AI151">
        <f t="shared" si="376"/>
        <v>-1</v>
      </c>
      <c r="AJ151">
        <v>2</v>
      </c>
      <c r="AK151">
        <f t="shared" si="377"/>
        <v>-1</v>
      </c>
      <c r="AL151">
        <v>2</v>
      </c>
      <c r="AM151">
        <f t="shared" si="378"/>
        <v>1</v>
      </c>
      <c r="AN151">
        <v>2</v>
      </c>
      <c r="AO151">
        <f t="shared" si="379"/>
        <v>1</v>
      </c>
      <c r="AP151">
        <v>2</v>
      </c>
      <c r="AQ151">
        <f t="shared" si="380"/>
        <v>-1</v>
      </c>
      <c r="AR151">
        <v>2</v>
      </c>
      <c r="AS151">
        <f t="shared" si="381"/>
        <v>1</v>
      </c>
      <c r="AT151">
        <v>2</v>
      </c>
      <c r="AU151">
        <f t="shared" si="382"/>
        <v>1</v>
      </c>
      <c r="AV151">
        <v>2</v>
      </c>
      <c r="AW151">
        <f t="shared" si="383"/>
        <v>-1</v>
      </c>
      <c r="AX151">
        <v>2</v>
      </c>
      <c r="AY151">
        <f t="shared" si="384"/>
        <v>1</v>
      </c>
      <c r="AZ151">
        <v>2</v>
      </c>
      <c r="BA151">
        <f t="shared" si="385"/>
        <v>1</v>
      </c>
      <c r="BB151">
        <v>2</v>
      </c>
      <c r="BC151">
        <f t="shared" si="386"/>
        <v>-1</v>
      </c>
      <c r="BD151">
        <v>2</v>
      </c>
      <c r="BE151">
        <f t="shared" si="387"/>
        <v>-1</v>
      </c>
      <c r="BF151">
        <v>2</v>
      </c>
      <c r="BG151">
        <f t="shared" si="388"/>
        <v>1</v>
      </c>
      <c r="BH151">
        <v>2</v>
      </c>
      <c r="BI151">
        <f t="shared" si="389"/>
        <v>-1</v>
      </c>
      <c r="BJ151">
        <v>2</v>
      </c>
      <c r="BK151">
        <f t="shared" si="390"/>
        <v>1</v>
      </c>
      <c r="BL151">
        <v>2</v>
      </c>
      <c r="BM151">
        <f t="shared" si="391"/>
        <v>1</v>
      </c>
      <c r="BN151">
        <v>2</v>
      </c>
      <c r="BO151">
        <f t="shared" si="392"/>
        <v>-1</v>
      </c>
      <c r="BP151">
        <v>2</v>
      </c>
      <c r="BQ151">
        <f t="shared" si="393"/>
        <v>-1</v>
      </c>
      <c r="BR151">
        <v>2</v>
      </c>
      <c r="BS151">
        <f t="shared" si="394"/>
        <v>1</v>
      </c>
      <c r="BT151">
        <v>2</v>
      </c>
      <c r="BU151">
        <f t="shared" si="395"/>
        <v>1</v>
      </c>
      <c r="BV151" s="13">
        <f t="shared" si="396"/>
        <v>1</v>
      </c>
      <c r="BW151" s="32">
        <v>1</v>
      </c>
      <c r="BX151" s="31">
        <v>4</v>
      </c>
      <c r="BY151" s="31">
        <v>4</v>
      </c>
      <c r="BZ151" s="31">
        <v>3</v>
      </c>
      <c r="CA151" s="31">
        <v>4</v>
      </c>
      <c r="CB151" s="31">
        <v>4</v>
      </c>
      <c r="CC151" s="31">
        <v>4</v>
      </c>
      <c r="CD151" s="31">
        <v>4</v>
      </c>
      <c r="CE151" s="31">
        <v>5</v>
      </c>
      <c r="CF151" s="31">
        <v>4</v>
      </c>
      <c r="CG151" s="31">
        <v>4</v>
      </c>
      <c r="CH151" s="31">
        <v>2</v>
      </c>
      <c r="CI151" s="31">
        <v>2</v>
      </c>
      <c r="CJ151" s="31">
        <v>2</v>
      </c>
      <c r="CK151" s="31">
        <v>2</v>
      </c>
      <c r="CL151" s="31">
        <v>3</v>
      </c>
      <c r="CM151" s="31">
        <v>3</v>
      </c>
      <c r="CN151" s="31">
        <v>3</v>
      </c>
      <c r="CO151" s="31">
        <v>3</v>
      </c>
      <c r="CP151" s="31">
        <v>4</v>
      </c>
      <c r="CQ151" s="31">
        <v>4</v>
      </c>
      <c r="CR151" s="31">
        <v>1</v>
      </c>
      <c r="CS151" s="31">
        <f>LOOKUP(CR151,{1,2,3,4,5},{5,4,3,2,1})</f>
        <v>5</v>
      </c>
      <c r="CT151" s="31">
        <v>5</v>
      </c>
      <c r="CU151" s="31" t="s">
        <v>440</v>
      </c>
      <c r="CV151" s="31">
        <v>4</v>
      </c>
      <c r="CW151" s="31">
        <v>2</v>
      </c>
      <c r="CX151" s="31">
        <f>LOOKUP(CW151,{1,2,3,4,5},{5,4,3,2,1})</f>
        <v>4</v>
      </c>
      <c r="CY151" s="31">
        <v>2</v>
      </c>
      <c r="CZ151" s="31">
        <f>LOOKUP(CY151,{1,2,3,4,5},{5,4,3,2,1})</f>
        <v>4</v>
      </c>
      <c r="DA151" s="31">
        <v>2</v>
      </c>
      <c r="DB151" s="31">
        <f>LOOKUP(DA151,{1,2,3,4,5},{5,4,3,2,1})</f>
        <v>4</v>
      </c>
      <c r="DC151" s="31">
        <v>4</v>
      </c>
      <c r="DD151" s="31">
        <v>4</v>
      </c>
      <c r="DE151" s="31">
        <v>4</v>
      </c>
      <c r="DF151" s="31">
        <v>4</v>
      </c>
      <c r="DG151" s="31">
        <v>4</v>
      </c>
      <c r="DH151" s="31">
        <v>4</v>
      </c>
      <c r="DI151" s="31">
        <v>4</v>
      </c>
      <c r="DJ151" s="31">
        <v>4</v>
      </c>
      <c r="DK151" s="31">
        <v>2</v>
      </c>
      <c r="DL151" s="32">
        <f t="shared" si="399"/>
        <v>11</v>
      </c>
      <c r="DM151" s="31">
        <f t="shared" si="400"/>
        <v>3.6667000000000001</v>
      </c>
      <c r="DN151" s="31">
        <f t="shared" si="401"/>
        <v>12</v>
      </c>
      <c r="DO151" s="31">
        <f t="shared" si="402"/>
        <v>4</v>
      </c>
      <c r="DP151" s="31">
        <f t="shared" si="403"/>
        <v>23</v>
      </c>
      <c r="DQ151" s="33">
        <f t="shared" si="404"/>
        <v>3.8334000000000001</v>
      </c>
      <c r="DR151" s="32">
        <f t="shared" si="405"/>
        <v>18</v>
      </c>
      <c r="DS151" s="31">
        <f t="shared" si="406"/>
        <v>3</v>
      </c>
      <c r="DT151" s="31">
        <f t="shared" si="407"/>
        <v>26</v>
      </c>
      <c r="DU151" s="31">
        <f t="shared" si="408"/>
        <v>3.25</v>
      </c>
      <c r="DV151" s="31">
        <f t="shared" si="409"/>
        <v>44</v>
      </c>
      <c r="DW151" s="33">
        <f t="shared" si="410"/>
        <v>3.14</v>
      </c>
      <c r="DX151" s="32">
        <f t="shared" si="411"/>
        <v>13</v>
      </c>
      <c r="DY151" s="31">
        <f t="shared" si="412"/>
        <v>4.3333000000000004</v>
      </c>
      <c r="DZ151" s="31">
        <f t="shared" si="413"/>
        <v>9</v>
      </c>
      <c r="EA151" s="31">
        <f t="shared" si="414"/>
        <v>4.5</v>
      </c>
      <c r="EB151" s="31">
        <f t="shared" si="415"/>
        <v>22</v>
      </c>
      <c r="EC151" s="33">
        <f t="shared" si="416"/>
        <v>3.67</v>
      </c>
      <c r="ED151" s="32">
        <f t="shared" si="447"/>
        <v>24</v>
      </c>
      <c r="EE151" s="33">
        <f t="shared" si="417"/>
        <v>4</v>
      </c>
      <c r="EF151" s="32">
        <f t="shared" si="418"/>
        <v>10</v>
      </c>
      <c r="EG151" s="33">
        <f t="shared" si="419"/>
        <v>3.33</v>
      </c>
      <c r="EH151" s="32">
        <f t="shared" si="420"/>
        <v>123</v>
      </c>
      <c r="EI151" s="33">
        <f t="shared" si="421"/>
        <v>3.51</v>
      </c>
      <c r="EJ151" s="2">
        <v>1</v>
      </c>
      <c r="EK151">
        <v>4</v>
      </c>
      <c r="EL151">
        <v>4</v>
      </c>
      <c r="EM151">
        <v>4</v>
      </c>
      <c r="EN151">
        <v>2</v>
      </c>
      <c r="EO151">
        <v>4</v>
      </c>
      <c r="EP151">
        <v>2</v>
      </c>
      <c r="EQ151">
        <v>4</v>
      </c>
      <c r="ER151">
        <v>4</v>
      </c>
      <c r="ES151">
        <v>2</v>
      </c>
      <c r="ET151">
        <v>4</v>
      </c>
      <c r="EU151" s="37">
        <v>2</v>
      </c>
      <c r="EV151">
        <v>2</v>
      </c>
      <c r="EW151">
        <v>2</v>
      </c>
      <c r="EX151">
        <v>2</v>
      </c>
      <c r="EY151">
        <v>2</v>
      </c>
      <c r="EZ151">
        <v>5</v>
      </c>
      <c r="FA151">
        <v>1</v>
      </c>
      <c r="FB151">
        <v>1</v>
      </c>
      <c r="FC151">
        <v>3</v>
      </c>
      <c r="FD151">
        <v>1</v>
      </c>
      <c r="FE151">
        <v>3</v>
      </c>
      <c r="FF151" s="2">
        <f t="shared" si="422"/>
        <v>56</v>
      </c>
      <c r="FG151" s="3">
        <f t="shared" si="423"/>
        <v>2.8</v>
      </c>
      <c r="FH151" t="s">
        <v>521</v>
      </c>
      <c r="FI151">
        <v>16</v>
      </c>
      <c r="FJ151" t="s">
        <v>512</v>
      </c>
      <c r="FK151">
        <v>8</v>
      </c>
      <c r="FL151" t="s">
        <v>935</v>
      </c>
      <c r="FM151">
        <v>0</v>
      </c>
      <c r="FN151" s="2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 s="37">
        <v>2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2</v>
      </c>
      <c r="GF151">
        <v>1</v>
      </c>
      <c r="GG151">
        <v>1</v>
      </c>
      <c r="GH151">
        <v>1</v>
      </c>
      <c r="GI151">
        <v>1</v>
      </c>
      <c r="GJ151" s="2">
        <f t="shared" si="424"/>
        <v>21</v>
      </c>
      <c r="GK151" s="3">
        <f t="shared" si="425"/>
        <v>1.05</v>
      </c>
      <c r="GL151" s="2" t="s">
        <v>507</v>
      </c>
      <c r="GM151">
        <v>3</v>
      </c>
      <c r="GN151" t="s">
        <v>521</v>
      </c>
      <c r="GO151">
        <v>16</v>
      </c>
      <c r="GP151" t="s">
        <v>512</v>
      </c>
      <c r="GQ151" s="3">
        <v>8</v>
      </c>
      <c r="GR151" s="2">
        <v>1</v>
      </c>
      <c r="GS151">
        <v>5</v>
      </c>
      <c r="GT151">
        <v>2</v>
      </c>
      <c r="GU151">
        <v>1</v>
      </c>
      <c r="GV151">
        <v>1</v>
      </c>
      <c r="GW151">
        <v>2</v>
      </c>
      <c r="GX151" s="37">
        <f>LOOKUP(GW151,{1,2,3,4,5},{5,4,3,2,1})</f>
        <v>4</v>
      </c>
      <c r="GY151">
        <v>2</v>
      </c>
      <c r="GZ151" s="37">
        <f>LOOKUP(GY151,{1,2,3,4,5},{5,4,3,2,1})</f>
        <v>4</v>
      </c>
      <c r="HA151">
        <v>4</v>
      </c>
      <c r="HB151">
        <v>2</v>
      </c>
      <c r="HC151" s="37">
        <f>LOOKUP(HB151,{1,2,3,4,5},{5,4,3,2,1})</f>
        <v>4</v>
      </c>
      <c r="HD151">
        <v>1</v>
      </c>
      <c r="HE151">
        <v>5</v>
      </c>
      <c r="HF151">
        <v>5</v>
      </c>
      <c r="HG151">
        <v>1</v>
      </c>
      <c r="HH151">
        <v>1</v>
      </c>
      <c r="HI151">
        <v>2</v>
      </c>
      <c r="HJ151">
        <v>4</v>
      </c>
      <c r="HK151">
        <v>2</v>
      </c>
      <c r="HL151" s="37">
        <f>LOOKUP(HK151,{1,2,3,4,5},{5,4,3,2,1})</f>
        <v>4</v>
      </c>
      <c r="HM151">
        <v>2</v>
      </c>
      <c r="HN151" s="37">
        <f>LOOKUP(HM151,{1,2,3,4,5},{5,4,3,2,1})</f>
        <v>4</v>
      </c>
      <c r="HO151">
        <f t="shared" si="426"/>
        <v>52</v>
      </c>
      <c r="HP151">
        <f t="shared" si="427"/>
        <v>3.06</v>
      </c>
      <c r="HQ151">
        <v>1</v>
      </c>
      <c r="HR151">
        <v>3</v>
      </c>
      <c r="HS151">
        <v>2</v>
      </c>
      <c r="HT151">
        <v>1</v>
      </c>
      <c r="HU151">
        <v>1</v>
      </c>
      <c r="HV151">
        <v>1</v>
      </c>
      <c r="HW151">
        <v>1</v>
      </c>
      <c r="HX151" s="37">
        <v>3</v>
      </c>
      <c r="HY151">
        <v>2</v>
      </c>
      <c r="HZ151">
        <v>2</v>
      </c>
      <c r="IA151">
        <v>2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2</v>
      </c>
      <c r="IH151">
        <v>1</v>
      </c>
      <c r="II151">
        <v>1</v>
      </c>
      <c r="IJ151" s="37">
        <f>LOOKUP(II151,{1,2,3},{3,2,1})</f>
        <v>3</v>
      </c>
      <c r="IK151" s="2">
        <f t="shared" si="397"/>
        <v>26</v>
      </c>
      <c r="IL151" s="3">
        <f t="shared" si="398"/>
        <v>1.53</v>
      </c>
      <c r="IM151" s="2">
        <v>1</v>
      </c>
      <c r="IN151">
        <v>1</v>
      </c>
      <c r="IO151">
        <v>4</v>
      </c>
      <c r="IP151">
        <v>4</v>
      </c>
      <c r="IQ151">
        <v>1</v>
      </c>
      <c r="IR151">
        <v>5</v>
      </c>
      <c r="IS151">
        <v>3</v>
      </c>
      <c r="IT151" s="2">
        <f t="shared" si="428"/>
        <v>18</v>
      </c>
      <c r="IU151" s="3">
        <f t="shared" si="429"/>
        <v>3</v>
      </c>
      <c r="IV151" s="2">
        <v>1</v>
      </c>
      <c r="IW151">
        <v>1</v>
      </c>
      <c r="IX151">
        <v>4</v>
      </c>
      <c r="IY151">
        <v>4</v>
      </c>
      <c r="IZ151">
        <v>1</v>
      </c>
      <c r="JA151">
        <v>5</v>
      </c>
      <c r="JB151">
        <v>3</v>
      </c>
      <c r="JC151" s="2">
        <f t="shared" si="430"/>
        <v>18</v>
      </c>
      <c r="JD151" s="3">
        <f t="shared" si="431"/>
        <v>3</v>
      </c>
      <c r="JE151" s="2">
        <v>1</v>
      </c>
      <c r="JF151">
        <v>5</v>
      </c>
      <c r="JG151">
        <v>2</v>
      </c>
      <c r="JH151">
        <v>1</v>
      </c>
      <c r="JI151">
        <v>4</v>
      </c>
      <c r="JJ151">
        <v>1</v>
      </c>
      <c r="JK151">
        <v>2</v>
      </c>
      <c r="JL151" s="2">
        <f t="shared" si="432"/>
        <v>15</v>
      </c>
      <c r="JM151" s="3">
        <f t="shared" si="433"/>
        <v>2.5</v>
      </c>
      <c r="JN151" s="2">
        <v>1</v>
      </c>
      <c r="JO151">
        <v>5</v>
      </c>
      <c r="JP151">
        <v>5</v>
      </c>
      <c r="JQ151">
        <v>5</v>
      </c>
      <c r="JR151">
        <v>5</v>
      </c>
      <c r="JS151">
        <v>5</v>
      </c>
      <c r="JT151">
        <v>5</v>
      </c>
      <c r="JU151" s="2">
        <f t="shared" si="452"/>
        <v>30</v>
      </c>
      <c r="JV151" s="3">
        <f t="shared" si="453"/>
        <v>5</v>
      </c>
      <c r="JW151" s="2">
        <v>1</v>
      </c>
      <c r="JX151">
        <v>5</v>
      </c>
      <c r="JY151" s="37">
        <f>LOOKUP(JX151,{1,2,3,4,5},{5,4,3,2,1})</f>
        <v>1</v>
      </c>
      <c r="JZ151">
        <v>4</v>
      </c>
      <c r="KA151" s="37">
        <f>LOOKUP(JZ151,{1,2,3,4,5},{5,4,3,2,1})</f>
        <v>2</v>
      </c>
      <c r="KB151">
        <v>3</v>
      </c>
      <c r="KC151" s="37">
        <f>LOOKUP(KB151,{1,2,3,4,5},{5,4,3,2,1})</f>
        <v>3</v>
      </c>
      <c r="KD151">
        <v>4</v>
      </c>
      <c r="KE151" s="37">
        <f>LOOKUP(KD151,{1,2,3,4,5},{5,4,3,2,1})</f>
        <v>2</v>
      </c>
      <c r="KF151">
        <v>2</v>
      </c>
      <c r="KG151" s="37">
        <f>LOOKUP(KF151,{1,2,3,4,5},{5,4,3,2,1})</f>
        <v>4</v>
      </c>
      <c r="KH151">
        <v>4</v>
      </c>
      <c r="KI151" s="37">
        <f>LOOKUP(KH151,{1,2,3,4,5},{5,4,3,2,1})</f>
        <v>2</v>
      </c>
      <c r="KJ151" s="2">
        <f t="shared" si="448"/>
        <v>22</v>
      </c>
      <c r="KK151" s="3">
        <f t="shared" si="434"/>
        <v>3.6669999999999998</v>
      </c>
      <c r="KL151" s="2">
        <f t="shared" si="435"/>
        <v>3</v>
      </c>
      <c r="KM151">
        <f t="shared" si="436"/>
        <v>10</v>
      </c>
      <c r="KN151">
        <f t="shared" si="450"/>
        <v>11</v>
      </c>
      <c r="KO151">
        <f t="shared" si="437"/>
        <v>4</v>
      </c>
      <c r="KP151">
        <f t="shared" si="449"/>
        <v>14</v>
      </c>
      <c r="KQ151">
        <f t="shared" si="438"/>
        <v>8</v>
      </c>
      <c r="KR151" s="2">
        <f t="shared" si="454"/>
        <v>10</v>
      </c>
      <c r="KS151">
        <f t="shared" si="451"/>
        <v>7</v>
      </c>
      <c r="KT151">
        <f t="shared" si="456"/>
        <v>6</v>
      </c>
      <c r="KU151">
        <f t="shared" si="457"/>
        <v>9</v>
      </c>
      <c r="KV151">
        <f t="shared" si="458"/>
        <v>6</v>
      </c>
      <c r="KW151" s="3">
        <f t="shared" si="459"/>
        <v>7</v>
      </c>
      <c r="KX151" s="2">
        <v>1</v>
      </c>
      <c r="KY151">
        <v>2</v>
      </c>
      <c r="KZ151">
        <v>5</v>
      </c>
      <c r="LA151">
        <v>3</v>
      </c>
      <c r="LB151">
        <v>2</v>
      </c>
      <c r="LC151">
        <v>3</v>
      </c>
      <c r="LD151">
        <v>2</v>
      </c>
      <c r="LE151">
        <v>5</v>
      </c>
      <c r="LF151">
        <v>2</v>
      </c>
      <c r="LG151">
        <v>5</v>
      </c>
      <c r="LH151">
        <v>4</v>
      </c>
      <c r="LI151">
        <v>2</v>
      </c>
      <c r="LJ151">
        <v>5</v>
      </c>
      <c r="LK151">
        <v>2</v>
      </c>
      <c r="LL151">
        <v>2</v>
      </c>
      <c r="LM151">
        <v>2</v>
      </c>
      <c r="LN151">
        <v>2</v>
      </c>
      <c r="LO151">
        <v>2</v>
      </c>
      <c r="LP151">
        <v>2</v>
      </c>
      <c r="LQ151">
        <v>2</v>
      </c>
      <c r="LR151">
        <v>2</v>
      </c>
      <c r="LS151">
        <v>2</v>
      </c>
      <c r="LT151">
        <v>2</v>
      </c>
      <c r="LU151" s="2">
        <f t="shared" si="439"/>
        <v>27</v>
      </c>
      <c r="LV151" s="3">
        <f t="shared" si="440"/>
        <v>4.5</v>
      </c>
      <c r="LW151" s="2">
        <f t="shared" si="441"/>
        <v>33</v>
      </c>
      <c r="LX151" s="3">
        <f t="shared" si="442"/>
        <v>2.0630000000000002</v>
      </c>
      <c r="LY151" s="2">
        <f t="shared" si="443"/>
        <v>60</v>
      </c>
      <c r="LZ151" s="3">
        <f t="shared" si="444"/>
        <v>2.7269999999999999</v>
      </c>
      <c r="MA151" s="2">
        <v>1</v>
      </c>
      <c r="MB151">
        <v>2</v>
      </c>
      <c r="MC151">
        <v>1</v>
      </c>
      <c r="MD151">
        <v>1</v>
      </c>
      <c r="ME151">
        <v>1</v>
      </c>
      <c r="MF151">
        <v>2</v>
      </c>
      <c r="MG151">
        <v>1</v>
      </c>
      <c r="MH151">
        <v>1</v>
      </c>
      <c r="MI151">
        <v>2</v>
      </c>
      <c r="MJ151" s="3">
        <v>2</v>
      </c>
      <c r="MK151">
        <f t="shared" si="445"/>
        <v>14</v>
      </c>
      <c r="ML151" s="32">
        <v>1</v>
      </c>
      <c r="MM151" s="31">
        <v>4</v>
      </c>
      <c r="MN151" s="31">
        <v>4</v>
      </c>
      <c r="MO151" s="31">
        <v>2</v>
      </c>
      <c r="MP151" s="31">
        <f>LOOKUP(MO151,{1,2,3,4,5},{5,4,3,2,1})</f>
        <v>4</v>
      </c>
      <c r="MQ151" s="31">
        <v>3</v>
      </c>
      <c r="MR151" s="31">
        <v>2</v>
      </c>
      <c r="MS151" s="31">
        <f>LOOKUP(MR151,{1,2,3,4,5},{5,4,3,2,1})</f>
        <v>4</v>
      </c>
      <c r="MT151" s="31">
        <v>2</v>
      </c>
      <c r="MU151" s="31">
        <f>LOOKUP(MT151,{1,2,3,4,5},{5,4,3,2,1})</f>
        <v>4</v>
      </c>
      <c r="MV151" s="31">
        <v>4</v>
      </c>
      <c r="MW151" s="31">
        <v>2</v>
      </c>
      <c r="MX151" s="31">
        <v>4</v>
      </c>
      <c r="MY151" s="31">
        <v>4</v>
      </c>
      <c r="MZ151" s="31">
        <f>LOOKUP(MY151,{1,2,3,4,5},{5,4,3,2,1})</f>
        <v>2</v>
      </c>
      <c r="NA151" s="31">
        <v>5</v>
      </c>
      <c r="NB151" s="31">
        <v>4</v>
      </c>
      <c r="NC151" s="31">
        <v>3</v>
      </c>
      <c r="ND151" s="31">
        <f>LOOKUP(NC151,{1,2,3,4,5},{5,4,3,2,1})</f>
        <v>3</v>
      </c>
      <c r="NE151" s="31">
        <v>3</v>
      </c>
      <c r="NF151" s="31">
        <v>3</v>
      </c>
      <c r="NG151" s="31">
        <f>LOOKUP(NF151,{1,2,3,4,5},{5,4,3,2,1})</f>
        <v>3</v>
      </c>
      <c r="NH151" s="31">
        <v>3</v>
      </c>
      <c r="NI151" s="31">
        <f>LOOKUP(NH151,{1,2,3,4,5},{5,4,3,2,1})</f>
        <v>3</v>
      </c>
      <c r="NJ151" s="31">
        <v>3</v>
      </c>
      <c r="NK151" s="31">
        <v>3</v>
      </c>
      <c r="NL151" s="31">
        <f>LOOKUP(NK151,{1,2,3,4,5},{5,4,3,2,1})</f>
        <v>3</v>
      </c>
      <c r="NM151" s="31">
        <v>3</v>
      </c>
      <c r="NN151" s="31">
        <f>LOOKUP(NM151,{1,2,3,4,5},{5,4,3,2,1})</f>
        <v>3</v>
      </c>
      <c r="NO151" s="31">
        <v>3</v>
      </c>
      <c r="NP151" s="31">
        <f>LOOKUP(NO151,{1,2,3,4,5},{5,4,3,2,1})</f>
        <v>3</v>
      </c>
      <c r="NQ151" s="31">
        <v>3</v>
      </c>
      <c r="NR151" s="31">
        <v>3</v>
      </c>
      <c r="NS151" s="31">
        <v>3</v>
      </c>
      <c r="NT151" s="31">
        <v>3</v>
      </c>
      <c r="NU151" s="31">
        <f>LOOKUP(NT151,{1,2,3,4,5},{5,4,3,2,1})</f>
        <v>3</v>
      </c>
      <c r="NV151" s="31">
        <v>3</v>
      </c>
      <c r="NW151" s="31">
        <f>LOOKUP(NV151,{1,2,3,4,5},{5,4,3,2,1})</f>
        <v>3</v>
      </c>
      <c r="NX151" s="31" t="s">
        <v>440</v>
      </c>
      <c r="NY151" s="31" t="s">
        <v>440</v>
      </c>
      <c r="NZ151" s="31">
        <f t="shared" si="373"/>
        <v>83</v>
      </c>
      <c r="OA151" s="31">
        <f t="shared" si="374"/>
        <v>3.19</v>
      </c>
      <c r="OB151" s="13" t="s">
        <v>440</v>
      </c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</row>
    <row r="152" spans="1:461" x14ac:dyDescent="0.3">
      <c r="A152" s="30">
        <v>166</v>
      </c>
      <c r="B152" s="2" t="s">
        <v>990</v>
      </c>
      <c r="C152" s="3">
        <v>1</v>
      </c>
      <c r="D152" s="2">
        <v>21</v>
      </c>
      <c r="E152">
        <v>1</v>
      </c>
      <c r="F152" s="2">
        <v>2</v>
      </c>
      <c r="G152">
        <v>2</v>
      </c>
      <c r="H152" s="3">
        <v>1</v>
      </c>
      <c r="I152" s="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f t="shared" si="446"/>
        <v>1</v>
      </c>
      <c r="R152">
        <v>3</v>
      </c>
      <c r="S152">
        <v>4</v>
      </c>
      <c r="T152">
        <f>LOOKUP(R152,{1,2,3,4,5,6,11,15},{1,2,1,2,2,2,1,2})</f>
        <v>1</v>
      </c>
      <c r="U152">
        <v>4</v>
      </c>
      <c r="V152" s="3" t="s">
        <v>852</v>
      </c>
      <c r="W152" s="2">
        <v>4</v>
      </c>
      <c r="X152">
        <v>15</v>
      </c>
      <c r="Y152">
        <v>50</v>
      </c>
      <c r="Z152" s="13">
        <f t="shared" si="359"/>
        <v>2.5</v>
      </c>
      <c r="AA152">
        <v>50</v>
      </c>
      <c r="AB152" s="13">
        <f t="shared" si="360"/>
        <v>2.5</v>
      </c>
      <c r="AC152">
        <f t="shared" si="362"/>
        <v>9</v>
      </c>
      <c r="AD152" s="13">
        <f t="shared" si="460"/>
        <v>3</v>
      </c>
      <c r="AE152" s="2">
        <v>1</v>
      </c>
      <c r="AF152">
        <v>1</v>
      </c>
      <c r="AG152">
        <f t="shared" si="375"/>
        <v>1</v>
      </c>
      <c r="AH152">
        <v>1</v>
      </c>
      <c r="AI152">
        <f t="shared" si="376"/>
        <v>1</v>
      </c>
      <c r="AJ152">
        <v>1</v>
      </c>
      <c r="AK152">
        <f t="shared" si="377"/>
        <v>1</v>
      </c>
      <c r="AL152">
        <v>1</v>
      </c>
      <c r="AM152">
        <f t="shared" si="378"/>
        <v>-1</v>
      </c>
      <c r="AN152">
        <v>2</v>
      </c>
      <c r="AO152">
        <f t="shared" si="379"/>
        <v>1</v>
      </c>
      <c r="AP152">
        <v>1</v>
      </c>
      <c r="AQ152">
        <f t="shared" si="380"/>
        <v>1</v>
      </c>
      <c r="AR152">
        <v>2</v>
      </c>
      <c r="AS152">
        <f t="shared" si="381"/>
        <v>1</v>
      </c>
      <c r="AT152">
        <v>2</v>
      </c>
      <c r="AU152">
        <f t="shared" si="382"/>
        <v>1</v>
      </c>
      <c r="AV152">
        <v>1</v>
      </c>
      <c r="AW152">
        <f t="shared" si="383"/>
        <v>1</v>
      </c>
      <c r="AX152">
        <v>1</v>
      </c>
      <c r="AY152">
        <f t="shared" si="384"/>
        <v>-1</v>
      </c>
      <c r="AZ152">
        <v>1</v>
      </c>
      <c r="BA152">
        <f t="shared" si="385"/>
        <v>-1</v>
      </c>
      <c r="BB152">
        <v>1</v>
      </c>
      <c r="BC152">
        <f t="shared" si="386"/>
        <v>1</v>
      </c>
      <c r="BD152">
        <v>2</v>
      </c>
      <c r="BE152">
        <f t="shared" si="387"/>
        <v>-1</v>
      </c>
      <c r="BF152">
        <v>2</v>
      </c>
      <c r="BG152">
        <f t="shared" si="388"/>
        <v>1</v>
      </c>
      <c r="BH152">
        <v>1</v>
      </c>
      <c r="BI152">
        <f t="shared" si="389"/>
        <v>1</v>
      </c>
      <c r="BJ152">
        <v>2</v>
      </c>
      <c r="BK152">
        <f t="shared" si="390"/>
        <v>1</v>
      </c>
      <c r="BL152">
        <v>1</v>
      </c>
      <c r="BM152">
        <f t="shared" si="391"/>
        <v>-1</v>
      </c>
      <c r="BN152">
        <v>1</v>
      </c>
      <c r="BO152">
        <f t="shared" si="392"/>
        <v>1</v>
      </c>
      <c r="BP152">
        <v>1</v>
      </c>
      <c r="BQ152">
        <f t="shared" si="393"/>
        <v>1</v>
      </c>
      <c r="BR152">
        <v>2</v>
      </c>
      <c r="BS152">
        <f t="shared" si="394"/>
        <v>1</v>
      </c>
      <c r="BT152">
        <v>2</v>
      </c>
      <c r="BU152">
        <f t="shared" si="395"/>
        <v>1</v>
      </c>
      <c r="BV152" s="13">
        <f t="shared" si="396"/>
        <v>11</v>
      </c>
      <c r="BW152" s="2">
        <v>1</v>
      </c>
      <c r="BX152">
        <v>3</v>
      </c>
      <c r="BY152">
        <v>4</v>
      </c>
      <c r="BZ152">
        <v>2</v>
      </c>
      <c r="CA152">
        <v>4</v>
      </c>
      <c r="CB152">
        <v>2</v>
      </c>
      <c r="CC152">
        <v>4</v>
      </c>
      <c r="CD152">
        <v>3</v>
      </c>
      <c r="CE152" s="37">
        <v>5</v>
      </c>
      <c r="CF152">
        <v>2</v>
      </c>
      <c r="CG152">
        <v>4</v>
      </c>
      <c r="CH152">
        <v>3</v>
      </c>
      <c r="CI152">
        <v>4</v>
      </c>
      <c r="CJ152">
        <v>4</v>
      </c>
      <c r="CK152">
        <v>2</v>
      </c>
      <c r="CL152">
        <v>3</v>
      </c>
      <c r="CM152">
        <v>3</v>
      </c>
      <c r="CN152">
        <v>4</v>
      </c>
      <c r="CO152">
        <v>4</v>
      </c>
      <c r="CP152">
        <v>3</v>
      </c>
      <c r="CQ152">
        <v>3</v>
      </c>
      <c r="CR152">
        <v>3</v>
      </c>
      <c r="CS152">
        <f>LOOKUP(CR152,{1,2,3,4,5},{5,4,3,2,1})</f>
        <v>3</v>
      </c>
      <c r="CT152">
        <v>4</v>
      </c>
      <c r="CU152">
        <v>2</v>
      </c>
      <c r="CV152">
        <v>2</v>
      </c>
      <c r="CW152">
        <v>4</v>
      </c>
      <c r="CX152">
        <f>LOOKUP(CW152,{1,2,3,4,5},{5,4,3,2,1})</f>
        <v>2</v>
      </c>
      <c r="CY152">
        <v>4</v>
      </c>
      <c r="CZ152">
        <f>LOOKUP(CY152,{1,2,3,4,5},{5,4,3,2,1})</f>
        <v>2</v>
      </c>
      <c r="DA152">
        <v>4</v>
      </c>
      <c r="DB152">
        <f>LOOKUP(DA152,{1,2,3,4,5},{5,4,3,2,1})</f>
        <v>2</v>
      </c>
      <c r="DC152">
        <v>2</v>
      </c>
      <c r="DD152">
        <v>2</v>
      </c>
      <c r="DE152">
        <v>2</v>
      </c>
      <c r="DF152">
        <v>3</v>
      </c>
      <c r="DG152">
        <v>3</v>
      </c>
      <c r="DH152">
        <v>3</v>
      </c>
      <c r="DI152">
        <v>4</v>
      </c>
      <c r="DJ152">
        <v>4</v>
      </c>
      <c r="DK152">
        <v>4</v>
      </c>
      <c r="DL152" s="2">
        <f t="shared" si="399"/>
        <v>9</v>
      </c>
      <c r="DM152">
        <f t="shared" si="400"/>
        <v>3</v>
      </c>
      <c r="DN152">
        <f t="shared" si="401"/>
        <v>9</v>
      </c>
      <c r="DO152">
        <f t="shared" si="402"/>
        <v>3</v>
      </c>
      <c r="DP152">
        <f t="shared" si="403"/>
        <v>18</v>
      </c>
      <c r="DQ152" s="3">
        <f t="shared" si="404"/>
        <v>3</v>
      </c>
      <c r="DR152" s="2">
        <f t="shared" si="405"/>
        <v>21</v>
      </c>
      <c r="DS152">
        <f t="shared" si="406"/>
        <v>3.5</v>
      </c>
      <c r="DT152">
        <f t="shared" si="407"/>
        <v>25</v>
      </c>
      <c r="DU152">
        <f t="shared" si="408"/>
        <v>3.125</v>
      </c>
      <c r="DV152">
        <f t="shared" si="409"/>
        <v>46</v>
      </c>
      <c r="DW152" s="3">
        <f t="shared" si="410"/>
        <v>3.29</v>
      </c>
      <c r="DX152" s="2">
        <f t="shared" si="411"/>
        <v>9</v>
      </c>
      <c r="DY152">
        <f t="shared" si="412"/>
        <v>3</v>
      </c>
      <c r="DZ152">
        <f t="shared" si="413"/>
        <v>8</v>
      </c>
      <c r="EA152">
        <f t="shared" si="414"/>
        <v>2.6667000000000001</v>
      </c>
      <c r="EB152">
        <f t="shared" si="415"/>
        <v>17</v>
      </c>
      <c r="EC152" s="3">
        <f t="shared" si="416"/>
        <v>2.83</v>
      </c>
      <c r="ED152" s="2">
        <f t="shared" si="447"/>
        <v>12</v>
      </c>
      <c r="EE152" s="3">
        <f t="shared" si="417"/>
        <v>2</v>
      </c>
      <c r="EF152" s="2">
        <f t="shared" si="418"/>
        <v>12</v>
      </c>
      <c r="EG152" s="3">
        <f t="shared" si="419"/>
        <v>4</v>
      </c>
      <c r="EH152" s="2">
        <f t="shared" si="420"/>
        <v>105</v>
      </c>
      <c r="EI152" s="3">
        <f t="shared" si="421"/>
        <v>3</v>
      </c>
      <c r="EJ152" s="2">
        <v>1</v>
      </c>
      <c r="EK152">
        <v>4</v>
      </c>
      <c r="EL152">
        <v>2</v>
      </c>
      <c r="EM152">
        <v>2</v>
      </c>
      <c r="EN152">
        <v>2</v>
      </c>
      <c r="EO152">
        <v>4</v>
      </c>
      <c r="EP152">
        <v>4</v>
      </c>
      <c r="EQ152">
        <v>3</v>
      </c>
      <c r="ER152">
        <v>4</v>
      </c>
      <c r="ES152">
        <v>4</v>
      </c>
      <c r="ET152">
        <v>4</v>
      </c>
      <c r="EU152" s="37">
        <v>2</v>
      </c>
      <c r="EV152">
        <v>4</v>
      </c>
      <c r="EW152">
        <v>4</v>
      </c>
      <c r="EX152">
        <v>4</v>
      </c>
      <c r="EY152">
        <v>2</v>
      </c>
      <c r="EZ152">
        <v>4</v>
      </c>
      <c r="FA152">
        <v>3</v>
      </c>
      <c r="FB152">
        <v>2</v>
      </c>
      <c r="FC152">
        <v>2</v>
      </c>
      <c r="FD152">
        <v>4</v>
      </c>
      <c r="FE152">
        <v>4</v>
      </c>
      <c r="FF152" s="2">
        <f t="shared" si="422"/>
        <v>66</v>
      </c>
      <c r="FG152" s="3">
        <f t="shared" si="423"/>
        <v>3.3</v>
      </c>
      <c r="FH152" s="2" t="s">
        <v>520</v>
      </c>
      <c r="FI152">
        <v>15</v>
      </c>
      <c r="FJ152" t="s">
        <v>525</v>
      </c>
      <c r="FK152">
        <v>20</v>
      </c>
      <c r="FL152" t="s">
        <v>514</v>
      </c>
      <c r="FM152" s="3">
        <v>10</v>
      </c>
      <c r="FN152" s="2">
        <v>1</v>
      </c>
      <c r="FO152">
        <v>1</v>
      </c>
      <c r="FP152">
        <v>2</v>
      </c>
      <c r="FQ152">
        <v>1</v>
      </c>
      <c r="FR152">
        <v>2</v>
      </c>
      <c r="FS152">
        <v>2</v>
      </c>
      <c r="FT152">
        <v>1</v>
      </c>
      <c r="FU152">
        <v>2</v>
      </c>
      <c r="FV152">
        <v>1</v>
      </c>
      <c r="FW152">
        <v>1</v>
      </c>
      <c r="FX152">
        <v>1</v>
      </c>
      <c r="FY152" s="37">
        <v>2</v>
      </c>
      <c r="FZ152">
        <v>1</v>
      </c>
      <c r="GA152">
        <v>1</v>
      </c>
      <c r="GB152">
        <v>1</v>
      </c>
      <c r="GC152">
        <v>2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 s="2">
        <f t="shared" si="424"/>
        <v>25</v>
      </c>
      <c r="GK152" s="3">
        <f t="shared" si="425"/>
        <v>1.25</v>
      </c>
      <c r="GL152" s="2" t="s">
        <v>521</v>
      </c>
      <c r="GM152">
        <v>16</v>
      </c>
      <c r="GN152" t="s">
        <v>514</v>
      </c>
      <c r="GO152">
        <v>10</v>
      </c>
      <c r="GP152" t="s">
        <v>516</v>
      </c>
      <c r="GQ152" s="3">
        <v>11</v>
      </c>
      <c r="GR152" s="2">
        <v>1</v>
      </c>
      <c r="GS152">
        <v>5</v>
      </c>
      <c r="GT152">
        <v>4</v>
      </c>
      <c r="GU152">
        <v>4</v>
      </c>
      <c r="GV152">
        <v>4</v>
      </c>
      <c r="GW152">
        <v>3</v>
      </c>
      <c r="GX152" s="37">
        <f>LOOKUP(GW152,{1,2,3,4,5},{5,4,3,2,1})</f>
        <v>3</v>
      </c>
      <c r="GY152">
        <v>2</v>
      </c>
      <c r="GZ152" s="37">
        <f>LOOKUP(GY152,{1,2,3,4,5},{5,4,3,2,1})</f>
        <v>4</v>
      </c>
      <c r="HA152">
        <v>4</v>
      </c>
      <c r="HB152">
        <v>2</v>
      </c>
      <c r="HC152" s="37">
        <f>LOOKUP(HB152,{1,2,3,4,5},{5,4,3,2,1})</f>
        <v>4</v>
      </c>
      <c r="HD152">
        <v>2</v>
      </c>
      <c r="HE152">
        <v>4</v>
      </c>
      <c r="HF152">
        <v>4</v>
      </c>
      <c r="HG152">
        <v>2</v>
      </c>
      <c r="HH152">
        <v>2</v>
      </c>
      <c r="HI152">
        <v>4</v>
      </c>
      <c r="HJ152">
        <v>4</v>
      </c>
      <c r="HK152">
        <v>3</v>
      </c>
      <c r="HL152" s="37">
        <f>LOOKUP(HK152,{1,2,3,4,5},{5,4,3,2,1})</f>
        <v>3</v>
      </c>
      <c r="HM152">
        <v>3</v>
      </c>
      <c r="HN152" s="37">
        <f>LOOKUP(HM152,{1,2,3,4,5},{5,4,3,2,1})</f>
        <v>3</v>
      </c>
      <c r="HO152">
        <f t="shared" si="426"/>
        <v>60</v>
      </c>
      <c r="HP152">
        <f t="shared" si="427"/>
        <v>3.53</v>
      </c>
      <c r="HQ152">
        <v>1</v>
      </c>
      <c r="HR152">
        <v>3</v>
      </c>
      <c r="HS152">
        <v>3</v>
      </c>
      <c r="HT152">
        <v>2</v>
      </c>
      <c r="HU152">
        <v>2</v>
      </c>
      <c r="HV152">
        <v>1</v>
      </c>
      <c r="HW152">
        <v>1</v>
      </c>
      <c r="HX152" s="37">
        <v>3</v>
      </c>
      <c r="HY152">
        <v>2</v>
      </c>
      <c r="HZ152">
        <v>3</v>
      </c>
      <c r="IA152">
        <v>2</v>
      </c>
      <c r="IB152">
        <v>1</v>
      </c>
      <c r="IC152">
        <v>2</v>
      </c>
      <c r="ID152">
        <v>2</v>
      </c>
      <c r="IE152">
        <v>1</v>
      </c>
      <c r="IF152">
        <v>3</v>
      </c>
      <c r="IG152">
        <v>3</v>
      </c>
      <c r="IH152">
        <v>2</v>
      </c>
      <c r="II152">
        <v>1</v>
      </c>
      <c r="IJ152" s="37">
        <f>LOOKUP(II152,{1,2,3},{3,2,1})</f>
        <v>3</v>
      </c>
      <c r="IK152" s="2">
        <f t="shared" si="397"/>
        <v>36</v>
      </c>
      <c r="IL152" s="3">
        <f t="shared" si="398"/>
        <v>2.12</v>
      </c>
      <c r="IM152" s="2">
        <v>1</v>
      </c>
      <c r="IN152">
        <v>2</v>
      </c>
      <c r="IO152">
        <v>4</v>
      </c>
      <c r="IP152">
        <v>4</v>
      </c>
      <c r="IQ152">
        <v>2</v>
      </c>
      <c r="IR152">
        <v>5</v>
      </c>
      <c r="IS152">
        <v>2</v>
      </c>
      <c r="IT152" s="2">
        <f t="shared" si="428"/>
        <v>19</v>
      </c>
      <c r="IU152" s="3">
        <f t="shared" si="429"/>
        <v>3.1669999999999998</v>
      </c>
      <c r="IV152" s="2">
        <v>1</v>
      </c>
      <c r="IW152">
        <v>2</v>
      </c>
      <c r="IX152">
        <v>5</v>
      </c>
      <c r="IY152">
        <v>5</v>
      </c>
      <c r="IZ152">
        <v>3</v>
      </c>
      <c r="JA152">
        <v>5</v>
      </c>
      <c r="JB152">
        <v>5</v>
      </c>
      <c r="JC152" s="2">
        <f t="shared" si="430"/>
        <v>25</v>
      </c>
      <c r="JD152" s="3">
        <f t="shared" si="431"/>
        <v>4.1669999999999998</v>
      </c>
      <c r="JE152" s="2">
        <v>1</v>
      </c>
      <c r="JF152">
        <v>2</v>
      </c>
      <c r="JG152">
        <v>2</v>
      </c>
      <c r="JH152">
        <v>2</v>
      </c>
      <c r="JI152">
        <v>2</v>
      </c>
      <c r="JJ152">
        <v>1</v>
      </c>
      <c r="JK152">
        <v>2</v>
      </c>
      <c r="JL152" s="2">
        <f t="shared" si="432"/>
        <v>11</v>
      </c>
      <c r="JM152" s="3">
        <f t="shared" si="433"/>
        <v>1.833</v>
      </c>
      <c r="JN152" s="2">
        <v>1</v>
      </c>
      <c r="JO152">
        <v>3</v>
      </c>
      <c r="JP152">
        <v>5</v>
      </c>
      <c r="JQ152">
        <v>3</v>
      </c>
      <c r="JR152">
        <v>4</v>
      </c>
      <c r="JS152">
        <v>5</v>
      </c>
      <c r="JT152">
        <v>4</v>
      </c>
      <c r="JU152" s="2">
        <f t="shared" si="452"/>
        <v>24</v>
      </c>
      <c r="JV152" s="3">
        <f t="shared" si="453"/>
        <v>4</v>
      </c>
      <c r="JW152" s="2">
        <v>1</v>
      </c>
      <c r="JX152">
        <v>4</v>
      </c>
      <c r="JY152" s="37">
        <f>LOOKUP(JX152,{1,2,3,4,5},{5,4,3,2,1})</f>
        <v>2</v>
      </c>
      <c r="JZ152">
        <v>2</v>
      </c>
      <c r="KA152" s="37">
        <f>LOOKUP(JZ152,{1,2,3,4,5},{5,4,3,2,1})</f>
        <v>4</v>
      </c>
      <c r="KB152">
        <v>2</v>
      </c>
      <c r="KC152" s="37">
        <f>LOOKUP(KB152,{1,2,3,4,5},{5,4,3,2,1})</f>
        <v>4</v>
      </c>
      <c r="KD152">
        <v>4</v>
      </c>
      <c r="KE152" s="37">
        <f>LOOKUP(KD152,{1,2,3,4,5},{5,4,3,2,1})</f>
        <v>2</v>
      </c>
      <c r="KF152">
        <v>1</v>
      </c>
      <c r="KG152" s="37">
        <f>LOOKUP(KF152,{1,2,3,4,5},{5,4,3,2,1})</f>
        <v>5</v>
      </c>
      <c r="KH152">
        <v>3</v>
      </c>
      <c r="KI152" s="37">
        <f>LOOKUP(KH152,{1,2,3,4,5},{5,4,3,2,1})</f>
        <v>3</v>
      </c>
      <c r="KJ152" s="2">
        <f t="shared" si="448"/>
        <v>16</v>
      </c>
      <c r="KK152" s="3">
        <f t="shared" si="434"/>
        <v>2.6669999999999998</v>
      </c>
      <c r="KL152" s="2">
        <f t="shared" si="435"/>
        <v>6</v>
      </c>
      <c r="KM152">
        <f t="shared" si="436"/>
        <v>13</v>
      </c>
      <c r="KN152">
        <f t="shared" si="450"/>
        <v>13</v>
      </c>
      <c r="KO152">
        <f t="shared" si="437"/>
        <v>7</v>
      </c>
      <c r="KP152">
        <f t="shared" si="449"/>
        <v>15</v>
      </c>
      <c r="KQ152">
        <f t="shared" si="438"/>
        <v>10</v>
      </c>
      <c r="KR152" s="2">
        <f t="shared" si="454"/>
        <v>5</v>
      </c>
      <c r="KS152">
        <f t="shared" si="451"/>
        <v>7</v>
      </c>
      <c r="KT152">
        <f t="shared" si="456"/>
        <v>5</v>
      </c>
      <c r="KU152">
        <f t="shared" si="457"/>
        <v>6</v>
      </c>
      <c r="KV152">
        <f t="shared" si="458"/>
        <v>6</v>
      </c>
      <c r="KW152" s="3">
        <f t="shared" si="459"/>
        <v>6</v>
      </c>
      <c r="KX152" s="2">
        <v>1</v>
      </c>
      <c r="KY152">
        <v>3</v>
      </c>
      <c r="KZ152">
        <v>4</v>
      </c>
      <c r="LA152">
        <v>2</v>
      </c>
      <c r="LB152">
        <v>2</v>
      </c>
      <c r="LC152">
        <v>4</v>
      </c>
      <c r="LD152">
        <v>2</v>
      </c>
      <c r="LE152">
        <v>5</v>
      </c>
      <c r="LF152">
        <v>3</v>
      </c>
      <c r="LG152">
        <v>5</v>
      </c>
      <c r="LH152">
        <v>4</v>
      </c>
      <c r="LI152">
        <v>3</v>
      </c>
      <c r="LJ152">
        <v>5</v>
      </c>
      <c r="LK152">
        <v>2</v>
      </c>
      <c r="LL152">
        <v>4</v>
      </c>
      <c r="LM152">
        <v>3</v>
      </c>
      <c r="LN152">
        <v>3</v>
      </c>
      <c r="LO152">
        <v>3</v>
      </c>
      <c r="LP152">
        <v>3</v>
      </c>
      <c r="LQ152">
        <v>2</v>
      </c>
      <c r="LR152">
        <v>3</v>
      </c>
      <c r="LS152">
        <v>1</v>
      </c>
      <c r="LT152">
        <v>4</v>
      </c>
      <c r="LU152" s="2">
        <f t="shared" si="439"/>
        <v>27</v>
      </c>
      <c r="LV152" s="3">
        <f t="shared" si="440"/>
        <v>4.5</v>
      </c>
      <c r="LW152" s="2">
        <f t="shared" si="441"/>
        <v>43</v>
      </c>
      <c r="LX152" s="3">
        <f t="shared" si="442"/>
        <v>2.6880000000000002</v>
      </c>
      <c r="LY152" s="2">
        <f t="shared" si="443"/>
        <v>70</v>
      </c>
      <c r="LZ152" s="3">
        <f t="shared" si="444"/>
        <v>3.1819999999999999</v>
      </c>
      <c r="MA152" s="2">
        <v>1</v>
      </c>
      <c r="MB152">
        <v>1</v>
      </c>
      <c r="MC152">
        <v>1</v>
      </c>
      <c r="MD152">
        <v>1</v>
      </c>
      <c r="ME152">
        <v>2</v>
      </c>
      <c r="MF152">
        <v>1</v>
      </c>
      <c r="MG152">
        <v>2</v>
      </c>
      <c r="MH152">
        <v>1</v>
      </c>
      <c r="MI152">
        <v>1</v>
      </c>
      <c r="MJ152" s="3">
        <v>2</v>
      </c>
      <c r="MK152">
        <f t="shared" si="445"/>
        <v>13</v>
      </c>
      <c r="ML152" s="2">
        <v>1</v>
      </c>
      <c r="MM152">
        <v>5</v>
      </c>
      <c r="MN152">
        <v>5</v>
      </c>
      <c r="MO152">
        <v>2</v>
      </c>
      <c r="MP152" s="37">
        <f>LOOKUP(MO152,{1,2,3,4,5},{5,4,3,2,1})</f>
        <v>4</v>
      </c>
      <c r="MQ152">
        <v>3</v>
      </c>
      <c r="MR152">
        <v>4</v>
      </c>
      <c r="MS152" s="37">
        <f>LOOKUP(MR152,{1,2,3,4,5},{5,4,3,2,1})</f>
        <v>2</v>
      </c>
      <c r="MT152">
        <v>2</v>
      </c>
      <c r="MU152" s="37">
        <f>LOOKUP(MT152,{1,2,3,4,5},{5,4,3,2,1})</f>
        <v>4</v>
      </c>
      <c r="MV152">
        <v>3</v>
      </c>
      <c r="MW152">
        <v>3</v>
      </c>
      <c r="MX152">
        <v>3</v>
      </c>
      <c r="MY152">
        <v>4</v>
      </c>
      <c r="MZ152" s="37">
        <f>LOOKUP(MY152,{1,2,3,4,5},{5,4,3,2,1})</f>
        <v>2</v>
      </c>
      <c r="NA152">
        <v>3</v>
      </c>
      <c r="NB152">
        <v>4</v>
      </c>
      <c r="NC152">
        <v>3</v>
      </c>
      <c r="ND152" s="37">
        <f>LOOKUP(NC152,{1,2,3,4,5},{5,4,3,2,1})</f>
        <v>3</v>
      </c>
      <c r="NE152">
        <v>2</v>
      </c>
      <c r="NF152">
        <v>4</v>
      </c>
      <c r="NG152" s="37">
        <f>LOOKUP(NF152,{1,2,3,4,5},{5,4,3,2,1})</f>
        <v>2</v>
      </c>
      <c r="NH152">
        <v>4</v>
      </c>
      <c r="NI152" s="37">
        <f>LOOKUP(NH152,{1,2,3,4,5},{5,4,3,2,1})</f>
        <v>2</v>
      </c>
      <c r="NJ152">
        <v>3</v>
      </c>
      <c r="NK152">
        <v>2</v>
      </c>
      <c r="NL152" s="37">
        <f>LOOKUP(NK152,{1,2,3,4,5},{5,4,3,2,1})</f>
        <v>4</v>
      </c>
      <c r="NM152">
        <v>4</v>
      </c>
      <c r="NN152" s="37">
        <f>LOOKUP(NM152,{1,2,3,4,5},{5,4,3,2,1})</f>
        <v>2</v>
      </c>
      <c r="NO152">
        <v>2</v>
      </c>
      <c r="NP152" s="37">
        <f>LOOKUP(NO152,{1,2,3,4,5},{5,4,3,2,1})</f>
        <v>4</v>
      </c>
      <c r="NQ152">
        <v>2</v>
      </c>
      <c r="NR152">
        <v>4</v>
      </c>
      <c r="NS152">
        <v>4</v>
      </c>
      <c r="NT152">
        <v>4</v>
      </c>
      <c r="NU152" s="37">
        <f>LOOKUP(NT152,{1,2,3,4,5},{5,4,3,2,1})</f>
        <v>2</v>
      </c>
      <c r="NV152">
        <v>5</v>
      </c>
      <c r="NW152" s="37">
        <f>LOOKUP(NV152,{1,2,3,4,5},{5,4,3,2,1})</f>
        <v>1</v>
      </c>
      <c r="NX152">
        <v>4</v>
      </c>
      <c r="NY152" s="37">
        <f>LOOKUP(NX152,{1,2,3,4,5},{5,4,3,2,1})</f>
        <v>2</v>
      </c>
      <c r="NZ152">
        <f t="shared" ref="NZ152:NZ153" si="461">SUM(MM152,MN152,MP152,MQ152,MS152,MU152,MV152,MW152,MX152,MZ152,NA152,NB152,ND152,NE152,NG152,NI152,NJ152,NL152,NN152,NP152,NQ152,NR152,NS152,NU152,NW152,NY152)</f>
        <v>78</v>
      </c>
      <c r="OA152">
        <f t="shared" ref="OA152:OA153" si="462">ROUND((NZ152/26), 2)</f>
        <v>3</v>
      </c>
      <c r="OB152" s="13" t="s">
        <v>440</v>
      </c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</row>
    <row r="153" spans="1:461" x14ac:dyDescent="0.3">
      <c r="A153" s="30">
        <v>168</v>
      </c>
      <c r="B153" s="2" t="s">
        <v>991</v>
      </c>
      <c r="C153" s="3">
        <v>1</v>
      </c>
      <c r="D153" s="2">
        <v>25</v>
      </c>
      <c r="E153">
        <v>1</v>
      </c>
      <c r="F153" s="2">
        <v>2</v>
      </c>
      <c r="G153">
        <v>2</v>
      </c>
      <c r="H153" s="3">
        <v>1</v>
      </c>
      <c r="I153" s="2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f t="shared" si="446"/>
        <v>2</v>
      </c>
      <c r="R153">
        <v>3</v>
      </c>
      <c r="S153">
        <v>3</v>
      </c>
      <c r="T153">
        <f>LOOKUP(R153,{1,2,3,4,5,6,11,15},{1,2,1,2,2,2,1,2})</f>
        <v>1</v>
      </c>
      <c r="U153">
        <v>4</v>
      </c>
      <c r="V153" s="3" t="s">
        <v>852</v>
      </c>
      <c r="W153" s="2">
        <v>2</v>
      </c>
      <c r="X153">
        <v>18</v>
      </c>
      <c r="Y153">
        <v>20</v>
      </c>
      <c r="Z153" s="13">
        <f t="shared" si="359"/>
        <v>1</v>
      </c>
      <c r="AA153">
        <v>25</v>
      </c>
      <c r="AB153" s="13">
        <f t="shared" si="360"/>
        <v>1.25</v>
      </c>
      <c r="AC153">
        <f t="shared" si="362"/>
        <v>5.25</v>
      </c>
      <c r="AD153" s="13">
        <f t="shared" si="460"/>
        <v>1.75</v>
      </c>
      <c r="AE153" s="2">
        <v>1</v>
      </c>
      <c r="AF153">
        <v>1</v>
      </c>
      <c r="AG153">
        <f t="shared" ref="AG153:AG176" si="463">IF(AF153=1,1,-1)</f>
        <v>1</v>
      </c>
      <c r="AH153">
        <v>1</v>
      </c>
      <c r="AI153">
        <f t="shared" ref="AI153:AI176" si="464">IF(AH153=1,1,-1)</f>
        <v>1</v>
      </c>
      <c r="AJ153">
        <v>1</v>
      </c>
      <c r="AK153">
        <f t="shared" ref="AK153:AK176" si="465">IF(AJ153=1,1,-1)</f>
        <v>1</v>
      </c>
      <c r="AL153">
        <v>1</v>
      </c>
      <c r="AM153">
        <f t="shared" ref="AM153:AM176" si="466">IF(AL153=2,1,-1)</f>
        <v>-1</v>
      </c>
      <c r="AN153">
        <v>1</v>
      </c>
      <c r="AO153">
        <f t="shared" ref="AO153:AO176" si="467">IF(AN153=2,1,-1)</f>
        <v>-1</v>
      </c>
      <c r="AP153">
        <v>1</v>
      </c>
      <c r="AQ153">
        <f t="shared" ref="AQ153:AQ176" si="468">IF(AP153=1,1,-1)</f>
        <v>1</v>
      </c>
      <c r="AR153">
        <v>2</v>
      </c>
      <c r="AS153">
        <f t="shared" ref="AS153:AS176" si="469">IF(AR153=2,1,-1)</f>
        <v>1</v>
      </c>
      <c r="AT153">
        <v>2</v>
      </c>
      <c r="AU153">
        <f t="shared" ref="AU153:AU176" si="470">IF(AT153=2,1,-1)</f>
        <v>1</v>
      </c>
      <c r="AV153">
        <v>1</v>
      </c>
      <c r="AW153">
        <f t="shared" ref="AW153:AW176" si="471">IF(AV153=1,1,-1)</f>
        <v>1</v>
      </c>
      <c r="AX153">
        <v>1</v>
      </c>
      <c r="AY153">
        <f t="shared" ref="AY153:AY176" si="472">IF(AX153=2,1,-1)</f>
        <v>-1</v>
      </c>
      <c r="AZ153">
        <v>1</v>
      </c>
      <c r="BA153">
        <f t="shared" ref="BA153:BA176" si="473">IF(AZ153=2,1,-1)</f>
        <v>-1</v>
      </c>
      <c r="BB153">
        <v>1</v>
      </c>
      <c r="BC153">
        <f t="shared" ref="BC153:BC176" si="474">IF(BB153=1,1,-1)</f>
        <v>1</v>
      </c>
      <c r="BD153">
        <v>1</v>
      </c>
      <c r="BE153">
        <f t="shared" ref="BE153:BE176" si="475">IF(BD153=1,1,-1)</f>
        <v>1</v>
      </c>
      <c r="BF153">
        <v>2</v>
      </c>
      <c r="BG153">
        <f t="shared" ref="BG153:BG176" si="476">IF(BF153=2,1,-1)</f>
        <v>1</v>
      </c>
      <c r="BH153">
        <v>1</v>
      </c>
      <c r="BI153">
        <f t="shared" ref="BI153:BI176" si="477">IF(BH153=1,1,-1)</f>
        <v>1</v>
      </c>
      <c r="BJ153">
        <v>2</v>
      </c>
      <c r="BK153">
        <f t="shared" ref="BK153:BK176" si="478">IF(BJ153=2,1,-1)</f>
        <v>1</v>
      </c>
      <c r="BL153">
        <v>2</v>
      </c>
      <c r="BM153">
        <f t="shared" ref="BM153:BM176" si="479">IF(BL153=2,1,-1)</f>
        <v>1</v>
      </c>
      <c r="BN153">
        <v>1</v>
      </c>
      <c r="BO153">
        <f t="shared" ref="BO153:BO176" si="480">IF(BN153=1,1,-1)</f>
        <v>1</v>
      </c>
      <c r="BP153">
        <v>1</v>
      </c>
      <c r="BQ153">
        <f t="shared" ref="BQ153:BQ176" si="481">IF(BP153=1,1,-1)</f>
        <v>1</v>
      </c>
      <c r="BR153">
        <v>2</v>
      </c>
      <c r="BS153">
        <f t="shared" ref="BS153:BS176" si="482">IF(BR153=2,1,-1)</f>
        <v>1</v>
      </c>
      <c r="BT153">
        <v>1</v>
      </c>
      <c r="BU153">
        <f t="shared" ref="BU153:BU176" si="483">IF(BT153=2,1,-1)</f>
        <v>-1</v>
      </c>
      <c r="BV153" s="13">
        <f t="shared" ref="BV153:BV176" si="484">SUM(AG153,AI153,AK153,AM153,AO153,AQ153,AS153,AU153,AW153,AY153,BA153,BC153,BE153,BG153,BI153,BK153,BM153,BO153,BQ153,BS153,BU153)</f>
        <v>11</v>
      </c>
      <c r="BW153" s="2">
        <v>1</v>
      </c>
      <c r="BX153">
        <v>4</v>
      </c>
      <c r="BY153">
        <v>5</v>
      </c>
      <c r="BZ153">
        <v>4</v>
      </c>
      <c r="CA153">
        <v>4</v>
      </c>
      <c r="CB153">
        <v>1</v>
      </c>
      <c r="CC153">
        <v>5</v>
      </c>
      <c r="CD153">
        <v>1</v>
      </c>
      <c r="CE153" s="37">
        <v>5</v>
      </c>
      <c r="CF153">
        <v>1</v>
      </c>
      <c r="CG153">
        <v>1</v>
      </c>
      <c r="CH153">
        <v>1</v>
      </c>
      <c r="CI153">
        <v>1</v>
      </c>
      <c r="CJ153">
        <v>2</v>
      </c>
      <c r="CK153">
        <v>3</v>
      </c>
      <c r="CL153">
        <v>4</v>
      </c>
      <c r="CM153">
        <v>4</v>
      </c>
      <c r="CN153">
        <v>4</v>
      </c>
      <c r="CO153">
        <v>2</v>
      </c>
      <c r="CP153">
        <v>4</v>
      </c>
      <c r="CQ153">
        <v>3</v>
      </c>
      <c r="CR153">
        <v>2</v>
      </c>
      <c r="CS153">
        <f>LOOKUP(CR153,{1,2,3,4,5},{5,4,3,2,1})</f>
        <v>4</v>
      </c>
      <c r="CT153">
        <v>2</v>
      </c>
      <c r="CU153">
        <v>2</v>
      </c>
      <c r="CV153">
        <v>3</v>
      </c>
      <c r="CW153">
        <v>2</v>
      </c>
      <c r="CX153">
        <f>LOOKUP(CW153,{1,2,3,4,5},{5,4,3,2,1})</f>
        <v>4</v>
      </c>
      <c r="CY153">
        <v>2</v>
      </c>
      <c r="CZ153">
        <f>LOOKUP(CY153,{1,2,3,4,5},{5,4,3,2,1})</f>
        <v>4</v>
      </c>
      <c r="DA153">
        <v>2</v>
      </c>
      <c r="DB153">
        <f>LOOKUP(DA153,{1,2,3,4,5},{5,4,3,2,1})</f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2</v>
      </c>
      <c r="DJ153">
        <v>1</v>
      </c>
      <c r="DK153">
        <v>1</v>
      </c>
      <c r="DL153" s="2">
        <f t="shared" si="399"/>
        <v>13</v>
      </c>
      <c r="DM153">
        <f t="shared" si="400"/>
        <v>4.3333000000000004</v>
      </c>
      <c r="DN153">
        <f t="shared" si="401"/>
        <v>12</v>
      </c>
      <c r="DO153">
        <f t="shared" si="402"/>
        <v>4</v>
      </c>
      <c r="DP153">
        <f t="shared" si="403"/>
        <v>25</v>
      </c>
      <c r="DQ153" s="3">
        <f t="shared" si="404"/>
        <v>4.1666999999999996</v>
      </c>
      <c r="DR153" s="2">
        <f t="shared" si="405"/>
        <v>22</v>
      </c>
      <c r="DS153">
        <f t="shared" si="406"/>
        <v>3.6667000000000001</v>
      </c>
      <c r="DT153">
        <f t="shared" si="407"/>
        <v>12</v>
      </c>
      <c r="DU153">
        <f t="shared" si="408"/>
        <v>1.5</v>
      </c>
      <c r="DV153">
        <f t="shared" si="409"/>
        <v>34</v>
      </c>
      <c r="DW153" s="3">
        <f t="shared" si="410"/>
        <v>2.4300000000000002</v>
      </c>
      <c r="DX153" s="2">
        <f t="shared" si="411"/>
        <v>11</v>
      </c>
      <c r="DY153">
        <f t="shared" si="412"/>
        <v>3.6667000000000001</v>
      </c>
      <c r="DZ153">
        <f t="shared" si="413"/>
        <v>7</v>
      </c>
      <c r="EA153">
        <f t="shared" si="414"/>
        <v>2.3332999999999999</v>
      </c>
      <c r="EB153">
        <f t="shared" si="415"/>
        <v>18</v>
      </c>
      <c r="EC153" s="3">
        <f t="shared" si="416"/>
        <v>3</v>
      </c>
      <c r="ED153" s="2">
        <f t="shared" si="447"/>
        <v>24</v>
      </c>
      <c r="EE153" s="3">
        <f t="shared" si="417"/>
        <v>4</v>
      </c>
      <c r="EF153" s="2">
        <f t="shared" si="418"/>
        <v>4</v>
      </c>
      <c r="EG153" s="3">
        <f t="shared" si="419"/>
        <v>1.33</v>
      </c>
      <c r="EH153" s="2">
        <f t="shared" si="420"/>
        <v>105</v>
      </c>
      <c r="EI153" s="3">
        <f t="shared" si="421"/>
        <v>3</v>
      </c>
      <c r="EJ153" s="2">
        <v>1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4</v>
      </c>
      <c r="ER153">
        <v>4</v>
      </c>
      <c r="ES153">
        <v>3</v>
      </c>
      <c r="ET153">
        <v>4</v>
      </c>
      <c r="EU153" s="37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4</v>
      </c>
      <c r="FB153">
        <v>2</v>
      </c>
      <c r="FC153">
        <v>2</v>
      </c>
      <c r="FD153">
        <v>2</v>
      </c>
      <c r="FE153">
        <v>4</v>
      </c>
      <c r="FF153" s="2">
        <f t="shared" si="422"/>
        <v>51</v>
      </c>
      <c r="FG153" s="3">
        <f t="shared" si="423"/>
        <v>2.5499999999999998</v>
      </c>
      <c r="FH153" t="s">
        <v>521</v>
      </c>
      <c r="FI153">
        <v>16</v>
      </c>
      <c r="FJ153" t="s">
        <v>514</v>
      </c>
      <c r="FK153">
        <v>10</v>
      </c>
      <c r="FL153" t="s">
        <v>511</v>
      </c>
      <c r="FM153" s="3">
        <v>7</v>
      </c>
      <c r="FN153" s="2">
        <v>1</v>
      </c>
      <c r="FO153">
        <v>1</v>
      </c>
      <c r="FP153">
        <v>1</v>
      </c>
      <c r="FQ153">
        <v>1</v>
      </c>
      <c r="FR153">
        <v>2</v>
      </c>
      <c r="FS153">
        <v>2</v>
      </c>
      <c r="FT153">
        <v>2</v>
      </c>
      <c r="FU153">
        <v>2</v>
      </c>
      <c r="FV153">
        <v>1</v>
      </c>
      <c r="FW153">
        <v>1</v>
      </c>
      <c r="FX153">
        <v>1</v>
      </c>
      <c r="FY153" s="37">
        <v>2</v>
      </c>
      <c r="FZ153">
        <v>2</v>
      </c>
      <c r="GA153">
        <v>2</v>
      </c>
      <c r="GB153">
        <v>1</v>
      </c>
      <c r="GC153">
        <v>2</v>
      </c>
      <c r="GD153">
        <v>1</v>
      </c>
      <c r="GE153">
        <v>1</v>
      </c>
      <c r="GF153">
        <v>2</v>
      </c>
      <c r="GG153">
        <v>2</v>
      </c>
      <c r="GH153">
        <v>2</v>
      </c>
      <c r="GI153">
        <v>2</v>
      </c>
      <c r="GJ153" s="2">
        <f t="shared" si="424"/>
        <v>31</v>
      </c>
      <c r="GK153" s="3">
        <f t="shared" si="425"/>
        <v>1.55</v>
      </c>
      <c r="GL153" s="2" t="s">
        <v>521</v>
      </c>
      <c r="GM153">
        <v>16</v>
      </c>
      <c r="GN153" t="s">
        <v>512</v>
      </c>
      <c r="GO153">
        <v>8</v>
      </c>
      <c r="GP153" t="s">
        <v>513</v>
      </c>
      <c r="GQ153" s="3">
        <v>9</v>
      </c>
      <c r="GR153" s="2">
        <v>1</v>
      </c>
      <c r="GS153">
        <v>4</v>
      </c>
      <c r="GT153">
        <v>4</v>
      </c>
      <c r="GU153">
        <v>2</v>
      </c>
      <c r="GV153">
        <v>2</v>
      </c>
      <c r="GW153">
        <v>2</v>
      </c>
      <c r="GX153" s="37">
        <f>LOOKUP(GW153,{1,2,3,4,5},{5,4,3,2,1})</f>
        <v>4</v>
      </c>
      <c r="GY153">
        <v>2</v>
      </c>
      <c r="GZ153" s="37">
        <f>LOOKUP(GY153,{1,2,3,4,5},{5,4,3,2,1})</f>
        <v>4</v>
      </c>
      <c r="HA153">
        <v>3</v>
      </c>
      <c r="HB153">
        <v>2</v>
      </c>
      <c r="HC153" s="37">
        <f>LOOKUP(HB153,{1,2,3,4,5},{5,4,3,2,1})</f>
        <v>4</v>
      </c>
      <c r="HD153">
        <v>1</v>
      </c>
      <c r="HE153">
        <v>4</v>
      </c>
      <c r="HF153">
        <v>5</v>
      </c>
      <c r="HG153">
        <v>3</v>
      </c>
      <c r="HH153">
        <v>2</v>
      </c>
      <c r="HI153">
        <v>2</v>
      </c>
      <c r="HJ153">
        <v>4</v>
      </c>
      <c r="HK153">
        <v>2</v>
      </c>
      <c r="HL153" s="37">
        <f>LOOKUP(HK153,{1,2,3,4,5},{5,4,3,2,1})</f>
        <v>4</v>
      </c>
      <c r="HM153">
        <v>2</v>
      </c>
      <c r="HN153" s="37">
        <f>LOOKUP(HM153,{1,2,3,4,5},{5,4,3,2,1})</f>
        <v>4</v>
      </c>
      <c r="HO153">
        <f t="shared" si="426"/>
        <v>56</v>
      </c>
      <c r="HP153">
        <f t="shared" si="427"/>
        <v>3.29</v>
      </c>
      <c r="HQ153">
        <v>1</v>
      </c>
      <c r="HR153">
        <v>3</v>
      </c>
      <c r="HS153">
        <v>2</v>
      </c>
      <c r="HT153">
        <v>1</v>
      </c>
      <c r="HU153">
        <v>1</v>
      </c>
      <c r="HV153">
        <v>1</v>
      </c>
      <c r="HW153">
        <v>1</v>
      </c>
      <c r="HX153" s="37">
        <v>3</v>
      </c>
      <c r="HY153">
        <v>2</v>
      </c>
      <c r="HZ153">
        <v>2</v>
      </c>
      <c r="IA153">
        <v>3</v>
      </c>
      <c r="IB153">
        <v>1</v>
      </c>
      <c r="IC153">
        <v>2</v>
      </c>
      <c r="ID153">
        <v>2</v>
      </c>
      <c r="IE153">
        <v>2</v>
      </c>
      <c r="IF153">
        <v>3</v>
      </c>
      <c r="IG153">
        <v>3</v>
      </c>
      <c r="IH153">
        <v>1</v>
      </c>
      <c r="II153">
        <v>1</v>
      </c>
      <c r="IJ153" s="37">
        <f>LOOKUP(II153,{1,2,3},{3,2,1})</f>
        <v>3</v>
      </c>
      <c r="IK153" s="2">
        <f t="shared" si="397"/>
        <v>33</v>
      </c>
      <c r="IL153" s="3">
        <f t="shared" si="398"/>
        <v>1.94</v>
      </c>
      <c r="IM153" s="2">
        <v>1</v>
      </c>
      <c r="IN153">
        <v>2</v>
      </c>
      <c r="IO153">
        <v>3</v>
      </c>
      <c r="IP153">
        <v>4</v>
      </c>
      <c r="IQ153">
        <v>1</v>
      </c>
      <c r="IR153">
        <v>5</v>
      </c>
      <c r="IS153">
        <v>2</v>
      </c>
      <c r="IT153" s="2">
        <f t="shared" si="428"/>
        <v>17</v>
      </c>
      <c r="IU153" s="3">
        <f t="shared" si="429"/>
        <v>2.8330000000000002</v>
      </c>
      <c r="IV153" s="2">
        <v>1</v>
      </c>
      <c r="IW153">
        <v>1</v>
      </c>
      <c r="IX153">
        <v>4</v>
      </c>
      <c r="IY153">
        <v>3</v>
      </c>
      <c r="IZ153">
        <v>2</v>
      </c>
      <c r="JA153">
        <v>5</v>
      </c>
      <c r="JB153">
        <v>3</v>
      </c>
      <c r="JC153" s="2">
        <f t="shared" si="430"/>
        <v>18</v>
      </c>
      <c r="JD153" s="3">
        <f t="shared" si="431"/>
        <v>3</v>
      </c>
      <c r="JE153" s="2">
        <v>1</v>
      </c>
      <c r="JF153">
        <v>2</v>
      </c>
      <c r="JG153">
        <v>2</v>
      </c>
      <c r="JH153">
        <v>3</v>
      </c>
      <c r="JI153">
        <v>3</v>
      </c>
      <c r="JJ153">
        <v>3</v>
      </c>
      <c r="JK153">
        <v>2</v>
      </c>
      <c r="JL153" s="2">
        <f t="shared" si="432"/>
        <v>15</v>
      </c>
      <c r="JM153" s="3">
        <f t="shared" si="433"/>
        <v>2.5</v>
      </c>
      <c r="JN153" s="2">
        <v>1</v>
      </c>
      <c r="JO153">
        <v>4</v>
      </c>
      <c r="JP153">
        <v>4</v>
      </c>
      <c r="JQ153">
        <v>3</v>
      </c>
      <c r="JR153">
        <v>4</v>
      </c>
      <c r="JS153">
        <v>3</v>
      </c>
      <c r="JT153">
        <v>4</v>
      </c>
      <c r="JU153" s="2">
        <f t="shared" si="452"/>
        <v>22</v>
      </c>
      <c r="JV153" s="3">
        <f t="shared" si="453"/>
        <v>3.6669999999999998</v>
      </c>
      <c r="JW153" s="2">
        <v>1</v>
      </c>
      <c r="JX153">
        <v>4</v>
      </c>
      <c r="JY153" s="37">
        <f>LOOKUP(JX153,{1,2,3,4,5},{5,4,3,2,1})</f>
        <v>2</v>
      </c>
      <c r="JZ153">
        <v>2</v>
      </c>
      <c r="KA153" s="37">
        <f>LOOKUP(JZ153,{1,2,3,4,5},{5,4,3,2,1})</f>
        <v>4</v>
      </c>
      <c r="KB153">
        <v>2</v>
      </c>
      <c r="KC153" s="37">
        <f>LOOKUP(KB153,{1,2,3,4,5},{5,4,3,2,1})</f>
        <v>4</v>
      </c>
      <c r="KD153">
        <v>2</v>
      </c>
      <c r="KE153" s="37">
        <f>LOOKUP(KD153,{1,2,3,4,5},{5,4,3,2,1})</f>
        <v>4</v>
      </c>
      <c r="KF153">
        <v>2</v>
      </c>
      <c r="KG153" s="37">
        <f>LOOKUP(KF153,{1,2,3,4,5},{5,4,3,2,1})</f>
        <v>4</v>
      </c>
      <c r="KH153">
        <v>2</v>
      </c>
      <c r="KI153" s="37">
        <f>LOOKUP(KH153,{1,2,3,4,5},{5,4,3,2,1})</f>
        <v>4</v>
      </c>
      <c r="KJ153" s="2">
        <f t="shared" si="448"/>
        <v>14</v>
      </c>
      <c r="KK153" s="3">
        <f t="shared" si="434"/>
        <v>2.3330000000000002</v>
      </c>
      <c r="KL153" s="2">
        <f t="shared" si="435"/>
        <v>5</v>
      </c>
      <c r="KM153">
        <f t="shared" si="436"/>
        <v>11</v>
      </c>
      <c r="KN153">
        <f t="shared" si="450"/>
        <v>11</v>
      </c>
      <c r="KO153">
        <f t="shared" si="437"/>
        <v>7</v>
      </c>
      <c r="KP153">
        <f t="shared" si="449"/>
        <v>14</v>
      </c>
      <c r="KQ153">
        <f t="shared" si="438"/>
        <v>9</v>
      </c>
      <c r="KR153" s="2">
        <f t="shared" si="454"/>
        <v>6</v>
      </c>
      <c r="KS153">
        <f t="shared" si="451"/>
        <v>6</v>
      </c>
      <c r="KT153">
        <f t="shared" si="456"/>
        <v>6</v>
      </c>
      <c r="KU153">
        <f t="shared" si="457"/>
        <v>7</v>
      </c>
      <c r="KV153">
        <f t="shared" si="458"/>
        <v>6</v>
      </c>
      <c r="KW153" s="3">
        <f t="shared" si="459"/>
        <v>6</v>
      </c>
      <c r="KX153" s="2">
        <v>1</v>
      </c>
      <c r="KY153">
        <v>4</v>
      </c>
      <c r="KZ153">
        <v>4</v>
      </c>
      <c r="LA153">
        <v>2</v>
      </c>
      <c r="LB153">
        <v>2</v>
      </c>
      <c r="LC153">
        <v>3</v>
      </c>
      <c r="LD153">
        <v>2</v>
      </c>
      <c r="LE153">
        <v>4</v>
      </c>
      <c r="LF153">
        <v>2</v>
      </c>
      <c r="LG153">
        <v>4</v>
      </c>
      <c r="LH153">
        <v>4</v>
      </c>
      <c r="LI153">
        <v>2</v>
      </c>
      <c r="LJ153">
        <v>4</v>
      </c>
      <c r="LK153">
        <v>3</v>
      </c>
      <c r="LL153">
        <v>3</v>
      </c>
      <c r="LM153">
        <v>2</v>
      </c>
      <c r="LN153">
        <v>2</v>
      </c>
      <c r="LO153">
        <v>2</v>
      </c>
      <c r="LP153">
        <v>2</v>
      </c>
      <c r="LQ153">
        <v>3</v>
      </c>
      <c r="LR153">
        <v>3</v>
      </c>
      <c r="LS153">
        <v>1</v>
      </c>
      <c r="LT153">
        <v>4</v>
      </c>
      <c r="LU153" s="2">
        <f t="shared" si="439"/>
        <v>23</v>
      </c>
      <c r="LV153" s="3">
        <f t="shared" si="440"/>
        <v>3.8330000000000002</v>
      </c>
      <c r="LW153" s="2">
        <f t="shared" si="441"/>
        <v>39</v>
      </c>
      <c r="LX153" s="3">
        <f t="shared" si="442"/>
        <v>2.4380000000000002</v>
      </c>
      <c r="LY153" s="2">
        <f t="shared" si="443"/>
        <v>62</v>
      </c>
      <c r="LZ153" s="3">
        <f t="shared" si="444"/>
        <v>2.8180000000000001</v>
      </c>
      <c r="MA153" s="2">
        <v>1</v>
      </c>
      <c r="MB153">
        <v>2</v>
      </c>
      <c r="MC153">
        <v>1</v>
      </c>
      <c r="MD153">
        <v>1</v>
      </c>
      <c r="ME153">
        <v>2</v>
      </c>
      <c r="MF153">
        <v>2</v>
      </c>
      <c r="MG153">
        <v>1</v>
      </c>
      <c r="MH153">
        <v>1</v>
      </c>
      <c r="MI153">
        <v>1</v>
      </c>
      <c r="MJ153" s="3">
        <v>2</v>
      </c>
      <c r="MK153">
        <f t="shared" si="445"/>
        <v>14</v>
      </c>
      <c r="ML153" s="2">
        <v>1</v>
      </c>
      <c r="MM153">
        <v>4</v>
      </c>
      <c r="MN153">
        <v>3</v>
      </c>
      <c r="MO153">
        <v>2</v>
      </c>
      <c r="MP153" s="37">
        <f>LOOKUP(MO153,{1,2,3,4,5},{5,4,3,2,1})</f>
        <v>4</v>
      </c>
      <c r="MQ153">
        <v>3</v>
      </c>
      <c r="MR153">
        <v>2</v>
      </c>
      <c r="MS153" s="37">
        <f>LOOKUP(MR153,{1,2,3,4,5},{5,4,3,2,1})</f>
        <v>4</v>
      </c>
      <c r="MT153">
        <v>2</v>
      </c>
      <c r="MU153" s="37">
        <f>LOOKUP(MT153,{1,2,3,4,5},{5,4,3,2,1})</f>
        <v>4</v>
      </c>
      <c r="MV153">
        <v>4</v>
      </c>
      <c r="MW153">
        <v>3</v>
      </c>
      <c r="MX153">
        <v>2</v>
      </c>
      <c r="MY153">
        <v>4</v>
      </c>
      <c r="MZ153" s="37">
        <f>LOOKUP(MY153,{1,2,3,4,5},{5,4,3,2,1})</f>
        <v>2</v>
      </c>
      <c r="NA153">
        <v>4</v>
      </c>
      <c r="NB153">
        <v>4</v>
      </c>
      <c r="NC153">
        <v>3</v>
      </c>
      <c r="ND153" s="37">
        <f>LOOKUP(NC153,{1,2,3,4,5},{5,4,3,2,1})</f>
        <v>3</v>
      </c>
      <c r="NE153">
        <v>2</v>
      </c>
      <c r="NF153">
        <v>4</v>
      </c>
      <c r="NG153" s="37">
        <f>LOOKUP(NF153,{1,2,3,4,5},{5,4,3,2,1})</f>
        <v>2</v>
      </c>
      <c r="NH153">
        <v>3</v>
      </c>
      <c r="NI153" s="37">
        <f>LOOKUP(NH153,{1,2,3,4,5},{5,4,3,2,1})</f>
        <v>3</v>
      </c>
      <c r="NJ153">
        <v>4</v>
      </c>
      <c r="NK153">
        <v>4</v>
      </c>
      <c r="NL153" s="37">
        <f>LOOKUP(NK153,{1,2,3,4,5},{5,4,3,2,1})</f>
        <v>2</v>
      </c>
      <c r="NM153">
        <v>4</v>
      </c>
      <c r="NN153" s="37">
        <f>LOOKUP(NM153,{1,2,3,4,5},{5,4,3,2,1})</f>
        <v>2</v>
      </c>
      <c r="NO153">
        <v>2</v>
      </c>
      <c r="NP153" s="37">
        <f>LOOKUP(NO153,{1,2,3,4,5},{5,4,3,2,1})</f>
        <v>4</v>
      </c>
      <c r="NQ153">
        <v>3</v>
      </c>
      <c r="NR153">
        <v>3</v>
      </c>
      <c r="NS153">
        <v>4</v>
      </c>
      <c r="NT153">
        <v>1</v>
      </c>
      <c r="NU153" s="37">
        <f>LOOKUP(NT153,{1,2,3,4,5},{5,4,3,2,1})</f>
        <v>5</v>
      </c>
      <c r="NV153">
        <v>5</v>
      </c>
      <c r="NW153" s="37">
        <f>LOOKUP(NV153,{1,2,3,4,5},{5,4,3,2,1})</f>
        <v>1</v>
      </c>
      <c r="NX153">
        <v>3</v>
      </c>
      <c r="NY153" s="37">
        <f>LOOKUP(NX153,{1,2,3,4,5},{5,4,3,2,1})</f>
        <v>3</v>
      </c>
      <c r="NZ153">
        <f t="shared" si="461"/>
        <v>82</v>
      </c>
      <c r="OA153">
        <f t="shared" si="462"/>
        <v>3.15</v>
      </c>
      <c r="OB153" s="13" t="s">
        <v>440</v>
      </c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</row>
    <row r="154" spans="1:461" x14ac:dyDescent="0.3">
      <c r="A154" s="30">
        <v>169</v>
      </c>
      <c r="B154" s="2" t="s">
        <v>992</v>
      </c>
      <c r="C154" s="3">
        <v>1</v>
      </c>
      <c r="D154" s="2">
        <v>18</v>
      </c>
      <c r="E154">
        <v>1</v>
      </c>
      <c r="F154" s="2">
        <v>1</v>
      </c>
      <c r="G154">
        <v>2</v>
      </c>
      <c r="H154" s="3">
        <v>1</v>
      </c>
      <c r="I154" s="2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f t="shared" si="446"/>
        <v>1</v>
      </c>
      <c r="R154">
        <v>3</v>
      </c>
      <c r="S154">
        <v>4</v>
      </c>
      <c r="T154">
        <f>LOOKUP(R154,{1,2,3,4,5,6,11,15},{1,2,1,2,2,2,1,2})</f>
        <v>1</v>
      </c>
      <c r="U154">
        <v>4</v>
      </c>
      <c r="V154" s="3" t="s">
        <v>852</v>
      </c>
      <c r="W154" s="2">
        <v>1</v>
      </c>
      <c r="X154">
        <v>12</v>
      </c>
      <c r="Y154">
        <v>80</v>
      </c>
      <c r="Z154" s="13">
        <f t="shared" si="359"/>
        <v>4</v>
      </c>
      <c r="AA154">
        <v>80</v>
      </c>
      <c r="AB154" s="13">
        <f t="shared" si="360"/>
        <v>4</v>
      </c>
      <c r="AC154">
        <f t="shared" si="362"/>
        <v>12</v>
      </c>
      <c r="AD154" s="13">
        <f t="shared" si="460"/>
        <v>4</v>
      </c>
      <c r="AE154" s="2">
        <v>1</v>
      </c>
      <c r="AF154">
        <v>1</v>
      </c>
      <c r="AG154">
        <f t="shared" si="463"/>
        <v>1</v>
      </c>
      <c r="AH154">
        <v>2</v>
      </c>
      <c r="AI154">
        <f t="shared" si="464"/>
        <v>-1</v>
      </c>
      <c r="AJ154">
        <v>2</v>
      </c>
      <c r="AK154">
        <f t="shared" si="465"/>
        <v>-1</v>
      </c>
      <c r="AL154">
        <v>2</v>
      </c>
      <c r="AM154">
        <f t="shared" si="466"/>
        <v>1</v>
      </c>
      <c r="AN154">
        <v>2</v>
      </c>
      <c r="AO154">
        <f t="shared" si="467"/>
        <v>1</v>
      </c>
      <c r="AP154">
        <v>1</v>
      </c>
      <c r="AQ154">
        <f t="shared" si="468"/>
        <v>1</v>
      </c>
      <c r="AR154">
        <v>2</v>
      </c>
      <c r="AS154">
        <f t="shared" si="469"/>
        <v>1</v>
      </c>
      <c r="AT154">
        <v>2</v>
      </c>
      <c r="AU154">
        <f t="shared" si="470"/>
        <v>1</v>
      </c>
      <c r="AV154">
        <v>2</v>
      </c>
      <c r="AW154">
        <f t="shared" si="471"/>
        <v>-1</v>
      </c>
      <c r="AX154">
        <v>2</v>
      </c>
      <c r="AY154">
        <f t="shared" si="472"/>
        <v>1</v>
      </c>
      <c r="AZ154">
        <v>2</v>
      </c>
      <c r="BA154">
        <f t="shared" si="473"/>
        <v>1</v>
      </c>
      <c r="BB154">
        <v>1</v>
      </c>
      <c r="BC154">
        <f t="shared" si="474"/>
        <v>1</v>
      </c>
      <c r="BD154">
        <v>2</v>
      </c>
      <c r="BE154">
        <f t="shared" si="475"/>
        <v>-1</v>
      </c>
      <c r="BF154">
        <v>2</v>
      </c>
      <c r="BG154">
        <f t="shared" si="476"/>
        <v>1</v>
      </c>
      <c r="BH154">
        <v>2</v>
      </c>
      <c r="BI154">
        <f t="shared" si="477"/>
        <v>-1</v>
      </c>
      <c r="BJ154">
        <v>2</v>
      </c>
      <c r="BK154">
        <f t="shared" si="478"/>
        <v>1</v>
      </c>
      <c r="BL154">
        <v>2</v>
      </c>
      <c r="BM154">
        <f t="shared" si="479"/>
        <v>1</v>
      </c>
      <c r="BN154">
        <v>2</v>
      </c>
      <c r="BO154">
        <f t="shared" si="480"/>
        <v>-1</v>
      </c>
      <c r="BP154">
        <v>1</v>
      </c>
      <c r="BQ154">
        <f t="shared" si="481"/>
        <v>1</v>
      </c>
      <c r="BR154">
        <v>2</v>
      </c>
      <c r="BS154">
        <f t="shared" si="482"/>
        <v>1</v>
      </c>
      <c r="BT154">
        <v>2</v>
      </c>
      <c r="BU154">
        <f t="shared" si="483"/>
        <v>1</v>
      </c>
      <c r="BV154" s="13">
        <f t="shared" si="484"/>
        <v>9</v>
      </c>
      <c r="BW154" s="32">
        <v>1</v>
      </c>
      <c r="BX154" s="31">
        <v>3</v>
      </c>
      <c r="BY154" s="31">
        <v>3</v>
      </c>
      <c r="BZ154" s="31">
        <v>3</v>
      </c>
      <c r="CA154" s="31">
        <v>3</v>
      </c>
      <c r="CB154" s="31">
        <v>2</v>
      </c>
      <c r="CC154" s="31">
        <v>4</v>
      </c>
      <c r="CD154" s="31">
        <v>1</v>
      </c>
      <c r="CE154" s="31">
        <v>5</v>
      </c>
      <c r="CF154" s="31">
        <v>2</v>
      </c>
      <c r="CG154" s="31">
        <v>2</v>
      </c>
      <c r="CH154" s="31">
        <v>2</v>
      </c>
      <c r="CI154" s="31">
        <v>2</v>
      </c>
      <c r="CJ154" s="31">
        <v>2</v>
      </c>
      <c r="CK154" s="31">
        <v>1</v>
      </c>
      <c r="CL154" s="31">
        <v>2</v>
      </c>
      <c r="CM154" s="31">
        <v>2</v>
      </c>
      <c r="CN154" s="31">
        <v>2</v>
      </c>
      <c r="CO154" s="31">
        <v>2</v>
      </c>
      <c r="CP154" s="31">
        <v>2</v>
      </c>
      <c r="CQ154" s="31">
        <v>4</v>
      </c>
      <c r="CR154" s="31">
        <v>3</v>
      </c>
      <c r="CS154" s="31">
        <f>LOOKUP(CR154,{1,2,3,4,5},{5,4,3,2,1})</f>
        <v>3</v>
      </c>
      <c r="CT154" s="31">
        <v>3</v>
      </c>
      <c r="CU154" s="31" t="s">
        <v>440</v>
      </c>
      <c r="CV154" s="31">
        <v>3</v>
      </c>
      <c r="CW154" s="31">
        <v>3</v>
      </c>
      <c r="CX154" s="31">
        <f>LOOKUP(CW154,{1,2,3,4,5},{5,4,3,2,1})</f>
        <v>3</v>
      </c>
      <c r="CY154" s="31">
        <v>3</v>
      </c>
      <c r="CZ154" s="31">
        <f>LOOKUP(CY154,{1,2,3,4,5},{5,4,3,2,1})</f>
        <v>3</v>
      </c>
      <c r="DA154" s="31">
        <v>3</v>
      </c>
      <c r="DB154" s="31">
        <f>LOOKUP(DA154,{1,2,3,4,5},{5,4,3,2,1})</f>
        <v>3</v>
      </c>
      <c r="DC154" s="31">
        <v>3</v>
      </c>
      <c r="DD154" s="31">
        <v>3</v>
      </c>
      <c r="DE154" s="31">
        <v>3</v>
      </c>
      <c r="DF154" s="31">
        <v>3</v>
      </c>
      <c r="DG154" s="31">
        <v>3</v>
      </c>
      <c r="DH154" s="31">
        <v>3</v>
      </c>
      <c r="DI154" s="31">
        <v>3</v>
      </c>
      <c r="DJ154" s="31">
        <v>3</v>
      </c>
      <c r="DK154" s="31">
        <v>3</v>
      </c>
      <c r="DL154" s="32">
        <f t="shared" si="399"/>
        <v>9</v>
      </c>
      <c r="DM154" s="31">
        <f t="shared" si="400"/>
        <v>3</v>
      </c>
      <c r="DN154" s="31">
        <f t="shared" si="401"/>
        <v>9</v>
      </c>
      <c r="DO154" s="31">
        <f t="shared" si="402"/>
        <v>3</v>
      </c>
      <c r="DP154" s="31">
        <f t="shared" si="403"/>
        <v>18</v>
      </c>
      <c r="DQ154" s="33">
        <f t="shared" si="404"/>
        <v>3</v>
      </c>
      <c r="DR154" s="32">
        <f t="shared" si="405"/>
        <v>14</v>
      </c>
      <c r="DS154" s="31">
        <f t="shared" si="406"/>
        <v>2.3332999999999999</v>
      </c>
      <c r="DT154" s="31">
        <f t="shared" si="407"/>
        <v>15</v>
      </c>
      <c r="DU154" s="31">
        <f t="shared" si="408"/>
        <v>1.875</v>
      </c>
      <c r="DV154" s="31">
        <f t="shared" si="409"/>
        <v>29</v>
      </c>
      <c r="DW154" s="33">
        <f t="shared" si="410"/>
        <v>2.0699999999999998</v>
      </c>
      <c r="DX154" s="32">
        <f t="shared" si="411"/>
        <v>9</v>
      </c>
      <c r="DY154" s="31">
        <f t="shared" si="412"/>
        <v>3</v>
      </c>
      <c r="DZ154" s="31">
        <f t="shared" si="413"/>
        <v>6</v>
      </c>
      <c r="EA154" s="31">
        <f t="shared" si="414"/>
        <v>3</v>
      </c>
      <c r="EB154" s="31">
        <f t="shared" si="415"/>
        <v>15</v>
      </c>
      <c r="EC154" s="33">
        <f t="shared" si="416"/>
        <v>2.5</v>
      </c>
      <c r="ED154" s="32">
        <f t="shared" si="447"/>
        <v>18</v>
      </c>
      <c r="EE154" s="33">
        <f t="shared" si="417"/>
        <v>3</v>
      </c>
      <c r="EF154" s="32">
        <f t="shared" si="418"/>
        <v>9</v>
      </c>
      <c r="EG154" s="33">
        <f t="shared" si="419"/>
        <v>3</v>
      </c>
      <c r="EH154" s="32">
        <f t="shared" si="420"/>
        <v>89</v>
      </c>
      <c r="EI154" s="33">
        <f t="shared" si="421"/>
        <v>2.54</v>
      </c>
      <c r="EJ154" s="2">
        <v>1</v>
      </c>
      <c r="EK154">
        <v>2</v>
      </c>
      <c r="EL154">
        <v>2</v>
      </c>
      <c r="EM154">
        <v>2</v>
      </c>
      <c r="EN154">
        <v>4</v>
      </c>
      <c r="EO154">
        <v>3</v>
      </c>
      <c r="EP154">
        <v>1</v>
      </c>
      <c r="EQ154">
        <v>1</v>
      </c>
      <c r="ER154">
        <v>2</v>
      </c>
      <c r="ES154">
        <v>4</v>
      </c>
      <c r="ET154">
        <v>4</v>
      </c>
      <c r="EU154" s="37">
        <v>2</v>
      </c>
      <c r="EV154">
        <v>3</v>
      </c>
      <c r="EW154">
        <v>3</v>
      </c>
      <c r="EX154">
        <v>3</v>
      </c>
      <c r="EY154">
        <v>3</v>
      </c>
      <c r="EZ154">
        <v>4</v>
      </c>
      <c r="FA154">
        <v>4</v>
      </c>
      <c r="FB154">
        <v>3</v>
      </c>
      <c r="FC154">
        <v>3</v>
      </c>
      <c r="FD154">
        <v>3</v>
      </c>
      <c r="FE154">
        <v>3</v>
      </c>
      <c r="FF154" s="2">
        <f t="shared" si="422"/>
        <v>57</v>
      </c>
      <c r="FG154" s="3">
        <f t="shared" si="423"/>
        <v>2.85</v>
      </c>
      <c r="FH154" s="2" t="s">
        <v>993</v>
      </c>
      <c r="FI154">
        <v>0</v>
      </c>
      <c r="FJ154" t="s">
        <v>514</v>
      </c>
      <c r="FK154">
        <v>10</v>
      </c>
      <c r="FL154" t="s">
        <v>994</v>
      </c>
      <c r="FM154">
        <v>0</v>
      </c>
      <c r="FN154" s="2">
        <v>1</v>
      </c>
      <c r="FO154">
        <v>1</v>
      </c>
      <c r="FP154">
        <v>1</v>
      </c>
      <c r="FQ154">
        <v>1</v>
      </c>
      <c r="FR154">
        <v>1</v>
      </c>
      <c r="FS154">
        <v>2</v>
      </c>
      <c r="FT154">
        <v>2</v>
      </c>
      <c r="FU154">
        <v>2</v>
      </c>
      <c r="FV154">
        <v>2</v>
      </c>
      <c r="FW154">
        <v>1</v>
      </c>
      <c r="FX154">
        <v>1</v>
      </c>
      <c r="FY154" s="37">
        <v>2</v>
      </c>
      <c r="FZ154">
        <v>1</v>
      </c>
      <c r="GA154">
        <v>1</v>
      </c>
      <c r="GB154">
        <v>1</v>
      </c>
      <c r="GC154">
        <v>2</v>
      </c>
      <c r="GD154">
        <v>1</v>
      </c>
      <c r="GE154">
        <v>1</v>
      </c>
      <c r="GF154">
        <v>2</v>
      </c>
      <c r="GG154">
        <v>2</v>
      </c>
      <c r="GH154">
        <v>1</v>
      </c>
      <c r="GI154">
        <v>2</v>
      </c>
      <c r="GJ154" s="2">
        <f t="shared" si="424"/>
        <v>28</v>
      </c>
      <c r="GK154" s="3">
        <f t="shared" si="425"/>
        <v>1.4</v>
      </c>
      <c r="GL154" s="2" t="s">
        <v>506</v>
      </c>
      <c r="GM154">
        <v>2</v>
      </c>
      <c r="GN154" t="s">
        <v>508</v>
      </c>
      <c r="GO154">
        <v>4</v>
      </c>
      <c r="GP154" t="s">
        <v>513</v>
      </c>
      <c r="GQ154" s="3">
        <v>9</v>
      </c>
      <c r="GR154" s="2">
        <v>1</v>
      </c>
      <c r="GS154">
        <v>4</v>
      </c>
      <c r="GT154">
        <v>4</v>
      </c>
      <c r="GU154">
        <v>3</v>
      </c>
      <c r="GV154">
        <v>2</v>
      </c>
      <c r="GW154">
        <v>2</v>
      </c>
      <c r="GX154" s="37">
        <f>LOOKUP(GW154,{1,2,3,4,5},{5,4,3,2,1})</f>
        <v>4</v>
      </c>
      <c r="GY154">
        <v>3</v>
      </c>
      <c r="GZ154" s="37">
        <f>LOOKUP(GY154,{1,2,3,4,5},{5,4,3,2,1})</f>
        <v>3</v>
      </c>
      <c r="HA154">
        <v>4</v>
      </c>
      <c r="HB154">
        <v>4</v>
      </c>
      <c r="HC154" s="37">
        <f>LOOKUP(HB154,{1,2,3,4,5},{5,4,3,2,1})</f>
        <v>2</v>
      </c>
      <c r="HD154">
        <v>1</v>
      </c>
      <c r="HE154">
        <v>4</v>
      </c>
      <c r="HF154">
        <v>2</v>
      </c>
      <c r="HG154">
        <v>2</v>
      </c>
      <c r="HH154">
        <v>2</v>
      </c>
      <c r="HI154">
        <v>2</v>
      </c>
      <c r="HJ154">
        <v>2</v>
      </c>
      <c r="HK154">
        <v>2</v>
      </c>
      <c r="HL154" s="37">
        <f>LOOKUP(HK154,{1,2,3,4,5},{5,4,3,2,1})</f>
        <v>4</v>
      </c>
      <c r="HM154">
        <v>2</v>
      </c>
      <c r="HN154" s="37">
        <f>LOOKUP(HM154,{1,2,3,4,5},{5,4,3,2,1})</f>
        <v>4</v>
      </c>
      <c r="HO154">
        <f t="shared" si="426"/>
        <v>49</v>
      </c>
      <c r="HP154">
        <f t="shared" si="427"/>
        <v>2.88</v>
      </c>
      <c r="HQ154">
        <v>1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 s="37">
        <v>3</v>
      </c>
      <c r="HY154">
        <v>2</v>
      </c>
      <c r="HZ154">
        <v>2</v>
      </c>
      <c r="IA154">
        <v>2</v>
      </c>
      <c r="IB154">
        <v>2</v>
      </c>
      <c r="IC154">
        <v>2</v>
      </c>
      <c r="ID154">
        <v>2</v>
      </c>
      <c r="IE154">
        <v>2</v>
      </c>
      <c r="IF154">
        <v>2</v>
      </c>
      <c r="IG154">
        <v>2</v>
      </c>
      <c r="IH154">
        <v>2</v>
      </c>
      <c r="II154">
        <v>2</v>
      </c>
      <c r="IJ154" s="37">
        <f>LOOKUP(II154,{1,2,3},{3,2,1})</f>
        <v>2</v>
      </c>
      <c r="IK154" s="2">
        <f t="shared" si="397"/>
        <v>34</v>
      </c>
      <c r="IL154" s="3">
        <f t="shared" si="398"/>
        <v>2</v>
      </c>
      <c r="IM154" s="2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 s="2">
        <f t="shared" si="428"/>
        <v>6</v>
      </c>
      <c r="IU154" s="3">
        <f t="shared" si="429"/>
        <v>1</v>
      </c>
      <c r="IV154" s="2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 s="2">
        <f t="shared" si="430"/>
        <v>6</v>
      </c>
      <c r="JD154" s="3">
        <f t="shared" si="431"/>
        <v>1</v>
      </c>
      <c r="JE154" s="2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 s="2">
        <f t="shared" si="432"/>
        <v>6</v>
      </c>
      <c r="JM154" s="3">
        <f t="shared" si="433"/>
        <v>1</v>
      </c>
      <c r="JN154" s="2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 s="2">
        <f t="shared" si="452"/>
        <v>6</v>
      </c>
      <c r="JV154" s="3">
        <f t="shared" si="453"/>
        <v>1</v>
      </c>
      <c r="JW154" s="2">
        <v>1</v>
      </c>
      <c r="JX154">
        <v>1</v>
      </c>
      <c r="JY154" s="37">
        <f>LOOKUP(JX154,{1,2,3,4,5},{5,4,3,2,1})</f>
        <v>5</v>
      </c>
      <c r="JZ154">
        <v>1</v>
      </c>
      <c r="KA154" s="37">
        <f>LOOKUP(JZ154,{1,2,3,4,5},{5,4,3,2,1})</f>
        <v>5</v>
      </c>
      <c r="KB154">
        <v>1</v>
      </c>
      <c r="KC154" s="37">
        <f>LOOKUP(KB154,{1,2,3,4,5},{5,4,3,2,1})</f>
        <v>5</v>
      </c>
      <c r="KD154">
        <v>1</v>
      </c>
      <c r="KE154" s="37">
        <f>LOOKUP(KD154,{1,2,3,4,5},{5,4,3,2,1})</f>
        <v>5</v>
      </c>
      <c r="KF154">
        <v>1</v>
      </c>
      <c r="KG154" s="37">
        <f>LOOKUP(KF154,{1,2,3,4,5},{5,4,3,2,1})</f>
        <v>5</v>
      </c>
      <c r="KH154">
        <v>1</v>
      </c>
      <c r="KI154" s="37">
        <f>LOOKUP(KH154,{1,2,3,4,5},{5,4,3,2,1})</f>
        <v>5</v>
      </c>
      <c r="KJ154" s="2">
        <f t="shared" si="448"/>
        <v>6</v>
      </c>
      <c r="KK154" s="3">
        <f t="shared" si="434"/>
        <v>1</v>
      </c>
      <c r="KL154" s="2">
        <f t="shared" si="435"/>
        <v>7</v>
      </c>
      <c r="KM154">
        <f t="shared" si="436"/>
        <v>7</v>
      </c>
      <c r="KN154">
        <f t="shared" si="450"/>
        <v>7</v>
      </c>
      <c r="KO154">
        <f t="shared" si="437"/>
        <v>7</v>
      </c>
      <c r="KP154">
        <f t="shared" si="449"/>
        <v>7</v>
      </c>
      <c r="KQ154">
        <f t="shared" si="438"/>
        <v>7</v>
      </c>
      <c r="KR154" s="2">
        <f t="shared" si="454"/>
        <v>2</v>
      </c>
      <c r="KS154">
        <f t="shared" si="451"/>
        <v>2</v>
      </c>
      <c r="KT154">
        <f t="shared" si="456"/>
        <v>2</v>
      </c>
      <c r="KU154">
        <f t="shared" si="457"/>
        <v>2</v>
      </c>
      <c r="KV154">
        <f t="shared" si="458"/>
        <v>2</v>
      </c>
      <c r="KW154" s="3">
        <f t="shared" si="459"/>
        <v>2</v>
      </c>
      <c r="KX154" s="2">
        <v>1</v>
      </c>
      <c r="KY154">
        <v>2</v>
      </c>
      <c r="KZ154">
        <v>5</v>
      </c>
      <c r="LA154">
        <v>2</v>
      </c>
      <c r="LB154">
        <v>1</v>
      </c>
      <c r="LC154">
        <v>4</v>
      </c>
      <c r="LD154">
        <v>1</v>
      </c>
      <c r="LE154">
        <v>5</v>
      </c>
      <c r="LF154">
        <v>2</v>
      </c>
      <c r="LG154">
        <v>5</v>
      </c>
      <c r="LH154">
        <v>4</v>
      </c>
      <c r="LI154">
        <v>2</v>
      </c>
      <c r="LJ154">
        <v>5</v>
      </c>
      <c r="LK154">
        <v>2</v>
      </c>
      <c r="LL154">
        <v>4</v>
      </c>
      <c r="LM154">
        <v>1</v>
      </c>
      <c r="LN154">
        <v>3</v>
      </c>
      <c r="LO154">
        <v>3</v>
      </c>
      <c r="LP154">
        <v>3</v>
      </c>
      <c r="LQ154">
        <v>1</v>
      </c>
      <c r="LR154">
        <v>3</v>
      </c>
      <c r="LS154">
        <v>2</v>
      </c>
      <c r="LT154">
        <v>4</v>
      </c>
      <c r="LU154" s="2">
        <f t="shared" si="439"/>
        <v>28</v>
      </c>
      <c r="LV154" s="3">
        <f t="shared" si="440"/>
        <v>4.6669999999999998</v>
      </c>
      <c r="LW154" s="2">
        <f t="shared" si="441"/>
        <v>36</v>
      </c>
      <c r="LX154" s="3">
        <f t="shared" si="442"/>
        <v>2.25</v>
      </c>
      <c r="LY154" s="2">
        <f t="shared" si="443"/>
        <v>64</v>
      </c>
      <c r="LZ154" s="3">
        <f t="shared" si="444"/>
        <v>2.9089999999999998</v>
      </c>
      <c r="MA154" s="2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 s="3">
        <v>1</v>
      </c>
      <c r="MK154">
        <f t="shared" si="445"/>
        <v>10</v>
      </c>
      <c r="ML154" s="32">
        <v>1</v>
      </c>
      <c r="MM154" s="31" t="s">
        <v>440</v>
      </c>
      <c r="MN154" s="31" t="s">
        <v>440</v>
      </c>
      <c r="MO154" s="31" t="s">
        <v>440</v>
      </c>
      <c r="MP154" s="31" t="s">
        <v>440</v>
      </c>
      <c r="MQ154" s="31" t="s">
        <v>440</v>
      </c>
      <c r="MR154" s="31" t="s">
        <v>440</v>
      </c>
      <c r="MS154" s="31" t="s">
        <v>440</v>
      </c>
      <c r="MT154" s="31" t="s">
        <v>440</v>
      </c>
      <c r="MU154" s="31" t="s">
        <v>440</v>
      </c>
      <c r="MV154" s="31" t="s">
        <v>440</v>
      </c>
      <c r="MW154" s="31" t="s">
        <v>440</v>
      </c>
      <c r="MX154" s="31" t="s">
        <v>440</v>
      </c>
      <c r="MY154" s="31" t="s">
        <v>440</v>
      </c>
      <c r="MZ154" s="31" t="s">
        <v>440</v>
      </c>
      <c r="NA154" s="31" t="s">
        <v>440</v>
      </c>
      <c r="NB154" s="31" t="s">
        <v>440</v>
      </c>
      <c r="NC154" s="31" t="s">
        <v>440</v>
      </c>
      <c r="ND154" s="31" t="s">
        <v>440</v>
      </c>
      <c r="NE154" s="31" t="s">
        <v>440</v>
      </c>
      <c r="NF154" s="31" t="s">
        <v>440</v>
      </c>
      <c r="NG154" s="31" t="s">
        <v>440</v>
      </c>
      <c r="NH154" s="31" t="s">
        <v>440</v>
      </c>
      <c r="NI154" s="31" t="s">
        <v>440</v>
      </c>
      <c r="NJ154" s="31" t="s">
        <v>440</v>
      </c>
      <c r="NK154" s="31" t="s">
        <v>440</v>
      </c>
      <c r="NL154" s="31" t="s">
        <v>440</v>
      </c>
      <c r="NM154" s="31" t="s">
        <v>440</v>
      </c>
      <c r="NN154" s="31" t="s">
        <v>440</v>
      </c>
      <c r="NO154" s="31" t="s">
        <v>440</v>
      </c>
      <c r="NP154" s="31" t="s">
        <v>440</v>
      </c>
      <c r="NQ154" s="31" t="s">
        <v>440</v>
      </c>
      <c r="NR154" s="31" t="s">
        <v>440</v>
      </c>
      <c r="NS154" s="31" t="s">
        <v>440</v>
      </c>
      <c r="NT154" s="31" t="s">
        <v>440</v>
      </c>
      <c r="NU154" s="31" t="s">
        <v>440</v>
      </c>
      <c r="NV154" s="31" t="s">
        <v>440</v>
      </c>
      <c r="NW154" s="31" t="s">
        <v>440</v>
      </c>
      <c r="NX154" s="31" t="s">
        <v>440</v>
      </c>
      <c r="NY154" s="31" t="s">
        <v>440</v>
      </c>
      <c r="NZ154" s="31" t="s">
        <v>440</v>
      </c>
      <c r="OA154" s="31" t="s">
        <v>440</v>
      </c>
      <c r="OB154" s="13" t="s">
        <v>440</v>
      </c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</row>
    <row r="155" spans="1:461" x14ac:dyDescent="0.3">
      <c r="A155" s="30">
        <v>170</v>
      </c>
      <c r="B155" s="2" t="s">
        <v>995</v>
      </c>
      <c r="C155" s="3">
        <v>1</v>
      </c>
      <c r="D155" s="2">
        <v>18</v>
      </c>
      <c r="E155">
        <v>1</v>
      </c>
      <c r="F155" s="2">
        <v>1</v>
      </c>
      <c r="G155">
        <v>1</v>
      </c>
      <c r="H155" s="3">
        <v>1</v>
      </c>
      <c r="I155" s="2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f t="shared" si="446"/>
        <v>1</v>
      </c>
      <c r="R155">
        <v>3</v>
      </c>
      <c r="S155">
        <v>4</v>
      </c>
      <c r="T155">
        <f>LOOKUP(R155,{1,2,3,4,5,6,11,15},{1,2,1,2,2,2,1,2})</f>
        <v>1</v>
      </c>
      <c r="U155">
        <v>4</v>
      </c>
      <c r="V155" s="3" t="s">
        <v>852</v>
      </c>
      <c r="W155" s="2">
        <v>1</v>
      </c>
      <c r="X155">
        <v>10</v>
      </c>
      <c r="Y155">
        <v>75</v>
      </c>
      <c r="Z155" s="13">
        <f t="shared" si="359"/>
        <v>3.75</v>
      </c>
      <c r="AA155">
        <v>60</v>
      </c>
      <c r="AB155" s="13">
        <f t="shared" si="360"/>
        <v>3</v>
      </c>
      <c r="AC155">
        <f t="shared" si="362"/>
        <v>10.75</v>
      </c>
      <c r="AD155" s="13">
        <f t="shared" si="460"/>
        <v>3.5830000000000002</v>
      </c>
      <c r="AE155" s="2">
        <v>1</v>
      </c>
      <c r="AF155">
        <v>1</v>
      </c>
      <c r="AG155">
        <f t="shared" si="463"/>
        <v>1</v>
      </c>
      <c r="AH155">
        <v>1</v>
      </c>
      <c r="AI155">
        <f t="shared" si="464"/>
        <v>1</v>
      </c>
      <c r="AJ155">
        <v>1</v>
      </c>
      <c r="AK155">
        <f t="shared" si="465"/>
        <v>1</v>
      </c>
      <c r="AL155">
        <v>1</v>
      </c>
      <c r="AM155">
        <f t="shared" si="466"/>
        <v>-1</v>
      </c>
      <c r="AN155">
        <v>1</v>
      </c>
      <c r="AO155">
        <f t="shared" si="467"/>
        <v>-1</v>
      </c>
      <c r="AP155">
        <v>1</v>
      </c>
      <c r="AQ155">
        <f t="shared" si="468"/>
        <v>1</v>
      </c>
      <c r="AR155">
        <v>1</v>
      </c>
      <c r="AS155">
        <f t="shared" si="469"/>
        <v>-1</v>
      </c>
      <c r="AT155">
        <v>1</v>
      </c>
      <c r="AU155">
        <f t="shared" si="470"/>
        <v>-1</v>
      </c>
      <c r="AV155">
        <v>1</v>
      </c>
      <c r="AW155">
        <f t="shared" si="471"/>
        <v>1</v>
      </c>
      <c r="AX155">
        <v>1</v>
      </c>
      <c r="AY155">
        <f t="shared" si="472"/>
        <v>-1</v>
      </c>
      <c r="AZ155">
        <v>1</v>
      </c>
      <c r="BA155">
        <f t="shared" si="473"/>
        <v>-1</v>
      </c>
      <c r="BB155">
        <v>1</v>
      </c>
      <c r="BC155">
        <f t="shared" si="474"/>
        <v>1</v>
      </c>
      <c r="BD155">
        <v>1</v>
      </c>
      <c r="BE155">
        <f t="shared" si="475"/>
        <v>1</v>
      </c>
      <c r="BF155">
        <v>1</v>
      </c>
      <c r="BG155">
        <f t="shared" si="476"/>
        <v>-1</v>
      </c>
      <c r="BH155">
        <v>1</v>
      </c>
      <c r="BI155">
        <f t="shared" si="477"/>
        <v>1</v>
      </c>
      <c r="BJ155">
        <v>1</v>
      </c>
      <c r="BK155">
        <f t="shared" si="478"/>
        <v>-1</v>
      </c>
      <c r="BL155">
        <v>1</v>
      </c>
      <c r="BM155">
        <f t="shared" si="479"/>
        <v>-1</v>
      </c>
      <c r="BN155">
        <v>1</v>
      </c>
      <c r="BO155">
        <f t="shared" si="480"/>
        <v>1</v>
      </c>
      <c r="BP155">
        <v>1</v>
      </c>
      <c r="BQ155">
        <f t="shared" si="481"/>
        <v>1</v>
      </c>
      <c r="BR155">
        <v>1</v>
      </c>
      <c r="BS155">
        <f t="shared" si="482"/>
        <v>-1</v>
      </c>
      <c r="BT155">
        <v>1</v>
      </c>
      <c r="BU155">
        <f t="shared" si="483"/>
        <v>-1</v>
      </c>
      <c r="BV155" s="13">
        <f t="shared" si="484"/>
        <v>-1</v>
      </c>
      <c r="BW155" s="2">
        <v>1</v>
      </c>
      <c r="BX155">
        <v>4</v>
      </c>
      <c r="BY155">
        <v>3</v>
      </c>
      <c r="BZ155">
        <v>2</v>
      </c>
      <c r="CA155">
        <v>5</v>
      </c>
      <c r="CB155">
        <v>3</v>
      </c>
      <c r="CC155">
        <v>4</v>
      </c>
      <c r="CD155">
        <v>4</v>
      </c>
      <c r="CE155" s="37">
        <v>5</v>
      </c>
      <c r="CF155">
        <v>2</v>
      </c>
      <c r="CG155">
        <v>3</v>
      </c>
      <c r="CH155">
        <v>3</v>
      </c>
      <c r="CI155">
        <v>4</v>
      </c>
      <c r="CJ155">
        <v>4</v>
      </c>
      <c r="CK155">
        <v>4</v>
      </c>
      <c r="CL155">
        <v>4</v>
      </c>
      <c r="CM155">
        <v>4</v>
      </c>
      <c r="CN155">
        <v>4</v>
      </c>
      <c r="CO155">
        <v>3</v>
      </c>
      <c r="CP155">
        <v>4</v>
      </c>
      <c r="CQ155">
        <v>5</v>
      </c>
      <c r="CR155">
        <v>4</v>
      </c>
      <c r="CS155">
        <f>LOOKUP(CR155,{1,2,3,4,5},{5,4,3,2,1})</f>
        <v>2</v>
      </c>
      <c r="CT155">
        <v>3</v>
      </c>
      <c r="CU155">
        <v>3</v>
      </c>
      <c r="CV155">
        <v>4</v>
      </c>
      <c r="CW155">
        <v>4</v>
      </c>
      <c r="CX155">
        <f>LOOKUP(CW155,{1,2,3,4,5},{5,4,3,2,1})</f>
        <v>2</v>
      </c>
      <c r="CY155">
        <v>4</v>
      </c>
      <c r="CZ155">
        <f>LOOKUP(CY155,{1,2,3,4,5},{5,4,3,2,1})</f>
        <v>2</v>
      </c>
      <c r="DA155">
        <v>4</v>
      </c>
      <c r="DB155">
        <f>LOOKUP(DA155,{1,2,3,4,5},{5,4,3,2,1})</f>
        <v>2</v>
      </c>
      <c r="DC155">
        <v>4</v>
      </c>
      <c r="DD155">
        <v>3</v>
      </c>
      <c r="DE155">
        <v>4</v>
      </c>
      <c r="DF155">
        <v>4</v>
      </c>
      <c r="DG155">
        <v>3</v>
      </c>
      <c r="DH155">
        <v>4</v>
      </c>
      <c r="DI155">
        <v>3</v>
      </c>
      <c r="DJ155">
        <v>4</v>
      </c>
      <c r="DK155">
        <v>3</v>
      </c>
      <c r="DL155" s="2">
        <f t="shared" si="399"/>
        <v>9</v>
      </c>
      <c r="DM155">
        <f t="shared" si="400"/>
        <v>3</v>
      </c>
      <c r="DN155">
        <f t="shared" si="401"/>
        <v>11</v>
      </c>
      <c r="DO155">
        <f t="shared" si="402"/>
        <v>3.6667000000000001</v>
      </c>
      <c r="DP155">
        <f t="shared" si="403"/>
        <v>20</v>
      </c>
      <c r="DQ155" s="3">
        <f t="shared" si="404"/>
        <v>3.3334000000000001</v>
      </c>
      <c r="DR155" s="2">
        <f t="shared" si="405"/>
        <v>25</v>
      </c>
      <c r="DS155">
        <f t="shared" si="406"/>
        <v>4.1666999999999996</v>
      </c>
      <c r="DT155">
        <f t="shared" si="407"/>
        <v>26</v>
      </c>
      <c r="DU155">
        <f t="shared" si="408"/>
        <v>3.25</v>
      </c>
      <c r="DV155">
        <f t="shared" si="409"/>
        <v>51</v>
      </c>
      <c r="DW155" s="3">
        <f t="shared" si="410"/>
        <v>3.64</v>
      </c>
      <c r="DX155" s="2">
        <f t="shared" si="411"/>
        <v>11</v>
      </c>
      <c r="DY155">
        <f t="shared" si="412"/>
        <v>3.6667000000000001</v>
      </c>
      <c r="DZ155">
        <f t="shared" si="413"/>
        <v>10</v>
      </c>
      <c r="EA155">
        <f t="shared" si="414"/>
        <v>3.3332999999999999</v>
      </c>
      <c r="EB155">
        <f t="shared" si="415"/>
        <v>21</v>
      </c>
      <c r="EC155" s="3">
        <f t="shared" si="416"/>
        <v>3.5</v>
      </c>
      <c r="ED155" s="2">
        <f t="shared" si="447"/>
        <v>17</v>
      </c>
      <c r="EE155" s="3">
        <f t="shared" si="417"/>
        <v>2.83</v>
      </c>
      <c r="EF155" s="2">
        <f t="shared" si="418"/>
        <v>10</v>
      </c>
      <c r="EG155" s="3">
        <f t="shared" si="419"/>
        <v>3.33</v>
      </c>
      <c r="EH155" s="2">
        <f t="shared" si="420"/>
        <v>119</v>
      </c>
      <c r="EI155" s="3">
        <f t="shared" si="421"/>
        <v>3.4</v>
      </c>
      <c r="EJ155" s="2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2</v>
      </c>
      <c r="EQ155">
        <v>1</v>
      </c>
      <c r="ER155">
        <v>1</v>
      </c>
      <c r="ES155">
        <v>3</v>
      </c>
      <c r="ET155">
        <v>3</v>
      </c>
      <c r="EU155" s="37">
        <v>2</v>
      </c>
      <c r="EV155">
        <v>2</v>
      </c>
      <c r="EW155">
        <v>1</v>
      </c>
      <c r="EX155">
        <v>1</v>
      </c>
      <c r="EY155">
        <v>1</v>
      </c>
      <c r="EZ155">
        <v>4</v>
      </c>
      <c r="FA155">
        <v>4</v>
      </c>
      <c r="FB155">
        <v>3</v>
      </c>
      <c r="FC155">
        <v>2</v>
      </c>
      <c r="FD155">
        <v>4</v>
      </c>
      <c r="FE155">
        <v>4</v>
      </c>
      <c r="FF155" s="2">
        <f t="shared" si="422"/>
        <v>41</v>
      </c>
      <c r="FG155" s="3">
        <f t="shared" si="423"/>
        <v>2.0499999999999998</v>
      </c>
      <c r="FH155" t="s">
        <v>521</v>
      </c>
      <c r="FI155">
        <v>16</v>
      </c>
      <c r="FJ155" t="s">
        <v>520</v>
      </c>
      <c r="FK155">
        <v>15</v>
      </c>
      <c r="FL155" t="s">
        <v>514</v>
      </c>
      <c r="FM155" s="3">
        <v>10</v>
      </c>
      <c r="FN155" s="2">
        <v>1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 s="37">
        <v>2</v>
      </c>
      <c r="FZ155">
        <v>1</v>
      </c>
      <c r="GA155">
        <v>2</v>
      </c>
      <c r="GB155">
        <v>2</v>
      </c>
      <c r="GC155">
        <v>2</v>
      </c>
      <c r="GD155">
        <v>1</v>
      </c>
      <c r="GE155">
        <v>1</v>
      </c>
      <c r="GF155">
        <v>2</v>
      </c>
      <c r="GG155">
        <v>2</v>
      </c>
      <c r="GH155">
        <v>2</v>
      </c>
      <c r="GI155">
        <v>2</v>
      </c>
      <c r="GJ155" s="2">
        <f t="shared" si="424"/>
        <v>37</v>
      </c>
      <c r="GK155" s="3">
        <f t="shared" si="425"/>
        <v>1.85</v>
      </c>
      <c r="GL155" s="2" t="s">
        <v>521</v>
      </c>
      <c r="GM155">
        <v>16</v>
      </c>
      <c r="GN155" t="s">
        <v>520</v>
      </c>
      <c r="GO155">
        <v>15</v>
      </c>
      <c r="GP155" t="s">
        <v>514</v>
      </c>
      <c r="GQ155" s="3">
        <v>10</v>
      </c>
      <c r="GR155" s="2">
        <v>1</v>
      </c>
      <c r="GS155">
        <v>4</v>
      </c>
      <c r="GT155">
        <v>4</v>
      </c>
      <c r="GU155">
        <v>4</v>
      </c>
      <c r="GV155">
        <v>4</v>
      </c>
      <c r="GW155">
        <v>4</v>
      </c>
      <c r="GX155" s="37">
        <f>LOOKUP(GW155,{1,2,3,4,5},{5,4,3,2,1})</f>
        <v>2</v>
      </c>
      <c r="GY155">
        <v>2</v>
      </c>
      <c r="GZ155" s="37">
        <f>LOOKUP(GY155,{1,2,3,4,5},{5,4,3,2,1})</f>
        <v>4</v>
      </c>
      <c r="HA155">
        <v>4</v>
      </c>
      <c r="HB155">
        <v>1</v>
      </c>
      <c r="HC155" s="37">
        <f>LOOKUP(HB155,{1,2,3,4,5},{5,4,3,2,1})</f>
        <v>5</v>
      </c>
      <c r="HD155">
        <v>2</v>
      </c>
      <c r="HE155">
        <v>3</v>
      </c>
      <c r="HF155">
        <v>5</v>
      </c>
      <c r="HG155">
        <v>4</v>
      </c>
      <c r="HH155">
        <v>4</v>
      </c>
      <c r="HI155">
        <v>4</v>
      </c>
      <c r="HJ155">
        <v>4</v>
      </c>
      <c r="HK155">
        <v>4</v>
      </c>
      <c r="HL155" s="37">
        <f>LOOKUP(HK155,{1,2,3,4,5},{5,4,3,2,1})</f>
        <v>2</v>
      </c>
      <c r="HM155">
        <v>4</v>
      </c>
      <c r="HN155" s="37">
        <f>LOOKUP(HM155,{1,2,3,4,5},{5,4,3,2,1})</f>
        <v>2</v>
      </c>
      <c r="HO155">
        <f t="shared" si="426"/>
        <v>61</v>
      </c>
      <c r="HP155">
        <f t="shared" si="427"/>
        <v>3.59</v>
      </c>
      <c r="HQ155">
        <v>1</v>
      </c>
      <c r="HR155">
        <v>3</v>
      </c>
      <c r="HS155">
        <v>2</v>
      </c>
      <c r="HT155">
        <v>2</v>
      </c>
      <c r="HU155">
        <v>1</v>
      </c>
      <c r="HV155">
        <v>1</v>
      </c>
      <c r="HW155">
        <v>1</v>
      </c>
      <c r="HX155" s="37">
        <v>3</v>
      </c>
      <c r="HY155">
        <v>3</v>
      </c>
      <c r="HZ155">
        <v>3</v>
      </c>
      <c r="IA155">
        <v>2</v>
      </c>
      <c r="IB155">
        <v>3</v>
      </c>
      <c r="IC155">
        <v>2</v>
      </c>
      <c r="ID155">
        <v>3</v>
      </c>
      <c r="IE155">
        <v>2</v>
      </c>
      <c r="IF155">
        <v>3</v>
      </c>
      <c r="IG155">
        <v>2</v>
      </c>
      <c r="IH155">
        <v>2</v>
      </c>
      <c r="II155">
        <v>2</v>
      </c>
      <c r="IJ155" s="37">
        <f>LOOKUP(II155,{1,2,3},{3,2,1})</f>
        <v>2</v>
      </c>
      <c r="IK155" s="2">
        <f t="shared" si="397"/>
        <v>37</v>
      </c>
      <c r="IL155" s="3">
        <f t="shared" si="398"/>
        <v>2.1800000000000002</v>
      </c>
      <c r="IM155" s="2">
        <v>1</v>
      </c>
      <c r="IN155">
        <v>2</v>
      </c>
      <c r="IO155">
        <v>4</v>
      </c>
      <c r="IP155">
        <v>4</v>
      </c>
      <c r="IQ155">
        <v>1</v>
      </c>
      <c r="IR155">
        <v>5</v>
      </c>
      <c r="IS155">
        <v>2</v>
      </c>
      <c r="IT155" s="2">
        <f t="shared" si="428"/>
        <v>18</v>
      </c>
      <c r="IU155" s="3">
        <f t="shared" si="429"/>
        <v>3</v>
      </c>
      <c r="IV155" s="2">
        <v>1</v>
      </c>
      <c r="IW155">
        <v>2</v>
      </c>
      <c r="IX155">
        <v>5</v>
      </c>
      <c r="IY155">
        <v>4</v>
      </c>
      <c r="IZ155">
        <v>1</v>
      </c>
      <c r="JA155">
        <v>5</v>
      </c>
      <c r="JB155">
        <v>3</v>
      </c>
      <c r="JC155" s="2">
        <f t="shared" si="430"/>
        <v>20</v>
      </c>
      <c r="JD155" s="3">
        <f t="shared" si="431"/>
        <v>3.3330000000000002</v>
      </c>
      <c r="JE155" s="2">
        <v>1</v>
      </c>
      <c r="JF155">
        <v>5</v>
      </c>
      <c r="JG155">
        <v>3</v>
      </c>
      <c r="JH155">
        <v>3</v>
      </c>
      <c r="JI155">
        <v>3</v>
      </c>
      <c r="JJ155">
        <v>2</v>
      </c>
      <c r="JK155">
        <v>3</v>
      </c>
      <c r="JL155" s="2">
        <f t="shared" si="432"/>
        <v>19</v>
      </c>
      <c r="JM155" s="3">
        <f t="shared" si="433"/>
        <v>3.1669999999999998</v>
      </c>
      <c r="JN155" s="2">
        <v>1</v>
      </c>
      <c r="JO155">
        <v>4</v>
      </c>
      <c r="JP155">
        <v>2</v>
      </c>
      <c r="JQ155">
        <v>2</v>
      </c>
      <c r="JR155">
        <v>4</v>
      </c>
      <c r="JS155">
        <v>2</v>
      </c>
      <c r="JT155">
        <v>3</v>
      </c>
      <c r="JU155" s="2">
        <f t="shared" si="452"/>
        <v>17</v>
      </c>
      <c r="JV155" s="3">
        <f t="shared" si="453"/>
        <v>2.8330000000000002</v>
      </c>
      <c r="JW155" s="2">
        <v>1</v>
      </c>
      <c r="JX155">
        <v>4</v>
      </c>
      <c r="JY155" s="37">
        <f>LOOKUP(JX155,{1,2,3,4,5},{5,4,3,2,1})</f>
        <v>2</v>
      </c>
      <c r="JZ155">
        <v>3</v>
      </c>
      <c r="KA155" s="37">
        <f>LOOKUP(JZ155,{1,2,3,4,5},{5,4,3,2,1})</f>
        <v>3</v>
      </c>
      <c r="KB155">
        <v>3</v>
      </c>
      <c r="KC155" s="37">
        <f>LOOKUP(KB155,{1,2,3,4,5},{5,4,3,2,1})</f>
        <v>3</v>
      </c>
      <c r="KD155">
        <v>5</v>
      </c>
      <c r="KE155" s="37">
        <f>LOOKUP(KD155,{1,2,3,4,5},{5,4,3,2,1})</f>
        <v>1</v>
      </c>
      <c r="KF155">
        <v>1</v>
      </c>
      <c r="KG155" s="37">
        <f>LOOKUP(KF155,{1,2,3,4,5},{5,4,3,2,1})</f>
        <v>5</v>
      </c>
      <c r="KH155">
        <v>3</v>
      </c>
      <c r="KI155" s="37">
        <f>LOOKUP(KH155,{1,2,3,4,5},{5,4,3,2,1})</f>
        <v>3</v>
      </c>
      <c r="KJ155" s="2">
        <f t="shared" si="448"/>
        <v>19</v>
      </c>
      <c r="KK155" s="3">
        <f t="shared" si="434"/>
        <v>3.1669999999999998</v>
      </c>
      <c r="KL155" s="2">
        <f t="shared" si="435"/>
        <v>6</v>
      </c>
      <c r="KM155">
        <f t="shared" si="436"/>
        <v>12</v>
      </c>
      <c r="KN155">
        <f t="shared" si="450"/>
        <v>11</v>
      </c>
      <c r="KO155">
        <f t="shared" si="437"/>
        <v>3</v>
      </c>
      <c r="KP155">
        <f t="shared" si="449"/>
        <v>15</v>
      </c>
      <c r="KQ155">
        <f t="shared" si="438"/>
        <v>8</v>
      </c>
      <c r="KR155" s="2">
        <f t="shared" si="454"/>
        <v>9</v>
      </c>
      <c r="KS155">
        <f t="shared" si="451"/>
        <v>5</v>
      </c>
      <c r="KT155">
        <f t="shared" si="456"/>
        <v>5</v>
      </c>
      <c r="KU155">
        <f t="shared" si="457"/>
        <v>7</v>
      </c>
      <c r="KV155">
        <f t="shared" si="458"/>
        <v>4</v>
      </c>
      <c r="KW155" s="3">
        <f t="shared" si="459"/>
        <v>6</v>
      </c>
      <c r="KX155" s="2">
        <v>1</v>
      </c>
      <c r="KY155">
        <v>2</v>
      </c>
      <c r="KZ155">
        <v>4</v>
      </c>
      <c r="LA155">
        <v>4</v>
      </c>
      <c r="LB155">
        <v>1</v>
      </c>
      <c r="LC155">
        <v>4</v>
      </c>
      <c r="LD155">
        <v>2</v>
      </c>
      <c r="LE155">
        <v>4</v>
      </c>
      <c r="LF155">
        <v>2</v>
      </c>
      <c r="LG155">
        <v>4</v>
      </c>
      <c r="LH155">
        <v>4</v>
      </c>
      <c r="LI155">
        <v>3</v>
      </c>
      <c r="LJ155">
        <v>4</v>
      </c>
      <c r="LK155">
        <v>3</v>
      </c>
      <c r="LL155">
        <v>3</v>
      </c>
      <c r="LM155">
        <v>3</v>
      </c>
      <c r="LN155">
        <v>3</v>
      </c>
      <c r="LO155">
        <v>1</v>
      </c>
      <c r="LP155">
        <v>2</v>
      </c>
      <c r="LQ155">
        <v>2</v>
      </c>
      <c r="LR155">
        <v>2</v>
      </c>
      <c r="LS155">
        <v>2</v>
      </c>
      <c r="LT155">
        <v>2</v>
      </c>
      <c r="LU155" s="2">
        <f t="shared" si="439"/>
        <v>24</v>
      </c>
      <c r="LV155" s="3">
        <f t="shared" si="440"/>
        <v>4</v>
      </c>
      <c r="LW155" s="2">
        <f t="shared" si="441"/>
        <v>37</v>
      </c>
      <c r="LX155" s="3">
        <f t="shared" si="442"/>
        <v>2.3130000000000002</v>
      </c>
      <c r="LY155" s="2">
        <f t="shared" si="443"/>
        <v>61</v>
      </c>
      <c r="LZ155" s="3">
        <f t="shared" si="444"/>
        <v>2.7730000000000001</v>
      </c>
      <c r="MA155" s="2">
        <v>1</v>
      </c>
      <c r="MB155">
        <v>1</v>
      </c>
      <c r="MC155">
        <v>2</v>
      </c>
      <c r="MD155">
        <v>2</v>
      </c>
      <c r="ME155">
        <v>1</v>
      </c>
      <c r="MF155">
        <v>1</v>
      </c>
      <c r="MG155">
        <v>1</v>
      </c>
      <c r="MH155">
        <v>2</v>
      </c>
      <c r="MI155">
        <v>1</v>
      </c>
      <c r="MJ155" s="3">
        <v>1</v>
      </c>
      <c r="MK155">
        <f t="shared" si="445"/>
        <v>13</v>
      </c>
      <c r="ML155" s="2">
        <v>1</v>
      </c>
      <c r="MM155">
        <v>2</v>
      </c>
      <c r="MN155">
        <v>2</v>
      </c>
      <c r="MO155">
        <v>4</v>
      </c>
      <c r="MP155" s="37">
        <f>LOOKUP(MO155,{1,2,3,4,5},{5,4,3,2,1})</f>
        <v>2</v>
      </c>
      <c r="MQ155">
        <v>3</v>
      </c>
      <c r="MR155">
        <v>2</v>
      </c>
      <c r="MS155" s="37">
        <f>LOOKUP(MR155,{1,2,3,4,5},{5,4,3,2,1})</f>
        <v>4</v>
      </c>
      <c r="MT155">
        <v>4</v>
      </c>
      <c r="MU155" s="37">
        <f>LOOKUP(MT155,{1,2,3,4,5},{5,4,3,2,1})</f>
        <v>2</v>
      </c>
      <c r="MV155">
        <v>3</v>
      </c>
      <c r="MW155">
        <v>3</v>
      </c>
      <c r="MX155">
        <v>2</v>
      </c>
      <c r="MY155">
        <v>4</v>
      </c>
      <c r="MZ155" s="37">
        <f>LOOKUP(MY155,{1,2,3,4,5},{5,4,3,2,1})</f>
        <v>2</v>
      </c>
      <c r="NA155">
        <v>4</v>
      </c>
      <c r="NB155">
        <v>4</v>
      </c>
      <c r="NC155">
        <v>3</v>
      </c>
      <c r="ND155" s="37">
        <f>LOOKUP(NC155,{1,2,3,4,5},{5,4,3,2,1})</f>
        <v>3</v>
      </c>
      <c r="NE155">
        <v>3</v>
      </c>
      <c r="NF155">
        <v>2</v>
      </c>
      <c r="NG155" s="37">
        <f>LOOKUP(NF155,{1,2,3,4,5},{5,4,3,2,1})</f>
        <v>4</v>
      </c>
      <c r="NH155">
        <v>2</v>
      </c>
      <c r="NI155" s="37">
        <f>LOOKUP(NH155,{1,2,3,4,5},{5,4,3,2,1})</f>
        <v>4</v>
      </c>
      <c r="NJ155">
        <v>2</v>
      </c>
      <c r="NK155">
        <v>3</v>
      </c>
      <c r="NL155" s="37">
        <f>LOOKUP(NK155,{1,2,3,4,5},{5,4,3,2,1})</f>
        <v>3</v>
      </c>
      <c r="NM155">
        <v>4</v>
      </c>
      <c r="NN155" s="37">
        <f>LOOKUP(NM155,{1,2,3,4,5},{5,4,3,2,1})</f>
        <v>2</v>
      </c>
      <c r="NO155">
        <v>2</v>
      </c>
      <c r="NP155" s="37">
        <f>LOOKUP(NO155,{1,2,3,4,5},{5,4,3,2,1})</f>
        <v>4</v>
      </c>
      <c r="NQ155">
        <v>2</v>
      </c>
      <c r="NR155">
        <v>2</v>
      </c>
      <c r="NS155">
        <v>2</v>
      </c>
      <c r="NT155">
        <v>2</v>
      </c>
      <c r="NU155" s="37">
        <f>LOOKUP(NT155,{1,2,3,4,5},{5,4,3,2,1})</f>
        <v>4</v>
      </c>
      <c r="NV155">
        <v>3</v>
      </c>
      <c r="NW155" s="37">
        <f>LOOKUP(NV155,{1,2,3,4,5},{5,4,3,2,1})</f>
        <v>3</v>
      </c>
      <c r="NX155">
        <v>3</v>
      </c>
      <c r="NY155" s="37">
        <f>LOOKUP(NX155,{1,2,3,4,5},{5,4,3,2,1})</f>
        <v>3</v>
      </c>
      <c r="NZ155">
        <f t="shared" ref="NZ155:NZ176" si="485">SUM(MM155,MN155,MP155,MQ155,MS155,MU155,MV155,MW155,MX155,MZ155,NA155,NB155,ND155,NE155,NG155,NI155,NJ155,NL155,NN155,NP155,NQ155,NR155,NS155,NU155,NW155,NY155)</f>
        <v>74</v>
      </c>
      <c r="OA155">
        <f t="shared" ref="OA155:OA176" si="486">ROUND((NZ155/26), 2)</f>
        <v>2.85</v>
      </c>
      <c r="OB155" s="13" t="s">
        <v>440</v>
      </c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</row>
    <row r="156" spans="1:461" x14ac:dyDescent="0.3">
      <c r="A156" s="30">
        <v>171</v>
      </c>
      <c r="B156" s="2" t="s">
        <v>996</v>
      </c>
      <c r="C156" s="3">
        <v>1</v>
      </c>
      <c r="D156" s="2">
        <v>22</v>
      </c>
      <c r="E156">
        <v>1</v>
      </c>
      <c r="F156" s="2">
        <v>2</v>
      </c>
      <c r="G156">
        <v>2</v>
      </c>
      <c r="H156" s="3">
        <v>1</v>
      </c>
      <c r="I156" s="2">
        <v>1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f t="shared" si="446"/>
        <v>3</v>
      </c>
      <c r="R156">
        <v>3</v>
      </c>
      <c r="S156">
        <v>1</v>
      </c>
      <c r="T156">
        <f>LOOKUP(R156,{1,2,3,4,5,6,11,15},{1,2,1,2,2,2,1,2})</f>
        <v>1</v>
      </c>
      <c r="U156">
        <v>4</v>
      </c>
      <c r="V156" s="3" t="s">
        <v>852</v>
      </c>
      <c r="W156" s="2">
        <v>4</v>
      </c>
      <c r="X156">
        <v>10</v>
      </c>
      <c r="Y156">
        <v>10</v>
      </c>
      <c r="Z156" s="13">
        <f t="shared" si="359"/>
        <v>0.5</v>
      </c>
      <c r="AA156" s="31" t="s">
        <v>440</v>
      </c>
      <c r="AB156" s="49" t="s">
        <v>440</v>
      </c>
      <c r="AC156" s="31" t="s">
        <v>440</v>
      </c>
      <c r="AD156" s="49" t="s">
        <v>440</v>
      </c>
      <c r="AE156" s="2">
        <v>1</v>
      </c>
      <c r="AF156">
        <v>1</v>
      </c>
      <c r="AG156">
        <f t="shared" si="463"/>
        <v>1</v>
      </c>
      <c r="AH156">
        <v>1</v>
      </c>
      <c r="AI156">
        <f t="shared" si="464"/>
        <v>1</v>
      </c>
      <c r="AJ156">
        <v>1</v>
      </c>
      <c r="AK156">
        <f t="shared" si="465"/>
        <v>1</v>
      </c>
      <c r="AL156">
        <v>2</v>
      </c>
      <c r="AM156">
        <f t="shared" si="466"/>
        <v>1</v>
      </c>
      <c r="AN156">
        <v>2</v>
      </c>
      <c r="AO156">
        <f t="shared" si="467"/>
        <v>1</v>
      </c>
      <c r="AP156">
        <v>1</v>
      </c>
      <c r="AQ156">
        <f t="shared" si="468"/>
        <v>1</v>
      </c>
      <c r="AR156">
        <v>2</v>
      </c>
      <c r="AS156">
        <f t="shared" si="469"/>
        <v>1</v>
      </c>
      <c r="AT156">
        <v>2</v>
      </c>
      <c r="AU156">
        <f t="shared" si="470"/>
        <v>1</v>
      </c>
      <c r="AV156">
        <v>1</v>
      </c>
      <c r="AW156">
        <f t="shared" si="471"/>
        <v>1</v>
      </c>
      <c r="AX156">
        <v>1</v>
      </c>
      <c r="AY156">
        <f t="shared" si="472"/>
        <v>-1</v>
      </c>
      <c r="AZ156">
        <v>1</v>
      </c>
      <c r="BA156">
        <f t="shared" si="473"/>
        <v>-1</v>
      </c>
      <c r="BB156">
        <v>1</v>
      </c>
      <c r="BC156">
        <f t="shared" si="474"/>
        <v>1</v>
      </c>
      <c r="BD156">
        <v>1</v>
      </c>
      <c r="BE156">
        <f t="shared" si="475"/>
        <v>1</v>
      </c>
      <c r="BF156">
        <v>2</v>
      </c>
      <c r="BG156">
        <f t="shared" si="476"/>
        <v>1</v>
      </c>
      <c r="BH156">
        <v>1</v>
      </c>
      <c r="BI156">
        <f t="shared" si="477"/>
        <v>1</v>
      </c>
      <c r="BJ156">
        <v>2</v>
      </c>
      <c r="BK156">
        <f t="shared" si="478"/>
        <v>1</v>
      </c>
      <c r="BL156">
        <v>1</v>
      </c>
      <c r="BM156">
        <f t="shared" si="479"/>
        <v>-1</v>
      </c>
      <c r="BN156">
        <v>1</v>
      </c>
      <c r="BO156">
        <f t="shared" si="480"/>
        <v>1</v>
      </c>
      <c r="BP156">
        <v>1</v>
      </c>
      <c r="BQ156">
        <f t="shared" si="481"/>
        <v>1</v>
      </c>
      <c r="BR156">
        <v>2</v>
      </c>
      <c r="BS156">
        <f t="shared" si="482"/>
        <v>1</v>
      </c>
      <c r="BT156">
        <v>1</v>
      </c>
      <c r="BU156">
        <f t="shared" si="483"/>
        <v>-1</v>
      </c>
      <c r="BV156" s="13">
        <f t="shared" si="484"/>
        <v>13</v>
      </c>
      <c r="BW156" s="2">
        <v>1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 s="37">
        <v>5</v>
      </c>
      <c r="CF156">
        <v>3</v>
      </c>
      <c r="CG156">
        <v>3</v>
      </c>
      <c r="CH156">
        <v>3</v>
      </c>
      <c r="CI156">
        <v>3</v>
      </c>
      <c r="CJ156">
        <v>4</v>
      </c>
      <c r="CK156">
        <v>2</v>
      </c>
      <c r="CL156">
        <v>5</v>
      </c>
      <c r="CM156">
        <v>5</v>
      </c>
      <c r="CN156">
        <v>4</v>
      </c>
      <c r="CO156">
        <v>4</v>
      </c>
      <c r="CP156">
        <v>4</v>
      </c>
      <c r="CQ156">
        <v>3</v>
      </c>
      <c r="CR156">
        <v>3</v>
      </c>
      <c r="CS156">
        <f>LOOKUP(CR156,{1,2,3,4,5},{5,4,3,2,1})</f>
        <v>3</v>
      </c>
      <c r="CT156">
        <v>3</v>
      </c>
      <c r="CU156">
        <v>3</v>
      </c>
      <c r="CV156">
        <v>3</v>
      </c>
      <c r="CW156">
        <v>2</v>
      </c>
      <c r="CX156">
        <f>LOOKUP(CW156,{1,2,3,4,5},{5,4,3,2,1})</f>
        <v>4</v>
      </c>
      <c r="CY156">
        <v>3</v>
      </c>
      <c r="CZ156">
        <f>LOOKUP(CY156,{1,2,3,4,5},{5,4,3,2,1})</f>
        <v>3</v>
      </c>
      <c r="DA156">
        <v>3</v>
      </c>
      <c r="DB156">
        <f>LOOKUP(DA156,{1,2,3,4,5},{5,4,3,2,1})</f>
        <v>3</v>
      </c>
      <c r="DC156">
        <v>3</v>
      </c>
      <c r="DD156">
        <v>5</v>
      </c>
      <c r="DE156">
        <v>5</v>
      </c>
      <c r="DF156">
        <v>5</v>
      </c>
      <c r="DG156">
        <v>5</v>
      </c>
      <c r="DH156">
        <v>5</v>
      </c>
      <c r="DI156">
        <v>4</v>
      </c>
      <c r="DJ156">
        <v>3</v>
      </c>
      <c r="DK156">
        <v>1</v>
      </c>
      <c r="DL156" s="2">
        <f t="shared" si="399"/>
        <v>6</v>
      </c>
      <c r="DM156">
        <f t="shared" si="400"/>
        <v>2</v>
      </c>
      <c r="DN156">
        <f t="shared" si="401"/>
        <v>15</v>
      </c>
      <c r="DO156">
        <f t="shared" si="402"/>
        <v>5</v>
      </c>
      <c r="DP156">
        <f t="shared" si="403"/>
        <v>21</v>
      </c>
      <c r="DQ156" s="3">
        <f t="shared" si="404"/>
        <v>3.5</v>
      </c>
      <c r="DR156" s="2">
        <f t="shared" si="405"/>
        <v>19</v>
      </c>
      <c r="DS156">
        <f t="shared" si="406"/>
        <v>3.1667000000000001</v>
      </c>
      <c r="DT156">
        <f t="shared" si="407"/>
        <v>25</v>
      </c>
      <c r="DU156">
        <f t="shared" si="408"/>
        <v>3.125</v>
      </c>
      <c r="DV156">
        <f t="shared" si="409"/>
        <v>44</v>
      </c>
      <c r="DW156" s="3">
        <f t="shared" si="410"/>
        <v>3.14</v>
      </c>
      <c r="DX156" s="2">
        <f t="shared" si="411"/>
        <v>10</v>
      </c>
      <c r="DY156">
        <f t="shared" si="412"/>
        <v>3.3332999999999999</v>
      </c>
      <c r="DZ156">
        <f t="shared" si="413"/>
        <v>9</v>
      </c>
      <c r="EA156">
        <f t="shared" si="414"/>
        <v>3</v>
      </c>
      <c r="EB156">
        <f t="shared" si="415"/>
        <v>19</v>
      </c>
      <c r="EC156" s="3">
        <f t="shared" si="416"/>
        <v>3.17</v>
      </c>
      <c r="ED156" s="2">
        <f t="shared" si="447"/>
        <v>23</v>
      </c>
      <c r="EE156" s="3">
        <f t="shared" si="417"/>
        <v>3.83</v>
      </c>
      <c r="EF156" s="2">
        <f t="shared" si="418"/>
        <v>8</v>
      </c>
      <c r="EG156" s="3">
        <f t="shared" si="419"/>
        <v>2.67</v>
      </c>
      <c r="EH156" s="2">
        <f t="shared" si="420"/>
        <v>115</v>
      </c>
      <c r="EI156" s="3">
        <f t="shared" si="421"/>
        <v>3.29</v>
      </c>
      <c r="EJ156" s="2">
        <v>1</v>
      </c>
      <c r="EK156">
        <v>1</v>
      </c>
      <c r="EL156">
        <v>1</v>
      </c>
      <c r="EM156">
        <v>5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2</v>
      </c>
      <c r="EU156" s="37">
        <v>2</v>
      </c>
      <c r="EV156">
        <v>1</v>
      </c>
      <c r="EW156">
        <v>2</v>
      </c>
      <c r="EX156">
        <v>2</v>
      </c>
      <c r="EY156">
        <v>3</v>
      </c>
      <c r="EZ156">
        <v>3</v>
      </c>
      <c r="FA156">
        <v>3</v>
      </c>
      <c r="FB156">
        <v>2</v>
      </c>
      <c r="FC156">
        <v>2</v>
      </c>
      <c r="FD156">
        <v>4</v>
      </c>
      <c r="FE156">
        <v>2</v>
      </c>
      <c r="FF156" s="2">
        <f t="shared" si="422"/>
        <v>39</v>
      </c>
      <c r="FG156" s="3">
        <f t="shared" si="423"/>
        <v>1.95</v>
      </c>
      <c r="FH156" s="2" t="s">
        <v>997</v>
      </c>
      <c r="FI156">
        <v>0</v>
      </c>
      <c r="FJ156" t="s">
        <v>514</v>
      </c>
      <c r="FK156">
        <v>10</v>
      </c>
      <c r="FL156" t="s">
        <v>998</v>
      </c>
      <c r="FM156">
        <v>0</v>
      </c>
      <c r="FN156" s="2">
        <v>1</v>
      </c>
      <c r="FO156">
        <v>1</v>
      </c>
      <c r="FP156">
        <v>2</v>
      </c>
      <c r="FQ156">
        <v>1</v>
      </c>
      <c r="FR156">
        <v>1</v>
      </c>
      <c r="FS156">
        <v>2</v>
      </c>
      <c r="FT156">
        <v>2</v>
      </c>
      <c r="FU156">
        <v>2</v>
      </c>
      <c r="FV156">
        <v>1</v>
      </c>
      <c r="FW156">
        <v>1</v>
      </c>
      <c r="FX156">
        <v>1</v>
      </c>
      <c r="FY156" s="37">
        <v>2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2</v>
      </c>
      <c r="GG156">
        <v>1</v>
      </c>
      <c r="GH156">
        <v>1</v>
      </c>
      <c r="GI156">
        <v>2</v>
      </c>
      <c r="GJ156" s="2">
        <f t="shared" si="424"/>
        <v>26</v>
      </c>
      <c r="GK156" s="3">
        <f t="shared" si="425"/>
        <v>1.3</v>
      </c>
      <c r="GL156" s="2" t="s">
        <v>507</v>
      </c>
      <c r="GM156">
        <v>3</v>
      </c>
      <c r="GN156" t="s">
        <v>521</v>
      </c>
      <c r="GO156">
        <v>16</v>
      </c>
      <c r="GP156" t="s">
        <v>505</v>
      </c>
      <c r="GQ156" s="3">
        <v>1</v>
      </c>
      <c r="GR156" s="2">
        <v>1</v>
      </c>
      <c r="GS156">
        <v>4</v>
      </c>
      <c r="GT156">
        <v>4</v>
      </c>
      <c r="GU156">
        <v>4</v>
      </c>
      <c r="GV156">
        <v>4</v>
      </c>
      <c r="GW156">
        <v>4</v>
      </c>
      <c r="GX156" s="37">
        <f>LOOKUP(GW156,{1,2,3,4,5},{5,4,3,2,1})</f>
        <v>2</v>
      </c>
      <c r="GY156">
        <v>3</v>
      </c>
      <c r="GZ156" s="37">
        <f>LOOKUP(GY156,{1,2,3,4,5},{5,4,3,2,1})</f>
        <v>3</v>
      </c>
      <c r="HA156">
        <v>4</v>
      </c>
      <c r="HB156">
        <v>4</v>
      </c>
      <c r="HC156" s="37">
        <f>LOOKUP(HB156,{1,2,3,4,5},{5,4,3,2,1})</f>
        <v>2</v>
      </c>
      <c r="HD156">
        <v>1</v>
      </c>
      <c r="HE156">
        <v>4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 s="37">
        <f>LOOKUP(HK156,{1,2,3,4,5},{5,4,3,2,1})</f>
        <v>5</v>
      </c>
      <c r="HM156">
        <v>1</v>
      </c>
      <c r="HN156" s="37">
        <f>LOOKUP(HM156,{1,2,3,4,5},{5,4,3,2,1})</f>
        <v>5</v>
      </c>
      <c r="HO156">
        <f t="shared" si="426"/>
        <v>47</v>
      </c>
      <c r="HP156">
        <f t="shared" si="427"/>
        <v>2.76</v>
      </c>
      <c r="HQ156">
        <v>1</v>
      </c>
      <c r="HR156">
        <v>3</v>
      </c>
      <c r="HS156">
        <v>3</v>
      </c>
      <c r="HT156">
        <v>1</v>
      </c>
      <c r="HU156">
        <v>3</v>
      </c>
      <c r="HV156">
        <v>1</v>
      </c>
      <c r="HW156">
        <v>1</v>
      </c>
      <c r="HX156" s="37">
        <v>3</v>
      </c>
      <c r="HY156">
        <v>1</v>
      </c>
      <c r="HZ156">
        <v>2</v>
      </c>
      <c r="IA156">
        <v>3</v>
      </c>
      <c r="IB156">
        <v>1</v>
      </c>
      <c r="IC156">
        <v>1</v>
      </c>
      <c r="ID156">
        <v>1</v>
      </c>
      <c r="IE156">
        <v>1</v>
      </c>
      <c r="IF156">
        <v>2</v>
      </c>
      <c r="IG156">
        <v>2</v>
      </c>
      <c r="IH156">
        <v>3</v>
      </c>
      <c r="II156">
        <v>3</v>
      </c>
      <c r="IJ156" s="37">
        <f>LOOKUP(II156,{1,2,3},{3,2,1})</f>
        <v>1</v>
      </c>
      <c r="IK156" s="2">
        <f t="shared" si="397"/>
        <v>30</v>
      </c>
      <c r="IL156" s="3">
        <f t="shared" si="398"/>
        <v>1.76</v>
      </c>
      <c r="IM156" s="2">
        <v>1</v>
      </c>
      <c r="IN156">
        <v>2</v>
      </c>
      <c r="IO156">
        <v>3</v>
      </c>
      <c r="IP156">
        <v>5</v>
      </c>
      <c r="IQ156">
        <v>4</v>
      </c>
      <c r="IR156">
        <v>5</v>
      </c>
      <c r="IS156">
        <v>1</v>
      </c>
      <c r="IT156" s="2">
        <f t="shared" si="428"/>
        <v>20</v>
      </c>
      <c r="IU156" s="3">
        <f t="shared" si="429"/>
        <v>3.3330000000000002</v>
      </c>
      <c r="IV156" s="2">
        <v>1</v>
      </c>
      <c r="IW156">
        <v>1</v>
      </c>
      <c r="IX156">
        <v>5</v>
      </c>
      <c r="IY156">
        <v>5</v>
      </c>
      <c r="IZ156">
        <v>1</v>
      </c>
      <c r="JA156">
        <v>5</v>
      </c>
      <c r="JB156">
        <v>1</v>
      </c>
      <c r="JC156" s="2">
        <f t="shared" si="430"/>
        <v>18</v>
      </c>
      <c r="JD156" s="3">
        <f t="shared" si="431"/>
        <v>3</v>
      </c>
      <c r="JE156" s="2">
        <v>1</v>
      </c>
      <c r="JF156">
        <v>5</v>
      </c>
      <c r="JG156">
        <v>3</v>
      </c>
      <c r="JH156">
        <v>1</v>
      </c>
      <c r="JI156">
        <v>5</v>
      </c>
      <c r="JJ156">
        <v>4</v>
      </c>
      <c r="JK156">
        <v>3</v>
      </c>
      <c r="JL156" s="2">
        <f t="shared" si="432"/>
        <v>21</v>
      </c>
      <c r="JM156" s="3">
        <f t="shared" si="433"/>
        <v>3.5</v>
      </c>
      <c r="JN156" s="2">
        <v>1</v>
      </c>
      <c r="JO156">
        <v>5</v>
      </c>
      <c r="JP156">
        <v>1</v>
      </c>
      <c r="JQ156">
        <v>5</v>
      </c>
      <c r="JR156">
        <v>1</v>
      </c>
      <c r="JS156">
        <v>4</v>
      </c>
      <c r="JT156">
        <v>2</v>
      </c>
      <c r="JU156" s="2">
        <f t="shared" si="452"/>
        <v>18</v>
      </c>
      <c r="JV156" s="3">
        <f t="shared" si="453"/>
        <v>3</v>
      </c>
      <c r="JW156" s="2">
        <v>1</v>
      </c>
      <c r="JX156">
        <v>1</v>
      </c>
      <c r="JY156" s="37">
        <f>LOOKUP(JX156,{1,2,3,4,5},{5,4,3,2,1})</f>
        <v>5</v>
      </c>
      <c r="JZ156">
        <v>1</v>
      </c>
      <c r="KA156" s="37">
        <f>LOOKUP(JZ156,{1,2,3,4,5},{5,4,3,2,1})</f>
        <v>5</v>
      </c>
      <c r="KB156">
        <v>1</v>
      </c>
      <c r="KC156" s="37">
        <f>LOOKUP(KB156,{1,2,3,4,5},{5,4,3,2,1})</f>
        <v>5</v>
      </c>
      <c r="KD156">
        <v>1</v>
      </c>
      <c r="KE156" s="37">
        <f>LOOKUP(KD156,{1,2,3,4,5},{5,4,3,2,1})</f>
        <v>5</v>
      </c>
      <c r="KF156">
        <v>1</v>
      </c>
      <c r="KG156" s="37">
        <f>LOOKUP(KF156,{1,2,3,4,5},{5,4,3,2,1})</f>
        <v>5</v>
      </c>
      <c r="KH156">
        <v>1</v>
      </c>
      <c r="KI156" s="37">
        <f>LOOKUP(KH156,{1,2,3,4,5},{5,4,3,2,1})</f>
        <v>5</v>
      </c>
      <c r="KJ156" s="2">
        <f t="shared" si="448"/>
        <v>6</v>
      </c>
      <c r="KK156" s="3">
        <f t="shared" si="434"/>
        <v>1</v>
      </c>
      <c r="KL156" s="2">
        <f t="shared" si="435"/>
        <v>8</v>
      </c>
      <c r="KM156">
        <f t="shared" si="436"/>
        <v>13</v>
      </c>
      <c r="KN156">
        <f t="shared" si="450"/>
        <v>15</v>
      </c>
      <c r="KO156">
        <f t="shared" si="437"/>
        <v>10</v>
      </c>
      <c r="KP156">
        <f t="shared" si="449"/>
        <v>15</v>
      </c>
      <c r="KQ156">
        <f t="shared" si="438"/>
        <v>7</v>
      </c>
      <c r="KR156" s="2">
        <f t="shared" si="454"/>
        <v>10</v>
      </c>
      <c r="KS156">
        <f t="shared" si="451"/>
        <v>4</v>
      </c>
      <c r="KT156">
        <f t="shared" si="456"/>
        <v>6</v>
      </c>
      <c r="KU156">
        <f t="shared" si="457"/>
        <v>6</v>
      </c>
      <c r="KV156">
        <f t="shared" si="458"/>
        <v>8</v>
      </c>
      <c r="KW156" s="3">
        <f t="shared" si="459"/>
        <v>5</v>
      </c>
      <c r="KX156" s="32">
        <v>1</v>
      </c>
      <c r="KY156" s="31">
        <v>1</v>
      </c>
      <c r="KZ156" s="31">
        <v>5</v>
      </c>
      <c r="LA156" s="31">
        <v>1</v>
      </c>
      <c r="LB156" s="31">
        <v>3</v>
      </c>
      <c r="LC156" s="31">
        <v>1</v>
      </c>
      <c r="LD156" s="31" t="s">
        <v>440</v>
      </c>
      <c r="LE156" s="31">
        <v>2</v>
      </c>
      <c r="LF156" s="31">
        <v>2</v>
      </c>
      <c r="LG156" s="31">
        <v>2</v>
      </c>
      <c r="LH156" s="31">
        <v>3</v>
      </c>
      <c r="LI156" s="31">
        <v>3</v>
      </c>
      <c r="LJ156" s="31">
        <v>3</v>
      </c>
      <c r="LK156" s="31">
        <v>3</v>
      </c>
      <c r="LL156" s="31">
        <v>3</v>
      </c>
      <c r="LM156" s="31">
        <v>3</v>
      </c>
      <c r="LN156" s="31">
        <v>3</v>
      </c>
      <c r="LO156" s="31">
        <v>3</v>
      </c>
      <c r="LP156" s="31">
        <v>3</v>
      </c>
      <c r="LQ156" s="31">
        <v>3</v>
      </c>
      <c r="LR156" s="31">
        <v>3</v>
      </c>
      <c r="LS156" s="31">
        <v>3</v>
      </c>
      <c r="LT156" s="31">
        <v>3</v>
      </c>
      <c r="LU156" s="32">
        <f t="shared" si="439"/>
        <v>16</v>
      </c>
      <c r="LV156" s="33">
        <f t="shared" si="440"/>
        <v>2.6669999999999998</v>
      </c>
      <c r="LW156" s="32">
        <f t="shared" si="441"/>
        <v>40</v>
      </c>
      <c r="LX156" s="33">
        <f t="shared" si="442"/>
        <v>2.5</v>
      </c>
      <c r="LY156" s="32">
        <f t="shared" si="443"/>
        <v>56</v>
      </c>
      <c r="LZ156" s="33">
        <f t="shared" si="444"/>
        <v>2.5449999999999999</v>
      </c>
      <c r="MA156" s="2">
        <v>2</v>
      </c>
      <c r="MB156">
        <v>2</v>
      </c>
      <c r="MC156">
        <v>1</v>
      </c>
      <c r="MD156">
        <v>1</v>
      </c>
      <c r="ME156">
        <v>2</v>
      </c>
      <c r="MF156">
        <v>1</v>
      </c>
      <c r="MG156">
        <v>1</v>
      </c>
      <c r="MH156">
        <v>2</v>
      </c>
      <c r="MI156">
        <v>1</v>
      </c>
      <c r="MJ156" s="3">
        <v>2</v>
      </c>
      <c r="MK156">
        <f t="shared" si="445"/>
        <v>15</v>
      </c>
      <c r="ML156" s="2">
        <v>1</v>
      </c>
      <c r="MM156">
        <v>5</v>
      </c>
      <c r="MN156">
        <v>5</v>
      </c>
      <c r="MO156">
        <v>4</v>
      </c>
      <c r="MP156" s="37">
        <f>LOOKUP(MO156,{1,2,3,4,5},{5,4,3,2,1})</f>
        <v>2</v>
      </c>
      <c r="MQ156">
        <v>4</v>
      </c>
      <c r="MR156">
        <v>4</v>
      </c>
      <c r="MS156" s="37">
        <f>LOOKUP(MR156,{1,2,3,4,5},{5,4,3,2,1})</f>
        <v>2</v>
      </c>
      <c r="MT156">
        <v>4</v>
      </c>
      <c r="MU156" s="37">
        <f>LOOKUP(MT156,{1,2,3,4,5},{5,4,3,2,1})</f>
        <v>2</v>
      </c>
      <c r="MV156">
        <v>3</v>
      </c>
      <c r="MW156">
        <v>3</v>
      </c>
      <c r="MX156">
        <v>4</v>
      </c>
      <c r="MY156">
        <v>3</v>
      </c>
      <c r="MZ156" s="37">
        <f>LOOKUP(MY156,{1,2,3,4,5},{5,4,3,2,1})</f>
        <v>3</v>
      </c>
      <c r="NA156">
        <v>3</v>
      </c>
      <c r="NB156">
        <v>3</v>
      </c>
      <c r="NC156">
        <v>3</v>
      </c>
      <c r="ND156" s="37">
        <f>LOOKUP(NC156,{1,2,3,4,5},{5,4,3,2,1})</f>
        <v>3</v>
      </c>
      <c r="NE156">
        <v>3</v>
      </c>
      <c r="NF156">
        <v>3</v>
      </c>
      <c r="NG156" s="37">
        <f>LOOKUP(NF156,{1,2,3,4,5},{5,4,3,2,1})</f>
        <v>3</v>
      </c>
      <c r="NH156">
        <v>3</v>
      </c>
      <c r="NI156" s="37">
        <f>LOOKUP(NH156,{1,2,3,4,5},{5,4,3,2,1})</f>
        <v>3</v>
      </c>
      <c r="NJ156">
        <v>3</v>
      </c>
      <c r="NK156">
        <v>3</v>
      </c>
      <c r="NL156" s="37">
        <f>LOOKUP(NK156,{1,2,3,4,5},{5,4,3,2,1})</f>
        <v>3</v>
      </c>
      <c r="NM156">
        <v>3</v>
      </c>
      <c r="NN156" s="37">
        <f>LOOKUP(NM156,{1,2,3,4,5},{5,4,3,2,1})</f>
        <v>3</v>
      </c>
      <c r="NO156">
        <v>3</v>
      </c>
      <c r="NP156" s="37">
        <f>LOOKUP(NO156,{1,2,3,4,5},{5,4,3,2,1})</f>
        <v>3</v>
      </c>
      <c r="NQ156">
        <v>3</v>
      </c>
      <c r="NR156">
        <v>5</v>
      </c>
      <c r="NS156">
        <v>5</v>
      </c>
      <c r="NT156">
        <v>3</v>
      </c>
      <c r="NU156" s="37">
        <f>LOOKUP(NT156,{1,2,3,4,5},{5,4,3,2,1})</f>
        <v>3</v>
      </c>
      <c r="NV156">
        <v>3</v>
      </c>
      <c r="NW156" s="37">
        <f>LOOKUP(NV156,{1,2,3,4,5},{5,4,3,2,1})</f>
        <v>3</v>
      </c>
      <c r="NX156">
        <v>5</v>
      </c>
      <c r="NY156" s="37">
        <f>LOOKUP(NX156,{1,2,3,4,5},{5,4,3,2,1})</f>
        <v>1</v>
      </c>
      <c r="NZ156">
        <f t="shared" si="485"/>
        <v>83</v>
      </c>
      <c r="OA156">
        <f t="shared" si="486"/>
        <v>3.19</v>
      </c>
      <c r="OB156" s="13" t="s">
        <v>440</v>
      </c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</row>
    <row r="157" spans="1:461" x14ac:dyDescent="0.3">
      <c r="A157" s="30">
        <v>174</v>
      </c>
      <c r="B157" s="2" t="s">
        <v>999</v>
      </c>
      <c r="C157" s="3">
        <v>1</v>
      </c>
      <c r="D157" s="2">
        <v>18</v>
      </c>
      <c r="E157">
        <v>1</v>
      </c>
      <c r="F157" s="2">
        <v>1</v>
      </c>
      <c r="G157">
        <v>2</v>
      </c>
      <c r="H157" s="3">
        <v>1</v>
      </c>
      <c r="I157" s="2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f t="shared" si="446"/>
        <v>1</v>
      </c>
      <c r="R157">
        <v>3</v>
      </c>
      <c r="S157">
        <v>4</v>
      </c>
      <c r="T157">
        <f>LOOKUP(R157,{1,2,3,4,5,6,11,15},{1,2,1,2,2,2,1,2})</f>
        <v>1</v>
      </c>
      <c r="V157" s="3" t="s">
        <v>852</v>
      </c>
      <c r="W157" s="2">
        <v>1</v>
      </c>
      <c r="X157">
        <v>13</v>
      </c>
      <c r="Y157">
        <v>50</v>
      </c>
      <c r="Z157" s="13">
        <f t="shared" si="359"/>
        <v>2.5</v>
      </c>
      <c r="AA157">
        <v>50</v>
      </c>
      <c r="AB157" s="13">
        <f t="shared" si="360"/>
        <v>2.5</v>
      </c>
      <c r="AC157">
        <f t="shared" si="362"/>
        <v>9</v>
      </c>
      <c r="AD157" s="13">
        <f t="shared" ref="AD157:AD176" si="487">ROUND(((AC157)/3),3)</f>
        <v>3</v>
      </c>
      <c r="AE157" s="2">
        <v>1</v>
      </c>
      <c r="AF157">
        <v>1</v>
      </c>
      <c r="AG157">
        <f t="shared" si="463"/>
        <v>1</v>
      </c>
      <c r="AH157">
        <v>1</v>
      </c>
      <c r="AI157">
        <f t="shared" si="464"/>
        <v>1</v>
      </c>
      <c r="AJ157">
        <v>1</v>
      </c>
      <c r="AK157">
        <f t="shared" si="465"/>
        <v>1</v>
      </c>
      <c r="AL157">
        <v>1</v>
      </c>
      <c r="AM157">
        <f t="shared" si="466"/>
        <v>-1</v>
      </c>
      <c r="AN157">
        <v>1</v>
      </c>
      <c r="AO157">
        <f t="shared" si="467"/>
        <v>-1</v>
      </c>
      <c r="AP157">
        <v>1</v>
      </c>
      <c r="AQ157">
        <f t="shared" si="468"/>
        <v>1</v>
      </c>
      <c r="AR157">
        <v>2</v>
      </c>
      <c r="AS157">
        <f t="shared" si="469"/>
        <v>1</v>
      </c>
      <c r="AT157">
        <v>2</v>
      </c>
      <c r="AU157">
        <f t="shared" si="470"/>
        <v>1</v>
      </c>
      <c r="AV157">
        <v>2</v>
      </c>
      <c r="AW157">
        <f t="shared" si="471"/>
        <v>-1</v>
      </c>
      <c r="AX157">
        <v>1</v>
      </c>
      <c r="AY157">
        <f t="shared" si="472"/>
        <v>-1</v>
      </c>
      <c r="AZ157">
        <v>1</v>
      </c>
      <c r="BA157">
        <f t="shared" si="473"/>
        <v>-1</v>
      </c>
      <c r="BB157">
        <v>1</v>
      </c>
      <c r="BC157">
        <f t="shared" si="474"/>
        <v>1</v>
      </c>
      <c r="BD157">
        <v>1</v>
      </c>
      <c r="BE157">
        <f t="shared" si="475"/>
        <v>1</v>
      </c>
      <c r="BF157">
        <v>2</v>
      </c>
      <c r="BG157">
        <f t="shared" si="476"/>
        <v>1</v>
      </c>
      <c r="BH157">
        <v>2</v>
      </c>
      <c r="BI157">
        <f t="shared" si="477"/>
        <v>-1</v>
      </c>
      <c r="BJ157">
        <v>1</v>
      </c>
      <c r="BK157">
        <f t="shared" si="478"/>
        <v>-1</v>
      </c>
      <c r="BL157">
        <v>1</v>
      </c>
      <c r="BM157">
        <f t="shared" si="479"/>
        <v>-1</v>
      </c>
      <c r="BN157">
        <v>2</v>
      </c>
      <c r="BO157">
        <f t="shared" si="480"/>
        <v>-1</v>
      </c>
      <c r="BP157">
        <v>1</v>
      </c>
      <c r="BQ157">
        <f t="shared" si="481"/>
        <v>1</v>
      </c>
      <c r="BR157">
        <v>2</v>
      </c>
      <c r="BS157">
        <f t="shared" si="482"/>
        <v>1</v>
      </c>
      <c r="BT157">
        <v>2</v>
      </c>
      <c r="BU157">
        <f t="shared" si="483"/>
        <v>1</v>
      </c>
      <c r="BV157" s="13">
        <f t="shared" si="484"/>
        <v>3</v>
      </c>
      <c r="BW157" s="2">
        <v>1</v>
      </c>
      <c r="BX157">
        <v>3</v>
      </c>
      <c r="BY157">
        <v>4</v>
      </c>
      <c r="BZ157">
        <v>4</v>
      </c>
      <c r="CA157">
        <v>4</v>
      </c>
      <c r="CB157">
        <v>2</v>
      </c>
      <c r="CC157">
        <v>4</v>
      </c>
      <c r="CD157">
        <v>2</v>
      </c>
      <c r="CE157" s="37">
        <v>5</v>
      </c>
      <c r="CF157">
        <v>4</v>
      </c>
      <c r="CG157">
        <v>3</v>
      </c>
      <c r="CH157">
        <v>2</v>
      </c>
      <c r="CI157">
        <v>2</v>
      </c>
      <c r="CJ157">
        <v>2</v>
      </c>
      <c r="CK157">
        <v>3</v>
      </c>
      <c r="CL157">
        <v>3</v>
      </c>
      <c r="CM157">
        <v>3</v>
      </c>
      <c r="CN157">
        <v>2</v>
      </c>
      <c r="CO157">
        <v>2</v>
      </c>
      <c r="CP157">
        <v>3</v>
      </c>
      <c r="CQ157">
        <v>4</v>
      </c>
      <c r="CR157">
        <v>2</v>
      </c>
      <c r="CS157">
        <f>LOOKUP(CR157,{1,2,3,4,5},{5,4,3,2,1})</f>
        <v>4</v>
      </c>
      <c r="CT157">
        <v>3</v>
      </c>
      <c r="CU157">
        <v>2</v>
      </c>
      <c r="CV157">
        <v>2</v>
      </c>
      <c r="CW157">
        <v>3</v>
      </c>
      <c r="CX157">
        <f>LOOKUP(CW157,{1,2,3,4,5},{5,4,3,2,1})</f>
        <v>3</v>
      </c>
      <c r="CY157">
        <v>3</v>
      </c>
      <c r="CZ157">
        <f>LOOKUP(CY157,{1,2,3,4,5},{5,4,3,2,1})</f>
        <v>3</v>
      </c>
      <c r="DA157">
        <v>3</v>
      </c>
      <c r="DB157">
        <f>LOOKUP(DA157,{1,2,3,4,5},{5,4,3,2,1})</f>
        <v>3</v>
      </c>
      <c r="DC157">
        <v>3</v>
      </c>
      <c r="DD157">
        <v>3</v>
      </c>
      <c r="DE157">
        <v>3</v>
      </c>
      <c r="DF157">
        <v>3</v>
      </c>
      <c r="DG157">
        <v>3</v>
      </c>
      <c r="DH157">
        <v>3</v>
      </c>
      <c r="DI157">
        <v>3</v>
      </c>
      <c r="DJ157">
        <v>3</v>
      </c>
      <c r="DK157">
        <v>3</v>
      </c>
      <c r="DL157" s="2">
        <f t="shared" si="399"/>
        <v>11</v>
      </c>
      <c r="DM157">
        <f t="shared" si="400"/>
        <v>3.6667000000000001</v>
      </c>
      <c r="DN157">
        <f t="shared" si="401"/>
        <v>9</v>
      </c>
      <c r="DO157">
        <f t="shared" si="402"/>
        <v>3</v>
      </c>
      <c r="DP157">
        <f t="shared" si="403"/>
        <v>20</v>
      </c>
      <c r="DQ157" s="3">
        <f t="shared" si="404"/>
        <v>3.3334000000000001</v>
      </c>
      <c r="DR157" s="2">
        <f t="shared" si="405"/>
        <v>18</v>
      </c>
      <c r="DS157">
        <f t="shared" si="406"/>
        <v>3</v>
      </c>
      <c r="DT157">
        <f t="shared" si="407"/>
        <v>20</v>
      </c>
      <c r="DU157">
        <f t="shared" si="408"/>
        <v>2.5</v>
      </c>
      <c r="DV157">
        <f t="shared" si="409"/>
        <v>38</v>
      </c>
      <c r="DW157" s="3">
        <f t="shared" si="410"/>
        <v>2.71</v>
      </c>
      <c r="DX157" s="2">
        <f t="shared" si="411"/>
        <v>11</v>
      </c>
      <c r="DY157">
        <f t="shared" si="412"/>
        <v>3.6667000000000001</v>
      </c>
      <c r="DZ157">
        <f t="shared" si="413"/>
        <v>7</v>
      </c>
      <c r="EA157">
        <f t="shared" si="414"/>
        <v>2.3332999999999999</v>
      </c>
      <c r="EB157">
        <f t="shared" si="415"/>
        <v>18</v>
      </c>
      <c r="EC157" s="3">
        <f t="shared" si="416"/>
        <v>3</v>
      </c>
      <c r="ED157" s="2">
        <f t="shared" si="447"/>
        <v>18</v>
      </c>
      <c r="EE157" s="3">
        <f t="shared" si="417"/>
        <v>3</v>
      </c>
      <c r="EF157" s="2">
        <f t="shared" si="418"/>
        <v>9</v>
      </c>
      <c r="EG157" s="3">
        <f t="shared" si="419"/>
        <v>3</v>
      </c>
      <c r="EH157" s="2">
        <f t="shared" si="420"/>
        <v>103</v>
      </c>
      <c r="EI157" s="3">
        <f t="shared" si="421"/>
        <v>2.94</v>
      </c>
      <c r="EJ157" s="2">
        <v>1</v>
      </c>
      <c r="EK157">
        <v>2</v>
      </c>
      <c r="EL157">
        <v>2</v>
      </c>
      <c r="EM157">
        <v>2</v>
      </c>
      <c r="EN157">
        <v>2</v>
      </c>
      <c r="EO157">
        <v>2</v>
      </c>
      <c r="EP157">
        <v>2</v>
      </c>
      <c r="EQ157">
        <v>3</v>
      </c>
      <c r="ER157">
        <v>3</v>
      </c>
      <c r="ES157">
        <v>3</v>
      </c>
      <c r="ET157">
        <v>4</v>
      </c>
      <c r="EU157" s="37">
        <v>2</v>
      </c>
      <c r="EV157">
        <v>2</v>
      </c>
      <c r="EW157">
        <v>2</v>
      </c>
      <c r="EX157">
        <v>2</v>
      </c>
      <c r="EY157">
        <v>2</v>
      </c>
      <c r="EZ157">
        <v>4</v>
      </c>
      <c r="FA157">
        <v>4</v>
      </c>
      <c r="FB157">
        <v>3</v>
      </c>
      <c r="FC157">
        <v>3</v>
      </c>
      <c r="FD157">
        <v>3</v>
      </c>
      <c r="FE157">
        <v>3</v>
      </c>
      <c r="FF157" s="2">
        <f t="shared" si="422"/>
        <v>53</v>
      </c>
      <c r="FG157" s="3">
        <f t="shared" si="423"/>
        <v>2.65</v>
      </c>
      <c r="FH157" s="2" t="s">
        <v>520</v>
      </c>
      <c r="FI157">
        <v>15</v>
      </c>
      <c r="FJ157" t="s">
        <v>521</v>
      </c>
      <c r="FK157">
        <v>16</v>
      </c>
      <c r="FL157" t="s">
        <v>514</v>
      </c>
      <c r="FM157" s="3">
        <v>10</v>
      </c>
      <c r="FN157" s="2">
        <v>1</v>
      </c>
      <c r="FO157">
        <v>1</v>
      </c>
      <c r="FP157">
        <v>1</v>
      </c>
      <c r="FQ157">
        <v>1</v>
      </c>
      <c r="FR157">
        <v>1</v>
      </c>
      <c r="FS157">
        <v>2</v>
      </c>
      <c r="FT157">
        <v>1</v>
      </c>
      <c r="FU157">
        <v>1</v>
      </c>
      <c r="FV157">
        <v>1</v>
      </c>
      <c r="FW157">
        <v>1</v>
      </c>
      <c r="FX157">
        <v>1</v>
      </c>
      <c r="FY157" s="37">
        <v>2</v>
      </c>
      <c r="FZ157">
        <v>2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2</v>
      </c>
      <c r="GH157">
        <v>1</v>
      </c>
      <c r="GI157">
        <v>1</v>
      </c>
      <c r="GJ157" s="2">
        <f t="shared" si="424"/>
        <v>23</v>
      </c>
      <c r="GK157" s="3">
        <f t="shared" si="425"/>
        <v>1.1499999999999999</v>
      </c>
      <c r="GL157" s="2" t="s">
        <v>514</v>
      </c>
      <c r="GM157">
        <v>10</v>
      </c>
      <c r="GN157" t="s">
        <v>520</v>
      </c>
      <c r="GO157">
        <v>15</v>
      </c>
      <c r="GP157" t="s">
        <v>521</v>
      </c>
      <c r="GQ157" s="3">
        <v>16</v>
      </c>
      <c r="GR157" s="2">
        <v>1</v>
      </c>
      <c r="GS157">
        <v>4</v>
      </c>
      <c r="GT157">
        <v>2</v>
      </c>
      <c r="GU157">
        <v>2</v>
      </c>
      <c r="GV157">
        <v>3</v>
      </c>
      <c r="GW157">
        <v>2</v>
      </c>
      <c r="GX157" s="37">
        <f>LOOKUP(GW157,{1,2,3,4,5},{5,4,3,2,1})</f>
        <v>4</v>
      </c>
      <c r="GY157">
        <v>2</v>
      </c>
      <c r="GZ157" s="37">
        <f>LOOKUP(GY157,{1,2,3,4,5},{5,4,3,2,1})</f>
        <v>4</v>
      </c>
      <c r="HA157">
        <v>3</v>
      </c>
      <c r="HB157">
        <v>4</v>
      </c>
      <c r="HC157" s="37">
        <f>LOOKUP(HB157,{1,2,3,4,5},{5,4,3,2,1})</f>
        <v>2</v>
      </c>
      <c r="HD157">
        <v>1</v>
      </c>
      <c r="HE157">
        <v>2</v>
      </c>
      <c r="HF157">
        <v>4</v>
      </c>
      <c r="HG157">
        <v>4</v>
      </c>
      <c r="HH157">
        <v>2</v>
      </c>
      <c r="HI157">
        <v>4</v>
      </c>
      <c r="HJ157">
        <v>4</v>
      </c>
      <c r="HK157">
        <v>4</v>
      </c>
      <c r="HL157" s="37">
        <f>LOOKUP(HK157,{1,2,3,4,5},{5,4,3,2,1})</f>
        <v>2</v>
      </c>
      <c r="HM157">
        <v>4</v>
      </c>
      <c r="HN157" s="37">
        <f>LOOKUP(HM157,{1,2,3,4,5},{5,4,3,2,1})</f>
        <v>2</v>
      </c>
      <c r="HO157">
        <f t="shared" si="426"/>
        <v>49</v>
      </c>
      <c r="HP157">
        <f t="shared" si="427"/>
        <v>2.88</v>
      </c>
      <c r="HQ157">
        <v>1</v>
      </c>
      <c r="HR157">
        <v>2</v>
      </c>
      <c r="HS157">
        <v>2</v>
      </c>
      <c r="HT157">
        <v>1</v>
      </c>
      <c r="HU157">
        <v>1</v>
      </c>
      <c r="HV157">
        <v>1</v>
      </c>
      <c r="HW157">
        <v>1</v>
      </c>
      <c r="HX157" s="37">
        <v>3</v>
      </c>
      <c r="HY157">
        <v>2</v>
      </c>
      <c r="HZ157">
        <v>2</v>
      </c>
      <c r="IA157">
        <v>2</v>
      </c>
      <c r="IB157">
        <v>1</v>
      </c>
      <c r="IC157">
        <v>1</v>
      </c>
      <c r="ID157">
        <v>1</v>
      </c>
      <c r="IE157">
        <v>2</v>
      </c>
      <c r="IF157">
        <v>2</v>
      </c>
      <c r="IG157">
        <v>2</v>
      </c>
      <c r="IH157">
        <v>2</v>
      </c>
      <c r="II157">
        <v>2</v>
      </c>
      <c r="IJ157" s="37">
        <f>LOOKUP(II157,{1,2,3},{3,2,1})</f>
        <v>2</v>
      </c>
      <c r="IK157" s="2">
        <f t="shared" si="397"/>
        <v>27</v>
      </c>
      <c r="IL157" s="3">
        <f t="shared" si="398"/>
        <v>1.59</v>
      </c>
      <c r="IM157" s="2">
        <v>1</v>
      </c>
      <c r="IN157">
        <v>2</v>
      </c>
      <c r="IO157">
        <v>4</v>
      </c>
      <c r="IP157">
        <v>4</v>
      </c>
      <c r="IQ157">
        <v>3</v>
      </c>
      <c r="IR157">
        <v>5</v>
      </c>
      <c r="IS157">
        <v>4</v>
      </c>
      <c r="IT157" s="2">
        <f t="shared" si="428"/>
        <v>22</v>
      </c>
      <c r="IU157" s="3">
        <f t="shared" si="429"/>
        <v>3.6669999999999998</v>
      </c>
      <c r="IV157" s="2">
        <v>1</v>
      </c>
      <c r="IW157">
        <v>1</v>
      </c>
      <c r="IX157">
        <v>4</v>
      </c>
      <c r="IY157">
        <v>3</v>
      </c>
      <c r="IZ157">
        <v>3</v>
      </c>
      <c r="JA157">
        <v>5</v>
      </c>
      <c r="JB157">
        <v>4</v>
      </c>
      <c r="JC157" s="2">
        <f t="shared" si="430"/>
        <v>20</v>
      </c>
      <c r="JD157" s="3">
        <f t="shared" si="431"/>
        <v>3.3330000000000002</v>
      </c>
      <c r="JE157" s="2">
        <v>1</v>
      </c>
      <c r="JF157">
        <v>2</v>
      </c>
      <c r="JG157">
        <v>4</v>
      </c>
      <c r="JH157">
        <v>4</v>
      </c>
      <c r="JI157">
        <v>3</v>
      </c>
      <c r="JJ157">
        <v>5</v>
      </c>
      <c r="JK157">
        <v>4</v>
      </c>
      <c r="JL157" s="2">
        <f t="shared" si="432"/>
        <v>22</v>
      </c>
      <c r="JM157" s="3">
        <f t="shared" si="433"/>
        <v>3.6669999999999998</v>
      </c>
      <c r="JN157" s="2">
        <v>1</v>
      </c>
      <c r="JO157">
        <v>3</v>
      </c>
      <c r="JP157">
        <v>4</v>
      </c>
      <c r="JQ157">
        <v>4</v>
      </c>
      <c r="JR157">
        <v>4</v>
      </c>
      <c r="JS157">
        <v>4</v>
      </c>
      <c r="JT157">
        <v>4</v>
      </c>
      <c r="JU157" s="2">
        <f t="shared" si="452"/>
        <v>23</v>
      </c>
      <c r="JV157" s="3">
        <f t="shared" si="453"/>
        <v>3.8330000000000002</v>
      </c>
      <c r="JW157" s="2">
        <v>1</v>
      </c>
      <c r="JX157">
        <v>2</v>
      </c>
      <c r="JY157" s="37">
        <f>LOOKUP(JX157,{1,2,3,4,5},{5,4,3,2,1})</f>
        <v>4</v>
      </c>
      <c r="JZ157">
        <v>2</v>
      </c>
      <c r="KA157" s="37">
        <f>LOOKUP(JZ157,{1,2,3,4,5},{5,4,3,2,1})</f>
        <v>4</v>
      </c>
      <c r="KB157">
        <v>2</v>
      </c>
      <c r="KC157" s="37">
        <f>LOOKUP(KB157,{1,2,3,4,5},{5,4,3,2,1})</f>
        <v>4</v>
      </c>
      <c r="KD157">
        <v>2</v>
      </c>
      <c r="KE157" s="37">
        <f>LOOKUP(KD157,{1,2,3,4,5},{5,4,3,2,1})</f>
        <v>4</v>
      </c>
      <c r="KF157">
        <v>1</v>
      </c>
      <c r="KG157" s="37">
        <f>LOOKUP(KF157,{1,2,3,4,5},{5,4,3,2,1})</f>
        <v>5</v>
      </c>
      <c r="KH157">
        <v>2</v>
      </c>
      <c r="KI157" s="37">
        <f>LOOKUP(KH157,{1,2,3,4,5},{5,4,3,2,1})</f>
        <v>4</v>
      </c>
      <c r="KJ157" s="2">
        <f t="shared" si="448"/>
        <v>11</v>
      </c>
      <c r="KK157" s="3">
        <f t="shared" si="434"/>
        <v>1.833</v>
      </c>
      <c r="KL157" s="2">
        <f t="shared" si="435"/>
        <v>7</v>
      </c>
      <c r="KM157">
        <f t="shared" si="436"/>
        <v>12</v>
      </c>
      <c r="KN157">
        <f t="shared" si="450"/>
        <v>11</v>
      </c>
      <c r="KO157">
        <f t="shared" si="437"/>
        <v>10</v>
      </c>
      <c r="KP157">
        <f t="shared" si="449"/>
        <v>15</v>
      </c>
      <c r="KQ157">
        <f t="shared" si="438"/>
        <v>12</v>
      </c>
      <c r="KR157" s="2">
        <f t="shared" si="454"/>
        <v>5</v>
      </c>
      <c r="KS157">
        <f t="shared" si="451"/>
        <v>8</v>
      </c>
      <c r="KT157">
        <f t="shared" si="456"/>
        <v>8</v>
      </c>
      <c r="KU157">
        <f t="shared" si="457"/>
        <v>7</v>
      </c>
      <c r="KV157">
        <f t="shared" si="458"/>
        <v>9</v>
      </c>
      <c r="KW157" s="3">
        <f t="shared" si="459"/>
        <v>8</v>
      </c>
      <c r="KX157" s="2">
        <v>1</v>
      </c>
      <c r="KY157">
        <v>2</v>
      </c>
      <c r="KZ157">
        <v>4</v>
      </c>
      <c r="LA157">
        <v>3</v>
      </c>
      <c r="LB157">
        <v>2</v>
      </c>
      <c r="LC157">
        <v>4</v>
      </c>
      <c r="LD157">
        <v>2</v>
      </c>
      <c r="LE157">
        <v>4</v>
      </c>
      <c r="LF157">
        <v>3</v>
      </c>
      <c r="LG157">
        <v>4</v>
      </c>
      <c r="LH157">
        <v>4</v>
      </c>
      <c r="LI157">
        <v>3</v>
      </c>
      <c r="LJ157">
        <v>4</v>
      </c>
      <c r="LK157">
        <v>2</v>
      </c>
      <c r="LL157">
        <v>3</v>
      </c>
      <c r="LM157">
        <v>3</v>
      </c>
      <c r="LN157">
        <v>4</v>
      </c>
      <c r="LO157">
        <v>4</v>
      </c>
      <c r="LP157">
        <v>4</v>
      </c>
      <c r="LQ157">
        <v>2</v>
      </c>
      <c r="LR157">
        <v>4</v>
      </c>
      <c r="LS157">
        <v>4</v>
      </c>
      <c r="LT157">
        <v>3</v>
      </c>
      <c r="LU157" s="2">
        <f t="shared" si="439"/>
        <v>24</v>
      </c>
      <c r="LV157" s="3">
        <f t="shared" si="440"/>
        <v>4</v>
      </c>
      <c r="LW157" s="2">
        <f t="shared" si="441"/>
        <v>48</v>
      </c>
      <c r="LX157" s="3">
        <f t="shared" si="442"/>
        <v>3</v>
      </c>
      <c r="LY157" s="2">
        <f t="shared" si="443"/>
        <v>72</v>
      </c>
      <c r="LZ157" s="3">
        <f t="shared" si="444"/>
        <v>3.2730000000000001</v>
      </c>
      <c r="MA157" s="2">
        <v>1</v>
      </c>
      <c r="MB157">
        <v>1</v>
      </c>
      <c r="MC157">
        <v>2</v>
      </c>
      <c r="MD157">
        <v>2</v>
      </c>
      <c r="ME157">
        <v>1</v>
      </c>
      <c r="MF157">
        <v>1</v>
      </c>
      <c r="MG157">
        <v>2</v>
      </c>
      <c r="MH157">
        <v>1</v>
      </c>
      <c r="MI157">
        <v>1</v>
      </c>
      <c r="MJ157" s="3">
        <v>2</v>
      </c>
      <c r="MK157">
        <f t="shared" si="445"/>
        <v>14</v>
      </c>
      <c r="ML157" s="2">
        <v>1</v>
      </c>
      <c r="MM157">
        <v>2</v>
      </c>
      <c r="MN157">
        <v>2</v>
      </c>
      <c r="MO157">
        <v>2</v>
      </c>
      <c r="MP157" s="37">
        <f>LOOKUP(MO157,{1,2,3,4,5},{5,4,3,2,1})</f>
        <v>4</v>
      </c>
      <c r="MQ157">
        <v>2</v>
      </c>
      <c r="MR157">
        <v>3</v>
      </c>
      <c r="MS157" s="37">
        <f>LOOKUP(MR157,{1,2,3,4,5},{5,4,3,2,1})</f>
        <v>3</v>
      </c>
      <c r="MT157">
        <v>3</v>
      </c>
      <c r="MU157" s="37">
        <f>LOOKUP(MT157,{1,2,3,4,5},{5,4,3,2,1})</f>
        <v>3</v>
      </c>
      <c r="MV157">
        <v>3</v>
      </c>
      <c r="MW157">
        <v>3</v>
      </c>
      <c r="MX157">
        <v>3</v>
      </c>
      <c r="MY157">
        <v>2</v>
      </c>
      <c r="MZ157" s="37">
        <f>LOOKUP(MY157,{1,2,3,4,5},{5,4,3,2,1})</f>
        <v>4</v>
      </c>
      <c r="NA157">
        <v>4</v>
      </c>
      <c r="NB157">
        <v>3</v>
      </c>
      <c r="NC157">
        <v>2</v>
      </c>
      <c r="ND157" s="37">
        <f>LOOKUP(NC157,{1,2,3,4,5},{5,4,3,2,1})</f>
        <v>4</v>
      </c>
      <c r="NE157">
        <v>4</v>
      </c>
      <c r="NF157">
        <v>3</v>
      </c>
      <c r="NG157" s="37">
        <f>LOOKUP(NF157,{1,2,3,4,5},{5,4,3,2,1})</f>
        <v>3</v>
      </c>
      <c r="NH157">
        <v>2</v>
      </c>
      <c r="NI157" s="37">
        <f>LOOKUP(NH157,{1,2,3,4,5},{5,4,3,2,1})</f>
        <v>4</v>
      </c>
      <c r="NJ157">
        <v>4</v>
      </c>
      <c r="NK157">
        <v>4</v>
      </c>
      <c r="NL157" s="37">
        <f>LOOKUP(NK157,{1,2,3,4,5},{5,4,3,2,1})</f>
        <v>2</v>
      </c>
      <c r="NM157">
        <v>4</v>
      </c>
      <c r="NN157" s="37">
        <f>LOOKUP(NM157,{1,2,3,4,5},{5,4,3,2,1})</f>
        <v>2</v>
      </c>
      <c r="NO157">
        <v>3</v>
      </c>
      <c r="NP157" s="37">
        <f>LOOKUP(NO157,{1,2,3,4,5},{5,4,3,2,1})</f>
        <v>3</v>
      </c>
      <c r="NQ157">
        <v>3</v>
      </c>
      <c r="NR157">
        <v>2</v>
      </c>
      <c r="NS157">
        <v>4</v>
      </c>
      <c r="NT157">
        <v>3</v>
      </c>
      <c r="NU157" s="37">
        <f>LOOKUP(NT157,{1,2,3,4,5},{5,4,3,2,1})</f>
        <v>3</v>
      </c>
      <c r="NV157">
        <v>2</v>
      </c>
      <c r="NW157" s="37">
        <f>LOOKUP(NV157,{1,2,3,4,5},{5,4,3,2,1})</f>
        <v>4</v>
      </c>
      <c r="NX157">
        <v>4</v>
      </c>
      <c r="NY157" s="37">
        <f>LOOKUP(NX157,{1,2,3,4,5},{5,4,3,2,1})</f>
        <v>2</v>
      </c>
      <c r="NZ157">
        <f t="shared" si="485"/>
        <v>80</v>
      </c>
      <c r="OA157">
        <f t="shared" si="486"/>
        <v>3.08</v>
      </c>
      <c r="OB157" s="13" t="s">
        <v>440</v>
      </c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</row>
    <row r="158" spans="1:461" x14ac:dyDescent="0.3">
      <c r="A158" s="30">
        <v>178</v>
      </c>
      <c r="B158" s="2" t="s">
        <v>1000</v>
      </c>
      <c r="C158" s="3">
        <v>1</v>
      </c>
      <c r="D158" s="2">
        <v>19</v>
      </c>
      <c r="E158">
        <v>2</v>
      </c>
      <c r="F158" s="2">
        <v>2</v>
      </c>
      <c r="G158">
        <v>2</v>
      </c>
      <c r="H158" s="3">
        <v>1</v>
      </c>
      <c r="I158" s="2">
        <v>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f t="shared" si="446"/>
        <v>1</v>
      </c>
      <c r="R158">
        <v>5</v>
      </c>
      <c r="S158">
        <v>2</v>
      </c>
      <c r="T158">
        <f>LOOKUP(R158,{1,2,3,4,5,6,11,15},{1,2,1,2,2,2,1,2})</f>
        <v>2</v>
      </c>
      <c r="U158">
        <v>1</v>
      </c>
      <c r="V158" s="3"/>
      <c r="W158" s="2">
        <v>1</v>
      </c>
      <c r="X158">
        <v>2</v>
      </c>
      <c r="Y158">
        <v>50</v>
      </c>
      <c r="Z158" s="13">
        <f t="shared" si="359"/>
        <v>2.5</v>
      </c>
      <c r="AA158">
        <v>50</v>
      </c>
      <c r="AB158" s="13">
        <f t="shared" si="360"/>
        <v>2.5</v>
      </c>
      <c r="AC158">
        <f t="shared" si="362"/>
        <v>7</v>
      </c>
      <c r="AD158" s="13">
        <f t="shared" si="487"/>
        <v>2.3330000000000002</v>
      </c>
      <c r="AE158" s="2">
        <v>1</v>
      </c>
      <c r="AF158">
        <v>1</v>
      </c>
      <c r="AG158">
        <f t="shared" si="463"/>
        <v>1</v>
      </c>
      <c r="AH158">
        <v>1</v>
      </c>
      <c r="AI158">
        <f t="shared" si="464"/>
        <v>1</v>
      </c>
      <c r="AJ158">
        <v>1</v>
      </c>
      <c r="AK158">
        <f t="shared" si="465"/>
        <v>1</v>
      </c>
      <c r="AL158">
        <v>1</v>
      </c>
      <c r="AM158">
        <f t="shared" si="466"/>
        <v>-1</v>
      </c>
      <c r="AN158">
        <v>1</v>
      </c>
      <c r="AO158">
        <f t="shared" si="467"/>
        <v>-1</v>
      </c>
      <c r="AP158">
        <v>1</v>
      </c>
      <c r="AQ158">
        <f t="shared" si="468"/>
        <v>1</v>
      </c>
      <c r="AR158">
        <v>2</v>
      </c>
      <c r="AS158">
        <f t="shared" si="469"/>
        <v>1</v>
      </c>
      <c r="AT158">
        <v>2</v>
      </c>
      <c r="AU158">
        <f t="shared" si="470"/>
        <v>1</v>
      </c>
      <c r="AV158">
        <v>1</v>
      </c>
      <c r="AW158">
        <f t="shared" si="471"/>
        <v>1</v>
      </c>
      <c r="AX158">
        <v>1</v>
      </c>
      <c r="AY158">
        <f t="shared" si="472"/>
        <v>-1</v>
      </c>
      <c r="AZ158">
        <v>1</v>
      </c>
      <c r="BA158">
        <f t="shared" si="473"/>
        <v>-1</v>
      </c>
      <c r="BB158">
        <v>1</v>
      </c>
      <c r="BC158">
        <f t="shared" si="474"/>
        <v>1</v>
      </c>
      <c r="BD158">
        <v>1</v>
      </c>
      <c r="BE158">
        <f t="shared" si="475"/>
        <v>1</v>
      </c>
      <c r="BF158">
        <v>1</v>
      </c>
      <c r="BG158">
        <f t="shared" si="476"/>
        <v>-1</v>
      </c>
      <c r="BH158">
        <v>1</v>
      </c>
      <c r="BI158">
        <f t="shared" si="477"/>
        <v>1</v>
      </c>
      <c r="BJ158">
        <v>1</v>
      </c>
      <c r="BK158">
        <f t="shared" si="478"/>
        <v>-1</v>
      </c>
      <c r="BL158">
        <v>1</v>
      </c>
      <c r="BM158">
        <f t="shared" si="479"/>
        <v>-1</v>
      </c>
      <c r="BN158">
        <v>1</v>
      </c>
      <c r="BO158">
        <f t="shared" si="480"/>
        <v>1</v>
      </c>
      <c r="BP158">
        <v>1</v>
      </c>
      <c r="BQ158">
        <f t="shared" si="481"/>
        <v>1</v>
      </c>
      <c r="BR158">
        <v>2</v>
      </c>
      <c r="BS158">
        <f t="shared" si="482"/>
        <v>1</v>
      </c>
      <c r="BT158">
        <v>1</v>
      </c>
      <c r="BU158">
        <f t="shared" si="483"/>
        <v>-1</v>
      </c>
      <c r="BV158" s="13">
        <f t="shared" si="484"/>
        <v>5</v>
      </c>
      <c r="BW158" s="2">
        <v>1</v>
      </c>
      <c r="BX158">
        <v>4</v>
      </c>
      <c r="BY158">
        <v>3</v>
      </c>
      <c r="BZ158">
        <v>2</v>
      </c>
      <c r="CA158">
        <v>5</v>
      </c>
      <c r="CB158">
        <v>2</v>
      </c>
      <c r="CC158">
        <v>3</v>
      </c>
      <c r="CD158">
        <v>2</v>
      </c>
      <c r="CE158" s="37">
        <v>5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3</v>
      </c>
      <c r="CL158">
        <v>4</v>
      </c>
      <c r="CM158">
        <v>4</v>
      </c>
      <c r="CN158">
        <v>2</v>
      </c>
      <c r="CO158">
        <v>2</v>
      </c>
      <c r="CP158">
        <v>4</v>
      </c>
      <c r="CQ158">
        <v>2</v>
      </c>
      <c r="CR158">
        <v>2</v>
      </c>
      <c r="CS158">
        <f>LOOKUP(CR158,{1,2,3,4,5},{5,4,3,2,1})</f>
        <v>4</v>
      </c>
      <c r="CT158">
        <v>3</v>
      </c>
      <c r="CU158">
        <v>4</v>
      </c>
      <c r="CV158">
        <v>2</v>
      </c>
      <c r="CW158">
        <v>2</v>
      </c>
      <c r="CX158">
        <f>LOOKUP(CW158,{1,2,3,4,5},{5,4,3,2,1})</f>
        <v>4</v>
      </c>
      <c r="CY158">
        <v>2</v>
      </c>
      <c r="CZ158">
        <f>LOOKUP(CY158,{1,2,3,4,5},{5,4,3,2,1})</f>
        <v>4</v>
      </c>
      <c r="DA158">
        <v>2</v>
      </c>
      <c r="DB158">
        <f>LOOKUP(DA158,{1,2,3,4,5},{5,4,3,2,1})</f>
        <v>4</v>
      </c>
      <c r="DC158">
        <v>2</v>
      </c>
      <c r="DD158">
        <v>2</v>
      </c>
      <c r="DE158">
        <v>4</v>
      </c>
      <c r="DF158">
        <v>4</v>
      </c>
      <c r="DG158">
        <v>4</v>
      </c>
      <c r="DH158">
        <v>4</v>
      </c>
      <c r="DI158">
        <v>4</v>
      </c>
      <c r="DJ158">
        <v>2</v>
      </c>
      <c r="DK158">
        <v>2</v>
      </c>
      <c r="DL158" s="2">
        <f t="shared" si="399"/>
        <v>9</v>
      </c>
      <c r="DM158">
        <f t="shared" si="400"/>
        <v>3</v>
      </c>
      <c r="DN158">
        <f t="shared" si="401"/>
        <v>12</v>
      </c>
      <c r="DO158">
        <f t="shared" si="402"/>
        <v>4</v>
      </c>
      <c r="DP158">
        <f t="shared" si="403"/>
        <v>21</v>
      </c>
      <c r="DQ158" s="3">
        <f t="shared" si="404"/>
        <v>3.5</v>
      </c>
      <c r="DR158" s="2">
        <f t="shared" si="405"/>
        <v>19</v>
      </c>
      <c r="DS158">
        <f t="shared" si="406"/>
        <v>3.1667000000000001</v>
      </c>
      <c r="DT158">
        <f t="shared" si="407"/>
        <v>18</v>
      </c>
      <c r="DU158">
        <f t="shared" si="408"/>
        <v>2.25</v>
      </c>
      <c r="DV158">
        <f t="shared" si="409"/>
        <v>37</v>
      </c>
      <c r="DW158" s="3">
        <f t="shared" si="410"/>
        <v>2.64</v>
      </c>
      <c r="DX158" s="2">
        <f t="shared" si="411"/>
        <v>10</v>
      </c>
      <c r="DY158">
        <f t="shared" si="412"/>
        <v>3.3332999999999999</v>
      </c>
      <c r="DZ158">
        <f t="shared" si="413"/>
        <v>9</v>
      </c>
      <c r="EA158">
        <f t="shared" si="414"/>
        <v>3</v>
      </c>
      <c r="EB158">
        <f t="shared" si="415"/>
        <v>19</v>
      </c>
      <c r="EC158" s="3">
        <f t="shared" si="416"/>
        <v>3.17</v>
      </c>
      <c r="ED158" s="2">
        <f t="shared" si="447"/>
        <v>20</v>
      </c>
      <c r="EE158" s="3">
        <f t="shared" si="417"/>
        <v>3.33</v>
      </c>
      <c r="EF158" s="2">
        <f t="shared" si="418"/>
        <v>8</v>
      </c>
      <c r="EG158" s="3">
        <f t="shared" si="419"/>
        <v>2.67</v>
      </c>
      <c r="EH158" s="2">
        <f t="shared" si="420"/>
        <v>105</v>
      </c>
      <c r="EI158" s="3">
        <f t="shared" si="421"/>
        <v>3</v>
      </c>
      <c r="EJ158" s="2">
        <v>1</v>
      </c>
      <c r="EK158">
        <v>2</v>
      </c>
      <c r="EL158">
        <v>2</v>
      </c>
      <c r="EM158">
        <v>2</v>
      </c>
      <c r="EN158">
        <v>2</v>
      </c>
      <c r="EO158">
        <v>2</v>
      </c>
      <c r="EP158">
        <v>2</v>
      </c>
      <c r="EQ158">
        <v>5</v>
      </c>
      <c r="ER158">
        <v>2</v>
      </c>
      <c r="ES158">
        <v>2</v>
      </c>
      <c r="ET158">
        <v>5</v>
      </c>
      <c r="EU158" s="37">
        <v>2</v>
      </c>
      <c r="EV158">
        <v>2</v>
      </c>
      <c r="EW158">
        <v>2</v>
      </c>
      <c r="EX158">
        <v>2</v>
      </c>
      <c r="EY158">
        <v>2</v>
      </c>
      <c r="EZ158">
        <v>5</v>
      </c>
      <c r="FA158">
        <v>2</v>
      </c>
      <c r="FB158">
        <v>2</v>
      </c>
      <c r="FC158">
        <v>2</v>
      </c>
      <c r="FD158">
        <v>2</v>
      </c>
      <c r="FE158">
        <v>2</v>
      </c>
      <c r="FF158" s="2">
        <f t="shared" si="422"/>
        <v>49</v>
      </c>
      <c r="FG158" s="3">
        <f t="shared" si="423"/>
        <v>2.4500000000000002</v>
      </c>
      <c r="FH158" s="2" t="s">
        <v>520</v>
      </c>
      <c r="FI158">
        <v>15</v>
      </c>
      <c r="FJ158" t="s">
        <v>514</v>
      </c>
      <c r="FK158">
        <v>10</v>
      </c>
      <c r="FL158" t="s">
        <v>511</v>
      </c>
      <c r="FM158" s="3">
        <v>7</v>
      </c>
      <c r="FN158" s="2">
        <v>1</v>
      </c>
      <c r="FO158">
        <v>1</v>
      </c>
      <c r="FP158">
        <v>1</v>
      </c>
      <c r="FQ158">
        <v>1</v>
      </c>
      <c r="FR158">
        <v>2</v>
      </c>
      <c r="FS158">
        <v>2</v>
      </c>
      <c r="FT158">
        <v>1</v>
      </c>
      <c r="FU158">
        <v>2</v>
      </c>
      <c r="FV158">
        <v>2</v>
      </c>
      <c r="FW158">
        <v>1</v>
      </c>
      <c r="FX158">
        <v>1</v>
      </c>
      <c r="FY158" s="37">
        <v>2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2</v>
      </c>
      <c r="GF158">
        <v>2</v>
      </c>
      <c r="GG158">
        <v>1</v>
      </c>
      <c r="GH158">
        <v>1</v>
      </c>
      <c r="GI158">
        <v>1</v>
      </c>
      <c r="GJ158" s="2">
        <f t="shared" si="424"/>
        <v>26</v>
      </c>
      <c r="GK158" s="3">
        <f t="shared" si="425"/>
        <v>1.3</v>
      </c>
      <c r="GL158" s="2" t="s">
        <v>513</v>
      </c>
      <c r="GM158">
        <v>9</v>
      </c>
      <c r="GN158" t="s">
        <v>514</v>
      </c>
      <c r="GO158">
        <v>10</v>
      </c>
      <c r="GP158" t="s">
        <v>520</v>
      </c>
      <c r="GQ158" s="3">
        <v>15</v>
      </c>
      <c r="GR158" s="2">
        <v>1</v>
      </c>
      <c r="GS158">
        <v>4</v>
      </c>
      <c r="GT158">
        <v>5</v>
      </c>
      <c r="GU158">
        <v>4</v>
      </c>
      <c r="GV158">
        <v>4</v>
      </c>
      <c r="GW158">
        <v>3</v>
      </c>
      <c r="GX158" s="37">
        <f>LOOKUP(GW158,{1,2,3,4,5},{5,4,3,2,1})</f>
        <v>3</v>
      </c>
      <c r="GY158">
        <v>2</v>
      </c>
      <c r="GZ158" s="37">
        <f>LOOKUP(GY158,{1,2,3,4,5},{5,4,3,2,1})</f>
        <v>4</v>
      </c>
      <c r="HA158">
        <v>2</v>
      </c>
      <c r="HB158">
        <v>2</v>
      </c>
      <c r="HC158" s="37">
        <f>LOOKUP(HB158,{1,2,3,4,5},{5,4,3,2,1})</f>
        <v>4</v>
      </c>
      <c r="HD158">
        <v>4</v>
      </c>
      <c r="HE158">
        <v>4</v>
      </c>
      <c r="HF158">
        <v>5</v>
      </c>
      <c r="HG158">
        <v>4</v>
      </c>
      <c r="HH158">
        <v>4</v>
      </c>
      <c r="HI158">
        <v>4</v>
      </c>
      <c r="HJ158">
        <v>5</v>
      </c>
      <c r="HK158">
        <v>2</v>
      </c>
      <c r="HL158" s="37">
        <f>LOOKUP(HK158,{1,2,3,4,5},{5,4,3,2,1})</f>
        <v>4</v>
      </c>
      <c r="HM158">
        <v>2</v>
      </c>
      <c r="HN158" s="37">
        <f>LOOKUP(HM158,{1,2,3,4,5},{5,4,3,2,1})</f>
        <v>4</v>
      </c>
      <c r="HO158">
        <f t="shared" si="426"/>
        <v>68</v>
      </c>
      <c r="HP158">
        <f t="shared" si="427"/>
        <v>4</v>
      </c>
      <c r="HQ158">
        <v>1</v>
      </c>
      <c r="HR158">
        <v>2</v>
      </c>
      <c r="HS158">
        <v>3</v>
      </c>
      <c r="HT158">
        <v>2</v>
      </c>
      <c r="HU158">
        <v>2</v>
      </c>
      <c r="HV158">
        <v>2</v>
      </c>
      <c r="HW158">
        <v>2</v>
      </c>
      <c r="HX158" s="37">
        <v>3</v>
      </c>
      <c r="HY158">
        <v>2</v>
      </c>
      <c r="HZ158">
        <v>3</v>
      </c>
      <c r="IA158">
        <v>3</v>
      </c>
      <c r="IB158">
        <v>1</v>
      </c>
      <c r="IC158">
        <v>2</v>
      </c>
      <c r="ID158">
        <v>2</v>
      </c>
      <c r="IE158">
        <v>2</v>
      </c>
      <c r="IF158">
        <v>2</v>
      </c>
      <c r="IG158">
        <v>3</v>
      </c>
      <c r="IH158">
        <v>2</v>
      </c>
      <c r="II158">
        <v>1</v>
      </c>
      <c r="IJ158" s="37">
        <f>LOOKUP(II158,{1,2,3},{3,2,1})</f>
        <v>3</v>
      </c>
      <c r="IK158" s="2">
        <f t="shared" ref="IK158:IK176" si="488">SUM(HR158,HS158,HT158,HU158,HV158,HW158,HY158,HZ158,IA158,IB158,IC158,ID158,IE158,IF158,IG158,IH158,IJ158)</f>
        <v>38</v>
      </c>
      <c r="IL158" s="3">
        <f t="shared" ref="IL158:IL176" si="489">ROUND((IK158/17), 2)</f>
        <v>2.2400000000000002</v>
      </c>
      <c r="IM158" s="2">
        <v>1</v>
      </c>
      <c r="IN158">
        <v>1</v>
      </c>
      <c r="IO158">
        <v>4</v>
      </c>
      <c r="IP158">
        <v>4</v>
      </c>
      <c r="IQ158">
        <v>2</v>
      </c>
      <c r="IR158">
        <v>5</v>
      </c>
      <c r="IS158">
        <v>3</v>
      </c>
      <c r="IT158" s="2">
        <f t="shared" si="428"/>
        <v>19</v>
      </c>
      <c r="IU158" s="3">
        <f t="shared" si="429"/>
        <v>3.1669999999999998</v>
      </c>
      <c r="IV158" s="2">
        <v>1</v>
      </c>
      <c r="IW158">
        <v>1</v>
      </c>
      <c r="IX158">
        <v>4</v>
      </c>
      <c r="IY158">
        <v>4</v>
      </c>
      <c r="IZ158">
        <v>2</v>
      </c>
      <c r="JA158">
        <v>5</v>
      </c>
      <c r="JB158">
        <v>3</v>
      </c>
      <c r="JC158" s="2">
        <f t="shared" si="430"/>
        <v>19</v>
      </c>
      <c r="JD158" s="3">
        <f t="shared" si="431"/>
        <v>3.1669999999999998</v>
      </c>
      <c r="JE158" s="2">
        <v>1</v>
      </c>
      <c r="JF158">
        <v>2</v>
      </c>
      <c r="JG158">
        <v>3</v>
      </c>
      <c r="JH158">
        <v>2</v>
      </c>
      <c r="JI158">
        <v>4</v>
      </c>
      <c r="JJ158">
        <v>1</v>
      </c>
      <c r="JK158">
        <v>4</v>
      </c>
      <c r="JL158" s="2">
        <f t="shared" si="432"/>
        <v>16</v>
      </c>
      <c r="JM158" s="3">
        <f t="shared" si="433"/>
        <v>2.6669999999999998</v>
      </c>
      <c r="JN158" s="2">
        <v>1</v>
      </c>
      <c r="JO158">
        <v>5</v>
      </c>
      <c r="JP158">
        <v>5</v>
      </c>
      <c r="JQ158">
        <v>2</v>
      </c>
      <c r="JR158">
        <v>5</v>
      </c>
      <c r="JS158">
        <v>3</v>
      </c>
      <c r="JT158">
        <v>5</v>
      </c>
      <c r="JU158" s="2">
        <f t="shared" si="452"/>
        <v>25</v>
      </c>
      <c r="JV158" s="3">
        <f t="shared" si="453"/>
        <v>4.1669999999999998</v>
      </c>
      <c r="JW158" s="2">
        <v>1</v>
      </c>
      <c r="JX158">
        <v>5</v>
      </c>
      <c r="JY158" s="37">
        <f>LOOKUP(JX158,{1,2,3,4,5},{5,4,3,2,1})</f>
        <v>1</v>
      </c>
      <c r="JZ158">
        <v>5</v>
      </c>
      <c r="KA158" s="37">
        <f>LOOKUP(JZ158,{1,2,3,4,5},{5,4,3,2,1})</f>
        <v>1</v>
      </c>
      <c r="KB158">
        <v>2</v>
      </c>
      <c r="KC158" s="37">
        <f>LOOKUP(KB158,{1,2,3,4,5},{5,4,3,2,1})</f>
        <v>4</v>
      </c>
      <c r="KD158">
        <v>5</v>
      </c>
      <c r="KE158" s="37">
        <f>LOOKUP(KD158,{1,2,3,4,5},{5,4,3,2,1})</f>
        <v>1</v>
      </c>
      <c r="KF158">
        <v>2</v>
      </c>
      <c r="KG158" s="37">
        <f>LOOKUP(KF158,{1,2,3,4,5},{5,4,3,2,1})</f>
        <v>4</v>
      </c>
      <c r="KH158">
        <v>5</v>
      </c>
      <c r="KI158" s="37">
        <f>LOOKUP(KH158,{1,2,3,4,5},{5,4,3,2,1})</f>
        <v>1</v>
      </c>
      <c r="KJ158" s="2">
        <f t="shared" si="448"/>
        <v>24</v>
      </c>
      <c r="KK158" s="3">
        <f t="shared" si="434"/>
        <v>4</v>
      </c>
      <c r="KL158" s="2">
        <f t="shared" si="435"/>
        <v>3</v>
      </c>
      <c r="KM158">
        <f t="shared" si="436"/>
        <v>9</v>
      </c>
      <c r="KN158">
        <f t="shared" si="450"/>
        <v>12</v>
      </c>
      <c r="KO158">
        <f t="shared" si="437"/>
        <v>5</v>
      </c>
      <c r="KP158">
        <f t="shared" si="449"/>
        <v>14</v>
      </c>
      <c r="KQ158">
        <f t="shared" si="438"/>
        <v>7</v>
      </c>
      <c r="KR158" s="2">
        <f t="shared" si="454"/>
        <v>7</v>
      </c>
      <c r="KS158">
        <f t="shared" si="451"/>
        <v>8</v>
      </c>
      <c r="KT158">
        <f t="shared" si="456"/>
        <v>4</v>
      </c>
      <c r="KU158">
        <f t="shared" si="457"/>
        <v>9</v>
      </c>
      <c r="KV158">
        <f t="shared" si="458"/>
        <v>4</v>
      </c>
      <c r="KW158" s="3">
        <f t="shared" si="459"/>
        <v>9</v>
      </c>
      <c r="KX158" s="2">
        <v>1</v>
      </c>
      <c r="KY158">
        <v>4</v>
      </c>
      <c r="KZ158">
        <v>5</v>
      </c>
      <c r="LA158">
        <v>3</v>
      </c>
      <c r="LB158">
        <v>2</v>
      </c>
      <c r="LC158">
        <v>5</v>
      </c>
      <c r="LD158">
        <v>2</v>
      </c>
      <c r="LE158">
        <v>5</v>
      </c>
      <c r="LF158">
        <v>4</v>
      </c>
      <c r="LG158">
        <v>5</v>
      </c>
      <c r="LH158">
        <v>5</v>
      </c>
      <c r="LI158">
        <v>3</v>
      </c>
      <c r="LJ158">
        <v>5</v>
      </c>
      <c r="LK158">
        <v>3</v>
      </c>
      <c r="LL158">
        <v>4</v>
      </c>
      <c r="LM158">
        <v>4</v>
      </c>
      <c r="LN158">
        <v>3</v>
      </c>
      <c r="LO158">
        <v>3</v>
      </c>
      <c r="LP158">
        <v>5</v>
      </c>
      <c r="LQ158">
        <v>2</v>
      </c>
      <c r="LR158">
        <v>4</v>
      </c>
      <c r="LS158">
        <v>2</v>
      </c>
      <c r="LT158">
        <v>4</v>
      </c>
      <c r="LU158" s="2">
        <f t="shared" si="439"/>
        <v>30</v>
      </c>
      <c r="LV158" s="3">
        <f t="shared" si="440"/>
        <v>5</v>
      </c>
      <c r="LW158" s="2">
        <f t="shared" si="441"/>
        <v>52</v>
      </c>
      <c r="LX158" s="3">
        <f t="shared" si="442"/>
        <v>3.25</v>
      </c>
      <c r="LY158" s="2">
        <f t="shared" si="443"/>
        <v>82</v>
      </c>
      <c r="LZ158" s="3">
        <f t="shared" si="444"/>
        <v>3.7269999999999999</v>
      </c>
      <c r="MA158" s="2">
        <v>1</v>
      </c>
      <c r="MB158">
        <v>1</v>
      </c>
      <c r="MC158">
        <v>1</v>
      </c>
      <c r="MD158">
        <v>1</v>
      </c>
      <c r="ME158">
        <v>1</v>
      </c>
      <c r="MF158">
        <v>2</v>
      </c>
      <c r="MG158">
        <v>2</v>
      </c>
      <c r="MH158">
        <v>2</v>
      </c>
      <c r="MI158">
        <v>1</v>
      </c>
      <c r="MJ158" s="3">
        <v>2</v>
      </c>
      <c r="MK158">
        <f t="shared" si="445"/>
        <v>14</v>
      </c>
      <c r="ML158" s="2">
        <v>1</v>
      </c>
      <c r="MM158">
        <v>5</v>
      </c>
      <c r="MN158">
        <v>4</v>
      </c>
      <c r="MO158">
        <v>4</v>
      </c>
      <c r="MP158" s="37">
        <f>LOOKUP(MO158,{1,2,3,4,5},{5,4,3,2,1})</f>
        <v>2</v>
      </c>
      <c r="MQ158">
        <v>2</v>
      </c>
      <c r="MR158">
        <v>2</v>
      </c>
      <c r="MS158" s="37">
        <f>LOOKUP(MR158,{1,2,3,4,5},{5,4,3,2,1})</f>
        <v>4</v>
      </c>
      <c r="MT158">
        <v>2</v>
      </c>
      <c r="MU158" s="37">
        <f>LOOKUP(MT158,{1,2,3,4,5},{5,4,3,2,1})</f>
        <v>4</v>
      </c>
      <c r="MV158">
        <v>3</v>
      </c>
      <c r="MW158">
        <v>3</v>
      </c>
      <c r="MX158">
        <v>2</v>
      </c>
      <c r="MY158">
        <v>3</v>
      </c>
      <c r="MZ158" s="37">
        <f>LOOKUP(MY158,{1,2,3,4,5},{5,4,3,2,1})</f>
        <v>3</v>
      </c>
      <c r="NA158">
        <v>2</v>
      </c>
      <c r="NB158">
        <v>3</v>
      </c>
      <c r="NC158">
        <v>3</v>
      </c>
      <c r="ND158" s="37">
        <f>LOOKUP(NC158,{1,2,3,4,5},{5,4,3,2,1})</f>
        <v>3</v>
      </c>
      <c r="NE158">
        <v>2</v>
      </c>
      <c r="NF158">
        <v>3</v>
      </c>
      <c r="NG158" s="37">
        <f>LOOKUP(NF158,{1,2,3,4,5},{5,4,3,2,1})</f>
        <v>3</v>
      </c>
      <c r="NH158">
        <v>4</v>
      </c>
      <c r="NI158" s="37">
        <f>LOOKUP(NH158,{1,2,3,4,5},{5,4,3,2,1})</f>
        <v>2</v>
      </c>
      <c r="NJ158">
        <v>2</v>
      </c>
      <c r="NK158">
        <v>2</v>
      </c>
      <c r="NL158" s="37">
        <f>LOOKUP(NK158,{1,2,3,4,5},{5,4,3,2,1})</f>
        <v>4</v>
      </c>
      <c r="NM158">
        <v>3</v>
      </c>
      <c r="NN158" s="37">
        <f>LOOKUP(NM158,{1,2,3,4,5},{5,4,3,2,1})</f>
        <v>3</v>
      </c>
      <c r="NO158">
        <v>2</v>
      </c>
      <c r="NP158" s="37">
        <f>LOOKUP(NO158,{1,2,3,4,5},{5,4,3,2,1})</f>
        <v>4</v>
      </c>
      <c r="NQ158">
        <v>3</v>
      </c>
      <c r="NR158">
        <v>3</v>
      </c>
      <c r="NS158">
        <v>5</v>
      </c>
      <c r="NT158">
        <v>3</v>
      </c>
      <c r="NU158" s="37">
        <f>LOOKUP(NT158,{1,2,3,4,5},{5,4,3,2,1})</f>
        <v>3</v>
      </c>
      <c r="NV158">
        <v>5</v>
      </c>
      <c r="NW158" s="37">
        <f>LOOKUP(NV158,{1,2,3,4,5},{5,4,3,2,1})</f>
        <v>1</v>
      </c>
      <c r="NX158">
        <v>3</v>
      </c>
      <c r="NY158" s="37">
        <f>LOOKUP(NX158,{1,2,3,4,5},{5,4,3,2,1})</f>
        <v>3</v>
      </c>
      <c r="NZ158">
        <f t="shared" si="485"/>
        <v>78</v>
      </c>
      <c r="OA158">
        <f t="shared" si="486"/>
        <v>3</v>
      </c>
      <c r="OB158" s="13" t="s">
        <v>1001</v>
      </c>
      <c r="OC158" s="1" t="s">
        <v>440</v>
      </c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</row>
    <row r="159" spans="1:461" x14ac:dyDescent="0.3">
      <c r="A159" s="30">
        <v>179</v>
      </c>
      <c r="B159" s="2" t="s">
        <v>1002</v>
      </c>
      <c r="C159" s="3">
        <v>1</v>
      </c>
      <c r="D159" s="2">
        <v>18</v>
      </c>
      <c r="E159">
        <v>2</v>
      </c>
      <c r="F159" s="2">
        <v>2</v>
      </c>
      <c r="G159">
        <v>2</v>
      </c>
      <c r="H159" s="3">
        <v>1</v>
      </c>
      <c r="I159" s="2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f t="shared" si="446"/>
        <v>1</v>
      </c>
      <c r="R159">
        <v>5</v>
      </c>
      <c r="S159">
        <v>3</v>
      </c>
      <c r="T159">
        <f>LOOKUP(R159,{1,2,3,4,5,6,11,15},{1,2,1,2,2,2,1,2})</f>
        <v>2</v>
      </c>
      <c r="U159">
        <v>1</v>
      </c>
      <c r="V159" s="3"/>
      <c r="W159" s="2">
        <v>1</v>
      </c>
      <c r="X159">
        <v>2.5</v>
      </c>
      <c r="Y159">
        <v>70</v>
      </c>
      <c r="Z159" s="13">
        <f t="shared" si="359"/>
        <v>3.5</v>
      </c>
      <c r="AA159">
        <v>70</v>
      </c>
      <c r="AB159" s="13">
        <f t="shared" si="360"/>
        <v>3.5</v>
      </c>
      <c r="AC159">
        <f t="shared" si="362"/>
        <v>10</v>
      </c>
      <c r="AD159" s="13">
        <f t="shared" si="487"/>
        <v>3.3330000000000002</v>
      </c>
      <c r="AE159" s="2">
        <v>1</v>
      </c>
      <c r="AF159">
        <v>1</v>
      </c>
      <c r="AG159">
        <f t="shared" si="463"/>
        <v>1</v>
      </c>
      <c r="AH159">
        <v>1</v>
      </c>
      <c r="AI159">
        <f t="shared" si="464"/>
        <v>1</v>
      </c>
      <c r="AJ159">
        <v>1</v>
      </c>
      <c r="AK159">
        <f t="shared" si="465"/>
        <v>1</v>
      </c>
      <c r="AL159">
        <v>2</v>
      </c>
      <c r="AM159">
        <f t="shared" si="466"/>
        <v>1</v>
      </c>
      <c r="AN159">
        <v>2</v>
      </c>
      <c r="AO159">
        <f t="shared" si="467"/>
        <v>1</v>
      </c>
      <c r="AP159">
        <v>1</v>
      </c>
      <c r="AQ159">
        <f t="shared" si="468"/>
        <v>1</v>
      </c>
      <c r="AR159">
        <v>2</v>
      </c>
      <c r="AS159">
        <f t="shared" si="469"/>
        <v>1</v>
      </c>
      <c r="AT159">
        <v>2</v>
      </c>
      <c r="AU159">
        <f t="shared" si="470"/>
        <v>1</v>
      </c>
      <c r="AV159">
        <v>1</v>
      </c>
      <c r="AW159">
        <f t="shared" si="471"/>
        <v>1</v>
      </c>
      <c r="AX159">
        <v>1</v>
      </c>
      <c r="AY159">
        <f t="shared" si="472"/>
        <v>-1</v>
      </c>
      <c r="AZ159">
        <v>1</v>
      </c>
      <c r="BA159">
        <f t="shared" si="473"/>
        <v>-1</v>
      </c>
      <c r="BB159">
        <v>1</v>
      </c>
      <c r="BC159">
        <f t="shared" si="474"/>
        <v>1</v>
      </c>
      <c r="BD159">
        <v>1</v>
      </c>
      <c r="BE159">
        <f t="shared" si="475"/>
        <v>1</v>
      </c>
      <c r="BF159">
        <v>2</v>
      </c>
      <c r="BG159">
        <f t="shared" si="476"/>
        <v>1</v>
      </c>
      <c r="BH159">
        <v>1</v>
      </c>
      <c r="BI159">
        <f t="shared" si="477"/>
        <v>1</v>
      </c>
      <c r="BJ159">
        <v>1</v>
      </c>
      <c r="BK159">
        <f t="shared" si="478"/>
        <v>-1</v>
      </c>
      <c r="BL159">
        <v>2</v>
      </c>
      <c r="BM159">
        <f t="shared" si="479"/>
        <v>1</v>
      </c>
      <c r="BN159">
        <v>1</v>
      </c>
      <c r="BO159">
        <f t="shared" si="480"/>
        <v>1</v>
      </c>
      <c r="BP159">
        <v>1</v>
      </c>
      <c r="BQ159">
        <f t="shared" si="481"/>
        <v>1</v>
      </c>
      <c r="BR159">
        <v>2</v>
      </c>
      <c r="BS159">
        <f t="shared" si="482"/>
        <v>1</v>
      </c>
      <c r="BT159">
        <v>1</v>
      </c>
      <c r="BU159">
        <f t="shared" si="483"/>
        <v>-1</v>
      </c>
      <c r="BV159" s="13">
        <f t="shared" si="484"/>
        <v>13</v>
      </c>
      <c r="BW159" s="2">
        <v>1</v>
      </c>
      <c r="BX159">
        <v>2</v>
      </c>
      <c r="BY159">
        <v>2</v>
      </c>
      <c r="BZ159">
        <v>1</v>
      </c>
      <c r="CA159">
        <v>3</v>
      </c>
      <c r="CB159">
        <v>1</v>
      </c>
      <c r="CC159">
        <v>1</v>
      </c>
      <c r="CD159">
        <v>1</v>
      </c>
      <c r="CE159" s="37">
        <v>5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4</v>
      </c>
      <c r="CM159">
        <v>3</v>
      </c>
      <c r="CN159">
        <v>4</v>
      </c>
      <c r="CO159">
        <v>2</v>
      </c>
      <c r="CP159">
        <v>4</v>
      </c>
      <c r="CQ159">
        <v>3</v>
      </c>
      <c r="CR159">
        <v>2</v>
      </c>
      <c r="CS159">
        <f>LOOKUP(CR159,{1,2,3,4,5},{5,4,3,2,1})</f>
        <v>4</v>
      </c>
      <c r="CT159">
        <v>4</v>
      </c>
      <c r="CU159">
        <v>2</v>
      </c>
      <c r="CV159">
        <v>4</v>
      </c>
      <c r="CW159">
        <v>2</v>
      </c>
      <c r="CX159">
        <f>LOOKUP(CW159,{1,2,3,4,5},{5,4,3,2,1})</f>
        <v>4</v>
      </c>
      <c r="CY159">
        <v>2</v>
      </c>
      <c r="CZ159">
        <f>LOOKUP(CY159,{1,2,3,4,5},{5,4,3,2,1})</f>
        <v>4</v>
      </c>
      <c r="DA159">
        <v>2</v>
      </c>
      <c r="DB159">
        <f>LOOKUP(DA159,{1,2,3,4,5},{5,4,3,2,1})</f>
        <v>4</v>
      </c>
      <c r="DC159">
        <v>3</v>
      </c>
      <c r="DD159">
        <v>3</v>
      </c>
      <c r="DE159">
        <v>4</v>
      </c>
      <c r="DF159">
        <v>4</v>
      </c>
      <c r="DG159">
        <v>4</v>
      </c>
      <c r="DH159">
        <v>4</v>
      </c>
      <c r="DI159">
        <v>2</v>
      </c>
      <c r="DJ159">
        <v>2</v>
      </c>
      <c r="DK159">
        <v>2</v>
      </c>
      <c r="DL159" s="2">
        <f t="shared" si="399"/>
        <v>5</v>
      </c>
      <c r="DM159">
        <f t="shared" si="400"/>
        <v>1.6667000000000001</v>
      </c>
      <c r="DN159">
        <f t="shared" si="401"/>
        <v>12</v>
      </c>
      <c r="DO159">
        <f t="shared" si="402"/>
        <v>4</v>
      </c>
      <c r="DP159">
        <f t="shared" si="403"/>
        <v>17</v>
      </c>
      <c r="DQ159" s="3">
        <f t="shared" si="404"/>
        <v>2.8334000000000001</v>
      </c>
      <c r="DR159" s="2">
        <f t="shared" si="405"/>
        <v>14</v>
      </c>
      <c r="DS159">
        <f t="shared" si="406"/>
        <v>2.3332999999999999</v>
      </c>
      <c r="DT159">
        <f t="shared" si="407"/>
        <v>11</v>
      </c>
      <c r="DU159">
        <f t="shared" si="408"/>
        <v>1.375</v>
      </c>
      <c r="DV159">
        <f t="shared" si="409"/>
        <v>25</v>
      </c>
      <c r="DW159" s="3">
        <f t="shared" si="410"/>
        <v>1.79</v>
      </c>
      <c r="DX159" s="2">
        <f t="shared" si="411"/>
        <v>11</v>
      </c>
      <c r="DY159">
        <f t="shared" si="412"/>
        <v>3.6667000000000001</v>
      </c>
      <c r="DZ159">
        <f t="shared" si="413"/>
        <v>10</v>
      </c>
      <c r="EA159">
        <f t="shared" si="414"/>
        <v>3.3332999999999999</v>
      </c>
      <c r="EB159">
        <f t="shared" si="415"/>
        <v>21</v>
      </c>
      <c r="EC159" s="3">
        <f t="shared" si="416"/>
        <v>3.5</v>
      </c>
      <c r="ED159" s="2">
        <f t="shared" si="447"/>
        <v>22</v>
      </c>
      <c r="EE159" s="3">
        <f t="shared" si="417"/>
        <v>3.67</v>
      </c>
      <c r="EF159" s="2">
        <f t="shared" si="418"/>
        <v>6</v>
      </c>
      <c r="EG159" s="3">
        <f t="shared" si="419"/>
        <v>2</v>
      </c>
      <c r="EH159" s="2">
        <f t="shared" si="420"/>
        <v>91</v>
      </c>
      <c r="EI159" s="3">
        <f t="shared" si="421"/>
        <v>2.6</v>
      </c>
      <c r="EJ159" s="2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5</v>
      </c>
      <c r="EU159" s="37">
        <v>2</v>
      </c>
      <c r="EV159">
        <v>1</v>
      </c>
      <c r="EW159">
        <v>1</v>
      </c>
      <c r="EX159">
        <v>1</v>
      </c>
      <c r="EY159">
        <v>1</v>
      </c>
      <c r="EZ159">
        <v>4</v>
      </c>
      <c r="FA159">
        <v>5</v>
      </c>
      <c r="FB159">
        <v>1</v>
      </c>
      <c r="FC159">
        <v>1</v>
      </c>
      <c r="FD159">
        <v>1</v>
      </c>
      <c r="FE159">
        <v>3</v>
      </c>
      <c r="FF159" s="2">
        <f t="shared" si="422"/>
        <v>33</v>
      </c>
      <c r="FG159" s="3">
        <f t="shared" si="423"/>
        <v>1.65</v>
      </c>
      <c r="FH159" t="s">
        <v>521</v>
      </c>
      <c r="FI159">
        <v>16</v>
      </c>
      <c r="FJ159" t="s">
        <v>520</v>
      </c>
      <c r="FK159">
        <v>15</v>
      </c>
      <c r="FL159" t="s">
        <v>514</v>
      </c>
      <c r="FM159" s="3">
        <v>10</v>
      </c>
      <c r="FN159" s="2">
        <v>1</v>
      </c>
      <c r="FO159">
        <v>2</v>
      </c>
      <c r="FP159">
        <v>2</v>
      </c>
      <c r="FQ159">
        <v>1</v>
      </c>
      <c r="FR159">
        <v>2</v>
      </c>
      <c r="FS159">
        <v>2</v>
      </c>
      <c r="FT159">
        <v>1</v>
      </c>
      <c r="FU159">
        <v>2</v>
      </c>
      <c r="FV159">
        <v>2</v>
      </c>
      <c r="FW159">
        <v>1</v>
      </c>
      <c r="FX159">
        <v>1</v>
      </c>
      <c r="FY159" s="37">
        <v>2</v>
      </c>
      <c r="FZ159">
        <v>2</v>
      </c>
      <c r="GA159">
        <v>2</v>
      </c>
      <c r="GB159">
        <v>2</v>
      </c>
      <c r="GC159">
        <v>2</v>
      </c>
      <c r="GD159">
        <v>1</v>
      </c>
      <c r="GE159">
        <v>1</v>
      </c>
      <c r="GF159">
        <v>2</v>
      </c>
      <c r="GG159">
        <v>2</v>
      </c>
      <c r="GH159">
        <v>2</v>
      </c>
      <c r="GI159">
        <v>1</v>
      </c>
      <c r="GJ159" s="2">
        <f t="shared" si="424"/>
        <v>33</v>
      </c>
      <c r="GK159" s="3">
        <f t="shared" si="425"/>
        <v>1.65</v>
      </c>
      <c r="GL159" s="2" t="s">
        <v>521</v>
      </c>
      <c r="GM159">
        <v>16</v>
      </c>
      <c r="GN159" t="s">
        <v>520</v>
      </c>
      <c r="GO159">
        <v>15</v>
      </c>
      <c r="GP159" t="s">
        <v>513</v>
      </c>
      <c r="GQ159" s="3">
        <v>9</v>
      </c>
      <c r="GR159" s="2">
        <v>1</v>
      </c>
      <c r="GS159">
        <v>5</v>
      </c>
      <c r="GT159">
        <v>4</v>
      </c>
      <c r="GU159">
        <v>4</v>
      </c>
      <c r="GV159">
        <v>3</v>
      </c>
      <c r="GW159">
        <v>4</v>
      </c>
      <c r="GX159" s="37">
        <f>LOOKUP(GW159,{1,2,3,4,5},{5,4,3,2,1})</f>
        <v>2</v>
      </c>
      <c r="GY159">
        <v>1</v>
      </c>
      <c r="GZ159" s="37">
        <f>LOOKUP(GY159,{1,2,3,4,5},{5,4,3,2,1})</f>
        <v>5</v>
      </c>
      <c r="HA159">
        <v>1</v>
      </c>
      <c r="HB159">
        <v>1</v>
      </c>
      <c r="HC159" s="37">
        <f>LOOKUP(HB159,{1,2,3,4,5},{5,4,3,2,1})</f>
        <v>5</v>
      </c>
      <c r="HD159">
        <v>2</v>
      </c>
      <c r="HE159">
        <v>4</v>
      </c>
      <c r="HF159">
        <v>5</v>
      </c>
      <c r="HG159">
        <v>1</v>
      </c>
      <c r="HH159">
        <v>4</v>
      </c>
      <c r="HI159">
        <v>3</v>
      </c>
      <c r="HJ159">
        <v>4</v>
      </c>
      <c r="HK159">
        <v>2</v>
      </c>
      <c r="HL159" s="37">
        <f>LOOKUP(HK159,{1,2,3,4,5},{5,4,3,2,1})</f>
        <v>4</v>
      </c>
      <c r="HM159">
        <v>2</v>
      </c>
      <c r="HN159" s="37">
        <f>LOOKUP(HM159,{1,2,3,4,5},{5,4,3,2,1})</f>
        <v>4</v>
      </c>
      <c r="HO159">
        <f t="shared" si="426"/>
        <v>60</v>
      </c>
      <c r="HP159">
        <f t="shared" si="427"/>
        <v>3.53</v>
      </c>
      <c r="HQ159">
        <v>1</v>
      </c>
      <c r="HR159">
        <v>2</v>
      </c>
      <c r="HS159">
        <v>3</v>
      </c>
      <c r="HT159">
        <v>1</v>
      </c>
      <c r="HU159">
        <v>1</v>
      </c>
      <c r="HV159">
        <v>1</v>
      </c>
      <c r="HW159">
        <v>2</v>
      </c>
      <c r="HX159" s="37">
        <v>3</v>
      </c>
      <c r="HY159">
        <v>2</v>
      </c>
      <c r="HZ159">
        <v>2</v>
      </c>
      <c r="IA159">
        <v>2</v>
      </c>
      <c r="IB159">
        <v>1</v>
      </c>
      <c r="IC159">
        <v>2</v>
      </c>
      <c r="ID159">
        <v>2</v>
      </c>
      <c r="IE159">
        <v>1</v>
      </c>
      <c r="IF159">
        <v>3</v>
      </c>
      <c r="IG159">
        <v>3</v>
      </c>
      <c r="IH159">
        <v>1</v>
      </c>
      <c r="II159">
        <v>1</v>
      </c>
      <c r="IJ159" s="37">
        <f>LOOKUP(II159,{1,2,3},{3,2,1})</f>
        <v>3</v>
      </c>
      <c r="IK159" s="2">
        <f t="shared" si="488"/>
        <v>32</v>
      </c>
      <c r="IL159" s="3">
        <f t="shared" si="489"/>
        <v>1.88</v>
      </c>
      <c r="IM159" s="2">
        <v>1</v>
      </c>
      <c r="IN159">
        <v>1</v>
      </c>
      <c r="IO159">
        <v>3</v>
      </c>
      <c r="IP159">
        <v>2</v>
      </c>
      <c r="IQ159">
        <v>2</v>
      </c>
      <c r="IR159">
        <v>4</v>
      </c>
      <c r="IS159">
        <v>2</v>
      </c>
      <c r="IT159" s="2">
        <f t="shared" si="428"/>
        <v>14</v>
      </c>
      <c r="IU159" s="3">
        <f t="shared" si="429"/>
        <v>2.3330000000000002</v>
      </c>
      <c r="IV159" s="2">
        <v>1</v>
      </c>
      <c r="IW159">
        <v>2</v>
      </c>
      <c r="IX159">
        <v>4</v>
      </c>
      <c r="IY159">
        <v>3</v>
      </c>
      <c r="IZ159">
        <v>3</v>
      </c>
      <c r="JA159">
        <v>5</v>
      </c>
      <c r="JB159">
        <v>2</v>
      </c>
      <c r="JC159" s="2">
        <f t="shared" si="430"/>
        <v>19</v>
      </c>
      <c r="JD159" s="3">
        <f t="shared" si="431"/>
        <v>3.1669999999999998</v>
      </c>
      <c r="JE159" s="2">
        <v>1</v>
      </c>
      <c r="JF159">
        <v>2</v>
      </c>
      <c r="JG159">
        <v>2</v>
      </c>
      <c r="JH159">
        <v>3</v>
      </c>
      <c r="JI159">
        <v>3</v>
      </c>
      <c r="JJ159">
        <v>3</v>
      </c>
      <c r="JK159">
        <v>3</v>
      </c>
      <c r="JL159" s="2">
        <f t="shared" si="432"/>
        <v>16</v>
      </c>
      <c r="JM159" s="3">
        <f t="shared" si="433"/>
        <v>2.6669999999999998</v>
      </c>
      <c r="JN159" s="2">
        <v>1</v>
      </c>
      <c r="JO159">
        <v>4</v>
      </c>
      <c r="JP159">
        <v>4</v>
      </c>
      <c r="JQ159">
        <v>4</v>
      </c>
      <c r="JR159">
        <v>4</v>
      </c>
      <c r="JS159">
        <v>4</v>
      </c>
      <c r="JT159">
        <v>4</v>
      </c>
      <c r="JU159" s="2">
        <f t="shared" si="452"/>
        <v>24</v>
      </c>
      <c r="JV159" s="3">
        <f t="shared" si="453"/>
        <v>4</v>
      </c>
      <c r="JW159" s="2">
        <v>1</v>
      </c>
      <c r="JX159">
        <v>4</v>
      </c>
      <c r="JY159" s="37">
        <f>LOOKUP(JX159,{1,2,3,4,5},{5,4,3,2,1})</f>
        <v>2</v>
      </c>
      <c r="JZ159">
        <v>3</v>
      </c>
      <c r="KA159" s="37">
        <f>LOOKUP(JZ159,{1,2,3,4,5},{5,4,3,2,1})</f>
        <v>3</v>
      </c>
      <c r="KB159">
        <v>4</v>
      </c>
      <c r="KC159" s="37">
        <f>LOOKUP(KB159,{1,2,3,4,5},{5,4,3,2,1})</f>
        <v>2</v>
      </c>
      <c r="KD159">
        <v>4</v>
      </c>
      <c r="KE159" s="37">
        <f>LOOKUP(KD159,{1,2,3,4,5},{5,4,3,2,1})</f>
        <v>2</v>
      </c>
      <c r="KF159">
        <v>2</v>
      </c>
      <c r="KG159" s="37">
        <f>LOOKUP(KF159,{1,2,3,4,5},{5,4,3,2,1})</f>
        <v>4</v>
      </c>
      <c r="KH159">
        <v>4</v>
      </c>
      <c r="KI159" s="37">
        <f>LOOKUP(KH159,{1,2,3,4,5},{5,4,3,2,1})</f>
        <v>2</v>
      </c>
      <c r="KJ159" s="2">
        <f t="shared" si="448"/>
        <v>21</v>
      </c>
      <c r="KK159" s="3">
        <f t="shared" si="434"/>
        <v>3.5</v>
      </c>
      <c r="KL159" s="2">
        <f t="shared" si="435"/>
        <v>5</v>
      </c>
      <c r="KM159">
        <f t="shared" si="436"/>
        <v>10</v>
      </c>
      <c r="KN159">
        <f t="shared" si="450"/>
        <v>7</v>
      </c>
      <c r="KO159">
        <f t="shared" si="437"/>
        <v>7</v>
      </c>
      <c r="KP159">
        <f t="shared" si="449"/>
        <v>13</v>
      </c>
      <c r="KQ159">
        <f t="shared" si="438"/>
        <v>6</v>
      </c>
      <c r="KR159" s="2">
        <f t="shared" si="454"/>
        <v>6</v>
      </c>
      <c r="KS159">
        <f t="shared" si="451"/>
        <v>6</v>
      </c>
      <c r="KT159">
        <f t="shared" si="456"/>
        <v>7</v>
      </c>
      <c r="KU159">
        <f t="shared" si="457"/>
        <v>7</v>
      </c>
      <c r="KV159">
        <f t="shared" si="458"/>
        <v>7</v>
      </c>
      <c r="KW159" s="3">
        <f t="shared" si="459"/>
        <v>7</v>
      </c>
      <c r="KX159" s="2">
        <v>1</v>
      </c>
      <c r="KY159">
        <v>4</v>
      </c>
      <c r="KZ159">
        <v>5</v>
      </c>
      <c r="LA159">
        <v>2</v>
      </c>
      <c r="LB159">
        <v>3</v>
      </c>
      <c r="LC159">
        <v>4</v>
      </c>
      <c r="LD159">
        <v>3</v>
      </c>
      <c r="LE159">
        <v>5</v>
      </c>
      <c r="LF159">
        <v>3</v>
      </c>
      <c r="LG159">
        <v>3</v>
      </c>
      <c r="LH159">
        <v>4</v>
      </c>
      <c r="LI159">
        <v>3</v>
      </c>
      <c r="LJ159">
        <v>5</v>
      </c>
      <c r="LK159">
        <v>2</v>
      </c>
      <c r="LL159">
        <v>4</v>
      </c>
      <c r="LM159">
        <v>3</v>
      </c>
      <c r="LN159">
        <v>3</v>
      </c>
      <c r="LO159">
        <v>2</v>
      </c>
      <c r="LP159">
        <v>4</v>
      </c>
      <c r="LQ159">
        <v>2</v>
      </c>
      <c r="LR159">
        <v>3</v>
      </c>
      <c r="LS159">
        <v>2</v>
      </c>
      <c r="LT159">
        <v>4</v>
      </c>
      <c r="LU159" s="2">
        <f t="shared" si="439"/>
        <v>26</v>
      </c>
      <c r="LV159" s="3">
        <f t="shared" si="440"/>
        <v>4.3330000000000002</v>
      </c>
      <c r="LW159" s="2">
        <f t="shared" si="441"/>
        <v>47</v>
      </c>
      <c r="LX159" s="3">
        <f t="shared" si="442"/>
        <v>2.9380000000000002</v>
      </c>
      <c r="LY159" s="2">
        <f t="shared" si="443"/>
        <v>73</v>
      </c>
      <c r="LZ159" s="3">
        <f t="shared" si="444"/>
        <v>3.3180000000000001</v>
      </c>
      <c r="MA159" s="2">
        <v>1</v>
      </c>
      <c r="MB159">
        <v>2</v>
      </c>
      <c r="MC159">
        <v>2</v>
      </c>
      <c r="MD159">
        <v>1</v>
      </c>
      <c r="ME159">
        <v>1</v>
      </c>
      <c r="MF159">
        <v>2</v>
      </c>
      <c r="MG159">
        <v>1</v>
      </c>
      <c r="MH159">
        <v>2</v>
      </c>
      <c r="MI159">
        <v>2</v>
      </c>
      <c r="MJ159" s="3">
        <v>2</v>
      </c>
      <c r="MK159">
        <f t="shared" si="445"/>
        <v>16</v>
      </c>
      <c r="ML159" s="2">
        <v>1</v>
      </c>
      <c r="MM159">
        <v>5</v>
      </c>
      <c r="MN159">
        <v>5</v>
      </c>
      <c r="MO159">
        <v>2</v>
      </c>
      <c r="MP159" s="37">
        <f>LOOKUP(MO159,{1,2,3,4,5},{5,4,3,2,1})</f>
        <v>4</v>
      </c>
      <c r="MQ159">
        <v>4</v>
      </c>
      <c r="MR159">
        <v>3</v>
      </c>
      <c r="MS159" s="37">
        <f>LOOKUP(MR159,{1,2,3,4,5},{5,4,3,2,1})</f>
        <v>3</v>
      </c>
      <c r="MT159">
        <v>2</v>
      </c>
      <c r="MU159" s="37">
        <f>LOOKUP(MT159,{1,2,3,4,5},{5,4,3,2,1})</f>
        <v>4</v>
      </c>
      <c r="MV159">
        <v>3</v>
      </c>
      <c r="MW159">
        <v>2</v>
      </c>
      <c r="MX159">
        <v>3</v>
      </c>
      <c r="MY159">
        <v>4</v>
      </c>
      <c r="MZ159" s="37">
        <f>LOOKUP(MY159,{1,2,3,4,5},{5,4,3,2,1})</f>
        <v>2</v>
      </c>
      <c r="NA159">
        <v>2</v>
      </c>
      <c r="NB159">
        <v>3</v>
      </c>
      <c r="NC159">
        <v>4</v>
      </c>
      <c r="ND159" s="37">
        <f>LOOKUP(NC159,{1,2,3,4,5},{5,4,3,2,1})</f>
        <v>2</v>
      </c>
      <c r="NE159">
        <v>1</v>
      </c>
      <c r="NF159">
        <v>2</v>
      </c>
      <c r="NG159" s="37">
        <f>LOOKUP(NF159,{1,2,3,4,5},{5,4,3,2,1})</f>
        <v>4</v>
      </c>
      <c r="NH159">
        <v>3</v>
      </c>
      <c r="NI159" s="37">
        <f>LOOKUP(NH159,{1,2,3,4,5},{5,4,3,2,1})</f>
        <v>3</v>
      </c>
      <c r="NJ159">
        <v>4</v>
      </c>
      <c r="NK159">
        <v>4</v>
      </c>
      <c r="NL159" s="37">
        <f>LOOKUP(NK159,{1,2,3,4,5},{5,4,3,2,1})</f>
        <v>2</v>
      </c>
      <c r="NM159">
        <v>2</v>
      </c>
      <c r="NN159" s="37">
        <f>LOOKUP(NM159,{1,2,3,4,5},{5,4,3,2,1})</f>
        <v>4</v>
      </c>
      <c r="NO159">
        <v>3</v>
      </c>
      <c r="NP159" s="37">
        <f>LOOKUP(NO159,{1,2,3,4,5},{5,4,3,2,1})</f>
        <v>3</v>
      </c>
      <c r="NQ159">
        <v>2</v>
      </c>
      <c r="NR159">
        <v>3</v>
      </c>
      <c r="NS159">
        <v>4</v>
      </c>
      <c r="NT159">
        <v>2</v>
      </c>
      <c r="NU159" s="37">
        <f>LOOKUP(NT159,{1,2,3,4,5},{5,4,3,2,1})</f>
        <v>4</v>
      </c>
      <c r="NV159">
        <v>5</v>
      </c>
      <c r="NW159" s="37">
        <f>LOOKUP(NV159,{1,2,3,4,5},{5,4,3,2,1})</f>
        <v>1</v>
      </c>
      <c r="NX159">
        <v>3</v>
      </c>
      <c r="NY159" s="37">
        <f>LOOKUP(NX159,{1,2,3,4,5},{5,4,3,2,1})</f>
        <v>3</v>
      </c>
      <c r="NZ159">
        <f t="shared" si="485"/>
        <v>80</v>
      </c>
      <c r="OA159">
        <f t="shared" si="486"/>
        <v>3.08</v>
      </c>
      <c r="OB159" s="13" t="s">
        <v>440</v>
      </c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</row>
    <row r="160" spans="1:461" x14ac:dyDescent="0.3">
      <c r="A160" s="30">
        <v>180</v>
      </c>
      <c r="B160" s="2" t="s">
        <v>1003</v>
      </c>
      <c r="C160" s="3">
        <v>1</v>
      </c>
      <c r="D160" s="2">
        <v>21</v>
      </c>
      <c r="E160">
        <v>2</v>
      </c>
      <c r="F160" s="2">
        <v>1</v>
      </c>
      <c r="G160">
        <v>1</v>
      </c>
      <c r="H160" s="3">
        <v>1</v>
      </c>
      <c r="I160" s="2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f t="shared" si="446"/>
        <v>1</v>
      </c>
      <c r="Q160" t="s">
        <v>785</v>
      </c>
      <c r="R160">
        <v>5</v>
      </c>
      <c r="S160">
        <v>2</v>
      </c>
      <c r="T160">
        <f>LOOKUP(R160,{1,2,3,4,5,6,11,15},{1,2,1,2,2,2,1,2})</f>
        <v>2</v>
      </c>
      <c r="U160">
        <v>1</v>
      </c>
      <c r="V160" s="3"/>
      <c r="W160" s="2">
        <v>3</v>
      </c>
      <c r="X160">
        <v>3</v>
      </c>
      <c r="Y160">
        <v>10</v>
      </c>
      <c r="Z160" s="13">
        <f t="shared" si="359"/>
        <v>0.5</v>
      </c>
      <c r="AA160">
        <v>10</v>
      </c>
      <c r="AB160" s="13">
        <f t="shared" si="360"/>
        <v>0.5</v>
      </c>
      <c r="AC160">
        <f t="shared" si="362"/>
        <v>3</v>
      </c>
      <c r="AD160" s="13">
        <f t="shared" si="487"/>
        <v>1</v>
      </c>
      <c r="AE160" s="2">
        <v>1</v>
      </c>
      <c r="AF160">
        <v>1</v>
      </c>
      <c r="AG160">
        <f t="shared" si="463"/>
        <v>1</v>
      </c>
      <c r="AH160">
        <v>1</v>
      </c>
      <c r="AI160">
        <f t="shared" si="464"/>
        <v>1</v>
      </c>
      <c r="AJ160">
        <v>1</v>
      </c>
      <c r="AK160">
        <f t="shared" si="465"/>
        <v>1</v>
      </c>
      <c r="AL160">
        <v>1</v>
      </c>
      <c r="AM160">
        <f t="shared" si="466"/>
        <v>-1</v>
      </c>
      <c r="AN160">
        <v>2</v>
      </c>
      <c r="AO160">
        <f t="shared" si="467"/>
        <v>1</v>
      </c>
      <c r="AP160">
        <v>1</v>
      </c>
      <c r="AQ160">
        <f t="shared" si="468"/>
        <v>1</v>
      </c>
      <c r="AR160">
        <v>2</v>
      </c>
      <c r="AS160">
        <f t="shared" si="469"/>
        <v>1</v>
      </c>
      <c r="AT160">
        <v>1</v>
      </c>
      <c r="AU160">
        <f t="shared" si="470"/>
        <v>-1</v>
      </c>
      <c r="AV160">
        <v>1</v>
      </c>
      <c r="AW160">
        <f t="shared" si="471"/>
        <v>1</v>
      </c>
      <c r="AX160">
        <v>1</v>
      </c>
      <c r="AY160">
        <f t="shared" si="472"/>
        <v>-1</v>
      </c>
      <c r="AZ160">
        <v>2</v>
      </c>
      <c r="BA160">
        <f t="shared" si="473"/>
        <v>1</v>
      </c>
      <c r="BB160">
        <v>1</v>
      </c>
      <c r="BC160">
        <f t="shared" si="474"/>
        <v>1</v>
      </c>
      <c r="BD160">
        <v>1</v>
      </c>
      <c r="BE160">
        <f t="shared" si="475"/>
        <v>1</v>
      </c>
      <c r="BF160">
        <v>2</v>
      </c>
      <c r="BG160">
        <f t="shared" si="476"/>
        <v>1</v>
      </c>
      <c r="BH160">
        <v>1</v>
      </c>
      <c r="BI160">
        <f t="shared" si="477"/>
        <v>1</v>
      </c>
      <c r="BJ160">
        <v>1</v>
      </c>
      <c r="BK160">
        <f t="shared" si="478"/>
        <v>-1</v>
      </c>
      <c r="BL160">
        <v>2</v>
      </c>
      <c r="BM160">
        <f t="shared" si="479"/>
        <v>1</v>
      </c>
      <c r="BN160">
        <v>2</v>
      </c>
      <c r="BO160">
        <f t="shared" si="480"/>
        <v>-1</v>
      </c>
      <c r="BP160">
        <v>1</v>
      </c>
      <c r="BQ160">
        <f t="shared" si="481"/>
        <v>1</v>
      </c>
      <c r="BR160">
        <v>1</v>
      </c>
      <c r="BS160">
        <f t="shared" si="482"/>
        <v>-1</v>
      </c>
      <c r="BT160">
        <v>2</v>
      </c>
      <c r="BU160">
        <f t="shared" si="483"/>
        <v>1</v>
      </c>
      <c r="BV160" s="13">
        <f t="shared" si="484"/>
        <v>9</v>
      </c>
      <c r="BW160" s="2">
        <v>1</v>
      </c>
      <c r="BX160">
        <v>1</v>
      </c>
      <c r="BY160">
        <v>3</v>
      </c>
      <c r="BZ160">
        <v>1</v>
      </c>
      <c r="CA160">
        <v>5</v>
      </c>
      <c r="CB160">
        <v>3</v>
      </c>
      <c r="CC160">
        <v>4</v>
      </c>
      <c r="CD160">
        <v>3</v>
      </c>
      <c r="CE160" s="37">
        <v>5</v>
      </c>
      <c r="CF160">
        <v>4</v>
      </c>
      <c r="CG160">
        <v>4</v>
      </c>
      <c r="CH160">
        <v>3</v>
      </c>
      <c r="CI160">
        <v>3</v>
      </c>
      <c r="CJ160">
        <v>1</v>
      </c>
      <c r="CK160">
        <v>2</v>
      </c>
      <c r="CL160">
        <v>5</v>
      </c>
      <c r="CM160">
        <v>3</v>
      </c>
      <c r="CN160">
        <v>4</v>
      </c>
      <c r="CO160">
        <v>4</v>
      </c>
      <c r="CP160">
        <v>5</v>
      </c>
      <c r="CQ160">
        <v>4</v>
      </c>
      <c r="CR160">
        <v>1</v>
      </c>
      <c r="CS160">
        <f>LOOKUP(CR160,{1,2,3,4,5},{5,4,3,2,1})</f>
        <v>5</v>
      </c>
      <c r="CT160">
        <v>5</v>
      </c>
      <c r="CU160">
        <v>3</v>
      </c>
      <c r="CV160">
        <v>4</v>
      </c>
      <c r="CW160">
        <v>1</v>
      </c>
      <c r="CX160">
        <f>LOOKUP(CW160,{1,2,3,4,5},{5,4,3,2,1})</f>
        <v>5</v>
      </c>
      <c r="CY160">
        <v>1</v>
      </c>
      <c r="CZ160">
        <f>LOOKUP(CY160,{1,2,3,4,5},{5,4,3,2,1})</f>
        <v>5</v>
      </c>
      <c r="DA160">
        <v>1</v>
      </c>
      <c r="DB160">
        <f>LOOKUP(DA160,{1,2,3,4,5},{5,4,3,2,1})</f>
        <v>5</v>
      </c>
      <c r="DC160">
        <v>5</v>
      </c>
      <c r="DD160">
        <v>5</v>
      </c>
      <c r="DE160">
        <v>5</v>
      </c>
      <c r="DF160">
        <v>5</v>
      </c>
      <c r="DG160">
        <v>5</v>
      </c>
      <c r="DH160">
        <v>5</v>
      </c>
      <c r="DI160">
        <v>3</v>
      </c>
      <c r="DJ160">
        <v>5</v>
      </c>
      <c r="DK160">
        <v>5</v>
      </c>
      <c r="DL160" s="2">
        <f t="shared" si="399"/>
        <v>5</v>
      </c>
      <c r="DM160">
        <f t="shared" si="400"/>
        <v>1.6667000000000001</v>
      </c>
      <c r="DN160">
        <f t="shared" si="401"/>
        <v>15</v>
      </c>
      <c r="DO160">
        <f t="shared" si="402"/>
        <v>5</v>
      </c>
      <c r="DP160">
        <f t="shared" si="403"/>
        <v>20</v>
      </c>
      <c r="DQ160" s="3">
        <f t="shared" si="404"/>
        <v>3.3334000000000001</v>
      </c>
      <c r="DR160" s="2">
        <f t="shared" si="405"/>
        <v>21</v>
      </c>
      <c r="DS160">
        <f t="shared" si="406"/>
        <v>3.5</v>
      </c>
      <c r="DT160">
        <f t="shared" si="407"/>
        <v>27</v>
      </c>
      <c r="DU160">
        <f t="shared" si="408"/>
        <v>3.375</v>
      </c>
      <c r="DV160">
        <f t="shared" si="409"/>
        <v>48</v>
      </c>
      <c r="DW160" s="3">
        <f t="shared" si="410"/>
        <v>3.43</v>
      </c>
      <c r="DX160" s="2">
        <f t="shared" si="411"/>
        <v>14</v>
      </c>
      <c r="DY160">
        <f t="shared" si="412"/>
        <v>4.6666999999999996</v>
      </c>
      <c r="DZ160">
        <f t="shared" si="413"/>
        <v>12</v>
      </c>
      <c r="EA160">
        <f t="shared" si="414"/>
        <v>4</v>
      </c>
      <c r="EB160">
        <f t="shared" si="415"/>
        <v>26</v>
      </c>
      <c r="EC160" s="3">
        <f t="shared" si="416"/>
        <v>4.33</v>
      </c>
      <c r="ED160" s="2">
        <f t="shared" si="447"/>
        <v>30</v>
      </c>
      <c r="EE160" s="3">
        <f t="shared" si="417"/>
        <v>5</v>
      </c>
      <c r="EF160" s="2">
        <f t="shared" si="418"/>
        <v>13</v>
      </c>
      <c r="EG160" s="3">
        <f t="shared" si="419"/>
        <v>4.33</v>
      </c>
      <c r="EH160" s="2">
        <f t="shared" si="420"/>
        <v>137</v>
      </c>
      <c r="EI160" s="3">
        <f t="shared" si="421"/>
        <v>3.91</v>
      </c>
      <c r="EJ160" s="2">
        <v>1</v>
      </c>
      <c r="EK160">
        <v>3</v>
      </c>
      <c r="EL160">
        <v>5</v>
      </c>
      <c r="EM160">
        <v>5</v>
      </c>
      <c r="EN160">
        <v>3</v>
      </c>
      <c r="EO160">
        <v>3</v>
      </c>
      <c r="EP160">
        <v>3</v>
      </c>
      <c r="EQ160">
        <v>5</v>
      </c>
      <c r="ER160">
        <v>3</v>
      </c>
      <c r="ES160">
        <v>4</v>
      </c>
      <c r="ET160">
        <v>5</v>
      </c>
      <c r="EU160" s="37">
        <v>2</v>
      </c>
      <c r="EV160">
        <v>1</v>
      </c>
      <c r="EW160">
        <v>1</v>
      </c>
      <c r="EX160">
        <v>4</v>
      </c>
      <c r="EY160">
        <v>3</v>
      </c>
      <c r="EZ160">
        <v>4</v>
      </c>
      <c r="FA160">
        <v>1</v>
      </c>
      <c r="FB160">
        <v>1</v>
      </c>
      <c r="FC160">
        <v>1</v>
      </c>
      <c r="FD160">
        <v>3</v>
      </c>
      <c r="FE160">
        <v>5</v>
      </c>
      <c r="FF160" s="2">
        <f t="shared" si="422"/>
        <v>63</v>
      </c>
      <c r="FG160" s="3">
        <f t="shared" si="423"/>
        <v>3.15</v>
      </c>
      <c r="FH160" t="s">
        <v>514</v>
      </c>
      <c r="FI160">
        <v>10</v>
      </c>
      <c r="FJ160" t="s">
        <v>513</v>
      </c>
      <c r="FK160">
        <v>9</v>
      </c>
      <c r="FL160" t="s">
        <v>520</v>
      </c>
      <c r="FM160" s="3">
        <v>15</v>
      </c>
      <c r="FN160" s="2">
        <v>1</v>
      </c>
      <c r="FO160">
        <v>1</v>
      </c>
      <c r="FP160">
        <v>1</v>
      </c>
      <c r="FQ160">
        <v>1</v>
      </c>
      <c r="FR160">
        <v>2</v>
      </c>
      <c r="FS160">
        <v>2</v>
      </c>
      <c r="FT160">
        <v>2</v>
      </c>
      <c r="FU160">
        <v>1</v>
      </c>
      <c r="FV160">
        <v>1</v>
      </c>
      <c r="FW160">
        <v>1</v>
      </c>
      <c r="FX160">
        <v>1</v>
      </c>
      <c r="FY160" s="37">
        <v>2</v>
      </c>
      <c r="FZ160">
        <v>2</v>
      </c>
      <c r="GA160">
        <v>2</v>
      </c>
      <c r="GB160">
        <v>1</v>
      </c>
      <c r="GC160">
        <v>1</v>
      </c>
      <c r="GD160">
        <v>1</v>
      </c>
      <c r="GE160">
        <v>1</v>
      </c>
      <c r="GF160">
        <v>2</v>
      </c>
      <c r="GG160">
        <v>2</v>
      </c>
      <c r="GH160">
        <v>1</v>
      </c>
      <c r="GI160">
        <v>1</v>
      </c>
      <c r="GJ160" s="2">
        <f t="shared" si="424"/>
        <v>27</v>
      </c>
      <c r="GK160" s="3">
        <f t="shared" si="425"/>
        <v>1.35</v>
      </c>
      <c r="GL160" s="2" t="s">
        <v>511</v>
      </c>
      <c r="GM160">
        <v>7</v>
      </c>
      <c r="GN160" t="s">
        <v>520</v>
      </c>
      <c r="GO160">
        <v>15</v>
      </c>
      <c r="GP160" t="s">
        <v>514</v>
      </c>
      <c r="GQ160" s="3">
        <v>10</v>
      </c>
      <c r="GR160" s="2">
        <v>1</v>
      </c>
      <c r="GS160">
        <v>4</v>
      </c>
      <c r="GT160">
        <v>4</v>
      </c>
      <c r="GU160">
        <v>2</v>
      </c>
      <c r="GV160">
        <v>4</v>
      </c>
      <c r="GW160">
        <v>4</v>
      </c>
      <c r="GX160" s="37">
        <f>LOOKUP(GW160,{1,2,3,4,5},{5,4,3,2,1})</f>
        <v>2</v>
      </c>
      <c r="GY160">
        <v>1</v>
      </c>
      <c r="GZ160" s="37">
        <f>LOOKUP(GY160,{1,2,3,4,5},{5,4,3,2,1})</f>
        <v>5</v>
      </c>
      <c r="HA160">
        <v>1</v>
      </c>
      <c r="HB160">
        <v>1</v>
      </c>
      <c r="HC160" s="37">
        <f>LOOKUP(HB160,{1,2,3,4,5},{5,4,3,2,1})</f>
        <v>5</v>
      </c>
      <c r="HD160">
        <v>1</v>
      </c>
      <c r="HE160">
        <v>3</v>
      </c>
      <c r="HF160">
        <v>4</v>
      </c>
      <c r="HG160">
        <v>1</v>
      </c>
      <c r="HH160">
        <v>1</v>
      </c>
      <c r="HI160">
        <v>4</v>
      </c>
      <c r="HJ160">
        <v>5</v>
      </c>
      <c r="HK160">
        <v>1</v>
      </c>
      <c r="HL160" s="37">
        <f>LOOKUP(HK160,{1,2,3,4,5},{5,4,3,2,1})</f>
        <v>5</v>
      </c>
      <c r="HM160">
        <v>1</v>
      </c>
      <c r="HN160" s="37">
        <f>LOOKUP(HM160,{1,2,3,4,5},{5,4,3,2,1})</f>
        <v>5</v>
      </c>
      <c r="HO160">
        <f t="shared" si="426"/>
        <v>56</v>
      </c>
      <c r="HP160">
        <f t="shared" si="427"/>
        <v>3.29</v>
      </c>
      <c r="HQ160">
        <v>1</v>
      </c>
      <c r="HR160">
        <v>2</v>
      </c>
      <c r="HS160">
        <v>3</v>
      </c>
      <c r="HT160">
        <v>1</v>
      </c>
      <c r="HU160">
        <v>1</v>
      </c>
      <c r="HV160">
        <v>1</v>
      </c>
      <c r="HW160">
        <v>1</v>
      </c>
      <c r="HX160" s="37">
        <v>3</v>
      </c>
      <c r="HY160">
        <v>2</v>
      </c>
      <c r="HZ160">
        <v>2</v>
      </c>
      <c r="IA160">
        <v>3</v>
      </c>
      <c r="IB160">
        <v>1</v>
      </c>
      <c r="IC160">
        <v>2</v>
      </c>
      <c r="ID160">
        <v>1</v>
      </c>
      <c r="IE160">
        <v>3</v>
      </c>
      <c r="IF160">
        <v>2</v>
      </c>
      <c r="IG160">
        <v>3</v>
      </c>
      <c r="IH160">
        <v>1</v>
      </c>
      <c r="II160">
        <v>2</v>
      </c>
      <c r="IJ160" s="37">
        <f>LOOKUP(II160,{1,2,3},{3,2,1})</f>
        <v>2</v>
      </c>
      <c r="IK160" s="2">
        <f t="shared" si="488"/>
        <v>31</v>
      </c>
      <c r="IL160" s="3">
        <f t="shared" si="489"/>
        <v>1.82</v>
      </c>
      <c r="IM160" s="2">
        <v>1</v>
      </c>
      <c r="IN160">
        <v>2</v>
      </c>
      <c r="IO160">
        <v>4</v>
      </c>
      <c r="IP160">
        <v>4</v>
      </c>
      <c r="IQ160">
        <v>2</v>
      </c>
      <c r="IR160">
        <v>5</v>
      </c>
      <c r="IS160">
        <v>4</v>
      </c>
      <c r="IT160" s="2">
        <f t="shared" si="428"/>
        <v>21</v>
      </c>
      <c r="IU160" s="3">
        <f t="shared" si="429"/>
        <v>3.5</v>
      </c>
      <c r="IV160" s="2">
        <v>1</v>
      </c>
      <c r="IW160">
        <v>1</v>
      </c>
      <c r="IX160">
        <v>4</v>
      </c>
      <c r="IY160">
        <v>5</v>
      </c>
      <c r="IZ160">
        <v>3</v>
      </c>
      <c r="JA160">
        <v>5</v>
      </c>
      <c r="JB160">
        <v>4</v>
      </c>
      <c r="JC160" s="2">
        <f t="shared" si="430"/>
        <v>22</v>
      </c>
      <c r="JD160" s="3">
        <f t="shared" si="431"/>
        <v>3.6669999999999998</v>
      </c>
      <c r="JE160" s="2">
        <v>1</v>
      </c>
      <c r="JF160">
        <v>1</v>
      </c>
      <c r="JG160">
        <v>4</v>
      </c>
      <c r="JH160">
        <v>4</v>
      </c>
      <c r="JI160">
        <v>4</v>
      </c>
      <c r="JJ160">
        <v>1</v>
      </c>
      <c r="JK160">
        <v>4</v>
      </c>
      <c r="JL160" s="2">
        <f t="shared" si="432"/>
        <v>18</v>
      </c>
      <c r="JM160" s="3">
        <f t="shared" si="433"/>
        <v>3</v>
      </c>
      <c r="JN160" s="2">
        <v>1</v>
      </c>
      <c r="JO160">
        <v>5</v>
      </c>
      <c r="JP160">
        <v>5</v>
      </c>
      <c r="JQ160">
        <v>5</v>
      </c>
      <c r="JR160">
        <v>5</v>
      </c>
      <c r="JS160">
        <v>5</v>
      </c>
      <c r="JT160">
        <v>5</v>
      </c>
      <c r="JU160" s="2">
        <f t="shared" si="452"/>
        <v>30</v>
      </c>
      <c r="JV160" s="3">
        <f t="shared" si="453"/>
        <v>5</v>
      </c>
      <c r="JW160" s="2">
        <v>1</v>
      </c>
      <c r="JX160">
        <v>2</v>
      </c>
      <c r="JY160" s="37">
        <f>LOOKUP(JX160,{1,2,3,4,5},{5,4,3,2,1})</f>
        <v>4</v>
      </c>
      <c r="JZ160">
        <v>2</v>
      </c>
      <c r="KA160" s="37">
        <f>LOOKUP(JZ160,{1,2,3,4,5},{5,4,3,2,1})</f>
        <v>4</v>
      </c>
      <c r="KB160">
        <v>5</v>
      </c>
      <c r="KC160" s="37">
        <f>LOOKUP(KB160,{1,2,3,4,5},{5,4,3,2,1})</f>
        <v>1</v>
      </c>
      <c r="KD160">
        <v>5</v>
      </c>
      <c r="KE160" s="37">
        <f>LOOKUP(KD160,{1,2,3,4,5},{5,4,3,2,1})</f>
        <v>1</v>
      </c>
      <c r="KF160">
        <v>3</v>
      </c>
      <c r="KG160" s="37">
        <f>LOOKUP(KF160,{1,2,3,4,5},{5,4,3,2,1})</f>
        <v>3</v>
      </c>
      <c r="KH160">
        <v>3</v>
      </c>
      <c r="KI160" s="37">
        <f>LOOKUP(KH160,{1,2,3,4,5},{5,4,3,2,1})</f>
        <v>3</v>
      </c>
      <c r="KJ160" s="2">
        <f t="shared" si="448"/>
        <v>20</v>
      </c>
      <c r="KK160" s="3">
        <f t="shared" si="434"/>
        <v>3.3330000000000002</v>
      </c>
      <c r="KL160" s="2">
        <f t="shared" si="435"/>
        <v>7</v>
      </c>
      <c r="KM160">
        <f t="shared" si="436"/>
        <v>12</v>
      </c>
      <c r="KN160">
        <f t="shared" si="450"/>
        <v>10</v>
      </c>
      <c r="KO160">
        <f t="shared" si="437"/>
        <v>6</v>
      </c>
      <c r="KP160">
        <f t="shared" si="449"/>
        <v>13</v>
      </c>
      <c r="KQ160">
        <f t="shared" si="438"/>
        <v>11</v>
      </c>
      <c r="KR160" s="2">
        <f t="shared" si="454"/>
        <v>6</v>
      </c>
      <c r="KS160">
        <f t="shared" si="451"/>
        <v>9</v>
      </c>
      <c r="KT160">
        <f t="shared" si="456"/>
        <v>9</v>
      </c>
      <c r="KU160">
        <f t="shared" si="457"/>
        <v>9</v>
      </c>
      <c r="KV160">
        <f t="shared" si="458"/>
        <v>6</v>
      </c>
      <c r="KW160" s="3">
        <f t="shared" si="459"/>
        <v>9</v>
      </c>
      <c r="KX160" s="2">
        <v>1</v>
      </c>
      <c r="KY160">
        <v>4</v>
      </c>
      <c r="KZ160">
        <v>4</v>
      </c>
      <c r="LA160">
        <v>2</v>
      </c>
      <c r="LB160">
        <v>1</v>
      </c>
      <c r="LC160">
        <v>4</v>
      </c>
      <c r="LD160">
        <v>2</v>
      </c>
      <c r="LE160">
        <v>5</v>
      </c>
      <c r="LF160">
        <v>1</v>
      </c>
      <c r="LG160">
        <v>5</v>
      </c>
      <c r="LH160">
        <v>5</v>
      </c>
      <c r="LI160">
        <v>2</v>
      </c>
      <c r="LJ160">
        <v>5</v>
      </c>
      <c r="LK160">
        <v>3</v>
      </c>
      <c r="LL160">
        <v>5</v>
      </c>
      <c r="LM160">
        <v>3</v>
      </c>
      <c r="LN160">
        <v>2</v>
      </c>
      <c r="LO160">
        <v>2</v>
      </c>
      <c r="LP160">
        <v>2</v>
      </c>
      <c r="LQ160">
        <v>2</v>
      </c>
      <c r="LR160">
        <v>3</v>
      </c>
      <c r="LS160">
        <v>1</v>
      </c>
      <c r="LT160">
        <v>5</v>
      </c>
      <c r="LU160" s="2">
        <f t="shared" si="439"/>
        <v>28</v>
      </c>
      <c r="LV160" s="3">
        <f t="shared" si="440"/>
        <v>4.6669999999999998</v>
      </c>
      <c r="LW160" s="2">
        <f t="shared" si="441"/>
        <v>40</v>
      </c>
      <c r="LX160" s="3">
        <f t="shared" si="442"/>
        <v>2.5</v>
      </c>
      <c r="LY160" s="2">
        <f t="shared" si="443"/>
        <v>68</v>
      </c>
      <c r="LZ160" s="3">
        <f t="shared" si="444"/>
        <v>3.0910000000000002</v>
      </c>
      <c r="MA160" s="2">
        <v>1</v>
      </c>
      <c r="MB160">
        <v>2</v>
      </c>
      <c r="MC160">
        <v>2</v>
      </c>
      <c r="MD160">
        <v>1</v>
      </c>
      <c r="ME160">
        <v>1</v>
      </c>
      <c r="MF160">
        <v>1</v>
      </c>
      <c r="MG160">
        <v>2</v>
      </c>
      <c r="MH160">
        <v>1</v>
      </c>
      <c r="MI160">
        <v>1</v>
      </c>
      <c r="MJ160" s="3">
        <v>2</v>
      </c>
      <c r="MK160">
        <f t="shared" si="445"/>
        <v>14</v>
      </c>
      <c r="ML160" s="2">
        <v>1</v>
      </c>
      <c r="MM160">
        <v>4</v>
      </c>
      <c r="MN160">
        <v>4</v>
      </c>
      <c r="MO160">
        <v>3</v>
      </c>
      <c r="MP160" s="37">
        <f>LOOKUP(MO160,{1,2,3,4,5},{5,4,3,2,1})</f>
        <v>3</v>
      </c>
      <c r="MQ160">
        <v>3</v>
      </c>
      <c r="MR160">
        <v>3</v>
      </c>
      <c r="MS160" s="37">
        <f>LOOKUP(MR160,{1,2,3,4,5},{5,4,3,2,1})</f>
        <v>3</v>
      </c>
      <c r="MT160">
        <v>3</v>
      </c>
      <c r="MU160" s="37">
        <f>LOOKUP(MT160,{1,2,3,4,5},{5,4,3,2,1})</f>
        <v>3</v>
      </c>
      <c r="MV160">
        <v>1</v>
      </c>
      <c r="MW160">
        <v>2</v>
      </c>
      <c r="MX160">
        <v>1</v>
      </c>
      <c r="MY160">
        <v>4</v>
      </c>
      <c r="MZ160" s="37">
        <f>LOOKUP(MY160,{1,2,3,4,5},{5,4,3,2,1})</f>
        <v>2</v>
      </c>
      <c r="NA160">
        <v>4</v>
      </c>
      <c r="NB160">
        <v>3</v>
      </c>
      <c r="NC160">
        <v>5</v>
      </c>
      <c r="ND160" s="37">
        <f>LOOKUP(NC160,{1,2,3,4,5},{5,4,3,2,1})</f>
        <v>1</v>
      </c>
      <c r="NE160">
        <v>1</v>
      </c>
      <c r="NF160">
        <v>3</v>
      </c>
      <c r="NG160" s="37">
        <f>LOOKUP(NF160,{1,2,3,4,5},{5,4,3,2,1})</f>
        <v>3</v>
      </c>
      <c r="NH160">
        <v>5</v>
      </c>
      <c r="NI160" s="37">
        <f>LOOKUP(NH160,{1,2,3,4,5},{5,4,3,2,1})</f>
        <v>1</v>
      </c>
      <c r="NJ160">
        <v>1</v>
      </c>
      <c r="NK160">
        <v>5</v>
      </c>
      <c r="NL160" s="37">
        <f>LOOKUP(NK160,{1,2,3,4,5},{5,4,3,2,1})</f>
        <v>1</v>
      </c>
      <c r="NM160">
        <v>1</v>
      </c>
      <c r="NN160" s="37">
        <f>LOOKUP(NM160,{1,2,3,4,5},{5,4,3,2,1})</f>
        <v>5</v>
      </c>
      <c r="NO160">
        <v>3</v>
      </c>
      <c r="NP160" s="37">
        <f>LOOKUP(NO160,{1,2,3,4,5},{5,4,3,2,1})</f>
        <v>3</v>
      </c>
      <c r="NQ160">
        <v>1</v>
      </c>
      <c r="NR160">
        <v>5</v>
      </c>
      <c r="NS160">
        <v>4</v>
      </c>
      <c r="NT160">
        <v>1</v>
      </c>
      <c r="NU160" s="37">
        <f>LOOKUP(NT160,{1,2,3,4,5},{5,4,3,2,1})</f>
        <v>5</v>
      </c>
      <c r="NV160">
        <v>5</v>
      </c>
      <c r="NW160" s="37">
        <f>LOOKUP(NV160,{1,2,3,4,5},{5,4,3,2,1})</f>
        <v>1</v>
      </c>
      <c r="NX160">
        <v>5</v>
      </c>
      <c r="NY160" s="37">
        <f>LOOKUP(NX160,{1,2,3,4,5},{5,4,3,2,1})</f>
        <v>1</v>
      </c>
      <c r="NZ160">
        <f t="shared" si="485"/>
        <v>66</v>
      </c>
      <c r="OA160">
        <f t="shared" si="486"/>
        <v>2.54</v>
      </c>
      <c r="OB160" s="13" t="s">
        <v>1004</v>
      </c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</row>
    <row r="161" spans="1:461" x14ac:dyDescent="0.3">
      <c r="A161" s="30">
        <v>181</v>
      </c>
      <c r="B161" s="2" t="s">
        <v>1005</v>
      </c>
      <c r="C161" s="3">
        <v>1</v>
      </c>
      <c r="D161" s="2">
        <v>19</v>
      </c>
      <c r="E161">
        <v>2</v>
      </c>
      <c r="F161" s="2">
        <v>2</v>
      </c>
      <c r="G161">
        <v>2</v>
      </c>
      <c r="H161" s="3">
        <v>1</v>
      </c>
      <c r="I161" s="2">
        <v>1</v>
      </c>
      <c r="J161">
        <v>0</v>
      </c>
      <c r="K161">
        <v>1</v>
      </c>
      <c r="L161">
        <v>1</v>
      </c>
      <c r="M161">
        <v>0</v>
      </c>
      <c r="N161">
        <v>1</v>
      </c>
      <c r="O161">
        <v>1</v>
      </c>
      <c r="P161">
        <f t="shared" si="446"/>
        <v>4</v>
      </c>
      <c r="Q161" t="s">
        <v>1006</v>
      </c>
      <c r="R161">
        <v>5</v>
      </c>
      <c r="S161">
        <v>2</v>
      </c>
      <c r="T161">
        <f>LOOKUP(R161,{1,2,3,4,5,6,11,15},{1,2,1,2,2,2,1,2})</f>
        <v>2</v>
      </c>
      <c r="U161">
        <v>1</v>
      </c>
      <c r="V161" s="3"/>
      <c r="W161" s="2">
        <v>3</v>
      </c>
      <c r="X161">
        <v>3</v>
      </c>
      <c r="Y161">
        <v>10</v>
      </c>
      <c r="Z161" s="13">
        <f t="shared" si="359"/>
        <v>0.5</v>
      </c>
      <c r="AA161">
        <v>50</v>
      </c>
      <c r="AB161" s="13">
        <f t="shared" si="360"/>
        <v>2.5</v>
      </c>
      <c r="AC161">
        <f t="shared" si="362"/>
        <v>5</v>
      </c>
      <c r="AD161" s="13">
        <f t="shared" si="487"/>
        <v>1.667</v>
      </c>
      <c r="AE161" s="2">
        <v>1</v>
      </c>
      <c r="AF161">
        <v>1</v>
      </c>
      <c r="AG161">
        <f t="shared" si="463"/>
        <v>1</v>
      </c>
      <c r="AH161">
        <v>1</v>
      </c>
      <c r="AI161">
        <f t="shared" si="464"/>
        <v>1</v>
      </c>
      <c r="AJ161">
        <v>1</v>
      </c>
      <c r="AK161">
        <f t="shared" si="465"/>
        <v>1</v>
      </c>
      <c r="AL161">
        <v>1</v>
      </c>
      <c r="AM161">
        <f t="shared" si="466"/>
        <v>-1</v>
      </c>
      <c r="AN161">
        <v>2</v>
      </c>
      <c r="AO161">
        <f t="shared" si="467"/>
        <v>1</v>
      </c>
      <c r="AP161">
        <v>1</v>
      </c>
      <c r="AQ161">
        <f t="shared" si="468"/>
        <v>1</v>
      </c>
      <c r="AR161">
        <v>2</v>
      </c>
      <c r="AS161">
        <f t="shared" si="469"/>
        <v>1</v>
      </c>
      <c r="AT161">
        <v>2</v>
      </c>
      <c r="AU161">
        <f t="shared" si="470"/>
        <v>1</v>
      </c>
      <c r="AV161">
        <v>1</v>
      </c>
      <c r="AW161">
        <f t="shared" si="471"/>
        <v>1</v>
      </c>
      <c r="AX161">
        <v>1</v>
      </c>
      <c r="AY161">
        <f t="shared" si="472"/>
        <v>-1</v>
      </c>
      <c r="AZ161">
        <v>1</v>
      </c>
      <c r="BA161">
        <f t="shared" si="473"/>
        <v>-1</v>
      </c>
      <c r="BB161">
        <v>1</v>
      </c>
      <c r="BC161">
        <f t="shared" si="474"/>
        <v>1</v>
      </c>
      <c r="BD161">
        <v>1</v>
      </c>
      <c r="BE161">
        <f t="shared" si="475"/>
        <v>1</v>
      </c>
      <c r="BF161">
        <v>2</v>
      </c>
      <c r="BG161">
        <f t="shared" si="476"/>
        <v>1</v>
      </c>
      <c r="BH161">
        <v>1</v>
      </c>
      <c r="BI161">
        <f t="shared" si="477"/>
        <v>1</v>
      </c>
      <c r="BJ161">
        <v>2</v>
      </c>
      <c r="BK161">
        <f t="shared" si="478"/>
        <v>1</v>
      </c>
      <c r="BL161">
        <v>2</v>
      </c>
      <c r="BM161">
        <f t="shared" si="479"/>
        <v>1</v>
      </c>
      <c r="BN161">
        <v>1</v>
      </c>
      <c r="BO161">
        <f t="shared" si="480"/>
        <v>1</v>
      </c>
      <c r="BP161">
        <v>1</v>
      </c>
      <c r="BQ161">
        <f t="shared" si="481"/>
        <v>1</v>
      </c>
      <c r="BR161">
        <v>2</v>
      </c>
      <c r="BS161">
        <f t="shared" si="482"/>
        <v>1</v>
      </c>
      <c r="BT161">
        <v>2</v>
      </c>
      <c r="BU161">
        <f t="shared" si="483"/>
        <v>1</v>
      </c>
      <c r="BV161" s="13">
        <f t="shared" si="484"/>
        <v>15</v>
      </c>
      <c r="BW161" s="2">
        <v>1</v>
      </c>
      <c r="BX161">
        <v>3</v>
      </c>
      <c r="BY161">
        <v>4</v>
      </c>
      <c r="BZ161">
        <v>3</v>
      </c>
      <c r="CA161">
        <v>4</v>
      </c>
      <c r="CB161">
        <v>2</v>
      </c>
      <c r="CC161">
        <v>2</v>
      </c>
      <c r="CD161">
        <v>2</v>
      </c>
      <c r="CE161" s="37">
        <v>5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2</v>
      </c>
      <c r="CL161">
        <v>4</v>
      </c>
      <c r="CM161">
        <v>4</v>
      </c>
      <c r="CN161">
        <v>2</v>
      </c>
      <c r="CO161">
        <v>3</v>
      </c>
      <c r="CP161">
        <v>4</v>
      </c>
      <c r="CQ161">
        <v>2</v>
      </c>
      <c r="CR161">
        <v>4</v>
      </c>
      <c r="CS161">
        <f>LOOKUP(CR161,{1,2,3,4,5},{5,4,3,2,1})</f>
        <v>2</v>
      </c>
      <c r="CT161">
        <v>3</v>
      </c>
      <c r="CU161">
        <v>3</v>
      </c>
      <c r="CV161">
        <v>4</v>
      </c>
      <c r="CW161">
        <v>3</v>
      </c>
      <c r="CX161">
        <f>LOOKUP(CW161,{1,2,3,4,5},{5,4,3,2,1})</f>
        <v>3</v>
      </c>
      <c r="CY161">
        <v>2</v>
      </c>
      <c r="CZ161">
        <f>LOOKUP(CY161,{1,2,3,4,5},{5,4,3,2,1})</f>
        <v>4</v>
      </c>
      <c r="DA161">
        <v>2</v>
      </c>
      <c r="DB161">
        <f>LOOKUP(DA161,{1,2,3,4,5},{5,4,3,2,1})</f>
        <v>4</v>
      </c>
      <c r="DC161">
        <v>4</v>
      </c>
      <c r="DD161">
        <v>3</v>
      </c>
      <c r="DE161">
        <v>4</v>
      </c>
      <c r="DF161">
        <v>4</v>
      </c>
      <c r="DG161">
        <v>3</v>
      </c>
      <c r="DH161">
        <v>3</v>
      </c>
      <c r="DI161">
        <v>3</v>
      </c>
      <c r="DJ161">
        <v>3</v>
      </c>
      <c r="DK161">
        <v>3</v>
      </c>
      <c r="DL161" s="2">
        <f t="shared" si="399"/>
        <v>10</v>
      </c>
      <c r="DM161">
        <f t="shared" si="400"/>
        <v>3.3332999999999999</v>
      </c>
      <c r="DN161">
        <f t="shared" si="401"/>
        <v>10</v>
      </c>
      <c r="DO161">
        <f t="shared" si="402"/>
        <v>3.3332999999999999</v>
      </c>
      <c r="DP161">
        <f t="shared" si="403"/>
        <v>20</v>
      </c>
      <c r="DQ161" s="3">
        <f t="shared" si="404"/>
        <v>3.3332999999999999</v>
      </c>
      <c r="DR161" s="2">
        <f t="shared" si="405"/>
        <v>16</v>
      </c>
      <c r="DS161">
        <f t="shared" si="406"/>
        <v>2.6667000000000001</v>
      </c>
      <c r="DT161">
        <f t="shared" si="407"/>
        <v>19</v>
      </c>
      <c r="DU161">
        <f t="shared" si="408"/>
        <v>2.375</v>
      </c>
      <c r="DV161">
        <f t="shared" si="409"/>
        <v>35</v>
      </c>
      <c r="DW161" s="3">
        <f t="shared" si="410"/>
        <v>2.5</v>
      </c>
      <c r="DX161" s="2">
        <f t="shared" si="411"/>
        <v>8</v>
      </c>
      <c r="DY161">
        <f t="shared" si="412"/>
        <v>2.6667000000000001</v>
      </c>
      <c r="DZ161">
        <f t="shared" si="413"/>
        <v>10</v>
      </c>
      <c r="EA161">
        <f t="shared" si="414"/>
        <v>3.3332999999999999</v>
      </c>
      <c r="EB161">
        <f t="shared" si="415"/>
        <v>18</v>
      </c>
      <c r="EC161" s="3">
        <f t="shared" si="416"/>
        <v>3</v>
      </c>
      <c r="ED161" s="2">
        <f t="shared" si="447"/>
        <v>22</v>
      </c>
      <c r="EE161" s="3">
        <f t="shared" si="417"/>
        <v>3.67</v>
      </c>
      <c r="EF161" s="2">
        <f t="shared" si="418"/>
        <v>9</v>
      </c>
      <c r="EG161" s="3">
        <f t="shared" si="419"/>
        <v>3</v>
      </c>
      <c r="EH161" s="2">
        <f t="shared" si="420"/>
        <v>104</v>
      </c>
      <c r="EI161" s="3">
        <f t="shared" si="421"/>
        <v>2.97</v>
      </c>
      <c r="EJ161" s="2">
        <v>1</v>
      </c>
      <c r="EK161">
        <v>2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4</v>
      </c>
      <c r="ER161">
        <v>2</v>
      </c>
      <c r="ES161">
        <v>2</v>
      </c>
      <c r="ET161">
        <v>4</v>
      </c>
      <c r="EU161" s="37">
        <v>2</v>
      </c>
      <c r="EV161">
        <v>2</v>
      </c>
      <c r="EW161">
        <v>2</v>
      </c>
      <c r="EX161">
        <v>2</v>
      </c>
      <c r="EY161">
        <v>2</v>
      </c>
      <c r="EZ161">
        <v>3</v>
      </c>
      <c r="FA161">
        <v>3</v>
      </c>
      <c r="FB161">
        <v>2</v>
      </c>
      <c r="FC161">
        <v>2</v>
      </c>
      <c r="FD161">
        <v>2</v>
      </c>
      <c r="FE161">
        <v>2</v>
      </c>
      <c r="FF161" s="2">
        <f t="shared" si="422"/>
        <v>46</v>
      </c>
      <c r="FG161" s="3">
        <f t="shared" si="423"/>
        <v>2.2999999999999998</v>
      </c>
      <c r="FH161" t="s">
        <v>514</v>
      </c>
      <c r="FI161">
        <v>10</v>
      </c>
      <c r="FJ161" t="s">
        <v>511</v>
      </c>
      <c r="FK161">
        <v>7</v>
      </c>
      <c r="FL161" t="s">
        <v>520</v>
      </c>
      <c r="FM161" s="3">
        <v>15</v>
      </c>
      <c r="FN161" s="2">
        <v>1</v>
      </c>
      <c r="FO161">
        <v>1</v>
      </c>
      <c r="FP161">
        <v>1</v>
      </c>
      <c r="FQ161">
        <v>1</v>
      </c>
      <c r="FR161">
        <v>2</v>
      </c>
      <c r="FS161">
        <v>2</v>
      </c>
      <c r="FT161">
        <v>2</v>
      </c>
      <c r="FU161">
        <v>2</v>
      </c>
      <c r="FV161">
        <v>1</v>
      </c>
      <c r="FW161">
        <v>1</v>
      </c>
      <c r="FX161">
        <v>1</v>
      </c>
      <c r="FY161" s="37">
        <v>2</v>
      </c>
      <c r="FZ161">
        <v>2</v>
      </c>
      <c r="GA161">
        <v>1</v>
      </c>
      <c r="GB161">
        <v>2</v>
      </c>
      <c r="GC161">
        <v>2</v>
      </c>
      <c r="GD161">
        <v>1</v>
      </c>
      <c r="GE161">
        <v>1</v>
      </c>
      <c r="GF161">
        <v>2</v>
      </c>
      <c r="GG161">
        <v>2</v>
      </c>
      <c r="GH161">
        <v>2</v>
      </c>
      <c r="GI161">
        <v>1</v>
      </c>
      <c r="GJ161" s="2">
        <f t="shared" si="424"/>
        <v>30</v>
      </c>
      <c r="GK161" s="3">
        <f t="shared" si="425"/>
        <v>1.5</v>
      </c>
      <c r="GL161" s="2" t="s">
        <v>513</v>
      </c>
      <c r="GM161">
        <v>9</v>
      </c>
      <c r="GN161" t="s">
        <v>505</v>
      </c>
      <c r="GO161">
        <v>1</v>
      </c>
      <c r="GP161" t="s">
        <v>1007</v>
      </c>
      <c r="GQ161" s="3">
        <v>0</v>
      </c>
      <c r="GR161" s="2">
        <v>1</v>
      </c>
      <c r="GS161">
        <v>4</v>
      </c>
      <c r="GT161">
        <v>4</v>
      </c>
      <c r="GU161">
        <v>2</v>
      </c>
      <c r="GV161">
        <v>4</v>
      </c>
      <c r="GW161">
        <v>2</v>
      </c>
      <c r="GX161" s="37">
        <f>LOOKUP(GW161,{1,2,3,4,5},{5,4,3,2,1})</f>
        <v>4</v>
      </c>
      <c r="GY161">
        <v>2</v>
      </c>
      <c r="GZ161" s="37">
        <f>LOOKUP(GY161,{1,2,3,4,5},{5,4,3,2,1})</f>
        <v>4</v>
      </c>
      <c r="HA161">
        <v>3</v>
      </c>
      <c r="HB161">
        <v>2</v>
      </c>
      <c r="HC161" s="37">
        <f>LOOKUP(HB161,{1,2,3,4,5},{5,4,3,2,1})</f>
        <v>4</v>
      </c>
      <c r="HD161">
        <v>2</v>
      </c>
      <c r="HE161">
        <v>4</v>
      </c>
      <c r="HF161">
        <v>4</v>
      </c>
      <c r="HG161">
        <v>3</v>
      </c>
      <c r="HH161">
        <v>3</v>
      </c>
      <c r="HI161">
        <v>3</v>
      </c>
      <c r="HJ161">
        <v>4</v>
      </c>
      <c r="HK161">
        <v>2</v>
      </c>
      <c r="HL161" s="37">
        <f>LOOKUP(HK161,{1,2,3,4,5},{5,4,3,2,1})</f>
        <v>4</v>
      </c>
      <c r="HM161">
        <v>2</v>
      </c>
      <c r="HN161" s="37">
        <f>LOOKUP(HM161,{1,2,3,4,5},{5,4,3,2,1})</f>
        <v>4</v>
      </c>
      <c r="HO161">
        <f t="shared" si="426"/>
        <v>60</v>
      </c>
      <c r="HP161">
        <f t="shared" si="427"/>
        <v>3.53</v>
      </c>
      <c r="HQ161">
        <v>1</v>
      </c>
      <c r="HR161">
        <v>3</v>
      </c>
      <c r="HS161">
        <v>2</v>
      </c>
      <c r="HT161">
        <v>2</v>
      </c>
      <c r="HU161">
        <v>1</v>
      </c>
      <c r="HV161">
        <v>2</v>
      </c>
      <c r="HW161">
        <v>1</v>
      </c>
      <c r="HX161" s="37">
        <v>3</v>
      </c>
      <c r="HY161">
        <v>3</v>
      </c>
      <c r="HZ161">
        <v>3</v>
      </c>
      <c r="IA161">
        <v>2</v>
      </c>
      <c r="IB161">
        <v>2</v>
      </c>
      <c r="IC161">
        <v>2</v>
      </c>
      <c r="ID161">
        <v>2</v>
      </c>
      <c r="IE161">
        <v>2</v>
      </c>
      <c r="IF161">
        <v>2</v>
      </c>
      <c r="IG161">
        <v>2</v>
      </c>
      <c r="IH161">
        <v>2</v>
      </c>
      <c r="II161">
        <v>1</v>
      </c>
      <c r="IJ161" s="37">
        <f>LOOKUP(II161,{1,2,3},{3,2,1})</f>
        <v>3</v>
      </c>
      <c r="IK161" s="2">
        <f t="shared" si="488"/>
        <v>36</v>
      </c>
      <c r="IL161" s="3">
        <f t="shared" si="489"/>
        <v>2.12</v>
      </c>
      <c r="IM161" s="2">
        <v>1</v>
      </c>
      <c r="IN161">
        <v>3</v>
      </c>
      <c r="IO161">
        <v>4</v>
      </c>
      <c r="IP161">
        <v>3</v>
      </c>
      <c r="IQ161">
        <v>1</v>
      </c>
      <c r="IR161">
        <v>5</v>
      </c>
      <c r="IS161">
        <v>4</v>
      </c>
      <c r="IT161" s="2">
        <f t="shared" si="428"/>
        <v>20</v>
      </c>
      <c r="IU161" s="3">
        <f t="shared" si="429"/>
        <v>3.3330000000000002</v>
      </c>
      <c r="IV161" s="2">
        <v>1</v>
      </c>
      <c r="IW161">
        <v>3</v>
      </c>
      <c r="IX161">
        <v>5</v>
      </c>
      <c r="IY161">
        <v>4</v>
      </c>
      <c r="IZ161">
        <v>1</v>
      </c>
      <c r="JA161">
        <v>5</v>
      </c>
      <c r="JB161">
        <v>4</v>
      </c>
      <c r="JC161" s="2">
        <f t="shared" si="430"/>
        <v>22</v>
      </c>
      <c r="JD161" s="3">
        <f t="shared" si="431"/>
        <v>3.6669999999999998</v>
      </c>
      <c r="JE161" s="2">
        <v>1</v>
      </c>
      <c r="JF161">
        <v>5</v>
      </c>
      <c r="JG161">
        <v>3</v>
      </c>
      <c r="JH161">
        <v>3</v>
      </c>
      <c r="JI161">
        <v>5</v>
      </c>
      <c r="JJ161">
        <v>2</v>
      </c>
      <c r="JK161">
        <v>3</v>
      </c>
      <c r="JL161" s="2">
        <f t="shared" si="432"/>
        <v>21</v>
      </c>
      <c r="JM161" s="3">
        <f t="shared" si="433"/>
        <v>3.5</v>
      </c>
      <c r="JN161" s="2">
        <v>1</v>
      </c>
      <c r="JO161">
        <v>5</v>
      </c>
      <c r="JP161">
        <v>5</v>
      </c>
      <c r="JQ161">
        <v>5</v>
      </c>
      <c r="JR161">
        <v>5</v>
      </c>
      <c r="JS161">
        <v>5</v>
      </c>
      <c r="JT161">
        <v>5</v>
      </c>
      <c r="JU161" s="2">
        <f t="shared" si="452"/>
        <v>30</v>
      </c>
      <c r="JV161" s="3">
        <f t="shared" si="453"/>
        <v>5</v>
      </c>
      <c r="JW161" s="2">
        <v>1</v>
      </c>
      <c r="JX161">
        <v>4</v>
      </c>
      <c r="JY161" s="37">
        <f>LOOKUP(JX161,{1,2,3,4,5},{5,4,3,2,1})</f>
        <v>2</v>
      </c>
      <c r="JZ161">
        <v>2</v>
      </c>
      <c r="KA161" s="37">
        <f>LOOKUP(JZ161,{1,2,3,4,5},{5,4,3,2,1})</f>
        <v>4</v>
      </c>
      <c r="KB161">
        <v>4</v>
      </c>
      <c r="KC161" s="37">
        <f>LOOKUP(KB161,{1,2,3,4,5},{5,4,3,2,1})</f>
        <v>2</v>
      </c>
      <c r="KD161">
        <v>5</v>
      </c>
      <c r="KE161" s="37">
        <f>LOOKUP(KD161,{1,2,3,4,5},{5,4,3,2,1})</f>
        <v>1</v>
      </c>
      <c r="KF161">
        <v>2</v>
      </c>
      <c r="KG161" s="37">
        <f>LOOKUP(KF161,{1,2,3,4,5},{5,4,3,2,1})</f>
        <v>4</v>
      </c>
      <c r="KH161">
        <v>4</v>
      </c>
      <c r="KI161" s="37">
        <f>LOOKUP(KH161,{1,2,3,4,5},{5,4,3,2,1})</f>
        <v>2</v>
      </c>
      <c r="KJ161" s="2">
        <f t="shared" si="448"/>
        <v>21</v>
      </c>
      <c r="KK161" s="3">
        <f t="shared" si="434"/>
        <v>3.5</v>
      </c>
      <c r="KL161" s="2">
        <f t="shared" si="435"/>
        <v>8</v>
      </c>
      <c r="KM161">
        <f t="shared" si="436"/>
        <v>13</v>
      </c>
      <c r="KN161">
        <f t="shared" si="450"/>
        <v>9</v>
      </c>
      <c r="KO161">
        <f t="shared" si="437"/>
        <v>3</v>
      </c>
      <c r="KP161">
        <f t="shared" si="449"/>
        <v>14</v>
      </c>
      <c r="KQ161">
        <f t="shared" si="438"/>
        <v>10</v>
      </c>
      <c r="KR161" s="2">
        <f t="shared" si="454"/>
        <v>10</v>
      </c>
      <c r="KS161">
        <f t="shared" si="451"/>
        <v>8</v>
      </c>
      <c r="KT161">
        <f t="shared" si="456"/>
        <v>8</v>
      </c>
      <c r="KU161">
        <f t="shared" si="457"/>
        <v>10</v>
      </c>
      <c r="KV161">
        <f t="shared" si="458"/>
        <v>7</v>
      </c>
      <c r="KW161" s="3">
        <f t="shared" si="459"/>
        <v>8</v>
      </c>
      <c r="KX161" s="2">
        <v>1</v>
      </c>
      <c r="KY161">
        <v>3</v>
      </c>
      <c r="KZ161">
        <v>4</v>
      </c>
      <c r="LA161">
        <v>3</v>
      </c>
      <c r="LB161">
        <v>3</v>
      </c>
      <c r="LC161">
        <v>4</v>
      </c>
      <c r="LD161">
        <v>2</v>
      </c>
      <c r="LE161">
        <v>4</v>
      </c>
      <c r="LF161">
        <v>3</v>
      </c>
      <c r="LG161">
        <v>4</v>
      </c>
      <c r="LH161">
        <v>4</v>
      </c>
      <c r="LI161">
        <v>2</v>
      </c>
      <c r="LJ161">
        <v>5</v>
      </c>
      <c r="LK161">
        <v>3</v>
      </c>
      <c r="LL161">
        <v>4</v>
      </c>
      <c r="LM161">
        <v>3</v>
      </c>
      <c r="LN161">
        <v>4</v>
      </c>
      <c r="LO161">
        <v>3</v>
      </c>
      <c r="LP161">
        <v>3</v>
      </c>
      <c r="LQ161">
        <v>2</v>
      </c>
      <c r="LR161">
        <v>3</v>
      </c>
      <c r="LS161">
        <v>2</v>
      </c>
      <c r="LT161">
        <v>4</v>
      </c>
      <c r="LU161" s="2">
        <f t="shared" si="439"/>
        <v>25</v>
      </c>
      <c r="LV161" s="3">
        <f t="shared" si="440"/>
        <v>4.1669999999999998</v>
      </c>
      <c r="LW161" s="2">
        <f t="shared" si="441"/>
        <v>47</v>
      </c>
      <c r="LX161" s="3">
        <f t="shared" si="442"/>
        <v>2.9380000000000002</v>
      </c>
      <c r="LY161" s="2">
        <f t="shared" si="443"/>
        <v>72</v>
      </c>
      <c r="LZ161" s="3">
        <f t="shared" si="444"/>
        <v>3.2730000000000001</v>
      </c>
      <c r="MA161" s="2">
        <v>1</v>
      </c>
      <c r="MB161">
        <v>2</v>
      </c>
      <c r="MC161">
        <v>2</v>
      </c>
      <c r="MD161">
        <v>1</v>
      </c>
      <c r="ME161">
        <v>2</v>
      </c>
      <c r="MF161">
        <v>1</v>
      </c>
      <c r="MG161">
        <v>1</v>
      </c>
      <c r="MH161">
        <v>1</v>
      </c>
      <c r="MI161">
        <v>1</v>
      </c>
      <c r="MJ161" s="3">
        <v>2</v>
      </c>
      <c r="MK161">
        <f t="shared" si="445"/>
        <v>14</v>
      </c>
      <c r="ML161" s="2">
        <v>1</v>
      </c>
      <c r="MM161">
        <v>4</v>
      </c>
      <c r="MN161">
        <v>5</v>
      </c>
      <c r="MO161">
        <v>3</v>
      </c>
      <c r="MP161" s="37">
        <f>LOOKUP(MO161,{1,2,3,4,5},{5,4,3,2,1})</f>
        <v>3</v>
      </c>
      <c r="MQ161">
        <v>4</v>
      </c>
      <c r="MR161">
        <v>3</v>
      </c>
      <c r="MS161" s="37">
        <f>LOOKUP(MR161,{1,2,3,4,5},{5,4,3,2,1})</f>
        <v>3</v>
      </c>
      <c r="MT161">
        <v>3</v>
      </c>
      <c r="MU161" s="37">
        <f>LOOKUP(MT161,{1,2,3,4,5},{5,4,3,2,1})</f>
        <v>3</v>
      </c>
      <c r="MV161">
        <v>3</v>
      </c>
      <c r="MW161">
        <v>4</v>
      </c>
      <c r="MX161">
        <v>3</v>
      </c>
      <c r="MY161">
        <v>4</v>
      </c>
      <c r="MZ161" s="37">
        <f>LOOKUP(MY161,{1,2,3,4,5},{5,4,3,2,1})</f>
        <v>2</v>
      </c>
      <c r="NA161">
        <v>4</v>
      </c>
      <c r="NB161">
        <v>3</v>
      </c>
      <c r="NC161">
        <v>3</v>
      </c>
      <c r="ND161" s="37">
        <f>LOOKUP(NC161,{1,2,3,4,5},{5,4,3,2,1})</f>
        <v>3</v>
      </c>
      <c r="NE161">
        <v>3</v>
      </c>
      <c r="NF161">
        <v>2</v>
      </c>
      <c r="NG161" s="37">
        <f>LOOKUP(NF161,{1,2,3,4,5},{5,4,3,2,1})</f>
        <v>4</v>
      </c>
      <c r="NH161">
        <v>2</v>
      </c>
      <c r="NI161" s="37">
        <f>LOOKUP(NH161,{1,2,3,4,5},{5,4,3,2,1})</f>
        <v>4</v>
      </c>
      <c r="NJ161">
        <v>2</v>
      </c>
      <c r="NK161">
        <v>3</v>
      </c>
      <c r="NL161" s="37">
        <f>LOOKUP(NK161,{1,2,3,4,5},{5,4,3,2,1})</f>
        <v>3</v>
      </c>
      <c r="NM161">
        <v>3</v>
      </c>
      <c r="NN161" s="37">
        <f>LOOKUP(NM161,{1,2,3,4,5},{5,4,3,2,1})</f>
        <v>3</v>
      </c>
      <c r="NO161">
        <v>3</v>
      </c>
      <c r="NP161" s="37">
        <f>LOOKUP(NO161,{1,2,3,4,5},{5,4,3,2,1})</f>
        <v>3</v>
      </c>
      <c r="NQ161">
        <v>3</v>
      </c>
      <c r="NR161">
        <v>3</v>
      </c>
      <c r="NS161">
        <v>4</v>
      </c>
      <c r="NT161">
        <v>3</v>
      </c>
      <c r="NU161" s="37">
        <f>LOOKUP(NT161,{1,2,3,4,5},{5,4,3,2,1})</f>
        <v>3</v>
      </c>
      <c r="NV161">
        <v>4</v>
      </c>
      <c r="NW161" s="37">
        <f>LOOKUP(NV161,{1,2,3,4,5},{5,4,3,2,1})</f>
        <v>2</v>
      </c>
      <c r="NX161">
        <v>4</v>
      </c>
      <c r="NY161" s="37">
        <f>LOOKUP(NX161,{1,2,3,4,5},{5,4,3,2,1})</f>
        <v>2</v>
      </c>
      <c r="NZ161">
        <f t="shared" si="485"/>
        <v>83</v>
      </c>
      <c r="OA161">
        <f t="shared" si="486"/>
        <v>3.19</v>
      </c>
      <c r="OB161" s="13" t="s">
        <v>1008</v>
      </c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</row>
    <row r="162" spans="1:461" x14ac:dyDescent="0.3">
      <c r="A162" s="30">
        <v>182</v>
      </c>
      <c r="B162" s="2" t="s">
        <v>1009</v>
      </c>
      <c r="C162" s="3">
        <v>1</v>
      </c>
      <c r="D162" s="2">
        <v>22</v>
      </c>
      <c r="E162">
        <v>2</v>
      </c>
      <c r="F162" s="2">
        <v>2</v>
      </c>
      <c r="G162">
        <v>2</v>
      </c>
      <c r="H162" s="3">
        <v>1</v>
      </c>
      <c r="I162" s="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f t="shared" si="446"/>
        <v>1</v>
      </c>
      <c r="R162">
        <v>5</v>
      </c>
      <c r="S162">
        <v>2</v>
      </c>
      <c r="T162">
        <f>LOOKUP(R162,{1,2,3,4,5,6,11,15},{1,2,1,2,2,2,1,2})</f>
        <v>2</v>
      </c>
      <c r="U162">
        <v>1</v>
      </c>
      <c r="V162" s="3"/>
      <c r="W162" s="2">
        <v>5</v>
      </c>
      <c r="X162">
        <v>9</v>
      </c>
      <c r="Y162">
        <v>10</v>
      </c>
      <c r="Z162" s="13">
        <f t="shared" si="359"/>
        <v>0.5</v>
      </c>
      <c r="AA162">
        <v>10</v>
      </c>
      <c r="AB162" s="13">
        <f t="shared" si="360"/>
        <v>0.5</v>
      </c>
      <c r="AC162">
        <f t="shared" si="362"/>
        <v>3</v>
      </c>
      <c r="AD162" s="13">
        <f t="shared" si="487"/>
        <v>1</v>
      </c>
      <c r="AE162" s="2">
        <v>1</v>
      </c>
      <c r="AF162">
        <v>1</v>
      </c>
      <c r="AG162">
        <f t="shared" si="463"/>
        <v>1</v>
      </c>
      <c r="AH162">
        <v>1</v>
      </c>
      <c r="AI162">
        <f t="shared" si="464"/>
        <v>1</v>
      </c>
      <c r="AJ162">
        <v>1</v>
      </c>
      <c r="AK162">
        <f t="shared" si="465"/>
        <v>1</v>
      </c>
      <c r="AL162">
        <v>1</v>
      </c>
      <c r="AM162">
        <f t="shared" si="466"/>
        <v>-1</v>
      </c>
      <c r="AN162">
        <v>2</v>
      </c>
      <c r="AO162">
        <f t="shared" si="467"/>
        <v>1</v>
      </c>
      <c r="AP162">
        <v>1</v>
      </c>
      <c r="AQ162">
        <f t="shared" si="468"/>
        <v>1</v>
      </c>
      <c r="AR162">
        <v>1</v>
      </c>
      <c r="AS162">
        <f t="shared" si="469"/>
        <v>-1</v>
      </c>
      <c r="AT162">
        <v>1</v>
      </c>
      <c r="AU162">
        <f t="shared" si="470"/>
        <v>-1</v>
      </c>
      <c r="AV162">
        <v>1</v>
      </c>
      <c r="AW162">
        <f t="shared" si="471"/>
        <v>1</v>
      </c>
      <c r="AX162">
        <v>1</v>
      </c>
      <c r="AY162">
        <f t="shared" si="472"/>
        <v>-1</v>
      </c>
      <c r="AZ162">
        <v>1</v>
      </c>
      <c r="BA162">
        <f t="shared" si="473"/>
        <v>-1</v>
      </c>
      <c r="BB162">
        <v>1</v>
      </c>
      <c r="BC162">
        <f t="shared" si="474"/>
        <v>1</v>
      </c>
      <c r="BD162">
        <v>1</v>
      </c>
      <c r="BE162">
        <f t="shared" si="475"/>
        <v>1</v>
      </c>
      <c r="BF162">
        <v>2</v>
      </c>
      <c r="BG162">
        <f t="shared" si="476"/>
        <v>1</v>
      </c>
      <c r="BH162">
        <v>1</v>
      </c>
      <c r="BI162">
        <f t="shared" si="477"/>
        <v>1</v>
      </c>
      <c r="BJ162">
        <v>1</v>
      </c>
      <c r="BK162">
        <f t="shared" si="478"/>
        <v>-1</v>
      </c>
      <c r="BL162">
        <v>1</v>
      </c>
      <c r="BM162">
        <f t="shared" si="479"/>
        <v>-1</v>
      </c>
      <c r="BN162">
        <v>1</v>
      </c>
      <c r="BO162">
        <f t="shared" si="480"/>
        <v>1</v>
      </c>
      <c r="BP162">
        <v>1</v>
      </c>
      <c r="BQ162">
        <f t="shared" si="481"/>
        <v>1</v>
      </c>
      <c r="BR162">
        <v>2</v>
      </c>
      <c r="BS162">
        <f t="shared" si="482"/>
        <v>1</v>
      </c>
      <c r="BT162">
        <v>1</v>
      </c>
      <c r="BU162">
        <f t="shared" si="483"/>
        <v>-1</v>
      </c>
      <c r="BV162" s="13">
        <f t="shared" si="484"/>
        <v>5</v>
      </c>
      <c r="BW162" s="2">
        <v>1</v>
      </c>
      <c r="BX162">
        <v>4</v>
      </c>
      <c r="BY162">
        <v>4</v>
      </c>
      <c r="BZ162">
        <v>2</v>
      </c>
      <c r="CA162">
        <v>4</v>
      </c>
      <c r="CB162">
        <v>2</v>
      </c>
      <c r="CC162">
        <v>4</v>
      </c>
      <c r="CD162">
        <v>1</v>
      </c>
      <c r="CE162" s="37">
        <v>5</v>
      </c>
      <c r="CF162">
        <v>2</v>
      </c>
      <c r="CG162">
        <v>1</v>
      </c>
      <c r="CH162">
        <v>1</v>
      </c>
      <c r="CI162">
        <v>2</v>
      </c>
      <c r="CJ162">
        <v>2</v>
      </c>
      <c r="CK162">
        <v>4</v>
      </c>
      <c r="CL162">
        <v>2</v>
      </c>
      <c r="CM162">
        <v>2</v>
      </c>
      <c r="CN162">
        <v>2</v>
      </c>
      <c r="CO162">
        <v>2</v>
      </c>
      <c r="CP162">
        <v>3</v>
      </c>
      <c r="CQ162">
        <v>2</v>
      </c>
      <c r="CR162">
        <v>2</v>
      </c>
      <c r="CS162">
        <f>LOOKUP(CR162,{1,2,3,4,5},{5,4,3,2,1})</f>
        <v>4</v>
      </c>
      <c r="CT162">
        <v>3</v>
      </c>
      <c r="CU162">
        <v>3</v>
      </c>
      <c r="CV162">
        <v>4</v>
      </c>
      <c r="CW162">
        <v>4</v>
      </c>
      <c r="CX162">
        <f>LOOKUP(CW162,{1,2,3,4,5},{5,4,3,2,1})</f>
        <v>2</v>
      </c>
      <c r="CY162">
        <v>2</v>
      </c>
      <c r="CZ162">
        <f>LOOKUP(CY162,{1,2,3,4,5},{5,4,3,2,1})</f>
        <v>4</v>
      </c>
      <c r="DA162">
        <v>2</v>
      </c>
      <c r="DB162">
        <f>LOOKUP(DA162,{1,2,3,4,5},{5,4,3,2,1})</f>
        <v>4</v>
      </c>
      <c r="DC162">
        <v>3</v>
      </c>
      <c r="DD162">
        <v>4</v>
      </c>
      <c r="DE162">
        <v>4</v>
      </c>
      <c r="DF162">
        <v>4</v>
      </c>
      <c r="DG162">
        <v>5</v>
      </c>
      <c r="DH162">
        <v>4</v>
      </c>
      <c r="DI162">
        <v>4</v>
      </c>
      <c r="DJ162">
        <v>2</v>
      </c>
      <c r="DK162">
        <v>2</v>
      </c>
      <c r="DL162" s="2">
        <f t="shared" ref="DL162:DL176" si="490">SUM(BX162,BY162,BZ162)</f>
        <v>10</v>
      </c>
      <c r="DM162">
        <f t="shared" ref="DM162:DM176" si="491">ROUND(AVERAGE(BX162,BY162,BZ162),4)</f>
        <v>3.3332999999999999</v>
      </c>
      <c r="DN162">
        <f t="shared" ref="DN162:DN176" si="492">SUM(DF162,DG162,DH162)</f>
        <v>13</v>
      </c>
      <c r="DO162">
        <f t="shared" ref="DO162:DO176" si="493">ROUND(AVERAGE(DF162,DG162,DH162),4)</f>
        <v>4.3333000000000004</v>
      </c>
      <c r="DP162">
        <f t="shared" ref="DP162:DP176" si="494">SUM(DL162,DN162)</f>
        <v>23</v>
      </c>
      <c r="DQ162" s="3">
        <f t="shared" ref="DQ162:DQ176" si="495">ROUND(AVERAGE(DM162,DO162),4)</f>
        <v>3.8332999999999999</v>
      </c>
      <c r="DR162" s="2">
        <f t="shared" ref="DR162:DR176" si="496">SUM(CA162,CC162,CJ162,CK162,CL162,CN162)</f>
        <v>18</v>
      </c>
      <c r="DS162">
        <f t="shared" ref="DS162:DS176" si="497">ROUND(AVERAGE(CA162,CC162,CJ162,CK162,CL162,CN162),4)</f>
        <v>3</v>
      </c>
      <c r="DT162">
        <f t="shared" ref="DT162:DT176" si="498">SUM(CB162,CD162,CF162,CG162,CH162,CI162,CM162,CO162)</f>
        <v>13</v>
      </c>
      <c r="DU162">
        <f t="shared" ref="DU162:DU176" si="499">ROUND(AVERAGE(CB162,CD162,CF162,CG162,CH162,CI162,CM162,CO162),4)</f>
        <v>1.625</v>
      </c>
      <c r="DV162">
        <f t="shared" ref="DV162:DV176" si="500">SUM(DR162,DT162)</f>
        <v>31</v>
      </c>
      <c r="DW162" s="3">
        <f t="shared" ref="DW162:DW176" si="501">ROUND((DV162/14), 2)</f>
        <v>2.21</v>
      </c>
      <c r="DX162" s="2">
        <f t="shared" ref="DX162:DX176" si="502">SUM(CP162,CQ162,CS162)</f>
        <v>9</v>
      </c>
      <c r="DY162">
        <f t="shared" ref="DY162:DY176" si="503">ROUND(AVERAGE(CP162,CQ162,CS162),4)</f>
        <v>3</v>
      </c>
      <c r="DZ162">
        <f t="shared" ref="DZ162:DZ176" si="504">SUM(CT162,CU162,CV162)</f>
        <v>10</v>
      </c>
      <c r="EA162">
        <f t="shared" ref="EA162:EA176" si="505">ROUND(AVERAGE(CT162,CU162,CV162),4)</f>
        <v>3.3332999999999999</v>
      </c>
      <c r="EB162">
        <f t="shared" ref="EB162:EB176" si="506">SUM(DX162,DZ162)</f>
        <v>19</v>
      </c>
      <c r="EC162" s="3">
        <f t="shared" ref="EC162:EC176" si="507">ROUND((EB162/6), 2)</f>
        <v>3.17</v>
      </c>
      <c r="ED162" s="2">
        <f t="shared" si="447"/>
        <v>21</v>
      </c>
      <c r="EE162" s="3">
        <f t="shared" ref="EE162:EE176" si="508">ROUND((ED162/6), 2)</f>
        <v>3.5</v>
      </c>
      <c r="EF162" s="2">
        <f t="shared" ref="EF162:EF176" si="509">SUM(DI162,DJ162,DK162)</f>
        <v>8</v>
      </c>
      <c r="EG162" s="3">
        <f t="shared" ref="EG162:EG176" si="510">ROUND((EF162/3), 2)</f>
        <v>2.67</v>
      </c>
      <c r="EH162" s="2">
        <f t="shared" ref="EH162:EH176" si="511">SUM(DL162,DN162,DR162,DT162,DX162,DZ162,ED162,EF162)</f>
        <v>102</v>
      </c>
      <c r="EI162" s="3">
        <f t="shared" ref="EI162:EI176" si="512">ROUND((EH162/35), 2)</f>
        <v>2.91</v>
      </c>
      <c r="EJ162" s="2">
        <v>1</v>
      </c>
      <c r="EK162">
        <v>2</v>
      </c>
      <c r="EL162">
        <v>2</v>
      </c>
      <c r="EM162">
        <v>4</v>
      </c>
      <c r="EN162">
        <v>2</v>
      </c>
      <c r="EO162">
        <v>2</v>
      </c>
      <c r="EP162">
        <v>2</v>
      </c>
      <c r="EQ162">
        <v>4</v>
      </c>
      <c r="ER162">
        <v>4</v>
      </c>
      <c r="ES162">
        <v>4</v>
      </c>
      <c r="ET162">
        <v>4</v>
      </c>
      <c r="EU162" s="37">
        <v>2</v>
      </c>
      <c r="EV162">
        <v>2</v>
      </c>
      <c r="EW162">
        <v>2</v>
      </c>
      <c r="EX162">
        <v>4</v>
      </c>
      <c r="EY162">
        <v>2</v>
      </c>
      <c r="EZ162">
        <v>4</v>
      </c>
      <c r="FA162">
        <v>3</v>
      </c>
      <c r="FB162">
        <v>2</v>
      </c>
      <c r="FC162">
        <v>2</v>
      </c>
      <c r="FD162">
        <v>2</v>
      </c>
      <c r="FE162">
        <v>4</v>
      </c>
      <c r="FF162" s="2">
        <f t="shared" ref="FF162:FF176" si="513">SUM(EK162,EL162,EM162,EN162,EO162,EP162,EQ162,ER162,ES162,ET162,EV162,EW162,EX162,EY162,EZ162,FA162,FB162,FC162,FD162,FE162)</f>
        <v>57</v>
      </c>
      <c r="FG162" s="3">
        <f t="shared" ref="FG162:FG176" si="514">ROUND((FF162/20), 4)</f>
        <v>2.85</v>
      </c>
      <c r="FH162" t="s">
        <v>514</v>
      </c>
      <c r="FI162">
        <v>10</v>
      </c>
      <c r="FJ162" t="s">
        <v>525</v>
      </c>
      <c r="FK162">
        <v>20</v>
      </c>
      <c r="FL162" t="s">
        <v>521</v>
      </c>
      <c r="FM162" s="3">
        <v>16</v>
      </c>
      <c r="FN162" s="2">
        <v>1</v>
      </c>
      <c r="FO162">
        <v>1</v>
      </c>
      <c r="FP162">
        <v>1</v>
      </c>
      <c r="FQ162">
        <v>1</v>
      </c>
      <c r="FR162">
        <v>2</v>
      </c>
      <c r="FS162">
        <v>1</v>
      </c>
      <c r="FT162">
        <v>2</v>
      </c>
      <c r="FU162">
        <v>1</v>
      </c>
      <c r="FV162">
        <v>1</v>
      </c>
      <c r="FW162">
        <v>1</v>
      </c>
      <c r="FX162">
        <v>1</v>
      </c>
      <c r="FY162" s="37">
        <v>2</v>
      </c>
      <c r="FZ162">
        <v>1</v>
      </c>
      <c r="GA162">
        <v>1</v>
      </c>
      <c r="GB162">
        <v>1</v>
      </c>
      <c r="GC162">
        <v>2</v>
      </c>
      <c r="GD162">
        <v>1</v>
      </c>
      <c r="GE162">
        <v>1</v>
      </c>
      <c r="GF162">
        <v>2</v>
      </c>
      <c r="GG162">
        <v>2</v>
      </c>
      <c r="GH162">
        <v>2</v>
      </c>
      <c r="GI162">
        <v>1</v>
      </c>
      <c r="GJ162" s="2">
        <f t="shared" ref="GJ162:GJ176" si="515">SUM(FO162,FP162,FQ162,FR162,FS162,FT162,FU162,FV162,FW162,FX162,FZ162,GA162,GB162,GC162,GD162,GE162,GF162,GG162,GH162,GI162)</f>
        <v>26</v>
      </c>
      <c r="GK162" s="3">
        <f t="shared" ref="GK162:GK176" si="516">ROUND((GJ162/20), 2)</f>
        <v>1.3</v>
      </c>
      <c r="GL162" s="2" t="s">
        <v>520</v>
      </c>
      <c r="GM162">
        <v>15</v>
      </c>
      <c r="GN162" t="s">
        <v>513</v>
      </c>
      <c r="GO162">
        <v>9</v>
      </c>
      <c r="GP162" t="s">
        <v>514</v>
      </c>
      <c r="GQ162" s="3">
        <v>10</v>
      </c>
      <c r="GR162" s="2">
        <v>1</v>
      </c>
      <c r="GS162">
        <v>4</v>
      </c>
      <c r="GT162">
        <v>4</v>
      </c>
      <c r="GU162">
        <v>2</v>
      </c>
      <c r="GV162">
        <v>2</v>
      </c>
      <c r="GW162">
        <v>2</v>
      </c>
      <c r="GX162" s="37">
        <f>LOOKUP(GW162,{1,2,3,4,5},{5,4,3,2,1})</f>
        <v>4</v>
      </c>
      <c r="GY162">
        <v>1</v>
      </c>
      <c r="GZ162" s="37">
        <f>LOOKUP(GY162,{1,2,3,4,5},{5,4,3,2,1})</f>
        <v>5</v>
      </c>
      <c r="HA162">
        <v>4</v>
      </c>
      <c r="HB162">
        <v>1</v>
      </c>
      <c r="HC162" s="37">
        <f>LOOKUP(HB162,{1,2,3,4,5},{5,4,3,2,1})</f>
        <v>5</v>
      </c>
      <c r="HD162">
        <v>2</v>
      </c>
      <c r="HE162">
        <v>4</v>
      </c>
      <c r="HF162">
        <v>4</v>
      </c>
      <c r="HG162">
        <v>2</v>
      </c>
      <c r="HH162">
        <v>3</v>
      </c>
      <c r="HI162">
        <v>4</v>
      </c>
      <c r="HJ162">
        <v>4</v>
      </c>
      <c r="HK162">
        <v>2</v>
      </c>
      <c r="HL162" s="37">
        <f>LOOKUP(HK162,{1,2,3,4,5},{5,4,3,2,1})</f>
        <v>4</v>
      </c>
      <c r="HM162">
        <v>2</v>
      </c>
      <c r="HN162" s="37">
        <f>LOOKUP(HM162,{1,2,3,4,5},{5,4,3,2,1})</f>
        <v>4</v>
      </c>
      <c r="HO162">
        <f t="shared" ref="HO162:HO176" si="517">SUM(GS162,GT162,GU162,GV162,GX162,GZ162,HA162,HC162,HD162,HE162,HF162,HG162,HH162,HI162,HJ162,HL162,HN162)</f>
        <v>61</v>
      </c>
      <c r="HP162">
        <f t="shared" ref="HP162:HP176" si="518">ROUND((HO162/17), 2)</f>
        <v>3.59</v>
      </c>
      <c r="HQ162">
        <v>1</v>
      </c>
      <c r="HR162">
        <v>2</v>
      </c>
      <c r="HS162">
        <v>2</v>
      </c>
      <c r="HT162">
        <v>2</v>
      </c>
      <c r="HU162">
        <v>1</v>
      </c>
      <c r="HV162">
        <v>1</v>
      </c>
      <c r="HW162">
        <v>1</v>
      </c>
      <c r="HX162" s="37">
        <v>3</v>
      </c>
      <c r="HY162">
        <v>2</v>
      </c>
      <c r="HZ162">
        <v>2</v>
      </c>
      <c r="IA162">
        <v>2</v>
      </c>
      <c r="IB162">
        <v>1</v>
      </c>
      <c r="IC162">
        <v>2</v>
      </c>
      <c r="ID162">
        <v>2</v>
      </c>
      <c r="IE162">
        <v>2</v>
      </c>
      <c r="IF162">
        <v>3</v>
      </c>
      <c r="IG162">
        <v>3</v>
      </c>
      <c r="IH162">
        <v>1</v>
      </c>
      <c r="II162">
        <v>1</v>
      </c>
      <c r="IJ162" s="37">
        <f>LOOKUP(II162,{1,2,3},{3,2,1})</f>
        <v>3</v>
      </c>
      <c r="IK162" s="2">
        <f t="shared" si="488"/>
        <v>32</v>
      </c>
      <c r="IL162" s="3">
        <f t="shared" si="489"/>
        <v>1.88</v>
      </c>
      <c r="IM162" s="2">
        <v>1</v>
      </c>
      <c r="IN162">
        <v>1</v>
      </c>
      <c r="IO162">
        <v>4</v>
      </c>
      <c r="IP162">
        <v>3</v>
      </c>
      <c r="IQ162">
        <v>2</v>
      </c>
      <c r="IR162">
        <v>4</v>
      </c>
      <c r="IS162">
        <v>3</v>
      </c>
      <c r="IT162" s="2">
        <f t="shared" ref="IT162:IT169" si="519">SUM(IN162:IS162)</f>
        <v>17</v>
      </c>
      <c r="IU162" s="3">
        <f t="shared" ref="IU162:IU169" si="520">ROUND((IT162/6),3)</f>
        <v>2.8330000000000002</v>
      </c>
      <c r="IV162" s="2">
        <v>1</v>
      </c>
      <c r="IW162">
        <v>2</v>
      </c>
      <c r="IX162">
        <v>4</v>
      </c>
      <c r="IY162">
        <v>5</v>
      </c>
      <c r="IZ162">
        <v>3</v>
      </c>
      <c r="JA162">
        <v>5</v>
      </c>
      <c r="JB162">
        <v>4</v>
      </c>
      <c r="JC162" s="2">
        <f t="shared" ref="JC162:JC169" si="521">SUM(IW162:JB162)</f>
        <v>23</v>
      </c>
      <c r="JD162" s="3">
        <f t="shared" ref="JD162:JD169" si="522">ROUND((JC162/6),3)</f>
        <v>3.8330000000000002</v>
      </c>
      <c r="JE162" s="2">
        <v>1</v>
      </c>
      <c r="JF162">
        <v>1</v>
      </c>
      <c r="JG162">
        <v>2</v>
      </c>
      <c r="JH162">
        <v>2</v>
      </c>
      <c r="JI162">
        <v>3</v>
      </c>
      <c r="JJ162">
        <v>2</v>
      </c>
      <c r="JK162">
        <v>2</v>
      </c>
      <c r="JL162" s="2">
        <f t="shared" ref="JL162:JL176" si="523">SUM(JF162:JK162)</f>
        <v>12</v>
      </c>
      <c r="JM162" s="3">
        <f t="shared" ref="JM162:JM176" si="524">ROUND((JL162/6),3)</f>
        <v>2</v>
      </c>
      <c r="JN162" s="2">
        <v>1</v>
      </c>
      <c r="JO162">
        <v>4</v>
      </c>
      <c r="JP162">
        <v>4</v>
      </c>
      <c r="JQ162">
        <v>3</v>
      </c>
      <c r="JR162">
        <v>4</v>
      </c>
      <c r="JS162">
        <v>3</v>
      </c>
      <c r="JT162">
        <v>4</v>
      </c>
      <c r="JU162" s="2">
        <f t="shared" si="452"/>
        <v>22</v>
      </c>
      <c r="JV162" s="3">
        <f t="shared" si="453"/>
        <v>3.6669999999999998</v>
      </c>
      <c r="JW162" s="2">
        <v>1</v>
      </c>
      <c r="JX162">
        <v>5</v>
      </c>
      <c r="JY162" s="37">
        <f>LOOKUP(JX162,{1,2,3,4,5},{5,4,3,2,1})</f>
        <v>1</v>
      </c>
      <c r="JZ162">
        <v>4</v>
      </c>
      <c r="KA162" s="37">
        <f>LOOKUP(JZ162,{1,2,3,4,5},{5,4,3,2,1})</f>
        <v>2</v>
      </c>
      <c r="KB162">
        <v>2</v>
      </c>
      <c r="KC162" s="37">
        <f>LOOKUP(KB162,{1,2,3,4,5},{5,4,3,2,1})</f>
        <v>4</v>
      </c>
      <c r="KD162">
        <v>4</v>
      </c>
      <c r="KE162" s="37">
        <f>LOOKUP(KD162,{1,2,3,4,5},{5,4,3,2,1})</f>
        <v>2</v>
      </c>
      <c r="KF162">
        <v>2</v>
      </c>
      <c r="KG162" s="37">
        <f>LOOKUP(KF162,{1,2,3,4,5},{5,4,3,2,1})</f>
        <v>4</v>
      </c>
      <c r="KH162">
        <v>4</v>
      </c>
      <c r="KI162" s="37">
        <f>LOOKUP(KH162,{1,2,3,4,5},{5,4,3,2,1})</f>
        <v>2</v>
      </c>
      <c r="KJ162" s="2">
        <f t="shared" si="448"/>
        <v>21</v>
      </c>
      <c r="KK162" s="3">
        <f t="shared" ref="KK162:KK176" si="525">ROUND((KJ162/6),3)</f>
        <v>3.5</v>
      </c>
      <c r="KL162" s="2">
        <f t="shared" ref="KL162:KL169" si="526">(IN162+IW162+JY162)</f>
        <v>4</v>
      </c>
      <c r="KM162">
        <f t="shared" ref="KM162:KM169" si="527">(IO162+IX162+KA162)</f>
        <v>10</v>
      </c>
      <c r="KN162">
        <f t="shared" si="450"/>
        <v>12</v>
      </c>
      <c r="KO162">
        <f t="shared" ref="KO162:KO169" si="528">(IQ162+IZ162+KE162)</f>
        <v>7</v>
      </c>
      <c r="KP162">
        <f t="shared" si="449"/>
        <v>13</v>
      </c>
      <c r="KQ162">
        <f t="shared" ref="KQ162:KQ169" si="529">(IS162+JB162+KI162)</f>
        <v>9</v>
      </c>
      <c r="KR162" s="2">
        <f t="shared" si="454"/>
        <v>5</v>
      </c>
      <c r="KS162">
        <f t="shared" si="451"/>
        <v>6</v>
      </c>
      <c r="KT162">
        <f t="shared" si="456"/>
        <v>5</v>
      </c>
      <c r="KU162">
        <f t="shared" si="457"/>
        <v>7</v>
      </c>
      <c r="KV162">
        <f t="shared" si="458"/>
        <v>5</v>
      </c>
      <c r="KW162" s="3">
        <f t="shared" si="459"/>
        <v>6</v>
      </c>
      <c r="KX162" s="2">
        <v>1</v>
      </c>
      <c r="KY162">
        <v>4</v>
      </c>
      <c r="KZ162">
        <v>4</v>
      </c>
      <c r="LA162">
        <v>2</v>
      </c>
      <c r="LB162">
        <v>2</v>
      </c>
      <c r="LC162">
        <v>4</v>
      </c>
      <c r="LD162">
        <v>2</v>
      </c>
      <c r="LE162">
        <v>4</v>
      </c>
      <c r="LF162">
        <v>3</v>
      </c>
      <c r="LG162">
        <v>4</v>
      </c>
      <c r="LH162">
        <v>4</v>
      </c>
      <c r="LI162">
        <v>2</v>
      </c>
      <c r="LJ162">
        <v>4</v>
      </c>
      <c r="LK162">
        <v>2</v>
      </c>
      <c r="LL162">
        <v>4</v>
      </c>
      <c r="LM162">
        <v>4</v>
      </c>
      <c r="LN162">
        <v>2</v>
      </c>
      <c r="LO162">
        <v>2</v>
      </c>
      <c r="LP162">
        <v>2</v>
      </c>
      <c r="LQ162">
        <v>2</v>
      </c>
      <c r="LR162">
        <v>2</v>
      </c>
      <c r="LS162">
        <v>2</v>
      </c>
      <c r="LT162">
        <v>4</v>
      </c>
      <c r="LU162" s="2">
        <f t="shared" ref="LU162:LU176" si="530">SUM(KZ162,LC162,LE162,LG162,LH162,LJ162)</f>
        <v>24</v>
      </c>
      <c r="LV162" s="3">
        <f t="shared" ref="LV162:LV176" si="531">ROUND((LU162/6),3)</f>
        <v>4</v>
      </c>
      <c r="LW162" s="2">
        <f t="shared" ref="LW162:LW176" si="532">SUM(KY162,LA162,LB162,LD162,LF162,LI162,LK162,LL162,LM162,LN162,LO162,LP162,LQ162,LR162,LS162,LT162)</f>
        <v>41</v>
      </c>
      <c r="LX162" s="3">
        <f t="shared" ref="LX162:LX176" si="533">ROUND((LW162/16),3)</f>
        <v>2.5630000000000002</v>
      </c>
      <c r="LY162" s="2">
        <f t="shared" ref="LY162:LY176" si="534">SUM(KY162,KZ162,LA162,LB162,LC162,LD162,LE162,LF162,LG162,LH162,LI162,LJ162,LK162,LL162,LM162,LN162,LO162,LP162,LQ162,LR162,LS162,LT162)</f>
        <v>65</v>
      </c>
      <c r="LZ162" s="3">
        <f t="shared" ref="LZ162:LZ176" si="535">ROUND((LY162/22),3)</f>
        <v>2.9550000000000001</v>
      </c>
      <c r="MA162" s="2">
        <v>1</v>
      </c>
      <c r="MB162">
        <v>1</v>
      </c>
      <c r="MC162">
        <v>2</v>
      </c>
      <c r="MD162">
        <v>1</v>
      </c>
      <c r="ME162">
        <v>1</v>
      </c>
      <c r="MF162">
        <v>2</v>
      </c>
      <c r="MG162">
        <v>1</v>
      </c>
      <c r="MH162">
        <v>1</v>
      </c>
      <c r="MI162">
        <v>2</v>
      </c>
      <c r="MJ162" s="3">
        <v>2</v>
      </c>
      <c r="MK162">
        <f t="shared" ref="MK162:MK176" si="536">SUM(MA162,MB162,MC162,MD162,ME162,MF162,MG162,MH162,MI162,MJ162)</f>
        <v>14</v>
      </c>
      <c r="ML162" s="2">
        <v>1</v>
      </c>
      <c r="MM162">
        <v>4</v>
      </c>
      <c r="MN162">
        <v>3</v>
      </c>
      <c r="MO162">
        <v>4</v>
      </c>
      <c r="MP162" s="37">
        <f>LOOKUP(MO162,{1,2,3,4,5},{5,4,3,2,1})</f>
        <v>2</v>
      </c>
      <c r="MQ162">
        <v>2</v>
      </c>
      <c r="MR162">
        <v>3</v>
      </c>
      <c r="MS162" s="37">
        <f>LOOKUP(MR162,{1,2,3,4,5},{5,4,3,2,1})</f>
        <v>3</v>
      </c>
      <c r="MT162">
        <v>2</v>
      </c>
      <c r="MU162" s="37">
        <f>LOOKUP(MT162,{1,2,3,4,5},{5,4,3,2,1})</f>
        <v>4</v>
      </c>
      <c r="MV162">
        <v>2</v>
      </c>
      <c r="MW162">
        <v>2</v>
      </c>
      <c r="MX162">
        <v>2</v>
      </c>
      <c r="MY162">
        <v>4</v>
      </c>
      <c r="MZ162" s="37">
        <f>LOOKUP(MY162,{1,2,3,4,5},{5,4,3,2,1})</f>
        <v>2</v>
      </c>
      <c r="NA162">
        <v>2</v>
      </c>
      <c r="NB162">
        <v>2</v>
      </c>
      <c r="NC162">
        <v>3</v>
      </c>
      <c r="ND162" s="37">
        <f>LOOKUP(NC162,{1,2,3,4,5},{5,4,3,2,1})</f>
        <v>3</v>
      </c>
      <c r="NE162">
        <v>2</v>
      </c>
      <c r="NF162">
        <v>4</v>
      </c>
      <c r="NG162" s="37">
        <f>LOOKUP(NF162,{1,2,3,4,5},{5,4,3,2,1})</f>
        <v>2</v>
      </c>
      <c r="NH162">
        <v>4</v>
      </c>
      <c r="NI162" s="37">
        <f>LOOKUP(NH162,{1,2,3,4,5},{5,4,3,2,1})</f>
        <v>2</v>
      </c>
      <c r="NJ162">
        <v>2</v>
      </c>
      <c r="NK162">
        <v>4</v>
      </c>
      <c r="NL162" s="37">
        <f>LOOKUP(NK162,{1,2,3,4,5},{5,4,3,2,1})</f>
        <v>2</v>
      </c>
      <c r="NM162">
        <v>4</v>
      </c>
      <c r="NN162" s="37">
        <f>LOOKUP(NM162,{1,2,3,4,5},{5,4,3,2,1})</f>
        <v>2</v>
      </c>
      <c r="NO162">
        <v>4</v>
      </c>
      <c r="NP162" s="37">
        <f>LOOKUP(NO162,{1,2,3,4,5},{5,4,3,2,1})</f>
        <v>2</v>
      </c>
      <c r="NQ162">
        <v>2</v>
      </c>
      <c r="NR162">
        <v>2</v>
      </c>
      <c r="NS162">
        <v>4</v>
      </c>
      <c r="NT162">
        <v>2</v>
      </c>
      <c r="NU162" s="37">
        <f>LOOKUP(NT162,{1,2,3,4,5},{5,4,3,2,1})</f>
        <v>4</v>
      </c>
      <c r="NV162">
        <v>4</v>
      </c>
      <c r="NW162" s="37">
        <f>LOOKUP(NV162,{1,2,3,4,5},{5,4,3,2,1})</f>
        <v>2</v>
      </c>
      <c r="NX162">
        <v>4</v>
      </c>
      <c r="NY162" s="37">
        <f>LOOKUP(NX162,{1,2,3,4,5},{5,4,3,2,1})</f>
        <v>2</v>
      </c>
      <c r="NZ162">
        <f t="shared" si="485"/>
        <v>63</v>
      </c>
      <c r="OA162">
        <f t="shared" si="486"/>
        <v>2.42</v>
      </c>
      <c r="OB162" s="13" t="s">
        <v>440</v>
      </c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</row>
    <row r="163" spans="1:461" x14ac:dyDescent="0.3">
      <c r="A163" s="30">
        <v>183</v>
      </c>
      <c r="B163" s="2" t="s">
        <v>1010</v>
      </c>
      <c r="C163" s="3">
        <v>1</v>
      </c>
      <c r="D163" s="2">
        <v>20</v>
      </c>
      <c r="E163">
        <v>1</v>
      </c>
      <c r="F163" s="2">
        <v>2</v>
      </c>
      <c r="G163">
        <v>2</v>
      </c>
      <c r="H163" s="3">
        <v>1</v>
      </c>
      <c r="I163" s="32">
        <v>2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 t="s">
        <v>440</v>
      </c>
      <c r="R163">
        <v>5</v>
      </c>
      <c r="S163">
        <v>2</v>
      </c>
      <c r="T163">
        <f>LOOKUP(R163,{1,2,3,4,5,6,11,15},{1,2,1,2,2,2,1,2})</f>
        <v>2</v>
      </c>
      <c r="U163">
        <v>1</v>
      </c>
      <c r="V163" s="3"/>
      <c r="W163" s="2">
        <v>1</v>
      </c>
      <c r="X163">
        <v>2</v>
      </c>
      <c r="Y163">
        <v>10</v>
      </c>
      <c r="Z163" s="13">
        <f t="shared" si="359"/>
        <v>0.5</v>
      </c>
      <c r="AA163">
        <v>10</v>
      </c>
      <c r="AB163" s="13">
        <f t="shared" si="360"/>
        <v>0.5</v>
      </c>
      <c r="AC163">
        <f t="shared" si="362"/>
        <v>3</v>
      </c>
      <c r="AD163" s="13">
        <f t="shared" si="487"/>
        <v>1</v>
      </c>
      <c r="AE163" s="2">
        <v>1</v>
      </c>
      <c r="AF163">
        <v>2</v>
      </c>
      <c r="AG163">
        <f t="shared" si="463"/>
        <v>-1</v>
      </c>
      <c r="AH163">
        <v>1</v>
      </c>
      <c r="AI163">
        <f t="shared" si="464"/>
        <v>1</v>
      </c>
      <c r="AJ163">
        <v>1</v>
      </c>
      <c r="AK163">
        <f t="shared" si="465"/>
        <v>1</v>
      </c>
      <c r="AL163">
        <v>1</v>
      </c>
      <c r="AM163">
        <f t="shared" si="466"/>
        <v>-1</v>
      </c>
      <c r="AN163">
        <v>2</v>
      </c>
      <c r="AO163">
        <f t="shared" si="467"/>
        <v>1</v>
      </c>
      <c r="AP163">
        <v>1</v>
      </c>
      <c r="AQ163">
        <f t="shared" si="468"/>
        <v>1</v>
      </c>
      <c r="AR163">
        <v>2</v>
      </c>
      <c r="AS163">
        <f t="shared" si="469"/>
        <v>1</v>
      </c>
      <c r="AT163">
        <v>2</v>
      </c>
      <c r="AU163">
        <f t="shared" si="470"/>
        <v>1</v>
      </c>
      <c r="AV163">
        <v>1</v>
      </c>
      <c r="AW163">
        <f t="shared" si="471"/>
        <v>1</v>
      </c>
      <c r="AX163">
        <v>1</v>
      </c>
      <c r="AY163">
        <f t="shared" si="472"/>
        <v>-1</v>
      </c>
      <c r="AZ163">
        <v>1</v>
      </c>
      <c r="BA163">
        <f t="shared" si="473"/>
        <v>-1</v>
      </c>
      <c r="BB163">
        <v>1</v>
      </c>
      <c r="BC163">
        <f t="shared" si="474"/>
        <v>1</v>
      </c>
      <c r="BD163">
        <v>1</v>
      </c>
      <c r="BE163">
        <f t="shared" si="475"/>
        <v>1</v>
      </c>
      <c r="BF163">
        <v>2</v>
      </c>
      <c r="BG163">
        <f t="shared" si="476"/>
        <v>1</v>
      </c>
      <c r="BH163">
        <v>1</v>
      </c>
      <c r="BI163">
        <f t="shared" si="477"/>
        <v>1</v>
      </c>
      <c r="BJ163">
        <v>2</v>
      </c>
      <c r="BK163">
        <f t="shared" si="478"/>
        <v>1</v>
      </c>
      <c r="BL163">
        <v>2</v>
      </c>
      <c r="BM163">
        <f t="shared" si="479"/>
        <v>1</v>
      </c>
      <c r="BN163">
        <v>1</v>
      </c>
      <c r="BO163">
        <f t="shared" si="480"/>
        <v>1</v>
      </c>
      <c r="BP163">
        <v>1</v>
      </c>
      <c r="BQ163">
        <f t="shared" si="481"/>
        <v>1</v>
      </c>
      <c r="BR163">
        <v>2</v>
      </c>
      <c r="BS163">
        <f t="shared" si="482"/>
        <v>1</v>
      </c>
      <c r="BT163">
        <v>1</v>
      </c>
      <c r="BU163">
        <f t="shared" si="483"/>
        <v>-1</v>
      </c>
      <c r="BV163" s="13">
        <f t="shared" si="484"/>
        <v>11</v>
      </c>
      <c r="BW163" s="2">
        <v>1</v>
      </c>
      <c r="BX163">
        <v>3</v>
      </c>
      <c r="BY163">
        <v>3</v>
      </c>
      <c r="BZ163">
        <v>2</v>
      </c>
      <c r="CA163">
        <v>4</v>
      </c>
      <c r="CB163">
        <v>2</v>
      </c>
      <c r="CC163">
        <v>4</v>
      </c>
      <c r="CD163">
        <v>2</v>
      </c>
      <c r="CE163" s="37">
        <v>5</v>
      </c>
      <c r="CF163">
        <v>3</v>
      </c>
      <c r="CG163">
        <v>1</v>
      </c>
      <c r="CH163">
        <v>2</v>
      </c>
      <c r="CI163">
        <v>2</v>
      </c>
      <c r="CJ163">
        <v>3</v>
      </c>
      <c r="CK163">
        <v>2</v>
      </c>
      <c r="CL163">
        <v>3</v>
      </c>
      <c r="CM163">
        <v>3</v>
      </c>
      <c r="CN163">
        <v>4</v>
      </c>
      <c r="CO163">
        <v>3</v>
      </c>
      <c r="CP163">
        <v>4</v>
      </c>
      <c r="CQ163">
        <v>4</v>
      </c>
      <c r="CR163">
        <v>2</v>
      </c>
      <c r="CS163">
        <f>LOOKUP(CR163,{1,2,3,4,5},{5,4,3,2,1})</f>
        <v>4</v>
      </c>
      <c r="CT163">
        <v>3</v>
      </c>
      <c r="CU163">
        <v>3</v>
      </c>
      <c r="CV163">
        <v>3</v>
      </c>
      <c r="CW163">
        <v>4</v>
      </c>
      <c r="CX163">
        <f>LOOKUP(CW163,{1,2,3,4,5},{5,4,3,2,1})</f>
        <v>2</v>
      </c>
      <c r="CY163">
        <v>2</v>
      </c>
      <c r="CZ163">
        <f>LOOKUP(CY163,{1,2,3,4,5},{5,4,3,2,1})</f>
        <v>4</v>
      </c>
      <c r="DA163">
        <v>2</v>
      </c>
      <c r="DB163">
        <f>LOOKUP(DA163,{1,2,3,4,5},{5,4,3,2,1})</f>
        <v>4</v>
      </c>
      <c r="DC163">
        <v>3</v>
      </c>
      <c r="DD163">
        <v>3</v>
      </c>
      <c r="DE163">
        <v>3</v>
      </c>
      <c r="DF163">
        <v>4</v>
      </c>
      <c r="DG163">
        <v>4</v>
      </c>
      <c r="DH163">
        <v>4</v>
      </c>
      <c r="DI163">
        <v>4</v>
      </c>
      <c r="DJ163">
        <v>3</v>
      </c>
      <c r="DK163">
        <v>1</v>
      </c>
      <c r="DL163" s="2">
        <f t="shared" si="490"/>
        <v>8</v>
      </c>
      <c r="DM163">
        <f t="shared" si="491"/>
        <v>2.6667000000000001</v>
      </c>
      <c r="DN163">
        <f t="shared" si="492"/>
        <v>12</v>
      </c>
      <c r="DO163">
        <f t="shared" si="493"/>
        <v>4</v>
      </c>
      <c r="DP163">
        <f t="shared" si="494"/>
        <v>20</v>
      </c>
      <c r="DQ163" s="3">
        <f t="shared" si="495"/>
        <v>3.3334000000000001</v>
      </c>
      <c r="DR163" s="2">
        <f t="shared" si="496"/>
        <v>20</v>
      </c>
      <c r="DS163">
        <f t="shared" si="497"/>
        <v>3.3332999999999999</v>
      </c>
      <c r="DT163">
        <f t="shared" si="498"/>
        <v>18</v>
      </c>
      <c r="DU163">
        <f t="shared" si="499"/>
        <v>2.25</v>
      </c>
      <c r="DV163">
        <f t="shared" si="500"/>
        <v>38</v>
      </c>
      <c r="DW163" s="3">
        <f t="shared" si="501"/>
        <v>2.71</v>
      </c>
      <c r="DX163" s="2">
        <f t="shared" si="502"/>
        <v>12</v>
      </c>
      <c r="DY163">
        <f t="shared" si="503"/>
        <v>4</v>
      </c>
      <c r="DZ163">
        <f t="shared" si="504"/>
        <v>9</v>
      </c>
      <c r="EA163">
        <f t="shared" si="505"/>
        <v>3</v>
      </c>
      <c r="EB163">
        <f t="shared" si="506"/>
        <v>21</v>
      </c>
      <c r="EC163" s="3">
        <f t="shared" si="507"/>
        <v>3.5</v>
      </c>
      <c r="ED163" s="2">
        <f t="shared" si="447"/>
        <v>19</v>
      </c>
      <c r="EE163" s="3">
        <f t="shared" si="508"/>
        <v>3.17</v>
      </c>
      <c r="EF163" s="2">
        <f t="shared" si="509"/>
        <v>8</v>
      </c>
      <c r="EG163" s="3">
        <f t="shared" si="510"/>
        <v>2.67</v>
      </c>
      <c r="EH163" s="2">
        <f t="shared" si="511"/>
        <v>106</v>
      </c>
      <c r="EI163" s="3">
        <f t="shared" si="512"/>
        <v>3.03</v>
      </c>
      <c r="EJ163" s="2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5</v>
      </c>
      <c r="ER163">
        <v>1</v>
      </c>
      <c r="ES163">
        <v>1</v>
      </c>
      <c r="ET163">
        <v>5</v>
      </c>
      <c r="EU163" s="37">
        <v>2</v>
      </c>
      <c r="EV163">
        <v>1</v>
      </c>
      <c r="EW163">
        <v>1</v>
      </c>
      <c r="EX163">
        <v>1</v>
      </c>
      <c r="EY163">
        <v>1</v>
      </c>
      <c r="EZ163">
        <v>5</v>
      </c>
      <c r="FA163">
        <v>5</v>
      </c>
      <c r="FB163">
        <v>1</v>
      </c>
      <c r="FC163">
        <v>1</v>
      </c>
      <c r="FD163">
        <v>1</v>
      </c>
      <c r="FE163">
        <v>5</v>
      </c>
      <c r="FF163" s="2">
        <f t="shared" si="513"/>
        <v>40</v>
      </c>
      <c r="FG163" s="3">
        <f t="shared" si="514"/>
        <v>2</v>
      </c>
      <c r="FH163" s="2" t="s">
        <v>511</v>
      </c>
      <c r="FI163">
        <v>7</v>
      </c>
      <c r="FJ163" t="s">
        <v>521</v>
      </c>
      <c r="FK163">
        <v>16</v>
      </c>
      <c r="FL163" t="s">
        <v>514</v>
      </c>
      <c r="FM163" s="3">
        <v>10</v>
      </c>
      <c r="FN163" s="2">
        <v>1</v>
      </c>
      <c r="FO163">
        <v>1</v>
      </c>
      <c r="FP163">
        <v>1</v>
      </c>
      <c r="FQ163">
        <v>1</v>
      </c>
      <c r="FR163">
        <v>1</v>
      </c>
      <c r="FS163">
        <v>2</v>
      </c>
      <c r="FT163">
        <v>2</v>
      </c>
      <c r="FU163">
        <v>1</v>
      </c>
      <c r="FV163">
        <v>1</v>
      </c>
      <c r="FW163">
        <v>1</v>
      </c>
      <c r="FX163">
        <v>1</v>
      </c>
      <c r="FY163" s="37">
        <v>2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2</v>
      </c>
      <c r="GG163">
        <v>2</v>
      </c>
      <c r="GH163">
        <v>2</v>
      </c>
      <c r="GI163">
        <v>1</v>
      </c>
      <c r="GJ163" s="2">
        <f t="shared" si="515"/>
        <v>25</v>
      </c>
      <c r="GK163" s="3">
        <f t="shared" si="516"/>
        <v>1.25</v>
      </c>
      <c r="GL163" s="2" t="s">
        <v>511</v>
      </c>
      <c r="GM163">
        <v>7</v>
      </c>
      <c r="GN163" t="s">
        <v>505</v>
      </c>
      <c r="GO163">
        <v>1</v>
      </c>
      <c r="GP163" t="s">
        <v>525</v>
      </c>
      <c r="GQ163" s="3">
        <v>20</v>
      </c>
      <c r="GR163" s="2">
        <v>1</v>
      </c>
      <c r="GS163">
        <v>4</v>
      </c>
      <c r="GT163">
        <v>5</v>
      </c>
      <c r="GU163">
        <v>2</v>
      </c>
      <c r="GV163">
        <v>4</v>
      </c>
      <c r="GW163">
        <v>4</v>
      </c>
      <c r="GX163" s="37">
        <f>LOOKUP(GW163,{1,2,3,4,5},{5,4,3,2,1})</f>
        <v>2</v>
      </c>
      <c r="GY163">
        <v>2</v>
      </c>
      <c r="GZ163" s="37">
        <f>LOOKUP(GY163,{1,2,3,4,5},{5,4,3,2,1})</f>
        <v>4</v>
      </c>
      <c r="HA163">
        <v>2</v>
      </c>
      <c r="HB163">
        <v>2</v>
      </c>
      <c r="HC163" s="37">
        <f>LOOKUP(HB163,{1,2,3,4,5},{5,4,3,2,1})</f>
        <v>4</v>
      </c>
      <c r="HD163">
        <v>4</v>
      </c>
      <c r="HE163">
        <v>4</v>
      </c>
      <c r="HF163">
        <v>4</v>
      </c>
      <c r="HG163">
        <v>4</v>
      </c>
      <c r="HH163">
        <v>4</v>
      </c>
      <c r="HI163">
        <v>4</v>
      </c>
      <c r="HJ163">
        <v>4</v>
      </c>
      <c r="HK163">
        <v>2</v>
      </c>
      <c r="HL163" s="37">
        <f>LOOKUP(HK163,{1,2,3,4,5},{5,4,3,2,1})</f>
        <v>4</v>
      </c>
      <c r="HM163">
        <v>2</v>
      </c>
      <c r="HN163" s="37">
        <f>LOOKUP(HM163,{1,2,3,4,5},{5,4,3,2,1})</f>
        <v>4</v>
      </c>
      <c r="HO163">
        <f t="shared" si="517"/>
        <v>63</v>
      </c>
      <c r="HP163">
        <f t="shared" si="518"/>
        <v>3.71</v>
      </c>
      <c r="HQ163">
        <v>1</v>
      </c>
      <c r="HR163">
        <v>3</v>
      </c>
      <c r="HS163">
        <v>3</v>
      </c>
      <c r="HT163">
        <v>2</v>
      </c>
      <c r="HU163">
        <v>2</v>
      </c>
      <c r="HV163">
        <v>1</v>
      </c>
      <c r="HW163">
        <v>3</v>
      </c>
      <c r="HX163" s="37">
        <v>3</v>
      </c>
      <c r="HY163">
        <v>3</v>
      </c>
      <c r="HZ163">
        <v>1</v>
      </c>
      <c r="IA163">
        <v>2</v>
      </c>
      <c r="IB163">
        <v>1</v>
      </c>
      <c r="IC163">
        <v>3</v>
      </c>
      <c r="ID163">
        <v>3</v>
      </c>
      <c r="IE163">
        <v>2</v>
      </c>
      <c r="IF163">
        <v>3</v>
      </c>
      <c r="IG163">
        <v>3</v>
      </c>
      <c r="IH163">
        <v>3</v>
      </c>
      <c r="II163">
        <v>3</v>
      </c>
      <c r="IJ163" s="37">
        <f>LOOKUP(II163,{1,2,3},{3,2,1})</f>
        <v>1</v>
      </c>
      <c r="IK163" s="2">
        <f t="shared" si="488"/>
        <v>39</v>
      </c>
      <c r="IL163" s="3">
        <f t="shared" si="489"/>
        <v>2.29</v>
      </c>
      <c r="IM163" s="2">
        <v>1</v>
      </c>
      <c r="IN163">
        <v>1</v>
      </c>
      <c r="IO163">
        <v>4</v>
      </c>
      <c r="IP163">
        <v>2</v>
      </c>
      <c r="IQ163">
        <v>1</v>
      </c>
      <c r="IR163">
        <v>5</v>
      </c>
      <c r="IS163">
        <v>2</v>
      </c>
      <c r="IT163" s="2">
        <f t="shared" si="519"/>
        <v>15</v>
      </c>
      <c r="IU163" s="3">
        <f t="shared" si="520"/>
        <v>2.5</v>
      </c>
      <c r="IV163" s="2">
        <v>1</v>
      </c>
      <c r="IW163">
        <v>2</v>
      </c>
      <c r="IX163">
        <v>4</v>
      </c>
      <c r="IY163">
        <v>3</v>
      </c>
      <c r="IZ163">
        <v>3</v>
      </c>
      <c r="JA163">
        <v>5</v>
      </c>
      <c r="JB163">
        <v>2</v>
      </c>
      <c r="JC163" s="2">
        <f t="shared" si="521"/>
        <v>19</v>
      </c>
      <c r="JD163" s="3">
        <f t="shared" si="522"/>
        <v>3.1669999999999998</v>
      </c>
      <c r="JE163" s="2">
        <v>1</v>
      </c>
      <c r="JF163">
        <v>2</v>
      </c>
      <c r="JG163">
        <v>4</v>
      </c>
      <c r="JH163">
        <v>2</v>
      </c>
      <c r="JI163">
        <v>4</v>
      </c>
      <c r="JJ163">
        <v>2</v>
      </c>
      <c r="JK163">
        <v>4</v>
      </c>
      <c r="JL163" s="2">
        <f t="shared" si="523"/>
        <v>18</v>
      </c>
      <c r="JM163" s="3">
        <f t="shared" si="524"/>
        <v>3</v>
      </c>
      <c r="JN163" s="2">
        <v>1</v>
      </c>
      <c r="JO163">
        <v>5</v>
      </c>
      <c r="JP163">
        <v>5</v>
      </c>
      <c r="JQ163">
        <v>3</v>
      </c>
      <c r="JR163">
        <v>5</v>
      </c>
      <c r="JS163">
        <v>4</v>
      </c>
      <c r="JT163">
        <v>5</v>
      </c>
      <c r="JU163" s="2">
        <f t="shared" si="452"/>
        <v>27</v>
      </c>
      <c r="JV163" s="3">
        <f t="shared" si="453"/>
        <v>4.5</v>
      </c>
      <c r="JW163" s="2">
        <v>1</v>
      </c>
      <c r="JX163">
        <v>5</v>
      </c>
      <c r="JY163" s="37">
        <f>LOOKUP(JX163,{1,2,3,4,5},{5,4,3,2,1})</f>
        <v>1</v>
      </c>
      <c r="JZ163">
        <v>4</v>
      </c>
      <c r="KA163" s="37">
        <f>LOOKUP(JZ163,{1,2,3,4,5},{5,4,3,2,1})</f>
        <v>2</v>
      </c>
      <c r="KB163">
        <v>3</v>
      </c>
      <c r="KC163" s="37">
        <f>LOOKUP(KB163,{1,2,3,4,5},{5,4,3,2,1})</f>
        <v>3</v>
      </c>
      <c r="KD163">
        <v>5</v>
      </c>
      <c r="KE163" s="37">
        <f>LOOKUP(KD163,{1,2,3,4,5},{5,4,3,2,1})</f>
        <v>1</v>
      </c>
      <c r="KF163">
        <v>1</v>
      </c>
      <c r="KG163" s="37">
        <f>LOOKUP(KF163,{1,2,3,4,5},{5,4,3,2,1})</f>
        <v>5</v>
      </c>
      <c r="KH163">
        <v>4</v>
      </c>
      <c r="KI163" s="37">
        <f>LOOKUP(KH163,{1,2,3,4,5},{5,4,3,2,1})</f>
        <v>2</v>
      </c>
      <c r="KJ163" s="2">
        <f t="shared" si="448"/>
        <v>22</v>
      </c>
      <c r="KK163" s="3">
        <f t="shared" si="525"/>
        <v>3.6669999999999998</v>
      </c>
      <c r="KL163" s="2">
        <f t="shared" si="526"/>
        <v>4</v>
      </c>
      <c r="KM163">
        <f t="shared" si="527"/>
        <v>10</v>
      </c>
      <c r="KN163">
        <f t="shared" si="450"/>
        <v>8</v>
      </c>
      <c r="KO163">
        <f t="shared" si="528"/>
        <v>5</v>
      </c>
      <c r="KP163">
        <f t="shared" si="449"/>
        <v>15</v>
      </c>
      <c r="KQ163">
        <f t="shared" si="529"/>
        <v>6</v>
      </c>
      <c r="KR163" s="2">
        <f t="shared" si="454"/>
        <v>7</v>
      </c>
      <c r="KS163">
        <f t="shared" si="451"/>
        <v>9</v>
      </c>
      <c r="KT163">
        <f t="shared" si="456"/>
        <v>5</v>
      </c>
      <c r="KU163">
        <f t="shared" si="457"/>
        <v>9</v>
      </c>
      <c r="KV163">
        <f t="shared" si="458"/>
        <v>6</v>
      </c>
      <c r="KW163" s="3">
        <f t="shared" si="459"/>
        <v>9</v>
      </c>
      <c r="KX163" s="2">
        <v>1</v>
      </c>
      <c r="KY163">
        <v>3</v>
      </c>
      <c r="KZ163">
        <v>4</v>
      </c>
      <c r="LA163">
        <v>3</v>
      </c>
      <c r="LB163">
        <v>2</v>
      </c>
      <c r="LC163">
        <v>4</v>
      </c>
      <c r="LD163">
        <v>2</v>
      </c>
      <c r="LE163">
        <v>4</v>
      </c>
      <c r="LF163">
        <v>3</v>
      </c>
      <c r="LG163">
        <v>4</v>
      </c>
      <c r="LH163">
        <v>4</v>
      </c>
      <c r="LI163">
        <v>2</v>
      </c>
      <c r="LJ163">
        <v>5</v>
      </c>
      <c r="LK163">
        <v>2</v>
      </c>
      <c r="LL163">
        <v>3</v>
      </c>
      <c r="LM163">
        <v>2</v>
      </c>
      <c r="LN163">
        <v>2</v>
      </c>
      <c r="LO163">
        <v>2</v>
      </c>
      <c r="LP163">
        <v>3</v>
      </c>
      <c r="LQ163">
        <v>2</v>
      </c>
      <c r="LR163">
        <v>2</v>
      </c>
      <c r="LS163">
        <v>2</v>
      </c>
      <c r="LT163">
        <v>3</v>
      </c>
      <c r="LU163" s="2">
        <f t="shared" si="530"/>
        <v>25</v>
      </c>
      <c r="LV163" s="3">
        <f t="shared" si="531"/>
        <v>4.1669999999999998</v>
      </c>
      <c r="LW163" s="2">
        <f t="shared" si="532"/>
        <v>38</v>
      </c>
      <c r="LX163" s="3">
        <f t="shared" si="533"/>
        <v>2.375</v>
      </c>
      <c r="LY163" s="2">
        <f t="shared" si="534"/>
        <v>63</v>
      </c>
      <c r="LZ163" s="3">
        <f t="shared" si="535"/>
        <v>2.8639999999999999</v>
      </c>
      <c r="MA163" s="2">
        <v>1</v>
      </c>
      <c r="MB163">
        <v>1</v>
      </c>
      <c r="MC163">
        <v>1</v>
      </c>
      <c r="MD163">
        <v>1</v>
      </c>
      <c r="ME163">
        <v>2</v>
      </c>
      <c r="MF163">
        <v>1</v>
      </c>
      <c r="MG163">
        <v>1</v>
      </c>
      <c r="MH163">
        <v>1</v>
      </c>
      <c r="MI163">
        <v>1</v>
      </c>
      <c r="MJ163" s="3">
        <v>2</v>
      </c>
      <c r="MK163">
        <f t="shared" si="536"/>
        <v>12</v>
      </c>
      <c r="ML163" s="2">
        <v>1</v>
      </c>
      <c r="MM163">
        <v>2</v>
      </c>
      <c r="MN163">
        <v>5</v>
      </c>
      <c r="MO163">
        <v>2</v>
      </c>
      <c r="MP163" s="37">
        <f>LOOKUP(MO163,{1,2,3,4,5},{5,4,3,2,1})</f>
        <v>4</v>
      </c>
      <c r="MQ163">
        <v>4</v>
      </c>
      <c r="MR163">
        <v>4</v>
      </c>
      <c r="MS163" s="37">
        <f>LOOKUP(MR163,{1,2,3,4,5},{5,4,3,2,1})</f>
        <v>2</v>
      </c>
      <c r="MT163">
        <v>4</v>
      </c>
      <c r="MU163" s="37">
        <f>LOOKUP(MT163,{1,2,3,4,5},{5,4,3,2,1})</f>
        <v>2</v>
      </c>
      <c r="MV163">
        <v>3</v>
      </c>
      <c r="MW163">
        <v>3</v>
      </c>
      <c r="MX163">
        <v>2</v>
      </c>
      <c r="MY163">
        <v>4</v>
      </c>
      <c r="MZ163" s="37">
        <f>LOOKUP(MY163,{1,2,3,4,5},{5,4,3,2,1})</f>
        <v>2</v>
      </c>
      <c r="NA163">
        <v>3</v>
      </c>
      <c r="NB163">
        <v>2</v>
      </c>
      <c r="NC163">
        <v>5</v>
      </c>
      <c r="ND163" s="37">
        <f>LOOKUP(NC163,{1,2,3,4,5},{5,4,3,2,1})</f>
        <v>1</v>
      </c>
      <c r="NE163">
        <v>1</v>
      </c>
      <c r="NF163">
        <v>5</v>
      </c>
      <c r="NG163" s="37">
        <f>LOOKUP(NF163,{1,2,3,4,5},{5,4,3,2,1})</f>
        <v>1</v>
      </c>
      <c r="NH163">
        <v>1</v>
      </c>
      <c r="NI163" s="37">
        <f>LOOKUP(NH163,{1,2,3,4,5},{5,4,3,2,1})</f>
        <v>5</v>
      </c>
      <c r="NJ163">
        <v>3</v>
      </c>
      <c r="NK163">
        <v>4</v>
      </c>
      <c r="NL163" s="37">
        <f>LOOKUP(NK163,{1,2,3,4,5},{5,4,3,2,1})</f>
        <v>2</v>
      </c>
      <c r="NM163">
        <v>3</v>
      </c>
      <c r="NN163" s="37">
        <f>LOOKUP(NM163,{1,2,3,4,5},{5,4,3,2,1})</f>
        <v>3</v>
      </c>
      <c r="NO163">
        <v>2</v>
      </c>
      <c r="NP163" s="37">
        <f>LOOKUP(NO163,{1,2,3,4,5},{5,4,3,2,1})</f>
        <v>4</v>
      </c>
      <c r="NQ163">
        <v>2</v>
      </c>
      <c r="NR163">
        <v>3</v>
      </c>
      <c r="NS163">
        <v>5</v>
      </c>
      <c r="NT163">
        <v>2</v>
      </c>
      <c r="NU163" s="37">
        <f>LOOKUP(NT163,{1,2,3,4,5},{5,4,3,2,1})</f>
        <v>4</v>
      </c>
      <c r="NV163">
        <v>4</v>
      </c>
      <c r="NW163" s="37">
        <f>LOOKUP(NV163,{1,2,3,4,5},{5,4,3,2,1})</f>
        <v>2</v>
      </c>
      <c r="NX163">
        <v>4</v>
      </c>
      <c r="NY163" s="37">
        <f>LOOKUP(NX163,{1,2,3,4,5},{5,4,3,2,1})</f>
        <v>2</v>
      </c>
      <c r="NZ163">
        <f t="shared" si="485"/>
        <v>72</v>
      </c>
      <c r="OA163">
        <f t="shared" si="486"/>
        <v>2.77</v>
      </c>
      <c r="OB163" s="13" t="s">
        <v>440</v>
      </c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</row>
    <row r="164" spans="1:461" x14ac:dyDescent="0.3">
      <c r="A164" s="30">
        <v>184</v>
      </c>
      <c r="B164" s="2" t="s">
        <v>1011</v>
      </c>
      <c r="C164" s="3">
        <v>1</v>
      </c>
      <c r="D164" s="2">
        <v>21</v>
      </c>
      <c r="E164">
        <v>1</v>
      </c>
      <c r="F164" s="2">
        <v>1</v>
      </c>
      <c r="G164">
        <v>1</v>
      </c>
      <c r="H164" s="3">
        <v>1</v>
      </c>
      <c r="I164" s="2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f t="shared" si="446"/>
        <v>1</v>
      </c>
      <c r="Q164" t="s">
        <v>1012</v>
      </c>
      <c r="R164">
        <v>5</v>
      </c>
      <c r="S164">
        <v>3</v>
      </c>
      <c r="T164">
        <f>LOOKUP(R164,{1,2,3,4,5,6,11,15},{1,2,1,2,2,2,1,2})</f>
        <v>2</v>
      </c>
      <c r="U164">
        <v>1</v>
      </c>
      <c r="V164" s="3"/>
      <c r="W164" s="2">
        <v>2</v>
      </c>
      <c r="X164">
        <v>2</v>
      </c>
      <c r="Y164">
        <v>30</v>
      </c>
      <c r="Z164" s="13">
        <f t="shared" si="359"/>
        <v>1.5</v>
      </c>
      <c r="AA164">
        <v>30</v>
      </c>
      <c r="AB164" s="13">
        <f t="shared" si="360"/>
        <v>1.5</v>
      </c>
      <c r="AC164">
        <f t="shared" si="362"/>
        <v>6</v>
      </c>
      <c r="AD164" s="13">
        <f t="shared" si="487"/>
        <v>2</v>
      </c>
      <c r="AE164" s="2">
        <v>1</v>
      </c>
      <c r="AF164">
        <v>1</v>
      </c>
      <c r="AG164">
        <f t="shared" si="463"/>
        <v>1</v>
      </c>
      <c r="AH164">
        <v>1</v>
      </c>
      <c r="AI164">
        <f t="shared" si="464"/>
        <v>1</v>
      </c>
      <c r="AJ164">
        <v>1</v>
      </c>
      <c r="AK164">
        <f t="shared" si="465"/>
        <v>1</v>
      </c>
      <c r="AL164">
        <v>1</v>
      </c>
      <c r="AM164">
        <f t="shared" si="466"/>
        <v>-1</v>
      </c>
      <c r="AN164">
        <v>2</v>
      </c>
      <c r="AO164">
        <f t="shared" si="467"/>
        <v>1</v>
      </c>
      <c r="AP164">
        <v>1</v>
      </c>
      <c r="AQ164">
        <f t="shared" si="468"/>
        <v>1</v>
      </c>
      <c r="AR164">
        <v>2</v>
      </c>
      <c r="AS164">
        <f t="shared" si="469"/>
        <v>1</v>
      </c>
      <c r="AT164">
        <v>2</v>
      </c>
      <c r="AU164">
        <f t="shared" si="470"/>
        <v>1</v>
      </c>
      <c r="AV164">
        <v>1</v>
      </c>
      <c r="AW164">
        <f t="shared" si="471"/>
        <v>1</v>
      </c>
      <c r="AX164">
        <v>1</v>
      </c>
      <c r="AY164">
        <f t="shared" si="472"/>
        <v>-1</v>
      </c>
      <c r="AZ164">
        <v>1</v>
      </c>
      <c r="BA164">
        <f t="shared" si="473"/>
        <v>-1</v>
      </c>
      <c r="BB164">
        <v>1</v>
      </c>
      <c r="BC164">
        <f t="shared" si="474"/>
        <v>1</v>
      </c>
      <c r="BD164">
        <v>1</v>
      </c>
      <c r="BE164">
        <f t="shared" si="475"/>
        <v>1</v>
      </c>
      <c r="BF164">
        <v>2</v>
      </c>
      <c r="BG164">
        <f t="shared" si="476"/>
        <v>1</v>
      </c>
      <c r="BH164">
        <v>1</v>
      </c>
      <c r="BI164">
        <f t="shared" si="477"/>
        <v>1</v>
      </c>
      <c r="BJ164">
        <v>2</v>
      </c>
      <c r="BK164">
        <f t="shared" si="478"/>
        <v>1</v>
      </c>
      <c r="BL164">
        <v>1</v>
      </c>
      <c r="BM164">
        <f t="shared" si="479"/>
        <v>-1</v>
      </c>
      <c r="BN164">
        <v>1</v>
      </c>
      <c r="BO164">
        <f t="shared" si="480"/>
        <v>1</v>
      </c>
      <c r="BP164">
        <v>1</v>
      </c>
      <c r="BQ164">
        <f t="shared" si="481"/>
        <v>1</v>
      </c>
      <c r="BR164">
        <v>2</v>
      </c>
      <c r="BS164">
        <f t="shared" si="482"/>
        <v>1</v>
      </c>
      <c r="BT164">
        <v>1</v>
      </c>
      <c r="BU164">
        <f t="shared" si="483"/>
        <v>-1</v>
      </c>
      <c r="BV164" s="13">
        <f t="shared" si="484"/>
        <v>11</v>
      </c>
      <c r="BW164" s="2">
        <v>1</v>
      </c>
      <c r="BX164">
        <v>5</v>
      </c>
      <c r="BY164">
        <v>5</v>
      </c>
      <c r="BZ164">
        <v>4</v>
      </c>
      <c r="CA164">
        <v>4</v>
      </c>
      <c r="CB164">
        <v>2</v>
      </c>
      <c r="CC164">
        <v>4</v>
      </c>
      <c r="CD164">
        <v>3</v>
      </c>
      <c r="CE164" s="37">
        <v>5</v>
      </c>
      <c r="CF164">
        <v>2</v>
      </c>
      <c r="CG164">
        <v>4</v>
      </c>
      <c r="CH164">
        <v>2</v>
      </c>
      <c r="CI164">
        <v>2</v>
      </c>
      <c r="CJ164">
        <v>1</v>
      </c>
      <c r="CK164">
        <v>2</v>
      </c>
      <c r="CL164">
        <v>5</v>
      </c>
      <c r="CM164">
        <v>3</v>
      </c>
      <c r="CN164">
        <v>4</v>
      </c>
      <c r="CO164">
        <v>3</v>
      </c>
      <c r="CP164">
        <v>2</v>
      </c>
      <c r="CQ164">
        <v>2</v>
      </c>
      <c r="CR164">
        <v>3</v>
      </c>
      <c r="CS164">
        <f>LOOKUP(CR164,{1,2,3,4,5},{5,4,3,2,1})</f>
        <v>3</v>
      </c>
      <c r="CT164">
        <v>3</v>
      </c>
      <c r="CU164">
        <v>2</v>
      </c>
      <c r="CV164">
        <v>2</v>
      </c>
      <c r="CW164">
        <v>2</v>
      </c>
      <c r="CX164">
        <f>LOOKUP(CW164,{1,2,3,4,5},{5,4,3,2,1})</f>
        <v>4</v>
      </c>
      <c r="CY164">
        <v>1</v>
      </c>
      <c r="CZ164">
        <f>LOOKUP(CY164,{1,2,3,4,5},{5,4,3,2,1})</f>
        <v>5</v>
      </c>
      <c r="DA164">
        <v>1</v>
      </c>
      <c r="DB164">
        <f>LOOKUP(DA164,{1,2,3,4,5},{5,4,3,2,1})</f>
        <v>5</v>
      </c>
      <c r="DC164">
        <v>5</v>
      </c>
      <c r="DD164">
        <v>5</v>
      </c>
      <c r="DE164">
        <v>5</v>
      </c>
      <c r="DF164">
        <v>5</v>
      </c>
      <c r="DG164">
        <v>4</v>
      </c>
      <c r="DH164">
        <v>4</v>
      </c>
      <c r="DI164">
        <v>5</v>
      </c>
      <c r="DJ164">
        <v>5</v>
      </c>
      <c r="DK164">
        <v>5</v>
      </c>
      <c r="DL164" s="2">
        <f t="shared" si="490"/>
        <v>14</v>
      </c>
      <c r="DM164">
        <f t="shared" si="491"/>
        <v>4.6666999999999996</v>
      </c>
      <c r="DN164">
        <f t="shared" si="492"/>
        <v>13</v>
      </c>
      <c r="DO164">
        <f t="shared" si="493"/>
        <v>4.3333000000000004</v>
      </c>
      <c r="DP164">
        <f t="shared" si="494"/>
        <v>27</v>
      </c>
      <c r="DQ164" s="3">
        <f t="shared" si="495"/>
        <v>4.5</v>
      </c>
      <c r="DR164" s="2">
        <f t="shared" si="496"/>
        <v>20</v>
      </c>
      <c r="DS164">
        <f t="shared" si="497"/>
        <v>3.3332999999999999</v>
      </c>
      <c r="DT164">
        <f t="shared" si="498"/>
        <v>21</v>
      </c>
      <c r="DU164">
        <f t="shared" si="499"/>
        <v>2.625</v>
      </c>
      <c r="DV164">
        <f t="shared" si="500"/>
        <v>41</v>
      </c>
      <c r="DW164" s="3">
        <f t="shared" si="501"/>
        <v>2.93</v>
      </c>
      <c r="DX164" s="2">
        <f t="shared" si="502"/>
        <v>7</v>
      </c>
      <c r="DY164">
        <f t="shared" si="503"/>
        <v>2.3332999999999999</v>
      </c>
      <c r="DZ164">
        <f t="shared" si="504"/>
        <v>7</v>
      </c>
      <c r="EA164">
        <f t="shared" si="505"/>
        <v>2.3332999999999999</v>
      </c>
      <c r="EB164">
        <f t="shared" si="506"/>
        <v>14</v>
      </c>
      <c r="EC164" s="3">
        <f t="shared" si="507"/>
        <v>2.33</v>
      </c>
      <c r="ED164" s="2">
        <f t="shared" si="447"/>
        <v>29</v>
      </c>
      <c r="EE164" s="3">
        <f t="shared" si="508"/>
        <v>4.83</v>
      </c>
      <c r="EF164" s="2">
        <f t="shared" si="509"/>
        <v>15</v>
      </c>
      <c r="EG164" s="3">
        <f t="shared" si="510"/>
        <v>5</v>
      </c>
      <c r="EH164" s="2">
        <f t="shared" si="511"/>
        <v>126</v>
      </c>
      <c r="EI164" s="3">
        <f t="shared" si="512"/>
        <v>3.6</v>
      </c>
      <c r="EJ164" s="2">
        <v>1</v>
      </c>
      <c r="EK164">
        <v>3</v>
      </c>
      <c r="EL164">
        <v>2</v>
      </c>
      <c r="EM164">
        <v>4</v>
      </c>
      <c r="EN164">
        <v>4</v>
      </c>
      <c r="EO164">
        <v>2</v>
      </c>
      <c r="EP164">
        <v>2</v>
      </c>
      <c r="EQ164">
        <v>1</v>
      </c>
      <c r="ER164">
        <v>2</v>
      </c>
      <c r="ES164">
        <v>2</v>
      </c>
      <c r="ET164">
        <v>5</v>
      </c>
      <c r="EU164" s="37">
        <v>2</v>
      </c>
      <c r="EV164">
        <v>2</v>
      </c>
      <c r="EW164">
        <v>2</v>
      </c>
      <c r="EX164">
        <v>4</v>
      </c>
      <c r="EY164">
        <v>2</v>
      </c>
      <c r="EZ164">
        <v>5</v>
      </c>
      <c r="FA164">
        <v>1</v>
      </c>
      <c r="FB164">
        <v>2</v>
      </c>
      <c r="FC164">
        <v>2</v>
      </c>
      <c r="FD164">
        <v>2</v>
      </c>
      <c r="FE164">
        <v>5</v>
      </c>
      <c r="FF164" s="2">
        <f t="shared" si="513"/>
        <v>54</v>
      </c>
      <c r="FG164" s="3">
        <f t="shared" si="514"/>
        <v>2.7</v>
      </c>
      <c r="FH164" s="2" t="s">
        <v>699</v>
      </c>
      <c r="FI164">
        <v>0</v>
      </c>
      <c r="FJ164" t="s">
        <v>1013</v>
      </c>
      <c r="FK164">
        <v>0</v>
      </c>
      <c r="FL164" t="s">
        <v>525</v>
      </c>
      <c r="FM164">
        <v>20</v>
      </c>
      <c r="FN164" s="2">
        <v>1</v>
      </c>
      <c r="FO164">
        <v>1</v>
      </c>
      <c r="FP164">
        <v>1</v>
      </c>
      <c r="FQ164">
        <v>1</v>
      </c>
      <c r="FR164">
        <v>1</v>
      </c>
      <c r="FS164">
        <v>2</v>
      </c>
      <c r="FT164">
        <v>1</v>
      </c>
      <c r="FU164">
        <v>2</v>
      </c>
      <c r="FV164">
        <v>2</v>
      </c>
      <c r="FW164">
        <v>1</v>
      </c>
      <c r="FX164">
        <v>1</v>
      </c>
      <c r="FY164" s="37">
        <v>2</v>
      </c>
      <c r="FZ164">
        <v>2</v>
      </c>
      <c r="GA164">
        <v>1</v>
      </c>
      <c r="GB164">
        <v>1</v>
      </c>
      <c r="GC164">
        <v>1</v>
      </c>
      <c r="GD164">
        <v>1</v>
      </c>
      <c r="GE164">
        <v>2</v>
      </c>
      <c r="GF164">
        <v>2</v>
      </c>
      <c r="GG164">
        <v>2</v>
      </c>
      <c r="GH164">
        <v>2</v>
      </c>
      <c r="GI164">
        <v>1</v>
      </c>
      <c r="GJ164" s="2">
        <f t="shared" si="515"/>
        <v>28</v>
      </c>
      <c r="GK164" s="3">
        <f t="shared" si="516"/>
        <v>1.4</v>
      </c>
      <c r="GL164" s="2" t="s">
        <v>1014</v>
      </c>
      <c r="GM164">
        <v>0</v>
      </c>
      <c r="GN164" t="s">
        <v>792</v>
      </c>
      <c r="GO164">
        <v>0</v>
      </c>
      <c r="GP164" t="s">
        <v>505</v>
      </c>
      <c r="GQ164" s="3">
        <v>1</v>
      </c>
      <c r="GR164" s="2">
        <v>1</v>
      </c>
      <c r="GS164">
        <v>5</v>
      </c>
      <c r="GT164">
        <v>3</v>
      </c>
      <c r="GU164">
        <v>1</v>
      </c>
      <c r="GV164">
        <v>1</v>
      </c>
      <c r="GW164">
        <v>5</v>
      </c>
      <c r="GX164" s="37">
        <f>LOOKUP(GW164,{1,2,3,4,5},{5,4,3,2,1})</f>
        <v>1</v>
      </c>
      <c r="GY164">
        <v>2</v>
      </c>
      <c r="GZ164" s="37">
        <f>LOOKUP(GY164,{1,2,3,4,5},{5,4,3,2,1})</f>
        <v>4</v>
      </c>
      <c r="HA164">
        <v>2</v>
      </c>
      <c r="HB164">
        <v>1</v>
      </c>
      <c r="HC164" s="37">
        <f>LOOKUP(HB164,{1,2,3,4,5},{5,4,3,2,1})</f>
        <v>5</v>
      </c>
      <c r="HD164">
        <v>1</v>
      </c>
      <c r="HE164">
        <v>4</v>
      </c>
      <c r="HF164">
        <v>5</v>
      </c>
      <c r="HG164">
        <v>5</v>
      </c>
      <c r="HH164">
        <v>3</v>
      </c>
      <c r="HI164">
        <v>4</v>
      </c>
      <c r="HJ164">
        <v>5</v>
      </c>
      <c r="HK164">
        <v>3</v>
      </c>
      <c r="HL164" s="37">
        <f>LOOKUP(HK164,{1,2,3,4,5},{5,4,3,2,1})</f>
        <v>3</v>
      </c>
      <c r="HM164">
        <v>3</v>
      </c>
      <c r="HN164" s="37">
        <f>LOOKUP(HM164,{1,2,3,4,5},{5,4,3,2,1})</f>
        <v>3</v>
      </c>
      <c r="HO164">
        <f t="shared" si="517"/>
        <v>55</v>
      </c>
      <c r="HP164">
        <f t="shared" si="518"/>
        <v>3.24</v>
      </c>
      <c r="HQ164">
        <v>1</v>
      </c>
      <c r="HR164">
        <v>3</v>
      </c>
      <c r="HS164">
        <v>3</v>
      </c>
      <c r="HT164">
        <v>1</v>
      </c>
      <c r="HU164">
        <v>1</v>
      </c>
      <c r="HV164">
        <v>1</v>
      </c>
      <c r="HW164">
        <v>1</v>
      </c>
      <c r="HX164" s="37">
        <v>3</v>
      </c>
      <c r="HY164">
        <v>3</v>
      </c>
      <c r="HZ164">
        <v>1</v>
      </c>
      <c r="IA164">
        <v>3</v>
      </c>
      <c r="IB164">
        <v>1</v>
      </c>
      <c r="IC164">
        <v>3</v>
      </c>
      <c r="ID164">
        <v>1</v>
      </c>
      <c r="IE164">
        <v>2</v>
      </c>
      <c r="IF164">
        <v>3</v>
      </c>
      <c r="IG164">
        <v>3</v>
      </c>
      <c r="IH164">
        <v>1</v>
      </c>
      <c r="II164">
        <v>1</v>
      </c>
      <c r="IJ164" s="37">
        <f>LOOKUP(II164,{1,2,3},{3,2,1})</f>
        <v>3</v>
      </c>
      <c r="IK164" s="2">
        <f t="shared" si="488"/>
        <v>34</v>
      </c>
      <c r="IL164" s="3">
        <f t="shared" si="489"/>
        <v>2</v>
      </c>
      <c r="IM164" s="2">
        <v>1</v>
      </c>
      <c r="IN164">
        <v>1</v>
      </c>
      <c r="IO164">
        <v>3</v>
      </c>
      <c r="IP164">
        <v>4</v>
      </c>
      <c r="IQ164">
        <v>2</v>
      </c>
      <c r="IR164">
        <v>5</v>
      </c>
      <c r="IS164">
        <v>3</v>
      </c>
      <c r="IT164" s="2">
        <f t="shared" si="519"/>
        <v>18</v>
      </c>
      <c r="IU164" s="3">
        <f t="shared" si="520"/>
        <v>3</v>
      </c>
      <c r="IV164" s="2">
        <v>1</v>
      </c>
      <c r="IW164">
        <v>1</v>
      </c>
      <c r="IX164">
        <v>4</v>
      </c>
      <c r="IY164">
        <v>4</v>
      </c>
      <c r="IZ164">
        <v>3</v>
      </c>
      <c r="JA164">
        <v>5</v>
      </c>
      <c r="JB164">
        <v>4</v>
      </c>
      <c r="JC164" s="2">
        <f t="shared" si="521"/>
        <v>21</v>
      </c>
      <c r="JD164" s="3">
        <f t="shared" si="522"/>
        <v>3.5</v>
      </c>
      <c r="JE164" s="2">
        <v>1</v>
      </c>
      <c r="JF164">
        <v>3</v>
      </c>
      <c r="JG164">
        <v>4</v>
      </c>
      <c r="JH164">
        <v>2</v>
      </c>
      <c r="JI164">
        <v>2</v>
      </c>
      <c r="JJ164">
        <v>1</v>
      </c>
      <c r="JK164">
        <v>4</v>
      </c>
      <c r="JL164" s="2">
        <f t="shared" si="523"/>
        <v>16</v>
      </c>
      <c r="JM164" s="3">
        <f t="shared" si="524"/>
        <v>2.6669999999999998</v>
      </c>
      <c r="JN164" s="2">
        <v>1</v>
      </c>
      <c r="JO164">
        <v>4</v>
      </c>
      <c r="JP164">
        <v>5</v>
      </c>
      <c r="JQ164">
        <v>3</v>
      </c>
      <c r="JR164">
        <v>3</v>
      </c>
      <c r="JS164">
        <v>2</v>
      </c>
      <c r="JT164">
        <v>5</v>
      </c>
      <c r="JU164" s="2">
        <f t="shared" si="452"/>
        <v>22</v>
      </c>
      <c r="JV164" s="3">
        <f t="shared" si="453"/>
        <v>3.6669999999999998</v>
      </c>
      <c r="JW164" s="2">
        <v>1</v>
      </c>
      <c r="JX164">
        <v>5</v>
      </c>
      <c r="JY164" s="37">
        <f>LOOKUP(JX164,{1,2,3,4,5},{5,4,3,2,1})</f>
        <v>1</v>
      </c>
      <c r="JZ164">
        <v>4</v>
      </c>
      <c r="KA164" s="37">
        <f>LOOKUP(JZ164,{1,2,3,4,5},{5,4,3,2,1})</f>
        <v>2</v>
      </c>
      <c r="KB164">
        <v>2</v>
      </c>
      <c r="KC164" s="37">
        <f>LOOKUP(KB164,{1,2,3,4,5},{5,4,3,2,1})</f>
        <v>4</v>
      </c>
      <c r="KD164">
        <v>4</v>
      </c>
      <c r="KE164" s="37">
        <f>LOOKUP(KD164,{1,2,3,4,5},{5,4,3,2,1})</f>
        <v>2</v>
      </c>
      <c r="KF164">
        <v>1</v>
      </c>
      <c r="KG164" s="37">
        <f>LOOKUP(KF164,{1,2,3,4,5},{5,4,3,2,1})</f>
        <v>5</v>
      </c>
      <c r="KH164">
        <v>5</v>
      </c>
      <c r="KI164" s="37">
        <f>LOOKUP(KH164,{1,2,3,4,5},{5,4,3,2,1})</f>
        <v>1</v>
      </c>
      <c r="KJ164" s="2">
        <f t="shared" si="448"/>
        <v>21</v>
      </c>
      <c r="KK164" s="3">
        <f t="shared" si="525"/>
        <v>3.5</v>
      </c>
      <c r="KL164" s="2">
        <f t="shared" si="526"/>
        <v>3</v>
      </c>
      <c r="KM164">
        <f t="shared" si="527"/>
        <v>9</v>
      </c>
      <c r="KN164">
        <f t="shared" si="450"/>
        <v>12</v>
      </c>
      <c r="KO164">
        <f t="shared" si="528"/>
        <v>7</v>
      </c>
      <c r="KP164">
        <f t="shared" si="449"/>
        <v>15</v>
      </c>
      <c r="KQ164">
        <f t="shared" si="529"/>
        <v>8</v>
      </c>
      <c r="KR164" s="2">
        <f t="shared" si="454"/>
        <v>7</v>
      </c>
      <c r="KS164">
        <f t="shared" si="451"/>
        <v>9</v>
      </c>
      <c r="KT164">
        <f t="shared" si="456"/>
        <v>5</v>
      </c>
      <c r="KU164">
        <f t="shared" si="457"/>
        <v>5</v>
      </c>
      <c r="KV164">
        <f t="shared" si="458"/>
        <v>3</v>
      </c>
      <c r="KW164" s="3">
        <f t="shared" si="459"/>
        <v>9</v>
      </c>
      <c r="KX164" s="2">
        <v>1</v>
      </c>
      <c r="KY164">
        <v>4</v>
      </c>
      <c r="KZ164">
        <v>5</v>
      </c>
      <c r="LA164">
        <v>2</v>
      </c>
      <c r="LB164">
        <v>2</v>
      </c>
      <c r="LC164">
        <v>5</v>
      </c>
      <c r="LD164">
        <v>3</v>
      </c>
      <c r="LE164">
        <v>5</v>
      </c>
      <c r="LF164">
        <v>2</v>
      </c>
      <c r="LG164">
        <v>4</v>
      </c>
      <c r="LH164">
        <v>5</v>
      </c>
      <c r="LI164">
        <v>3</v>
      </c>
      <c r="LJ164">
        <v>5</v>
      </c>
      <c r="LK164">
        <v>5</v>
      </c>
      <c r="LL164">
        <v>5</v>
      </c>
      <c r="LM164">
        <v>3</v>
      </c>
      <c r="LN164">
        <v>4</v>
      </c>
      <c r="LO164">
        <v>4</v>
      </c>
      <c r="LP164">
        <v>2</v>
      </c>
      <c r="LQ164">
        <v>4</v>
      </c>
      <c r="LR164">
        <v>3</v>
      </c>
      <c r="LS164">
        <v>2</v>
      </c>
      <c r="LT164">
        <v>4</v>
      </c>
      <c r="LU164" s="2">
        <f t="shared" si="530"/>
        <v>29</v>
      </c>
      <c r="LV164" s="3">
        <f t="shared" si="531"/>
        <v>4.8330000000000002</v>
      </c>
      <c r="LW164" s="2">
        <f t="shared" si="532"/>
        <v>52</v>
      </c>
      <c r="LX164" s="3">
        <f t="shared" si="533"/>
        <v>3.25</v>
      </c>
      <c r="LY164" s="2">
        <f t="shared" si="534"/>
        <v>81</v>
      </c>
      <c r="LZ164" s="3">
        <f t="shared" si="535"/>
        <v>3.6819999999999999</v>
      </c>
      <c r="MA164" s="2">
        <v>1</v>
      </c>
      <c r="MB164">
        <v>2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 s="3">
        <v>1</v>
      </c>
      <c r="MK164">
        <f t="shared" si="536"/>
        <v>11</v>
      </c>
      <c r="ML164" s="2">
        <v>1</v>
      </c>
      <c r="MM164">
        <v>5</v>
      </c>
      <c r="MN164">
        <v>4</v>
      </c>
      <c r="MO164">
        <v>5</v>
      </c>
      <c r="MP164" s="37">
        <f>LOOKUP(MO164,{1,2,3,4,5},{5,4,3,2,1})</f>
        <v>1</v>
      </c>
      <c r="MQ164">
        <v>4</v>
      </c>
      <c r="MR164">
        <v>2</v>
      </c>
      <c r="MS164" s="37">
        <f>LOOKUP(MR164,{1,2,3,4,5},{5,4,3,2,1})</f>
        <v>4</v>
      </c>
      <c r="MT164">
        <v>1</v>
      </c>
      <c r="MU164" s="37">
        <f>LOOKUP(MT164,{1,2,3,4,5},{5,4,3,2,1})</f>
        <v>5</v>
      </c>
      <c r="MV164">
        <v>3</v>
      </c>
      <c r="MW164">
        <v>3</v>
      </c>
      <c r="MX164">
        <v>2</v>
      </c>
      <c r="MY164">
        <v>4</v>
      </c>
      <c r="MZ164" s="37">
        <f>LOOKUP(MY164,{1,2,3,4,5},{5,4,3,2,1})</f>
        <v>2</v>
      </c>
      <c r="NA164">
        <v>1</v>
      </c>
      <c r="NB164">
        <v>4</v>
      </c>
      <c r="NC164">
        <v>1</v>
      </c>
      <c r="ND164" s="37">
        <f>LOOKUP(NC164,{1,2,3,4,5},{5,4,3,2,1})</f>
        <v>5</v>
      </c>
      <c r="NE164">
        <v>4</v>
      </c>
      <c r="NF164">
        <v>3</v>
      </c>
      <c r="NG164" s="37">
        <f>LOOKUP(NF164,{1,2,3,4,5},{5,4,3,2,1})</f>
        <v>3</v>
      </c>
      <c r="NH164">
        <v>2</v>
      </c>
      <c r="NI164" s="37">
        <f>LOOKUP(NH164,{1,2,3,4,5},{5,4,3,2,1})</f>
        <v>4</v>
      </c>
      <c r="NJ164">
        <v>4</v>
      </c>
      <c r="NK164">
        <v>3</v>
      </c>
      <c r="NL164" s="37">
        <f>LOOKUP(NK164,{1,2,3,4,5},{5,4,3,2,1})</f>
        <v>3</v>
      </c>
      <c r="NM164">
        <v>4</v>
      </c>
      <c r="NN164" s="37">
        <f>LOOKUP(NM164,{1,2,3,4,5},{5,4,3,2,1})</f>
        <v>2</v>
      </c>
      <c r="NO164">
        <v>1</v>
      </c>
      <c r="NP164" s="37">
        <f>LOOKUP(NO164,{1,2,3,4,5},{5,4,3,2,1})</f>
        <v>5</v>
      </c>
      <c r="NQ164">
        <v>3</v>
      </c>
      <c r="NR164">
        <v>4</v>
      </c>
      <c r="NS164">
        <v>5</v>
      </c>
      <c r="NT164">
        <v>2</v>
      </c>
      <c r="NU164" s="37">
        <f>LOOKUP(NT164,{1,2,3,4,5},{5,4,3,2,1})</f>
        <v>4</v>
      </c>
      <c r="NV164">
        <v>5</v>
      </c>
      <c r="NW164" s="37">
        <f>LOOKUP(NV164,{1,2,3,4,5},{5,4,3,2,1})</f>
        <v>1</v>
      </c>
      <c r="NX164">
        <v>2</v>
      </c>
      <c r="NY164" s="37">
        <f>LOOKUP(NX164,{1,2,3,4,5},{5,4,3,2,1})</f>
        <v>4</v>
      </c>
      <c r="NZ164">
        <f t="shared" si="485"/>
        <v>89</v>
      </c>
      <c r="OA164">
        <f t="shared" si="486"/>
        <v>3.42</v>
      </c>
      <c r="OB164" s="13" t="s">
        <v>1015</v>
      </c>
      <c r="OC164" s="1" t="s">
        <v>440</v>
      </c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</row>
    <row r="165" spans="1:461" x14ac:dyDescent="0.3">
      <c r="A165" s="30">
        <v>185</v>
      </c>
      <c r="B165" s="2" t="s">
        <v>1016</v>
      </c>
      <c r="C165" s="3">
        <v>1</v>
      </c>
      <c r="D165" s="2">
        <v>20</v>
      </c>
      <c r="E165">
        <v>2</v>
      </c>
      <c r="F165" s="2">
        <v>1</v>
      </c>
      <c r="G165">
        <v>1</v>
      </c>
      <c r="H165" s="3">
        <v>1</v>
      </c>
      <c r="I165" s="2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f t="shared" si="446"/>
        <v>2</v>
      </c>
      <c r="Q165" t="s">
        <v>785</v>
      </c>
      <c r="R165">
        <v>5</v>
      </c>
      <c r="S165">
        <v>3</v>
      </c>
      <c r="T165">
        <f>LOOKUP(R165,{1,2,3,4,5,6,11,15},{1,2,1,2,2,2,1,2})</f>
        <v>2</v>
      </c>
      <c r="U165">
        <v>1</v>
      </c>
      <c r="V165" s="3"/>
      <c r="W165" s="2">
        <v>2</v>
      </c>
      <c r="X165">
        <v>3</v>
      </c>
      <c r="Y165">
        <v>20</v>
      </c>
      <c r="Z165" s="13">
        <f t="shared" si="359"/>
        <v>1</v>
      </c>
      <c r="AA165">
        <v>60</v>
      </c>
      <c r="AB165" s="13">
        <f t="shared" si="360"/>
        <v>3</v>
      </c>
      <c r="AC165">
        <f t="shared" si="362"/>
        <v>7</v>
      </c>
      <c r="AD165" s="13">
        <f t="shared" si="487"/>
        <v>2.3330000000000002</v>
      </c>
      <c r="AE165" s="2">
        <v>1</v>
      </c>
      <c r="AF165">
        <v>1</v>
      </c>
      <c r="AG165">
        <f t="shared" si="463"/>
        <v>1</v>
      </c>
      <c r="AH165">
        <v>1</v>
      </c>
      <c r="AI165">
        <f t="shared" si="464"/>
        <v>1</v>
      </c>
      <c r="AJ165">
        <v>1</v>
      </c>
      <c r="AK165">
        <f t="shared" si="465"/>
        <v>1</v>
      </c>
      <c r="AL165">
        <v>1</v>
      </c>
      <c r="AM165">
        <f t="shared" si="466"/>
        <v>-1</v>
      </c>
      <c r="AN165">
        <v>2</v>
      </c>
      <c r="AO165">
        <f t="shared" si="467"/>
        <v>1</v>
      </c>
      <c r="AP165">
        <v>1</v>
      </c>
      <c r="AQ165">
        <f t="shared" si="468"/>
        <v>1</v>
      </c>
      <c r="AR165">
        <v>2</v>
      </c>
      <c r="AS165">
        <f t="shared" si="469"/>
        <v>1</v>
      </c>
      <c r="AT165">
        <v>2</v>
      </c>
      <c r="AU165">
        <f t="shared" si="470"/>
        <v>1</v>
      </c>
      <c r="AV165">
        <v>1</v>
      </c>
      <c r="AW165">
        <f t="shared" si="471"/>
        <v>1</v>
      </c>
      <c r="AX165">
        <v>1</v>
      </c>
      <c r="AY165">
        <f t="shared" si="472"/>
        <v>-1</v>
      </c>
      <c r="AZ165">
        <v>1</v>
      </c>
      <c r="BA165">
        <f t="shared" si="473"/>
        <v>-1</v>
      </c>
      <c r="BB165">
        <v>1</v>
      </c>
      <c r="BC165">
        <f t="shared" si="474"/>
        <v>1</v>
      </c>
      <c r="BD165">
        <v>1</v>
      </c>
      <c r="BE165">
        <f t="shared" si="475"/>
        <v>1</v>
      </c>
      <c r="BF165">
        <v>2</v>
      </c>
      <c r="BG165">
        <f t="shared" si="476"/>
        <v>1</v>
      </c>
      <c r="BH165">
        <v>1</v>
      </c>
      <c r="BI165">
        <f t="shared" si="477"/>
        <v>1</v>
      </c>
      <c r="BJ165">
        <v>1</v>
      </c>
      <c r="BK165">
        <f t="shared" si="478"/>
        <v>-1</v>
      </c>
      <c r="BL165">
        <v>2</v>
      </c>
      <c r="BM165">
        <f t="shared" si="479"/>
        <v>1</v>
      </c>
      <c r="BN165">
        <v>1</v>
      </c>
      <c r="BO165">
        <f t="shared" si="480"/>
        <v>1</v>
      </c>
      <c r="BP165">
        <v>1</v>
      </c>
      <c r="BQ165">
        <f t="shared" si="481"/>
        <v>1</v>
      </c>
      <c r="BR165">
        <v>2</v>
      </c>
      <c r="BS165">
        <f t="shared" si="482"/>
        <v>1</v>
      </c>
      <c r="BT165">
        <v>1</v>
      </c>
      <c r="BU165">
        <f t="shared" si="483"/>
        <v>-1</v>
      </c>
      <c r="BV165" s="13">
        <f t="shared" si="484"/>
        <v>11</v>
      </c>
      <c r="BW165" s="2">
        <v>1</v>
      </c>
      <c r="BX165">
        <v>2</v>
      </c>
      <c r="BY165">
        <v>4</v>
      </c>
      <c r="BZ165">
        <v>1</v>
      </c>
      <c r="CA165">
        <v>5</v>
      </c>
      <c r="CB165">
        <v>4</v>
      </c>
      <c r="CC165">
        <v>4</v>
      </c>
      <c r="CD165">
        <v>2</v>
      </c>
      <c r="CE165" s="37">
        <v>5</v>
      </c>
      <c r="CF165">
        <v>1</v>
      </c>
      <c r="CG165">
        <v>4</v>
      </c>
      <c r="CH165">
        <v>2</v>
      </c>
      <c r="CI165">
        <v>1</v>
      </c>
      <c r="CJ165">
        <v>2</v>
      </c>
      <c r="CK165">
        <v>2</v>
      </c>
      <c r="CL165">
        <v>4</v>
      </c>
      <c r="CM165">
        <v>3</v>
      </c>
      <c r="CN165">
        <v>4</v>
      </c>
      <c r="CO165">
        <v>3</v>
      </c>
      <c r="CP165">
        <v>5</v>
      </c>
      <c r="CQ165">
        <v>3</v>
      </c>
      <c r="CR165">
        <v>1</v>
      </c>
      <c r="CS165">
        <f>LOOKUP(CR165,{1,2,3,4,5},{5,4,3,2,1})</f>
        <v>5</v>
      </c>
      <c r="CT165">
        <v>3</v>
      </c>
      <c r="CU165">
        <v>2</v>
      </c>
      <c r="CV165">
        <v>3</v>
      </c>
      <c r="CW165">
        <v>2</v>
      </c>
      <c r="CX165">
        <f>LOOKUP(CW165,{1,2,3,4,5},{5,4,3,2,1})</f>
        <v>4</v>
      </c>
      <c r="CY165">
        <v>2</v>
      </c>
      <c r="CZ165">
        <f>LOOKUP(CY165,{1,2,3,4,5},{5,4,3,2,1})</f>
        <v>4</v>
      </c>
      <c r="DA165">
        <v>2</v>
      </c>
      <c r="DB165">
        <f>LOOKUP(DA165,{1,2,3,4,5},{5,4,3,2,1})</f>
        <v>4</v>
      </c>
      <c r="DC165">
        <v>4</v>
      </c>
      <c r="DD165">
        <v>4</v>
      </c>
      <c r="DE165">
        <v>4</v>
      </c>
      <c r="DF165">
        <v>5</v>
      </c>
      <c r="DG165">
        <v>5</v>
      </c>
      <c r="DH165">
        <v>5</v>
      </c>
      <c r="DI165">
        <v>4</v>
      </c>
      <c r="DJ165">
        <v>4</v>
      </c>
      <c r="DK165">
        <v>4</v>
      </c>
      <c r="DL165" s="2">
        <f t="shared" si="490"/>
        <v>7</v>
      </c>
      <c r="DM165">
        <f t="shared" si="491"/>
        <v>2.3332999999999999</v>
      </c>
      <c r="DN165">
        <f t="shared" si="492"/>
        <v>15</v>
      </c>
      <c r="DO165">
        <f t="shared" si="493"/>
        <v>5</v>
      </c>
      <c r="DP165">
        <f t="shared" si="494"/>
        <v>22</v>
      </c>
      <c r="DQ165" s="3">
        <f t="shared" si="495"/>
        <v>3.6667000000000001</v>
      </c>
      <c r="DR165" s="2">
        <f t="shared" si="496"/>
        <v>21</v>
      </c>
      <c r="DS165">
        <f t="shared" si="497"/>
        <v>3.5</v>
      </c>
      <c r="DT165">
        <f t="shared" si="498"/>
        <v>20</v>
      </c>
      <c r="DU165">
        <f t="shared" si="499"/>
        <v>2.5</v>
      </c>
      <c r="DV165">
        <f t="shared" si="500"/>
        <v>41</v>
      </c>
      <c r="DW165" s="3">
        <f t="shared" si="501"/>
        <v>2.93</v>
      </c>
      <c r="DX165" s="2">
        <f t="shared" si="502"/>
        <v>13</v>
      </c>
      <c r="DY165">
        <f t="shared" si="503"/>
        <v>4.3333000000000004</v>
      </c>
      <c r="DZ165">
        <f t="shared" si="504"/>
        <v>8</v>
      </c>
      <c r="EA165">
        <f t="shared" si="505"/>
        <v>2.6667000000000001</v>
      </c>
      <c r="EB165">
        <f t="shared" si="506"/>
        <v>21</v>
      </c>
      <c r="EC165" s="3">
        <f t="shared" si="507"/>
        <v>3.5</v>
      </c>
      <c r="ED165" s="2">
        <f t="shared" si="447"/>
        <v>24</v>
      </c>
      <c r="EE165" s="3">
        <f t="shared" si="508"/>
        <v>4</v>
      </c>
      <c r="EF165" s="2">
        <f t="shared" si="509"/>
        <v>12</v>
      </c>
      <c r="EG165" s="3">
        <f t="shared" si="510"/>
        <v>4</v>
      </c>
      <c r="EH165" s="2">
        <f t="shared" si="511"/>
        <v>120</v>
      </c>
      <c r="EI165" s="3">
        <f t="shared" si="512"/>
        <v>3.43</v>
      </c>
      <c r="EJ165" s="2">
        <v>1</v>
      </c>
      <c r="EK165">
        <v>3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3</v>
      </c>
      <c r="ES165">
        <v>4</v>
      </c>
      <c r="ET165">
        <v>5</v>
      </c>
      <c r="EU165" s="37">
        <v>2</v>
      </c>
      <c r="EV165">
        <v>2</v>
      </c>
      <c r="EW165">
        <v>2</v>
      </c>
      <c r="EX165">
        <v>2</v>
      </c>
      <c r="EY165">
        <v>2</v>
      </c>
      <c r="EZ165">
        <v>5</v>
      </c>
      <c r="FA165">
        <v>5</v>
      </c>
      <c r="FB165">
        <v>3</v>
      </c>
      <c r="FC165">
        <v>4</v>
      </c>
      <c r="FD165">
        <v>3</v>
      </c>
      <c r="FE165">
        <v>3</v>
      </c>
      <c r="FF165" s="2">
        <f t="shared" si="513"/>
        <v>58</v>
      </c>
      <c r="FG165" s="3">
        <f t="shared" si="514"/>
        <v>2.9</v>
      </c>
      <c r="FH165" s="2" t="s">
        <v>1017</v>
      </c>
      <c r="FI165">
        <v>0</v>
      </c>
      <c r="FJ165" t="s">
        <v>514</v>
      </c>
      <c r="FK165">
        <v>10</v>
      </c>
      <c r="FL165" t="s">
        <v>520</v>
      </c>
      <c r="FM165" s="3">
        <v>15</v>
      </c>
      <c r="FN165" s="2">
        <v>1</v>
      </c>
      <c r="FO165">
        <v>1</v>
      </c>
      <c r="FP165">
        <v>1</v>
      </c>
      <c r="FQ165">
        <v>1</v>
      </c>
      <c r="FR165">
        <v>2</v>
      </c>
      <c r="FS165">
        <v>2</v>
      </c>
      <c r="FT165">
        <v>2</v>
      </c>
      <c r="FU165">
        <v>2</v>
      </c>
      <c r="FV165">
        <v>1</v>
      </c>
      <c r="FW165">
        <v>1</v>
      </c>
      <c r="FX165">
        <v>1</v>
      </c>
      <c r="FY165" s="37">
        <v>2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 s="2">
        <f t="shared" si="515"/>
        <v>24</v>
      </c>
      <c r="GK165" s="3">
        <f t="shared" si="516"/>
        <v>1.2</v>
      </c>
      <c r="GL165" s="2" t="s">
        <v>513</v>
      </c>
      <c r="GM165">
        <v>9</v>
      </c>
      <c r="GN165" t="s">
        <v>505</v>
      </c>
      <c r="GO165">
        <v>1</v>
      </c>
      <c r="GP165" t="s">
        <v>516</v>
      </c>
      <c r="GQ165" s="3">
        <v>11</v>
      </c>
      <c r="GR165" s="2">
        <v>1</v>
      </c>
      <c r="GS165">
        <v>4</v>
      </c>
      <c r="GT165">
        <v>4</v>
      </c>
      <c r="GU165">
        <v>2</v>
      </c>
      <c r="GV165">
        <v>4</v>
      </c>
      <c r="GW165">
        <v>2</v>
      </c>
      <c r="GX165" s="37">
        <f>LOOKUP(GW165,{1,2,3,4,5},{5,4,3,2,1})</f>
        <v>4</v>
      </c>
      <c r="GY165">
        <v>2</v>
      </c>
      <c r="GZ165" s="37">
        <f>LOOKUP(GY165,{1,2,3,4,5},{5,4,3,2,1})</f>
        <v>4</v>
      </c>
      <c r="HA165">
        <v>3</v>
      </c>
      <c r="HB165">
        <v>1</v>
      </c>
      <c r="HC165" s="37">
        <f>LOOKUP(HB165,{1,2,3,4,5},{5,4,3,2,1})</f>
        <v>5</v>
      </c>
      <c r="HD165">
        <v>2</v>
      </c>
      <c r="HE165">
        <v>5</v>
      </c>
      <c r="HF165">
        <v>5</v>
      </c>
      <c r="HG165">
        <v>3</v>
      </c>
      <c r="HH165">
        <v>4</v>
      </c>
      <c r="HI165">
        <v>4</v>
      </c>
      <c r="HJ165">
        <v>4</v>
      </c>
      <c r="HK165">
        <v>3</v>
      </c>
      <c r="HL165" s="37">
        <f>LOOKUP(HK165,{1,2,3,4,5},{5,4,3,2,1})</f>
        <v>3</v>
      </c>
      <c r="HM165">
        <v>2</v>
      </c>
      <c r="HN165" s="37">
        <f>LOOKUP(HM165,{1,2,3,4,5},{5,4,3,2,1})</f>
        <v>4</v>
      </c>
      <c r="HO165">
        <f t="shared" si="517"/>
        <v>64</v>
      </c>
      <c r="HP165">
        <f t="shared" si="518"/>
        <v>3.76</v>
      </c>
      <c r="HQ165">
        <v>1</v>
      </c>
      <c r="HR165">
        <v>3</v>
      </c>
      <c r="HS165">
        <v>3</v>
      </c>
      <c r="HT165">
        <v>1</v>
      </c>
      <c r="HU165">
        <v>1</v>
      </c>
      <c r="HV165">
        <v>1</v>
      </c>
      <c r="HW165">
        <v>2</v>
      </c>
      <c r="HX165" s="37">
        <v>3</v>
      </c>
      <c r="HY165">
        <v>2</v>
      </c>
      <c r="HZ165">
        <v>3</v>
      </c>
      <c r="IA165">
        <v>3</v>
      </c>
      <c r="IB165">
        <v>1</v>
      </c>
      <c r="IC165">
        <v>2</v>
      </c>
      <c r="ID165">
        <v>3</v>
      </c>
      <c r="IE165">
        <v>2</v>
      </c>
      <c r="IF165">
        <v>3</v>
      </c>
      <c r="IG165">
        <v>3</v>
      </c>
      <c r="IH165">
        <v>2</v>
      </c>
      <c r="II165">
        <v>1</v>
      </c>
      <c r="IJ165" s="37">
        <f>LOOKUP(II165,{1,2,3},{3,2,1})</f>
        <v>3</v>
      </c>
      <c r="IK165" s="2">
        <f t="shared" si="488"/>
        <v>38</v>
      </c>
      <c r="IL165" s="3">
        <f t="shared" si="489"/>
        <v>2.2400000000000002</v>
      </c>
      <c r="IM165" s="2">
        <v>1</v>
      </c>
      <c r="IN165">
        <v>2</v>
      </c>
      <c r="IO165">
        <v>4</v>
      </c>
      <c r="IP165">
        <v>5</v>
      </c>
      <c r="IQ165">
        <v>1</v>
      </c>
      <c r="IR165">
        <v>5</v>
      </c>
      <c r="IS165">
        <v>4</v>
      </c>
      <c r="IT165" s="2">
        <f t="shared" si="519"/>
        <v>21</v>
      </c>
      <c r="IU165" s="3">
        <f t="shared" si="520"/>
        <v>3.5</v>
      </c>
      <c r="IV165" s="2">
        <v>1</v>
      </c>
      <c r="IW165">
        <v>2</v>
      </c>
      <c r="IX165">
        <v>5</v>
      </c>
      <c r="IY165">
        <v>5</v>
      </c>
      <c r="IZ165">
        <v>2</v>
      </c>
      <c r="JA165">
        <v>5</v>
      </c>
      <c r="JB165">
        <v>3</v>
      </c>
      <c r="JC165" s="2">
        <f t="shared" si="521"/>
        <v>22</v>
      </c>
      <c r="JD165" s="3">
        <f t="shared" si="522"/>
        <v>3.6669999999999998</v>
      </c>
      <c r="JE165" s="2">
        <v>1</v>
      </c>
      <c r="JF165">
        <v>2</v>
      </c>
      <c r="JG165">
        <v>4</v>
      </c>
      <c r="JH165">
        <v>4</v>
      </c>
      <c r="JI165">
        <v>4</v>
      </c>
      <c r="JJ165">
        <v>4</v>
      </c>
      <c r="JK165">
        <v>5</v>
      </c>
      <c r="JL165" s="2">
        <f t="shared" si="523"/>
        <v>23</v>
      </c>
      <c r="JM165" s="3">
        <f t="shared" si="524"/>
        <v>3.8330000000000002</v>
      </c>
      <c r="JN165" s="2">
        <v>1</v>
      </c>
      <c r="JO165">
        <v>4</v>
      </c>
      <c r="JP165">
        <v>4</v>
      </c>
      <c r="JQ165">
        <v>2</v>
      </c>
      <c r="JR165">
        <v>4</v>
      </c>
      <c r="JS165">
        <v>4</v>
      </c>
      <c r="JT165">
        <v>4</v>
      </c>
      <c r="JU165" s="2">
        <f t="shared" si="452"/>
        <v>22</v>
      </c>
      <c r="JV165" s="3">
        <f t="shared" si="453"/>
        <v>3.6669999999999998</v>
      </c>
      <c r="JW165" s="2">
        <v>1</v>
      </c>
      <c r="JX165">
        <v>5</v>
      </c>
      <c r="JY165" s="37">
        <f>LOOKUP(JX165,{1,2,3,4,5},{5,4,3,2,1})</f>
        <v>1</v>
      </c>
      <c r="JZ165">
        <v>4</v>
      </c>
      <c r="KA165" s="37">
        <f>LOOKUP(JZ165,{1,2,3,4,5},{5,4,3,2,1})</f>
        <v>2</v>
      </c>
      <c r="KB165">
        <v>3</v>
      </c>
      <c r="KC165" s="37">
        <f>LOOKUP(KB165,{1,2,3,4,5},{5,4,3,2,1})</f>
        <v>3</v>
      </c>
      <c r="KD165">
        <v>5</v>
      </c>
      <c r="KE165" s="37">
        <f>LOOKUP(KD165,{1,2,3,4,5},{5,4,3,2,1})</f>
        <v>1</v>
      </c>
      <c r="KF165">
        <v>3</v>
      </c>
      <c r="KG165" s="37">
        <f>LOOKUP(KF165,{1,2,3,4,5},{5,4,3,2,1})</f>
        <v>3</v>
      </c>
      <c r="KH165">
        <v>5</v>
      </c>
      <c r="KI165" s="37">
        <f>LOOKUP(KH165,{1,2,3,4,5},{5,4,3,2,1})</f>
        <v>1</v>
      </c>
      <c r="KJ165" s="2">
        <f>SUM(JX165,JZ165,KB165,KD165,KF165,KH165)</f>
        <v>25</v>
      </c>
      <c r="KK165" s="3">
        <f t="shared" si="525"/>
        <v>4.1669999999999998</v>
      </c>
      <c r="KL165" s="2">
        <f t="shared" si="526"/>
        <v>5</v>
      </c>
      <c r="KM165">
        <f t="shared" si="527"/>
        <v>11</v>
      </c>
      <c r="KN165">
        <f t="shared" si="450"/>
        <v>13</v>
      </c>
      <c r="KO165">
        <f t="shared" si="528"/>
        <v>4</v>
      </c>
      <c r="KP165">
        <f t="shared" si="449"/>
        <v>13</v>
      </c>
      <c r="KQ165">
        <f t="shared" si="529"/>
        <v>8</v>
      </c>
      <c r="KR165" s="2">
        <f t="shared" si="454"/>
        <v>6</v>
      </c>
      <c r="KS165">
        <f t="shared" si="451"/>
        <v>8</v>
      </c>
      <c r="KT165">
        <f t="shared" si="456"/>
        <v>6</v>
      </c>
      <c r="KU165">
        <f t="shared" si="457"/>
        <v>8</v>
      </c>
      <c r="KV165">
        <f t="shared" si="458"/>
        <v>8</v>
      </c>
      <c r="KW165" s="3">
        <f t="shared" si="459"/>
        <v>9</v>
      </c>
      <c r="KX165" s="2">
        <v>1</v>
      </c>
      <c r="KY165">
        <v>3</v>
      </c>
      <c r="KZ165">
        <v>4</v>
      </c>
      <c r="LA165">
        <v>2</v>
      </c>
      <c r="LB165">
        <v>2</v>
      </c>
      <c r="LC165">
        <v>3</v>
      </c>
      <c r="LD165">
        <v>3</v>
      </c>
      <c r="LE165">
        <v>4</v>
      </c>
      <c r="LF165">
        <v>3</v>
      </c>
      <c r="LG165">
        <v>4</v>
      </c>
      <c r="LH165">
        <v>4</v>
      </c>
      <c r="LI165">
        <v>2</v>
      </c>
      <c r="LJ165">
        <v>4</v>
      </c>
      <c r="LK165">
        <v>2</v>
      </c>
      <c r="LL165">
        <v>3</v>
      </c>
      <c r="LM165">
        <v>4</v>
      </c>
      <c r="LN165">
        <v>2</v>
      </c>
      <c r="LO165">
        <v>2</v>
      </c>
      <c r="LP165">
        <v>2</v>
      </c>
      <c r="LQ165">
        <v>3</v>
      </c>
      <c r="LR165">
        <v>4</v>
      </c>
      <c r="LS165">
        <v>2</v>
      </c>
      <c r="LT165">
        <v>3</v>
      </c>
      <c r="LU165" s="2">
        <f t="shared" si="530"/>
        <v>23</v>
      </c>
      <c r="LV165" s="3">
        <f t="shared" si="531"/>
        <v>3.8330000000000002</v>
      </c>
      <c r="LW165" s="2">
        <f t="shared" si="532"/>
        <v>42</v>
      </c>
      <c r="LX165" s="3">
        <f t="shared" si="533"/>
        <v>2.625</v>
      </c>
      <c r="LY165" s="2">
        <f t="shared" si="534"/>
        <v>65</v>
      </c>
      <c r="LZ165" s="3">
        <f t="shared" si="535"/>
        <v>2.9550000000000001</v>
      </c>
      <c r="MA165" s="2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 s="3">
        <v>1</v>
      </c>
      <c r="MK165">
        <f t="shared" si="536"/>
        <v>10</v>
      </c>
      <c r="ML165" s="2">
        <v>1</v>
      </c>
      <c r="MM165">
        <v>4</v>
      </c>
      <c r="MN165">
        <v>3</v>
      </c>
      <c r="MO165">
        <v>2</v>
      </c>
      <c r="MP165" s="37">
        <f>LOOKUP(MO165,{1,2,3,4,5},{5,4,3,2,1})</f>
        <v>4</v>
      </c>
      <c r="MQ165">
        <v>2</v>
      </c>
      <c r="MR165">
        <v>3</v>
      </c>
      <c r="MS165" s="37">
        <f>LOOKUP(MR165,{1,2,3,4,5},{5,4,3,2,1})</f>
        <v>3</v>
      </c>
      <c r="MT165">
        <v>2</v>
      </c>
      <c r="MU165" s="37">
        <f>LOOKUP(MT165,{1,2,3,4,5},{5,4,3,2,1})</f>
        <v>4</v>
      </c>
      <c r="MV165">
        <v>4</v>
      </c>
      <c r="MW165">
        <v>4</v>
      </c>
      <c r="MX165">
        <v>3</v>
      </c>
      <c r="MY165">
        <v>3</v>
      </c>
      <c r="MZ165" s="37">
        <f>LOOKUP(MY165,{1,2,3,4,5},{5,4,3,2,1})</f>
        <v>3</v>
      </c>
      <c r="NA165">
        <v>4</v>
      </c>
      <c r="NB165">
        <v>4</v>
      </c>
      <c r="NC165">
        <v>2</v>
      </c>
      <c r="ND165" s="37">
        <f>LOOKUP(NC165,{1,2,3,4,5},{5,4,3,2,1})</f>
        <v>4</v>
      </c>
      <c r="NE165">
        <v>2</v>
      </c>
      <c r="NF165">
        <v>2</v>
      </c>
      <c r="NG165" s="37">
        <f>LOOKUP(NF165,{1,2,3,4,5},{5,4,3,2,1})</f>
        <v>4</v>
      </c>
      <c r="NH165">
        <v>3</v>
      </c>
      <c r="NI165" s="37">
        <f>LOOKUP(NH165,{1,2,3,4,5},{5,4,3,2,1})</f>
        <v>3</v>
      </c>
      <c r="NJ165">
        <v>4</v>
      </c>
      <c r="NK165">
        <v>2</v>
      </c>
      <c r="NL165" s="37">
        <f>LOOKUP(NK165,{1,2,3,4,5},{5,4,3,2,1})</f>
        <v>4</v>
      </c>
      <c r="NM165">
        <v>2</v>
      </c>
      <c r="NN165" s="37">
        <f>LOOKUP(NM165,{1,2,3,4,5},{5,4,3,2,1})</f>
        <v>4</v>
      </c>
      <c r="NO165">
        <v>2</v>
      </c>
      <c r="NP165" s="37">
        <f>LOOKUP(NO165,{1,2,3,4,5},{5,4,3,2,1})</f>
        <v>4</v>
      </c>
      <c r="NQ165">
        <v>2</v>
      </c>
      <c r="NR165">
        <v>2</v>
      </c>
      <c r="NS165">
        <v>4</v>
      </c>
      <c r="NT165">
        <v>2</v>
      </c>
      <c r="NU165" s="37">
        <f>LOOKUP(NT165,{1,2,3,4,5},{5,4,3,2,1})</f>
        <v>4</v>
      </c>
      <c r="NV165">
        <v>4</v>
      </c>
      <c r="NW165" s="37">
        <f>LOOKUP(NV165,{1,2,3,4,5},{5,4,3,2,1})</f>
        <v>2</v>
      </c>
      <c r="NX165">
        <v>3</v>
      </c>
      <c r="NY165" s="37">
        <f>LOOKUP(NX165,{1,2,3,4,5},{5,4,3,2,1})</f>
        <v>3</v>
      </c>
      <c r="NZ165">
        <f t="shared" si="485"/>
        <v>88</v>
      </c>
      <c r="OA165">
        <f t="shared" si="486"/>
        <v>3.38</v>
      </c>
      <c r="OB165" s="13" t="s">
        <v>440</v>
      </c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</row>
    <row r="166" spans="1:461" x14ac:dyDescent="0.3">
      <c r="A166" s="30">
        <v>186</v>
      </c>
      <c r="B166" s="2" t="s">
        <v>1018</v>
      </c>
      <c r="C166" s="3">
        <v>1</v>
      </c>
      <c r="D166" s="2">
        <v>22</v>
      </c>
      <c r="E166">
        <v>1</v>
      </c>
      <c r="F166" s="2">
        <v>1</v>
      </c>
      <c r="G166">
        <v>1</v>
      </c>
      <c r="H166" s="3">
        <v>1</v>
      </c>
      <c r="I166" s="2">
        <v>1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1</v>
      </c>
      <c r="P166">
        <f t="shared" si="446"/>
        <v>5</v>
      </c>
      <c r="R166">
        <v>5</v>
      </c>
      <c r="S166">
        <v>2</v>
      </c>
      <c r="T166">
        <f>LOOKUP(R166,{1,2,3,4,5,6,11,15},{1,2,1,2,2,2,1,2})</f>
        <v>2</v>
      </c>
      <c r="U166">
        <v>1</v>
      </c>
      <c r="V166" s="3"/>
      <c r="W166" s="2">
        <v>2</v>
      </c>
      <c r="X166">
        <v>3</v>
      </c>
      <c r="Y166">
        <v>20</v>
      </c>
      <c r="Z166" s="13">
        <f t="shared" si="359"/>
        <v>1</v>
      </c>
      <c r="AA166">
        <v>50</v>
      </c>
      <c r="AB166" s="13">
        <f t="shared" si="360"/>
        <v>2.5</v>
      </c>
      <c r="AC166">
        <f t="shared" ref="AC166:AC176" si="537">(S166+Z166+AB166)</f>
        <v>5.5</v>
      </c>
      <c r="AD166" s="13">
        <f t="shared" si="487"/>
        <v>1.833</v>
      </c>
      <c r="AE166" s="2">
        <v>1</v>
      </c>
      <c r="AF166">
        <v>1</v>
      </c>
      <c r="AG166">
        <f t="shared" si="463"/>
        <v>1</v>
      </c>
      <c r="AH166">
        <v>1</v>
      </c>
      <c r="AI166">
        <f t="shared" si="464"/>
        <v>1</v>
      </c>
      <c r="AJ166">
        <v>1</v>
      </c>
      <c r="AK166">
        <f t="shared" si="465"/>
        <v>1</v>
      </c>
      <c r="AL166">
        <v>1</v>
      </c>
      <c r="AM166">
        <f t="shared" si="466"/>
        <v>-1</v>
      </c>
      <c r="AN166">
        <v>2</v>
      </c>
      <c r="AO166">
        <f t="shared" si="467"/>
        <v>1</v>
      </c>
      <c r="AP166">
        <v>1</v>
      </c>
      <c r="AQ166">
        <f t="shared" si="468"/>
        <v>1</v>
      </c>
      <c r="AR166">
        <v>2</v>
      </c>
      <c r="AS166">
        <f t="shared" si="469"/>
        <v>1</v>
      </c>
      <c r="AT166">
        <v>2</v>
      </c>
      <c r="AU166">
        <f t="shared" si="470"/>
        <v>1</v>
      </c>
      <c r="AV166">
        <v>1</v>
      </c>
      <c r="AW166">
        <f t="shared" si="471"/>
        <v>1</v>
      </c>
      <c r="AX166">
        <v>1</v>
      </c>
      <c r="AY166">
        <f t="shared" si="472"/>
        <v>-1</v>
      </c>
      <c r="AZ166">
        <v>1</v>
      </c>
      <c r="BA166">
        <f t="shared" si="473"/>
        <v>-1</v>
      </c>
      <c r="BB166">
        <v>1</v>
      </c>
      <c r="BC166">
        <f t="shared" si="474"/>
        <v>1</v>
      </c>
      <c r="BD166">
        <v>1</v>
      </c>
      <c r="BE166">
        <f t="shared" si="475"/>
        <v>1</v>
      </c>
      <c r="BF166">
        <v>2</v>
      </c>
      <c r="BG166">
        <f t="shared" si="476"/>
        <v>1</v>
      </c>
      <c r="BH166">
        <v>1</v>
      </c>
      <c r="BI166">
        <f t="shared" si="477"/>
        <v>1</v>
      </c>
      <c r="BJ166">
        <v>2</v>
      </c>
      <c r="BK166">
        <f t="shared" si="478"/>
        <v>1</v>
      </c>
      <c r="BL166">
        <v>2</v>
      </c>
      <c r="BM166">
        <f t="shared" si="479"/>
        <v>1</v>
      </c>
      <c r="BN166">
        <v>1</v>
      </c>
      <c r="BO166">
        <f t="shared" si="480"/>
        <v>1</v>
      </c>
      <c r="BP166">
        <v>1</v>
      </c>
      <c r="BQ166">
        <f t="shared" si="481"/>
        <v>1</v>
      </c>
      <c r="BR166">
        <v>2</v>
      </c>
      <c r="BS166">
        <f t="shared" si="482"/>
        <v>1</v>
      </c>
      <c r="BT166">
        <v>1</v>
      </c>
      <c r="BU166">
        <f t="shared" si="483"/>
        <v>-1</v>
      </c>
      <c r="BV166" s="13">
        <f t="shared" si="484"/>
        <v>13</v>
      </c>
      <c r="BW166" s="2">
        <v>1</v>
      </c>
      <c r="BX166">
        <v>3</v>
      </c>
      <c r="BY166">
        <v>5</v>
      </c>
      <c r="BZ166">
        <v>1</v>
      </c>
      <c r="CA166">
        <v>5</v>
      </c>
      <c r="CB166">
        <v>4</v>
      </c>
      <c r="CC166">
        <v>5</v>
      </c>
      <c r="CD166">
        <v>2</v>
      </c>
      <c r="CE166" s="37">
        <v>5</v>
      </c>
      <c r="CF166">
        <v>2</v>
      </c>
      <c r="CG166">
        <v>4</v>
      </c>
      <c r="CH166">
        <v>5</v>
      </c>
      <c r="CI166">
        <v>2</v>
      </c>
      <c r="CJ166">
        <v>5</v>
      </c>
      <c r="CK166">
        <v>5</v>
      </c>
      <c r="CL166">
        <v>5</v>
      </c>
      <c r="CM166">
        <v>4</v>
      </c>
      <c r="CN166">
        <v>3</v>
      </c>
      <c r="CO166">
        <v>4</v>
      </c>
      <c r="CP166">
        <v>1</v>
      </c>
      <c r="CQ166">
        <v>1</v>
      </c>
      <c r="CR166">
        <v>3</v>
      </c>
      <c r="CS166">
        <f>LOOKUP(CR166,{1,2,3,4,5},{5,4,3,2,1})</f>
        <v>3</v>
      </c>
      <c r="CT166">
        <v>2</v>
      </c>
      <c r="CU166">
        <v>3</v>
      </c>
      <c r="CV166">
        <v>3</v>
      </c>
      <c r="CW166">
        <v>1</v>
      </c>
      <c r="CX166">
        <f>LOOKUP(CW166,{1,2,3,4,5},{5,4,3,2,1})</f>
        <v>5</v>
      </c>
      <c r="CY166">
        <v>1</v>
      </c>
      <c r="CZ166">
        <f>LOOKUP(CY166,{1,2,3,4,5},{5,4,3,2,1})</f>
        <v>5</v>
      </c>
      <c r="DA166">
        <v>1</v>
      </c>
      <c r="DB166">
        <f>LOOKUP(DA166,{1,2,3,4,5},{5,4,3,2,1})</f>
        <v>5</v>
      </c>
      <c r="DC166">
        <v>5</v>
      </c>
      <c r="DD166">
        <v>5</v>
      </c>
      <c r="DE166">
        <v>5</v>
      </c>
      <c r="DF166">
        <v>5</v>
      </c>
      <c r="DG166">
        <v>5</v>
      </c>
      <c r="DH166">
        <v>5</v>
      </c>
      <c r="DI166">
        <v>5</v>
      </c>
      <c r="DJ166">
        <v>5</v>
      </c>
      <c r="DK166">
        <v>5</v>
      </c>
      <c r="DL166" s="2">
        <f t="shared" si="490"/>
        <v>9</v>
      </c>
      <c r="DM166">
        <f t="shared" si="491"/>
        <v>3</v>
      </c>
      <c r="DN166">
        <f t="shared" si="492"/>
        <v>15</v>
      </c>
      <c r="DO166">
        <f t="shared" si="493"/>
        <v>5</v>
      </c>
      <c r="DP166">
        <f t="shared" si="494"/>
        <v>24</v>
      </c>
      <c r="DQ166" s="3">
        <f t="shared" si="495"/>
        <v>4</v>
      </c>
      <c r="DR166" s="2">
        <f t="shared" si="496"/>
        <v>28</v>
      </c>
      <c r="DS166">
        <f t="shared" si="497"/>
        <v>4.6666999999999996</v>
      </c>
      <c r="DT166">
        <f t="shared" si="498"/>
        <v>27</v>
      </c>
      <c r="DU166">
        <f t="shared" si="499"/>
        <v>3.375</v>
      </c>
      <c r="DV166">
        <f t="shared" si="500"/>
        <v>55</v>
      </c>
      <c r="DW166" s="3">
        <f t="shared" si="501"/>
        <v>3.93</v>
      </c>
      <c r="DX166" s="2">
        <f t="shared" si="502"/>
        <v>5</v>
      </c>
      <c r="DY166">
        <f t="shared" si="503"/>
        <v>1.6667000000000001</v>
      </c>
      <c r="DZ166">
        <f t="shared" si="504"/>
        <v>8</v>
      </c>
      <c r="EA166">
        <f t="shared" si="505"/>
        <v>2.6667000000000001</v>
      </c>
      <c r="EB166">
        <f t="shared" si="506"/>
        <v>13</v>
      </c>
      <c r="EC166" s="3">
        <f t="shared" si="507"/>
        <v>2.17</v>
      </c>
      <c r="ED166" s="2">
        <f t="shared" si="447"/>
        <v>30</v>
      </c>
      <c r="EE166" s="3">
        <f t="shared" si="508"/>
        <v>5</v>
      </c>
      <c r="EF166" s="2">
        <f t="shared" si="509"/>
        <v>15</v>
      </c>
      <c r="EG166" s="3">
        <f t="shared" si="510"/>
        <v>5</v>
      </c>
      <c r="EH166" s="2">
        <f t="shared" si="511"/>
        <v>137</v>
      </c>
      <c r="EI166" s="3">
        <f t="shared" si="512"/>
        <v>3.91</v>
      </c>
      <c r="EJ166" s="2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5</v>
      </c>
      <c r="ER166">
        <v>1</v>
      </c>
      <c r="ES166">
        <v>1</v>
      </c>
      <c r="ET166">
        <v>5</v>
      </c>
      <c r="EU166" s="37">
        <v>2</v>
      </c>
      <c r="EV166">
        <v>1</v>
      </c>
      <c r="EW166">
        <v>1</v>
      </c>
      <c r="EX166">
        <v>1</v>
      </c>
      <c r="EY166">
        <v>1</v>
      </c>
      <c r="EZ166">
        <v>5</v>
      </c>
      <c r="FA166">
        <v>5</v>
      </c>
      <c r="FB166">
        <v>1</v>
      </c>
      <c r="FC166">
        <v>1</v>
      </c>
      <c r="FD166">
        <v>1</v>
      </c>
      <c r="FE166">
        <v>5</v>
      </c>
      <c r="FF166" s="2">
        <f t="shared" si="513"/>
        <v>40</v>
      </c>
      <c r="FG166" s="3">
        <f t="shared" si="514"/>
        <v>2</v>
      </c>
      <c r="FH166" s="2" t="s">
        <v>1019</v>
      </c>
      <c r="FI166">
        <v>0</v>
      </c>
      <c r="FJ166" t="s">
        <v>1020</v>
      </c>
      <c r="FK166">
        <v>0</v>
      </c>
      <c r="FL166" t="s">
        <v>1021</v>
      </c>
      <c r="FM166">
        <v>0</v>
      </c>
      <c r="FN166" s="32">
        <v>1</v>
      </c>
      <c r="FO166" s="31">
        <v>1</v>
      </c>
      <c r="FP166" s="31">
        <v>2</v>
      </c>
      <c r="FQ166" s="31">
        <v>1</v>
      </c>
      <c r="FR166" s="31">
        <v>1</v>
      </c>
      <c r="FS166" s="31">
        <v>2</v>
      </c>
      <c r="FT166" s="31">
        <v>1</v>
      </c>
      <c r="FU166" s="31">
        <v>1</v>
      </c>
      <c r="FV166" s="31">
        <v>1</v>
      </c>
      <c r="FW166" s="31">
        <v>1</v>
      </c>
      <c r="FX166" s="31">
        <v>1</v>
      </c>
      <c r="FY166" s="31">
        <v>2</v>
      </c>
      <c r="FZ166" s="31">
        <v>1</v>
      </c>
      <c r="GA166" s="31">
        <v>1</v>
      </c>
      <c r="GB166" s="31" t="s">
        <v>440</v>
      </c>
      <c r="GC166" s="31">
        <v>1</v>
      </c>
      <c r="GD166" s="31">
        <v>1</v>
      </c>
      <c r="GE166" s="31">
        <v>1</v>
      </c>
      <c r="GF166" s="31">
        <v>2</v>
      </c>
      <c r="GG166" s="31">
        <v>2</v>
      </c>
      <c r="GH166" s="31">
        <v>1</v>
      </c>
      <c r="GI166" s="31">
        <v>1</v>
      </c>
      <c r="GJ166" s="32">
        <f t="shared" si="515"/>
        <v>23</v>
      </c>
      <c r="GK166" s="33">
        <f t="shared" si="516"/>
        <v>1.1499999999999999</v>
      </c>
      <c r="GL166" s="2" t="s">
        <v>1022</v>
      </c>
      <c r="GM166">
        <v>0</v>
      </c>
      <c r="GN166" t="s">
        <v>1023</v>
      </c>
      <c r="GO166">
        <v>0</v>
      </c>
      <c r="GP166" t="s">
        <v>511</v>
      </c>
      <c r="GQ166" s="3">
        <v>7</v>
      </c>
      <c r="GR166" s="2">
        <v>1</v>
      </c>
      <c r="GS166">
        <v>5</v>
      </c>
      <c r="GT166">
        <v>3</v>
      </c>
      <c r="GU166">
        <v>3</v>
      </c>
      <c r="GV166">
        <v>2</v>
      </c>
      <c r="GW166">
        <v>4</v>
      </c>
      <c r="GX166" s="37">
        <f>LOOKUP(GW166,{1,2,3,4,5},{5,4,3,2,1})</f>
        <v>2</v>
      </c>
      <c r="GY166">
        <v>1</v>
      </c>
      <c r="GZ166" s="37">
        <f>LOOKUP(GY166,{1,2,3,4,5},{5,4,3,2,1})</f>
        <v>5</v>
      </c>
      <c r="HA166">
        <v>2</v>
      </c>
      <c r="HB166">
        <v>4</v>
      </c>
      <c r="HC166" s="37">
        <f>LOOKUP(HB166,{1,2,3,4,5},{5,4,3,2,1})</f>
        <v>2</v>
      </c>
      <c r="HD166">
        <v>1</v>
      </c>
      <c r="HE166">
        <v>5</v>
      </c>
      <c r="HF166">
        <v>5</v>
      </c>
      <c r="HG166">
        <v>5</v>
      </c>
      <c r="HH166">
        <v>5</v>
      </c>
      <c r="HI166">
        <v>5</v>
      </c>
      <c r="HJ166">
        <v>5</v>
      </c>
      <c r="HK166">
        <v>3</v>
      </c>
      <c r="HL166" s="37">
        <f>LOOKUP(HK166,{1,2,3,4,5},{5,4,3,2,1})</f>
        <v>3</v>
      </c>
      <c r="HM166">
        <v>4</v>
      </c>
      <c r="HN166" s="37">
        <f>LOOKUP(HM166,{1,2,3,4,5},{5,4,3,2,1})</f>
        <v>2</v>
      </c>
      <c r="HO166">
        <f t="shared" si="517"/>
        <v>60</v>
      </c>
      <c r="HP166">
        <f t="shared" si="518"/>
        <v>3.53</v>
      </c>
      <c r="HQ166">
        <v>1</v>
      </c>
      <c r="HR166">
        <v>3</v>
      </c>
      <c r="HS166">
        <v>2</v>
      </c>
      <c r="HT166">
        <v>3</v>
      </c>
      <c r="HU166">
        <v>1</v>
      </c>
      <c r="HV166">
        <v>3</v>
      </c>
      <c r="HW166">
        <v>1</v>
      </c>
      <c r="HX166" s="37">
        <v>3</v>
      </c>
      <c r="HY166">
        <v>1</v>
      </c>
      <c r="HZ166">
        <v>3</v>
      </c>
      <c r="IA166">
        <v>2</v>
      </c>
      <c r="IB166">
        <v>2</v>
      </c>
      <c r="IC166">
        <v>1</v>
      </c>
      <c r="ID166">
        <v>1</v>
      </c>
      <c r="IE166">
        <v>3</v>
      </c>
      <c r="IF166">
        <v>3</v>
      </c>
      <c r="IG166">
        <v>3</v>
      </c>
      <c r="IH166">
        <v>1</v>
      </c>
      <c r="II166">
        <v>3</v>
      </c>
      <c r="IJ166" s="37">
        <f>LOOKUP(II166,{1,2,3},{3,2,1})</f>
        <v>1</v>
      </c>
      <c r="IK166" s="2">
        <f t="shared" si="488"/>
        <v>34</v>
      </c>
      <c r="IL166" s="3">
        <f t="shared" si="489"/>
        <v>2</v>
      </c>
      <c r="IM166" s="2">
        <v>1</v>
      </c>
      <c r="IN166">
        <v>2</v>
      </c>
      <c r="IO166">
        <v>3</v>
      </c>
      <c r="IP166">
        <v>5</v>
      </c>
      <c r="IQ166">
        <v>1</v>
      </c>
      <c r="IR166">
        <v>5</v>
      </c>
      <c r="IS166">
        <v>2</v>
      </c>
      <c r="IT166" s="2">
        <f t="shared" si="519"/>
        <v>18</v>
      </c>
      <c r="IU166" s="3">
        <f t="shared" si="520"/>
        <v>3</v>
      </c>
      <c r="IV166" s="2">
        <v>1</v>
      </c>
      <c r="IW166">
        <v>3</v>
      </c>
      <c r="IX166">
        <v>5</v>
      </c>
      <c r="IY166">
        <v>5</v>
      </c>
      <c r="IZ166">
        <v>1</v>
      </c>
      <c r="JA166">
        <v>5</v>
      </c>
      <c r="JB166">
        <v>3</v>
      </c>
      <c r="JC166" s="2">
        <f t="shared" si="521"/>
        <v>22</v>
      </c>
      <c r="JD166" s="3">
        <f t="shared" si="522"/>
        <v>3.6669999999999998</v>
      </c>
      <c r="JE166" s="2">
        <v>1</v>
      </c>
      <c r="JF166">
        <v>3</v>
      </c>
      <c r="JG166">
        <v>4</v>
      </c>
      <c r="JH166">
        <v>1</v>
      </c>
      <c r="JI166">
        <v>4</v>
      </c>
      <c r="JJ166">
        <v>1</v>
      </c>
      <c r="JK166">
        <v>3</v>
      </c>
      <c r="JL166" s="2">
        <f t="shared" si="523"/>
        <v>16</v>
      </c>
      <c r="JM166" s="3">
        <f t="shared" si="524"/>
        <v>2.6669999999999998</v>
      </c>
      <c r="JN166" s="2">
        <v>1</v>
      </c>
      <c r="JO166">
        <v>5</v>
      </c>
      <c r="JP166">
        <v>5</v>
      </c>
      <c r="JQ166">
        <v>2</v>
      </c>
      <c r="JR166">
        <v>4</v>
      </c>
      <c r="JS166">
        <v>2</v>
      </c>
      <c r="JT166">
        <v>4</v>
      </c>
      <c r="JU166" s="2">
        <f t="shared" si="452"/>
        <v>22</v>
      </c>
      <c r="JV166" s="3">
        <f t="shared" si="453"/>
        <v>3.6669999999999998</v>
      </c>
      <c r="JW166" s="2">
        <v>1</v>
      </c>
      <c r="JX166">
        <v>4</v>
      </c>
      <c r="JY166" s="37">
        <f>LOOKUP(JX166,{1,2,3,4,5},{5,4,3,2,1})</f>
        <v>2</v>
      </c>
      <c r="JZ166">
        <v>4</v>
      </c>
      <c r="KA166" s="37">
        <f>LOOKUP(JZ166,{1,2,3,4,5},{5,4,3,2,1})</f>
        <v>2</v>
      </c>
      <c r="KB166">
        <v>3</v>
      </c>
      <c r="KC166" s="37">
        <f>LOOKUP(KB166,{1,2,3,4,5},{5,4,3,2,1})</f>
        <v>3</v>
      </c>
      <c r="KD166">
        <v>5</v>
      </c>
      <c r="KE166" s="37">
        <f>LOOKUP(KD166,{1,2,3,4,5},{5,4,3,2,1})</f>
        <v>1</v>
      </c>
      <c r="KF166">
        <v>3</v>
      </c>
      <c r="KG166" s="37">
        <f>LOOKUP(KF166,{1,2,3,4,5},{5,4,3,2,1})</f>
        <v>3</v>
      </c>
      <c r="KH166">
        <v>4</v>
      </c>
      <c r="KI166" s="37">
        <f>LOOKUP(KH166,{1,2,3,4,5},{5,4,3,2,1})</f>
        <v>2</v>
      </c>
      <c r="KJ166" s="2">
        <f t="shared" si="448"/>
        <v>23</v>
      </c>
      <c r="KK166" s="3">
        <f t="shared" si="525"/>
        <v>3.8330000000000002</v>
      </c>
      <c r="KL166" s="2">
        <f t="shared" si="526"/>
        <v>7</v>
      </c>
      <c r="KM166">
        <f t="shared" si="527"/>
        <v>10</v>
      </c>
      <c r="KN166">
        <f t="shared" si="450"/>
        <v>13</v>
      </c>
      <c r="KO166">
        <f t="shared" si="528"/>
        <v>3</v>
      </c>
      <c r="KP166">
        <f t="shared" si="449"/>
        <v>13</v>
      </c>
      <c r="KQ166">
        <f t="shared" si="529"/>
        <v>7</v>
      </c>
      <c r="KR166" s="2">
        <f t="shared" si="454"/>
        <v>8</v>
      </c>
      <c r="KS166">
        <f t="shared" si="451"/>
        <v>9</v>
      </c>
      <c r="KT166">
        <f t="shared" si="456"/>
        <v>3</v>
      </c>
      <c r="KU166">
        <f t="shared" si="457"/>
        <v>8</v>
      </c>
      <c r="KV166">
        <f t="shared" si="458"/>
        <v>3</v>
      </c>
      <c r="KW166" s="3">
        <f t="shared" si="459"/>
        <v>7</v>
      </c>
      <c r="KX166" s="2">
        <v>1</v>
      </c>
      <c r="KY166">
        <v>3</v>
      </c>
      <c r="KZ166">
        <v>5</v>
      </c>
      <c r="LA166">
        <v>2</v>
      </c>
      <c r="LB166">
        <v>2</v>
      </c>
      <c r="LC166">
        <v>4</v>
      </c>
      <c r="LD166">
        <v>2</v>
      </c>
      <c r="LE166">
        <v>5</v>
      </c>
      <c r="LF166">
        <v>2</v>
      </c>
      <c r="LG166">
        <v>5</v>
      </c>
      <c r="LH166">
        <v>4</v>
      </c>
      <c r="LI166">
        <v>2</v>
      </c>
      <c r="LJ166">
        <v>5</v>
      </c>
      <c r="LK166">
        <v>2</v>
      </c>
      <c r="LL166">
        <v>4</v>
      </c>
      <c r="LM166">
        <v>3</v>
      </c>
      <c r="LN166">
        <v>3</v>
      </c>
      <c r="LO166">
        <v>3</v>
      </c>
      <c r="LP166">
        <v>3</v>
      </c>
      <c r="LQ166">
        <v>3</v>
      </c>
      <c r="LR166">
        <v>2</v>
      </c>
      <c r="LS166">
        <v>2</v>
      </c>
      <c r="LT166">
        <v>4</v>
      </c>
      <c r="LU166" s="2">
        <f t="shared" si="530"/>
        <v>28</v>
      </c>
      <c r="LV166" s="3">
        <f t="shared" si="531"/>
        <v>4.6669999999999998</v>
      </c>
      <c r="LW166" s="2">
        <f t="shared" si="532"/>
        <v>42</v>
      </c>
      <c r="LX166" s="3">
        <f t="shared" si="533"/>
        <v>2.625</v>
      </c>
      <c r="LY166" s="2">
        <f t="shared" si="534"/>
        <v>70</v>
      </c>
      <c r="LZ166" s="3">
        <f t="shared" si="535"/>
        <v>3.1819999999999999</v>
      </c>
      <c r="MA166" s="2">
        <v>2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1</v>
      </c>
      <c r="MI166">
        <v>2</v>
      </c>
      <c r="MJ166" s="3">
        <v>2</v>
      </c>
      <c r="MK166">
        <f t="shared" si="536"/>
        <v>17</v>
      </c>
      <c r="ML166" s="2">
        <v>1</v>
      </c>
      <c r="MM166">
        <v>5</v>
      </c>
      <c r="MN166">
        <v>3</v>
      </c>
      <c r="MO166">
        <v>4</v>
      </c>
      <c r="MP166" s="37">
        <f>LOOKUP(MO166,{1,2,3,4,5},{5,4,3,2,1})</f>
        <v>2</v>
      </c>
      <c r="MQ166">
        <v>3</v>
      </c>
      <c r="MR166">
        <v>2</v>
      </c>
      <c r="MS166" s="37">
        <f>LOOKUP(MR166,{1,2,3,4,5},{5,4,3,2,1})</f>
        <v>4</v>
      </c>
      <c r="MT166">
        <v>2</v>
      </c>
      <c r="MU166" s="37">
        <f>LOOKUP(MT166,{1,2,3,4,5},{5,4,3,2,1})</f>
        <v>4</v>
      </c>
      <c r="MV166">
        <v>3</v>
      </c>
      <c r="MW166">
        <v>2</v>
      </c>
      <c r="MX166">
        <v>3</v>
      </c>
      <c r="MY166">
        <v>5</v>
      </c>
      <c r="MZ166" s="37">
        <f>LOOKUP(MY166,{1,2,3,4,5},{5,4,3,2,1})</f>
        <v>1</v>
      </c>
      <c r="NA166">
        <v>2</v>
      </c>
      <c r="NB166">
        <v>3</v>
      </c>
      <c r="NC166">
        <v>5</v>
      </c>
      <c r="ND166" s="37">
        <f>LOOKUP(NC166,{1,2,3,4,5},{5,4,3,2,1})</f>
        <v>1</v>
      </c>
      <c r="NE166">
        <v>1</v>
      </c>
      <c r="NF166">
        <v>5</v>
      </c>
      <c r="NG166" s="37">
        <f>LOOKUP(NF166,{1,2,3,4,5},{5,4,3,2,1})</f>
        <v>1</v>
      </c>
      <c r="NH166">
        <v>3</v>
      </c>
      <c r="NI166" s="37">
        <f>LOOKUP(NH166,{1,2,3,4,5},{5,4,3,2,1})</f>
        <v>3</v>
      </c>
      <c r="NJ166">
        <v>3</v>
      </c>
      <c r="NK166">
        <v>5</v>
      </c>
      <c r="NL166" s="37">
        <f>LOOKUP(NK166,{1,2,3,4,5},{5,4,3,2,1})</f>
        <v>1</v>
      </c>
      <c r="NM166">
        <v>3</v>
      </c>
      <c r="NN166" s="37">
        <f>LOOKUP(NM166,{1,2,3,4,5},{5,4,3,2,1})</f>
        <v>3</v>
      </c>
      <c r="NO166">
        <v>2</v>
      </c>
      <c r="NP166" s="37">
        <f>LOOKUP(NO166,{1,2,3,4,5},{5,4,3,2,1})</f>
        <v>4</v>
      </c>
      <c r="NQ166">
        <v>3</v>
      </c>
      <c r="NR166">
        <v>5</v>
      </c>
      <c r="NS166">
        <v>5</v>
      </c>
      <c r="NT166">
        <v>3</v>
      </c>
      <c r="NU166" s="37">
        <f>LOOKUP(NT166,{1,2,3,4,5},{5,4,3,2,1})</f>
        <v>3</v>
      </c>
      <c r="NV166">
        <v>5</v>
      </c>
      <c r="NW166" s="37">
        <f>LOOKUP(NV166,{1,2,3,4,5},{5,4,3,2,1})</f>
        <v>1</v>
      </c>
      <c r="NX166">
        <v>2</v>
      </c>
      <c r="NY166" s="37">
        <f>LOOKUP(NX166,{1,2,3,4,5},{5,4,3,2,1})</f>
        <v>4</v>
      </c>
      <c r="NZ166">
        <f t="shared" si="485"/>
        <v>73</v>
      </c>
      <c r="OA166">
        <f t="shared" si="486"/>
        <v>2.81</v>
      </c>
      <c r="OB166" s="13" t="s">
        <v>440</v>
      </c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</row>
    <row r="167" spans="1:461" x14ac:dyDescent="0.3">
      <c r="A167" s="30">
        <v>187</v>
      </c>
      <c r="B167" s="2" t="s">
        <v>1024</v>
      </c>
      <c r="C167" s="3">
        <v>1</v>
      </c>
      <c r="D167" s="2">
        <v>19</v>
      </c>
      <c r="E167">
        <v>1</v>
      </c>
      <c r="F167" s="2">
        <v>2</v>
      </c>
      <c r="G167">
        <v>2</v>
      </c>
      <c r="H167" s="3">
        <v>1</v>
      </c>
      <c r="I167" s="2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f t="shared" si="446"/>
        <v>2</v>
      </c>
      <c r="Q167" t="s">
        <v>1025</v>
      </c>
      <c r="R167">
        <v>5</v>
      </c>
      <c r="S167">
        <v>2</v>
      </c>
      <c r="T167">
        <f>LOOKUP(R167,{1,2,3,4,5,6,11,15},{1,2,1,2,2,2,1,2})</f>
        <v>2</v>
      </c>
      <c r="U167">
        <v>1</v>
      </c>
      <c r="V167" s="3"/>
      <c r="W167" s="2">
        <v>1</v>
      </c>
      <c r="X167">
        <v>2</v>
      </c>
      <c r="Y167">
        <v>20</v>
      </c>
      <c r="Z167" s="13">
        <f t="shared" ref="Z167:Z176" si="538">(Y167)/20</f>
        <v>1</v>
      </c>
      <c r="AA167">
        <v>75</v>
      </c>
      <c r="AB167" s="13">
        <f t="shared" ref="AB167:AB176" si="539">(AA167)/20</f>
        <v>3.75</v>
      </c>
      <c r="AC167">
        <f t="shared" si="537"/>
        <v>6.75</v>
      </c>
      <c r="AD167" s="13">
        <f t="shared" si="487"/>
        <v>2.25</v>
      </c>
      <c r="AE167" s="2">
        <v>1</v>
      </c>
      <c r="AF167">
        <v>1</v>
      </c>
      <c r="AG167">
        <f t="shared" si="463"/>
        <v>1</v>
      </c>
      <c r="AH167">
        <v>1</v>
      </c>
      <c r="AI167">
        <f t="shared" si="464"/>
        <v>1</v>
      </c>
      <c r="AJ167">
        <v>1</v>
      </c>
      <c r="AK167">
        <f t="shared" si="465"/>
        <v>1</v>
      </c>
      <c r="AL167">
        <v>1</v>
      </c>
      <c r="AM167">
        <f t="shared" si="466"/>
        <v>-1</v>
      </c>
      <c r="AN167">
        <v>1</v>
      </c>
      <c r="AO167">
        <f t="shared" si="467"/>
        <v>-1</v>
      </c>
      <c r="AP167">
        <v>1</v>
      </c>
      <c r="AQ167">
        <f t="shared" si="468"/>
        <v>1</v>
      </c>
      <c r="AR167">
        <v>1</v>
      </c>
      <c r="AS167">
        <f t="shared" si="469"/>
        <v>-1</v>
      </c>
      <c r="AT167">
        <v>1</v>
      </c>
      <c r="AU167">
        <f t="shared" si="470"/>
        <v>-1</v>
      </c>
      <c r="AV167">
        <v>1</v>
      </c>
      <c r="AW167">
        <f t="shared" si="471"/>
        <v>1</v>
      </c>
      <c r="AX167">
        <v>1</v>
      </c>
      <c r="AY167">
        <f t="shared" si="472"/>
        <v>-1</v>
      </c>
      <c r="AZ167">
        <v>1</v>
      </c>
      <c r="BA167">
        <f t="shared" si="473"/>
        <v>-1</v>
      </c>
      <c r="BB167">
        <v>1</v>
      </c>
      <c r="BC167">
        <f t="shared" si="474"/>
        <v>1</v>
      </c>
      <c r="BD167">
        <v>1</v>
      </c>
      <c r="BE167">
        <f t="shared" si="475"/>
        <v>1</v>
      </c>
      <c r="BF167">
        <v>2</v>
      </c>
      <c r="BG167">
        <f t="shared" si="476"/>
        <v>1</v>
      </c>
      <c r="BH167">
        <v>1</v>
      </c>
      <c r="BI167">
        <f t="shared" si="477"/>
        <v>1</v>
      </c>
      <c r="BJ167">
        <v>2</v>
      </c>
      <c r="BK167">
        <f t="shared" si="478"/>
        <v>1</v>
      </c>
      <c r="BL167">
        <v>1</v>
      </c>
      <c r="BM167">
        <f t="shared" si="479"/>
        <v>-1</v>
      </c>
      <c r="BN167">
        <v>1</v>
      </c>
      <c r="BO167">
        <f t="shared" si="480"/>
        <v>1</v>
      </c>
      <c r="BP167">
        <v>1</v>
      </c>
      <c r="BQ167">
        <f t="shared" si="481"/>
        <v>1</v>
      </c>
      <c r="BR167">
        <v>2</v>
      </c>
      <c r="BS167">
        <f t="shared" si="482"/>
        <v>1</v>
      </c>
      <c r="BT167">
        <v>1</v>
      </c>
      <c r="BU167">
        <f t="shared" si="483"/>
        <v>-1</v>
      </c>
      <c r="BV167" s="13">
        <f t="shared" si="484"/>
        <v>5</v>
      </c>
      <c r="BW167" s="2">
        <v>1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5</v>
      </c>
      <c r="CD167">
        <v>4</v>
      </c>
      <c r="CE167" s="37">
        <v>5</v>
      </c>
      <c r="CF167">
        <v>2</v>
      </c>
      <c r="CG167">
        <v>3</v>
      </c>
      <c r="CH167">
        <v>2</v>
      </c>
      <c r="CI167">
        <v>2</v>
      </c>
      <c r="CJ167">
        <v>2</v>
      </c>
      <c r="CK167">
        <v>3</v>
      </c>
      <c r="CL167">
        <v>3</v>
      </c>
      <c r="CM167">
        <v>3</v>
      </c>
      <c r="CN167">
        <v>3</v>
      </c>
      <c r="CO167">
        <v>3</v>
      </c>
      <c r="CP167">
        <v>4</v>
      </c>
      <c r="CQ167">
        <v>3</v>
      </c>
      <c r="CR167">
        <v>3</v>
      </c>
      <c r="CS167">
        <f>LOOKUP(CR167,{1,2,3,4,5},{5,4,3,2,1})</f>
        <v>3</v>
      </c>
      <c r="CT167">
        <v>3</v>
      </c>
      <c r="CU167">
        <v>3</v>
      </c>
      <c r="CV167">
        <v>3</v>
      </c>
      <c r="CW167">
        <v>3</v>
      </c>
      <c r="CX167">
        <f>LOOKUP(CW167,{1,2,3,4,5},{5,4,3,2,1})</f>
        <v>3</v>
      </c>
      <c r="CY167">
        <v>2</v>
      </c>
      <c r="CZ167">
        <f>LOOKUP(CY167,{1,2,3,4,5},{5,4,3,2,1})</f>
        <v>4</v>
      </c>
      <c r="DA167">
        <v>2</v>
      </c>
      <c r="DB167">
        <f>LOOKUP(DA167,{1,2,3,4,5},{5,4,3,2,1})</f>
        <v>4</v>
      </c>
      <c r="DC167">
        <v>3</v>
      </c>
      <c r="DD167">
        <v>3</v>
      </c>
      <c r="DE167">
        <v>4</v>
      </c>
      <c r="DF167">
        <v>3</v>
      </c>
      <c r="DG167">
        <v>4</v>
      </c>
      <c r="DH167">
        <v>4</v>
      </c>
      <c r="DI167">
        <v>3</v>
      </c>
      <c r="DJ167">
        <v>3</v>
      </c>
      <c r="DK167">
        <v>4</v>
      </c>
      <c r="DL167" s="2">
        <f t="shared" si="490"/>
        <v>12</v>
      </c>
      <c r="DM167">
        <f t="shared" si="491"/>
        <v>4</v>
      </c>
      <c r="DN167">
        <f t="shared" si="492"/>
        <v>11</v>
      </c>
      <c r="DO167">
        <f t="shared" si="493"/>
        <v>3.6667000000000001</v>
      </c>
      <c r="DP167">
        <f t="shared" si="494"/>
        <v>23</v>
      </c>
      <c r="DQ167" s="3">
        <f t="shared" si="495"/>
        <v>3.8334000000000001</v>
      </c>
      <c r="DR167" s="2">
        <f t="shared" si="496"/>
        <v>20</v>
      </c>
      <c r="DS167">
        <f t="shared" si="497"/>
        <v>3.3332999999999999</v>
      </c>
      <c r="DT167">
        <f t="shared" si="498"/>
        <v>23</v>
      </c>
      <c r="DU167">
        <f t="shared" si="499"/>
        <v>2.875</v>
      </c>
      <c r="DV167">
        <f t="shared" si="500"/>
        <v>43</v>
      </c>
      <c r="DW167" s="3">
        <f t="shared" si="501"/>
        <v>3.07</v>
      </c>
      <c r="DX167" s="2">
        <f t="shared" si="502"/>
        <v>10</v>
      </c>
      <c r="DY167">
        <f t="shared" si="503"/>
        <v>3.3332999999999999</v>
      </c>
      <c r="DZ167">
        <f t="shared" si="504"/>
        <v>9</v>
      </c>
      <c r="EA167">
        <f t="shared" si="505"/>
        <v>3</v>
      </c>
      <c r="EB167">
        <f t="shared" si="506"/>
        <v>19</v>
      </c>
      <c r="EC167" s="3">
        <f t="shared" si="507"/>
        <v>3.17</v>
      </c>
      <c r="ED167" s="2">
        <f t="shared" si="447"/>
        <v>21</v>
      </c>
      <c r="EE167" s="3">
        <f t="shared" si="508"/>
        <v>3.5</v>
      </c>
      <c r="EF167" s="2">
        <f t="shared" si="509"/>
        <v>10</v>
      </c>
      <c r="EG167" s="3">
        <f t="shared" si="510"/>
        <v>3.33</v>
      </c>
      <c r="EH167" s="2">
        <f t="shared" si="511"/>
        <v>116</v>
      </c>
      <c r="EI167" s="3">
        <f t="shared" si="512"/>
        <v>3.31</v>
      </c>
      <c r="EJ167" s="2">
        <v>1</v>
      </c>
      <c r="EK167">
        <v>4</v>
      </c>
      <c r="EL167">
        <v>3</v>
      </c>
      <c r="EM167">
        <v>4</v>
      </c>
      <c r="EN167">
        <v>3</v>
      </c>
      <c r="EO167">
        <v>3</v>
      </c>
      <c r="EP167">
        <v>3</v>
      </c>
      <c r="EQ167">
        <v>4</v>
      </c>
      <c r="ER167">
        <v>4</v>
      </c>
      <c r="ES167">
        <v>3</v>
      </c>
      <c r="ET167">
        <v>4</v>
      </c>
      <c r="EU167" s="37">
        <v>2</v>
      </c>
      <c r="EV167">
        <v>3</v>
      </c>
      <c r="EW167">
        <v>3</v>
      </c>
      <c r="EX167">
        <v>3</v>
      </c>
      <c r="EY167">
        <v>3</v>
      </c>
      <c r="EZ167">
        <v>4</v>
      </c>
      <c r="FA167">
        <v>4</v>
      </c>
      <c r="FB167">
        <v>3</v>
      </c>
      <c r="FC167">
        <v>3</v>
      </c>
      <c r="FD167">
        <v>4</v>
      </c>
      <c r="FE167">
        <v>4</v>
      </c>
      <c r="FF167" s="2">
        <f t="shared" si="513"/>
        <v>69</v>
      </c>
      <c r="FG167" s="3">
        <f t="shared" si="514"/>
        <v>3.45</v>
      </c>
      <c r="FH167" s="2" t="s">
        <v>520</v>
      </c>
      <c r="FI167">
        <v>15</v>
      </c>
      <c r="FJ167" t="s">
        <v>514</v>
      </c>
      <c r="FK167">
        <v>10</v>
      </c>
      <c r="FL167" t="s">
        <v>511</v>
      </c>
      <c r="FM167" s="3">
        <v>7</v>
      </c>
      <c r="FN167" s="2">
        <v>1</v>
      </c>
      <c r="FO167">
        <v>1</v>
      </c>
      <c r="FP167">
        <v>1</v>
      </c>
      <c r="FQ167">
        <v>1</v>
      </c>
      <c r="FR167">
        <v>1</v>
      </c>
      <c r="FS167">
        <v>2</v>
      </c>
      <c r="FT167">
        <v>1</v>
      </c>
      <c r="FU167">
        <v>1</v>
      </c>
      <c r="FV167">
        <v>1</v>
      </c>
      <c r="FW167">
        <v>1</v>
      </c>
      <c r="FX167">
        <v>1</v>
      </c>
      <c r="FY167" s="37">
        <v>2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 s="2">
        <f t="shared" si="515"/>
        <v>21</v>
      </c>
      <c r="GK167" s="3">
        <f t="shared" si="516"/>
        <v>1.05</v>
      </c>
      <c r="GL167" s="2" t="s">
        <v>520</v>
      </c>
      <c r="GM167">
        <v>15</v>
      </c>
      <c r="GN167" t="s">
        <v>505</v>
      </c>
      <c r="GO167">
        <v>1</v>
      </c>
      <c r="GP167" t="s">
        <v>513</v>
      </c>
      <c r="GQ167" s="3">
        <v>9</v>
      </c>
      <c r="GR167" s="2">
        <v>1</v>
      </c>
      <c r="GS167">
        <v>4</v>
      </c>
      <c r="GT167">
        <v>4</v>
      </c>
      <c r="GU167">
        <v>4</v>
      </c>
      <c r="GV167">
        <v>4</v>
      </c>
      <c r="GW167">
        <v>4</v>
      </c>
      <c r="GX167" s="37">
        <f>LOOKUP(GW167,{1,2,3,4,5},{5,4,3,2,1})</f>
        <v>2</v>
      </c>
      <c r="GY167">
        <v>2</v>
      </c>
      <c r="GZ167" s="37">
        <f>LOOKUP(GY167,{1,2,3,4,5},{5,4,3,2,1})</f>
        <v>4</v>
      </c>
      <c r="HA167">
        <v>3</v>
      </c>
      <c r="HB167">
        <v>4</v>
      </c>
      <c r="HC167" s="37">
        <f>LOOKUP(HB167,{1,2,3,4,5},{5,4,3,2,1})</f>
        <v>2</v>
      </c>
      <c r="HD167">
        <v>5</v>
      </c>
      <c r="HE167">
        <v>4</v>
      </c>
      <c r="HF167">
        <v>5</v>
      </c>
      <c r="HG167">
        <v>4</v>
      </c>
      <c r="HH167">
        <v>5</v>
      </c>
      <c r="HI167">
        <v>4</v>
      </c>
      <c r="HJ167">
        <v>4</v>
      </c>
      <c r="HK167">
        <v>3</v>
      </c>
      <c r="HL167" s="37">
        <f>LOOKUP(HK167,{1,2,3,4,5},{5,4,3,2,1})</f>
        <v>3</v>
      </c>
      <c r="HM167">
        <v>3</v>
      </c>
      <c r="HN167" s="37">
        <f>LOOKUP(HM167,{1,2,3,4,5},{5,4,3,2,1})</f>
        <v>3</v>
      </c>
      <c r="HO167">
        <f t="shared" si="517"/>
        <v>64</v>
      </c>
      <c r="HP167">
        <f t="shared" si="518"/>
        <v>3.76</v>
      </c>
      <c r="HQ167">
        <v>1</v>
      </c>
      <c r="HR167">
        <v>2</v>
      </c>
      <c r="HS167">
        <v>1</v>
      </c>
      <c r="HT167">
        <v>2</v>
      </c>
      <c r="HU167">
        <v>2</v>
      </c>
      <c r="HV167">
        <v>2</v>
      </c>
      <c r="HW167">
        <v>2</v>
      </c>
      <c r="HX167" s="37">
        <v>3</v>
      </c>
      <c r="HY167">
        <v>3</v>
      </c>
      <c r="HZ167">
        <v>2</v>
      </c>
      <c r="IA167">
        <v>3</v>
      </c>
      <c r="IB167">
        <v>2</v>
      </c>
      <c r="IC167">
        <v>3</v>
      </c>
      <c r="ID167">
        <v>2</v>
      </c>
      <c r="IE167">
        <v>2</v>
      </c>
      <c r="IF167">
        <v>3</v>
      </c>
      <c r="IG167">
        <v>3</v>
      </c>
      <c r="IH167">
        <v>2</v>
      </c>
      <c r="II167">
        <v>1</v>
      </c>
      <c r="IJ167" s="37">
        <f>LOOKUP(II167,{1,2,3},{3,2,1})</f>
        <v>3</v>
      </c>
      <c r="IK167" s="2">
        <f t="shared" si="488"/>
        <v>39</v>
      </c>
      <c r="IL167" s="3">
        <f t="shared" si="489"/>
        <v>2.29</v>
      </c>
      <c r="IM167" s="2">
        <v>1</v>
      </c>
      <c r="IN167">
        <v>1</v>
      </c>
      <c r="IO167">
        <v>3</v>
      </c>
      <c r="IP167">
        <v>5</v>
      </c>
      <c r="IQ167">
        <v>2</v>
      </c>
      <c r="IR167">
        <v>5</v>
      </c>
      <c r="IS167">
        <v>3</v>
      </c>
      <c r="IT167" s="2">
        <f t="shared" si="519"/>
        <v>19</v>
      </c>
      <c r="IU167" s="3">
        <f t="shared" si="520"/>
        <v>3.1669999999999998</v>
      </c>
      <c r="IV167" s="2">
        <v>1</v>
      </c>
      <c r="IW167">
        <v>1</v>
      </c>
      <c r="IX167">
        <v>4</v>
      </c>
      <c r="IY167">
        <v>5</v>
      </c>
      <c r="IZ167">
        <v>3</v>
      </c>
      <c r="JA167">
        <v>5</v>
      </c>
      <c r="JB167">
        <v>3</v>
      </c>
      <c r="JC167" s="2">
        <f t="shared" si="521"/>
        <v>21</v>
      </c>
      <c r="JD167" s="3">
        <f t="shared" si="522"/>
        <v>3.5</v>
      </c>
      <c r="JE167" s="2">
        <v>1</v>
      </c>
      <c r="JF167">
        <v>4</v>
      </c>
      <c r="JG167">
        <v>3</v>
      </c>
      <c r="JH167">
        <v>3</v>
      </c>
      <c r="JI167">
        <v>3</v>
      </c>
      <c r="JJ167">
        <v>3</v>
      </c>
      <c r="JK167">
        <v>3</v>
      </c>
      <c r="JL167" s="2">
        <f t="shared" si="523"/>
        <v>19</v>
      </c>
      <c r="JM167" s="3">
        <f t="shared" si="524"/>
        <v>3.1669999999999998</v>
      </c>
      <c r="JN167" s="2">
        <v>1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 s="2">
        <f t="shared" si="452"/>
        <v>24</v>
      </c>
      <c r="JV167" s="3">
        <f t="shared" si="453"/>
        <v>4</v>
      </c>
      <c r="JW167" s="2">
        <v>1</v>
      </c>
      <c r="JX167">
        <v>4</v>
      </c>
      <c r="JY167" s="37">
        <f>LOOKUP(JX167,{1,2,3,4,5},{5,4,3,2,1})</f>
        <v>2</v>
      </c>
      <c r="JZ167">
        <v>4</v>
      </c>
      <c r="KA167" s="37">
        <f>LOOKUP(JZ167,{1,2,3,4,5},{5,4,3,2,1})</f>
        <v>2</v>
      </c>
      <c r="KB167">
        <v>4</v>
      </c>
      <c r="KC167" s="37">
        <f>LOOKUP(KB167,{1,2,3,4,5},{5,4,3,2,1})</f>
        <v>2</v>
      </c>
      <c r="KD167">
        <v>4</v>
      </c>
      <c r="KE167" s="37">
        <f>LOOKUP(KD167,{1,2,3,4,5},{5,4,3,2,1})</f>
        <v>2</v>
      </c>
      <c r="KF167">
        <v>4</v>
      </c>
      <c r="KG167" s="37">
        <f>LOOKUP(KF167,{1,2,3,4,5},{5,4,3,2,1})</f>
        <v>2</v>
      </c>
      <c r="KH167">
        <v>4</v>
      </c>
      <c r="KI167" s="37">
        <f>LOOKUP(KH167,{1,2,3,4,5},{5,4,3,2,1})</f>
        <v>2</v>
      </c>
      <c r="KJ167" s="2">
        <f t="shared" si="448"/>
        <v>24</v>
      </c>
      <c r="KK167" s="3">
        <f t="shared" si="525"/>
        <v>4</v>
      </c>
      <c r="KL167" s="2">
        <f t="shared" si="526"/>
        <v>4</v>
      </c>
      <c r="KM167">
        <f t="shared" si="527"/>
        <v>9</v>
      </c>
      <c r="KN167">
        <f t="shared" si="450"/>
        <v>12</v>
      </c>
      <c r="KO167">
        <f t="shared" si="528"/>
        <v>7</v>
      </c>
      <c r="KP167">
        <f t="shared" si="449"/>
        <v>12</v>
      </c>
      <c r="KQ167">
        <f t="shared" si="529"/>
        <v>8</v>
      </c>
      <c r="KR167" s="2">
        <f t="shared" si="454"/>
        <v>8</v>
      </c>
      <c r="KS167">
        <f t="shared" si="451"/>
        <v>7</v>
      </c>
      <c r="KT167">
        <f t="shared" si="456"/>
        <v>7</v>
      </c>
      <c r="KU167">
        <f t="shared" si="457"/>
        <v>7</v>
      </c>
      <c r="KV167">
        <f t="shared" si="458"/>
        <v>7</v>
      </c>
      <c r="KW167" s="3">
        <f t="shared" si="459"/>
        <v>7</v>
      </c>
      <c r="KX167" s="2">
        <v>1</v>
      </c>
      <c r="KY167">
        <v>4</v>
      </c>
      <c r="KZ167">
        <v>5</v>
      </c>
      <c r="LA167">
        <v>3</v>
      </c>
      <c r="LB167">
        <v>4</v>
      </c>
      <c r="LC167">
        <v>4</v>
      </c>
      <c r="LD167">
        <v>2</v>
      </c>
      <c r="LE167">
        <v>5</v>
      </c>
      <c r="LF167">
        <v>3</v>
      </c>
      <c r="LG167">
        <v>4</v>
      </c>
      <c r="LH167">
        <v>5</v>
      </c>
      <c r="LI167">
        <v>3</v>
      </c>
      <c r="LJ167">
        <v>5</v>
      </c>
      <c r="LK167">
        <v>5</v>
      </c>
      <c r="LL167">
        <v>5</v>
      </c>
      <c r="LM167">
        <v>5</v>
      </c>
      <c r="LN167">
        <v>4</v>
      </c>
      <c r="LO167">
        <v>3</v>
      </c>
      <c r="LP167">
        <v>4</v>
      </c>
      <c r="LQ167">
        <v>2</v>
      </c>
      <c r="LR167">
        <v>3</v>
      </c>
      <c r="LS167">
        <v>1</v>
      </c>
      <c r="LT167">
        <v>5</v>
      </c>
      <c r="LU167" s="2">
        <f t="shared" si="530"/>
        <v>28</v>
      </c>
      <c r="LV167" s="3">
        <f t="shared" si="531"/>
        <v>4.6669999999999998</v>
      </c>
      <c r="LW167" s="2">
        <f t="shared" si="532"/>
        <v>56</v>
      </c>
      <c r="LX167" s="3">
        <f t="shared" si="533"/>
        <v>3.5</v>
      </c>
      <c r="LY167" s="2">
        <f t="shared" si="534"/>
        <v>84</v>
      </c>
      <c r="LZ167" s="3">
        <f t="shared" si="535"/>
        <v>3.8180000000000001</v>
      </c>
      <c r="MA167" s="2">
        <v>1</v>
      </c>
      <c r="MB167">
        <v>1</v>
      </c>
      <c r="MC167">
        <v>1</v>
      </c>
      <c r="MD167">
        <v>1</v>
      </c>
      <c r="ME167">
        <v>1</v>
      </c>
      <c r="MF167">
        <v>2</v>
      </c>
      <c r="MG167">
        <v>1</v>
      </c>
      <c r="MH167">
        <v>1</v>
      </c>
      <c r="MI167">
        <v>2</v>
      </c>
      <c r="MJ167" s="3">
        <v>2</v>
      </c>
      <c r="MK167">
        <f t="shared" si="536"/>
        <v>13</v>
      </c>
      <c r="ML167" s="2">
        <v>1</v>
      </c>
      <c r="MM167">
        <v>5</v>
      </c>
      <c r="MN167">
        <v>5</v>
      </c>
      <c r="MO167">
        <v>4</v>
      </c>
      <c r="MP167" s="37">
        <f>LOOKUP(MO167,{1,2,3,4,5},{5,4,3,2,1})</f>
        <v>2</v>
      </c>
      <c r="MQ167">
        <v>5</v>
      </c>
      <c r="MR167">
        <v>2</v>
      </c>
      <c r="MS167" s="37">
        <f>LOOKUP(MR167,{1,2,3,4,5},{5,4,3,2,1})</f>
        <v>4</v>
      </c>
      <c r="MT167">
        <v>2</v>
      </c>
      <c r="MU167" s="37">
        <f>LOOKUP(MT167,{1,2,3,4,5},{5,4,3,2,1})</f>
        <v>4</v>
      </c>
      <c r="MV167">
        <v>4</v>
      </c>
      <c r="MW167">
        <v>4</v>
      </c>
      <c r="MX167">
        <v>4</v>
      </c>
      <c r="MY167">
        <v>4</v>
      </c>
      <c r="MZ167" s="37">
        <f>LOOKUP(MY167,{1,2,3,4,5},{5,4,3,2,1})</f>
        <v>2</v>
      </c>
      <c r="NA167">
        <v>4</v>
      </c>
      <c r="NB167">
        <v>3</v>
      </c>
      <c r="NC167">
        <v>4</v>
      </c>
      <c r="ND167" s="37">
        <f>LOOKUP(NC167,{1,2,3,4,5},{5,4,3,2,1})</f>
        <v>2</v>
      </c>
      <c r="NE167">
        <v>2</v>
      </c>
      <c r="NF167">
        <v>3</v>
      </c>
      <c r="NG167" s="37">
        <f>LOOKUP(NF167,{1,2,3,4,5},{5,4,3,2,1})</f>
        <v>3</v>
      </c>
      <c r="NH167">
        <v>4</v>
      </c>
      <c r="NI167" s="37">
        <f>LOOKUP(NH167,{1,2,3,4,5},{5,4,3,2,1})</f>
        <v>2</v>
      </c>
      <c r="NJ167">
        <v>4</v>
      </c>
      <c r="NK167">
        <v>3</v>
      </c>
      <c r="NL167" s="37">
        <f>LOOKUP(NK167,{1,2,3,4,5},{5,4,3,2,1})</f>
        <v>3</v>
      </c>
      <c r="NM167">
        <v>3</v>
      </c>
      <c r="NN167" s="37">
        <f>LOOKUP(NM167,{1,2,3,4,5},{5,4,3,2,1})</f>
        <v>3</v>
      </c>
      <c r="NO167">
        <v>4</v>
      </c>
      <c r="NP167" s="37">
        <f>LOOKUP(NO167,{1,2,3,4,5},{5,4,3,2,1})</f>
        <v>2</v>
      </c>
      <c r="NQ167">
        <v>3</v>
      </c>
      <c r="NR167">
        <v>3</v>
      </c>
      <c r="NS167">
        <v>4</v>
      </c>
      <c r="NT167">
        <v>3</v>
      </c>
      <c r="NU167" s="37">
        <f>LOOKUP(NT167,{1,2,3,4,5},{5,4,3,2,1})</f>
        <v>3</v>
      </c>
      <c r="NV167">
        <v>4</v>
      </c>
      <c r="NW167" s="37">
        <f>LOOKUP(NV167,{1,2,3,4,5},{5,4,3,2,1})</f>
        <v>2</v>
      </c>
      <c r="NX167">
        <v>3</v>
      </c>
      <c r="NY167" s="37">
        <f>LOOKUP(NX167,{1,2,3,4,5},{5,4,3,2,1})</f>
        <v>3</v>
      </c>
      <c r="NZ167">
        <f t="shared" si="485"/>
        <v>85</v>
      </c>
      <c r="OA167">
        <f t="shared" si="486"/>
        <v>3.27</v>
      </c>
      <c r="OB167" s="13" t="s">
        <v>440</v>
      </c>
      <c r="OC167" s="1" t="s">
        <v>440</v>
      </c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</row>
    <row r="168" spans="1:461" x14ac:dyDescent="0.3">
      <c r="A168" s="30">
        <v>188</v>
      </c>
      <c r="B168" s="2" t="s">
        <v>1026</v>
      </c>
      <c r="C168" s="3">
        <v>1</v>
      </c>
      <c r="D168" s="2">
        <v>20</v>
      </c>
      <c r="E168">
        <v>1</v>
      </c>
      <c r="F168" s="2">
        <v>1</v>
      </c>
      <c r="G168">
        <v>1</v>
      </c>
      <c r="H168" s="3">
        <v>1</v>
      </c>
      <c r="I168" s="2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f t="shared" si="446"/>
        <v>1</v>
      </c>
      <c r="R168">
        <v>5</v>
      </c>
      <c r="S168">
        <v>2</v>
      </c>
      <c r="T168">
        <f>LOOKUP(R168,{1,2,3,4,5,6,11,15},{1,2,1,2,2,2,1,2})</f>
        <v>2</v>
      </c>
      <c r="U168">
        <v>1</v>
      </c>
      <c r="V168" s="3"/>
      <c r="W168" s="2">
        <v>3</v>
      </c>
      <c r="X168">
        <v>7</v>
      </c>
      <c r="Y168">
        <v>10</v>
      </c>
      <c r="Z168" s="13">
        <f t="shared" si="538"/>
        <v>0.5</v>
      </c>
      <c r="AA168">
        <v>15</v>
      </c>
      <c r="AB168" s="13">
        <f t="shared" si="539"/>
        <v>0.75</v>
      </c>
      <c r="AC168">
        <f t="shared" si="537"/>
        <v>3.25</v>
      </c>
      <c r="AD168" s="13">
        <f t="shared" si="487"/>
        <v>1.083</v>
      </c>
      <c r="AE168" s="2">
        <v>1</v>
      </c>
      <c r="AF168">
        <v>1</v>
      </c>
      <c r="AG168">
        <f t="shared" si="463"/>
        <v>1</v>
      </c>
      <c r="AH168">
        <v>1</v>
      </c>
      <c r="AI168">
        <f t="shared" si="464"/>
        <v>1</v>
      </c>
      <c r="AJ168">
        <v>1</v>
      </c>
      <c r="AK168">
        <f t="shared" si="465"/>
        <v>1</v>
      </c>
      <c r="AL168">
        <v>1</v>
      </c>
      <c r="AM168">
        <f t="shared" si="466"/>
        <v>-1</v>
      </c>
      <c r="AN168">
        <v>2</v>
      </c>
      <c r="AO168">
        <f t="shared" si="467"/>
        <v>1</v>
      </c>
      <c r="AP168">
        <v>1</v>
      </c>
      <c r="AQ168">
        <f t="shared" si="468"/>
        <v>1</v>
      </c>
      <c r="AR168">
        <v>1</v>
      </c>
      <c r="AS168">
        <f t="shared" si="469"/>
        <v>-1</v>
      </c>
      <c r="AT168">
        <v>2</v>
      </c>
      <c r="AU168">
        <f t="shared" si="470"/>
        <v>1</v>
      </c>
      <c r="AV168">
        <v>1</v>
      </c>
      <c r="AW168">
        <f t="shared" si="471"/>
        <v>1</v>
      </c>
      <c r="AX168">
        <v>2</v>
      </c>
      <c r="AY168">
        <f t="shared" si="472"/>
        <v>1</v>
      </c>
      <c r="AZ168">
        <v>1</v>
      </c>
      <c r="BA168">
        <f t="shared" si="473"/>
        <v>-1</v>
      </c>
      <c r="BB168">
        <v>1</v>
      </c>
      <c r="BC168">
        <f t="shared" si="474"/>
        <v>1</v>
      </c>
      <c r="BD168">
        <v>1</v>
      </c>
      <c r="BE168">
        <f t="shared" si="475"/>
        <v>1</v>
      </c>
      <c r="BF168">
        <v>2</v>
      </c>
      <c r="BG168">
        <f t="shared" si="476"/>
        <v>1</v>
      </c>
      <c r="BH168">
        <v>1</v>
      </c>
      <c r="BI168">
        <f t="shared" si="477"/>
        <v>1</v>
      </c>
      <c r="BJ168">
        <v>2</v>
      </c>
      <c r="BK168">
        <f t="shared" si="478"/>
        <v>1</v>
      </c>
      <c r="BL168">
        <v>2</v>
      </c>
      <c r="BM168">
        <f t="shared" si="479"/>
        <v>1</v>
      </c>
      <c r="BN168">
        <v>1</v>
      </c>
      <c r="BO168">
        <f t="shared" si="480"/>
        <v>1</v>
      </c>
      <c r="BP168">
        <v>1</v>
      </c>
      <c r="BQ168">
        <f t="shared" si="481"/>
        <v>1</v>
      </c>
      <c r="BR168">
        <v>2</v>
      </c>
      <c r="BS168">
        <f t="shared" si="482"/>
        <v>1</v>
      </c>
      <c r="BT168">
        <v>2</v>
      </c>
      <c r="BU168">
        <f t="shared" si="483"/>
        <v>1</v>
      </c>
      <c r="BV168" s="13">
        <f t="shared" si="484"/>
        <v>15</v>
      </c>
      <c r="BW168" s="2">
        <v>1</v>
      </c>
      <c r="BX168">
        <v>2</v>
      </c>
      <c r="BY168">
        <v>3</v>
      </c>
      <c r="BZ168">
        <v>4</v>
      </c>
      <c r="CA168">
        <v>2</v>
      </c>
      <c r="CB168">
        <v>2</v>
      </c>
      <c r="CC168">
        <v>2</v>
      </c>
      <c r="CD168">
        <v>2</v>
      </c>
      <c r="CE168" s="37">
        <v>5</v>
      </c>
      <c r="CF168">
        <v>2</v>
      </c>
      <c r="CG168">
        <v>5</v>
      </c>
      <c r="CH168">
        <v>5</v>
      </c>
      <c r="CI168">
        <v>2</v>
      </c>
      <c r="CJ168">
        <v>2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4</v>
      </c>
      <c r="CQ168">
        <v>2</v>
      </c>
      <c r="CR168">
        <v>2</v>
      </c>
      <c r="CS168">
        <f>LOOKUP(CR168,{1,2,3,4,5},{5,4,3,2,1})</f>
        <v>4</v>
      </c>
      <c r="CT168">
        <v>3</v>
      </c>
      <c r="CU168">
        <v>2</v>
      </c>
      <c r="CV168">
        <v>2</v>
      </c>
      <c r="CW168">
        <v>2</v>
      </c>
      <c r="CX168">
        <f>LOOKUP(CW168,{1,2,3,4,5},{5,4,3,2,1})</f>
        <v>4</v>
      </c>
      <c r="CY168">
        <v>1</v>
      </c>
      <c r="CZ168">
        <f>LOOKUP(CY168,{1,2,3,4,5},{5,4,3,2,1})</f>
        <v>5</v>
      </c>
      <c r="DA168">
        <v>1</v>
      </c>
      <c r="DB168">
        <f>LOOKUP(DA168,{1,2,3,4,5},{5,4,3,2,1})</f>
        <v>5</v>
      </c>
      <c r="DC168">
        <v>4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4</v>
      </c>
      <c r="DJ168">
        <v>3</v>
      </c>
      <c r="DK168">
        <v>4</v>
      </c>
      <c r="DL168" s="2">
        <f t="shared" si="490"/>
        <v>9</v>
      </c>
      <c r="DM168">
        <f t="shared" si="491"/>
        <v>3</v>
      </c>
      <c r="DN168">
        <f t="shared" si="492"/>
        <v>12</v>
      </c>
      <c r="DO168">
        <f t="shared" si="493"/>
        <v>4</v>
      </c>
      <c r="DP168">
        <f t="shared" si="494"/>
        <v>21</v>
      </c>
      <c r="DQ168" s="3">
        <f t="shared" si="495"/>
        <v>3.5</v>
      </c>
      <c r="DR168" s="2">
        <f t="shared" si="496"/>
        <v>18</v>
      </c>
      <c r="DS168">
        <f t="shared" si="497"/>
        <v>3</v>
      </c>
      <c r="DT168">
        <f t="shared" si="498"/>
        <v>26</v>
      </c>
      <c r="DU168">
        <f t="shared" si="499"/>
        <v>3.25</v>
      </c>
      <c r="DV168">
        <f t="shared" si="500"/>
        <v>44</v>
      </c>
      <c r="DW168" s="3">
        <f t="shared" si="501"/>
        <v>3.14</v>
      </c>
      <c r="DX168" s="2">
        <f t="shared" si="502"/>
        <v>10</v>
      </c>
      <c r="DY168">
        <f t="shared" si="503"/>
        <v>3.3332999999999999</v>
      </c>
      <c r="DZ168">
        <f t="shared" si="504"/>
        <v>7</v>
      </c>
      <c r="EA168">
        <f t="shared" si="505"/>
        <v>2.3332999999999999</v>
      </c>
      <c r="EB168">
        <f t="shared" si="506"/>
        <v>17</v>
      </c>
      <c r="EC168" s="3">
        <f t="shared" si="507"/>
        <v>2.83</v>
      </c>
      <c r="ED168" s="2">
        <f t="shared" si="447"/>
        <v>26</v>
      </c>
      <c r="EE168" s="3">
        <f t="shared" si="508"/>
        <v>4.33</v>
      </c>
      <c r="EF168" s="2">
        <f t="shared" si="509"/>
        <v>11</v>
      </c>
      <c r="EG168" s="3">
        <f t="shared" si="510"/>
        <v>3.67</v>
      </c>
      <c r="EH168" s="2">
        <f t="shared" si="511"/>
        <v>119</v>
      </c>
      <c r="EI168" s="3">
        <f t="shared" si="512"/>
        <v>3.4</v>
      </c>
      <c r="EJ168" s="2">
        <v>1</v>
      </c>
      <c r="EK168">
        <v>1</v>
      </c>
      <c r="EL168">
        <v>1</v>
      </c>
      <c r="EM168">
        <v>1</v>
      </c>
      <c r="EN168">
        <v>2</v>
      </c>
      <c r="EO168">
        <v>3</v>
      </c>
      <c r="EP168">
        <v>1</v>
      </c>
      <c r="EQ168">
        <v>4</v>
      </c>
      <c r="ER168">
        <v>4</v>
      </c>
      <c r="ES168">
        <v>3</v>
      </c>
      <c r="ET168">
        <v>5</v>
      </c>
      <c r="EU168" s="37">
        <v>2</v>
      </c>
      <c r="EV168">
        <v>1</v>
      </c>
      <c r="EW168">
        <v>1</v>
      </c>
      <c r="EX168">
        <v>1</v>
      </c>
      <c r="EY168">
        <v>1</v>
      </c>
      <c r="EZ168">
        <v>4</v>
      </c>
      <c r="FA168">
        <v>5</v>
      </c>
      <c r="FB168">
        <v>1</v>
      </c>
      <c r="FC168">
        <v>1</v>
      </c>
      <c r="FD168">
        <v>1</v>
      </c>
      <c r="FE168">
        <v>5</v>
      </c>
      <c r="FF168" s="2">
        <f t="shared" si="513"/>
        <v>46</v>
      </c>
      <c r="FG168" s="3">
        <f t="shared" si="514"/>
        <v>2.2999999999999998</v>
      </c>
      <c r="FH168" s="2" t="s">
        <v>1027</v>
      </c>
      <c r="FI168">
        <v>0</v>
      </c>
      <c r="FJ168" t="s">
        <v>514</v>
      </c>
      <c r="FK168">
        <v>10</v>
      </c>
      <c r="FL168" t="s">
        <v>514</v>
      </c>
      <c r="FM168">
        <v>10</v>
      </c>
      <c r="FN168" s="2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 s="37">
        <v>2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 s="2">
        <f t="shared" si="515"/>
        <v>20</v>
      </c>
      <c r="GK168" s="3">
        <f t="shared" si="516"/>
        <v>1</v>
      </c>
      <c r="GL168" s="2" t="s">
        <v>1028</v>
      </c>
      <c r="GM168">
        <v>0</v>
      </c>
      <c r="GN168" t="s">
        <v>1029</v>
      </c>
      <c r="GO168">
        <v>0</v>
      </c>
      <c r="GP168" t="s">
        <v>1030</v>
      </c>
      <c r="GQ168" s="3">
        <v>0</v>
      </c>
      <c r="GR168" s="2">
        <v>1</v>
      </c>
      <c r="GS168">
        <v>5</v>
      </c>
      <c r="GT168">
        <v>5</v>
      </c>
      <c r="GU168">
        <v>2</v>
      </c>
      <c r="GV168">
        <v>2</v>
      </c>
      <c r="GW168">
        <v>1</v>
      </c>
      <c r="GX168" s="37">
        <f>LOOKUP(GW168,{1,2,3,4,5},{5,4,3,2,1})</f>
        <v>5</v>
      </c>
      <c r="GY168">
        <v>1</v>
      </c>
      <c r="GZ168" s="37">
        <f>LOOKUP(GY168,{1,2,3,4,5},{5,4,3,2,1})</f>
        <v>5</v>
      </c>
      <c r="HA168">
        <v>4</v>
      </c>
      <c r="HB168">
        <v>1</v>
      </c>
      <c r="HC168" s="37">
        <f>LOOKUP(HB168,{1,2,3,4,5},{5,4,3,2,1})</f>
        <v>5</v>
      </c>
      <c r="HD168">
        <v>4</v>
      </c>
      <c r="HE168">
        <v>5</v>
      </c>
      <c r="HF168">
        <v>5</v>
      </c>
      <c r="HG168">
        <v>4</v>
      </c>
      <c r="HH168">
        <v>2</v>
      </c>
      <c r="HI168">
        <v>4</v>
      </c>
      <c r="HJ168">
        <v>5</v>
      </c>
      <c r="HK168">
        <v>2</v>
      </c>
      <c r="HL168" s="37">
        <f>LOOKUP(HK168,{1,2,3,4,5},{5,4,3,2,1})</f>
        <v>4</v>
      </c>
      <c r="HM168">
        <v>2</v>
      </c>
      <c r="HN168" s="37">
        <f>LOOKUP(HM168,{1,2,3,4,5},{5,4,3,2,1})</f>
        <v>4</v>
      </c>
      <c r="HO168">
        <f t="shared" si="517"/>
        <v>70</v>
      </c>
      <c r="HP168">
        <f t="shared" si="518"/>
        <v>4.12</v>
      </c>
      <c r="HQ168">
        <v>1</v>
      </c>
      <c r="HR168">
        <v>3</v>
      </c>
      <c r="HS168">
        <v>3</v>
      </c>
      <c r="HT168">
        <v>2</v>
      </c>
      <c r="HU168">
        <v>1</v>
      </c>
      <c r="HV168">
        <v>2</v>
      </c>
      <c r="HW168">
        <v>1</v>
      </c>
      <c r="HX168" s="37">
        <v>3</v>
      </c>
      <c r="HY168">
        <v>3</v>
      </c>
      <c r="HZ168">
        <v>2</v>
      </c>
      <c r="IA168">
        <v>2</v>
      </c>
      <c r="IB168">
        <v>1</v>
      </c>
      <c r="IC168">
        <v>1</v>
      </c>
      <c r="ID168">
        <v>3</v>
      </c>
      <c r="IE168">
        <v>3</v>
      </c>
      <c r="IF168">
        <v>3</v>
      </c>
      <c r="IG168">
        <v>3</v>
      </c>
      <c r="IH168">
        <v>1</v>
      </c>
      <c r="II168">
        <v>2</v>
      </c>
      <c r="IJ168" s="37">
        <f>LOOKUP(II168,{1,2,3},{3,2,1})</f>
        <v>2</v>
      </c>
      <c r="IK168" s="2">
        <f t="shared" si="488"/>
        <v>36</v>
      </c>
      <c r="IL168" s="3">
        <f t="shared" si="489"/>
        <v>2.12</v>
      </c>
      <c r="IM168" s="2">
        <v>1</v>
      </c>
      <c r="IN168">
        <v>3</v>
      </c>
      <c r="IO168">
        <v>4</v>
      </c>
      <c r="IP168">
        <v>4</v>
      </c>
      <c r="IQ168">
        <v>1</v>
      </c>
      <c r="IR168">
        <v>4</v>
      </c>
      <c r="IS168">
        <v>2</v>
      </c>
      <c r="IT168" s="2">
        <f t="shared" si="519"/>
        <v>18</v>
      </c>
      <c r="IU168" s="3">
        <f t="shared" si="520"/>
        <v>3</v>
      </c>
      <c r="IV168" s="2">
        <v>1</v>
      </c>
      <c r="IW168">
        <v>2</v>
      </c>
      <c r="IX168">
        <v>5</v>
      </c>
      <c r="IY168">
        <v>4</v>
      </c>
      <c r="IZ168">
        <v>1</v>
      </c>
      <c r="JA168">
        <v>5</v>
      </c>
      <c r="JB168">
        <v>2</v>
      </c>
      <c r="JC168" s="2">
        <f t="shared" si="521"/>
        <v>19</v>
      </c>
      <c r="JD168" s="3">
        <f t="shared" si="522"/>
        <v>3.1669999999999998</v>
      </c>
      <c r="JE168" s="2">
        <v>1</v>
      </c>
      <c r="JF168">
        <v>4</v>
      </c>
      <c r="JG168">
        <v>1</v>
      </c>
      <c r="JH168">
        <v>2</v>
      </c>
      <c r="JI168">
        <v>3</v>
      </c>
      <c r="JJ168">
        <v>2</v>
      </c>
      <c r="JK168">
        <v>4</v>
      </c>
      <c r="JL168" s="2">
        <f t="shared" si="523"/>
        <v>16</v>
      </c>
      <c r="JM168" s="3">
        <f t="shared" si="524"/>
        <v>2.6669999999999998</v>
      </c>
      <c r="JN168" s="2">
        <v>1</v>
      </c>
      <c r="JO168">
        <v>3</v>
      </c>
      <c r="JP168">
        <v>5</v>
      </c>
      <c r="JQ168">
        <v>4</v>
      </c>
      <c r="JR168">
        <v>2</v>
      </c>
      <c r="JS168">
        <v>4</v>
      </c>
      <c r="JT168">
        <v>4</v>
      </c>
      <c r="JU168" s="2">
        <f t="shared" si="452"/>
        <v>22</v>
      </c>
      <c r="JV168" s="3">
        <f t="shared" si="453"/>
        <v>3.6669999999999998</v>
      </c>
      <c r="JW168" s="2">
        <v>1</v>
      </c>
      <c r="JX168">
        <v>4</v>
      </c>
      <c r="JY168" s="37">
        <f>LOOKUP(JX168,{1,2,3,4,5},{5,4,3,2,1})</f>
        <v>2</v>
      </c>
      <c r="JZ168">
        <v>1</v>
      </c>
      <c r="KA168" s="37">
        <f>LOOKUP(JZ168,{1,2,3,4,5},{5,4,3,2,1})</f>
        <v>5</v>
      </c>
      <c r="KB168">
        <v>2</v>
      </c>
      <c r="KC168" s="37">
        <f>LOOKUP(KB168,{1,2,3,4,5},{5,4,3,2,1})</f>
        <v>4</v>
      </c>
      <c r="KD168">
        <v>4</v>
      </c>
      <c r="KE168" s="37">
        <f>LOOKUP(KD168,{1,2,3,4,5},{5,4,3,2,1})</f>
        <v>2</v>
      </c>
      <c r="KF168">
        <v>1</v>
      </c>
      <c r="KG168" s="37">
        <f>LOOKUP(KF168,{1,2,3,4,5},{5,4,3,2,1})</f>
        <v>5</v>
      </c>
      <c r="KH168">
        <v>4</v>
      </c>
      <c r="KI168" s="37">
        <f>LOOKUP(KH168,{1,2,3,4,5},{5,4,3,2,1})</f>
        <v>2</v>
      </c>
      <c r="KJ168" s="2">
        <f t="shared" si="448"/>
        <v>16</v>
      </c>
      <c r="KK168" s="3">
        <f t="shared" si="525"/>
        <v>2.6669999999999998</v>
      </c>
      <c r="KL168" s="2">
        <f t="shared" si="526"/>
        <v>7</v>
      </c>
      <c r="KM168">
        <f t="shared" si="527"/>
        <v>14</v>
      </c>
      <c r="KN168">
        <f t="shared" si="450"/>
        <v>12</v>
      </c>
      <c r="KO168">
        <f t="shared" si="528"/>
        <v>4</v>
      </c>
      <c r="KP168">
        <f t="shared" si="449"/>
        <v>14</v>
      </c>
      <c r="KQ168">
        <f t="shared" si="529"/>
        <v>6</v>
      </c>
      <c r="KR168" s="2">
        <f t="shared" si="454"/>
        <v>7</v>
      </c>
      <c r="KS168">
        <f t="shared" si="451"/>
        <v>6</v>
      </c>
      <c r="KT168">
        <f t="shared" si="456"/>
        <v>6</v>
      </c>
      <c r="KU168">
        <f t="shared" si="457"/>
        <v>5</v>
      </c>
      <c r="KV168">
        <f t="shared" si="458"/>
        <v>6</v>
      </c>
      <c r="KW168" s="3">
        <f t="shared" si="459"/>
        <v>8</v>
      </c>
      <c r="KX168" s="2">
        <v>1</v>
      </c>
      <c r="KY168">
        <v>4</v>
      </c>
      <c r="KZ168">
        <v>5</v>
      </c>
      <c r="LA168">
        <v>4</v>
      </c>
      <c r="LB168">
        <v>2</v>
      </c>
      <c r="LC168">
        <v>5</v>
      </c>
      <c r="LD168">
        <v>2</v>
      </c>
      <c r="LE168">
        <v>5</v>
      </c>
      <c r="LF168">
        <v>3</v>
      </c>
      <c r="LG168">
        <v>5</v>
      </c>
      <c r="LH168">
        <v>5</v>
      </c>
      <c r="LI168">
        <v>3</v>
      </c>
      <c r="LJ168">
        <v>5</v>
      </c>
      <c r="LK168">
        <v>4</v>
      </c>
      <c r="LL168">
        <v>5</v>
      </c>
      <c r="LM168">
        <v>2</v>
      </c>
      <c r="LN168">
        <v>2</v>
      </c>
      <c r="LO168">
        <v>2</v>
      </c>
      <c r="LP168">
        <v>2</v>
      </c>
      <c r="LQ168">
        <v>2</v>
      </c>
      <c r="LR168">
        <v>2</v>
      </c>
      <c r="LS168">
        <v>2</v>
      </c>
      <c r="LT168">
        <v>4</v>
      </c>
      <c r="LU168" s="2">
        <f t="shared" si="530"/>
        <v>30</v>
      </c>
      <c r="LV168" s="3">
        <f t="shared" si="531"/>
        <v>5</v>
      </c>
      <c r="LW168" s="2">
        <f t="shared" si="532"/>
        <v>45</v>
      </c>
      <c r="LX168" s="3">
        <f t="shared" si="533"/>
        <v>2.8130000000000002</v>
      </c>
      <c r="LY168" s="2">
        <f t="shared" si="534"/>
        <v>75</v>
      </c>
      <c r="LZ168" s="3">
        <f t="shared" si="535"/>
        <v>3.4089999999999998</v>
      </c>
      <c r="MA168" s="2">
        <v>2</v>
      </c>
      <c r="MB168">
        <v>1</v>
      </c>
      <c r="MC168">
        <v>1</v>
      </c>
      <c r="MD168">
        <v>1</v>
      </c>
      <c r="ME168">
        <v>1</v>
      </c>
      <c r="MF168">
        <v>2</v>
      </c>
      <c r="MG168">
        <v>1</v>
      </c>
      <c r="MH168">
        <v>1</v>
      </c>
      <c r="MI168">
        <v>2</v>
      </c>
      <c r="MJ168" s="3">
        <v>2</v>
      </c>
      <c r="MK168">
        <f t="shared" si="536"/>
        <v>14</v>
      </c>
      <c r="ML168" s="2">
        <v>1</v>
      </c>
      <c r="MM168">
        <v>4</v>
      </c>
      <c r="MN168">
        <v>3</v>
      </c>
      <c r="MO168">
        <v>2</v>
      </c>
      <c r="MP168" s="37">
        <f>LOOKUP(MO168,{1,2,3,4,5},{5,4,3,2,1})</f>
        <v>4</v>
      </c>
      <c r="MQ168">
        <v>3</v>
      </c>
      <c r="MR168">
        <v>2</v>
      </c>
      <c r="MS168" s="37">
        <f>LOOKUP(MR168,{1,2,3,4,5},{5,4,3,2,1})</f>
        <v>4</v>
      </c>
      <c r="MT168">
        <v>1</v>
      </c>
      <c r="MU168" s="37">
        <f>LOOKUP(MT168,{1,2,3,4,5},{5,4,3,2,1})</f>
        <v>5</v>
      </c>
      <c r="MV168">
        <v>2</v>
      </c>
      <c r="MW168">
        <v>1</v>
      </c>
      <c r="MX168">
        <v>1</v>
      </c>
      <c r="MY168">
        <v>3</v>
      </c>
      <c r="MZ168" s="37">
        <f>LOOKUP(MY168,{1,2,3,4,5},{5,4,3,2,1})</f>
        <v>3</v>
      </c>
      <c r="NA168">
        <v>1</v>
      </c>
      <c r="NB168">
        <v>4</v>
      </c>
      <c r="NC168">
        <v>2</v>
      </c>
      <c r="ND168" s="37">
        <f>LOOKUP(NC168,{1,2,3,4,5},{5,4,3,2,1})</f>
        <v>4</v>
      </c>
      <c r="NE168">
        <v>1</v>
      </c>
      <c r="NF168">
        <v>5</v>
      </c>
      <c r="NG168" s="37">
        <f>LOOKUP(NF168,{1,2,3,4,5},{5,4,3,2,1})</f>
        <v>1</v>
      </c>
      <c r="NH168">
        <v>5</v>
      </c>
      <c r="NI168" s="37">
        <f>LOOKUP(NH168,{1,2,3,4,5},{5,4,3,2,1})</f>
        <v>1</v>
      </c>
      <c r="NJ168">
        <v>4</v>
      </c>
      <c r="NK168">
        <v>2</v>
      </c>
      <c r="NL168" s="37">
        <f>LOOKUP(NK168,{1,2,3,4,5},{5,4,3,2,1})</f>
        <v>4</v>
      </c>
      <c r="NM168">
        <v>3</v>
      </c>
      <c r="NN168" s="37">
        <f>LOOKUP(NM168,{1,2,3,4,5},{5,4,3,2,1})</f>
        <v>3</v>
      </c>
      <c r="NO168">
        <v>2</v>
      </c>
      <c r="NP168" s="37">
        <f>LOOKUP(NO168,{1,2,3,4,5},{5,4,3,2,1})</f>
        <v>4</v>
      </c>
      <c r="NQ168">
        <v>3</v>
      </c>
      <c r="NR168">
        <v>4</v>
      </c>
      <c r="NS168">
        <v>4</v>
      </c>
      <c r="NT168">
        <v>3</v>
      </c>
      <c r="NU168" s="37">
        <f>LOOKUP(NT168,{1,2,3,4,5},{5,4,3,2,1})</f>
        <v>3</v>
      </c>
      <c r="NV168">
        <v>5</v>
      </c>
      <c r="NW168" s="37">
        <f>LOOKUP(NV168,{1,2,3,4,5},{5,4,3,2,1})</f>
        <v>1</v>
      </c>
      <c r="NX168">
        <v>5</v>
      </c>
      <c r="NY168" s="37">
        <f>LOOKUP(NX168,{1,2,3,4,5},{5,4,3,2,1})</f>
        <v>1</v>
      </c>
      <c r="NZ168">
        <f t="shared" si="485"/>
        <v>73</v>
      </c>
      <c r="OA168">
        <f t="shared" si="486"/>
        <v>2.81</v>
      </c>
      <c r="OB168" s="13" t="s">
        <v>1031</v>
      </c>
      <c r="OC168" s="1" t="s">
        <v>440</v>
      </c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</row>
    <row r="169" spans="1:461" x14ac:dyDescent="0.3">
      <c r="A169" s="30">
        <v>189</v>
      </c>
      <c r="B169" s="2" t="s">
        <v>1032</v>
      </c>
      <c r="C169" s="3">
        <v>1</v>
      </c>
      <c r="D169" s="2">
        <v>24</v>
      </c>
      <c r="E169">
        <v>1</v>
      </c>
      <c r="F169" s="2">
        <v>2</v>
      </c>
      <c r="G169">
        <v>2</v>
      </c>
      <c r="H169" s="3">
        <v>1</v>
      </c>
      <c r="I169" s="2">
        <v>1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0</v>
      </c>
      <c r="P169">
        <f t="shared" si="446"/>
        <v>3</v>
      </c>
      <c r="R169">
        <v>5</v>
      </c>
      <c r="S169">
        <v>3</v>
      </c>
      <c r="T169">
        <f>LOOKUP(R169,{1,2,3,4,5,6,11,15},{1,2,1,2,2,2,1,2})</f>
        <v>2</v>
      </c>
      <c r="U169">
        <v>1</v>
      </c>
      <c r="V169" s="3"/>
      <c r="W169" s="2">
        <v>1</v>
      </c>
      <c r="X169">
        <v>10</v>
      </c>
      <c r="Y169">
        <v>5</v>
      </c>
      <c r="Z169" s="13">
        <f t="shared" si="538"/>
        <v>0.25</v>
      </c>
      <c r="AA169">
        <v>20</v>
      </c>
      <c r="AB169" s="13">
        <f t="shared" si="539"/>
        <v>1</v>
      </c>
      <c r="AC169">
        <f t="shared" si="537"/>
        <v>4.25</v>
      </c>
      <c r="AD169" s="13">
        <f t="shared" si="487"/>
        <v>1.417</v>
      </c>
      <c r="AE169" s="2">
        <v>1</v>
      </c>
      <c r="AF169">
        <v>1</v>
      </c>
      <c r="AG169">
        <f t="shared" si="463"/>
        <v>1</v>
      </c>
      <c r="AH169">
        <v>1</v>
      </c>
      <c r="AI169">
        <f t="shared" si="464"/>
        <v>1</v>
      </c>
      <c r="AJ169">
        <v>1</v>
      </c>
      <c r="AK169">
        <f t="shared" si="465"/>
        <v>1</v>
      </c>
      <c r="AL169">
        <v>2</v>
      </c>
      <c r="AM169">
        <f t="shared" si="466"/>
        <v>1</v>
      </c>
      <c r="AN169">
        <v>2</v>
      </c>
      <c r="AO169">
        <f t="shared" si="467"/>
        <v>1</v>
      </c>
      <c r="AP169">
        <v>1</v>
      </c>
      <c r="AQ169">
        <f t="shared" si="468"/>
        <v>1</v>
      </c>
      <c r="AR169">
        <v>2</v>
      </c>
      <c r="AS169">
        <f t="shared" si="469"/>
        <v>1</v>
      </c>
      <c r="AT169">
        <v>2</v>
      </c>
      <c r="AU169">
        <f t="shared" si="470"/>
        <v>1</v>
      </c>
      <c r="AV169">
        <v>1</v>
      </c>
      <c r="AW169">
        <f t="shared" si="471"/>
        <v>1</v>
      </c>
      <c r="AX169">
        <v>1</v>
      </c>
      <c r="AY169">
        <f t="shared" si="472"/>
        <v>-1</v>
      </c>
      <c r="AZ169">
        <v>1</v>
      </c>
      <c r="BA169">
        <f t="shared" si="473"/>
        <v>-1</v>
      </c>
      <c r="BB169">
        <v>1</v>
      </c>
      <c r="BC169">
        <f t="shared" si="474"/>
        <v>1</v>
      </c>
      <c r="BD169">
        <v>1</v>
      </c>
      <c r="BE169">
        <f t="shared" si="475"/>
        <v>1</v>
      </c>
      <c r="BF169">
        <v>2</v>
      </c>
      <c r="BG169">
        <f t="shared" si="476"/>
        <v>1</v>
      </c>
      <c r="BH169">
        <v>1</v>
      </c>
      <c r="BI169">
        <f t="shared" si="477"/>
        <v>1</v>
      </c>
      <c r="BJ169">
        <v>1</v>
      </c>
      <c r="BK169">
        <f t="shared" si="478"/>
        <v>-1</v>
      </c>
      <c r="BL169">
        <v>2</v>
      </c>
      <c r="BM169">
        <f t="shared" si="479"/>
        <v>1</v>
      </c>
      <c r="BN169">
        <v>1</v>
      </c>
      <c r="BO169">
        <f t="shared" si="480"/>
        <v>1</v>
      </c>
      <c r="BP169">
        <v>1</v>
      </c>
      <c r="BQ169">
        <f t="shared" si="481"/>
        <v>1</v>
      </c>
      <c r="BR169">
        <v>2</v>
      </c>
      <c r="BS169">
        <f t="shared" si="482"/>
        <v>1</v>
      </c>
      <c r="BT169">
        <v>1</v>
      </c>
      <c r="BU169">
        <f t="shared" si="483"/>
        <v>-1</v>
      </c>
      <c r="BV169" s="13">
        <f t="shared" si="484"/>
        <v>13</v>
      </c>
      <c r="BW169" s="2">
        <v>1</v>
      </c>
      <c r="BX169">
        <v>5</v>
      </c>
      <c r="BY169">
        <v>5</v>
      </c>
      <c r="BZ169">
        <v>4</v>
      </c>
      <c r="CA169">
        <v>4</v>
      </c>
      <c r="CB169">
        <v>4</v>
      </c>
      <c r="CC169">
        <v>4</v>
      </c>
      <c r="CD169">
        <v>4</v>
      </c>
      <c r="CE169" s="37">
        <v>5</v>
      </c>
      <c r="CF169">
        <v>2</v>
      </c>
      <c r="CG169">
        <v>3</v>
      </c>
      <c r="CH169">
        <v>2</v>
      </c>
      <c r="CI169">
        <v>2</v>
      </c>
      <c r="CJ169">
        <v>3</v>
      </c>
      <c r="CK169">
        <v>4</v>
      </c>
      <c r="CL169">
        <v>4</v>
      </c>
      <c r="CM169">
        <v>4</v>
      </c>
      <c r="CN169">
        <v>4</v>
      </c>
      <c r="CO169">
        <v>4</v>
      </c>
      <c r="CP169">
        <v>4</v>
      </c>
      <c r="CQ169">
        <v>3</v>
      </c>
      <c r="CR169">
        <v>3</v>
      </c>
      <c r="CS169">
        <f>LOOKUP(CR169,{1,2,3,4,5},{5,4,3,2,1})</f>
        <v>3</v>
      </c>
      <c r="CT169">
        <v>4</v>
      </c>
      <c r="CU169">
        <v>4</v>
      </c>
      <c r="CV169">
        <v>4</v>
      </c>
      <c r="CW169">
        <v>2</v>
      </c>
      <c r="CX169">
        <f>LOOKUP(CW169,{1,2,3,4,5},{5,4,3,2,1})</f>
        <v>4</v>
      </c>
      <c r="CY169">
        <v>2</v>
      </c>
      <c r="CZ169">
        <f>LOOKUP(CY169,{1,2,3,4,5},{5,4,3,2,1})</f>
        <v>4</v>
      </c>
      <c r="DA169">
        <v>2</v>
      </c>
      <c r="DB169">
        <f>LOOKUP(DA169,{1,2,3,4,5},{5,4,3,2,1})</f>
        <v>4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5</v>
      </c>
      <c r="DL169" s="2">
        <f t="shared" si="490"/>
        <v>14</v>
      </c>
      <c r="DM169">
        <f t="shared" si="491"/>
        <v>4.6666999999999996</v>
      </c>
      <c r="DN169">
        <f t="shared" si="492"/>
        <v>12</v>
      </c>
      <c r="DO169">
        <f t="shared" si="493"/>
        <v>4</v>
      </c>
      <c r="DP169">
        <f t="shared" si="494"/>
        <v>26</v>
      </c>
      <c r="DQ169" s="3">
        <f t="shared" si="495"/>
        <v>4.3334000000000001</v>
      </c>
      <c r="DR169" s="2">
        <f t="shared" si="496"/>
        <v>23</v>
      </c>
      <c r="DS169">
        <f t="shared" si="497"/>
        <v>3.8332999999999999</v>
      </c>
      <c r="DT169">
        <f t="shared" si="498"/>
        <v>25</v>
      </c>
      <c r="DU169">
        <f t="shared" si="499"/>
        <v>3.125</v>
      </c>
      <c r="DV169">
        <f t="shared" si="500"/>
        <v>48</v>
      </c>
      <c r="DW169" s="3">
        <f t="shared" si="501"/>
        <v>3.43</v>
      </c>
      <c r="DX169" s="2">
        <f t="shared" si="502"/>
        <v>10</v>
      </c>
      <c r="DY169">
        <f t="shared" si="503"/>
        <v>3.3332999999999999</v>
      </c>
      <c r="DZ169">
        <f t="shared" si="504"/>
        <v>12</v>
      </c>
      <c r="EA169">
        <f t="shared" si="505"/>
        <v>4</v>
      </c>
      <c r="EB169">
        <f t="shared" si="506"/>
        <v>22</v>
      </c>
      <c r="EC169" s="3">
        <f t="shared" si="507"/>
        <v>3.67</v>
      </c>
      <c r="ED169" s="2">
        <f t="shared" si="447"/>
        <v>24</v>
      </c>
      <c r="EE169" s="3">
        <f t="shared" si="508"/>
        <v>4</v>
      </c>
      <c r="EF169" s="2">
        <f t="shared" si="509"/>
        <v>13</v>
      </c>
      <c r="EG169" s="3">
        <f t="shared" si="510"/>
        <v>4.33</v>
      </c>
      <c r="EH169" s="2">
        <f t="shared" si="511"/>
        <v>133</v>
      </c>
      <c r="EI169" s="3">
        <f t="shared" si="512"/>
        <v>3.8</v>
      </c>
      <c r="EJ169" s="2">
        <v>1</v>
      </c>
      <c r="EK169">
        <v>2</v>
      </c>
      <c r="EL169">
        <v>2</v>
      </c>
      <c r="EM169">
        <v>4</v>
      </c>
      <c r="EN169">
        <v>2</v>
      </c>
      <c r="EO169">
        <v>2</v>
      </c>
      <c r="EP169">
        <v>2</v>
      </c>
      <c r="EQ169">
        <v>4</v>
      </c>
      <c r="ER169">
        <v>4</v>
      </c>
      <c r="ES169">
        <v>3</v>
      </c>
      <c r="ET169">
        <v>4</v>
      </c>
      <c r="EU169" s="37">
        <v>2</v>
      </c>
      <c r="EV169">
        <v>2</v>
      </c>
      <c r="EW169">
        <v>2</v>
      </c>
      <c r="EX169">
        <v>2</v>
      </c>
      <c r="EY169">
        <v>2</v>
      </c>
      <c r="EZ169">
        <v>4</v>
      </c>
      <c r="FA169">
        <v>4</v>
      </c>
      <c r="FB169">
        <v>2</v>
      </c>
      <c r="FC169">
        <v>2</v>
      </c>
      <c r="FD169">
        <v>2</v>
      </c>
      <c r="FE169">
        <v>2</v>
      </c>
      <c r="FF169" s="2">
        <f t="shared" si="513"/>
        <v>53</v>
      </c>
      <c r="FG169" s="3">
        <f t="shared" si="514"/>
        <v>2.65</v>
      </c>
      <c r="FH169" s="2" t="s">
        <v>1033</v>
      </c>
      <c r="FI169">
        <v>0</v>
      </c>
      <c r="FJ169" t="s">
        <v>521</v>
      </c>
      <c r="FK169">
        <v>16</v>
      </c>
      <c r="FL169" s="31" t="s">
        <v>440</v>
      </c>
      <c r="FM169" s="31" t="s">
        <v>440</v>
      </c>
      <c r="FN169" s="2">
        <v>1</v>
      </c>
      <c r="FO169">
        <v>1</v>
      </c>
      <c r="FP169">
        <v>2</v>
      </c>
      <c r="FQ169">
        <v>1</v>
      </c>
      <c r="FR169">
        <v>2</v>
      </c>
      <c r="FS169">
        <v>2</v>
      </c>
      <c r="FT169">
        <v>2</v>
      </c>
      <c r="FU169">
        <v>2</v>
      </c>
      <c r="FV169">
        <v>1</v>
      </c>
      <c r="FW169">
        <v>1</v>
      </c>
      <c r="FX169">
        <v>1</v>
      </c>
      <c r="FY169" s="37">
        <v>2</v>
      </c>
      <c r="FZ169">
        <v>2</v>
      </c>
      <c r="GA169">
        <v>1</v>
      </c>
      <c r="GB169">
        <v>2</v>
      </c>
      <c r="GC169">
        <v>2</v>
      </c>
      <c r="GD169">
        <v>1</v>
      </c>
      <c r="GE169">
        <v>1</v>
      </c>
      <c r="GF169">
        <v>2</v>
      </c>
      <c r="GG169">
        <v>1</v>
      </c>
      <c r="GH169">
        <v>1</v>
      </c>
      <c r="GI169">
        <v>1</v>
      </c>
      <c r="GJ169" s="2">
        <f t="shared" si="515"/>
        <v>29</v>
      </c>
      <c r="GK169" s="3">
        <f t="shared" si="516"/>
        <v>1.45</v>
      </c>
      <c r="GL169" s="2" t="s">
        <v>521</v>
      </c>
      <c r="GM169">
        <v>16</v>
      </c>
      <c r="GN169" t="s">
        <v>513</v>
      </c>
      <c r="GO169">
        <v>9</v>
      </c>
      <c r="GP169" t="s">
        <v>505</v>
      </c>
      <c r="GQ169" s="3">
        <v>1</v>
      </c>
      <c r="GR169" s="2">
        <v>1</v>
      </c>
      <c r="GS169">
        <v>5</v>
      </c>
      <c r="GT169">
        <v>3</v>
      </c>
      <c r="GU169">
        <v>2</v>
      </c>
      <c r="GV169">
        <v>2</v>
      </c>
      <c r="GW169">
        <v>1</v>
      </c>
      <c r="GX169" s="37">
        <f>LOOKUP(GW169,{1,2,3,4,5},{5,4,3,2,1})</f>
        <v>5</v>
      </c>
      <c r="GY169">
        <v>1</v>
      </c>
      <c r="GZ169" s="37">
        <f>LOOKUP(GY169,{1,2,3,4,5},{5,4,3,2,1})</f>
        <v>5</v>
      </c>
      <c r="HA169">
        <v>3</v>
      </c>
      <c r="HB169">
        <v>1</v>
      </c>
      <c r="HC169" s="37">
        <f>LOOKUP(HB169,{1,2,3,4,5},{5,4,3,2,1})</f>
        <v>5</v>
      </c>
      <c r="HD169">
        <v>1</v>
      </c>
      <c r="HE169">
        <v>3</v>
      </c>
      <c r="HF169">
        <v>5</v>
      </c>
      <c r="HG169">
        <v>4</v>
      </c>
      <c r="HH169">
        <v>3</v>
      </c>
      <c r="HI169">
        <v>3</v>
      </c>
      <c r="HJ169">
        <v>5</v>
      </c>
      <c r="HK169">
        <v>3</v>
      </c>
      <c r="HL169" s="37">
        <f>LOOKUP(HK169,{1,2,3,4,5},{5,4,3,2,1})</f>
        <v>3</v>
      </c>
      <c r="HM169">
        <v>4</v>
      </c>
      <c r="HN169" s="37">
        <f>LOOKUP(HM169,{1,2,3,4,5},{5,4,3,2,1})</f>
        <v>2</v>
      </c>
      <c r="HO169">
        <f t="shared" si="517"/>
        <v>59</v>
      </c>
      <c r="HP169">
        <f t="shared" si="518"/>
        <v>3.47</v>
      </c>
      <c r="HQ169">
        <v>1</v>
      </c>
      <c r="HR169">
        <v>3</v>
      </c>
      <c r="HS169">
        <v>3</v>
      </c>
      <c r="HT169">
        <v>1</v>
      </c>
      <c r="HU169">
        <v>2</v>
      </c>
      <c r="HV169">
        <v>2</v>
      </c>
      <c r="HW169">
        <v>2</v>
      </c>
      <c r="HX169" s="37">
        <v>3</v>
      </c>
      <c r="HY169">
        <v>3</v>
      </c>
      <c r="HZ169">
        <v>3</v>
      </c>
      <c r="IA169">
        <v>2</v>
      </c>
      <c r="IB169">
        <v>1</v>
      </c>
      <c r="IC169">
        <v>2</v>
      </c>
      <c r="ID169">
        <v>2</v>
      </c>
      <c r="IE169">
        <v>2</v>
      </c>
      <c r="IF169">
        <v>3</v>
      </c>
      <c r="IG169">
        <v>3</v>
      </c>
      <c r="IH169">
        <v>1</v>
      </c>
      <c r="II169">
        <v>1</v>
      </c>
      <c r="IJ169" s="37">
        <f>LOOKUP(II169,{1,2,3},{3,2,1})</f>
        <v>3</v>
      </c>
      <c r="IK169" s="2">
        <f t="shared" si="488"/>
        <v>38</v>
      </c>
      <c r="IL169" s="3">
        <f t="shared" si="489"/>
        <v>2.2400000000000002</v>
      </c>
      <c r="IM169" s="2">
        <v>1</v>
      </c>
      <c r="IN169">
        <v>2</v>
      </c>
      <c r="IO169">
        <v>3</v>
      </c>
      <c r="IP169">
        <v>3</v>
      </c>
      <c r="IQ169">
        <v>2</v>
      </c>
      <c r="IR169">
        <v>4</v>
      </c>
      <c r="IS169">
        <v>2</v>
      </c>
      <c r="IT169" s="2">
        <f t="shared" si="519"/>
        <v>16</v>
      </c>
      <c r="IU169" s="3">
        <f t="shared" si="520"/>
        <v>2.6669999999999998</v>
      </c>
      <c r="IV169" s="2">
        <v>1</v>
      </c>
      <c r="IW169">
        <v>2</v>
      </c>
      <c r="IX169">
        <v>5</v>
      </c>
      <c r="IY169">
        <v>4</v>
      </c>
      <c r="IZ169">
        <v>3</v>
      </c>
      <c r="JA169">
        <v>5</v>
      </c>
      <c r="JB169">
        <v>3</v>
      </c>
      <c r="JC169" s="2">
        <f t="shared" si="521"/>
        <v>22</v>
      </c>
      <c r="JD169" s="3">
        <f t="shared" si="522"/>
        <v>3.6669999999999998</v>
      </c>
      <c r="JE169" s="2">
        <v>1</v>
      </c>
      <c r="JF169">
        <v>4</v>
      </c>
      <c r="JG169">
        <v>4</v>
      </c>
      <c r="JH169">
        <v>3</v>
      </c>
      <c r="JI169">
        <v>4</v>
      </c>
      <c r="JJ169">
        <v>2</v>
      </c>
      <c r="JK169">
        <v>4</v>
      </c>
      <c r="JL169" s="2">
        <f t="shared" si="523"/>
        <v>21</v>
      </c>
      <c r="JM169" s="3">
        <f t="shared" si="524"/>
        <v>3.5</v>
      </c>
      <c r="JN169" s="2">
        <v>1</v>
      </c>
      <c r="JO169">
        <v>4</v>
      </c>
      <c r="JP169">
        <v>4</v>
      </c>
      <c r="JQ169">
        <v>4</v>
      </c>
      <c r="JR169">
        <v>4</v>
      </c>
      <c r="JS169">
        <v>4</v>
      </c>
      <c r="JT169">
        <v>4</v>
      </c>
      <c r="JU169" s="2">
        <f t="shared" si="452"/>
        <v>24</v>
      </c>
      <c r="JV169" s="3">
        <f t="shared" si="453"/>
        <v>4</v>
      </c>
      <c r="JW169" s="2">
        <v>1</v>
      </c>
      <c r="JX169">
        <v>4</v>
      </c>
      <c r="JY169" s="37">
        <f>LOOKUP(JX169,{1,2,3,4,5},{5,4,3,2,1})</f>
        <v>2</v>
      </c>
      <c r="JZ169">
        <v>4</v>
      </c>
      <c r="KA169" s="37">
        <f>LOOKUP(JZ169,{1,2,3,4,5},{5,4,3,2,1})</f>
        <v>2</v>
      </c>
      <c r="KB169">
        <v>2</v>
      </c>
      <c r="KC169" s="37">
        <f>LOOKUP(KB169,{1,2,3,4,5},{5,4,3,2,1})</f>
        <v>4</v>
      </c>
      <c r="KD169">
        <v>4</v>
      </c>
      <c r="KE169" s="37">
        <f>LOOKUP(KD169,{1,2,3,4,5},{5,4,3,2,1})</f>
        <v>2</v>
      </c>
      <c r="KF169">
        <v>2</v>
      </c>
      <c r="KG169" s="37">
        <f>LOOKUP(KF169,{1,2,3,4,5},{5,4,3,2,1})</f>
        <v>4</v>
      </c>
      <c r="KH169">
        <v>4</v>
      </c>
      <c r="KI169" s="37">
        <f>LOOKUP(KH169,{1,2,3,4,5},{5,4,3,2,1})</f>
        <v>2</v>
      </c>
      <c r="KJ169" s="2">
        <f t="shared" si="448"/>
        <v>20</v>
      </c>
      <c r="KK169" s="3">
        <f t="shared" si="525"/>
        <v>3.3330000000000002</v>
      </c>
      <c r="KL169" s="2">
        <f t="shared" si="526"/>
        <v>6</v>
      </c>
      <c r="KM169">
        <f t="shared" si="527"/>
        <v>10</v>
      </c>
      <c r="KN169">
        <f t="shared" si="450"/>
        <v>11</v>
      </c>
      <c r="KO169">
        <f t="shared" si="528"/>
        <v>7</v>
      </c>
      <c r="KP169">
        <f t="shared" si="449"/>
        <v>13</v>
      </c>
      <c r="KQ169">
        <f t="shared" si="529"/>
        <v>7</v>
      </c>
      <c r="KR169" s="2">
        <f t="shared" si="454"/>
        <v>8</v>
      </c>
      <c r="KS169">
        <f t="shared" ref="KS169:KS176" si="540">(JG169+JP169)</f>
        <v>8</v>
      </c>
      <c r="KT169">
        <f t="shared" si="456"/>
        <v>7</v>
      </c>
      <c r="KU169">
        <f t="shared" si="457"/>
        <v>8</v>
      </c>
      <c r="KV169">
        <f t="shared" si="458"/>
        <v>6</v>
      </c>
      <c r="KW169" s="3">
        <f t="shared" si="459"/>
        <v>8</v>
      </c>
      <c r="KX169" s="2">
        <v>1</v>
      </c>
      <c r="KY169">
        <v>3</v>
      </c>
      <c r="KZ169">
        <v>5</v>
      </c>
      <c r="LA169">
        <v>3</v>
      </c>
      <c r="LB169">
        <v>3</v>
      </c>
      <c r="LC169">
        <v>3</v>
      </c>
      <c r="LD169">
        <v>3</v>
      </c>
      <c r="LE169">
        <v>5</v>
      </c>
      <c r="LF169">
        <v>2</v>
      </c>
      <c r="LG169">
        <v>4</v>
      </c>
      <c r="LH169">
        <v>5</v>
      </c>
      <c r="LI169">
        <v>2</v>
      </c>
      <c r="LJ169">
        <v>5</v>
      </c>
      <c r="LK169">
        <v>2</v>
      </c>
      <c r="LL169">
        <v>3</v>
      </c>
      <c r="LM169">
        <v>3</v>
      </c>
      <c r="LN169">
        <v>2</v>
      </c>
      <c r="LO169">
        <v>2</v>
      </c>
      <c r="LP169">
        <v>2</v>
      </c>
      <c r="LQ169">
        <v>2</v>
      </c>
      <c r="LR169">
        <v>2</v>
      </c>
      <c r="LS169">
        <v>2</v>
      </c>
      <c r="LT169">
        <v>3</v>
      </c>
      <c r="LU169" s="2">
        <f t="shared" si="530"/>
        <v>27</v>
      </c>
      <c r="LV169" s="3">
        <f t="shared" si="531"/>
        <v>4.5</v>
      </c>
      <c r="LW169" s="2">
        <f t="shared" si="532"/>
        <v>39</v>
      </c>
      <c r="LX169" s="3">
        <f t="shared" si="533"/>
        <v>2.4380000000000002</v>
      </c>
      <c r="LY169" s="2">
        <f t="shared" si="534"/>
        <v>66</v>
      </c>
      <c r="LZ169" s="3">
        <f t="shared" si="535"/>
        <v>3</v>
      </c>
      <c r="MA169" s="2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2</v>
      </c>
      <c r="MH169">
        <v>1</v>
      </c>
      <c r="MI169">
        <v>1</v>
      </c>
      <c r="MJ169" s="3">
        <v>1</v>
      </c>
      <c r="MK169">
        <f t="shared" si="536"/>
        <v>11</v>
      </c>
      <c r="ML169" s="2">
        <v>1</v>
      </c>
      <c r="MM169">
        <v>4</v>
      </c>
      <c r="MN169">
        <v>4</v>
      </c>
      <c r="MO169">
        <v>3</v>
      </c>
      <c r="MP169" s="37">
        <f>LOOKUP(MO169,{1,2,3,4,5},{5,4,3,2,1})</f>
        <v>3</v>
      </c>
      <c r="MQ169">
        <v>3</v>
      </c>
      <c r="MR169">
        <v>2</v>
      </c>
      <c r="MS169" s="37">
        <f>LOOKUP(MR169,{1,2,3,4,5},{5,4,3,2,1})</f>
        <v>4</v>
      </c>
      <c r="MT169">
        <v>2</v>
      </c>
      <c r="MU169" s="37">
        <f>LOOKUP(MT169,{1,2,3,4,5},{5,4,3,2,1})</f>
        <v>4</v>
      </c>
      <c r="MV169">
        <v>3</v>
      </c>
      <c r="MW169">
        <v>2</v>
      </c>
      <c r="MX169">
        <v>2</v>
      </c>
      <c r="MY169">
        <v>4</v>
      </c>
      <c r="MZ169" s="37">
        <f>LOOKUP(MY169,{1,2,3,4,5},{5,4,3,2,1})</f>
        <v>2</v>
      </c>
      <c r="NA169">
        <v>1</v>
      </c>
      <c r="NB169">
        <v>2</v>
      </c>
      <c r="NC169">
        <v>3</v>
      </c>
      <c r="ND169" s="37">
        <f>LOOKUP(NC169,{1,2,3,4,5},{5,4,3,2,1})</f>
        <v>3</v>
      </c>
      <c r="NE169">
        <v>2</v>
      </c>
      <c r="NF169">
        <v>4</v>
      </c>
      <c r="NG169" s="37">
        <f>LOOKUP(NF169,{1,2,3,4,5},{5,4,3,2,1})</f>
        <v>2</v>
      </c>
      <c r="NH169">
        <v>5</v>
      </c>
      <c r="NI169" s="37">
        <f>LOOKUP(NH169,{1,2,3,4,5},{5,4,3,2,1})</f>
        <v>1</v>
      </c>
      <c r="NJ169">
        <v>3</v>
      </c>
      <c r="NK169">
        <v>4</v>
      </c>
      <c r="NL169" s="37">
        <f>LOOKUP(NK169,{1,2,3,4,5},{5,4,3,2,1})</f>
        <v>2</v>
      </c>
      <c r="NM169">
        <v>4</v>
      </c>
      <c r="NN169" s="37">
        <f>LOOKUP(NM169,{1,2,3,4,5},{5,4,3,2,1})</f>
        <v>2</v>
      </c>
      <c r="NO169">
        <v>3</v>
      </c>
      <c r="NP169" s="37">
        <f>LOOKUP(NO169,{1,2,3,4,5},{5,4,3,2,1})</f>
        <v>3</v>
      </c>
      <c r="NQ169">
        <v>2</v>
      </c>
      <c r="NR169">
        <v>3</v>
      </c>
      <c r="NS169">
        <v>3</v>
      </c>
      <c r="NT169">
        <v>2</v>
      </c>
      <c r="NU169" s="37">
        <f>LOOKUP(NT169,{1,2,3,4,5},{5,4,3,2,1})</f>
        <v>4</v>
      </c>
      <c r="NV169">
        <v>5</v>
      </c>
      <c r="NW169" s="37">
        <f>LOOKUP(NV169,{1,2,3,4,5},{5,4,3,2,1})</f>
        <v>1</v>
      </c>
      <c r="NX169">
        <v>5</v>
      </c>
      <c r="NY169" s="37">
        <f>LOOKUP(NX169,{1,2,3,4,5},{5,4,3,2,1})</f>
        <v>1</v>
      </c>
      <c r="NZ169">
        <f t="shared" si="485"/>
        <v>66</v>
      </c>
      <c r="OA169">
        <f t="shared" si="486"/>
        <v>2.54</v>
      </c>
      <c r="OB169" s="13" t="s">
        <v>1034</v>
      </c>
      <c r="OC169" s="1" t="s">
        <v>440</v>
      </c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</row>
    <row r="170" spans="1:461" x14ac:dyDescent="0.3">
      <c r="A170" s="30">
        <v>190</v>
      </c>
      <c r="B170" s="2" t="s">
        <v>1035</v>
      </c>
      <c r="C170" s="3">
        <v>1</v>
      </c>
      <c r="D170" s="2">
        <v>23</v>
      </c>
      <c r="E170">
        <v>1</v>
      </c>
      <c r="F170" s="2">
        <v>1</v>
      </c>
      <c r="G170">
        <v>1</v>
      </c>
      <c r="H170" s="3">
        <v>1</v>
      </c>
      <c r="I170" s="32">
        <v>2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 t="s">
        <v>440</v>
      </c>
      <c r="R170">
        <v>5</v>
      </c>
      <c r="S170">
        <v>2</v>
      </c>
      <c r="T170">
        <f>LOOKUP(R170,{1,2,3,4,5,6,11,15},{1,2,1,2,2,2,1,2})</f>
        <v>2</v>
      </c>
      <c r="U170">
        <v>1</v>
      </c>
      <c r="V170" s="3"/>
      <c r="W170" s="2">
        <v>4</v>
      </c>
      <c r="X170">
        <v>5</v>
      </c>
      <c r="Y170">
        <v>60</v>
      </c>
      <c r="Z170" s="13">
        <f t="shared" si="538"/>
        <v>3</v>
      </c>
      <c r="AA170">
        <v>30</v>
      </c>
      <c r="AB170" s="13">
        <f t="shared" si="539"/>
        <v>1.5</v>
      </c>
      <c r="AC170">
        <f t="shared" si="537"/>
        <v>6.5</v>
      </c>
      <c r="AD170" s="13">
        <f t="shared" si="487"/>
        <v>2.1669999999999998</v>
      </c>
      <c r="AE170" s="2">
        <v>1</v>
      </c>
      <c r="AF170">
        <v>1</v>
      </c>
      <c r="AG170">
        <f t="shared" si="463"/>
        <v>1</v>
      </c>
      <c r="AH170">
        <v>1</v>
      </c>
      <c r="AI170">
        <f t="shared" si="464"/>
        <v>1</v>
      </c>
      <c r="AJ170">
        <v>1</v>
      </c>
      <c r="AK170">
        <f t="shared" si="465"/>
        <v>1</v>
      </c>
      <c r="AL170">
        <v>2</v>
      </c>
      <c r="AM170">
        <f t="shared" si="466"/>
        <v>1</v>
      </c>
      <c r="AN170">
        <v>2</v>
      </c>
      <c r="AO170">
        <f t="shared" si="467"/>
        <v>1</v>
      </c>
      <c r="AP170">
        <v>1</v>
      </c>
      <c r="AQ170">
        <f t="shared" si="468"/>
        <v>1</v>
      </c>
      <c r="AR170">
        <v>2</v>
      </c>
      <c r="AS170">
        <f t="shared" si="469"/>
        <v>1</v>
      </c>
      <c r="AT170">
        <v>2</v>
      </c>
      <c r="AU170">
        <f t="shared" si="470"/>
        <v>1</v>
      </c>
      <c r="AV170">
        <v>2</v>
      </c>
      <c r="AW170">
        <f t="shared" si="471"/>
        <v>-1</v>
      </c>
      <c r="AX170">
        <v>1</v>
      </c>
      <c r="AY170">
        <f t="shared" si="472"/>
        <v>-1</v>
      </c>
      <c r="AZ170">
        <v>1</v>
      </c>
      <c r="BA170">
        <f t="shared" si="473"/>
        <v>-1</v>
      </c>
      <c r="BB170">
        <v>1</v>
      </c>
      <c r="BC170">
        <f t="shared" si="474"/>
        <v>1</v>
      </c>
      <c r="BD170">
        <v>1</v>
      </c>
      <c r="BE170">
        <f t="shared" si="475"/>
        <v>1</v>
      </c>
      <c r="BF170">
        <v>2</v>
      </c>
      <c r="BG170">
        <f t="shared" si="476"/>
        <v>1</v>
      </c>
      <c r="BH170">
        <v>1</v>
      </c>
      <c r="BI170">
        <f t="shared" si="477"/>
        <v>1</v>
      </c>
      <c r="BJ170">
        <v>2</v>
      </c>
      <c r="BK170">
        <f t="shared" si="478"/>
        <v>1</v>
      </c>
      <c r="BL170">
        <v>2</v>
      </c>
      <c r="BM170">
        <f t="shared" si="479"/>
        <v>1</v>
      </c>
      <c r="BN170">
        <v>1</v>
      </c>
      <c r="BO170">
        <f t="shared" si="480"/>
        <v>1</v>
      </c>
      <c r="BP170">
        <v>1</v>
      </c>
      <c r="BQ170">
        <f t="shared" si="481"/>
        <v>1</v>
      </c>
      <c r="BR170">
        <v>2</v>
      </c>
      <c r="BS170">
        <f t="shared" si="482"/>
        <v>1</v>
      </c>
      <c r="BT170">
        <v>1</v>
      </c>
      <c r="BU170">
        <f t="shared" si="483"/>
        <v>-1</v>
      </c>
      <c r="BV170" s="13">
        <f t="shared" si="484"/>
        <v>13</v>
      </c>
      <c r="BW170" s="2">
        <v>1</v>
      </c>
      <c r="BX170">
        <v>2</v>
      </c>
      <c r="BY170">
        <v>2</v>
      </c>
      <c r="BZ170">
        <v>1</v>
      </c>
      <c r="CA170">
        <v>5</v>
      </c>
      <c r="CB170">
        <v>4</v>
      </c>
      <c r="CC170">
        <v>5</v>
      </c>
      <c r="CD170">
        <v>1</v>
      </c>
      <c r="CE170" s="37">
        <v>5</v>
      </c>
      <c r="CF170">
        <v>4</v>
      </c>
      <c r="CG170">
        <v>5</v>
      </c>
      <c r="CH170">
        <v>1</v>
      </c>
      <c r="CI170">
        <v>2</v>
      </c>
      <c r="CJ170">
        <v>2</v>
      </c>
      <c r="CK170">
        <v>2</v>
      </c>
      <c r="CL170">
        <v>2</v>
      </c>
      <c r="CM170">
        <v>5</v>
      </c>
      <c r="CN170">
        <v>4</v>
      </c>
      <c r="CO170">
        <v>4</v>
      </c>
      <c r="CP170">
        <v>5</v>
      </c>
      <c r="CQ170">
        <v>5</v>
      </c>
      <c r="CR170">
        <v>3</v>
      </c>
      <c r="CS170">
        <f>LOOKUP(CR170,{1,2,3,4,5},{5,4,3,2,1})</f>
        <v>3</v>
      </c>
      <c r="CT170">
        <v>5</v>
      </c>
      <c r="CU170">
        <v>4</v>
      </c>
      <c r="CV170">
        <v>5</v>
      </c>
      <c r="CW170">
        <v>4</v>
      </c>
      <c r="CX170">
        <f>LOOKUP(CW170,{1,2,3,4,5},{5,4,3,2,1})</f>
        <v>2</v>
      </c>
      <c r="CY170">
        <v>2</v>
      </c>
      <c r="CZ170">
        <f>LOOKUP(CY170,{1,2,3,4,5},{5,4,3,2,1})</f>
        <v>4</v>
      </c>
      <c r="DA170">
        <v>2</v>
      </c>
      <c r="DB170">
        <f>LOOKUP(DA170,{1,2,3,4,5},{5,4,3,2,1})</f>
        <v>4</v>
      </c>
      <c r="DC170">
        <v>2</v>
      </c>
      <c r="DD170">
        <v>4</v>
      </c>
      <c r="DE170">
        <v>4</v>
      </c>
      <c r="DF170">
        <v>5</v>
      </c>
      <c r="DG170">
        <v>2</v>
      </c>
      <c r="DH170">
        <v>4</v>
      </c>
      <c r="DI170">
        <v>4</v>
      </c>
      <c r="DJ170">
        <v>2</v>
      </c>
      <c r="DK170">
        <v>2</v>
      </c>
      <c r="DL170" s="2">
        <f t="shared" si="490"/>
        <v>5</v>
      </c>
      <c r="DM170">
        <f t="shared" si="491"/>
        <v>1.6667000000000001</v>
      </c>
      <c r="DN170">
        <f t="shared" si="492"/>
        <v>11</v>
      </c>
      <c r="DO170">
        <f t="shared" si="493"/>
        <v>3.6667000000000001</v>
      </c>
      <c r="DP170">
        <f t="shared" si="494"/>
        <v>16</v>
      </c>
      <c r="DQ170" s="3">
        <f t="shared" si="495"/>
        <v>2.6667000000000001</v>
      </c>
      <c r="DR170" s="2">
        <f t="shared" si="496"/>
        <v>20</v>
      </c>
      <c r="DS170">
        <f t="shared" si="497"/>
        <v>3.3332999999999999</v>
      </c>
      <c r="DT170">
        <f t="shared" si="498"/>
        <v>26</v>
      </c>
      <c r="DU170">
        <f t="shared" si="499"/>
        <v>3.25</v>
      </c>
      <c r="DV170">
        <f t="shared" si="500"/>
        <v>46</v>
      </c>
      <c r="DW170" s="3">
        <f t="shared" si="501"/>
        <v>3.29</v>
      </c>
      <c r="DX170" s="2">
        <f t="shared" si="502"/>
        <v>13</v>
      </c>
      <c r="DY170">
        <f t="shared" si="503"/>
        <v>4.3333000000000004</v>
      </c>
      <c r="DZ170">
        <f t="shared" si="504"/>
        <v>14</v>
      </c>
      <c r="EA170">
        <f t="shared" si="505"/>
        <v>4.6666999999999996</v>
      </c>
      <c r="EB170">
        <f t="shared" si="506"/>
        <v>27</v>
      </c>
      <c r="EC170" s="3">
        <f t="shared" si="507"/>
        <v>4.5</v>
      </c>
      <c r="ED170" s="2">
        <f t="shared" si="447"/>
        <v>20</v>
      </c>
      <c r="EE170" s="3">
        <f t="shared" si="508"/>
        <v>3.33</v>
      </c>
      <c r="EF170" s="2">
        <f t="shared" si="509"/>
        <v>8</v>
      </c>
      <c r="EG170" s="3">
        <f t="shared" si="510"/>
        <v>2.67</v>
      </c>
      <c r="EH170" s="2">
        <f t="shared" si="511"/>
        <v>117</v>
      </c>
      <c r="EI170" s="3">
        <f t="shared" si="512"/>
        <v>3.34</v>
      </c>
      <c r="EJ170" s="2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4</v>
      </c>
      <c r="ER170">
        <v>1</v>
      </c>
      <c r="ES170">
        <v>1</v>
      </c>
      <c r="ET170">
        <v>5</v>
      </c>
      <c r="EU170" s="37">
        <v>2</v>
      </c>
      <c r="EV170">
        <v>1</v>
      </c>
      <c r="EW170">
        <v>1</v>
      </c>
      <c r="EX170">
        <v>1</v>
      </c>
      <c r="EY170">
        <v>1</v>
      </c>
      <c r="EZ170">
        <v>5</v>
      </c>
      <c r="FA170">
        <v>1</v>
      </c>
      <c r="FB170">
        <v>1</v>
      </c>
      <c r="FC170">
        <v>1</v>
      </c>
      <c r="FD170">
        <v>1</v>
      </c>
      <c r="FE170">
        <v>1</v>
      </c>
      <c r="FF170" s="2">
        <f t="shared" si="513"/>
        <v>31</v>
      </c>
      <c r="FG170" s="3">
        <f t="shared" si="514"/>
        <v>1.55</v>
      </c>
      <c r="FH170" s="2" t="s">
        <v>1036</v>
      </c>
      <c r="FI170">
        <v>0</v>
      </c>
      <c r="FJ170" t="s">
        <v>525</v>
      </c>
      <c r="FK170">
        <v>20</v>
      </c>
      <c r="FL170" t="s">
        <v>1037</v>
      </c>
      <c r="FM170">
        <v>0</v>
      </c>
      <c r="FN170" s="2">
        <v>1</v>
      </c>
      <c r="FO170">
        <v>2</v>
      </c>
      <c r="FP170">
        <v>2</v>
      </c>
      <c r="FQ170">
        <v>1</v>
      </c>
      <c r="FR170">
        <v>1</v>
      </c>
      <c r="FS170">
        <v>2</v>
      </c>
      <c r="FT170">
        <v>2</v>
      </c>
      <c r="FU170">
        <v>2</v>
      </c>
      <c r="FV170">
        <v>1</v>
      </c>
      <c r="FW170">
        <v>1</v>
      </c>
      <c r="FX170">
        <v>1</v>
      </c>
      <c r="FY170" s="37">
        <v>2</v>
      </c>
      <c r="FZ170">
        <v>2</v>
      </c>
      <c r="GA170">
        <v>2</v>
      </c>
      <c r="GB170">
        <v>1</v>
      </c>
      <c r="GC170">
        <v>2</v>
      </c>
      <c r="GD170">
        <v>1</v>
      </c>
      <c r="GE170">
        <v>2</v>
      </c>
      <c r="GF170">
        <v>2</v>
      </c>
      <c r="GG170">
        <v>1</v>
      </c>
      <c r="GH170">
        <v>2</v>
      </c>
      <c r="GI170">
        <v>2</v>
      </c>
      <c r="GJ170" s="2">
        <f t="shared" si="515"/>
        <v>32</v>
      </c>
      <c r="GK170" s="3">
        <f t="shared" si="516"/>
        <v>1.6</v>
      </c>
      <c r="GL170" s="2" t="s">
        <v>1038</v>
      </c>
      <c r="GM170">
        <v>0</v>
      </c>
      <c r="GN170" t="s">
        <v>1039</v>
      </c>
      <c r="GO170">
        <v>0</v>
      </c>
      <c r="GP170" t="s">
        <v>1014</v>
      </c>
      <c r="GQ170" s="3">
        <v>0</v>
      </c>
      <c r="GR170" s="2">
        <v>1</v>
      </c>
      <c r="GS170">
        <v>5</v>
      </c>
      <c r="GT170">
        <v>2</v>
      </c>
      <c r="GU170">
        <v>1</v>
      </c>
      <c r="GV170">
        <v>5</v>
      </c>
      <c r="GW170">
        <v>1</v>
      </c>
      <c r="GX170" s="37">
        <f>LOOKUP(GW170,{1,2,3,4,5},{5,4,3,2,1})</f>
        <v>5</v>
      </c>
      <c r="GY170">
        <v>1</v>
      </c>
      <c r="GZ170" s="37">
        <f>LOOKUP(GY170,{1,2,3,4,5},{5,4,3,2,1})</f>
        <v>5</v>
      </c>
      <c r="HA170">
        <v>5</v>
      </c>
      <c r="HB170">
        <v>1</v>
      </c>
      <c r="HC170" s="37">
        <f>LOOKUP(HB170,{1,2,3,4,5},{5,4,3,2,1})</f>
        <v>5</v>
      </c>
      <c r="HD170">
        <v>2</v>
      </c>
      <c r="HE170">
        <v>1</v>
      </c>
      <c r="HF170">
        <v>5</v>
      </c>
      <c r="HG170">
        <v>5</v>
      </c>
      <c r="HH170">
        <v>4</v>
      </c>
      <c r="HI170">
        <v>1</v>
      </c>
      <c r="HJ170">
        <v>5</v>
      </c>
      <c r="HK170">
        <v>1</v>
      </c>
      <c r="HL170" s="37">
        <f>LOOKUP(HK170,{1,2,3,4,5},{5,4,3,2,1})</f>
        <v>5</v>
      </c>
      <c r="HM170">
        <v>1</v>
      </c>
      <c r="HN170" s="37">
        <f>LOOKUP(HM170,{1,2,3,4,5},{5,4,3,2,1})</f>
        <v>5</v>
      </c>
      <c r="HO170">
        <f t="shared" si="517"/>
        <v>66</v>
      </c>
      <c r="HP170">
        <f t="shared" si="518"/>
        <v>3.88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 s="37">
        <v>3</v>
      </c>
      <c r="HY170">
        <v>2</v>
      </c>
      <c r="HZ170">
        <v>3</v>
      </c>
      <c r="IA170">
        <v>3</v>
      </c>
      <c r="IB170">
        <v>1</v>
      </c>
      <c r="IC170">
        <v>1</v>
      </c>
      <c r="ID170">
        <v>1</v>
      </c>
      <c r="IE170">
        <v>2</v>
      </c>
      <c r="IF170">
        <v>3</v>
      </c>
      <c r="IG170">
        <v>3</v>
      </c>
      <c r="IH170">
        <v>1</v>
      </c>
      <c r="II170">
        <v>1</v>
      </c>
      <c r="IJ170" s="37">
        <f>LOOKUP(II170,{1,2,3},{3,2,1})</f>
        <v>3</v>
      </c>
      <c r="IK170" s="2">
        <f t="shared" si="488"/>
        <v>29</v>
      </c>
      <c r="IL170" s="3">
        <f t="shared" si="489"/>
        <v>1.71</v>
      </c>
      <c r="IM170" s="32">
        <v>1</v>
      </c>
      <c r="IN170" s="31" t="s">
        <v>440</v>
      </c>
      <c r="IO170" s="31" t="s">
        <v>440</v>
      </c>
      <c r="IP170" s="31" t="s">
        <v>440</v>
      </c>
      <c r="IQ170" s="31" t="s">
        <v>440</v>
      </c>
      <c r="IR170" s="31" t="s">
        <v>440</v>
      </c>
      <c r="IS170" s="31" t="s">
        <v>440</v>
      </c>
      <c r="IT170" s="31" t="s">
        <v>440</v>
      </c>
      <c r="IU170" s="31" t="s">
        <v>440</v>
      </c>
      <c r="IV170" s="32">
        <v>1</v>
      </c>
      <c r="IW170" s="31" t="s">
        <v>440</v>
      </c>
      <c r="IX170" s="31" t="s">
        <v>440</v>
      </c>
      <c r="IY170" s="31" t="s">
        <v>440</v>
      </c>
      <c r="IZ170" s="31" t="s">
        <v>440</v>
      </c>
      <c r="JA170" s="31" t="s">
        <v>440</v>
      </c>
      <c r="JB170" s="31" t="s">
        <v>440</v>
      </c>
      <c r="JC170" s="31" t="s">
        <v>440</v>
      </c>
      <c r="JD170" s="31" t="s">
        <v>440</v>
      </c>
      <c r="JE170" s="2">
        <v>1</v>
      </c>
      <c r="JF170">
        <v>3</v>
      </c>
      <c r="JG170">
        <v>1</v>
      </c>
      <c r="JH170">
        <v>4</v>
      </c>
      <c r="JI170">
        <v>4</v>
      </c>
      <c r="JJ170">
        <v>2</v>
      </c>
      <c r="JK170">
        <v>4</v>
      </c>
      <c r="JL170" s="2">
        <f t="shared" si="523"/>
        <v>18</v>
      </c>
      <c r="JM170" s="3">
        <f t="shared" si="524"/>
        <v>3</v>
      </c>
      <c r="JN170" s="2">
        <v>1</v>
      </c>
      <c r="JO170">
        <v>5</v>
      </c>
      <c r="JP170">
        <v>5</v>
      </c>
      <c r="JQ170">
        <v>5</v>
      </c>
      <c r="JR170">
        <v>4</v>
      </c>
      <c r="JS170">
        <v>5</v>
      </c>
      <c r="JT170">
        <v>4</v>
      </c>
      <c r="JU170" s="2">
        <f t="shared" ref="JU170:JU176" si="541">SUM(JO170:JT170)</f>
        <v>28</v>
      </c>
      <c r="JV170" s="3">
        <f t="shared" ref="JV170:JV176" si="542">ROUND((JU170/6),3)</f>
        <v>4.6669999999999998</v>
      </c>
      <c r="JW170" s="32">
        <v>1</v>
      </c>
      <c r="JX170" s="31">
        <v>5</v>
      </c>
      <c r="JY170" s="31">
        <f>LOOKUP(JX170,{1,2,3,4,5},{5,4,3,2,1})</f>
        <v>1</v>
      </c>
      <c r="JZ170" s="31">
        <v>2</v>
      </c>
      <c r="KA170" s="31">
        <f>LOOKUP(JZ170,{1,2,3,4,5},{5,4,3,2,1})</f>
        <v>4</v>
      </c>
      <c r="KB170" s="31">
        <v>5</v>
      </c>
      <c r="KC170" s="31">
        <f>LOOKUP(KB170,{1,2,3,4,5},{5,4,3,2,1})</f>
        <v>1</v>
      </c>
      <c r="KD170" s="31">
        <v>5</v>
      </c>
      <c r="KE170" s="31">
        <f>LOOKUP(KD170,{1,2,3,4,5},{5,4,3,2,1})</f>
        <v>1</v>
      </c>
      <c r="KF170" s="31">
        <v>1</v>
      </c>
      <c r="KG170" s="31">
        <f>LOOKUP(KF170,{1,2,3,4,5},{5,4,3,2,1})</f>
        <v>5</v>
      </c>
      <c r="KH170" s="31">
        <v>4</v>
      </c>
      <c r="KI170" s="31">
        <f>LOOKUP(KH170,{1,2,3,4,5},{5,4,3,2,1})</f>
        <v>2</v>
      </c>
      <c r="KJ170" s="32">
        <f t="shared" si="448"/>
        <v>22</v>
      </c>
      <c r="KK170" s="33">
        <f t="shared" si="525"/>
        <v>3.6669999999999998</v>
      </c>
      <c r="KL170" s="32" t="s">
        <v>440</v>
      </c>
      <c r="KM170" s="31" t="s">
        <v>440</v>
      </c>
      <c r="KN170" s="31" t="s">
        <v>440</v>
      </c>
      <c r="KO170" s="31" t="s">
        <v>440</v>
      </c>
      <c r="KP170" s="31" t="s">
        <v>440</v>
      </c>
      <c r="KQ170" s="31" t="s">
        <v>440</v>
      </c>
      <c r="KR170" s="2">
        <f t="shared" si="454"/>
        <v>8</v>
      </c>
      <c r="KS170">
        <f t="shared" si="540"/>
        <v>6</v>
      </c>
      <c r="KT170">
        <f t="shared" si="456"/>
        <v>9</v>
      </c>
      <c r="KU170">
        <f t="shared" si="457"/>
        <v>8</v>
      </c>
      <c r="KV170">
        <f t="shared" si="458"/>
        <v>7</v>
      </c>
      <c r="KW170" s="3">
        <f t="shared" si="459"/>
        <v>8</v>
      </c>
      <c r="KX170" s="2">
        <v>1</v>
      </c>
      <c r="KY170">
        <v>4</v>
      </c>
      <c r="KZ170">
        <v>5</v>
      </c>
      <c r="LA170">
        <v>3</v>
      </c>
      <c r="LB170">
        <v>3</v>
      </c>
      <c r="LC170">
        <v>4</v>
      </c>
      <c r="LD170">
        <v>2</v>
      </c>
      <c r="LE170">
        <v>5</v>
      </c>
      <c r="LF170">
        <v>3</v>
      </c>
      <c r="LG170">
        <v>5</v>
      </c>
      <c r="LH170">
        <v>4</v>
      </c>
      <c r="LI170">
        <v>2</v>
      </c>
      <c r="LJ170">
        <v>5</v>
      </c>
      <c r="LK170">
        <v>3</v>
      </c>
      <c r="LL170">
        <v>4</v>
      </c>
      <c r="LM170">
        <v>3</v>
      </c>
      <c r="LN170">
        <v>2</v>
      </c>
      <c r="LO170">
        <v>2</v>
      </c>
      <c r="LP170">
        <v>4</v>
      </c>
      <c r="LQ170">
        <v>2</v>
      </c>
      <c r="LR170">
        <v>2</v>
      </c>
      <c r="LS170">
        <v>2</v>
      </c>
      <c r="LT170">
        <v>4</v>
      </c>
      <c r="LU170" s="2">
        <f t="shared" si="530"/>
        <v>28</v>
      </c>
      <c r="LV170" s="3">
        <f t="shared" si="531"/>
        <v>4.6669999999999998</v>
      </c>
      <c r="LW170" s="2">
        <f t="shared" si="532"/>
        <v>45</v>
      </c>
      <c r="LX170" s="3">
        <f t="shared" si="533"/>
        <v>2.8130000000000002</v>
      </c>
      <c r="LY170" s="2">
        <f t="shared" si="534"/>
        <v>73</v>
      </c>
      <c r="LZ170" s="3">
        <f t="shared" si="535"/>
        <v>3.3180000000000001</v>
      </c>
      <c r="MA170" s="2">
        <v>1</v>
      </c>
      <c r="MB170">
        <v>2</v>
      </c>
      <c r="MC170">
        <v>1</v>
      </c>
      <c r="MD170">
        <v>1</v>
      </c>
      <c r="ME170">
        <v>2</v>
      </c>
      <c r="MF170">
        <v>2</v>
      </c>
      <c r="MG170">
        <v>2</v>
      </c>
      <c r="MH170">
        <v>1</v>
      </c>
      <c r="MI170">
        <v>1</v>
      </c>
      <c r="MJ170" s="3">
        <v>2</v>
      </c>
      <c r="MK170">
        <f t="shared" si="536"/>
        <v>15</v>
      </c>
      <c r="ML170" s="2">
        <v>1</v>
      </c>
      <c r="MM170">
        <v>5</v>
      </c>
      <c r="MN170">
        <v>4</v>
      </c>
      <c r="MO170">
        <v>3</v>
      </c>
      <c r="MP170" s="37">
        <f>LOOKUP(MO170,{1,2,3,4,5},{5,4,3,2,1})</f>
        <v>3</v>
      </c>
      <c r="MQ170">
        <v>2</v>
      </c>
      <c r="MR170">
        <v>1</v>
      </c>
      <c r="MS170" s="37">
        <f>LOOKUP(MR170,{1,2,3,4,5},{5,4,3,2,1})</f>
        <v>5</v>
      </c>
      <c r="MT170">
        <v>1</v>
      </c>
      <c r="MU170" s="37">
        <f>LOOKUP(MT170,{1,2,3,4,5},{5,4,3,2,1})</f>
        <v>5</v>
      </c>
      <c r="MV170">
        <v>2</v>
      </c>
      <c r="MW170">
        <v>2</v>
      </c>
      <c r="MX170">
        <v>1</v>
      </c>
      <c r="MY170">
        <v>4</v>
      </c>
      <c r="MZ170" s="37">
        <f>LOOKUP(MY170,{1,2,3,4,5},{5,4,3,2,1})</f>
        <v>2</v>
      </c>
      <c r="NA170">
        <v>1</v>
      </c>
      <c r="NB170">
        <v>4</v>
      </c>
      <c r="NC170">
        <v>4</v>
      </c>
      <c r="ND170" s="37">
        <f>LOOKUP(NC170,{1,2,3,4,5},{5,4,3,2,1})</f>
        <v>2</v>
      </c>
      <c r="NE170">
        <v>2</v>
      </c>
      <c r="NF170">
        <v>4</v>
      </c>
      <c r="NG170" s="37">
        <f>LOOKUP(NF170,{1,2,3,4,5},{5,4,3,2,1})</f>
        <v>2</v>
      </c>
      <c r="NH170">
        <v>2</v>
      </c>
      <c r="NI170" s="37">
        <f>LOOKUP(NH170,{1,2,3,4,5},{5,4,3,2,1})</f>
        <v>4</v>
      </c>
      <c r="NJ170">
        <v>3</v>
      </c>
      <c r="NK170">
        <v>3</v>
      </c>
      <c r="NL170" s="37">
        <f>LOOKUP(NK170,{1,2,3,4,5},{5,4,3,2,1})</f>
        <v>3</v>
      </c>
      <c r="NM170">
        <v>2</v>
      </c>
      <c r="NN170" s="37">
        <f>LOOKUP(NM170,{1,2,3,4,5},{5,4,3,2,1})</f>
        <v>4</v>
      </c>
      <c r="NO170">
        <v>2</v>
      </c>
      <c r="NP170" s="37">
        <f>LOOKUP(NO170,{1,2,3,4,5},{5,4,3,2,1})</f>
        <v>4</v>
      </c>
      <c r="NQ170">
        <v>4</v>
      </c>
      <c r="NR170">
        <v>5</v>
      </c>
      <c r="NS170">
        <v>5</v>
      </c>
      <c r="NT170">
        <v>3</v>
      </c>
      <c r="NU170" s="37">
        <f>LOOKUP(NT170,{1,2,3,4,5},{5,4,3,2,1})</f>
        <v>3</v>
      </c>
      <c r="NV170">
        <v>5</v>
      </c>
      <c r="NW170" s="37">
        <f>LOOKUP(NV170,{1,2,3,4,5},{5,4,3,2,1})</f>
        <v>1</v>
      </c>
      <c r="NX170">
        <v>3</v>
      </c>
      <c r="NY170" s="37">
        <f>LOOKUP(NX170,{1,2,3,4,5},{5,4,3,2,1})</f>
        <v>3</v>
      </c>
      <c r="NZ170">
        <f t="shared" si="485"/>
        <v>81</v>
      </c>
      <c r="OA170">
        <f t="shared" si="486"/>
        <v>3.12</v>
      </c>
      <c r="OB170" s="13" t="s">
        <v>1040</v>
      </c>
      <c r="OC170" s="1" t="s">
        <v>440</v>
      </c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</row>
    <row r="171" spans="1:461" x14ac:dyDescent="0.3">
      <c r="A171" s="30">
        <v>191</v>
      </c>
      <c r="B171" s="2" t="s">
        <v>1041</v>
      </c>
      <c r="C171" s="3">
        <v>1</v>
      </c>
      <c r="D171" s="2">
        <v>19</v>
      </c>
      <c r="E171">
        <v>1</v>
      </c>
      <c r="F171" s="2">
        <v>2</v>
      </c>
      <c r="G171">
        <v>2</v>
      </c>
      <c r="H171" s="3">
        <v>2</v>
      </c>
      <c r="I171" s="32">
        <v>2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 t="s">
        <v>440</v>
      </c>
      <c r="R171">
        <v>5</v>
      </c>
      <c r="S171">
        <v>4</v>
      </c>
      <c r="T171">
        <f>LOOKUP(R171,{1,2,3,4,5,6,11,15},{1,2,1,2,2,2,1,2})</f>
        <v>2</v>
      </c>
      <c r="U171">
        <v>1</v>
      </c>
      <c r="V171" s="3"/>
      <c r="W171" s="2">
        <v>2</v>
      </c>
      <c r="X171">
        <v>6</v>
      </c>
      <c r="Y171">
        <v>10</v>
      </c>
      <c r="Z171" s="13">
        <f t="shared" si="538"/>
        <v>0.5</v>
      </c>
      <c r="AA171">
        <v>10</v>
      </c>
      <c r="AB171" s="13">
        <f t="shared" si="539"/>
        <v>0.5</v>
      </c>
      <c r="AC171">
        <f t="shared" si="537"/>
        <v>5</v>
      </c>
      <c r="AD171" s="13">
        <f t="shared" si="487"/>
        <v>1.667</v>
      </c>
      <c r="AE171" s="2">
        <v>1</v>
      </c>
      <c r="AF171">
        <v>1</v>
      </c>
      <c r="AG171">
        <f t="shared" si="463"/>
        <v>1</v>
      </c>
      <c r="AH171">
        <v>1</v>
      </c>
      <c r="AI171">
        <f t="shared" si="464"/>
        <v>1</v>
      </c>
      <c r="AJ171">
        <v>1</v>
      </c>
      <c r="AK171">
        <f t="shared" si="465"/>
        <v>1</v>
      </c>
      <c r="AL171">
        <v>2</v>
      </c>
      <c r="AM171">
        <f t="shared" si="466"/>
        <v>1</v>
      </c>
      <c r="AN171">
        <v>2</v>
      </c>
      <c r="AO171">
        <f t="shared" si="467"/>
        <v>1</v>
      </c>
      <c r="AP171">
        <v>1</v>
      </c>
      <c r="AQ171">
        <f t="shared" si="468"/>
        <v>1</v>
      </c>
      <c r="AR171">
        <v>1</v>
      </c>
      <c r="AS171">
        <f t="shared" si="469"/>
        <v>-1</v>
      </c>
      <c r="AT171">
        <v>2</v>
      </c>
      <c r="AU171">
        <f t="shared" si="470"/>
        <v>1</v>
      </c>
      <c r="AV171">
        <v>2</v>
      </c>
      <c r="AW171">
        <f t="shared" si="471"/>
        <v>-1</v>
      </c>
      <c r="AX171">
        <v>1</v>
      </c>
      <c r="AY171">
        <f t="shared" si="472"/>
        <v>-1</v>
      </c>
      <c r="AZ171">
        <v>1</v>
      </c>
      <c r="BA171">
        <f t="shared" si="473"/>
        <v>-1</v>
      </c>
      <c r="BB171">
        <v>1</v>
      </c>
      <c r="BC171">
        <f t="shared" si="474"/>
        <v>1</v>
      </c>
      <c r="BD171">
        <v>1</v>
      </c>
      <c r="BE171">
        <f t="shared" si="475"/>
        <v>1</v>
      </c>
      <c r="BF171">
        <v>2</v>
      </c>
      <c r="BG171">
        <f t="shared" si="476"/>
        <v>1</v>
      </c>
      <c r="BH171">
        <v>1</v>
      </c>
      <c r="BI171">
        <f t="shared" si="477"/>
        <v>1</v>
      </c>
      <c r="BJ171">
        <v>2</v>
      </c>
      <c r="BK171">
        <f t="shared" si="478"/>
        <v>1</v>
      </c>
      <c r="BL171">
        <v>2</v>
      </c>
      <c r="BM171">
        <f t="shared" si="479"/>
        <v>1</v>
      </c>
      <c r="BN171">
        <v>1</v>
      </c>
      <c r="BO171">
        <f t="shared" si="480"/>
        <v>1</v>
      </c>
      <c r="BP171">
        <v>1</v>
      </c>
      <c r="BQ171">
        <f t="shared" si="481"/>
        <v>1</v>
      </c>
      <c r="BR171">
        <v>2</v>
      </c>
      <c r="BS171">
        <f t="shared" si="482"/>
        <v>1</v>
      </c>
      <c r="BT171">
        <v>1</v>
      </c>
      <c r="BU171">
        <f t="shared" si="483"/>
        <v>-1</v>
      </c>
      <c r="BV171" s="13">
        <f t="shared" si="484"/>
        <v>11</v>
      </c>
      <c r="BW171" s="2">
        <v>1</v>
      </c>
      <c r="BX171">
        <v>3</v>
      </c>
      <c r="BY171">
        <v>3</v>
      </c>
      <c r="BZ171">
        <v>2</v>
      </c>
      <c r="CA171">
        <v>4</v>
      </c>
      <c r="CB171">
        <v>2</v>
      </c>
      <c r="CC171">
        <v>4</v>
      </c>
      <c r="CD171">
        <v>2</v>
      </c>
      <c r="CE171" s="37">
        <v>5</v>
      </c>
      <c r="CF171">
        <v>2</v>
      </c>
      <c r="CG171">
        <v>2</v>
      </c>
      <c r="CH171">
        <v>2</v>
      </c>
      <c r="CI171">
        <v>2</v>
      </c>
      <c r="CJ171">
        <v>1</v>
      </c>
      <c r="CK171">
        <v>2</v>
      </c>
      <c r="CL171">
        <v>2</v>
      </c>
      <c r="CM171">
        <v>3</v>
      </c>
      <c r="CN171">
        <v>2</v>
      </c>
      <c r="CO171">
        <v>2</v>
      </c>
      <c r="CP171">
        <v>4</v>
      </c>
      <c r="CQ171">
        <v>3</v>
      </c>
      <c r="CR171">
        <v>3</v>
      </c>
      <c r="CS171">
        <f>LOOKUP(CR171,{1,2,3,4,5},{5,4,3,2,1})</f>
        <v>3</v>
      </c>
      <c r="CT171">
        <v>4</v>
      </c>
      <c r="CU171">
        <v>3</v>
      </c>
      <c r="CV171">
        <v>4</v>
      </c>
      <c r="CW171">
        <v>4</v>
      </c>
      <c r="CX171">
        <f>LOOKUP(CW171,{1,2,3,4,5},{5,4,3,2,1})</f>
        <v>2</v>
      </c>
      <c r="CY171">
        <v>3</v>
      </c>
      <c r="CZ171">
        <f>LOOKUP(CY171,{1,2,3,4,5},{5,4,3,2,1})</f>
        <v>3</v>
      </c>
      <c r="DA171">
        <v>3</v>
      </c>
      <c r="DB171">
        <f>LOOKUP(DA171,{1,2,3,4,5},{5,4,3,2,1})</f>
        <v>3</v>
      </c>
      <c r="DC171">
        <v>3</v>
      </c>
      <c r="DD171">
        <v>3</v>
      </c>
      <c r="DE171">
        <v>4</v>
      </c>
      <c r="DF171">
        <v>3</v>
      </c>
      <c r="DG171">
        <v>4</v>
      </c>
      <c r="DH171">
        <v>4</v>
      </c>
      <c r="DI171">
        <v>4</v>
      </c>
      <c r="DJ171">
        <v>3</v>
      </c>
      <c r="DK171">
        <v>2</v>
      </c>
      <c r="DL171" s="2">
        <f t="shared" si="490"/>
        <v>8</v>
      </c>
      <c r="DM171">
        <f t="shared" si="491"/>
        <v>2.6667000000000001</v>
      </c>
      <c r="DN171">
        <f t="shared" si="492"/>
        <v>11</v>
      </c>
      <c r="DO171">
        <f t="shared" si="493"/>
        <v>3.6667000000000001</v>
      </c>
      <c r="DP171">
        <f t="shared" si="494"/>
        <v>19</v>
      </c>
      <c r="DQ171" s="3">
        <f t="shared" si="495"/>
        <v>3.1667000000000001</v>
      </c>
      <c r="DR171" s="2">
        <f t="shared" si="496"/>
        <v>15</v>
      </c>
      <c r="DS171">
        <f t="shared" si="497"/>
        <v>2.5</v>
      </c>
      <c r="DT171">
        <f t="shared" si="498"/>
        <v>17</v>
      </c>
      <c r="DU171">
        <f t="shared" si="499"/>
        <v>2.125</v>
      </c>
      <c r="DV171">
        <f t="shared" si="500"/>
        <v>32</v>
      </c>
      <c r="DW171" s="3">
        <f t="shared" si="501"/>
        <v>2.29</v>
      </c>
      <c r="DX171" s="2">
        <f t="shared" si="502"/>
        <v>10</v>
      </c>
      <c r="DY171">
        <f t="shared" si="503"/>
        <v>3.3332999999999999</v>
      </c>
      <c r="DZ171">
        <f t="shared" si="504"/>
        <v>11</v>
      </c>
      <c r="EA171">
        <f t="shared" si="505"/>
        <v>3.6667000000000001</v>
      </c>
      <c r="EB171">
        <f t="shared" si="506"/>
        <v>21</v>
      </c>
      <c r="EC171" s="3">
        <f t="shared" si="507"/>
        <v>3.5</v>
      </c>
      <c r="ED171" s="2">
        <f t="shared" si="447"/>
        <v>18</v>
      </c>
      <c r="EE171" s="3">
        <f t="shared" si="508"/>
        <v>3</v>
      </c>
      <c r="EF171" s="2">
        <f t="shared" si="509"/>
        <v>9</v>
      </c>
      <c r="EG171" s="3">
        <f t="shared" si="510"/>
        <v>3</v>
      </c>
      <c r="EH171" s="2">
        <f t="shared" si="511"/>
        <v>99</v>
      </c>
      <c r="EI171" s="3">
        <f t="shared" si="512"/>
        <v>2.83</v>
      </c>
      <c r="EJ171" s="2">
        <v>1</v>
      </c>
      <c r="EK171">
        <v>1</v>
      </c>
      <c r="EL171">
        <v>1</v>
      </c>
      <c r="EM171">
        <v>1</v>
      </c>
      <c r="EN171">
        <v>1</v>
      </c>
      <c r="EO171">
        <v>3</v>
      </c>
      <c r="EP171">
        <v>2</v>
      </c>
      <c r="EQ171">
        <v>2</v>
      </c>
      <c r="ER171">
        <v>2</v>
      </c>
      <c r="ES171">
        <v>2</v>
      </c>
      <c r="ET171">
        <v>4</v>
      </c>
      <c r="EU171" s="37">
        <v>2</v>
      </c>
      <c r="EV171">
        <v>2</v>
      </c>
      <c r="EW171">
        <v>1</v>
      </c>
      <c r="EX171">
        <v>2</v>
      </c>
      <c r="EY171">
        <v>1</v>
      </c>
      <c r="EZ171">
        <v>4</v>
      </c>
      <c r="FA171">
        <v>3</v>
      </c>
      <c r="FB171">
        <v>1</v>
      </c>
      <c r="FC171">
        <v>1</v>
      </c>
      <c r="FD171">
        <v>1</v>
      </c>
      <c r="FE171">
        <v>4</v>
      </c>
      <c r="FF171" s="2">
        <f t="shared" si="513"/>
        <v>39</v>
      </c>
      <c r="FG171" s="3">
        <f t="shared" si="514"/>
        <v>1.95</v>
      </c>
      <c r="FH171" s="2" t="s">
        <v>1042</v>
      </c>
      <c r="FI171">
        <v>0</v>
      </c>
      <c r="FJ171" t="s">
        <v>521</v>
      </c>
      <c r="FK171">
        <v>16</v>
      </c>
      <c r="FL171" t="s">
        <v>514</v>
      </c>
      <c r="FM171" s="3">
        <v>10</v>
      </c>
      <c r="FN171" s="2">
        <v>1</v>
      </c>
      <c r="FO171">
        <v>1</v>
      </c>
      <c r="FP171">
        <v>1</v>
      </c>
      <c r="FQ171">
        <v>1</v>
      </c>
      <c r="FR171">
        <v>1</v>
      </c>
      <c r="FS171">
        <v>2</v>
      </c>
      <c r="FT171">
        <v>2</v>
      </c>
      <c r="FU171">
        <v>2</v>
      </c>
      <c r="FV171">
        <v>1</v>
      </c>
      <c r="FW171">
        <v>1</v>
      </c>
      <c r="FX171">
        <v>1</v>
      </c>
      <c r="FY171" s="37">
        <v>2</v>
      </c>
      <c r="FZ171">
        <v>1</v>
      </c>
      <c r="GA171">
        <v>1</v>
      </c>
      <c r="GB171">
        <v>1</v>
      </c>
      <c r="GC171">
        <v>2</v>
      </c>
      <c r="GD171">
        <v>1</v>
      </c>
      <c r="GE171">
        <v>1</v>
      </c>
      <c r="GF171">
        <v>2</v>
      </c>
      <c r="GG171">
        <v>2</v>
      </c>
      <c r="GH171">
        <v>1</v>
      </c>
      <c r="GI171">
        <v>2</v>
      </c>
      <c r="GJ171" s="2">
        <f t="shared" si="515"/>
        <v>27</v>
      </c>
      <c r="GK171" s="3">
        <f t="shared" si="516"/>
        <v>1.35</v>
      </c>
      <c r="GL171" s="2" t="s">
        <v>505</v>
      </c>
      <c r="GM171">
        <v>1</v>
      </c>
      <c r="GN171" t="s">
        <v>512</v>
      </c>
      <c r="GO171">
        <v>8</v>
      </c>
      <c r="GP171" t="s">
        <v>520</v>
      </c>
      <c r="GQ171" s="3">
        <v>15</v>
      </c>
      <c r="GR171" s="2">
        <v>1</v>
      </c>
      <c r="GS171">
        <v>4</v>
      </c>
      <c r="GT171">
        <v>4</v>
      </c>
      <c r="GU171">
        <v>3</v>
      </c>
      <c r="GV171">
        <v>3</v>
      </c>
      <c r="GW171">
        <v>2</v>
      </c>
      <c r="GX171" s="37">
        <f>LOOKUP(GW171,{1,2,3,4,5},{5,4,3,2,1})</f>
        <v>4</v>
      </c>
      <c r="GY171">
        <v>1</v>
      </c>
      <c r="GZ171" s="37">
        <f>LOOKUP(GY171,{1,2,3,4,5},{5,4,3,2,1})</f>
        <v>5</v>
      </c>
      <c r="HA171">
        <v>2</v>
      </c>
      <c r="HB171">
        <v>1</v>
      </c>
      <c r="HC171" s="37">
        <f>LOOKUP(HB171,{1,2,3,4,5},{5,4,3,2,1})</f>
        <v>5</v>
      </c>
      <c r="HD171">
        <v>2</v>
      </c>
      <c r="HE171">
        <v>3</v>
      </c>
      <c r="HF171">
        <v>4</v>
      </c>
      <c r="HG171">
        <v>2</v>
      </c>
      <c r="HH171">
        <v>4</v>
      </c>
      <c r="HI171">
        <v>4</v>
      </c>
      <c r="HJ171">
        <v>5</v>
      </c>
      <c r="HK171">
        <v>2</v>
      </c>
      <c r="HL171" s="37">
        <f>LOOKUP(HK171,{1,2,3,4,5},{5,4,3,2,1})</f>
        <v>4</v>
      </c>
      <c r="HM171">
        <v>2</v>
      </c>
      <c r="HN171" s="37">
        <f>LOOKUP(HM171,{1,2,3,4,5},{5,4,3,2,1})</f>
        <v>4</v>
      </c>
      <c r="HO171">
        <f t="shared" si="517"/>
        <v>62</v>
      </c>
      <c r="HP171">
        <f t="shared" si="518"/>
        <v>3.65</v>
      </c>
      <c r="HQ171">
        <v>1</v>
      </c>
      <c r="HR171">
        <v>3</v>
      </c>
      <c r="HS171">
        <v>3</v>
      </c>
      <c r="HT171">
        <v>2</v>
      </c>
      <c r="HU171">
        <v>1</v>
      </c>
      <c r="HV171">
        <v>1</v>
      </c>
      <c r="HW171">
        <v>2</v>
      </c>
      <c r="HX171" s="37">
        <v>3</v>
      </c>
      <c r="HY171">
        <v>2</v>
      </c>
      <c r="HZ171">
        <v>2</v>
      </c>
      <c r="IA171">
        <v>1</v>
      </c>
      <c r="IB171">
        <v>1</v>
      </c>
      <c r="IC171">
        <v>2</v>
      </c>
      <c r="ID171">
        <v>2</v>
      </c>
      <c r="IE171">
        <v>2</v>
      </c>
      <c r="IF171">
        <v>3</v>
      </c>
      <c r="IG171">
        <v>3</v>
      </c>
      <c r="IH171">
        <v>2</v>
      </c>
      <c r="II171">
        <v>1</v>
      </c>
      <c r="IJ171" s="37">
        <f>LOOKUP(II171,{1,2,3},{3,2,1})</f>
        <v>3</v>
      </c>
      <c r="IK171" s="2">
        <f t="shared" si="488"/>
        <v>35</v>
      </c>
      <c r="IL171" s="3">
        <f t="shared" si="489"/>
        <v>2.06</v>
      </c>
      <c r="IM171" s="2">
        <v>1</v>
      </c>
      <c r="IN171">
        <v>2</v>
      </c>
      <c r="IO171">
        <v>4</v>
      </c>
      <c r="IP171">
        <v>3</v>
      </c>
      <c r="IQ171">
        <v>3</v>
      </c>
      <c r="IR171">
        <v>5</v>
      </c>
      <c r="IS171">
        <v>4</v>
      </c>
      <c r="IT171" s="2">
        <f t="shared" ref="IT171:IT176" si="543">SUM(IN171:IS171)</f>
        <v>21</v>
      </c>
      <c r="IU171" s="3">
        <f t="shared" ref="IU171:IU176" si="544">ROUND((IT171/6),3)</f>
        <v>3.5</v>
      </c>
      <c r="IV171" s="2">
        <v>1</v>
      </c>
      <c r="IW171">
        <v>2</v>
      </c>
      <c r="IX171">
        <v>4</v>
      </c>
      <c r="IY171">
        <v>4</v>
      </c>
      <c r="IZ171">
        <v>3</v>
      </c>
      <c r="JA171">
        <v>5</v>
      </c>
      <c r="JB171">
        <v>4</v>
      </c>
      <c r="JC171" s="2">
        <f t="shared" ref="JC171:JC176" si="545">SUM(IW171:JB171)</f>
        <v>22</v>
      </c>
      <c r="JD171" s="3">
        <f t="shared" ref="JD171:JD176" si="546">ROUND((JC171/6),3)</f>
        <v>3.6669999999999998</v>
      </c>
      <c r="JE171" s="2">
        <v>1</v>
      </c>
      <c r="JF171">
        <v>3</v>
      </c>
      <c r="JG171">
        <v>4</v>
      </c>
      <c r="JH171">
        <v>2</v>
      </c>
      <c r="JI171">
        <v>4</v>
      </c>
      <c r="JJ171">
        <v>2</v>
      </c>
      <c r="JK171">
        <v>4</v>
      </c>
      <c r="JL171" s="2">
        <f t="shared" si="523"/>
        <v>19</v>
      </c>
      <c r="JM171" s="3">
        <f t="shared" si="524"/>
        <v>3.1669999999999998</v>
      </c>
      <c r="JN171" s="2">
        <v>1</v>
      </c>
      <c r="JO171">
        <v>4</v>
      </c>
      <c r="JP171">
        <v>4</v>
      </c>
      <c r="JQ171">
        <v>3</v>
      </c>
      <c r="JR171">
        <v>4</v>
      </c>
      <c r="JS171">
        <v>3</v>
      </c>
      <c r="JT171">
        <v>4</v>
      </c>
      <c r="JU171" s="2">
        <f t="shared" si="541"/>
        <v>22</v>
      </c>
      <c r="JV171" s="3">
        <f t="shared" si="542"/>
        <v>3.6669999999999998</v>
      </c>
      <c r="JW171" s="2">
        <v>1</v>
      </c>
      <c r="JX171">
        <v>4</v>
      </c>
      <c r="JY171" s="37">
        <f>LOOKUP(JX171,{1,2,3,4,5},{5,4,3,2,1})</f>
        <v>2</v>
      </c>
      <c r="JZ171">
        <v>5</v>
      </c>
      <c r="KA171" s="37">
        <f>LOOKUP(JZ171,{1,2,3,4,5},{5,4,3,2,1})</f>
        <v>1</v>
      </c>
      <c r="KB171">
        <v>3</v>
      </c>
      <c r="KC171" s="37">
        <f>LOOKUP(KB171,{1,2,3,4,5},{5,4,3,2,1})</f>
        <v>3</v>
      </c>
      <c r="KD171">
        <v>5</v>
      </c>
      <c r="KE171" s="37">
        <f>LOOKUP(KD171,{1,2,3,4,5},{5,4,3,2,1})</f>
        <v>1</v>
      </c>
      <c r="KF171">
        <v>3</v>
      </c>
      <c r="KG171" s="37">
        <f>LOOKUP(KF171,{1,2,3,4,5},{5,4,3,2,1})</f>
        <v>3</v>
      </c>
      <c r="KH171">
        <v>5</v>
      </c>
      <c r="KI171" s="37">
        <f>LOOKUP(KH171,{1,2,3,4,5},{5,4,3,2,1})</f>
        <v>1</v>
      </c>
      <c r="KJ171" s="2">
        <f t="shared" si="448"/>
        <v>25</v>
      </c>
      <c r="KK171" s="3">
        <f t="shared" si="525"/>
        <v>4.1669999999999998</v>
      </c>
      <c r="KL171" s="2">
        <f t="shared" ref="KL171:KL176" si="547">(IN171+IW171+JY171)</f>
        <v>6</v>
      </c>
      <c r="KM171">
        <f t="shared" ref="KM171:KM176" si="548">(IO171+IX171+KA171)</f>
        <v>9</v>
      </c>
      <c r="KN171">
        <f t="shared" ref="KN171:KN176" si="549">(IP171+IY171+KC171)</f>
        <v>10</v>
      </c>
      <c r="KO171">
        <f t="shared" ref="KO171:KO176" si="550">(IQ171+IZ171+KE171)</f>
        <v>7</v>
      </c>
      <c r="KP171">
        <f t="shared" ref="KP171:KP176" si="551">(IR171+JA171+KG171)</f>
        <v>13</v>
      </c>
      <c r="KQ171">
        <f t="shared" ref="KQ171:KQ176" si="552">(IS171+JB171+KI171)</f>
        <v>9</v>
      </c>
      <c r="KR171" s="2">
        <f t="shared" ref="KR171:KR176" si="553">(JF171+JO171)</f>
        <v>7</v>
      </c>
      <c r="KS171">
        <f t="shared" si="540"/>
        <v>8</v>
      </c>
      <c r="KT171">
        <f t="shared" si="456"/>
        <v>5</v>
      </c>
      <c r="KU171">
        <f t="shared" si="457"/>
        <v>8</v>
      </c>
      <c r="KV171">
        <f t="shared" si="458"/>
        <v>5</v>
      </c>
      <c r="KW171" s="3">
        <f t="shared" si="459"/>
        <v>8</v>
      </c>
      <c r="KX171" s="2">
        <v>1</v>
      </c>
      <c r="KY171">
        <v>4</v>
      </c>
      <c r="KZ171">
        <v>5</v>
      </c>
      <c r="LA171">
        <v>3</v>
      </c>
      <c r="LB171">
        <v>2</v>
      </c>
      <c r="LC171">
        <v>4</v>
      </c>
      <c r="LD171">
        <v>4</v>
      </c>
      <c r="LE171">
        <v>5</v>
      </c>
      <c r="LF171">
        <v>4</v>
      </c>
      <c r="LG171">
        <v>5</v>
      </c>
      <c r="LH171">
        <v>4</v>
      </c>
      <c r="LI171">
        <v>3</v>
      </c>
      <c r="LJ171">
        <v>5</v>
      </c>
      <c r="LK171">
        <v>4</v>
      </c>
      <c r="LL171">
        <v>4</v>
      </c>
      <c r="LM171">
        <v>3</v>
      </c>
      <c r="LN171">
        <v>2</v>
      </c>
      <c r="LO171">
        <v>2</v>
      </c>
      <c r="LP171">
        <v>3</v>
      </c>
      <c r="LQ171">
        <v>4</v>
      </c>
      <c r="LR171">
        <v>3</v>
      </c>
      <c r="LS171">
        <v>1</v>
      </c>
      <c r="LT171">
        <v>4</v>
      </c>
      <c r="LU171" s="2">
        <f t="shared" si="530"/>
        <v>28</v>
      </c>
      <c r="LV171" s="3">
        <f t="shared" si="531"/>
        <v>4.6669999999999998</v>
      </c>
      <c r="LW171" s="2">
        <f t="shared" si="532"/>
        <v>50</v>
      </c>
      <c r="LX171" s="3">
        <f t="shared" si="533"/>
        <v>3.125</v>
      </c>
      <c r="LY171" s="2">
        <f t="shared" si="534"/>
        <v>78</v>
      </c>
      <c r="LZ171" s="3">
        <f t="shared" si="535"/>
        <v>3.5449999999999999</v>
      </c>
      <c r="MA171" s="2">
        <v>1</v>
      </c>
      <c r="MB171">
        <v>2</v>
      </c>
      <c r="MC171">
        <v>2</v>
      </c>
      <c r="MD171">
        <v>1</v>
      </c>
      <c r="ME171">
        <v>2</v>
      </c>
      <c r="MF171">
        <v>2</v>
      </c>
      <c r="MG171">
        <v>1</v>
      </c>
      <c r="MH171">
        <v>1</v>
      </c>
      <c r="MI171">
        <v>1</v>
      </c>
      <c r="MJ171" s="3">
        <v>1</v>
      </c>
      <c r="MK171">
        <f t="shared" si="536"/>
        <v>14</v>
      </c>
      <c r="ML171" s="32">
        <v>1</v>
      </c>
      <c r="MM171" s="31">
        <v>3</v>
      </c>
      <c r="MN171" s="31">
        <v>2</v>
      </c>
      <c r="MO171" s="31">
        <v>4</v>
      </c>
      <c r="MP171" s="31">
        <f>LOOKUP(MO171,{1,2,3,4,5},{5,4,3,2,1})</f>
        <v>2</v>
      </c>
      <c r="MQ171" s="31">
        <v>3</v>
      </c>
      <c r="MR171" s="31">
        <v>4</v>
      </c>
      <c r="MS171" s="31">
        <f>LOOKUP(MR171,{1,2,3,4,5},{5,4,3,2,1})</f>
        <v>2</v>
      </c>
      <c r="MT171" s="31">
        <v>4</v>
      </c>
      <c r="MU171" s="31">
        <f>LOOKUP(MT171,{1,2,3,4,5},{5,4,3,2,1})</f>
        <v>2</v>
      </c>
      <c r="MV171" s="31">
        <v>3</v>
      </c>
      <c r="MW171" s="31">
        <v>2</v>
      </c>
      <c r="MX171" s="31">
        <v>2</v>
      </c>
      <c r="MY171" s="31">
        <v>4</v>
      </c>
      <c r="MZ171" s="31">
        <f>LOOKUP(MY171,{1,2,3,4,5},{5,4,3,2,1})</f>
        <v>2</v>
      </c>
      <c r="NA171" s="31">
        <v>3</v>
      </c>
      <c r="NB171" s="31">
        <v>4</v>
      </c>
      <c r="NC171" s="31" t="s">
        <v>440</v>
      </c>
      <c r="ND171" s="31" t="s">
        <v>440</v>
      </c>
      <c r="NE171" s="31">
        <v>2</v>
      </c>
      <c r="NF171" s="31">
        <v>4</v>
      </c>
      <c r="NG171" s="31">
        <f>LOOKUP(NF171,{1,2,3,4,5},{5,4,3,2,1})</f>
        <v>2</v>
      </c>
      <c r="NH171" s="31">
        <v>4</v>
      </c>
      <c r="NI171" s="31">
        <f>LOOKUP(NH171,{1,2,3,4,5},{5,4,3,2,1})</f>
        <v>2</v>
      </c>
      <c r="NJ171" s="31">
        <v>3</v>
      </c>
      <c r="NK171" s="31">
        <v>2</v>
      </c>
      <c r="NL171" s="31">
        <f>LOOKUP(NK171,{1,2,3,4,5},{5,4,3,2,1})</f>
        <v>4</v>
      </c>
      <c r="NM171" s="31">
        <v>3</v>
      </c>
      <c r="NN171" s="31">
        <f>LOOKUP(NM171,{1,2,3,4,5},{5,4,3,2,1})</f>
        <v>3</v>
      </c>
      <c r="NO171" s="31">
        <v>2</v>
      </c>
      <c r="NP171" s="31">
        <f>LOOKUP(NO171,{1,2,3,4,5},{5,4,3,2,1})</f>
        <v>4</v>
      </c>
      <c r="NQ171" s="31">
        <v>3</v>
      </c>
      <c r="NR171" s="31">
        <v>3</v>
      </c>
      <c r="NS171" s="31">
        <v>4</v>
      </c>
      <c r="NT171" s="31">
        <v>3</v>
      </c>
      <c r="NU171" s="31">
        <f>LOOKUP(NT171,{1,2,3,4,5},{5,4,3,2,1})</f>
        <v>3</v>
      </c>
      <c r="NV171" s="31">
        <v>4</v>
      </c>
      <c r="NW171" s="31">
        <f>LOOKUP(NV171,{1,2,3,4,5},{5,4,3,2,1})</f>
        <v>2</v>
      </c>
      <c r="NX171" s="31">
        <v>4</v>
      </c>
      <c r="NY171" s="31">
        <f>LOOKUP(NX171,{1,2,3,4,5},{5,4,3,2,1})</f>
        <v>2</v>
      </c>
      <c r="NZ171" s="31">
        <f t="shared" si="485"/>
        <v>67</v>
      </c>
      <c r="OA171" s="31">
        <f t="shared" si="486"/>
        <v>2.58</v>
      </c>
      <c r="OB171" s="13" t="s">
        <v>1043</v>
      </c>
      <c r="OC171" s="1" t="s">
        <v>440</v>
      </c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</row>
    <row r="172" spans="1:461" x14ac:dyDescent="0.3">
      <c r="A172" s="30">
        <v>192</v>
      </c>
      <c r="B172" s="2" t="s">
        <v>1044</v>
      </c>
      <c r="C172" s="3">
        <v>1</v>
      </c>
      <c r="D172" s="2">
        <v>19</v>
      </c>
      <c r="E172">
        <v>2</v>
      </c>
      <c r="F172" s="2">
        <v>2</v>
      </c>
      <c r="G172">
        <v>2</v>
      </c>
      <c r="H172" s="3">
        <v>1</v>
      </c>
      <c r="I172" s="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f t="shared" si="446"/>
        <v>2</v>
      </c>
      <c r="R172">
        <v>2</v>
      </c>
      <c r="S172">
        <v>4</v>
      </c>
      <c r="T172">
        <f>LOOKUP(R172,{1,2,3,4,5,6,11,15},{1,2,1,2,2,2,1,2})</f>
        <v>2</v>
      </c>
      <c r="U172">
        <v>1</v>
      </c>
      <c r="V172" s="3"/>
      <c r="W172" s="2">
        <v>2</v>
      </c>
      <c r="X172">
        <v>15</v>
      </c>
      <c r="Y172">
        <v>75</v>
      </c>
      <c r="Z172" s="13">
        <f t="shared" si="538"/>
        <v>3.75</v>
      </c>
      <c r="AA172">
        <v>85</v>
      </c>
      <c r="AB172" s="13">
        <f t="shared" si="539"/>
        <v>4.25</v>
      </c>
      <c r="AC172">
        <f t="shared" si="537"/>
        <v>12</v>
      </c>
      <c r="AD172" s="13">
        <f t="shared" si="487"/>
        <v>4</v>
      </c>
      <c r="AE172" s="2">
        <v>1</v>
      </c>
      <c r="AF172">
        <v>1</v>
      </c>
      <c r="AG172">
        <f t="shared" si="463"/>
        <v>1</v>
      </c>
      <c r="AH172">
        <v>1</v>
      </c>
      <c r="AI172">
        <f t="shared" si="464"/>
        <v>1</v>
      </c>
      <c r="AJ172">
        <v>1</v>
      </c>
      <c r="AK172">
        <f t="shared" si="465"/>
        <v>1</v>
      </c>
      <c r="AL172">
        <v>2</v>
      </c>
      <c r="AM172">
        <f t="shared" si="466"/>
        <v>1</v>
      </c>
      <c r="AN172">
        <v>2</v>
      </c>
      <c r="AO172">
        <f t="shared" si="467"/>
        <v>1</v>
      </c>
      <c r="AP172">
        <v>1</v>
      </c>
      <c r="AQ172">
        <f t="shared" si="468"/>
        <v>1</v>
      </c>
      <c r="AR172">
        <v>2</v>
      </c>
      <c r="AS172">
        <f t="shared" si="469"/>
        <v>1</v>
      </c>
      <c r="AT172">
        <v>1</v>
      </c>
      <c r="AU172">
        <f t="shared" si="470"/>
        <v>-1</v>
      </c>
      <c r="AV172">
        <v>1</v>
      </c>
      <c r="AW172">
        <f t="shared" si="471"/>
        <v>1</v>
      </c>
      <c r="AX172">
        <v>1</v>
      </c>
      <c r="AY172">
        <f t="shared" si="472"/>
        <v>-1</v>
      </c>
      <c r="AZ172">
        <v>1</v>
      </c>
      <c r="BA172">
        <f t="shared" si="473"/>
        <v>-1</v>
      </c>
      <c r="BB172">
        <v>1</v>
      </c>
      <c r="BC172">
        <f t="shared" si="474"/>
        <v>1</v>
      </c>
      <c r="BD172">
        <v>1</v>
      </c>
      <c r="BE172">
        <f t="shared" si="475"/>
        <v>1</v>
      </c>
      <c r="BF172">
        <v>2</v>
      </c>
      <c r="BG172">
        <f t="shared" si="476"/>
        <v>1</v>
      </c>
      <c r="BH172">
        <v>1</v>
      </c>
      <c r="BI172">
        <f t="shared" si="477"/>
        <v>1</v>
      </c>
      <c r="BJ172">
        <v>2</v>
      </c>
      <c r="BK172">
        <f t="shared" si="478"/>
        <v>1</v>
      </c>
      <c r="BL172">
        <v>2</v>
      </c>
      <c r="BM172">
        <f t="shared" si="479"/>
        <v>1</v>
      </c>
      <c r="BN172">
        <v>1</v>
      </c>
      <c r="BO172">
        <f t="shared" si="480"/>
        <v>1</v>
      </c>
      <c r="BP172">
        <v>1</v>
      </c>
      <c r="BQ172">
        <f t="shared" si="481"/>
        <v>1</v>
      </c>
      <c r="BR172">
        <v>2</v>
      </c>
      <c r="BS172">
        <f t="shared" si="482"/>
        <v>1</v>
      </c>
      <c r="BT172">
        <v>1</v>
      </c>
      <c r="BU172">
        <f t="shared" si="483"/>
        <v>-1</v>
      </c>
      <c r="BV172" s="13">
        <f t="shared" si="484"/>
        <v>13</v>
      </c>
      <c r="BW172" s="2">
        <v>1</v>
      </c>
      <c r="BX172">
        <v>2</v>
      </c>
      <c r="BY172">
        <v>3</v>
      </c>
      <c r="BZ172">
        <v>2</v>
      </c>
      <c r="CA172">
        <v>5</v>
      </c>
      <c r="CB172">
        <v>1</v>
      </c>
      <c r="CC172">
        <v>4</v>
      </c>
      <c r="CD172">
        <v>2</v>
      </c>
      <c r="CE172" s="37">
        <v>5</v>
      </c>
      <c r="CF172">
        <v>3</v>
      </c>
      <c r="CG172">
        <v>2</v>
      </c>
      <c r="CH172">
        <v>2</v>
      </c>
      <c r="CI172">
        <v>1</v>
      </c>
      <c r="CJ172">
        <v>4</v>
      </c>
      <c r="CK172">
        <v>2</v>
      </c>
      <c r="CL172">
        <v>4</v>
      </c>
      <c r="CM172">
        <v>4</v>
      </c>
      <c r="CN172">
        <v>3</v>
      </c>
      <c r="CO172">
        <v>4</v>
      </c>
      <c r="CP172">
        <v>5</v>
      </c>
      <c r="CQ172">
        <v>4</v>
      </c>
      <c r="CR172">
        <v>2</v>
      </c>
      <c r="CS172">
        <f>LOOKUP(CR172,{1,2,3,4,5},{5,4,3,2,1})</f>
        <v>4</v>
      </c>
      <c r="CT172">
        <v>4</v>
      </c>
      <c r="CU172">
        <v>4</v>
      </c>
      <c r="CV172">
        <v>4</v>
      </c>
      <c r="CW172">
        <v>3</v>
      </c>
      <c r="CX172">
        <f>LOOKUP(CW172,{1,2,3,4,5},{5,4,3,2,1})</f>
        <v>3</v>
      </c>
      <c r="CY172">
        <v>3</v>
      </c>
      <c r="CZ172">
        <f>LOOKUP(CY172,{1,2,3,4,5},{5,4,3,2,1})</f>
        <v>3</v>
      </c>
      <c r="DA172">
        <v>2</v>
      </c>
      <c r="DB172">
        <f>LOOKUP(DA172,{1,2,3,4,5},{5,4,3,2,1})</f>
        <v>4</v>
      </c>
      <c r="DC172">
        <v>3</v>
      </c>
      <c r="DD172">
        <v>4</v>
      </c>
      <c r="DE172">
        <v>4</v>
      </c>
      <c r="DF172">
        <v>5</v>
      </c>
      <c r="DG172">
        <v>5</v>
      </c>
      <c r="DH172">
        <v>4</v>
      </c>
      <c r="DI172">
        <v>5</v>
      </c>
      <c r="DJ172">
        <v>3</v>
      </c>
      <c r="DK172">
        <v>4</v>
      </c>
      <c r="DL172" s="2">
        <f t="shared" si="490"/>
        <v>7</v>
      </c>
      <c r="DM172">
        <f t="shared" si="491"/>
        <v>2.3332999999999999</v>
      </c>
      <c r="DN172">
        <f t="shared" si="492"/>
        <v>14</v>
      </c>
      <c r="DO172">
        <f t="shared" si="493"/>
        <v>4.6666999999999996</v>
      </c>
      <c r="DP172">
        <f t="shared" si="494"/>
        <v>21</v>
      </c>
      <c r="DQ172" s="3">
        <f t="shared" si="495"/>
        <v>3.5</v>
      </c>
      <c r="DR172" s="2">
        <f t="shared" si="496"/>
        <v>22</v>
      </c>
      <c r="DS172">
        <f t="shared" si="497"/>
        <v>3.6667000000000001</v>
      </c>
      <c r="DT172">
        <f t="shared" si="498"/>
        <v>19</v>
      </c>
      <c r="DU172">
        <f t="shared" si="499"/>
        <v>2.375</v>
      </c>
      <c r="DV172">
        <f t="shared" si="500"/>
        <v>41</v>
      </c>
      <c r="DW172" s="3">
        <f t="shared" si="501"/>
        <v>2.93</v>
      </c>
      <c r="DX172" s="2">
        <f t="shared" si="502"/>
        <v>13</v>
      </c>
      <c r="DY172">
        <f t="shared" si="503"/>
        <v>4.3333000000000004</v>
      </c>
      <c r="DZ172">
        <f t="shared" si="504"/>
        <v>12</v>
      </c>
      <c r="EA172">
        <f t="shared" si="505"/>
        <v>4</v>
      </c>
      <c r="EB172">
        <f t="shared" si="506"/>
        <v>25</v>
      </c>
      <c r="EC172" s="3">
        <f t="shared" si="507"/>
        <v>4.17</v>
      </c>
      <c r="ED172" s="2">
        <f t="shared" si="447"/>
        <v>21</v>
      </c>
      <c r="EE172" s="3">
        <f t="shared" si="508"/>
        <v>3.5</v>
      </c>
      <c r="EF172" s="2">
        <f t="shared" si="509"/>
        <v>12</v>
      </c>
      <c r="EG172" s="3">
        <f t="shared" si="510"/>
        <v>4</v>
      </c>
      <c r="EH172" s="2">
        <f t="shared" si="511"/>
        <v>120</v>
      </c>
      <c r="EI172" s="3">
        <f t="shared" si="512"/>
        <v>3.43</v>
      </c>
      <c r="EJ172" s="2">
        <v>1</v>
      </c>
      <c r="EK172">
        <v>1</v>
      </c>
      <c r="EL172">
        <v>1</v>
      </c>
      <c r="EM172">
        <v>4</v>
      </c>
      <c r="EN172">
        <v>2</v>
      </c>
      <c r="EO172">
        <v>2</v>
      </c>
      <c r="EP172">
        <v>2</v>
      </c>
      <c r="EQ172">
        <v>5</v>
      </c>
      <c r="ER172">
        <v>2</v>
      </c>
      <c r="ES172">
        <v>2</v>
      </c>
      <c r="ET172">
        <v>5</v>
      </c>
      <c r="EU172" s="37">
        <v>2</v>
      </c>
      <c r="EV172">
        <v>1</v>
      </c>
      <c r="EW172">
        <v>1</v>
      </c>
      <c r="EX172">
        <v>1</v>
      </c>
      <c r="EY172">
        <v>1</v>
      </c>
      <c r="EZ172">
        <v>3</v>
      </c>
      <c r="FA172">
        <v>2</v>
      </c>
      <c r="FB172">
        <v>1</v>
      </c>
      <c r="FC172">
        <v>1</v>
      </c>
      <c r="FD172">
        <v>1</v>
      </c>
      <c r="FE172">
        <v>4</v>
      </c>
      <c r="FF172" s="2">
        <f t="shared" si="513"/>
        <v>42</v>
      </c>
      <c r="FG172" s="3">
        <f t="shared" si="514"/>
        <v>2.1</v>
      </c>
      <c r="FH172" s="2" t="s">
        <v>520</v>
      </c>
      <c r="FI172">
        <v>15</v>
      </c>
      <c r="FJ172" t="s">
        <v>514</v>
      </c>
      <c r="FK172">
        <v>10</v>
      </c>
      <c r="FL172" t="s">
        <v>511</v>
      </c>
      <c r="FM172" s="3">
        <v>7</v>
      </c>
      <c r="FN172" s="2">
        <v>1</v>
      </c>
      <c r="FO172">
        <v>1</v>
      </c>
      <c r="FP172">
        <v>1</v>
      </c>
      <c r="FQ172">
        <v>1</v>
      </c>
      <c r="FR172">
        <v>2</v>
      </c>
      <c r="FS172">
        <v>2</v>
      </c>
      <c r="FT172">
        <v>2</v>
      </c>
      <c r="FU172">
        <v>2</v>
      </c>
      <c r="FV172">
        <v>1</v>
      </c>
      <c r="FW172">
        <v>1</v>
      </c>
      <c r="FX172">
        <v>1</v>
      </c>
      <c r="FY172" s="37">
        <v>2</v>
      </c>
      <c r="FZ172">
        <v>2</v>
      </c>
      <c r="GA172">
        <v>1</v>
      </c>
      <c r="GB172">
        <v>1</v>
      </c>
      <c r="GC172">
        <v>2</v>
      </c>
      <c r="GD172">
        <v>1</v>
      </c>
      <c r="GE172">
        <v>1</v>
      </c>
      <c r="GF172">
        <v>2</v>
      </c>
      <c r="GG172">
        <v>2</v>
      </c>
      <c r="GH172">
        <v>1</v>
      </c>
      <c r="GI172">
        <v>1</v>
      </c>
      <c r="GJ172" s="2">
        <f t="shared" si="515"/>
        <v>28</v>
      </c>
      <c r="GK172" s="3">
        <f t="shared" si="516"/>
        <v>1.4</v>
      </c>
      <c r="GL172" s="2" t="s">
        <v>507</v>
      </c>
      <c r="GM172">
        <v>3</v>
      </c>
      <c r="GN172" t="s">
        <v>513</v>
      </c>
      <c r="GO172">
        <v>9</v>
      </c>
      <c r="GP172" t="s">
        <v>512</v>
      </c>
      <c r="GQ172" s="3">
        <v>8</v>
      </c>
      <c r="GR172" s="2">
        <v>1</v>
      </c>
      <c r="GS172">
        <v>5</v>
      </c>
      <c r="GT172">
        <v>4</v>
      </c>
      <c r="GU172">
        <v>2</v>
      </c>
      <c r="GV172">
        <v>2</v>
      </c>
      <c r="GW172">
        <v>4</v>
      </c>
      <c r="GX172" s="37">
        <f>LOOKUP(GW172,{1,2,3,4,5},{5,4,3,2,1})</f>
        <v>2</v>
      </c>
      <c r="GY172">
        <v>2</v>
      </c>
      <c r="GZ172" s="37">
        <f>LOOKUP(GY172,{1,2,3,4,5},{5,4,3,2,1})</f>
        <v>4</v>
      </c>
      <c r="HA172">
        <v>3</v>
      </c>
      <c r="HB172">
        <v>4</v>
      </c>
      <c r="HC172" s="37">
        <f>LOOKUP(HB172,{1,2,3,4,5},{5,4,3,2,1})</f>
        <v>2</v>
      </c>
      <c r="HD172">
        <v>2</v>
      </c>
      <c r="HE172">
        <v>5</v>
      </c>
      <c r="HF172">
        <v>5</v>
      </c>
      <c r="HG172">
        <v>4</v>
      </c>
      <c r="HH172">
        <v>4</v>
      </c>
      <c r="HI172">
        <v>5</v>
      </c>
      <c r="HJ172">
        <v>5</v>
      </c>
      <c r="HK172">
        <v>2</v>
      </c>
      <c r="HL172" s="37">
        <f>LOOKUP(HK172,{1,2,3,4,5},{5,4,3,2,1})</f>
        <v>4</v>
      </c>
      <c r="HM172">
        <v>1</v>
      </c>
      <c r="HN172" s="37">
        <f>LOOKUP(HM172,{1,2,3,4,5},{5,4,3,2,1})</f>
        <v>5</v>
      </c>
      <c r="HO172">
        <f t="shared" si="517"/>
        <v>63</v>
      </c>
      <c r="HP172">
        <f t="shared" si="518"/>
        <v>3.71</v>
      </c>
      <c r="HQ172">
        <v>1</v>
      </c>
      <c r="HR172">
        <v>1</v>
      </c>
      <c r="HS172">
        <v>2</v>
      </c>
      <c r="HT172">
        <v>1</v>
      </c>
      <c r="HU172">
        <v>2</v>
      </c>
      <c r="HV172">
        <v>1</v>
      </c>
      <c r="HW172">
        <v>1</v>
      </c>
      <c r="HX172" s="37">
        <v>3</v>
      </c>
      <c r="HY172">
        <v>2</v>
      </c>
      <c r="HZ172">
        <v>3</v>
      </c>
      <c r="IA172">
        <v>2</v>
      </c>
      <c r="IB172">
        <v>1</v>
      </c>
      <c r="IC172">
        <v>2</v>
      </c>
      <c r="ID172">
        <v>2</v>
      </c>
      <c r="IE172">
        <v>1</v>
      </c>
      <c r="IF172">
        <v>3</v>
      </c>
      <c r="IG172">
        <v>3</v>
      </c>
      <c r="IH172">
        <v>2</v>
      </c>
      <c r="II172">
        <v>1</v>
      </c>
      <c r="IJ172" s="37">
        <f>LOOKUP(II172,{1,2,3},{3,2,1})</f>
        <v>3</v>
      </c>
      <c r="IK172" s="2">
        <f t="shared" si="488"/>
        <v>32</v>
      </c>
      <c r="IL172" s="3">
        <f t="shared" si="489"/>
        <v>1.88</v>
      </c>
      <c r="IM172" s="2">
        <v>1</v>
      </c>
      <c r="IN172">
        <v>2</v>
      </c>
      <c r="IO172">
        <v>3</v>
      </c>
      <c r="IP172">
        <v>4</v>
      </c>
      <c r="IQ172">
        <v>1</v>
      </c>
      <c r="IR172">
        <v>5</v>
      </c>
      <c r="IS172">
        <v>4</v>
      </c>
      <c r="IT172" s="2">
        <f t="shared" si="543"/>
        <v>19</v>
      </c>
      <c r="IU172" s="3">
        <f t="shared" si="544"/>
        <v>3.1669999999999998</v>
      </c>
      <c r="IV172" s="2">
        <v>1</v>
      </c>
      <c r="IW172">
        <v>3</v>
      </c>
      <c r="IX172">
        <v>4</v>
      </c>
      <c r="IY172">
        <v>4</v>
      </c>
      <c r="IZ172">
        <v>3</v>
      </c>
      <c r="JA172">
        <v>5</v>
      </c>
      <c r="JB172">
        <v>5</v>
      </c>
      <c r="JC172" s="2">
        <f t="shared" si="545"/>
        <v>24</v>
      </c>
      <c r="JD172" s="3">
        <f t="shared" si="546"/>
        <v>4</v>
      </c>
      <c r="JE172" s="2">
        <v>1</v>
      </c>
      <c r="JF172">
        <v>2</v>
      </c>
      <c r="JG172">
        <v>4</v>
      </c>
      <c r="JH172">
        <v>3</v>
      </c>
      <c r="JI172">
        <v>3</v>
      </c>
      <c r="JJ172">
        <v>2</v>
      </c>
      <c r="JK172">
        <v>3</v>
      </c>
      <c r="JL172" s="2">
        <f t="shared" si="523"/>
        <v>17</v>
      </c>
      <c r="JM172" s="3">
        <f t="shared" si="524"/>
        <v>2.8330000000000002</v>
      </c>
      <c r="JN172" s="2">
        <v>1</v>
      </c>
      <c r="JO172">
        <v>4</v>
      </c>
      <c r="JP172">
        <v>4</v>
      </c>
      <c r="JQ172">
        <v>3</v>
      </c>
      <c r="JR172">
        <v>5</v>
      </c>
      <c r="JS172">
        <v>3</v>
      </c>
      <c r="JT172">
        <v>4</v>
      </c>
      <c r="JU172" s="2">
        <f t="shared" si="541"/>
        <v>23</v>
      </c>
      <c r="JV172" s="3">
        <f t="shared" si="542"/>
        <v>3.8330000000000002</v>
      </c>
      <c r="JW172" s="2">
        <v>1</v>
      </c>
      <c r="JX172">
        <v>4</v>
      </c>
      <c r="JY172" s="37">
        <f>LOOKUP(JX172,{1,2,3,4,5},{5,4,3,2,1})</f>
        <v>2</v>
      </c>
      <c r="JZ172">
        <v>4</v>
      </c>
      <c r="KA172" s="37">
        <f>LOOKUP(JZ172,{1,2,3,4,5},{5,4,3,2,1})</f>
        <v>2</v>
      </c>
      <c r="KB172">
        <v>3</v>
      </c>
      <c r="KC172" s="37">
        <f>LOOKUP(KB172,{1,2,3,4,5},{5,4,3,2,1})</f>
        <v>3</v>
      </c>
      <c r="KD172">
        <v>5</v>
      </c>
      <c r="KE172" s="37">
        <f>LOOKUP(KD172,{1,2,3,4,5},{5,4,3,2,1})</f>
        <v>1</v>
      </c>
      <c r="KF172">
        <v>2</v>
      </c>
      <c r="KG172" s="37">
        <f>LOOKUP(KF172,{1,2,3,4,5},{5,4,3,2,1})</f>
        <v>4</v>
      </c>
      <c r="KH172">
        <v>2</v>
      </c>
      <c r="KI172" s="37">
        <f>LOOKUP(KH172,{1,2,3,4,5},{5,4,3,2,1})</f>
        <v>4</v>
      </c>
      <c r="KJ172" s="2">
        <f t="shared" si="448"/>
        <v>20</v>
      </c>
      <c r="KK172" s="3">
        <f t="shared" si="525"/>
        <v>3.3330000000000002</v>
      </c>
      <c r="KL172" s="2">
        <f t="shared" si="547"/>
        <v>7</v>
      </c>
      <c r="KM172">
        <f t="shared" si="548"/>
        <v>9</v>
      </c>
      <c r="KN172">
        <f t="shared" si="549"/>
        <v>11</v>
      </c>
      <c r="KO172">
        <f t="shared" si="550"/>
        <v>5</v>
      </c>
      <c r="KP172">
        <f t="shared" si="551"/>
        <v>14</v>
      </c>
      <c r="KQ172">
        <f t="shared" si="552"/>
        <v>13</v>
      </c>
      <c r="KR172" s="2">
        <f t="shared" si="553"/>
        <v>6</v>
      </c>
      <c r="KS172">
        <f t="shared" si="540"/>
        <v>8</v>
      </c>
      <c r="KT172">
        <f t="shared" si="456"/>
        <v>6</v>
      </c>
      <c r="KU172">
        <f t="shared" si="457"/>
        <v>8</v>
      </c>
      <c r="KV172">
        <f t="shared" si="458"/>
        <v>5</v>
      </c>
      <c r="KW172" s="3">
        <f t="shared" si="459"/>
        <v>7</v>
      </c>
      <c r="KX172" s="2">
        <v>1</v>
      </c>
      <c r="KY172">
        <v>3</v>
      </c>
      <c r="KZ172">
        <v>5</v>
      </c>
      <c r="LA172">
        <v>3</v>
      </c>
      <c r="LB172">
        <v>2</v>
      </c>
      <c r="LC172">
        <v>3</v>
      </c>
      <c r="LD172">
        <v>1</v>
      </c>
      <c r="LE172">
        <v>5</v>
      </c>
      <c r="LF172">
        <v>4</v>
      </c>
      <c r="LG172">
        <v>4</v>
      </c>
      <c r="LH172">
        <v>5</v>
      </c>
      <c r="LI172">
        <v>2</v>
      </c>
      <c r="LJ172">
        <v>5</v>
      </c>
      <c r="LK172">
        <v>3</v>
      </c>
      <c r="LL172">
        <v>4</v>
      </c>
      <c r="LM172">
        <v>4</v>
      </c>
      <c r="LN172">
        <v>3</v>
      </c>
      <c r="LO172">
        <v>1</v>
      </c>
      <c r="LP172">
        <v>1</v>
      </c>
      <c r="LQ172">
        <v>2</v>
      </c>
      <c r="LR172">
        <v>2</v>
      </c>
      <c r="LS172">
        <v>2</v>
      </c>
      <c r="LT172">
        <v>4</v>
      </c>
      <c r="LU172" s="2">
        <f t="shared" si="530"/>
        <v>27</v>
      </c>
      <c r="LV172" s="3">
        <f t="shared" si="531"/>
        <v>4.5</v>
      </c>
      <c r="LW172" s="2">
        <f t="shared" si="532"/>
        <v>41</v>
      </c>
      <c r="LX172" s="3">
        <f t="shared" si="533"/>
        <v>2.5630000000000002</v>
      </c>
      <c r="LY172" s="2">
        <f t="shared" si="534"/>
        <v>68</v>
      </c>
      <c r="LZ172" s="3">
        <f t="shared" si="535"/>
        <v>3.0910000000000002</v>
      </c>
      <c r="MA172" s="2">
        <v>2</v>
      </c>
      <c r="MB172">
        <v>2</v>
      </c>
      <c r="MC172">
        <v>1</v>
      </c>
      <c r="MD172">
        <v>1</v>
      </c>
      <c r="ME172">
        <v>1</v>
      </c>
      <c r="MF172">
        <v>2</v>
      </c>
      <c r="MG172">
        <v>1</v>
      </c>
      <c r="MH172">
        <v>1</v>
      </c>
      <c r="MI172">
        <v>2</v>
      </c>
      <c r="MJ172" s="3">
        <v>2</v>
      </c>
      <c r="MK172">
        <f t="shared" si="536"/>
        <v>15</v>
      </c>
      <c r="ML172" s="32">
        <v>1</v>
      </c>
      <c r="MM172" s="31">
        <v>4</v>
      </c>
      <c r="MN172" s="31">
        <v>5</v>
      </c>
      <c r="MO172" s="31">
        <v>3</v>
      </c>
      <c r="MP172" s="31">
        <f>LOOKUP(MO172,{1,2,3,4,5},{5,4,3,2,1})</f>
        <v>3</v>
      </c>
      <c r="MQ172" s="31">
        <v>4</v>
      </c>
      <c r="MR172" s="31" t="s">
        <v>440</v>
      </c>
      <c r="MS172" s="31" t="s">
        <v>440</v>
      </c>
      <c r="MT172" s="31">
        <v>2</v>
      </c>
      <c r="MU172" s="31">
        <f>LOOKUP(MT172,{1,2,3,4,5},{5,4,3,2,1})</f>
        <v>4</v>
      </c>
      <c r="MV172" s="31">
        <v>4</v>
      </c>
      <c r="MW172" s="31">
        <v>3</v>
      </c>
      <c r="MX172" s="31">
        <v>2</v>
      </c>
      <c r="MY172" s="31">
        <v>4</v>
      </c>
      <c r="MZ172" s="31">
        <f>LOOKUP(MY172,{1,2,3,4,5},{5,4,3,2,1})</f>
        <v>2</v>
      </c>
      <c r="NA172" s="31">
        <v>2</v>
      </c>
      <c r="NB172" s="31">
        <v>4</v>
      </c>
      <c r="NC172" s="31">
        <v>4</v>
      </c>
      <c r="ND172" s="31">
        <f>LOOKUP(NC172,{1,2,3,4,5},{5,4,3,2,1})</f>
        <v>2</v>
      </c>
      <c r="NE172" s="31">
        <v>2</v>
      </c>
      <c r="NF172" s="31">
        <v>4</v>
      </c>
      <c r="NG172" s="31">
        <f>LOOKUP(NF172,{1,2,3,4,5},{5,4,3,2,1})</f>
        <v>2</v>
      </c>
      <c r="NH172" s="31">
        <v>4</v>
      </c>
      <c r="NI172" s="31">
        <f>LOOKUP(NH172,{1,2,3,4,5},{5,4,3,2,1})</f>
        <v>2</v>
      </c>
      <c r="NJ172" s="31">
        <v>3</v>
      </c>
      <c r="NK172" s="31">
        <v>2</v>
      </c>
      <c r="NL172" s="31">
        <f>LOOKUP(NK172,{1,2,3,4,5},{5,4,3,2,1})</f>
        <v>4</v>
      </c>
      <c r="NM172" s="31">
        <v>2</v>
      </c>
      <c r="NN172" s="31">
        <f>LOOKUP(NM172,{1,2,3,4,5},{5,4,3,2,1})</f>
        <v>4</v>
      </c>
      <c r="NO172" s="31">
        <v>2</v>
      </c>
      <c r="NP172" s="31">
        <f>LOOKUP(NO172,{1,2,3,4,5},{5,4,3,2,1})</f>
        <v>4</v>
      </c>
      <c r="NQ172" s="31">
        <v>4</v>
      </c>
      <c r="NR172" s="31">
        <v>2</v>
      </c>
      <c r="NS172" s="31">
        <v>4</v>
      </c>
      <c r="NT172" s="31">
        <v>2</v>
      </c>
      <c r="NU172" s="31">
        <f>LOOKUP(NT172,{1,2,3,4,5},{5,4,3,2,1})</f>
        <v>4</v>
      </c>
      <c r="NV172" s="31">
        <v>4</v>
      </c>
      <c r="NW172" s="31">
        <f>LOOKUP(NV172,{1,2,3,4,5},{5,4,3,2,1})</f>
        <v>2</v>
      </c>
      <c r="NX172" s="31">
        <v>3</v>
      </c>
      <c r="NY172" s="31">
        <f>LOOKUP(NX172,{1,2,3,4,5},{5,4,3,2,1})</f>
        <v>3</v>
      </c>
      <c r="NZ172" s="31">
        <f t="shared" si="485"/>
        <v>79</v>
      </c>
      <c r="OA172" s="31">
        <f t="shared" si="486"/>
        <v>3.04</v>
      </c>
      <c r="OB172" s="13" t="s">
        <v>1045</v>
      </c>
      <c r="OC172" s="1" t="s">
        <v>440</v>
      </c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</row>
    <row r="173" spans="1:461" x14ac:dyDescent="0.3">
      <c r="A173" s="30">
        <v>193</v>
      </c>
      <c r="B173" s="2" t="s">
        <v>1046</v>
      </c>
      <c r="C173" s="3">
        <v>1</v>
      </c>
      <c r="D173" s="2">
        <v>19</v>
      </c>
      <c r="E173">
        <v>2</v>
      </c>
      <c r="F173" s="2">
        <v>1</v>
      </c>
      <c r="G173">
        <v>1</v>
      </c>
      <c r="H173" s="3">
        <v>1</v>
      </c>
      <c r="I173" s="2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f t="shared" si="446"/>
        <v>1</v>
      </c>
      <c r="R173">
        <v>2</v>
      </c>
      <c r="S173">
        <v>4</v>
      </c>
      <c r="T173">
        <f>LOOKUP(R173,{1,2,3,4,5,6,11,15},{1,2,1,2,2,2,1,2})</f>
        <v>2</v>
      </c>
      <c r="U173">
        <v>1</v>
      </c>
      <c r="V173" s="3"/>
      <c r="W173" s="2">
        <v>2</v>
      </c>
      <c r="X173">
        <v>12</v>
      </c>
      <c r="Y173">
        <v>90</v>
      </c>
      <c r="Z173" s="13">
        <f t="shared" si="538"/>
        <v>4.5</v>
      </c>
      <c r="AA173">
        <v>90</v>
      </c>
      <c r="AB173" s="13">
        <f t="shared" si="539"/>
        <v>4.5</v>
      </c>
      <c r="AC173">
        <f t="shared" si="537"/>
        <v>13</v>
      </c>
      <c r="AD173" s="13">
        <f t="shared" si="487"/>
        <v>4.3330000000000002</v>
      </c>
      <c r="AE173" s="2">
        <v>1</v>
      </c>
      <c r="AF173">
        <v>1</v>
      </c>
      <c r="AG173">
        <f t="shared" si="463"/>
        <v>1</v>
      </c>
      <c r="AH173">
        <v>1</v>
      </c>
      <c r="AI173">
        <f t="shared" si="464"/>
        <v>1</v>
      </c>
      <c r="AJ173">
        <v>1</v>
      </c>
      <c r="AK173">
        <f t="shared" si="465"/>
        <v>1</v>
      </c>
      <c r="AL173">
        <v>2</v>
      </c>
      <c r="AM173">
        <f t="shared" si="466"/>
        <v>1</v>
      </c>
      <c r="AN173">
        <v>1</v>
      </c>
      <c r="AO173">
        <f t="shared" si="467"/>
        <v>-1</v>
      </c>
      <c r="AP173">
        <v>1</v>
      </c>
      <c r="AQ173">
        <f t="shared" si="468"/>
        <v>1</v>
      </c>
      <c r="AR173">
        <v>2</v>
      </c>
      <c r="AS173">
        <f t="shared" si="469"/>
        <v>1</v>
      </c>
      <c r="AT173">
        <v>2</v>
      </c>
      <c r="AU173">
        <f t="shared" si="470"/>
        <v>1</v>
      </c>
      <c r="AV173">
        <v>2</v>
      </c>
      <c r="AW173">
        <f t="shared" si="471"/>
        <v>-1</v>
      </c>
      <c r="AX173">
        <v>2</v>
      </c>
      <c r="AY173">
        <f t="shared" si="472"/>
        <v>1</v>
      </c>
      <c r="AZ173">
        <v>1</v>
      </c>
      <c r="BA173">
        <f t="shared" si="473"/>
        <v>-1</v>
      </c>
      <c r="BB173">
        <v>1</v>
      </c>
      <c r="BC173">
        <f t="shared" si="474"/>
        <v>1</v>
      </c>
      <c r="BD173">
        <v>1</v>
      </c>
      <c r="BE173">
        <f t="shared" si="475"/>
        <v>1</v>
      </c>
      <c r="BF173">
        <v>2</v>
      </c>
      <c r="BG173">
        <f t="shared" si="476"/>
        <v>1</v>
      </c>
      <c r="BH173">
        <v>1</v>
      </c>
      <c r="BI173">
        <f t="shared" si="477"/>
        <v>1</v>
      </c>
      <c r="BJ173">
        <v>2</v>
      </c>
      <c r="BK173">
        <f t="shared" si="478"/>
        <v>1</v>
      </c>
      <c r="BL173">
        <v>1</v>
      </c>
      <c r="BM173">
        <f t="shared" si="479"/>
        <v>-1</v>
      </c>
      <c r="BN173">
        <v>1</v>
      </c>
      <c r="BO173">
        <f t="shared" si="480"/>
        <v>1</v>
      </c>
      <c r="BP173">
        <v>1</v>
      </c>
      <c r="BQ173">
        <f t="shared" si="481"/>
        <v>1</v>
      </c>
      <c r="BR173">
        <v>2</v>
      </c>
      <c r="BS173">
        <f t="shared" si="482"/>
        <v>1</v>
      </c>
      <c r="BT173">
        <v>2</v>
      </c>
      <c r="BU173">
        <f t="shared" si="483"/>
        <v>1</v>
      </c>
      <c r="BV173" s="13">
        <f t="shared" si="484"/>
        <v>13</v>
      </c>
      <c r="BW173" s="2">
        <v>1</v>
      </c>
      <c r="BX173">
        <v>4</v>
      </c>
      <c r="BY173">
        <v>4</v>
      </c>
      <c r="BZ173">
        <v>2</v>
      </c>
      <c r="CA173">
        <v>4</v>
      </c>
      <c r="CB173">
        <v>3</v>
      </c>
      <c r="CC173">
        <v>3</v>
      </c>
      <c r="CD173">
        <v>2</v>
      </c>
      <c r="CE173" s="37">
        <v>5</v>
      </c>
      <c r="CF173">
        <v>3</v>
      </c>
      <c r="CG173">
        <v>2</v>
      </c>
      <c r="CH173">
        <v>2</v>
      </c>
      <c r="CI173">
        <v>2</v>
      </c>
      <c r="CJ173">
        <v>2</v>
      </c>
      <c r="CK173">
        <v>3</v>
      </c>
      <c r="CL173">
        <v>3</v>
      </c>
      <c r="CM173">
        <v>3</v>
      </c>
      <c r="CN173">
        <v>2</v>
      </c>
      <c r="CO173">
        <v>2</v>
      </c>
      <c r="CP173">
        <v>4</v>
      </c>
      <c r="CQ173">
        <v>3</v>
      </c>
      <c r="CR173">
        <v>2</v>
      </c>
      <c r="CS173">
        <f>LOOKUP(CR173,{1,2,3,4,5},{5,4,3,2,1})</f>
        <v>4</v>
      </c>
      <c r="CT173">
        <v>3</v>
      </c>
      <c r="CU173">
        <v>4</v>
      </c>
      <c r="CV173">
        <v>3</v>
      </c>
      <c r="CW173">
        <v>2</v>
      </c>
      <c r="CX173">
        <f>LOOKUP(CW173,{1,2,3,4,5},{5,4,3,2,1})</f>
        <v>4</v>
      </c>
      <c r="CY173">
        <v>2</v>
      </c>
      <c r="CZ173">
        <f>LOOKUP(CY173,{1,2,3,4,5},{5,4,3,2,1})</f>
        <v>4</v>
      </c>
      <c r="DA173">
        <v>2</v>
      </c>
      <c r="DB173">
        <f>LOOKUP(DA173,{1,2,3,4,5},{5,4,3,2,1})</f>
        <v>4</v>
      </c>
      <c r="DC173">
        <v>4</v>
      </c>
      <c r="DD173">
        <v>4</v>
      </c>
      <c r="DE173">
        <v>4</v>
      </c>
      <c r="DF173">
        <v>4</v>
      </c>
      <c r="DG173">
        <v>4</v>
      </c>
      <c r="DH173">
        <v>4</v>
      </c>
      <c r="DI173">
        <v>3</v>
      </c>
      <c r="DJ173">
        <v>4</v>
      </c>
      <c r="DK173">
        <v>4</v>
      </c>
      <c r="DL173" s="2">
        <f t="shared" si="490"/>
        <v>10</v>
      </c>
      <c r="DM173">
        <f t="shared" si="491"/>
        <v>3.3332999999999999</v>
      </c>
      <c r="DN173">
        <f t="shared" si="492"/>
        <v>12</v>
      </c>
      <c r="DO173">
        <f t="shared" si="493"/>
        <v>4</v>
      </c>
      <c r="DP173">
        <f t="shared" si="494"/>
        <v>22</v>
      </c>
      <c r="DQ173" s="3">
        <f t="shared" si="495"/>
        <v>3.6667000000000001</v>
      </c>
      <c r="DR173" s="2">
        <f t="shared" si="496"/>
        <v>17</v>
      </c>
      <c r="DS173">
        <f t="shared" si="497"/>
        <v>2.8332999999999999</v>
      </c>
      <c r="DT173">
        <f t="shared" si="498"/>
        <v>19</v>
      </c>
      <c r="DU173">
        <f t="shared" si="499"/>
        <v>2.375</v>
      </c>
      <c r="DV173">
        <f t="shared" si="500"/>
        <v>36</v>
      </c>
      <c r="DW173" s="3">
        <f t="shared" si="501"/>
        <v>2.57</v>
      </c>
      <c r="DX173" s="2">
        <f t="shared" si="502"/>
        <v>11</v>
      </c>
      <c r="DY173">
        <f t="shared" si="503"/>
        <v>3.6667000000000001</v>
      </c>
      <c r="DZ173">
        <f t="shared" si="504"/>
        <v>10</v>
      </c>
      <c r="EA173">
        <f t="shared" si="505"/>
        <v>3.3332999999999999</v>
      </c>
      <c r="EB173">
        <f t="shared" si="506"/>
        <v>21</v>
      </c>
      <c r="EC173" s="3">
        <f t="shared" si="507"/>
        <v>3.5</v>
      </c>
      <c r="ED173" s="2">
        <f t="shared" si="447"/>
        <v>24</v>
      </c>
      <c r="EE173" s="3">
        <f t="shared" si="508"/>
        <v>4</v>
      </c>
      <c r="EF173" s="2">
        <f t="shared" si="509"/>
        <v>11</v>
      </c>
      <c r="EG173" s="3">
        <f t="shared" si="510"/>
        <v>3.67</v>
      </c>
      <c r="EH173" s="2">
        <f t="shared" si="511"/>
        <v>114</v>
      </c>
      <c r="EI173" s="3">
        <f t="shared" si="512"/>
        <v>3.26</v>
      </c>
      <c r="EJ173" s="2">
        <v>1</v>
      </c>
      <c r="EK173">
        <v>2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2</v>
      </c>
      <c r="ER173">
        <v>2</v>
      </c>
      <c r="ES173">
        <v>2</v>
      </c>
      <c r="ET173">
        <v>4</v>
      </c>
      <c r="EU173" s="37">
        <v>2</v>
      </c>
      <c r="EV173">
        <v>1</v>
      </c>
      <c r="EW173">
        <v>1</v>
      </c>
      <c r="EX173">
        <v>1</v>
      </c>
      <c r="EY173">
        <v>1</v>
      </c>
      <c r="EZ173">
        <v>4</v>
      </c>
      <c r="FA173">
        <v>4</v>
      </c>
      <c r="FB173">
        <v>1</v>
      </c>
      <c r="FC173">
        <v>1</v>
      </c>
      <c r="FD173">
        <v>1</v>
      </c>
      <c r="FE173">
        <v>1</v>
      </c>
      <c r="FF173" s="2">
        <f t="shared" si="513"/>
        <v>33</v>
      </c>
      <c r="FG173" s="3">
        <f t="shared" si="514"/>
        <v>1.65</v>
      </c>
      <c r="FH173" t="s">
        <v>521</v>
      </c>
      <c r="FI173">
        <v>16</v>
      </c>
      <c r="FJ173" t="s">
        <v>520</v>
      </c>
      <c r="FK173">
        <v>15</v>
      </c>
      <c r="FL173" t="s">
        <v>514</v>
      </c>
      <c r="FM173" s="3">
        <v>10</v>
      </c>
      <c r="FN173" s="2">
        <v>1</v>
      </c>
      <c r="FO173">
        <v>1</v>
      </c>
      <c r="FP173">
        <v>2</v>
      </c>
      <c r="FQ173">
        <v>1</v>
      </c>
      <c r="FR173">
        <v>2</v>
      </c>
      <c r="FS173">
        <v>2</v>
      </c>
      <c r="FT173">
        <v>2</v>
      </c>
      <c r="FU173">
        <v>2</v>
      </c>
      <c r="FV173">
        <v>1</v>
      </c>
      <c r="FW173">
        <v>1</v>
      </c>
      <c r="FX173">
        <v>1</v>
      </c>
      <c r="FY173" s="37">
        <v>2</v>
      </c>
      <c r="FZ173">
        <v>2</v>
      </c>
      <c r="GA173">
        <v>1</v>
      </c>
      <c r="GB173">
        <v>1</v>
      </c>
      <c r="GC173">
        <v>2</v>
      </c>
      <c r="GD173">
        <v>1</v>
      </c>
      <c r="GE173">
        <v>1</v>
      </c>
      <c r="GF173">
        <v>2</v>
      </c>
      <c r="GG173">
        <v>2</v>
      </c>
      <c r="GH173">
        <v>2</v>
      </c>
      <c r="GI173">
        <v>2</v>
      </c>
      <c r="GJ173" s="2">
        <f t="shared" si="515"/>
        <v>31</v>
      </c>
      <c r="GK173" s="3">
        <f t="shared" si="516"/>
        <v>1.55</v>
      </c>
      <c r="GL173" s="2" t="s">
        <v>521</v>
      </c>
      <c r="GM173">
        <v>16</v>
      </c>
      <c r="GN173" t="s">
        <v>520</v>
      </c>
      <c r="GO173">
        <v>15</v>
      </c>
      <c r="GP173" t="s">
        <v>505</v>
      </c>
      <c r="GQ173" s="3">
        <v>1</v>
      </c>
      <c r="GR173" s="2">
        <v>1</v>
      </c>
      <c r="GS173">
        <v>4</v>
      </c>
      <c r="GT173">
        <v>4</v>
      </c>
      <c r="GU173">
        <v>3</v>
      </c>
      <c r="GV173">
        <v>3</v>
      </c>
      <c r="GW173">
        <v>4</v>
      </c>
      <c r="GX173" s="37">
        <f>LOOKUP(GW173,{1,2,3,4,5},{5,4,3,2,1})</f>
        <v>2</v>
      </c>
      <c r="GY173">
        <v>2</v>
      </c>
      <c r="GZ173" s="37">
        <f>LOOKUP(GY173,{1,2,3,4,5},{5,4,3,2,1})</f>
        <v>4</v>
      </c>
      <c r="HA173">
        <v>2</v>
      </c>
      <c r="HB173">
        <v>2</v>
      </c>
      <c r="HC173" s="37">
        <f>LOOKUP(HB173,{1,2,3,4,5},{5,4,3,2,1})</f>
        <v>4</v>
      </c>
      <c r="HD173">
        <v>3</v>
      </c>
      <c r="HE173">
        <v>4</v>
      </c>
      <c r="HF173">
        <v>5</v>
      </c>
      <c r="HG173">
        <v>2</v>
      </c>
      <c r="HH173">
        <v>4</v>
      </c>
      <c r="HI173">
        <v>4</v>
      </c>
      <c r="HJ173">
        <v>3</v>
      </c>
      <c r="HK173">
        <v>3</v>
      </c>
      <c r="HL173" s="37">
        <f>LOOKUP(HK173,{1,2,3,4,5},{5,4,3,2,1})</f>
        <v>3</v>
      </c>
      <c r="HM173">
        <v>3</v>
      </c>
      <c r="HN173" s="37">
        <f>LOOKUP(HM173,{1,2,3,4,5},{5,4,3,2,1})</f>
        <v>3</v>
      </c>
      <c r="HO173">
        <f t="shared" si="517"/>
        <v>57</v>
      </c>
      <c r="HP173">
        <f t="shared" si="518"/>
        <v>3.35</v>
      </c>
      <c r="HQ173">
        <v>1</v>
      </c>
      <c r="HR173">
        <v>2</v>
      </c>
      <c r="HS173">
        <v>1</v>
      </c>
      <c r="HT173">
        <v>2</v>
      </c>
      <c r="HU173">
        <v>1</v>
      </c>
      <c r="HV173">
        <v>1</v>
      </c>
      <c r="HW173">
        <v>2</v>
      </c>
      <c r="HX173" s="37">
        <v>3</v>
      </c>
      <c r="HY173">
        <v>2</v>
      </c>
      <c r="HZ173">
        <v>2</v>
      </c>
      <c r="IA173">
        <v>3</v>
      </c>
      <c r="IB173">
        <v>2</v>
      </c>
      <c r="IC173">
        <v>2</v>
      </c>
      <c r="ID173">
        <v>2</v>
      </c>
      <c r="IE173">
        <v>2</v>
      </c>
      <c r="IF173">
        <v>3</v>
      </c>
      <c r="IG173">
        <v>3</v>
      </c>
      <c r="IH173">
        <v>2</v>
      </c>
      <c r="II173">
        <v>2</v>
      </c>
      <c r="IJ173" s="37">
        <f>LOOKUP(II173,{1,2,3},{3,2,1})</f>
        <v>2</v>
      </c>
      <c r="IK173" s="2">
        <f t="shared" si="488"/>
        <v>34</v>
      </c>
      <c r="IL173" s="3">
        <f t="shared" si="489"/>
        <v>2</v>
      </c>
      <c r="IM173" s="2">
        <v>1</v>
      </c>
      <c r="IN173">
        <v>2</v>
      </c>
      <c r="IO173">
        <v>4</v>
      </c>
      <c r="IP173">
        <v>4</v>
      </c>
      <c r="IQ173">
        <v>2</v>
      </c>
      <c r="IR173">
        <v>5</v>
      </c>
      <c r="IS173">
        <v>3</v>
      </c>
      <c r="IT173" s="2">
        <f t="shared" si="543"/>
        <v>20</v>
      </c>
      <c r="IU173" s="3">
        <f t="shared" si="544"/>
        <v>3.3330000000000002</v>
      </c>
      <c r="IV173" s="2">
        <v>1</v>
      </c>
      <c r="IW173">
        <v>2</v>
      </c>
      <c r="IX173">
        <v>4</v>
      </c>
      <c r="IY173">
        <v>3</v>
      </c>
      <c r="IZ173">
        <v>3</v>
      </c>
      <c r="JA173">
        <v>5</v>
      </c>
      <c r="JB173">
        <v>3</v>
      </c>
      <c r="JC173" s="2">
        <f t="shared" si="545"/>
        <v>20</v>
      </c>
      <c r="JD173" s="3">
        <f t="shared" si="546"/>
        <v>3.3330000000000002</v>
      </c>
      <c r="JE173" s="2">
        <v>1</v>
      </c>
      <c r="JF173">
        <v>1</v>
      </c>
      <c r="JG173">
        <v>2</v>
      </c>
      <c r="JH173">
        <v>3</v>
      </c>
      <c r="JI173">
        <v>2</v>
      </c>
      <c r="JJ173">
        <v>1</v>
      </c>
      <c r="JK173">
        <v>2</v>
      </c>
      <c r="JL173" s="2">
        <f t="shared" si="523"/>
        <v>11</v>
      </c>
      <c r="JM173" s="3">
        <f t="shared" si="524"/>
        <v>1.833</v>
      </c>
      <c r="JN173" s="2">
        <v>1</v>
      </c>
      <c r="JO173">
        <v>2</v>
      </c>
      <c r="JP173">
        <v>5</v>
      </c>
      <c r="JQ173">
        <v>3</v>
      </c>
      <c r="JR173">
        <v>4</v>
      </c>
      <c r="JS173">
        <v>5</v>
      </c>
      <c r="JT173">
        <v>5</v>
      </c>
      <c r="JU173" s="2">
        <f t="shared" si="541"/>
        <v>24</v>
      </c>
      <c r="JV173" s="3">
        <f t="shared" si="542"/>
        <v>4</v>
      </c>
      <c r="JW173" s="2">
        <v>1</v>
      </c>
      <c r="JX173">
        <v>4</v>
      </c>
      <c r="JY173" s="37">
        <f>LOOKUP(JX173,{1,2,3,4,5},{5,4,3,2,1})</f>
        <v>2</v>
      </c>
      <c r="JZ173">
        <v>2</v>
      </c>
      <c r="KA173" s="37">
        <f>LOOKUP(JZ173,{1,2,3,4,5},{5,4,3,2,1})</f>
        <v>4</v>
      </c>
      <c r="KB173">
        <v>2</v>
      </c>
      <c r="KC173" s="37">
        <f>LOOKUP(KB173,{1,2,3,4,5},{5,4,3,2,1})</f>
        <v>4</v>
      </c>
      <c r="KD173">
        <v>3</v>
      </c>
      <c r="KE173" s="37">
        <f>LOOKUP(KD173,{1,2,3,4,5},{5,4,3,2,1})</f>
        <v>3</v>
      </c>
      <c r="KF173">
        <v>2</v>
      </c>
      <c r="KG173" s="37">
        <f>LOOKUP(KF173,{1,2,3,4,5},{5,4,3,2,1})</f>
        <v>4</v>
      </c>
      <c r="KH173">
        <v>3</v>
      </c>
      <c r="KI173" s="37">
        <f>LOOKUP(KH173,{1,2,3,4,5},{5,4,3,2,1})</f>
        <v>3</v>
      </c>
      <c r="KJ173" s="2">
        <f t="shared" si="448"/>
        <v>16</v>
      </c>
      <c r="KK173" s="3">
        <f t="shared" si="525"/>
        <v>2.6669999999999998</v>
      </c>
      <c r="KL173" s="2">
        <f t="shared" si="547"/>
        <v>6</v>
      </c>
      <c r="KM173">
        <f t="shared" si="548"/>
        <v>12</v>
      </c>
      <c r="KN173">
        <f t="shared" si="549"/>
        <v>11</v>
      </c>
      <c r="KO173">
        <f t="shared" si="550"/>
        <v>8</v>
      </c>
      <c r="KP173">
        <f t="shared" si="551"/>
        <v>14</v>
      </c>
      <c r="KQ173">
        <f t="shared" si="552"/>
        <v>9</v>
      </c>
      <c r="KR173" s="2">
        <f t="shared" si="553"/>
        <v>3</v>
      </c>
      <c r="KS173">
        <f t="shared" si="540"/>
        <v>7</v>
      </c>
      <c r="KT173">
        <f t="shared" si="456"/>
        <v>6</v>
      </c>
      <c r="KU173">
        <f t="shared" si="457"/>
        <v>6</v>
      </c>
      <c r="KV173">
        <f t="shared" si="458"/>
        <v>6</v>
      </c>
      <c r="KW173" s="3">
        <f t="shared" si="459"/>
        <v>7</v>
      </c>
      <c r="KX173" s="2">
        <v>1</v>
      </c>
      <c r="KY173">
        <v>3</v>
      </c>
      <c r="KZ173">
        <v>5</v>
      </c>
      <c r="LA173">
        <v>3</v>
      </c>
      <c r="LB173">
        <v>3</v>
      </c>
      <c r="LC173">
        <v>3</v>
      </c>
      <c r="LD173">
        <v>2</v>
      </c>
      <c r="LE173">
        <v>5</v>
      </c>
      <c r="LF173">
        <v>4</v>
      </c>
      <c r="LG173">
        <v>4</v>
      </c>
      <c r="LH173">
        <v>4</v>
      </c>
      <c r="LI173">
        <v>2</v>
      </c>
      <c r="LJ173">
        <v>4</v>
      </c>
      <c r="LK173">
        <v>1</v>
      </c>
      <c r="LL173">
        <v>3</v>
      </c>
      <c r="LM173">
        <v>2</v>
      </c>
      <c r="LN173">
        <v>3</v>
      </c>
      <c r="LO173">
        <v>1</v>
      </c>
      <c r="LP173">
        <v>2</v>
      </c>
      <c r="LQ173">
        <v>2</v>
      </c>
      <c r="LR173">
        <v>3</v>
      </c>
      <c r="LS173">
        <v>1</v>
      </c>
      <c r="LT173">
        <v>2</v>
      </c>
      <c r="LU173" s="2">
        <f t="shared" si="530"/>
        <v>25</v>
      </c>
      <c r="LV173" s="3">
        <f t="shared" si="531"/>
        <v>4.1669999999999998</v>
      </c>
      <c r="LW173" s="2">
        <f t="shared" si="532"/>
        <v>37</v>
      </c>
      <c r="LX173" s="3">
        <f t="shared" si="533"/>
        <v>2.3130000000000002</v>
      </c>
      <c r="LY173" s="2">
        <f t="shared" si="534"/>
        <v>62</v>
      </c>
      <c r="LZ173" s="3">
        <f t="shared" si="535"/>
        <v>2.8180000000000001</v>
      </c>
      <c r="MA173" s="2">
        <v>1</v>
      </c>
      <c r="MB173">
        <v>1</v>
      </c>
      <c r="MC173">
        <v>1</v>
      </c>
      <c r="MD173">
        <v>2</v>
      </c>
      <c r="ME173">
        <v>1</v>
      </c>
      <c r="MF173">
        <v>1</v>
      </c>
      <c r="MG173">
        <v>2</v>
      </c>
      <c r="MH173">
        <v>1</v>
      </c>
      <c r="MI173">
        <v>1</v>
      </c>
      <c r="MJ173" s="3">
        <v>1</v>
      </c>
      <c r="MK173">
        <f t="shared" si="536"/>
        <v>12</v>
      </c>
      <c r="ML173" s="2">
        <v>1</v>
      </c>
      <c r="MM173">
        <v>3</v>
      </c>
      <c r="MN173">
        <v>4</v>
      </c>
      <c r="MO173">
        <v>3</v>
      </c>
      <c r="MP173" s="37">
        <f>LOOKUP(MO173,{1,2,3,4,5},{5,4,3,2,1})</f>
        <v>3</v>
      </c>
      <c r="MQ173">
        <v>4</v>
      </c>
      <c r="MR173">
        <v>2</v>
      </c>
      <c r="MS173" s="37">
        <f>LOOKUP(MR173,{1,2,3,4,5},{5,4,3,2,1})</f>
        <v>4</v>
      </c>
      <c r="MT173">
        <v>2</v>
      </c>
      <c r="MU173" s="37">
        <f>LOOKUP(MT173,{1,2,3,4,5},{5,4,3,2,1})</f>
        <v>4</v>
      </c>
      <c r="MV173">
        <v>3</v>
      </c>
      <c r="MW173">
        <v>3</v>
      </c>
      <c r="MX173">
        <v>3</v>
      </c>
      <c r="MY173">
        <v>4</v>
      </c>
      <c r="MZ173" s="37">
        <f>LOOKUP(MY173,{1,2,3,4,5},{5,4,3,2,1})</f>
        <v>2</v>
      </c>
      <c r="NA173">
        <v>3</v>
      </c>
      <c r="NB173">
        <v>2</v>
      </c>
      <c r="NC173">
        <v>3</v>
      </c>
      <c r="ND173" s="37">
        <f>LOOKUP(NC173,{1,2,3,4,5},{5,4,3,2,1})</f>
        <v>3</v>
      </c>
      <c r="NE173">
        <v>2</v>
      </c>
      <c r="NF173">
        <v>2</v>
      </c>
      <c r="NG173" s="37">
        <f>LOOKUP(NF173,{1,2,3,4,5},{5,4,3,2,1})</f>
        <v>4</v>
      </c>
      <c r="NH173">
        <v>2</v>
      </c>
      <c r="NI173" s="37">
        <f>LOOKUP(NH173,{1,2,3,4,5},{5,4,3,2,1})</f>
        <v>4</v>
      </c>
      <c r="NJ173">
        <v>3</v>
      </c>
      <c r="NK173">
        <v>3</v>
      </c>
      <c r="NL173" s="37">
        <f>LOOKUP(NK173,{1,2,3,4,5},{5,4,3,2,1})</f>
        <v>3</v>
      </c>
      <c r="NM173">
        <v>3</v>
      </c>
      <c r="NN173" s="37">
        <f>LOOKUP(NM173,{1,2,3,4,5},{5,4,3,2,1})</f>
        <v>3</v>
      </c>
      <c r="NO173">
        <v>2</v>
      </c>
      <c r="NP173" s="37">
        <f>LOOKUP(NO173,{1,2,3,4,5},{5,4,3,2,1})</f>
        <v>4</v>
      </c>
      <c r="NQ173">
        <v>2</v>
      </c>
      <c r="NR173">
        <v>3</v>
      </c>
      <c r="NS173">
        <v>4</v>
      </c>
      <c r="NT173">
        <v>3</v>
      </c>
      <c r="NU173" s="37">
        <f>LOOKUP(NT173,{1,2,3,4,5},{5,4,3,2,1})</f>
        <v>3</v>
      </c>
      <c r="NV173">
        <v>3</v>
      </c>
      <c r="NW173" s="37">
        <f>LOOKUP(NV173,{1,2,3,4,5},{5,4,3,2,1})</f>
        <v>3</v>
      </c>
      <c r="NX173">
        <v>2</v>
      </c>
      <c r="NY173" s="37">
        <f>LOOKUP(NX173,{1,2,3,4,5},{5,4,3,2,1})</f>
        <v>4</v>
      </c>
      <c r="NZ173">
        <f t="shared" si="485"/>
        <v>83</v>
      </c>
      <c r="OA173">
        <f t="shared" si="486"/>
        <v>3.19</v>
      </c>
      <c r="OB173" s="13" t="s">
        <v>1047</v>
      </c>
      <c r="OC173" s="1" t="s">
        <v>440</v>
      </c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</row>
    <row r="174" spans="1:461" x14ac:dyDescent="0.3">
      <c r="A174" s="30">
        <v>194</v>
      </c>
      <c r="B174" s="2" t="s">
        <v>1048</v>
      </c>
      <c r="C174" s="3">
        <v>1</v>
      </c>
      <c r="D174" s="2">
        <v>19</v>
      </c>
      <c r="E174">
        <v>1</v>
      </c>
      <c r="F174" s="2">
        <v>1</v>
      </c>
      <c r="G174">
        <v>1</v>
      </c>
      <c r="H174" s="3">
        <v>1</v>
      </c>
      <c r="I174" s="2">
        <v>1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f t="shared" si="446"/>
        <v>3</v>
      </c>
      <c r="R174">
        <v>2</v>
      </c>
      <c r="S174">
        <v>3</v>
      </c>
      <c r="T174">
        <f>LOOKUP(R174,{1,2,3,4,5,6,11,15},{1,2,1,2,2,2,1,2})</f>
        <v>2</v>
      </c>
      <c r="U174">
        <v>1</v>
      </c>
      <c r="V174" s="3"/>
      <c r="W174" s="2">
        <v>1</v>
      </c>
      <c r="X174">
        <v>15</v>
      </c>
      <c r="Y174">
        <v>15</v>
      </c>
      <c r="Z174" s="13">
        <f t="shared" si="538"/>
        <v>0.75</v>
      </c>
      <c r="AA174">
        <v>20</v>
      </c>
      <c r="AB174" s="13">
        <f t="shared" si="539"/>
        <v>1</v>
      </c>
      <c r="AC174">
        <f t="shared" si="537"/>
        <v>4.75</v>
      </c>
      <c r="AD174" s="13">
        <f t="shared" si="487"/>
        <v>1.583</v>
      </c>
      <c r="AE174" s="2">
        <v>1</v>
      </c>
      <c r="AF174">
        <v>1</v>
      </c>
      <c r="AG174">
        <f t="shared" si="463"/>
        <v>1</v>
      </c>
      <c r="AH174">
        <v>1</v>
      </c>
      <c r="AI174">
        <f t="shared" si="464"/>
        <v>1</v>
      </c>
      <c r="AJ174">
        <v>1</v>
      </c>
      <c r="AK174">
        <f t="shared" si="465"/>
        <v>1</v>
      </c>
      <c r="AL174">
        <v>1</v>
      </c>
      <c r="AM174">
        <f t="shared" si="466"/>
        <v>-1</v>
      </c>
      <c r="AN174">
        <v>1</v>
      </c>
      <c r="AO174">
        <f t="shared" si="467"/>
        <v>-1</v>
      </c>
      <c r="AP174">
        <v>1</v>
      </c>
      <c r="AQ174">
        <f t="shared" si="468"/>
        <v>1</v>
      </c>
      <c r="AR174">
        <v>2</v>
      </c>
      <c r="AS174">
        <f t="shared" si="469"/>
        <v>1</v>
      </c>
      <c r="AT174">
        <v>2</v>
      </c>
      <c r="AU174">
        <f t="shared" si="470"/>
        <v>1</v>
      </c>
      <c r="AV174">
        <v>1</v>
      </c>
      <c r="AW174">
        <f t="shared" si="471"/>
        <v>1</v>
      </c>
      <c r="AX174">
        <v>2</v>
      </c>
      <c r="AY174">
        <f t="shared" si="472"/>
        <v>1</v>
      </c>
      <c r="AZ174">
        <v>1</v>
      </c>
      <c r="BA174">
        <f t="shared" si="473"/>
        <v>-1</v>
      </c>
      <c r="BB174">
        <v>1</v>
      </c>
      <c r="BC174">
        <f t="shared" si="474"/>
        <v>1</v>
      </c>
      <c r="BD174">
        <v>2</v>
      </c>
      <c r="BE174">
        <f t="shared" si="475"/>
        <v>-1</v>
      </c>
      <c r="BF174">
        <v>2</v>
      </c>
      <c r="BG174">
        <f t="shared" si="476"/>
        <v>1</v>
      </c>
      <c r="BH174">
        <v>1</v>
      </c>
      <c r="BI174">
        <f t="shared" si="477"/>
        <v>1</v>
      </c>
      <c r="BJ174">
        <v>2</v>
      </c>
      <c r="BK174">
        <f t="shared" si="478"/>
        <v>1</v>
      </c>
      <c r="BL174">
        <v>2</v>
      </c>
      <c r="BM174">
        <f t="shared" si="479"/>
        <v>1</v>
      </c>
      <c r="BN174">
        <v>2</v>
      </c>
      <c r="BO174">
        <f t="shared" si="480"/>
        <v>-1</v>
      </c>
      <c r="BP174">
        <v>1</v>
      </c>
      <c r="BQ174">
        <f t="shared" si="481"/>
        <v>1</v>
      </c>
      <c r="BR174">
        <v>2</v>
      </c>
      <c r="BS174">
        <f t="shared" si="482"/>
        <v>1</v>
      </c>
      <c r="BT174">
        <v>2</v>
      </c>
      <c r="BU174">
        <f t="shared" si="483"/>
        <v>1</v>
      </c>
      <c r="BV174" s="13">
        <f t="shared" si="484"/>
        <v>11</v>
      </c>
      <c r="BW174" s="2">
        <v>1</v>
      </c>
      <c r="BX174">
        <v>2</v>
      </c>
      <c r="BY174">
        <v>4</v>
      </c>
      <c r="BZ174">
        <v>3</v>
      </c>
      <c r="CA174">
        <v>4</v>
      </c>
      <c r="CB174">
        <v>2</v>
      </c>
      <c r="CC174">
        <v>5</v>
      </c>
      <c r="CD174">
        <v>3</v>
      </c>
      <c r="CE174" s="37">
        <v>5</v>
      </c>
      <c r="CF174">
        <v>2</v>
      </c>
      <c r="CG174">
        <v>3</v>
      </c>
      <c r="CH174">
        <v>3</v>
      </c>
      <c r="CI174">
        <v>3</v>
      </c>
      <c r="CJ174">
        <v>2</v>
      </c>
      <c r="CK174">
        <v>2</v>
      </c>
      <c r="CL174">
        <v>2</v>
      </c>
      <c r="CM174">
        <v>2</v>
      </c>
      <c r="CN174">
        <v>3</v>
      </c>
      <c r="CO174">
        <v>2</v>
      </c>
      <c r="CP174">
        <v>5</v>
      </c>
      <c r="CQ174">
        <v>3</v>
      </c>
      <c r="CR174">
        <v>1</v>
      </c>
      <c r="CS174">
        <f>LOOKUP(CR174,{1,2,3,4,5},{5,4,3,2,1})</f>
        <v>5</v>
      </c>
      <c r="CT174">
        <v>2</v>
      </c>
      <c r="CU174">
        <v>4</v>
      </c>
      <c r="CV174">
        <v>3</v>
      </c>
      <c r="CW174">
        <v>3</v>
      </c>
      <c r="CX174">
        <f>LOOKUP(CW174,{1,2,3,4,5},{5,4,3,2,1})</f>
        <v>3</v>
      </c>
      <c r="CY174">
        <v>2</v>
      </c>
      <c r="CZ174">
        <f>LOOKUP(CY174,{1,2,3,4,5},{5,4,3,2,1})</f>
        <v>4</v>
      </c>
      <c r="DA174">
        <v>2</v>
      </c>
      <c r="DB174">
        <f>LOOKUP(DA174,{1,2,3,4,5},{5,4,3,2,1})</f>
        <v>4</v>
      </c>
      <c r="DC174">
        <v>4</v>
      </c>
      <c r="DD174">
        <v>4</v>
      </c>
      <c r="DE174">
        <v>4</v>
      </c>
      <c r="DF174">
        <v>3</v>
      </c>
      <c r="DG174">
        <v>3</v>
      </c>
      <c r="DH174">
        <v>3</v>
      </c>
      <c r="DI174">
        <v>4</v>
      </c>
      <c r="DJ174">
        <v>3</v>
      </c>
      <c r="DK174">
        <v>4</v>
      </c>
      <c r="DL174" s="2">
        <f t="shared" si="490"/>
        <v>9</v>
      </c>
      <c r="DM174">
        <f t="shared" si="491"/>
        <v>3</v>
      </c>
      <c r="DN174">
        <f t="shared" si="492"/>
        <v>9</v>
      </c>
      <c r="DO174">
        <f t="shared" si="493"/>
        <v>3</v>
      </c>
      <c r="DP174">
        <f t="shared" si="494"/>
        <v>18</v>
      </c>
      <c r="DQ174" s="3">
        <f t="shared" si="495"/>
        <v>3</v>
      </c>
      <c r="DR174" s="2">
        <f t="shared" si="496"/>
        <v>18</v>
      </c>
      <c r="DS174">
        <f t="shared" si="497"/>
        <v>3</v>
      </c>
      <c r="DT174">
        <f t="shared" si="498"/>
        <v>20</v>
      </c>
      <c r="DU174">
        <f t="shared" si="499"/>
        <v>2.5</v>
      </c>
      <c r="DV174">
        <f t="shared" si="500"/>
        <v>38</v>
      </c>
      <c r="DW174" s="3">
        <f t="shared" si="501"/>
        <v>2.71</v>
      </c>
      <c r="DX174" s="2">
        <f t="shared" si="502"/>
        <v>13</v>
      </c>
      <c r="DY174">
        <f t="shared" si="503"/>
        <v>4.3333000000000004</v>
      </c>
      <c r="DZ174">
        <f t="shared" si="504"/>
        <v>9</v>
      </c>
      <c r="EA174">
        <f t="shared" si="505"/>
        <v>3</v>
      </c>
      <c r="EB174">
        <f t="shared" si="506"/>
        <v>22</v>
      </c>
      <c r="EC174" s="3">
        <f t="shared" si="507"/>
        <v>3.67</v>
      </c>
      <c r="ED174" s="2">
        <f t="shared" si="447"/>
        <v>23</v>
      </c>
      <c r="EE174" s="3">
        <f t="shared" si="508"/>
        <v>3.83</v>
      </c>
      <c r="EF174" s="2">
        <f t="shared" si="509"/>
        <v>11</v>
      </c>
      <c r="EG174" s="3">
        <f t="shared" si="510"/>
        <v>3.67</v>
      </c>
      <c r="EH174" s="2">
        <f t="shared" si="511"/>
        <v>112</v>
      </c>
      <c r="EI174" s="3">
        <f t="shared" si="512"/>
        <v>3.2</v>
      </c>
      <c r="EJ174" s="2">
        <v>1</v>
      </c>
      <c r="EK174">
        <v>4</v>
      </c>
      <c r="EL174">
        <v>2</v>
      </c>
      <c r="EM174">
        <v>3</v>
      </c>
      <c r="EN174">
        <v>2</v>
      </c>
      <c r="EO174">
        <v>4</v>
      </c>
      <c r="EP174">
        <v>2</v>
      </c>
      <c r="EQ174">
        <v>3</v>
      </c>
      <c r="ER174">
        <v>3</v>
      </c>
      <c r="ES174">
        <v>4</v>
      </c>
      <c r="ET174">
        <v>5</v>
      </c>
      <c r="EU174" s="37">
        <v>2</v>
      </c>
      <c r="EV174">
        <v>3</v>
      </c>
      <c r="EW174">
        <v>2</v>
      </c>
      <c r="EX174">
        <v>3</v>
      </c>
      <c r="EY174">
        <v>2</v>
      </c>
      <c r="EZ174">
        <v>4</v>
      </c>
      <c r="FA174">
        <v>1</v>
      </c>
      <c r="FB174">
        <v>1</v>
      </c>
      <c r="FC174">
        <v>3</v>
      </c>
      <c r="FD174">
        <v>3</v>
      </c>
      <c r="FE174">
        <v>4</v>
      </c>
      <c r="FF174" s="2">
        <f t="shared" si="513"/>
        <v>58</v>
      </c>
      <c r="FG174" s="3">
        <f t="shared" si="514"/>
        <v>2.9</v>
      </c>
      <c r="FH174" s="2" t="s">
        <v>1049</v>
      </c>
      <c r="FI174">
        <v>0</v>
      </c>
      <c r="FJ174" t="s">
        <v>513</v>
      </c>
      <c r="FK174">
        <v>9</v>
      </c>
      <c r="FL174" t="s">
        <v>514</v>
      </c>
      <c r="FM174" s="3">
        <v>10</v>
      </c>
      <c r="FN174" s="2">
        <v>1</v>
      </c>
      <c r="FO174">
        <v>1</v>
      </c>
      <c r="FP174">
        <v>1</v>
      </c>
      <c r="FQ174">
        <v>1</v>
      </c>
      <c r="FR174">
        <v>2</v>
      </c>
      <c r="FS174">
        <v>2</v>
      </c>
      <c r="FT174">
        <v>1</v>
      </c>
      <c r="FU174">
        <v>1</v>
      </c>
      <c r="FV174">
        <v>2</v>
      </c>
      <c r="FW174">
        <v>1</v>
      </c>
      <c r="FX174">
        <v>1</v>
      </c>
      <c r="FY174" s="37">
        <v>2</v>
      </c>
      <c r="FZ174">
        <v>1</v>
      </c>
      <c r="GA174">
        <v>1</v>
      </c>
      <c r="GB174">
        <v>1</v>
      </c>
      <c r="GC174">
        <v>2</v>
      </c>
      <c r="GD174">
        <v>1</v>
      </c>
      <c r="GE174">
        <v>1</v>
      </c>
      <c r="GF174">
        <v>2</v>
      </c>
      <c r="GG174">
        <v>2</v>
      </c>
      <c r="GH174">
        <v>1</v>
      </c>
      <c r="GI174">
        <v>1</v>
      </c>
      <c r="GJ174" s="2">
        <f t="shared" si="515"/>
        <v>26</v>
      </c>
      <c r="GK174" s="3">
        <f t="shared" si="516"/>
        <v>1.3</v>
      </c>
      <c r="GL174" s="2" t="s">
        <v>507</v>
      </c>
      <c r="GM174">
        <v>3</v>
      </c>
      <c r="GN174" t="s">
        <v>505</v>
      </c>
      <c r="GO174">
        <v>1</v>
      </c>
      <c r="GP174" t="s">
        <v>520</v>
      </c>
      <c r="GQ174" s="3">
        <v>15</v>
      </c>
      <c r="GR174" s="2">
        <v>1</v>
      </c>
      <c r="GS174">
        <v>5</v>
      </c>
      <c r="GT174">
        <v>2</v>
      </c>
      <c r="GU174">
        <v>3</v>
      </c>
      <c r="GV174">
        <v>4</v>
      </c>
      <c r="GW174">
        <v>3</v>
      </c>
      <c r="GX174" s="37">
        <f>LOOKUP(GW174,{1,2,3,4,5},{5,4,3,2,1})</f>
        <v>3</v>
      </c>
      <c r="GY174">
        <v>1</v>
      </c>
      <c r="GZ174" s="37">
        <f>LOOKUP(GY174,{1,2,3,4,5},{5,4,3,2,1})</f>
        <v>5</v>
      </c>
      <c r="HA174">
        <v>3</v>
      </c>
      <c r="HB174">
        <v>3</v>
      </c>
      <c r="HC174" s="37">
        <f>LOOKUP(HB174,{1,2,3,4,5},{5,4,3,2,1})</f>
        <v>3</v>
      </c>
      <c r="HD174">
        <v>3</v>
      </c>
      <c r="HE174">
        <v>2</v>
      </c>
      <c r="HF174">
        <v>5</v>
      </c>
      <c r="HG174">
        <v>1</v>
      </c>
      <c r="HH174">
        <v>4</v>
      </c>
      <c r="HI174">
        <v>4</v>
      </c>
      <c r="HJ174">
        <v>4</v>
      </c>
      <c r="HK174">
        <v>2</v>
      </c>
      <c r="HL174" s="37">
        <f>LOOKUP(HK174,{1,2,3,4,5},{5,4,3,2,1})</f>
        <v>4</v>
      </c>
      <c r="HM174">
        <v>2</v>
      </c>
      <c r="HN174" s="37">
        <f>LOOKUP(HM174,{1,2,3,4,5},{5,4,3,2,1})</f>
        <v>4</v>
      </c>
      <c r="HO174">
        <f t="shared" si="517"/>
        <v>59</v>
      </c>
      <c r="HP174">
        <f t="shared" si="518"/>
        <v>3.47</v>
      </c>
      <c r="HQ174">
        <v>1</v>
      </c>
      <c r="HR174">
        <v>2</v>
      </c>
      <c r="HS174">
        <v>2</v>
      </c>
      <c r="HT174">
        <v>2</v>
      </c>
      <c r="HU174">
        <v>1</v>
      </c>
      <c r="HV174">
        <v>1</v>
      </c>
      <c r="HW174">
        <v>1</v>
      </c>
      <c r="HX174" s="37">
        <v>3</v>
      </c>
      <c r="HY174">
        <v>3</v>
      </c>
      <c r="HZ174">
        <v>2</v>
      </c>
      <c r="IA174">
        <v>3</v>
      </c>
      <c r="IB174">
        <v>1</v>
      </c>
      <c r="IC174">
        <v>3</v>
      </c>
      <c r="ID174">
        <v>1</v>
      </c>
      <c r="IE174">
        <v>1</v>
      </c>
      <c r="IF174">
        <v>3</v>
      </c>
      <c r="IG174">
        <v>3</v>
      </c>
      <c r="IH174">
        <v>2</v>
      </c>
      <c r="II174">
        <v>1</v>
      </c>
      <c r="IJ174" s="37">
        <f>LOOKUP(II174,{1,2,3},{3,2,1})</f>
        <v>3</v>
      </c>
      <c r="IK174" s="2">
        <f t="shared" si="488"/>
        <v>34</v>
      </c>
      <c r="IL174" s="3">
        <f t="shared" si="489"/>
        <v>2</v>
      </c>
      <c r="IM174" s="2">
        <v>1</v>
      </c>
      <c r="IN174">
        <v>2</v>
      </c>
      <c r="IO174">
        <v>4</v>
      </c>
      <c r="IP174">
        <v>4</v>
      </c>
      <c r="IQ174">
        <v>1</v>
      </c>
      <c r="IR174">
        <v>4</v>
      </c>
      <c r="IS174">
        <v>2</v>
      </c>
      <c r="IT174" s="2">
        <f t="shared" si="543"/>
        <v>17</v>
      </c>
      <c r="IU174" s="3">
        <f t="shared" si="544"/>
        <v>2.8330000000000002</v>
      </c>
      <c r="IV174" s="2">
        <v>1</v>
      </c>
      <c r="IW174">
        <v>2</v>
      </c>
      <c r="IX174">
        <v>5</v>
      </c>
      <c r="IY174">
        <v>5</v>
      </c>
      <c r="IZ174">
        <v>1</v>
      </c>
      <c r="JA174">
        <v>5</v>
      </c>
      <c r="JB174">
        <v>3</v>
      </c>
      <c r="JC174" s="2">
        <f t="shared" si="545"/>
        <v>21</v>
      </c>
      <c r="JD174" s="3">
        <f t="shared" si="546"/>
        <v>3.5</v>
      </c>
      <c r="JE174" s="2">
        <v>1</v>
      </c>
      <c r="JF174">
        <v>2</v>
      </c>
      <c r="JG174">
        <v>3</v>
      </c>
      <c r="JH174">
        <v>3</v>
      </c>
      <c r="JI174">
        <v>3</v>
      </c>
      <c r="JJ174">
        <v>2</v>
      </c>
      <c r="JK174">
        <v>3</v>
      </c>
      <c r="JL174" s="2">
        <f t="shared" si="523"/>
        <v>16</v>
      </c>
      <c r="JM174" s="3">
        <f t="shared" si="524"/>
        <v>2.6669999999999998</v>
      </c>
      <c r="JN174" s="2">
        <v>1</v>
      </c>
      <c r="JO174">
        <v>2</v>
      </c>
      <c r="JP174">
        <v>4</v>
      </c>
      <c r="JQ174">
        <v>4</v>
      </c>
      <c r="JR174">
        <v>2</v>
      </c>
      <c r="JS174">
        <v>5</v>
      </c>
      <c r="JT174">
        <v>3</v>
      </c>
      <c r="JU174" s="2">
        <f t="shared" si="541"/>
        <v>20</v>
      </c>
      <c r="JV174" s="3">
        <f t="shared" si="542"/>
        <v>3.3330000000000002</v>
      </c>
      <c r="JW174" s="2">
        <v>1</v>
      </c>
      <c r="JX174">
        <v>4</v>
      </c>
      <c r="JY174" s="37">
        <f>LOOKUP(JX174,{1,2,3,4,5},{5,4,3,2,1})</f>
        <v>2</v>
      </c>
      <c r="JZ174">
        <v>2</v>
      </c>
      <c r="KA174" s="37">
        <f>LOOKUP(JZ174,{1,2,3,4,5},{5,4,3,2,1})</f>
        <v>4</v>
      </c>
      <c r="KB174">
        <v>1</v>
      </c>
      <c r="KC174" s="37">
        <f>LOOKUP(KB174,{1,2,3,4,5},{5,4,3,2,1})</f>
        <v>5</v>
      </c>
      <c r="KD174">
        <v>5</v>
      </c>
      <c r="KE174" s="37">
        <f>LOOKUP(KD174,{1,2,3,4,5},{5,4,3,2,1})</f>
        <v>1</v>
      </c>
      <c r="KF174">
        <v>2</v>
      </c>
      <c r="KG174" s="37">
        <f>LOOKUP(KF174,{1,2,3,4,5},{5,4,3,2,1})</f>
        <v>4</v>
      </c>
      <c r="KH174">
        <v>5</v>
      </c>
      <c r="KI174" s="37">
        <f>LOOKUP(KH174,{1,2,3,4,5},{5,4,3,2,1})</f>
        <v>1</v>
      </c>
      <c r="KJ174" s="2">
        <f t="shared" si="448"/>
        <v>19</v>
      </c>
      <c r="KK174" s="3">
        <f t="shared" si="525"/>
        <v>3.1669999999999998</v>
      </c>
      <c r="KL174" s="2">
        <f t="shared" si="547"/>
        <v>6</v>
      </c>
      <c r="KM174">
        <f t="shared" si="548"/>
        <v>13</v>
      </c>
      <c r="KN174">
        <f t="shared" si="549"/>
        <v>14</v>
      </c>
      <c r="KO174">
        <f t="shared" si="550"/>
        <v>3</v>
      </c>
      <c r="KP174">
        <f t="shared" si="551"/>
        <v>13</v>
      </c>
      <c r="KQ174">
        <f t="shared" si="552"/>
        <v>6</v>
      </c>
      <c r="KR174" s="2">
        <f t="shared" si="553"/>
        <v>4</v>
      </c>
      <c r="KS174">
        <f t="shared" si="540"/>
        <v>7</v>
      </c>
      <c r="KT174">
        <f t="shared" si="456"/>
        <v>7</v>
      </c>
      <c r="KU174">
        <f t="shared" si="457"/>
        <v>5</v>
      </c>
      <c r="KV174">
        <f t="shared" si="458"/>
        <v>7</v>
      </c>
      <c r="KW174" s="3">
        <f t="shared" si="459"/>
        <v>6</v>
      </c>
      <c r="KX174" s="2">
        <v>1</v>
      </c>
      <c r="KY174">
        <v>5</v>
      </c>
      <c r="KZ174">
        <v>5</v>
      </c>
      <c r="LA174">
        <v>3</v>
      </c>
      <c r="LB174">
        <v>1</v>
      </c>
      <c r="LC174">
        <v>4</v>
      </c>
      <c r="LD174">
        <v>2</v>
      </c>
      <c r="LE174">
        <v>5</v>
      </c>
      <c r="LF174">
        <v>3</v>
      </c>
      <c r="LG174">
        <v>3</v>
      </c>
      <c r="LH174">
        <v>4</v>
      </c>
      <c r="LI174">
        <v>3</v>
      </c>
      <c r="LJ174">
        <v>5</v>
      </c>
      <c r="LK174">
        <v>2</v>
      </c>
      <c r="LL174">
        <v>4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1</v>
      </c>
      <c r="LT174">
        <v>4</v>
      </c>
      <c r="LU174" s="2">
        <f t="shared" si="530"/>
        <v>26</v>
      </c>
      <c r="LV174" s="3">
        <f t="shared" si="531"/>
        <v>4.3330000000000002</v>
      </c>
      <c r="LW174" s="2">
        <f t="shared" si="532"/>
        <v>40</v>
      </c>
      <c r="LX174" s="3">
        <f t="shared" si="533"/>
        <v>2.5</v>
      </c>
      <c r="LY174" s="2">
        <f t="shared" si="534"/>
        <v>66</v>
      </c>
      <c r="LZ174" s="3">
        <f t="shared" si="535"/>
        <v>3</v>
      </c>
      <c r="MA174" s="2">
        <v>2</v>
      </c>
      <c r="MB174">
        <v>1</v>
      </c>
      <c r="MC174">
        <v>1</v>
      </c>
      <c r="MD174">
        <v>1</v>
      </c>
      <c r="ME174">
        <v>2</v>
      </c>
      <c r="MF174">
        <v>2</v>
      </c>
      <c r="MG174">
        <v>1</v>
      </c>
      <c r="MH174">
        <v>1</v>
      </c>
      <c r="MI174">
        <v>1</v>
      </c>
      <c r="MJ174" s="3">
        <v>2</v>
      </c>
      <c r="MK174">
        <f t="shared" si="536"/>
        <v>14</v>
      </c>
      <c r="ML174" s="2">
        <v>1</v>
      </c>
      <c r="MM174">
        <v>3</v>
      </c>
      <c r="MN174">
        <v>3</v>
      </c>
      <c r="MO174">
        <v>2</v>
      </c>
      <c r="MP174" s="37">
        <f>LOOKUP(MO174,{1,2,3,4,5},{5,4,3,2,1})</f>
        <v>4</v>
      </c>
      <c r="MQ174">
        <v>2</v>
      </c>
      <c r="MR174">
        <v>2</v>
      </c>
      <c r="MS174" s="37">
        <f>LOOKUP(MR174,{1,2,3,4,5},{5,4,3,2,1})</f>
        <v>4</v>
      </c>
      <c r="MT174">
        <v>2</v>
      </c>
      <c r="MU174" s="37">
        <f>LOOKUP(MT174,{1,2,3,4,5},{5,4,3,2,1})</f>
        <v>4</v>
      </c>
      <c r="MV174">
        <v>3</v>
      </c>
      <c r="MW174">
        <v>2</v>
      </c>
      <c r="MX174">
        <v>2</v>
      </c>
      <c r="MY174">
        <v>5</v>
      </c>
      <c r="MZ174" s="37">
        <f>LOOKUP(MY174,{1,2,3,4,5},{5,4,3,2,1})</f>
        <v>1</v>
      </c>
      <c r="NA174">
        <v>5</v>
      </c>
      <c r="NB174">
        <v>3</v>
      </c>
      <c r="NC174">
        <v>3</v>
      </c>
      <c r="ND174" s="37">
        <f>LOOKUP(NC174,{1,2,3,4,5},{5,4,3,2,1})</f>
        <v>3</v>
      </c>
      <c r="NE174">
        <v>4</v>
      </c>
      <c r="NF174">
        <v>3</v>
      </c>
      <c r="NG174" s="37">
        <f>LOOKUP(NF174,{1,2,3,4,5},{5,4,3,2,1})</f>
        <v>3</v>
      </c>
      <c r="NH174">
        <v>2</v>
      </c>
      <c r="NI174" s="37">
        <f>LOOKUP(NH174,{1,2,3,4,5},{5,4,3,2,1})</f>
        <v>4</v>
      </c>
      <c r="NJ174">
        <v>3</v>
      </c>
      <c r="NK174">
        <v>2</v>
      </c>
      <c r="NL174" s="37">
        <f>LOOKUP(NK174,{1,2,3,4,5},{5,4,3,2,1})</f>
        <v>4</v>
      </c>
      <c r="NM174">
        <v>3</v>
      </c>
      <c r="NN174" s="37">
        <f>LOOKUP(NM174,{1,2,3,4,5},{5,4,3,2,1})</f>
        <v>3</v>
      </c>
      <c r="NO174">
        <v>2</v>
      </c>
      <c r="NP174" s="37">
        <f>LOOKUP(NO174,{1,2,3,4,5},{5,4,3,2,1})</f>
        <v>4</v>
      </c>
      <c r="NQ174">
        <v>4</v>
      </c>
      <c r="NR174">
        <v>3</v>
      </c>
      <c r="NS174">
        <v>5</v>
      </c>
      <c r="NT174">
        <v>4</v>
      </c>
      <c r="NU174" s="37">
        <f>LOOKUP(NT174,{1,2,3,4,5},{5,4,3,2,1})</f>
        <v>2</v>
      </c>
      <c r="NV174">
        <v>4</v>
      </c>
      <c r="NW174" s="37">
        <f>LOOKUP(NV174,{1,2,3,4,5},{5,4,3,2,1})</f>
        <v>2</v>
      </c>
      <c r="NX174">
        <v>3</v>
      </c>
      <c r="NY174" s="37">
        <f>LOOKUP(NX174,{1,2,3,4,5},{5,4,3,2,1})</f>
        <v>3</v>
      </c>
      <c r="NZ174">
        <f t="shared" si="485"/>
        <v>83</v>
      </c>
      <c r="OA174">
        <f t="shared" si="486"/>
        <v>3.19</v>
      </c>
      <c r="OB174" s="13" t="s">
        <v>1050</v>
      </c>
      <c r="OC174" s="1" t="s">
        <v>440</v>
      </c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</row>
    <row r="175" spans="1:461" x14ac:dyDescent="0.3">
      <c r="A175" s="30">
        <v>196</v>
      </c>
      <c r="B175" s="2" t="s">
        <v>1051</v>
      </c>
      <c r="C175" s="3">
        <v>1</v>
      </c>
      <c r="D175" s="2">
        <v>20</v>
      </c>
      <c r="E175">
        <v>1</v>
      </c>
      <c r="F175" s="2">
        <v>1</v>
      </c>
      <c r="G175">
        <v>1</v>
      </c>
      <c r="H175" s="3">
        <v>1</v>
      </c>
      <c r="I175" s="2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f t="shared" si="446"/>
        <v>2</v>
      </c>
      <c r="R175">
        <v>2</v>
      </c>
      <c r="S175">
        <v>3</v>
      </c>
      <c r="T175">
        <f>LOOKUP(R175,{1,2,3,4,5,6,11,15},{1,2,1,2,2,2,1,2})</f>
        <v>2</v>
      </c>
      <c r="U175">
        <v>1</v>
      </c>
      <c r="V175" s="3"/>
      <c r="W175" s="2">
        <v>3</v>
      </c>
      <c r="X175">
        <v>16</v>
      </c>
      <c r="Y175">
        <v>50</v>
      </c>
      <c r="Z175" s="13">
        <f t="shared" si="538"/>
        <v>2.5</v>
      </c>
      <c r="AA175">
        <v>50</v>
      </c>
      <c r="AB175" s="13">
        <f t="shared" si="539"/>
        <v>2.5</v>
      </c>
      <c r="AC175">
        <f t="shared" si="537"/>
        <v>8</v>
      </c>
      <c r="AD175" s="13">
        <f t="shared" si="487"/>
        <v>2.6669999999999998</v>
      </c>
      <c r="AE175" s="2">
        <v>1</v>
      </c>
      <c r="AF175">
        <v>1</v>
      </c>
      <c r="AG175">
        <f t="shared" si="463"/>
        <v>1</v>
      </c>
      <c r="AH175">
        <v>1</v>
      </c>
      <c r="AI175">
        <f t="shared" si="464"/>
        <v>1</v>
      </c>
      <c r="AJ175">
        <v>1</v>
      </c>
      <c r="AK175">
        <f t="shared" si="465"/>
        <v>1</v>
      </c>
      <c r="AL175">
        <v>2</v>
      </c>
      <c r="AM175">
        <f t="shared" si="466"/>
        <v>1</v>
      </c>
      <c r="AN175">
        <v>2</v>
      </c>
      <c r="AO175">
        <f t="shared" si="467"/>
        <v>1</v>
      </c>
      <c r="AP175">
        <v>1</v>
      </c>
      <c r="AQ175">
        <f t="shared" si="468"/>
        <v>1</v>
      </c>
      <c r="AR175">
        <v>2</v>
      </c>
      <c r="AS175">
        <f t="shared" si="469"/>
        <v>1</v>
      </c>
      <c r="AT175">
        <v>2</v>
      </c>
      <c r="AU175">
        <f t="shared" si="470"/>
        <v>1</v>
      </c>
      <c r="AV175">
        <v>1</v>
      </c>
      <c r="AW175">
        <f t="shared" si="471"/>
        <v>1</v>
      </c>
      <c r="AX175">
        <v>1</v>
      </c>
      <c r="AY175">
        <f t="shared" si="472"/>
        <v>-1</v>
      </c>
      <c r="AZ175">
        <v>1</v>
      </c>
      <c r="BA175">
        <f t="shared" si="473"/>
        <v>-1</v>
      </c>
      <c r="BB175">
        <v>1</v>
      </c>
      <c r="BC175">
        <f t="shared" si="474"/>
        <v>1</v>
      </c>
      <c r="BD175">
        <v>1</v>
      </c>
      <c r="BE175">
        <f t="shared" si="475"/>
        <v>1</v>
      </c>
      <c r="BF175">
        <v>2</v>
      </c>
      <c r="BG175">
        <f t="shared" si="476"/>
        <v>1</v>
      </c>
      <c r="BH175">
        <v>1</v>
      </c>
      <c r="BI175">
        <f t="shared" si="477"/>
        <v>1</v>
      </c>
      <c r="BJ175">
        <v>2</v>
      </c>
      <c r="BK175">
        <f t="shared" si="478"/>
        <v>1</v>
      </c>
      <c r="BL175">
        <v>1</v>
      </c>
      <c r="BM175">
        <f t="shared" si="479"/>
        <v>-1</v>
      </c>
      <c r="BN175">
        <v>1</v>
      </c>
      <c r="BO175">
        <f t="shared" si="480"/>
        <v>1</v>
      </c>
      <c r="BP175">
        <v>1</v>
      </c>
      <c r="BQ175">
        <f t="shared" si="481"/>
        <v>1</v>
      </c>
      <c r="BR175">
        <v>2</v>
      </c>
      <c r="BS175">
        <f t="shared" si="482"/>
        <v>1</v>
      </c>
      <c r="BT175">
        <v>1</v>
      </c>
      <c r="BU175">
        <f t="shared" si="483"/>
        <v>-1</v>
      </c>
      <c r="BV175" s="13">
        <f t="shared" si="484"/>
        <v>13</v>
      </c>
      <c r="BW175" s="2">
        <v>1</v>
      </c>
      <c r="BX175">
        <v>3</v>
      </c>
      <c r="BY175">
        <v>2</v>
      </c>
      <c r="BZ175">
        <v>2</v>
      </c>
      <c r="CA175">
        <v>4</v>
      </c>
      <c r="CB175">
        <v>2</v>
      </c>
      <c r="CC175">
        <v>3</v>
      </c>
      <c r="CD175">
        <v>1</v>
      </c>
      <c r="CE175" s="37">
        <v>5</v>
      </c>
      <c r="CF175">
        <v>3</v>
      </c>
      <c r="CG175">
        <v>2</v>
      </c>
      <c r="CH175">
        <v>1</v>
      </c>
      <c r="CI175">
        <v>1</v>
      </c>
      <c r="CJ175">
        <v>1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4</v>
      </c>
      <c r="CQ175">
        <v>3</v>
      </c>
      <c r="CR175">
        <v>4</v>
      </c>
      <c r="CS175">
        <f>LOOKUP(CR175,{1,2,3,4,5},{5,4,3,2,1})</f>
        <v>2</v>
      </c>
      <c r="CT175">
        <v>4</v>
      </c>
      <c r="CU175">
        <v>3</v>
      </c>
      <c r="CV175">
        <v>3</v>
      </c>
      <c r="CW175">
        <v>2</v>
      </c>
      <c r="CX175">
        <f>LOOKUP(CW175,{1,2,3,4,5},{5,4,3,2,1})</f>
        <v>4</v>
      </c>
      <c r="CY175">
        <v>2</v>
      </c>
      <c r="CZ175">
        <f>LOOKUP(CY175,{1,2,3,4,5},{5,4,3,2,1})</f>
        <v>4</v>
      </c>
      <c r="DA175">
        <v>2</v>
      </c>
      <c r="DB175">
        <f>LOOKUP(DA175,{1,2,3,4,5},{5,4,3,2,1})</f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3</v>
      </c>
      <c r="DJ175">
        <v>3</v>
      </c>
      <c r="DK175">
        <v>3</v>
      </c>
      <c r="DL175" s="2">
        <f t="shared" si="490"/>
        <v>7</v>
      </c>
      <c r="DM175">
        <f t="shared" si="491"/>
        <v>2.3332999999999999</v>
      </c>
      <c r="DN175">
        <f t="shared" si="492"/>
        <v>12</v>
      </c>
      <c r="DO175">
        <f t="shared" si="493"/>
        <v>4</v>
      </c>
      <c r="DP175">
        <f t="shared" si="494"/>
        <v>19</v>
      </c>
      <c r="DQ175" s="3">
        <f t="shared" si="495"/>
        <v>3.1667000000000001</v>
      </c>
      <c r="DR175" s="2">
        <f t="shared" si="496"/>
        <v>14</v>
      </c>
      <c r="DS175">
        <f t="shared" si="497"/>
        <v>2.3332999999999999</v>
      </c>
      <c r="DT175">
        <f t="shared" si="498"/>
        <v>14</v>
      </c>
      <c r="DU175">
        <f t="shared" si="499"/>
        <v>1.75</v>
      </c>
      <c r="DV175">
        <f t="shared" si="500"/>
        <v>28</v>
      </c>
      <c r="DW175" s="3">
        <f t="shared" si="501"/>
        <v>2</v>
      </c>
      <c r="DX175" s="2">
        <f t="shared" si="502"/>
        <v>9</v>
      </c>
      <c r="DY175">
        <f t="shared" si="503"/>
        <v>3</v>
      </c>
      <c r="DZ175">
        <f t="shared" si="504"/>
        <v>10</v>
      </c>
      <c r="EA175">
        <f t="shared" si="505"/>
        <v>3.3332999999999999</v>
      </c>
      <c r="EB175">
        <f t="shared" si="506"/>
        <v>19</v>
      </c>
      <c r="EC175" s="3">
        <f t="shared" si="507"/>
        <v>3.17</v>
      </c>
      <c r="ED175" s="2">
        <f t="shared" si="447"/>
        <v>24</v>
      </c>
      <c r="EE175" s="3">
        <f t="shared" si="508"/>
        <v>4</v>
      </c>
      <c r="EF175" s="2">
        <f t="shared" si="509"/>
        <v>9</v>
      </c>
      <c r="EG175" s="3">
        <f t="shared" si="510"/>
        <v>3</v>
      </c>
      <c r="EH175" s="2">
        <f t="shared" si="511"/>
        <v>99</v>
      </c>
      <c r="EI175" s="3">
        <f t="shared" si="512"/>
        <v>2.83</v>
      </c>
      <c r="EJ175" s="2">
        <v>1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4</v>
      </c>
      <c r="EU175" s="37">
        <v>2</v>
      </c>
      <c r="EV175">
        <v>2</v>
      </c>
      <c r="EW175">
        <v>2</v>
      </c>
      <c r="EX175">
        <v>2</v>
      </c>
      <c r="EY175">
        <v>2</v>
      </c>
      <c r="EZ175">
        <v>5</v>
      </c>
      <c r="FA175">
        <v>5</v>
      </c>
      <c r="FB175">
        <v>2</v>
      </c>
      <c r="FC175">
        <v>2</v>
      </c>
      <c r="FD175">
        <v>2</v>
      </c>
      <c r="FE175">
        <v>3</v>
      </c>
      <c r="FF175" s="2">
        <f t="shared" si="513"/>
        <v>49</v>
      </c>
      <c r="FG175" s="3">
        <f t="shared" si="514"/>
        <v>2.4500000000000002</v>
      </c>
      <c r="FH175" t="s">
        <v>521</v>
      </c>
      <c r="FI175">
        <v>16</v>
      </c>
      <c r="FJ175" t="s">
        <v>514</v>
      </c>
      <c r="FK175">
        <v>10</v>
      </c>
      <c r="FL175" t="s">
        <v>520</v>
      </c>
      <c r="FM175" s="3">
        <v>15</v>
      </c>
      <c r="FN175" s="2">
        <v>1</v>
      </c>
      <c r="FO175">
        <v>1</v>
      </c>
      <c r="FP175">
        <v>1</v>
      </c>
      <c r="FQ175">
        <v>1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1</v>
      </c>
      <c r="FX175">
        <v>1</v>
      </c>
      <c r="FY175" s="37">
        <v>2</v>
      </c>
      <c r="FZ175">
        <v>2</v>
      </c>
      <c r="GA175">
        <v>2</v>
      </c>
      <c r="GB175">
        <v>2</v>
      </c>
      <c r="GC175">
        <v>2</v>
      </c>
      <c r="GD175">
        <v>1</v>
      </c>
      <c r="GE175">
        <v>1</v>
      </c>
      <c r="GF175">
        <v>2</v>
      </c>
      <c r="GG175">
        <v>2</v>
      </c>
      <c r="GH175">
        <v>2</v>
      </c>
      <c r="GI175">
        <v>1</v>
      </c>
      <c r="GJ175" s="2">
        <f t="shared" si="515"/>
        <v>32</v>
      </c>
      <c r="GK175" s="3">
        <f t="shared" si="516"/>
        <v>1.6</v>
      </c>
      <c r="GL175" s="2" t="s">
        <v>1052</v>
      </c>
      <c r="GM175">
        <v>0</v>
      </c>
      <c r="GN175" t="s">
        <v>513</v>
      </c>
      <c r="GO175">
        <v>9</v>
      </c>
      <c r="GP175" t="s">
        <v>507</v>
      </c>
      <c r="GQ175" s="3">
        <v>3</v>
      </c>
      <c r="GR175" s="2">
        <v>1</v>
      </c>
      <c r="GS175">
        <v>4</v>
      </c>
      <c r="GT175">
        <v>2</v>
      </c>
      <c r="GU175">
        <v>2</v>
      </c>
      <c r="GV175">
        <v>2</v>
      </c>
      <c r="GW175">
        <v>2</v>
      </c>
      <c r="GX175" s="37">
        <f>LOOKUP(GW175,{1,2,3,4,5},{5,4,3,2,1})</f>
        <v>4</v>
      </c>
      <c r="GY175">
        <v>1</v>
      </c>
      <c r="GZ175" s="37">
        <f>LOOKUP(GY175,{1,2,3,4,5},{5,4,3,2,1})</f>
        <v>5</v>
      </c>
      <c r="HA175">
        <v>2</v>
      </c>
      <c r="HB175">
        <v>2</v>
      </c>
      <c r="HC175" s="37">
        <f>LOOKUP(HB175,{1,2,3,4,5},{5,4,3,2,1})</f>
        <v>4</v>
      </c>
      <c r="HD175">
        <v>3</v>
      </c>
      <c r="HE175">
        <v>3</v>
      </c>
      <c r="HF175">
        <v>5</v>
      </c>
      <c r="HG175">
        <v>2</v>
      </c>
      <c r="HH175">
        <v>3</v>
      </c>
      <c r="HI175">
        <v>4</v>
      </c>
      <c r="HJ175">
        <v>5</v>
      </c>
      <c r="HK175">
        <v>3</v>
      </c>
      <c r="HL175" s="37">
        <f>LOOKUP(HK175,{1,2,3,4,5},{5,4,3,2,1})</f>
        <v>3</v>
      </c>
      <c r="HM175">
        <v>3</v>
      </c>
      <c r="HN175" s="37">
        <f>LOOKUP(HM175,{1,2,3,4,5},{5,4,3,2,1})</f>
        <v>3</v>
      </c>
      <c r="HO175">
        <f t="shared" si="517"/>
        <v>56</v>
      </c>
      <c r="HP175">
        <f t="shared" si="518"/>
        <v>3.29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 s="37">
        <v>3</v>
      </c>
      <c r="HY175">
        <v>2</v>
      </c>
      <c r="HZ175">
        <v>2</v>
      </c>
      <c r="IA175">
        <v>3</v>
      </c>
      <c r="IB175">
        <v>1</v>
      </c>
      <c r="IC175">
        <v>2</v>
      </c>
      <c r="ID175">
        <v>1</v>
      </c>
      <c r="IE175">
        <v>1</v>
      </c>
      <c r="IF175">
        <v>3</v>
      </c>
      <c r="IG175">
        <v>3</v>
      </c>
      <c r="IH175">
        <v>1</v>
      </c>
      <c r="II175">
        <v>1</v>
      </c>
      <c r="IJ175" s="37">
        <f>LOOKUP(II175,{1,2,3},{3,2,1})</f>
        <v>3</v>
      </c>
      <c r="IK175" s="2">
        <f t="shared" si="488"/>
        <v>28</v>
      </c>
      <c r="IL175" s="3">
        <f t="shared" si="489"/>
        <v>1.65</v>
      </c>
      <c r="IM175" s="2">
        <v>1</v>
      </c>
      <c r="IN175">
        <v>2</v>
      </c>
      <c r="IO175">
        <v>3</v>
      </c>
      <c r="IP175">
        <v>4</v>
      </c>
      <c r="IQ175">
        <v>1</v>
      </c>
      <c r="IR175">
        <v>5</v>
      </c>
      <c r="IS175">
        <v>3</v>
      </c>
      <c r="IT175" s="2">
        <f t="shared" si="543"/>
        <v>18</v>
      </c>
      <c r="IU175" s="3">
        <f t="shared" si="544"/>
        <v>3</v>
      </c>
      <c r="IV175" s="2">
        <v>1</v>
      </c>
      <c r="IW175">
        <v>2</v>
      </c>
      <c r="IX175">
        <v>4</v>
      </c>
      <c r="IY175">
        <v>4</v>
      </c>
      <c r="IZ175">
        <v>2</v>
      </c>
      <c r="JA175">
        <v>5</v>
      </c>
      <c r="JB175">
        <v>3</v>
      </c>
      <c r="JC175" s="2">
        <f t="shared" si="545"/>
        <v>20</v>
      </c>
      <c r="JD175" s="3">
        <f t="shared" si="546"/>
        <v>3.3330000000000002</v>
      </c>
      <c r="JE175" s="2">
        <v>1</v>
      </c>
      <c r="JF175">
        <v>2</v>
      </c>
      <c r="JG175">
        <v>3</v>
      </c>
      <c r="JH175">
        <v>3</v>
      </c>
      <c r="JI175">
        <v>4</v>
      </c>
      <c r="JJ175">
        <v>5</v>
      </c>
      <c r="JK175">
        <v>3</v>
      </c>
      <c r="JL175" s="2">
        <f t="shared" si="523"/>
        <v>20</v>
      </c>
      <c r="JM175" s="3">
        <f t="shared" si="524"/>
        <v>3.3330000000000002</v>
      </c>
      <c r="JN175" s="2">
        <v>1</v>
      </c>
      <c r="JO175">
        <v>4</v>
      </c>
      <c r="JP175">
        <v>5</v>
      </c>
      <c r="JQ175">
        <v>4</v>
      </c>
      <c r="JR175">
        <v>4</v>
      </c>
      <c r="JS175">
        <v>5</v>
      </c>
      <c r="JT175">
        <v>4</v>
      </c>
      <c r="JU175" s="2">
        <f t="shared" si="541"/>
        <v>26</v>
      </c>
      <c r="JV175" s="3">
        <f t="shared" si="542"/>
        <v>4.3330000000000002</v>
      </c>
      <c r="JW175" s="2">
        <v>1</v>
      </c>
      <c r="JX175">
        <v>2</v>
      </c>
      <c r="JY175" s="37">
        <f>LOOKUP(JX175,{1,2,3,4,5},{5,4,3,2,1})</f>
        <v>4</v>
      </c>
      <c r="JZ175">
        <v>4</v>
      </c>
      <c r="KA175" s="37">
        <f>LOOKUP(JZ175,{1,2,3,4,5},{5,4,3,2,1})</f>
        <v>2</v>
      </c>
      <c r="KB175">
        <v>4</v>
      </c>
      <c r="KC175" s="37">
        <f>LOOKUP(KB175,{1,2,3,4,5},{5,4,3,2,1})</f>
        <v>2</v>
      </c>
      <c r="KD175">
        <v>2</v>
      </c>
      <c r="KE175" s="37">
        <f>LOOKUP(KD175,{1,2,3,4,5},{5,4,3,2,1})</f>
        <v>4</v>
      </c>
      <c r="KF175">
        <v>4</v>
      </c>
      <c r="KG175" s="37">
        <f>LOOKUP(KF175,{1,2,3,4,5},{5,4,3,2,1})</f>
        <v>2</v>
      </c>
      <c r="KH175">
        <v>4</v>
      </c>
      <c r="KI175" s="37">
        <f>LOOKUP(KH175,{1,2,3,4,5},{5,4,3,2,1})</f>
        <v>2</v>
      </c>
      <c r="KJ175" s="2">
        <f t="shared" si="448"/>
        <v>20</v>
      </c>
      <c r="KK175" s="3">
        <f t="shared" si="525"/>
        <v>3.3330000000000002</v>
      </c>
      <c r="KL175" s="2">
        <f t="shared" si="547"/>
        <v>8</v>
      </c>
      <c r="KM175">
        <f t="shared" si="548"/>
        <v>9</v>
      </c>
      <c r="KN175">
        <f t="shared" si="549"/>
        <v>10</v>
      </c>
      <c r="KO175">
        <f t="shared" si="550"/>
        <v>7</v>
      </c>
      <c r="KP175">
        <f t="shared" si="551"/>
        <v>12</v>
      </c>
      <c r="KQ175">
        <f t="shared" si="552"/>
        <v>8</v>
      </c>
      <c r="KR175" s="2">
        <f t="shared" si="553"/>
        <v>6</v>
      </c>
      <c r="KS175">
        <f t="shared" si="540"/>
        <v>8</v>
      </c>
      <c r="KT175">
        <f t="shared" si="456"/>
        <v>7</v>
      </c>
      <c r="KU175">
        <f t="shared" si="457"/>
        <v>8</v>
      </c>
      <c r="KV175">
        <f t="shared" si="458"/>
        <v>10</v>
      </c>
      <c r="KW175" s="3">
        <f t="shared" si="459"/>
        <v>7</v>
      </c>
      <c r="KX175" s="2">
        <v>1</v>
      </c>
      <c r="KY175">
        <v>2</v>
      </c>
      <c r="KZ175">
        <v>4</v>
      </c>
      <c r="LA175">
        <v>3</v>
      </c>
      <c r="LB175">
        <v>2</v>
      </c>
      <c r="LC175">
        <v>4</v>
      </c>
      <c r="LD175">
        <v>1</v>
      </c>
      <c r="LE175">
        <v>4</v>
      </c>
      <c r="LF175">
        <v>3</v>
      </c>
      <c r="LG175">
        <v>4</v>
      </c>
      <c r="LH175">
        <v>4</v>
      </c>
      <c r="LI175">
        <v>2</v>
      </c>
      <c r="LJ175">
        <v>4</v>
      </c>
      <c r="LK175">
        <v>1</v>
      </c>
      <c r="LL175">
        <v>3</v>
      </c>
      <c r="LM175">
        <v>3</v>
      </c>
      <c r="LN175">
        <v>3</v>
      </c>
      <c r="LO175">
        <v>3</v>
      </c>
      <c r="LP175">
        <v>1</v>
      </c>
      <c r="LQ175">
        <v>2</v>
      </c>
      <c r="LR175">
        <v>2</v>
      </c>
      <c r="LS175">
        <v>1</v>
      </c>
      <c r="LT175">
        <v>2</v>
      </c>
      <c r="LU175" s="2">
        <f t="shared" si="530"/>
        <v>24</v>
      </c>
      <c r="LV175" s="3">
        <f t="shared" si="531"/>
        <v>4</v>
      </c>
      <c r="LW175" s="2">
        <f t="shared" si="532"/>
        <v>34</v>
      </c>
      <c r="LX175" s="3">
        <f t="shared" si="533"/>
        <v>2.125</v>
      </c>
      <c r="LY175" s="2">
        <f t="shared" si="534"/>
        <v>58</v>
      </c>
      <c r="LZ175" s="3">
        <f t="shared" si="535"/>
        <v>2.6360000000000001</v>
      </c>
      <c r="MA175" s="2">
        <v>1</v>
      </c>
      <c r="MB175">
        <v>2</v>
      </c>
      <c r="MC175">
        <v>1</v>
      </c>
      <c r="MD175">
        <v>1</v>
      </c>
      <c r="ME175">
        <v>2</v>
      </c>
      <c r="MF175">
        <v>2</v>
      </c>
      <c r="MG175">
        <v>1</v>
      </c>
      <c r="MH175">
        <v>1</v>
      </c>
      <c r="MI175">
        <v>2</v>
      </c>
      <c r="MJ175" s="3">
        <v>2</v>
      </c>
      <c r="MK175">
        <f t="shared" si="536"/>
        <v>15</v>
      </c>
      <c r="ML175" s="32">
        <v>1</v>
      </c>
      <c r="MM175" s="31">
        <v>3</v>
      </c>
      <c r="MN175" s="31">
        <v>3</v>
      </c>
      <c r="MO175" s="31">
        <v>2</v>
      </c>
      <c r="MP175" s="31">
        <f>LOOKUP(MO175,{1,2,3,4,5},{5,4,3,2,1})</f>
        <v>4</v>
      </c>
      <c r="MQ175" s="31" t="s">
        <v>440</v>
      </c>
      <c r="MR175" s="31">
        <v>2</v>
      </c>
      <c r="MS175" s="31">
        <f>LOOKUP(MR175,{1,2,3,4,5},{5,4,3,2,1})</f>
        <v>4</v>
      </c>
      <c r="MT175" s="31">
        <v>3</v>
      </c>
      <c r="MU175" s="31">
        <f>LOOKUP(MT175,{1,2,3,4,5},{5,4,3,2,1})</f>
        <v>3</v>
      </c>
      <c r="MV175" s="31">
        <v>2</v>
      </c>
      <c r="MW175" s="31">
        <v>3</v>
      </c>
      <c r="MX175" s="31">
        <v>3</v>
      </c>
      <c r="MY175" s="31">
        <v>3</v>
      </c>
      <c r="MZ175" s="31">
        <f>LOOKUP(MY175,{1,2,3,4,5},{5,4,3,2,1})</f>
        <v>3</v>
      </c>
      <c r="NA175" s="31">
        <v>4</v>
      </c>
      <c r="NB175" s="31">
        <v>3</v>
      </c>
      <c r="NC175" s="31">
        <v>2</v>
      </c>
      <c r="ND175" s="31">
        <f>LOOKUP(NC175,{1,2,3,4,5},{5,4,3,2,1})</f>
        <v>4</v>
      </c>
      <c r="NE175" s="31">
        <v>2</v>
      </c>
      <c r="NF175" s="31">
        <v>1</v>
      </c>
      <c r="NG175" s="31">
        <f>LOOKUP(NF175,{1,2,3,4,5},{5,4,3,2,1})</f>
        <v>5</v>
      </c>
      <c r="NH175" s="31">
        <v>1</v>
      </c>
      <c r="NI175" s="31">
        <f>LOOKUP(NH175,{1,2,3,4,5},{5,4,3,2,1})</f>
        <v>5</v>
      </c>
      <c r="NJ175" s="31">
        <v>1</v>
      </c>
      <c r="NK175" s="31">
        <v>1</v>
      </c>
      <c r="NL175" s="31">
        <f>LOOKUP(NK175,{1,2,3,4,5},{5,4,3,2,1})</f>
        <v>5</v>
      </c>
      <c r="NM175" s="31">
        <v>1</v>
      </c>
      <c r="NN175" s="31">
        <f>LOOKUP(NM175,{1,2,3,4,5},{5,4,3,2,1})</f>
        <v>5</v>
      </c>
      <c r="NO175" s="31">
        <v>1</v>
      </c>
      <c r="NP175" s="31">
        <f>LOOKUP(NO175,{1,2,3,4,5},{5,4,3,2,1})</f>
        <v>5</v>
      </c>
      <c r="NQ175" s="31">
        <v>1</v>
      </c>
      <c r="NR175" s="31">
        <v>2</v>
      </c>
      <c r="NS175" s="31">
        <v>4</v>
      </c>
      <c r="NT175" s="31">
        <v>2</v>
      </c>
      <c r="NU175" s="31">
        <f>LOOKUP(NT175,{1,2,3,4,5},{5,4,3,2,1})</f>
        <v>4</v>
      </c>
      <c r="NV175" s="31">
        <v>4</v>
      </c>
      <c r="NW175" s="31">
        <f>LOOKUP(NV175,{1,2,3,4,5},{5,4,3,2,1})</f>
        <v>2</v>
      </c>
      <c r="NX175" s="31">
        <v>3</v>
      </c>
      <c r="NY175" s="31">
        <f>LOOKUP(NX175,{1,2,3,4,5},{5,4,3,2,1})</f>
        <v>3</v>
      </c>
      <c r="NZ175" s="31">
        <f t="shared" si="485"/>
        <v>83</v>
      </c>
      <c r="OA175" s="31">
        <f t="shared" si="486"/>
        <v>3.19</v>
      </c>
      <c r="OB175" s="13" t="s">
        <v>440</v>
      </c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</row>
    <row r="176" spans="1:461" ht="15" thickBot="1" x14ac:dyDescent="0.35">
      <c r="A176" s="28">
        <v>197</v>
      </c>
      <c r="B176" s="4" t="s">
        <v>1053</v>
      </c>
      <c r="C176" s="6">
        <v>1</v>
      </c>
      <c r="D176" s="4">
        <v>18</v>
      </c>
      <c r="E176" s="5">
        <v>1</v>
      </c>
      <c r="F176" s="4">
        <v>1</v>
      </c>
      <c r="G176" s="5">
        <v>1</v>
      </c>
      <c r="H176" s="6">
        <v>1</v>
      </c>
      <c r="I176" s="4">
        <v>1</v>
      </c>
      <c r="J176" s="5">
        <v>0</v>
      </c>
      <c r="K176" s="5">
        <v>1</v>
      </c>
      <c r="L176" s="5">
        <v>0</v>
      </c>
      <c r="M176" s="5">
        <v>1</v>
      </c>
      <c r="N176" s="5">
        <v>1</v>
      </c>
      <c r="O176" s="5">
        <v>0</v>
      </c>
      <c r="P176">
        <f t="shared" si="446"/>
        <v>3</v>
      </c>
      <c r="Q176" s="5"/>
      <c r="R176">
        <v>2</v>
      </c>
      <c r="S176">
        <v>3</v>
      </c>
      <c r="T176">
        <f>LOOKUP(R176,{1,2,3,4,5,6,11,15},{1,2,1,2,2,2,1,2})</f>
        <v>2</v>
      </c>
      <c r="U176" s="5">
        <v>1</v>
      </c>
      <c r="V176" s="6"/>
      <c r="W176" s="4">
        <v>1</v>
      </c>
      <c r="X176" s="5">
        <v>10</v>
      </c>
      <c r="Y176" s="5">
        <v>50</v>
      </c>
      <c r="Z176" s="46">
        <f t="shared" si="538"/>
        <v>2.5</v>
      </c>
      <c r="AA176" s="5">
        <v>50</v>
      </c>
      <c r="AB176" s="13">
        <f t="shared" si="539"/>
        <v>2.5</v>
      </c>
      <c r="AC176">
        <f t="shared" si="537"/>
        <v>8</v>
      </c>
      <c r="AD176" s="13">
        <f t="shared" si="487"/>
        <v>2.6669999999999998</v>
      </c>
      <c r="AE176" s="4">
        <v>1</v>
      </c>
      <c r="AF176" s="5">
        <v>1</v>
      </c>
      <c r="AG176">
        <f t="shared" si="463"/>
        <v>1</v>
      </c>
      <c r="AH176" s="5">
        <v>2</v>
      </c>
      <c r="AI176">
        <f t="shared" si="464"/>
        <v>-1</v>
      </c>
      <c r="AJ176" s="5">
        <v>1</v>
      </c>
      <c r="AK176">
        <f t="shared" si="465"/>
        <v>1</v>
      </c>
      <c r="AL176" s="5">
        <v>2</v>
      </c>
      <c r="AM176">
        <f t="shared" si="466"/>
        <v>1</v>
      </c>
      <c r="AN176" s="5">
        <v>2</v>
      </c>
      <c r="AO176">
        <f t="shared" si="467"/>
        <v>1</v>
      </c>
      <c r="AP176" s="5">
        <v>1</v>
      </c>
      <c r="AQ176">
        <f t="shared" si="468"/>
        <v>1</v>
      </c>
      <c r="AR176" s="5">
        <v>2</v>
      </c>
      <c r="AS176">
        <f t="shared" si="469"/>
        <v>1</v>
      </c>
      <c r="AT176" s="5">
        <v>2</v>
      </c>
      <c r="AU176">
        <f t="shared" si="470"/>
        <v>1</v>
      </c>
      <c r="AV176" s="5">
        <v>2</v>
      </c>
      <c r="AW176">
        <f t="shared" si="471"/>
        <v>-1</v>
      </c>
      <c r="AX176" s="5">
        <v>1</v>
      </c>
      <c r="AY176">
        <f t="shared" si="472"/>
        <v>-1</v>
      </c>
      <c r="AZ176" s="5">
        <v>1</v>
      </c>
      <c r="BA176">
        <f t="shared" si="473"/>
        <v>-1</v>
      </c>
      <c r="BB176" s="5">
        <v>1</v>
      </c>
      <c r="BC176">
        <f t="shared" si="474"/>
        <v>1</v>
      </c>
      <c r="BD176" s="5">
        <v>1</v>
      </c>
      <c r="BE176">
        <f t="shared" si="475"/>
        <v>1</v>
      </c>
      <c r="BF176" s="5">
        <v>2</v>
      </c>
      <c r="BG176">
        <f t="shared" si="476"/>
        <v>1</v>
      </c>
      <c r="BH176" s="5">
        <v>1</v>
      </c>
      <c r="BI176">
        <f t="shared" si="477"/>
        <v>1</v>
      </c>
      <c r="BJ176" s="5">
        <v>2</v>
      </c>
      <c r="BK176">
        <f t="shared" si="478"/>
        <v>1</v>
      </c>
      <c r="BL176" s="5">
        <v>2</v>
      </c>
      <c r="BM176">
        <f t="shared" si="479"/>
        <v>1</v>
      </c>
      <c r="BN176" s="5">
        <v>1</v>
      </c>
      <c r="BO176">
        <f t="shared" si="480"/>
        <v>1</v>
      </c>
      <c r="BP176" s="5">
        <v>1</v>
      </c>
      <c r="BQ176">
        <f t="shared" si="481"/>
        <v>1</v>
      </c>
      <c r="BR176" s="5">
        <v>2</v>
      </c>
      <c r="BS176">
        <f t="shared" si="482"/>
        <v>1</v>
      </c>
      <c r="BT176" s="5">
        <v>1</v>
      </c>
      <c r="BU176">
        <f t="shared" si="483"/>
        <v>-1</v>
      </c>
      <c r="BV176" s="46">
        <f t="shared" si="484"/>
        <v>11</v>
      </c>
      <c r="BW176" s="4">
        <v>1</v>
      </c>
      <c r="BX176" s="5">
        <v>2</v>
      </c>
      <c r="BY176" s="5">
        <v>3</v>
      </c>
      <c r="BZ176" s="5">
        <v>3</v>
      </c>
      <c r="CA176" s="5">
        <v>5</v>
      </c>
      <c r="CB176" s="5">
        <v>2</v>
      </c>
      <c r="CC176" s="5">
        <v>3</v>
      </c>
      <c r="CD176" s="5">
        <v>2</v>
      </c>
      <c r="CE176" s="38">
        <v>5</v>
      </c>
      <c r="CF176" s="5">
        <v>2</v>
      </c>
      <c r="CG176" s="5">
        <v>2</v>
      </c>
      <c r="CH176" s="5">
        <v>2</v>
      </c>
      <c r="CI176" s="5">
        <v>2</v>
      </c>
      <c r="CJ176" s="5">
        <v>2</v>
      </c>
      <c r="CK176" s="5">
        <v>2</v>
      </c>
      <c r="CL176" s="5">
        <v>2</v>
      </c>
      <c r="CM176" s="5">
        <v>2</v>
      </c>
      <c r="CN176" s="5">
        <v>2</v>
      </c>
      <c r="CO176" s="5">
        <v>2</v>
      </c>
      <c r="CP176" s="5">
        <v>4</v>
      </c>
      <c r="CQ176" s="5">
        <v>3</v>
      </c>
      <c r="CR176" s="5">
        <v>2</v>
      </c>
      <c r="CS176">
        <f>LOOKUP(CR176,{1,2,3,4,5},{5,4,3,2,1})</f>
        <v>4</v>
      </c>
      <c r="CT176" s="5">
        <v>3</v>
      </c>
      <c r="CU176" s="5">
        <v>3</v>
      </c>
      <c r="CV176" s="5">
        <v>3</v>
      </c>
      <c r="CW176" s="5">
        <v>2</v>
      </c>
      <c r="CX176">
        <f>LOOKUP(CW176,{1,2,3,4,5},{5,4,3,2,1})</f>
        <v>4</v>
      </c>
      <c r="CY176" s="5">
        <v>2</v>
      </c>
      <c r="CZ176">
        <f>LOOKUP(CY176,{1,2,3,4,5},{5,4,3,2,1})</f>
        <v>4</v>
      </c>
      <c r="DA176" s="5">
        <v>2</v>
      </c>
      <c r="DB176">
        <f>LOOKUP(DA176,{1,2,3,4,5},{5,4,3,2,1})</f>
        <v>4</v>
      </c>
      <c r="DC176" s="5">
        <v>3</v>
      </c>
      <c r="DD176" s="5">
        <v>3</v>
      </c>
      <c r="DE176" s="5">
        <v>3</v>
      </c>
      <c r="DF176" s="5">
        <v>4</v>
      </c>
      <c r="DG176" s="5">
        <v>3</v>
      </c>
      <c r="DH176" s="5">
        <v>3</v>
      </c>
      <c r="DI176" s="5">
        <v>3</v>
      </c>
      <c r="DJ176" s="5">
        <v>2</v>
      </c>
      <c r="DK176" s="5">
        <v>2</v>
      </c>
      <c r="DL176" s="4">
        <f t="shared" si="490"/>
        <v>8</v>
      </c>
      <c r="DM176" s="5">
        <f t="shared" si="491"/>
        <v>2.6667000000000001</v>
      </c>
      <c r="DN176" s="5">
        <f t="shared" si="492"/>
        <v>10</v>
      </c>
      <c r="DO176" s="5">
        <f t="shared" si="493"/>
        <v>3.3332999999999999</v>
      </c>
      <c r="DP176" s="5">
        <f t="shared" si="494"/>
        <v>18</v>
      </c>
      <c r="DQ176" s="6">
        <f t="shared" si="495"/>
        <v>3</v>
      </c>
      <c r="DR176" s="4">
        <f t="shared" si="496"/>
        <v>16</v>
      </c>
      <c r="DS176" s="5">
        <f t="shared" si="497"/>
        <v>2.6667000000000001</v>
      </c>
      <c r="DT176" s="5">
        <f t="shared" si="498"/>
        <v>16</v>
      </c>
      <c r="DU176" s="5">
        <f t="shared" si="499"/>
        <v>2</v>
      </c>
      <c r="DV176" s="5">
        <f t="shared" si="500"/>
        <v>32</v>
      </c>
      <c r="DW176" s="6">
        <f t="shared" si="501"/>
        <v>2.29</v>
      </c>
      <c r="DX176" s="4">
        <f t="shared" si="502"/>
        <v>11</v>
      </c>
      <c r="DY176" s="5">
        <f t="shared" si="503"/>
        <v>3.6667000000000001</v>
      </c>
      <c r="DZ176" s="5">
        <f t="shared" si="504"/>
        <v>9</v>
      </c>
      <c r="EA176" s="5">
        <f t="shared" si="505"/>
        <v>3</v>
      </c>
      <c r="EB176" s="5">
        <f t="shared" si="506"/>
        <v>20</v>
      </c>
      <c r="EC176" s="6">
        <f t="shared" si="507"/>
        <v>3.33</v>
      </c>
      <c r="ED176" s="2">
        <f t="shared" si="447"/>
        <v>21</v>
      </c>
      <c r="EE176" s="6">
        <f t="shared" si="508"/>
        <v>3.5</v>
      </c>
      <c r="EF176" s="4">
        <f t="shared" si="509"/>
        <v>7</v>
      </c>
      <c r="EG176" s="6">
        <f t="shared" si="510"/>
        <v>2.33</v>
      </c>
      <c r="EH176" s="4">
        <f t="shared" si="511"/>
        <v>98</v>
      </c>
      <c r="EI176" s="6">
        <f t="shared" si="512"/>
        <v>2.8</v>
      </c>
      <c r="EJ176" s="4">
        <v>1</v>
      </c>
      <c r="EK176" s="5">
        <v>2</v>
      </c>
      <c r="EL176" s="5">
        <v>2</v>
      </c>
      <c r="EM176" s="5">
        <v>3</v>
      </c>
      <c r="EN176" s="5">
        <v>2</v>
      </c>
      <c r="EO176" s="5">
        <v>2</v>
      </c>
      <c r="EP176" s="5">
        <v>2</v>
      </c>
      <c r="EQ176" s="5">
        <v>4</v>
      </c>
      <c r="ER176" s="5">
        <v>2</v>
      </c>
      <c r="ES176" s="5">
        <v>2</v>
      </c>
      <c r="ET176" s="5">
        <v>4</v>
      </c>
      <c r="EU176" s="38">
        <v>2</v>
      </c>
      <c r="EV176" s="5">
        <v>2</v>
      </c>
      <c r="EW176" s="5">
        <v>2</v>
      </c>
      <c r="EX176" s="5">
        <v>2</v>
      </c>
      <c r="EY176" s="5">
        <v>2</v>
      </c>
      <c r="EZ176" s="5">
        <v>4</v>
      </c>
      <c r="FA176" s="5">
        <v>2</v>
      </c>
      <c r="FB176" s="5">
        <v>2</v>
      </c>
      <c r="FC176" s="5">
        <v>2</v>
      </c>
      <c r="FD176" s="5">
        <v>2</v>
      </c>
      <c r="FE176" s="5">
        <v>2</v>
      </c>
      <c r="FF176" s="4">
        <f t="shared" si="513"/>
        <v>47</v>
      </c>
      <c r="FG176" s="6">
        <f t="shared" si="514"/>
        <v>2.35</v>
      </c>
      <c r="FH176" s="4" t="s">
        <v>520</v>
      </c>
      <c r="FI176" s="5">
        <v>15</v>
      </c>
      <c r="FJ176" t="s">
        <v>514</v>
      </c>
      <c r="FK176" s="5">
        <v>10</v>
      </c>
      <c r="FL176" s="5" t="s">
        <v>511</v>
      </c>
      <c r="FM176" s="6">
        <v>7</v>
      </c>
      <c r="FN176" s="4">
        <v>1</v>
      </c>
      <c r="FO176" s="5">
        <v>1</v>
      </c>
      <c r="FP176" s="5">
        <v>1</v>
      </c>
      <c r="FQ176" s="5">
        <v>1</v>
      </c>
      <c r="FR176" s="5">
        <v>2</v>
      </c>
      <c r="FS176" s="5">
        <v>2</v>
      </c>
      <c r="FT176" s="5">
        <v>1</v>
      </c>
      <c r="FU176" s="5">
        <v>1</v>
      </c>
      <c r="FV176" s="5">
        <v>2</v>
      </c>
      <c r="FW176" s="5">
        <v>1</v>
      </c>
      <c r="FX176" s="5">
        <v>1</v>
      </c>
      <c r="FY176" s="38">
        <v>2</v>
      </c>
      <c r="FZ176" s="5">
        <v>1</v>
      </c>
      <c r="GA176" s="5">
        <v>1</v>
      </c>
      <c r="GB176" s="5">
        <v>1</v>
      </c>
      <c r="GC176" s="5">
        <v>1</v>
      </c>
      <c r="GD176" s="5">
        <v>1</v>
      </c>
      <c r="GE176" s="5">
        <v>2</v>
      </c>
      <c r="GF176" s="5">
        <v>2</v>
      </c>
      <c r="GG176" s="5">
        <v>1</v>
      </c>
      <c r="GH176" s="5">
        <v>2</v>
      </c>
      <c r="GI176" s="5">
        <v>2</v>
      </c>
      <c r="GJ176" s="4">
        <f t="shared" si="515"/>
        <v>27</v>
      </c>
      <c r="GK176" s="6">
        <f t="shared" si="516"/>
        <v>1.35</v>
      </c>
      <c r="GL176" s="4" t="s">
        <v>507</v>
      </c>
      <c r="GM176" s="5">
        <v>3</v>
      </c>
      <c r="GN176" s="5" t="s">
        <v>506</v>
      </c>
      <c r="GO176" s="5">
        <v>2</v>
      </c>
      <c r="GP176" s="5" t="s">
        <v>520</v>
      </c>
      <c r="GQ176" s="6">
        <v>15</v>
      </c>
      <c r="GR176" s="4">
        <v>1</v>
      </c>
      <c r="GS176" s="5">
        <v>3</v>
      </c>
      <c r="GT176" s="5">
        <v>3</v>
      </c>
      <c r="GU176" s="5">
        <v>2</v>
      </c>
      <c r="GV176" s="5">
        <v>2</v>
      </c>
      <c r="GW176" s="5">
        <v>4</v>
      </c>
      <c r="GX176" s="37">
        <f>LOOKUP(GW176,{1,2,3,4,5},{5,4,3,2,1})</f>
        <v>2</v>
      </c>
      <c r="GY176" s="5">
        <v>2</v>
      </c>
      <c r="GZ176" s="37">
        <f>LOOKUP(GY176,{1,2,3,4,5},{5,4,3,2,1})</f>
        <v>4</v>
      </c>
      <c r="HA176" s="5">
        <v>2</v>
      </c>
      <c r="HB176" s="5">
        <v>4</v>
      </c>
      <c r="HC176" s="37">
        <f>LOOKUP(HB176,{1,2,3,4,5},{5,4,3,2,1})</f>
        <v>2</v>
      </c>
      <c r="HD176" s="5">
        <v>3</v>
      </c>
      <c r="HE176" s="5">
        <v>2</v>
      </c>
      <c r="HF176" s="5">
        <v>4</v>
      </c>
      <c r="HG176" s="5">
        <v>2</v>
      </c>
      <c r="HH176" s="5">
        <v>3</v>
      </c>
      <c r="HI176" s="5">
        <v>3</v>
      </c>
      <c r="HJ176" s="5">
        <v>4</v>
      </c>
      <c r="HK176" s="5">
        <v>4</v>
      </c>
      <c r="HL176" s="37">
        <f>LOOKUP(HK176,{1,2,3,4,5},{5,4,3,2,1})</f>
        <v>2</v>
      </c>
      <c r="HM176" s="5">
        <v>3</v>
      </c>
      <c r="HN176" s="37">
        <f>LOOKUP(HM176,{1,2,3,4,5},{5,4,3,2,1})</f>
        <v>3</v>
      </c>
      <c r="HO176">
        <f t="shared" si="517"/>
        <v>46</v>
      </c>
      <c r="HP176">
        <f t="shared" si="518"/>
        <v>2.71</v>
      </c>
      <c r="HQ176" s="5">
        <v>1</v>
      </c>
      <c r="HR176" s="5">
        <v>1</v>
      </c>
      <c r="HS176" s="5">
        <v>2</v>
      </c>
      <c r="HT176" s="5">
        <v>1</v>
      </c>
      <c r="HU176" s="5">
        <v>1</v>
      </c>
      <c r="HV176" s="5">
        <v>1</v>
      </c>
      <c r="HW176" s="5">
        <v>1</v>
      </c>
      <c r="HX176" s="38">
        <v>3</v>
      </c>
      <c r="HY176" s="5">
        <v>2</v>
      </c>
      <c r="HZ176" s="5">
        <v>3</v>
      </c>
      <c r="IA176" s="5">
        <v>3</v>
      </c>
      <c r="IB176" s="5">
        <v>1</v>
      </c>
      <c r="IC176" s="5">
        <v>2</v>
      </c>
      <c r="ID176" s="5">
        <v>1</v>
      </c>
      <c r="IE176" s="5">
        <v>1</v>
      </c>
      <c r="IF176" s="5">
        <v>3</v>
      </c>
      <c r="IG176" s="5">
        <v>2</v>
      </c>
      <c r="IH176" s="5">
        <v>1</v>
      </c>
      <c r="II176">
        <v>1</v>
      </c>
      <c r="IJ176" s="37">
        <f>LOOKUP(II176,{1,2,3},{3,2,1})</f>
        <v>3</v>
      </c>
      <c r="IK176" s="4">
        <f t="shared" si="488"/>
        <v>29</v>
      </c>
      <c r="IL176" s="6">
        <f t="shared" si="489"/>
        <v>1.71</v>
      </c>
      <c r="IM176" s="4">
        <v>1</v>
      </c>
      <c r="IN176" s="5">
        <v>1</v>
      </c>
      <c r="IO176" s="5">
        <v>4</v>
      </c>
      <c r="IP176" s="5">
        <v>4</v>
      </c>
      <c r="IQ176" s="5">
        <v>1</v>
      </c>
      <c r="IR176" s="5">
        <v>5</v>
      </c>
      <c r="IS176" s="5">
        <v>1</v>
      </c>
      <c r="IT176" s="2">
        <f t="shared" si="543"/>
        <v>16</v>
      </c>
      <c r="IU176" s="3">
        <f t="shared" si="544"/>
        <v>2.6669999999999998</v>
      </c>
      <c r="IV176" s="4">
        <v>1</v>
      </c>
      <c r="IW176" s="5">
        <v>1</v>
      </c>
      <c r="IX176" s="5">
        <v>4</v>
      </c>
      <c r="IY176" s="5">
        <v>4</v>
      </c>
      <c r="IZ176" s="5">
        <v>1</v>
      </c>
      <c r="JA176" s="5">
        <v>5</v>
      </c>
      <c r="JB176" s="5">
        <v>1</v>
      </c>
      <c r="JC176" s="2">
        <f t="shared" si="545"/>
        <v>16</v>
      </c>
      <c r="JD176" s="3">
        <f t="shared" si="546"/>
        <v>2.6669999999999998</v>
      </c>
      <c r="JE176" s="4">
        <v>1</v>
      </c>
      <c r="JF176" s="5">
        <v>4</v>
      </c>
      <c r="JG176" s="5">
        <v>2</v>
      </c>
      <c r="JH176" s="5">
        <v>2</v>
      </c>
      <c r="JI176" s="5">
        <v>4</v>
      </c>
      <c r="JJ176" s="5">
        <v>1</v>
      </c>
      <c r="JK176" s="5">
        <v>4</v>
      </c>
      <c r="JL176" s="2">
        <f t="shared" si="523"/>
        <v>17</v>
      </c>
      <c r="JM176" s="3">
        <f t="shared" si="524"/>
        <v>2.8330000000000002</v>
      </c>
      <c r="JN176" s="4">
        <v>1</v>
      </c>
      <c r="JO176" s="5">
        <v>3</v>
      </c>
      <c r="JP176" s="5">
        <v>4</v>
      </c>
      <c r="JQ176" s="5">
        <v>3</v>
      </c>
      <c r="JR176" s="5">
        <v>3</v>
      </c>
      <c r="JS176" s="5">
        <v>3</v>
      </c>
      <c r="JT176" s="5">
        <v>4</v>
      </c>
      <c r="JU176" s="2">
        <f t="shared" si="541"/>
        <v>20</v>
      </c>
      <c r="JV176" s="3">
        <f t="shared" si="542"/>
        <v>3.3330000000000002</v>
      </c>
      <c r="JW176" s="4">
        <v>1</v>
      </c>
      <c r="JX176" s="5">
        <v>4</v>
      </c>
      <c r="JY176" s="37">
        <f>LOOKUP(JX176,{1,2,3,4,5},{5,4,3,2,1})</f>
        <v>2</v>
      </c>
      <c r="JZ176" s="5">
        <v>3</v>
      </c>
      <c r="KA176" s="37">
        <f>LOOKUP(JZ176,{1,2,3,4,5},{5,4,3,2,1})</f>
        <v>3</v>
      </c>
      <c r="KB176" s="5">
        <v>3</v>
      </c>
      <c r="KC176" s="37">
        <f>LOOKUP(KB176,{1,2,3,4,5},{5,4,3,2,1})</f>
        <v>3</v>
      </c>
      <c r="KD176" s="5">
        <v>4</v>
      </c>
      <c r="KE176" s="37">
        <f>LOOKUP(KD176,{1,2,3,4,5},{5,4,3,2,1})</f>
        <v>2</v>
      </c>
      <c r="KF176" s="5">
        <v>2</v>
      </c>
      <c r="KG176" s="37">
        <f>LOOKUP(KF176,{1,2,3,4,5},{5,4,3,2,1})</f>
        <v>4</v>
      </c>
      <c r="KH176" s="5">
        <v>4</v>
      </c>
      <c r="KI176" s="37">
        <f>LOOKUP(KH176,{1,2,3,4,5},{5,4,3,2,1})</f>
        <v>2</v>
      </c>
      <c r="KJ176" s="2">
        <f t="shared" si="448"/>
        <v>20</v>
      </c>
      <c r="KK176" s="3">
        <f t="shared" si="525"/>
        <v>3.3330000000000002</v>
      </c>
      <c r="KL176" s="4">
        <f t="shared" si="547"/>
        <v>4</v>
      </c>
      <c r="KM176" s="5">
        <f t="shared" si="548"/>
        <v>11</v>
      </c>
      <c r="KN176" s="5">
        <f t="shared" si="549"/>
        <v>11</v>
      </c>
      <c r="KO176" s="5">
        <f t="shared" si="550"/>
        <v>4</v>
      </c>
      <c r="KP176" s="5">
        <f t="shared" si="551"/>
        <v>14</v>
      </c>
      <c r="KQ176" s="5">
        <f t="shared" si="552"/>
        <v>4</v>
      </c>
      <c r="KR176" s="4">
        <f t="shared" si="553"/>
        <v>7</v>
      </c>
      <c r="KS176" s="5">
        <f t="shared" si="540"/>
        <v>6</v>
      </c>
      <c r="KT176" s="5">
        <f t="shared" si="456"/>
        <v>5</v>
      </c>
      <c r="KU176" s="5">
        <f t="shared" si="457"/>
        <v>7</v>
      </c>
      <c r="KV176" s="5">
        <f t="shared" si="458"/>
        <v>4</v>
      </c>
      <c r="KW176" s="6">
        <f t="shared" si="459"/>
        <v>8</v>
      </c>
      <c r="KX176" s="4">
        <v>1</v>
      </c>
      <c r="KY176" s="5">
        <v>3</v>
      </c>
      <c r="KZ176" s="5">
        <v>4</v>
      </c>
      <c r="LA176" s="5">
        <v>3</v>
      </c>
      <c r="LB176" s="5">
        <v>2</v>
      </c>
      <c r="LC176" s="5">
        <v>3</v>
      </c>
      <c r="LD176" s="5">
        <v>1</v>
      </c>
      <c r="LE176" s="5">
        <v>4</v>
      </c>
      <c r="LF176" s="5">
        <v>3</v>
      </c>
      <c r="LG176" s="5">
        <v>4</v>
      </c>
      <c r="LH176" s="5">
        <v>3</v>
      </c>
      <c r="LI176" s="5">
        <v>2</v>
      </c>
      <c r="LJ176" s="5">
        <v>4</v>
      </c>
      <c r="LK176" s="5">
        <v>2</v>
      </c>
      <c r="LL176" s="5">
        <v>3</v>
      </c>
      <c r="LM176" s="5">
        <v>3</v>
      </c>
      <c r="LN176" s="5">
        <v>3</v>
      </c>
      <c r="LO176" s="5">
        <v>3</v>
      </c>
      <c r="LP176" s="5">
        <v>2</v>
      </c>
      <c r="LQ176" s="5">
        <v>2</v>
      </c>
      <c r="LR176" s="5">
        <v>3</v>
      </c>
      <c r="LS176" s="5">
        <v>1</v>
      </c>
      <c r="LT176" s="5">
        <v>3</v>
      </c>
      <c r="LU176" s="2">
        <f t="shared" si="530"/>
        <v>22</v>
      </c>
      <c r="LV176" s="3">
        <f t="shared" si="531"/>
        <v>3.6669999999999998</v>
      </c>
      <c r="LW176" s="2">
        <f t="shared" si="532"/>
        <v>39</v>
      </c>
      <c r="LX176" s="3">
        <f t="shared" si="533"/>
        <v>2.4380000000000002</v>
      </c>
      <c r="LY176" s="4">
        <f t="shared" si="534"/>
        <v>61</v>
      </c>
      <c r="LZ176" s="6">
        <f t="shared" si="535"/>
        <v>2.7730000000000001</v>
      </c>
      <c r="MA176" s="4">
        <v>1</v>
      </c>
      <c r="MB176" s="5">
        <v>1</v>
      </c>
      <c r="MC176" s="5">
        <v>1</v>
      </c>
      <c r="MD176" s="5">
        <v>1</v>
      </c>
      <c r="ME176" s="5">
        <v>2</v>
      </c>
      <c r="MF176" s="5">
        <v>1</v>
      </c>
      <c r="MG176" s="5">
        <v>1</v>
      </c>
      <c r="MH176" s="5">
        <v>2</v>
      </c>
      <c r="MI176" s="5">
        <v>1</v>
      </c>
      <c r="MJ176" s="6">
        <v>2</v>
      </c>
      <c r="MK176">
        <f t="shared" si="536"/>
        <v>13</v>
      </c>
      <c r="ML176" s="4">
        <v>1</v>
      </c>
      <c r="MM176" s="5">
        <v>3</v>
      </c>
      <c r="MN176" s="5">
        <v>3</v>
      </c>
      <c r="MO176" s="5">
        <v>2</v>
      </c>
      <c r="MP176" s="37">
        <f>LOOKUP(MO176,{1,2,3,4,5},{5,4,3,2,1})</f>
        <v>4</v>
      </c>
      <c r="MQ176" s="5">
        <v>1</v>
      </c>
      <c r="MR176" s="5">
        <v>2</v>
      </c>
      <c r="MS176" s="37">
        <f>LOOKUP(MR176,{1,2,3,4,5},{5,4,3,2,1})</f>
        <v>4</v>
      </c>
      <c r="MT176" s="5">
        <v>2</v>
      </c>
      <c r="MU176" s="37">
        <f>LOOKUP(MT176,{1,2,3,4,5},{5,4,3,2,1})</f>
        <v>4</v>
      </c>
      <c r="MV176" s="5">
        <v>2</v>
      </c>
      <c r="MW176" s="5">
        <v>2</v>
      </c>
      <c r="MX176" s="5">
        <v>2</v>
      </c>
      <c r="MY176" s="5">
        <v>2</v>
      </c>
      <c r="MZ176" s="37">
        <f>LOOKUP(MY176,{1,2,3,4,5},{5,4,3,2,1})</f>
        <v>4</v>
      </c>
      <c r="NA176" s="5">
        <v>3</v>
      </c>
      <c r="NB176" s="5">
        <v>2</v>
      </c>
      <c r="NC176" s="5">
        <v>4</v>
      </c>
      <c r="ND176" s="37">
        <f>LOOKUP(NC176,{1,2,3,4,5},{5,4,3,2,1})</f>
        <v>2</v>
      </c>
      <c r="NE176" s="5">
        <v>3</v>
      </c>
      <c r="NF176" s="5">
        <v>4</v>
      </c>
      <c r="NG176" s="37">
        <f>LOOKUP(NF176,{1,2,3,4,5},{5,4,3,2,1})</f>
        <v>2</v>
      </c>
      <c r="NH176" s="5">
        <v>4</v>
      </c>
      <c r="NI176" s="37">
        <f>LOOKUP(NH176,{1,2,3,4,5},{5,4,3,2,1})</f>
        <v>2</v>
      </c>
      <c r="NJ176" s="5">
        <v>3</v>
      </c>
      <c r="NK176" s="5">
        <v>3</v>
      </c>
      <c r="NL176" s="37">
        <f>LOOKUP(NK176,{1,2,3,4,5},{5,4,3,2,1})</f>
        <v>3</v>
      </c>
      <c r="NM176" s="5">
        <v>3</v>
      </c>
      <c r="NN176" s="37">
        <f>LOOKUP(NM176,{1,2,3,4,5},{5,4,3,2,1})</f>
        <v>3</v>
      </c>
      <c r="NO176" s="5">
        <v>3</v>
      </c>
      <c r="NP176" s="37">
        <f>LOOKUP(NO176,{1,2,3,4,5},{5,4,3,2,1})</f>
        <v>3</v>
      </c>
      <c r="NQ176" s="5">
        <v>2</v>
      </c>
      <c r="NR176" s="5">
        <v>4</v>
      </c>
      <c r="NS176" s="5">
        <v>4</v>
      </c>
      <c r="NT176" s="5">
        <v>2</v>
      </c>
      <c r="NU176" s="37">
        <f>LOOKUP(NT176,{1,2,3,4,5},{5,4,3,2,1})</f>
        <v>4</v>
      </c>
      <c r="NV176" s="5">
        <v>5</v>
      </c>
      <c r="NW176" s="37">
        <f>LOOKUP(NV176,{1,2,3,4,5},{5,4,3,2,1})</f>
        <v>1</v>
      </c>
      <c r="NX176">
        <v>4</v>
      </c>
      <c r="NY176" s="37">
        <f>LOOKUP(NX176,{1,2,3,4,5},{5,4,3,2,1})</f>
        <v>2</v>
      </c>
      <c r="NZ176">
        <f t="shared" si="485"/>
        <v>72</v>
      </c>
      <c r="OA176">
        <f t="shared" si="486"/>
        <v>2.77</v>
      </c>
      <c r="OB176" s="13" t="s">
        <v>440</v>
      </c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</row>
    <row r="177" spans="1:46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37"/>
      <c r="AH177" s="1"/>
      <c r="AI177" s="37"/>
      <c r="AJ177" s="1"/>
      <c r="AK177" s="37"/>
      <c r="AL177" s="1"/>
      <c r="AM177" s="37"/>
      <c r="AN177" s="1"/>
      <c r="AO177" s="37"/>
      <c r="AP177" s="1"/>
      <c r="AQ177" s="37"/>
      <c r="AR177" s="1"/>
      <c r="AS177" s="37"/>
      <c r="AT177" s="1"/>
      <c r="AU177" s="37"/>
      <c r="AV177" s="1"/>
      <c r="AW177" s="37"/>
      <c r="AX177" s="1"/>
      <c r="AY177" s="37"/>
      <c r="AZ177" s="1"/>
      <c r="BA177" s="37"/>
      <c r="BB177" s="1"/>
      <c r="BC177" s="37"/>
      <c r="BD177" s="1"/>
      <c r="BE177" s="37"/>
      <c r="BF177" s="1"/>
      <c r="BG177" s="37"/>
      <c r="BH177" s="1"/>
      <c r="BI177" s="37"/>
      <c r="BJ177" s="1"/>
      <c r="BK177" s="37"/>
      <c r="BL177" s="1"/>
      <c r="BM177" s="37"/>
      <c r="BN177" s="1"/>
      <c r="BO177" s="37"/>
      <c r="BP177" s="1"/>
      <c r="BQ177" s="37"/>
      <c r="BR177" s="1"/>
      <c r="BS177" s="37"/>
      <c r="BT177" s="1"/>
      <c r="BU177" s="37"/>
      <c r="BV177" s="1"/>
      <c r="BW177" s="1"/>
      <c r="BX177" s="1"/>
      <c r="BY177" s="1"/>
      <c r="BZ177" s="1"/>
      <c r="CA177" s="1"/>
      <c r="CB177" s="1"/>
      <c r="CC177" s="1"/>
      <c r="CD177" s="1"/>
      <c r="CE177" s="37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37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37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37"/>
      <c r="GY177" s="1"/>
      <c r="GZ177" s="37"/>
      <c r="HA177" s="1"/>
      <c r="HB177" s="1"/>
      <c r="HC177" s="37"/>
      <c r="HD177" s="1"/>
      <c r="HE177" s="1"/>
      <c r="HF177" s="1"/>
      <c r="HG177" s="1"/>
      <c r="HH177" s="1"/>
      <c r="HI177" s="1"/>
      <c r="HJ177" s="1"/>
      <c r="HK177" s="1"/>
      <c r="HL177" s="37"/>
      <c r="HM177" s="1"/>
      <c r="HN177" s="37"/>
      <c r="HO177" s="1"/>
      <c r="HP177" s="1"/>
      <c r="HQ177" s="1"/>
      <c r="HR177" s="1"/>
      <c r="HS177" s="1"/>
      <c r="HT177" s="1"/>
      <c r="HU177" s="1"/>
      <c r="HV177" s="1"/>
      <c r="HW177" s="1"/>
      <c r="HX177" s="37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37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37"/>
      <c r="JZ177" s="1"/>
      <c r="KA177" s="37"/>
      <c r="KB177" s="1"/>
      <c r="KC177" s="37"/>
      <c r="KD177" s="1"/>
      <c r="KE177" s="37"/>
      <c r="KF177" s="1"/>
      <c r="KG177" s="37"/>
      <c r="KH177" s="1"/>
      <c r="KI177" s="37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37"/>
      <c r="MQ177" s="1"/>
      <c r="MR177" s="1"/>
      <c r="MS177" s="37"/>
      <c r="MT177" s="1"/>
      <c r="MU177" s="37"/>
      <c r="MV177" s="1"/>
      <c r="MW177" s="1"/>
      <c r="MX177" s="1"/>
      <c r="MY177" s="1"/>
      <c r="MZ177" s="37"/>
      <c r="NA177" s="1"/>
      <c r="NB177" s="1"/>
      <c r="NC177" s="1"/>
      <c r="ND177" s="37"/>
      <c r="NE177" s="1"/>
      <c r="NF177" s="1"/>
      <c r="NG177" s="37"/>
      <c r="NH177" s="1"/>
      <c r="NI177" s="37"/>
      <c r="NJ177" s="1"/>
      <c r="NK177" s="1"/>
      <c r="NL177" s="37"/>
      <c r="NM177" s="1"/>
      <c r="NN177" s="37"/>
      <c r="NO177" s="1"/>
      <c r="NP177" s="37"/>
      <c r="NQ177" s="1"/>
      <c r="NR177" s="1"/>
      <c r="NS177" s="1"/>
      <c r="NT177" s="1"/>
      <c r="NU177" s="37"/>
      <c r="NV177" s="1"/>
      <c r="NW177" s="37"/>
      <c r="NX177" s="1"/>
      <c r="NY177" s="37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</row>
    <row r="178" spans="1:461" x14ac:dyDescent="0.3">
      <c r="A178" s="1"/>
      <c r="B178" s="1"/>
      <c r="C178" s="1"/>
      <c r="Q178" s="1"/>
      <c r="V178" s="1"/>
      <c r="AE178" s="1"/>
      <c r="BW178" s="1"/>
      <c r="EJ178" s="1"/>
      <c r="FH178" s="1"/>
      <c r="FI178" s="1"/>
      <c r="FJ178" s="1"/>
      <c r="FK178" s="1"/>
      <c r="FL178" s="1"/>
      <c r="FM178" s="1"/>
      <c r="FN178" s="1"/>
      <c r="GL178" s="1"/>
      <c r="GM178" s="1"/>
      <c r="GN178" s="1"/>
      <c r="GO178" s="1"/>
      <c r="GP178" s="1"/>
      <c r="GQ178" s="1"/>
      <c r="GR178" s="1"/>
      <c r="GW178" s="1"/>
      <c r="GY178" s="1"/>
      <c r="HB178" s="1"/>
      <c r="HK178" s="1"/>
      <c r="HM178" s="1"/>
      <c r="HQ178" s="1"/>
      <c r="II178" s="1"/>
      <c r="IM178" s="1"/>
      <c r="IV178" s="1"/>
      <c r="JE178" s="1"/>
      <c r="JN178" s="1"/>
      <c r="JW178" s="1"/>
      <c r="KX178" s="1"/>
      <c r="ML178" s="1"/>
      <c r="MO178" s="1"/>
      <c r="MR178" s="1"/>
      <c r="MT178" s="1"/>
      <c r="MY178" s="1"/>
      <c r="NC178" s="1"/>
      <c r="NF178" s="1"/>
      <c r="NH178" s="1"/>
      <c r="NK178" s="1"/>
      <c r="NM178" s="1"/>
      <c r="NO178" s="1"/>
      <c r="NT178" s="1"/>
      <c r="NV178" s="1"/>
      <c r="NX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</row>
    <row r="179" spans="1:461" x14ac:dyDescent="0.3">
      <c r="A179" s="1"/>
      <c r="B179" s="1"/>
      <c r="C179" s="1"/>
      <c r="Q179" s="1"/>
      <c r="V179" s="1"/>
      <c r="AE179" s="1"/>
      <c r="BW179" s="1"/>
      <c r="EJ179" s="1"/>
      <c r="FH179" s="27"/>
      <c r="FJ179" s="27"/>
      <c r="FL179" s="27"/>
      <c r="FN179" s="1"/>
      <c r="GL179" s="27"/>
      <c r="GN179" s="27"/>
      <c r="GP179" s="27"/>
      <c r="GR179" s="1"/>
      <c r="GW179" s="1"/>
      <c r="GY179" s="1"/>
      <c r="HB179" s="1"/>
      <c r="HK179" s="1"/>
      <c r="HM179" s="1"/>
      <c r="HP179" s="1"/>
      <c r="HQ179" s="1"/>
      <c r="II179" s="1"/>
      <c r="IL179" s="1"/>
      <c r="IM179" s="1"/>
      <c r="IV179" s="1"/>
      <c r="JE179" s="1"/>
      <c r="JN179" s="1"/>
      <c r="JW179" s="1"/>
      <c r="KX179" s="1"/>
      <c r="ML179" s="1"/>
      <c r="MO179" s="1"/>
      <c r="MR179" s="1"/>
      <c r="MT179" s="1"/>
      <c r="MY179" s="1"/>
      <c r="NC179" s="1"/>
      <c r="NF179" s="1"/>
      <c r="NH179" s="1"/>
      <c r="NK179" s="1"/>
      <c r="NM179" s="1"/>
      <c r="NO179" s="1"/>
      <c r="NT179" s="1"/>
      <c r="NV179" s="1"/>
      <c r="NX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</row>
    <row r="180" spans="1:461" x14ac:dyDescent="0.3">
      <c r="A180" s="1"/>
      <c r="B180" s="1"/>
      <c r="C180" s="1"/>
      <c r="J180" s="1"/>
      <c r="K180" s="1"/>
      <c r="L180" s="1"/>
      <c r="M180" s="1"/>
      <c r="N180" s="1"/>
      <c r="O180" s="1"/>
      <c r="Q180" s="1"/>
      <c r="V180" s="1"/>
      <c r="AE180" s="1"/>
      <c r="BW180" s="1"/>
      <c r="EJ180" s="1"/>
      <c r="FH180" s="72"/>
      <c r="FJ180" s="72"/>
      <c r="FL180" s="72"/>
      <c r="FN180" s="1"/>
      <c r="GL180" s="72"/>
      <c r="GN180" s="72"/>
      <c r="GP180" s="72"/>
      <c r="GR180" s="1"/>
      <c r="GW180" s="1"/>
      <c r="GY180" s="1"/>
      <c r="HB180" s="1"/>
      <c r="HK180" s="1"/>
      <c r="HM180" s="1"/>
      <c r="HO180" s="1"/>
      <c r="HP180" s="1"/>
      <c r="HQ180" s="1"/>
      <c r="II180" s="1"/>
      <c r="IK180" s="1"/>
      <c r="IL180" s="1"/>
      <c r="IM180" s="1"/>
      <c r="IV180" s="1"/>
      <c r="JE180" s="1"/>
      <c r="JN180" s="1"/>
      <c r="JW180" s="1"/>
      <c r="KX180" s="1"/>
      <c r="ML180" s="1"/>
      <c r="MO180" s="1"/>
      <c r="MR180" s="1"/>
      <c r="MT180" s="1"/>
      <c r="MY180" s="1"/>
      <c r="NC180" s="1"/>
      <c r="NF180" s="1"/>
      <c r="NH180" s="1"/>
      <c r="NK180" s="1"/>
      <c r="NM180" s="1"/>
      <c r="NO180" s="1"/>
      <c r="NT180" s="1"/>
      <c r="NV180" s="1"/>
      <c r="NX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</row>
    <row r="181" spans="1:461" x14ac:dyDescent="0.3">
      <c r="A181" s="1"/>
      <c r="B181" s="1"/>
      <c r="C181" s="1"/>
      <c r="J181" s="1"/>
      <c r="K181" s="1"/>
      <c r="L181" s="1"/>
      <c r="M181" s="1"/>
      <c r="N181" s="1"/>
      <c r="O181" s="1"/>
      <c r="Q181" s="1"/>
      <c r="V181" s="1"/>
      <c r="AE181" s="1"/>
      <c r="BW181" s="1"/>
      <c r="EJ181" s="1"/>
      <c r="FF181" s="56"/>
      <c r="FG181" s="71"/>
      <c r="FH181" s="27"/>
      <c r="FJ181" s="27"/>
      <c r="FL181" s="27"/>
      <c r="FN181" s="1"/>
      <c r="GL181" s="27"/>
      <c r="GN181" s="27"/>
      <c r="GP181" s="27"/>
      <c r="GR181" s="1"/>
      <c r="GW181" s="1"/>
      <c r="GY181" s="1"/>
      <c r="HB181" s="1"/>
      <c r="HK181" s="1"/>
      <c r="HM181" s="1"/>
      <c r="HO181" s="1"/>
      <c r="HP181" s="1"/>
      <c r="HQ181" s="1"/>
      <c r="II181" s="1"/>
      <c r="IK181" s="1"/>
      <c r="IL181" s="1"/>
      <c r="IM181" s="1"/>
      <c r="IV181" s="1"/>
      <c r="JE181" s="1"/>
      <c r="JN181" s="1"/>
      <c r="JW181" s="1"/>
      <c r="KX181" s="1"/>
      <c r="ML181" s="1"/>
      <c r="MO181" s="1"/>
      <c r="MR181" s="1"/>
      <c r="MT181" s="1"/>
      <c r="MY181" s="1"/>
      <c r="NC181" s="1"/>
      <c r="NF181" s="1"/>
      <c r="NH181" s="1"/>
      <c r="NK181" s="1"/>
      <c r="NM181" s="1"/>
      <c r="NO181" s="1"/>
      <c r="NT181" s="1"/>
      <c r="NV181" s="1"/>
      <c r="NX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</row>
    <row r="182" spans="1:461" x14ac:dyDescent="0.3">
      <c r="A182" s="1"/>
      <c r="B182" s="1"/>
      <c r="C182" s="1"/>
      <c r="J182" s="1"/>
      <c r="K182" s="1"/>
      <c r="L182" s="1"/>
      <c r="M182" s="1"/>
      <c r="N182" s="1"/>
      <c r="O182" s="1"/>
      <c r="Q182" s="1"/>
      <c r="V182" s="1"/>
      <c r="AE182" s="1"/>
      <c r="BW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FH182" s="72"/>
      <c r="FJ182" s="72"/>
      <c r="FL182" s="72"/>
      <c r="FN182" s="1"/>
      <c r="GL182" s="72"/>
      <c r="GN182" s="72"/>
      <c r="GP182" s="72"/>
      <c r="GR182" s="1"/>
      <c r="GW182" s="1"/>
      <c r="GY182" s="1"/>
      <c r="HB182" s="1"/>
      <c r="HK182" s="1"/>
      <c r="HM182" s="1"/>
      <c r="HO182" s="1"/>
      <c r="HP182" s="1"/>
      <c r="HQ182" s="1"/>
      <c r="II182" s="1"/>
      <c r="IK182" s="1"/>
      <c r="IL182" s="1"/>
      <c r="IM182" s="1"/>
      <c r="IV182" s="1"/>
      <c r="JE182" s="1"/>
      <c r="JN182" s="1"/>
      <c r="JW182" s="1"/>
      <c r="KX182" s="1"/>
      <c r="ML182" s="1"/>
      <c r="MO182" s="1"/>
      <c r="MR182" s="1"/>
      <c r="MT182" s="1"/>
      <c r="MY182" s="1"/>
      <c r="NC182" s="1"/>
      <c r="NF182" s="1"/>
      <c r="NH182" s="1"/>
      <c r="NK182" s="1"/>
      <c r="NM182" s="1"/>
      <c r="NO182" s="1"/>
      <c r="NT182" s="1"/>
      <c r="NV182" s="1"/>
      <c r="NX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</row>
    <row r="183" spans="1:461" x14ac:dyDescent="0.3">
      <c r="A183" s="1"/>
      <c r="B183" s="1"/>
      <c r="C183" s="1"/>
      <c r="J183" s="1"/>
      <c r="K183" s="1"/>
      <c r="L183" s="1"/>
      <c r="M183" s="1"/>
      <c r="N183" s="1"/>
      <c r="O183" s="1"/>
      <c r="Q183" s="1"/>
      <c r="V183" s="1"/>
      <c r="AE183" s="1"/>
      <c r="BW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FH183" s="27"/>
      <c r="FJ183" s="27"/>
      <c r="FL183" s="27"/>
      <c r="FN183" s="1"/>
      <c r="GL183" s="27"/>
      <c r="GN183" s="27"/>
      <c r="GP183" s="27"/>
      <c r="GR183" s="1"/>
      <c r="GW183" s="1"/>
      <c r="GY183" s="1"/>
      <c r="HB183" s="1"/>
      <c r="HK183" s="1"/>
      <c r="HM183" s="1"/>
      <c r="HO183" s="1"/>
      <c r="HP183" s="1"/>
      <c r="HQ183" s="1"/>
      <c r="II183" s="1"/>
      <c r="IK183" s="1"/>
      <c r="IL183" s="1"/>
      <c r="IM183" s="1"/>
      <c r="IV183" s="1"/>
      <c r="JE183" s="1"/>
      <c r="JN183" s="1"/>
      <c r="JW183" s="1"/>
      <c r="KX183" s="1"/>
      <c r="ML183" s="1"/>
      <c r="MO183" s="1"/>
      <c r="MR183" s="1"/>
      <c r="MT183" s="1"/>
      <c r="MY183" s="1"/>
      <c r="NC183" s="1"/>
      <c r="NF183" s="1"/>
      <c r="NH183" s="1"/>
      <c r="NK183" s="1"/>
      <c r="NM183" s="1"/>
      <c r="NO183" s="1"/>
      <c r="NT183" s="1"/>
      <c r="NV183" s="1"/>
      <c r="NX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</row>
    <row r="184" spans="1:461" x14ac:dyDescent="0.3">
      <c r="A184" s="1"/>
      <c r="B184" s="1"/>
      <c r="C184" s="1"/>
      <c r="E184" s="1"/>
      <c r="F184" s="1"/>
      <c r="I184" s="1"/>
      <c r="J184" s="1"/>
      <c r="K184" s="1"/>
      <c r="L184" s="1"/>
      <c r="M184" s="1"/>
      <c r="N184" s="1"/>
      <c r="O184" s="1"/>
      <c r="Q184" s="1"/>
      <c r="T184" s="1"/>
      <c r="V184" s="1"/>
      <c r="AE184" s="1"/>
      <c r="AG184" s="48"/>
      <c r="BW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FH184" s="72"/>
      <c r="FJ184" s="72"/>
      <c r="FL184" s="72"/>
      <c r="FN184" s="1"/>
      <c r="GK184" s="1"/>
      <c r="GL184" s="72"/>
      <c r="GN184" s="72"/>
      <c r="GP184" s="72"/>
      <c r="GR184" s="1"/>
      <c r="GW184" s="1"/>
      <c r="GY184" s="1"/>
      <c r="HB184" s="1"/>
      <c r="HK184" s="1"/>
      <c r="HM184" s="1"/>
      <c r="HO184" s="1"/>
      <c r="HP184" s="1"/>
      <c r="HQ184" s="1"/>
      <c r="II184" s="1"/>
      <c r="IK184" s="1"/>
      <c r="IL184" s="1"/>
      <c r="IM184" s="1"/>
      <c r="IV184" s="1"/>
      <c r="JE184" s="1"/>
      <c r="JN184" s="1"/>
      <c r="JW184" s="1"/>
      <c r="KX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O184" s="1"/>
      <c r="MR184" s="1"/>
      <c r="MT184" s="1"/>
      <c r="MY184" s="1"/>
      <c r="NC184" s="1"/>
      <c r="NF184" s="1"/>
      <c r="NH184" s="1"/>
      <c r="NK184" s="1"/>
      <c r="NM184" s="1"/>
      <c r="NO184" s="1"/>
      <c r="NT184" s="1"/>
      <c r="NV184" s="1"/>
      <c r="NX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</row>
    <row r="185" spans="1:461" x14ac:dyDescent="0.3">
      <c r="A185" s="1"/>
      <c r="B185" s="1"/>
      <c r="C185" s="1"/>
      <c r="E185" s="1"/>
      <c r="F185" s="1"/>
      <c r="I185" s="1"/>
      <c r="J185" s="1"/>
      <c r="K185" s="1"/>
      <c r="L185" s="1"/>
      <c r="M185" s="1"/>
      <c r="N185" s="1"/>
      <c r="O185" s="1"/>
      <c r="Q185" s="1"/>
      <c r="T185" s="1"/>
      <c r="V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W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FH185" s="27"/>
      <c r="FJ185" s="27"/>
      <c r="FL185" s="27"/>
      <c r="FN185" s="1"/>
      <c r="GK185" s="1"/>
      <c r="GL185" s="27"/>
      <c r="GN185" s="27"/>
      <c r="GP185" s="27"/>
      <c r="GR185" s="1"/>
      <c r="GW185" s="1"/>
      <c r="GY185" s="1"/>
      <c r="HB185" s="1"/>
      <c r="HK185" s="1"/>
      <c r="HM185" s="1"/>
      <c r="HO185" s="1"/>
      <c r="HP185" s="1"/>
      <c r="HQ185" s="1"/>
      <c r="II185" s="1"/>
      <c r="IK185" s="1"/>
      <c r="IL185" s="1"/>
      <c r="IM185" s="1"/>
      <c r="IV185" s="1"/>
      <c r="JE185" s="1"/>
      <c r="JN185" s="1"/>
      <c r="JW185" s="1"/>
      <c r="KX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O185" s="1"/>
      <c r="MR185" s="1"/>
      <c r="MT185" s="1"/>
      <c r="MY185" s="1"/>
      <c r="NC185" s="1"/>
      <c r="NF185" s="1"/>
      <c r="NH185" s="1"/>
      <c r="NK185" s="1"/>
      <c r="NM185" s="1"/>
      <c r="NO185" s="1"/>
      <c r="NT185" s="1"/>
      <c r="NV185" s="1"/>
      <c r="NX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</row>
    <row r="186" spans="1:461" ht="15" thickBo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Q186" s="1"/>
      <c r="T186" s="1"/>
      <c r="V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W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FG186" s="1"/>
      <c r="FH186" s="72"/>
      <c r="FJ186" s="72"/>
      <c r="FL186" s="72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72"/>
      <c r="GN186" s="72"/>
      <c r="GP186" s="72"/>
      <c r="GR186" s="1"/>
      <c r="GW186" s="1"/>
      <c r="GY186" s="1"/>
      <c r="HB186" s="1"/>
      <c r="HK186" s="1"/>
      <c r="HM186" s="1"/>
      <c r="HO186" s="1"/>
      <c r="HP186" s="1"/>
      <c r="HQ186" s="1"/>
      <c r="II186" s="1"/>
      <c r="IK186" s="1"/>
      <c r="IL186" s="1"/>
      <c r="IM186" s="1"/>
      <c r="IV186" s="1"/>
      <c r="JE186" s="1"/>
      <c r="JN186" s="1"/>
      <c r="JW186" s="1"/>
      <c r="KX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O186" s="1"/>
      <c r="MR186" s="1"/>
      <c r="MT186" s="1"/>
      <c r="MY186" s="1"/>
      <c r="NC186" s="1"/>
      <c r="NF186" s="1"/>
      <c r="NH186" s="1"/>
      <c r="NK186" s="1"/>
      <c r="NM186" s="1"/>
      <c r="NO186" s="1"/>
      <c r="NT186" s="1"/>
      <c r="NV186" s="1"/>
      <c r="NX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</row>
    <row r="187" spans="1:461" x14ac:dyDescent="0.3">
      <c r="A187" s="1"/>
      <c r="B187" s="1"/>
      <c r="C187" s="1"/>
      <c r="D187" s="101"/>
      <c r="E187" s="101"/>
      <c r="F187" s="1"/>
      <c r="G187" s="1"/>
      <c r="H187" s="1"/>
      <c r="I187" s="1"/>
      <c r="J187" s="1"/>
      <c r="K187" s="1"/>
      <c r="L187" s="1"/>
      <c r="M187" s="1"/>
      <c r="N187" s="1"/>
      <c r="O187" s="1"/>
      <c r="Q187" s="1"/>
      <c r="T187" s="1"/>
      <c r="V187" s="1"/>
      <c r="AE187" s="1"/>
      <c r="AF187" s="1"/>
      <c r="AG187" s="55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W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FG187" s="1"/>
      <c r="FH187" s="27"/>
      <c r="FJ187" s="27"/>
      <c r="FL187" s="27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27"/>
      <c r="GN187" s="27"/>
      <c r="GP187" s="27"/>
      <c r="GR187" s="1"/>
      <c r="GW187" s="1"/>
      <c r="GY187" s="1"/>
      <c r="HB187" s="1"/>
      <c r="HK187" s="1"/>
      <c r="HM187" s="1"/>
      <c r="HO187" s="1"/>
      <c r="HP187" s="1"/>
      <c r="HQ187" s="1"/>
      <c r="II187" s="1"/>
      <c r="IK187" s="1"/>
      <c r="IL187" s="1"/>
      <c r="IM187" s="1"/>
      <c r="IV187" s="1"/>
      <c r="JE187" s="1"/>
      <c r="JN187" s="1"/>
      <c r="JW187" s="1"/>
      <c r="KX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O187" s="1"/>
      <c r="MR187" s="1"/>
      <c r="MT187" s="1"/>
      <c r="MY187" s="1"/>
      <c r="NC187" s="1"/>
      <c r="NF187" s="1"/>
      <c r="NH187" s="1"/>
      <c r="NK187" s="1"/>
      <c r="NM187" s="1"/>
      <c r="NO187" s="1"/>
      <c r="NT187" s="1"/>
      <c r="NV187" s="1"/>
      <c r="NX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</row>
    <row r="188" spans="1:461" x14ac:dyDescent="0.3">
      <c r="A188" s="1"/>
      <c r="B188" s="1"/>
      <c r="C188" s="1"/>
      <c r="D188" s="102"/>
      <c r="E188" s="102"/>
      <c r="F188" s="1"/>
      <c r="G188" s="1"/>
      <c r="H188" s="1"/>
      <c r="I188" s="1"/>
      <c r="J188" s="1"/>
      <c r="K188" s="1"/>
      <c r="L188" s="1"/>
      <c r="M188" s="1"/>
      <c r="N188" s="1"/>
      <c r="O188" s="1"/>
      <c r="Q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W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FF188" s="1"/>
      <c r="FG188" s="1"/>
      <c r="FH188" s="72"/>
      <c r="FJ188" s="72"/>
      <c r="FL188" s="72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72"/>
      <c r="GN188" s="72"/>
      <c r="GP188" s="72"/>
      <c r="GR188" s="1"/>
      <c r="GW188" s="1"/>
      <c r="GY188" s="1"/>
      <c r="HB188" s="1"/>
      <c r="HK188" s="1"/>
      <c r="HM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V188" s="1"/>
      <c r="JE188" s="1"/>
      <c r="JN188" s="1"/>
      <c r="JW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O188" s="1"/>
      <c r="MR188" s="1"/>
      <c r="MT188" s="1"/>
      <c r="MY188" s="1"/>
      <c r="NC188" s="1"/>
      <c r="NF188" s="1"/>
      <c r="NH188" s="1"/>
      <c r="NK188" s="1"/>
      <c r="NM188" s="1"/>
      <c r="NO188" s="1"/>
      <c r="NT188" s="1"/>
      <c r="NV188" s="1"/>
      <c r="NX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</row>
    <row r="189" spans="1:461" ht="15" thickBot="1" x14ac:dyDescent="0.35">
      <c r="A189" s="1"/>
      <c r="B189" s="1"/>
      <c r="C189" s="1"/>
      <c r="D189" s="103"/>
      <c r="E189" s="103"/>
      <c r="F189" s="1"/>
      <c r="G189" s="1"/>
      <c r="H189" s="1"/>
      <c r="I189" s="1"/>
      <c r="J189" s="1"/>
      <c r="K189" s="1"/>
      <c r="L189" s="1"/>
      <c r="M189" s="1"/>
      <c r="N189" s="1"/>
      <c r="O189" s="1"/>
      <c r="Q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W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FF189" s="1"/>
      <c r="FG189" s="1"/>
      <c r="FH189" s="27"/>
      <c r="FJ189" s="27"/>
      <c r="FL189" s="27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27"/>
      <c r="GN189" s="27"/>
      <c r="GP189" s="27"/>
      <c r="GR189" s="1"/>
      <c r="GW189" s="1"/>
      <c r="GY189" s="1"/>
      <c r="HB189" s="1"/>
      <c r="HK189" s="1"/>
      <c r="HM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V189" s="1"/>
      <c r="JE189" s="1"/>
      <c r="JN189" s="1"/>
      <c r="JW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O189" s="1"/>
      <c r="MR189" s="1"/>
      <c r="MT189" s="1"/>
      <c r="MY189" s="1"/>
      <c r="NC189" s="1"/>
      <c r="NF189" s="1"/>
      <c r="NH189" s="1"/>
      <c r="NK189" s="1"/>
      <c r="NM189" s="1"/>
      <c r="NO189" s="1"/>
      <c r="NT189" s="1"/>
      <c r="NV189" s="1"/>
      <c r="NX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</row>
    <row r="190" spans="1:461" x14ac:dyDescent="0.3">
      <c r="A190" s="1"/>
      <c r="B190" s="1"/>
      <c r="C190" s="1"/>
      <c r="D190" s="101"/>
      <c r="E190" s="101"/>
      <c r="F190" s="1"/>
      <c r="G190" s="1"/>
      <c r="H190" s="1"/>
      <c r="I190" s="1"/>
      <c r="J190" s="1"/>
      <c r="K190" s="1"/>
      <c r="L190" s="1"/>
      <c r="M190" s="1"/>
      <c r="N190" s="1"/>
      <c r="O190" s="1"/>
      <c r="Q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FF190" s="1"/>
      <c r="FG190" s="1"/>
      <c r="FH190" s="72"/>
      <c r="FJ190" s="72"/>
      <c r="FL190" s="72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72"/>
      <c r="GN190" s="72"/>
      <c r="GP190" s="72"/>
      <c r="GR190" s="1"/>
      <c r="GW190" s="1"/>
      <c r="GY190" s="1"/>
      <c r="HB190" s="1"/>
      <c r="HK190" s="1"/>
      <c r="HM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V190" s="1"/>
      <c r="JE190" s="1"/>
      <c r="JN190" s="1"/>
      <c r="JW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O190" s="1"/>
      <c r="MR190" s="1"/>
      <c r="MT190" s="1"/>
      <c r="MY190" s="1"/>
      <c r="NC190" s="1"/>
      <c r="NF190" s="1"/>
      <c r="NH190" s="1"/>
      <c r="NK190" s="1"/>
      <c r="NM190" s="1"/>
      <c r="NO190" s="1"/>
      <c r="NT190" s="1"/>
      <c r="NV190" s="1"/>
      <c r="NX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</row>
    <row r="191" spans="1:461" x14ac:dyDescent="0.3">
      <c r="A191" s="1"/>
      <c r="B191" s="1"/>
      <c r="C191" s="1"/>
      <c r="D191" s="102"/>
      <c r="E191" s="102"/>
      <c r="F191" s="1"/>
      <c r="G191" s="1"/>
      <c r="H191" s="1"/>
      <c r="I191" s="1"/>
      <c r="J191" s="1"/>
      <c r="K191" s="1"/>
      <c r="L191" s="1"/>
      <c r="M191" s="1"/>
      <c r="N191" s="1"/>
      <c r="O191" s="1"/>
      <c r="Q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FF191" s="1"/>
      <c r="FG191" s="1"/>
      <c r="FH191" s="27"/>
      <c r="FJ191" s="27"/>
      <c r="FL191" s="27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27"/>
      <c r="GN191" s="27"/>
      <c r="GP191" s="27"/>
      <c r="GR191" s="1"/>
      <c r="GW191" s="1"/>
      <c r="GY191" s="1"/>
      <c r="HB191" s="1"/>
      <c r="HK191" s="1"/>
      <c r="HM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V191" s="1"/>
      <c r="JE191" s="1"/>
      <c r="JN191" s="1"/>
      <c r="JW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O191" s="1"/>
      <c r="MR191" s="1"/>
      <c r="MT191" s="1"/>
      <c r="MY191" s="1"/>
      <c r="NC191" s="1"/>
      <c r="NF191" s="1"/>
      <c r="NH191" s="1"/>
      <c r="NK191" s="1"/>
      <c r="NM191" s="1"/>
      <c r="NO191" s="1"/>
      <c r="NT191" s="1"/>
      <c r="NV191" s="1"/>
      <c r="NX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</row>
    <row r="192" spans="1:461" ht="15" thickBot="1" x14ac:dyDescent="0.35">
      <c r="A192" s="1"/>
      <c r="B192" s="1"/>
      <c r="C192" s="1"/>
      <c r="D192" s="103"/>
      <c r="E192" s="103"/>
      <c r="F192" s="1"/>
      <c r="G192" s="1"/>
      <c r="H192" s="1"/>
      <c r="I192" s="1"/>
      <c r="J192" s="1"/>
      <c r="K192" s="1"/>
      <c r="L192" s="1"/>
      <c r="M192" s="1"/>
      <c r="N192" s="1"/>
      <c r="O192" s="1"/>
      <c r="Q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72"/>
      <c r="FJ192" s="72"/>
      <c r="FL192" s="72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72"/>
      <c r="GN192" s="72"/>
      <c r="GP192" s="72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</row>
    <row r="193" spans="1:461" x14ac:dyDescent="0.3">
      <c r="A193" s="1"/>
      <c r="B193" s="1"/>
      <c r="C193" s="1"/>
      <c r="D193" s="101"/>
      <c r="E193" s="101"/>
      <c r="F193" s="1"/>
      <c r="G193" s="1"/>
      <c r="H193" s="1"/>
      <c r="I193" s="1"/>
      <c r="J193" s="1"/>
      <c r="K193" s="1"/>
      <c r="L193" s="1"/>
      <c r="M193" s="1"/>
      <c r="N193" s="1"/>
      <c r="O193" s="1"/>
      <c r="Q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27"/>
      <c r="FJ193" s="27"/>
      <c r="FL193" s="27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27"/>
      <c r="GN193" s="27"/>
      <c r="GP193" s="27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6"/>
      <c r="JB193" s="18"/>
      <c r="JC193" s="17"/>
      <c r="JD193" s="17"/>
      <c r="JE193" s="16"/>
      <c r="JF193" s="18"/>
      <c r="JG193" s="16"/>
      <c r="JH193" s="18"/>
      <c r="JI193" s="16"/>
      <c r="JJ193" s="18"/>
      <c r="JK193" s="16"/>
      <c r="JL193" s="17"/>
      <c r="JM193" s="17"/>
      <c r="JN193" s="17"/>
      <c r="JO193" s="16"/>
      <c r="JP193" s="18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</row>
    <row r="194" spans="1:461" ht="15" thickBot="1" x14ac:dyDescent="0.35">
      <c r="A194" s="1"/>
      <c r="B194" s="1"/>
      <c r="C194" s="1"/>
      <c r="D194" s="102"/>
      <c r="E194" s="102"/>
      <c r="F194" s="1"/>
      <c r="G194" s="1"/>
      <c r="H194" s="1"/>
      <c r="I194" s="1"/>
      <c r="J194" s="1"/>
      <c r="K194" s="1"/>
      <c r="L194" s="1"/>
      <c r="M194" s="1"/>
      <c r="N194" s="1"/>
      <c r="O194" s="1"/>
      <c r="Q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72"/>
      <c r="FJ194" s="72"/>
      <c r="FL194" s="72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72"/>
      <c r="GN194" s="72"/>
      <c r="GP194" s="72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9"/>
      <c r="JB194" s="21"/>
      <c r="JC194" s="20"/>
      <c r="JD194" s="20"/>
      <c r="JE194" s="19"/>
      <c r="JF194" s="21"/>
      <c r="JG194" s="19"/>
      <c r="JH194" s="21"/>
      <c r="JI194" s="19"/>
      <c r="JJ194" s="21"/>
      <c r="JK194" s="19"/>
      <c r="JL194" s="20"/>
      <c r="JM194" s="20"/>
      <c r="JN194" s="20"/>
      <c r="JO194" s="19"/>
      <c r="JP194" s="2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</row>
    <row r="195" spans="1:461" ht="15" thickBot="1" x14ac:dyDescent="0.35">
      <c r="A195" s="1"/>
      <c r="B195" s="1"/>
      <c r="C195" s="1"/>
      <c r="D195" s="102"/>
      <c r="E195" s="102"/>
      <c r="F195" s="1"/>
      <c r="G195" s="1"/>
      <c r="H195" s="1"/>
      <c r="I195" s="1"/>
      <c r="J195" s="1"/>
      <c r="K195" s="1"/>
      <c r="L195" s="1"/>
      <c r="M195" s="1"/>
      <c r="N195" s="1"/>
      <c r="O195" s="1"/>
      <c r="Q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27"/>
      <c r="FJ195" s="27"/>
      <c r="FL195" s="27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27"/>
      <c r="GN195" s="27"/>
      <c r="GP195" s="27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24"/>
      <c r="JB195" s="26"/>
      <c r="JC195" s="25"/>
      <c r="JD195" s="25"/>
      <c r="JE195" s="24"/>
      <c r="JF195" s="26"/>
      <c r="JG195" s="24"/>
      <c r="JH195" s="26"/>
      <c r="JI195" s="24"/>
      <c r="JJ195" s="26"/>
      <c r="JK195" s="24"/>
      <c r="JL195" s="25"/>
      <c r="JM195" s="25"/>
      <c r="JN195" s="26"/>
      <c r="JO195" s="24"/>
      <c r="JP195" s="26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</row>
    <row r="196" spans="1:461" ht="15" thickBot="1" x14ac:dyDescent="0.35">
      <c r="A196" s="1"/>
      <c r="B196" s="1"/>
      <c r="C196" s="1"/>
      <c r="D196" s="103"/>
      <c r="E196" s="103"/>
      <c r="F196" s="1"/>
      <c r="G196" s="1"/>
      <c r="H196" s="1"/>
      <c r="I196" s="1"/>
      <c r="J196" s="1"/>
      <c r="K196" s="1"/>
      <c r="L196" s="1"/>
      <c r="M196" s="1"/>
      <c r="N196" s="1"/>
      <c r="O196" s="1"/>
      <c r="Q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72"/>
      <c r="FJ196" s="72"/>
      <c r="FL196" s="72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72"/>
      <c r="GN196" s="72"/>
      <c r="GP196" s="72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0"/>
      <c r="JB196" s="57"/>
      <c r="JC196" s="22"/>
      <c r="JD196" s="22"/>
      <c r="JE196" s="10"/>
      <c r="JF196" s="57"/>
      <c r="JG196" s="10"/>
      <c r="JH196" s="57"/>
      <c r="JI196" s="10"/>
      <c r="JJ196" s="57"/>
      <c r="JK196" s="10"/>
      <c r="JL196" s="11"/>
      <c r="JM196" s="11"/>
      <c r="JN196" s="57"/>
      <c r="JO196" s="10"/>
      <c r="JP196" s="57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</row>
    <row r="197" spans="1:46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Q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27"/>
      <c r="FJ197" s="27"/>
      <c r="FL197" s="27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27"/>
      <c r="GN197" s="27"/>
      <c r="GP197" s="27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2"/>
      <c r="JB197" s="3"/>
      <c r="JE197" s="2"/>
      <c r="JF197" s="3"/>
      <c r="JG197" s="2"/>
      <c r="JH197" s="3"/>
      <c r="JI197" s="2"/>
      <c r="JJ197" s="3"/>
      <c r="JK197" s="2"/>
      <c r="JN197" s="3"/>
      <c r="JO197" s="2"/>
      <c r="JP197" s="3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</row>
    <row r="198" spans="1:46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Q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72"/>
      <c r="FJ198" s="72"/>
      <c r="FL198" s="72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72"/>
      <c r="GN198" s="72"/>
      <c r="GP198" s="72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2"/>
      <c r="JB198" s="53"/>
      <c r="JC198" s="1"/>
      <c r="JD198" s="1"/>
      <c r="JE198" s="2"/>
      <c r="JF198" s="53"/>
      <c r="JG198" s="2"/>
      <c r="JH198" s="53"/>
      <c r="JI198" s="2"/>
      <c r="JJ198" s="53"/>
      <c r="JK198" s="2"/>
      <c r="JN198" s="53"/>
      <c r="JO198" s="2"/>
      <c r="JP198" s="53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</row>
    <row r="199" spans="1:46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Q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27"/>
      <c r="FJ199" s="27"/>
      <c r="FL199" s="27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27"/>
      <c r="GN199" s="27"/>
      <c r="GP199" s="27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2"/>
      <c r="JB199" s="3"/>
      <c r="JE199" s="2"/>
      <c r="JF199" s="3"/>
      <c r="JG199" s="2"/>
      <c r="JH199" s="3"/>
      <c r="JI199" s="2"/>
      <c r="JJ199" s="3"/>
      <c r="JK199" s="2"/>
      <c r="JN199" s="3"/>
      <c r="JO199" s="2"/>
      <c r="JP199" s="3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</row>
    <row r="200" spans="1:46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Q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72"/>
      <c r="FJ200" s="72"/>
      <c r="FL200" s="72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72"/>
      <c r="GN200" s="72"/>
      <c r="GP200" s="72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2"/>
      <c r="JB200" s="53"/>
      <c r="JC200" s="1"/>
      <c r="JD200" s="1"/>
      <c r="JE200" s="2"/>
      <c r="JF200" s="53"/>
      <c r="JG200" s="2"/>
      <c r="JH200" s="53"/>
      <c r="JI200" s="2"/>
      <c r="JJ200" s="53"/>
      <c r="JK200" s="2"/>
      <c r="JN200" s="53"/>
      <c r="JO200" s="2"/>
      <c r="JP200" s="53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</row>
    <row r="201" spans="1:46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Q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27"/>
      <c r="FJ201" s="27"/>
      <c r="FL201" s="27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27"/>
      <c r="GN201" s="27"/>
      <c r="GP201" s="27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2"/>
      <c r="JB201" s="3"/>
      <c r="JE201" s="2"/>
      <c r="JF201" s="3"/>
      <c r="JG201" s="2"/>
      <c r="JH201" s="3"/>
      <c r="JI201" s="2"/>
      <c r="JJ201" s="3"/>
      <c r="JK201" s="2"/>
      <c r="JN201" s="3"/>
      <c r="JO201" s="2"/>
      <c r="JP201" s="3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</row>
    <row r="202" spans="1:46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72"/>
      <c r="FJ202" s="72"/>
      <c r="FL202" s="72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72"/>
      <c r="GN202" s="72"/>
      <c r="GP202" s="72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2"/>
      <c r="JB202" s="53"/>
      <c r="JC202" s="1"/>
      <c r="JD202" s="1"/>
      <c r="JE202" s="2"/>
      <c r="JF202" s="53"/>
      <c r="JG202" s="2"/>
      <c r="JH202" s="53"/>
      <c r="JI202" s="2"/>
      <c r="JJ202" s="53"/>
      <c r="JK202" s="2"/>
      <c r="JN202" s="53"/>
      <c r="JO202" s="2"/>
      <c r="JP202" s="53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</row>
    <row r="203" spans="1:46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27"/>
      <c r="FJ203" s="27"/>
      <c r="FL203" s="27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27"/>
      <c r="GN203" s="27"/>
      <c r="GP203" s="27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2"/>
      <c r="JB203" s="3"/>
      <c r="JE203" s="2"/>
      <c r="JF203" s="3"/>
      <c r="JG203" s="2"/>
      <c r="JH203" s="3"/>
      <c r="JI203" s="2"/>
      <c r="JJ203" s="3"/>
      <c r="JK203" s="2"/>
      <c r="JN203" s="3"/>
      <c r="JO203" s="2"/>
      <c r="JP203" s="3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</row>
    <row r="204" spans="1:46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72"/>
      <c r="FJ204" s="72"/>
      <c r="FL204" s="72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72"/>
      <c r="GN204" s="72"/>
      <c r="GP204" s="72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2"/>
      <c r="JB204" s="53"/>
      <c r="JC204" s="1"/>
      <c r="JD204" s="1"/>
      <c r="JE204" s="2"/>
      <c r="JF204" s="53"/>
      <c r="JG204" s="2"/>
      <c r="JH204" s="53"/>
      <c r="JI204" s="2"/>
      <c r="JJ204" s="53"/>
      <c r="JK204" s="2"/>
      <c r="JN204" s="53"/>
      <c r="JO204" s="2"/>
      <c r="JP204" s="53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</row>
    <row r="205" spans="1:46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27"/>
      <c r="FJ205" s="27"/>
      <c r="FL205" s="27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27"/>
      <c r="GN205" s="27"/>
      <c r="GP205" s="27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2"/>
      <c r="JB205" s="3"/>
      <c r="JE205" s="2"/>
      <c r="JF205" s="3"/>
      <c r="JG205" s="2"/>
      <c r="JH205" s="3"/>
      <c r="JI205" s="2"/>
      <c r="JJ205" s="3"/>
      <c r="JK205" s="2"/>
      <c r="JN205" s="3"/>
      <c r="JO205" s="2"/>
      <c r="JP205" s="3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</row>
    <row r="206" spans="1:46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S206" s="106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72"/>
      <c r="FJ206" s="72"/>
      <c r="FL206" s="72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72"/>
      <c r="GN206" s="72"/>
      <c r="GP206" s="72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2"/>
      <c r="JB206" s="53"/>
      <c r="JC206" s="1"/>
      <c r="JD206" s="1"/>
      <c r="JE206" s="2"/>
      <c r="JF206" s="53"/>
      <c r="JG206" s="2"/>
      <c r="JH206" s="53"/>
      <c r="JI206" s="2"/>
      <c r="JJ206" s="53"/>
      <c r="JK206" s="2"/>
      <c r="JN206" s="53"/>
      <c r="JO206" s="2"/>
      <c r="JP206" s="53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</row>
    <row r="207" spans="1:461" ht="15" thickBo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S207" s="106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27"/>
      <c r="FJ207" s="27"/>
      <c r="FL207" s="27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27"/>
      <c r="GN207" s="27"/>
      <c r="GP207" s="27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4"/>
      <c r="JB207" s="58"/>
      <c r="JC207" s="70"/>
      <c r="JD207" s="70"/>
      <c r="JE207" s="4"/>
      <c r="JF207" s="58"/>
      <c r="JG207" s="4"/>
      <c r="JH207" s="58"/>
      <c r="JI207" s="4"/>
      <c r="JJ207" s="58"/>
      <c r="JK207" s="4"/>
      <c r="JL207" s="5"/>
      <c r="JM207" s="5"/>
      <c r="JN207" s="58"/>
      <c r="JO207" s="4"/>
      <c r="JP207" s="58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</row>
    <row r="208" spans="1:46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72"/>
      <c r="FJ208" s="72"/>
      <c r="FL208" s="72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72"/>
      <c r="GN208" s="72"/>
      <c r="GP208" s="72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</row>
    <row r="209" spans="1:46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27"/>
      <c r="FJ209" s="27"/>
      <c r="FL209" s="27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27"/>
      <c r="GN209" s="27"/>
      <c r="GP209" s="27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</row>
    <row r="210" spans="1:46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72"/>
      <c r="FJ210" s="72"/>
      <c r="FL210" s="72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72"/>
      <c r="GN210" s="72"/>
      <c r="GP210" s="72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</row>
    <row r="211" spans="1:46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27"/>
      <c r="FJ211" s="27"/>
      <c r="FL211" s="27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27"/>
      <c r="GN211" s="27"/>
      <c r="GP211" s="27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</row>
    <row r="212" spans="1:46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72"/>
      <c r="FJ212" s="72"/>
      <c r="FL212" s="72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72"/>
      <c r="GN212" s="72"/>
      <c r="GP212" s="72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</row>
    <row r="213" spans="1:46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27"/>
      <c r="FJ213" s="27"/>
      <c r="FL213" s="27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27"/>
      <c r="GN213" s="27"/>
      <c r="GP213" s="27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</row>
    <row r="214" spans="1:46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72"/>
      <c r="FJ214" s="72"/>
      <c r="FL214" s="72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72"/>
      <c r="GN214" s="72"/>
      <c r="GP214" s="72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</row>
    <row r="215" spans="1:46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27"/>
      <c r="FJ215" s="27"/>
      <c r="FL215" s="27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27"/>
      <c r="GN215" s="27"/>
      <c r="GP215" s="27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</row>
    <row r="216" spans="1:46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72"/>
      <c r="FJ216" s="72"/>
      <c r="FL216" s="72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72"/>
      <c r="GN216" s="72"/>
      <c r="GP216" s="72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</row>
    <row r="217" spans="1:46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27"/>
      <c r="FJ217" s="27"/>
      <c r="FL217" s="27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27"/>
      <c r="GN217" s="27"/>
      <c r="GP217" s="27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</row>
    <row r="218" spans="1:46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72"/>
      <c r="FJ218" s="72"/>
      <c r="FL218" s="72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72"/>
      <c r="GN218" s="72"/>
      <c r="GP218" s="72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</row>
    <row r="219" spans="1:46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27"/>
      <c r="FJ219" s="27"/>
      <c r="FL219" s="27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27"/>
      <c r="GN219" s="27"/>
      <c r="GP219" s="27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</row>
    <row r="220" spans="1:46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72"/>
      <c r="FJ220" s="72"/>
      <c r="FL220" s="72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72"/>
      <c r="GN220" s="72"/>
      <c r="GP220" s="72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</row>
    <row r="221" spans="1:46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</row>
    <row r="222" spans="1:46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</row>
    <row r="223" spans="1:46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</row>
    <row r="224" spans="1:46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</row>
    <row r="225" spans="1:46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</row>
    <row r="226" spans="1:46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</row>
    <row r="227" spans="1:46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</row>
    <row r="228" spans="1:46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</row>
    <row r="229" spans="1:46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</row>
    <row r="230" spans="1:46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</row>
    <row r="231" spans="1:46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</row>
    <row r="232" spans="1:46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</row>
    <row r="233" spans="1:46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</row>
    <row r="234" spans="1:46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</row>
    <row r="235" spans="1:46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</row>
    <row r="236" spans="1:46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</row>
    <row r="237" spans="1:46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</row>
    <row r="238" spans="1:46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</row>
    <row r="239" spans="1:46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</row>
    <row r="240" spans="1:46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</row>
    <row r="241" spans="1:46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</row>
    <row r="242" spans="1:46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</row>
    <row r="243" spans="1:46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</row>
    <row r="244" spans="1:46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</row>
    <row r="245" spans="1:46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</row>
    <row r="246" spans="1:46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</row>
    <row r="247" spans="1:46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</row>
    <row r="248" spans="1:46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</row>
    <row r="249" spans="1:46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</row>
    <row r="250" spans="1:46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</row>
    <row r="251" spans="1:46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</row>
    <row r="252" spans="1:46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</row>
    <row r="253" spans="1:46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</row>
    <row r="254" spans="1:46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</row>
    <row r="255" spans="1:46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</row>
    <row r="256" spans="1:46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</row>
    <row r="257" spans="1:46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</row>
    <row r="258" spans="1:46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</row>
    <row r="259" spans="1:46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</row>
    <row r="260" spans="1:46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</row>
    <row r="261" spans="1:46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</row>
    <row r="262" spans="1:46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</row>
    <row r="263" spans="1:46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</row>
    <row r="264" spans="1:46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</row>
    <row r="265" spans="1:46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</row>
    <row r="266" spans="1:46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</row>
    <row r="267" spans="1:46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</row>
    <row r="268" spans="1:46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</row>
    <row r="269" spans="1:46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</row>
    <row r="270" spans="1:46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</row>
    <row r="271" spans="1:46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</row>
    <row r="272" spans="1:46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</row>
    <row r="273" spans="1:46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</row>
    <row r="274" spans="1:46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</row>
    <row r="275" spans="1:46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</row>
    <row r="276" spans="1:46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</row>
    <row r="277" spans="1:46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</row>
    <row r="278" spans="1:46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</row>
    <row r="279" spans="1:46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</row>
    <row r="280" spans="1:46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</row>
    <row r="281" spans="1:46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</row>
    <row r="282" spans="1:46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</row>
    <row r="283" spans="1:46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</row>
    <row r="284" spans="1:46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</row>
    <row r="285" spans="1:46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</row>
    <row r="286" spans="1:46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</row>
    <row r="287" spans="1:46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</row>
    <row r="288" spans="1:46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</row>
    <row r="289" spans="1:46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</row>
    <row r="290" spans="1:46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</row>
    <row r="291" spans="1:46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</row>
    <row r="292" spans="1:46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</row>
    <row r="293" spans="1:46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</row>
    <row r="294" spans="1:46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</row>
    <row r="295" spans="1:46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</row>
    <row r="296" spans="1:46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</row>
    <row r="297" spans="1:46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</row>
    <row r="298" spans="1:46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</row>
    <row r="299" spans="1:46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</row>
    <row r="300" spans="1:46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</row>
    <row r="301" spans="1:46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</row>
    <row r="302" spans="1:46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</row>
    <row r="303" spans="1:46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</row>
    <row r="304" spans="1:46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</row>
    <row r="305" spans="1:46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</row>
    <row r="306" spans="1:46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</row>
    <row r="307" spans="1:46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</row>
    <row r="308" spans="1:46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</row>
    <row r="309" spans="1:46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</row>
    <row r="310" spans="1:46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</row>
    <row r="311" spans="1:46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</row>
    <row r="312" spans="1:46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</row>
    <row r="313" spans="1:46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</row>
    <row r="314" spans="1:46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</row>
    <row r="315" spans="1:46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</row>
    <row r="316" spans="1:46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</row>
    <row r="317" spans="1:46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</row>
    <row r="318" spans="1:46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</row>
    <row r="319" spans="1:46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</row>
    <row r="320" spans="1:46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</row>
    <row r="321" spans="1:46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</row>
    <row r="322" spans="1:46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</row>
    <row r="323" spans="1:46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</row>
    <row r="324" spans="1:46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</row>
  </sheetData>
  <sortState xmlns:xlrd2="http://schemas.microsoft.com/office/spreadsheetml/2017/richdata2" ref="A2:NE176">
    <sortCondition ref="A2:A176"/>
  </sortState>
  <mergeCells count="1">
    <mergeCell ref="S206:S20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E3DB5-BABC-4F09-A7EB-CF48DE260C16}">
  <dimension ref="A1:RI53"/>
  <sheetViews>
    <sheetView topLeftCell="R1" workbookViewId="0">
      <selection activeCell="AD2" sqref="AD2"/>
    </sheetView>
  </sheetViews>
  <sheetFormatPr defaultRowHeight="14.4" x14ac:dyDescent="0.3"/>
  <cols>
    <col min="9" max="9" width="8.88671875" customWidth="1"/>
  </cols>
  <sheetData>
    <row r="1" spans="1:477" x14ac:dyDescent="0.3">
      <c r="A1" s="15"/>
      <c r="B1" s="16"/>
      <c r="C1" s="18"/>
      <c r="D1" s="1"/>
      <c r="E1" s="16"/>
      <c r="F1" s="17"/>
      <c r="G1" s="18"/>
      <c r="H1" s="16"/>
      <c r="I1" s="17"/>
      <c r="J1" s="18"/>
      <c r="K1" s="16"/>
      <c r="L1" s="17"/>
      <c r="M1" s="17"/>
      <c r="N1" s="17"/>
      <c r="O1" s="17"/>
      <c r="P1" s="17"/>
      <c r="Q1" s="17"/>
      <c r="R1" s="17"/>
      <c r="S1" s="17"/>
      <c r="T1" s="16"/>
      <c r="U1" s="17"/>
      <c r="V1" s="18"/>
      <c r="W1" s="17"/>
      <c r="X1" s="18"/>
      <c r="Y1" s="17"/>
      <c r="Z1" s="17"/>
      <c r="AA1" s="17"/>
      <c r="AB1" s="17"/>
      <c r="AC1" s="27"/>
      <c r="AD1" s="27"/>
      <c r="AE1" s="15"/>
      <c r="AF1" s="15"/>
      <c r="AG1" s="1"/>
      <c r="AH1" s="16"/>
      <c r="AI1" s="17"/>
      <c r="AJ1" s="36"/>
      <c r="AK1" s="17"/>
      <c r="AL1" s="36"/>
      <c r="AM1" s="17"/>
      <c r="AN1" s="36"/>
      <c r="AO1" s="17"/>
      <c r="AP1" s="36"/>
      <c r="AQ1" s="17"/>
      <c r="AR1" s="36"/>
      <c r="AS1" s="17"/>
      <c r="AT1" s="36"/>
      <c r="AU1" s="17"/>
      <c r="AV1" s="36"/>
      <c r="AW1" s="17"/>
      <c r="AX1" s="36"/>
      <c r="AY1" s="17"/>
      <c r="AZ1" s="36"/>
      <c r="BA1" s="17"/>
      <c r="BB1" s="36"/>
      <c r="BC1" s="17"/>
      <c r="BD1" s="36"/>
      <c r="BE1" s="17"/>
      <c r="BF1" s="36"/>
      <c r="BG1" s="17"/>
      <c r="BH1" s="36"/>
      <c r="BI1" s="17"/>
      <c r="BJ1" s="36"/>
      <c r="BK1" s="17"/>
      <c r="BL1" s="36"/>
      <c r="BM1" s="17"/>
      <c r="BN1" s="36"/>
      <c r="BO1" s="17"/>
      <c r="BP1" s="36"/>
      <c r="BQ1" s="17"/>
      <c r="BR1" s="36"/>
      <c r="BS1" s="17"/>
      <c r="BT1" s="36"/>
      <c r="BU1" s="17"/>
      <c r="BV1" s="36"/>
      <c r="BW1" s="17"/>
      <c r="BX1" s="37"/>
      <c r="BY1" s="15"/>
      <c r="BZ1" s="1"/>
      <c r="CA1" s="16"/>
      <c r="CB1" s="108" t="s">
        <v>23</v>
      </c>
      <c r="CC1" s="108"/>
      <c r="CD1" s="108"/>
      <c r="CE1" s="50" t="s">
        <v>24</v>
      </c>
      <c r="CF1" s="51" t="s">
        <v>25</v>
      </c>
      <c r="CG1" s="50" t="s">
        <v>24</v>
      </c>
      <c r="CH1" s="51" t="s">
        <v>25</v>
      </c>
      <c r="CI1" s="36" t="s">
        <v>26</v>
      </c>
      <c r="CJ1" s="109" t="s">
        <v>25</v>
      </c>
      <c r="CK1" s="109"/>
      <c r="CL1" s="109"/>
      <c r="CM1" s="109"/>
      <c r="CN1" s="110" t="s">
        <v>24</v>
      </c>
      <c r="CO1" s="110"/>
      <c r="CP1" s="110"/>
      <c r="CQ1" s="51" t="s">
        <v>25</v>
      </c>
      <c r="CR1" s="50" t="s">
        <v>24</v>
      </c>
      <c r="CS1" s="51" t="s">
        <v>25</v>
      </c>
      <c r="CT1" s="111" t="s">
        <v>27</v>
      </c>
      <c r="CU1" s="111"/>
      <c r="CV1" s="111"/>
      <c r="CW1" s="111"/>
      <c r="CX1" s="112" t="s">
        <v>28</v>
      </c>
      <c r="CY1" s="112"/>
      <c r="CZ1" s="112"/>
      <c r="DA1" s="107" t="s">
        <v>29</v>
      </c>
      <c r="DB1" s="107"/>
      <c r="DC1" s="107"/>
      <c r="DD1" s="107"/>
      <c r="DE1" s="107"/>
      <c r="DF1" s="107"/>
      <c r="DG1" s="107"/>
      <c r="DH1" s="107"/>
      <c r="DI1" s="107"/>
      <c r="DJ1" s="121" t="s">
        <v>30</v>
      </c>
      <c r="DK1" s="121"/>
      <c r="DL1" s="121"/>
      <c r="DM1" s="122" t="s">
        <v>31</v>
      </c>
      <c r="DN1" s="122"/>
      <c r="DO1" s="122"/>
      <c r="DP1" s="123" t="s">
        <v>23</v>
      </c>
      <c r="DQ1" s="123"/>
      <c r="DR1" s="124" t="s">
        <v>30</v>
      </c>
      <c r="DS1" s="124"/>
      <c r="DT1" s="114" t="s">
        <v>32</v>
      </c>
      <c r="DU1" s="114"/>
      <c r="DV1" s="125" t="s">
        <v>24</v>
      </c>
      <c r="DW1" s="125"/>
      <c r="DX1" s="117" t="s">
        <v>25</v>
      </c>
      <c r="DY1" s="117"/>
      <c r="DZ1" s="114" t="s">
        <v>33</v>
      </c>
      <c r="EA1" s="114"/>
      <c r="EB1" s="118" t="s">
        <v>27</v>
      </c>
      <c r="EC1" s="118"/>
      <c r="ED1" s="119" t="s">
        <v>28</v>
      </c>
      <c r="EE1" s="119"/>
      <c r="EF1" s="114" t="s">
        <v>34</v>
      </c>
      <c r="EG1" s="114"/>
      <c r="EH1" s="120" t="s">
        <v>29</v>
      </c>
      <c r="EI1" s="120"/>
      <c r="EJ1" s="113" t="s">
        <v>31</v>
      </c>
      <c r="EK1" s="113"/>
      <c r="EL1" s="114"/>
      <c r="EM1" s="114"/>
      <c r="EN1" s="1"/>
      <c r="EO1" s="16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22"/>
      <c r="FN1" s="16"/>
      <c r="FO1" s="17"/>
      <c r="FP1" s="17"/>
      <c r="FQ1" s="17"/>
      <c r="FR1" s="17"/>
      <c r="FS1" s="18"/>
      <c r="FT1" s="1"/>
      <c r="FU1" s="16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36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22"/>
      <c r="GT1" s="16"/>
      <c r="GU1" s="17"/>
      <c r="GV1" s="17"/>
      <c r="GW1" s="17"/>
      <c r="GX1" s="17"/>
      <c r="GY1" s="18"/>
      <c r="GZ1" s="1"/>
      <c r="HA1" s="16"/>
      <c r="HB1" s="17"/>
      <c r="HC1" s="17"/>
      <c r="HD1" s="17"/>
      <c r="HE1" s="17"/>
      <c r="HF1" s="17"/>
      <c r="HG1" s="36"/>
      <c r="HH1" s="17"/>
      <c r="HI1" s="36"/>
      <c r="HJ1" s="17"/>
      <c r="HK1" s="17"/>
      <c r="HL1" s="36"/>
      <c r="HM1" s="17"/>
      <c r="HN1" s="17"/>
      <c r="HO1" s="17"/>
      <c r="HP1" s="17"/>
      <c r="HQ1" s="17"/>
      <c r="HR1" s="17"/>
      <c r="HS1" s="17"/>
      <c r="HT1" s="17"/>
      <c r="HU1" s="36"/>
      <c r="HV1" s="17"/>
      <c r="HW1" s="36"/>
      <c r="HX1" s="17"/>
      <c r="HY1" s="17"/>
      <c r="HZ1" s="22"/>
      <c r="IA1" s="16"/>
      <c r="IB1" s="17"/>
      <c r="IC1" s="17"/>
      <c r="ID1" s="17"/>
      <c r="IE1" s="17"/>
      <c r="IF1" s="17"/>
      <c r="IG1" s="17"/>
      <c r="IH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43"/>
      <c r="IU1" s="16"/>
      <c r="IV1" s="18"/>
      <c r="IW1" s="1"/>
      <c r="IX1" s="16"/>
      <c r="IY1" s="17"/>
      <c r="IZ1" s="17"/>
      <c r="JA1" s="17"/>
      <c r="JB1" s="17"/>
      <c r="JC1" s="17"/>
      <c r="JD1" s="17"/>
      <c r="JE1" s="16"/>
      <c r="JF1" s="18"/>
      <c r="JG1" s="16"/>
      <c r="JH1" s="17"/>
      <c r="JI1" s="17"/>
      <c r="JJ1" s="17"/>
      <c r="JK1" s="17"/>
      <c r="JL1" s="17"/>
      <c r="JM1" s="17"/>
      <c r="JN1" s="16"/>
      <c r="JO1" s="18"/>
      <c r="JP1" s="16"/>
      <c r="JQ1" s="17"/>
      <c r="JR1" s="17"/>
      <c r="JS1" s="17"/>
      <c r="JT1" s="17"/>
      <c r="JU1" s="17"/>
      <c r="JV1" s="17"/>
      <c r="JW1" s="16"/>
      <c r="JX1" s="18"/>
      <c r="JY1" s="16"/>
      <c r="JZ1" s="17"/>
      <c r="KA1" s="17"/>
      <c r="KB1" s="17"/>
      <c r="KC1" s="17"/>
      <c r="KD1" s="17"/>
      <c r="KE1" s="17"/>
      <c r="KF1" s="16"/>
      <c r="KG1" s="18"/>
      <c r="KH1" s="16"/>
      <c r="KI1" s="17"/>
      <c r="KJ1" s="36"/>
      <c r="KK1" s="17"/>
      <c r="KL1" s="36"/>
      <c r="KM1" s="17"/>
      <c r="KN1" s="36"/>
      <c r="KO1" s="17"/>
      <c r="KP1" s="36"/>
      <c r="KQ1" s="17"/>
      <c r="KR1" s="36"/>
      <c r="KS1" s="17"/>
      <c r="KT1" s="36"/>
      <c r="KU1" s="16"/>
      <c r="KV1" s="18"/>
      <c r="KW1" s="1"/>
      <c r="KX1" s="16"/>
      <c r="KY1" s="17"/>
      <c r="KZ1" s="17"/>
      <c r="LA1" s="17"/>
      <c r="LB1" s="17"/>
      <c r="LC1" s="18"/>
      <c r="LD1" s="16"/>
      <c r="LE1" s="17"/>
      <c r="LF1" s="17"/>
      <c r="LG1" s="17"/>
      <c r="LH1" s="17"/>
      <c r="LI1" s="18"/>
      <c r="LJ1" s="1"/>
      <c r="LK1" s="16"/>
      <c r="LL1" s="17"/>
      <c r="LM1" s="17"/>
      <c r="LN1" s="17"/>
      <c r="LO1" s="17"/>
      <c r="LP1" s="17"/>
      <c r="LQ1" s="17"/>
      <c r="LR1" s="17"/>
      <c r="LS1" s="17"/>
      <c r="LT1" s="17"/>
      <c r="LU1" s="17"/>
      <c r="LV1" s="17"/>
      <c r="LW1" s="17"/>
      <c r="LX1" s="17"/>
      <c r="LY1" s="17"/>
      <c r="LZ1" s="17"/>
      <c r="MA1" s="17"/>
      <c r="MB1" s="17"/>
      <c r="MC1" s="17"/>
      <c r="MD1" s="17"/>
      <c r="ME1" s="17"/>
      <c r="MF1" s="17"/>
      <c r="MG1" s="17"/>
      <c r="MH1" s="27"/>
      <c r="MI1" s="27"/>
      <c r="MJ1" s="27"/>
      <c r="MK1" s="27"/>
      <c r="ML1" s="27"/>
      <c r="MM1" s="27"/>
      <c r="MN1" s="1"/>
      <c r="MO1" s="115" t="s">
        <v>35</v>
      </c>
      <c r="MP1" s="116"/>
      <c r="MQ1" s="116"/>
      <c r="MR1" s="116"/>
      <c r="MS1" s="116"/>
      <c r="MT1" s="116"/>
      <c r="MU1" s="116"/>
      <c r="MV1" s="116"/>
      <c r="MW1" s="116"/>
      <c r="MX1" s="116"/>
      <c r="MY1" s="116"/>
      <c r="MZ1" s="22"/>
      <c r="NA1" s="16"/>
      <c r="NB1" s="17"/>
      <c r="NC1" s="17"/>
      <c r="ND1" s="17"/>
      <c r="NE1" s="36"/>
      <c r="NF1" s="17"/>
      <c r="NG1" s="17"/>
      <c r="NH1" s="36"/>
      <c r="NI1" s="17"/>
      <c r="NJ1" s="36"/>
      <c r="NK1" s="17"/>
      <c r="NL1" s="17"/>
      <c r="NM1" s="17"/>
      <c r="NN1" s="17"/>
      <c r="NO1" s="36"/>
      <c r="NP1" s="17"/>
      <c r="NQ1" s="17"/>
      <c r="NR1" s="17"/>
      <c r="NS1" s="36"/>
      <c r="NT1" s="17"/>
      <c r="NU1" s="17"/>
      <c r="NV1" s="36"/>
      <c r="NW1" s="17"/>
      <c r="NX1" s="36"/>
      <c r="NY1" s="17"/>
      <c r="NZ1" s="17"/>
      <c r="OA1" s="36"/>
      <c r="OB1" s="17"/>
      <c r="OC1" s="36"/>
      <c r="OD1" s="17"/>
      <c r="OE1" s="36"/>
      <c r="OF1" s="17"/>
      <c r="OG1" s="17"/>
      <c r="OH1" s="17"/>
      <c r="OI1" s="17"/>
      <c r="OJ1" s="36"/>
      <c r="OK1" s="17"/>
      <c r="OL1" s="36"/>
      <c r="OM1" s="17"/>
      <c r="ON1" s="43"/>
      <c r="OO1" s="16"/>
      <c r="OP1" s="18"/>
      <c r="OQ1" s="1"/>
      <c r="OR1" s="39" t="s">
        <v>36</v>
      </c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</row>
    <row r="2" spans="1:477" ht="15" thickBot="1" x14ac:dyDescent="0.35">
      <c r="A2" s="29" t="s">
        <v>37</v>
      </c>
      <c r="B2" s="19" t="s">
        <v>38</v>
      </c>
      <c r="C2" s="21" t="s">
        <v>39</v>
      </c>
      <c r="D2" s="1"/>
      <c r="E2" s="19" t="s">
        <v>40</v>
      </c>
      <c r="F2" s="20" t="s">
        <v>41</v>
      </c>
      <c r="G2" s="21" t="s">
        <v>42</v>
      </c>
      <c r="H2" s="19" t="s">
        <v>43</v>
      </c>
      <c r="I2" s="20" t="s">
        <v>44</v>
      </c>
      <c r="J2" s="21" t="s">
        <v>45</v>
      </c>
      <c r="K2" s="19" t="s">
        <v>46</v>
      </c>
      <c r="L2" s="20" t="s">
        <v>47</v>
      </c>
      <c r="M2" s="20" t="s">
        <v>48</v>
      </c>
      <c r="N2" s="20" t="s">
        <v>49</v>
      </c>
      <c r="O2" s="20" t="s">
        <v>50</v>
      </c>
      <c r="P2" s="20" t="s">
        <v>51</v>
      </c>
      <c r="Q2" s="20" t="s">
        <v>52</v>
      </c>
      <c r="R2" s="20" t="s">
        <v>53</v>
      </c>
      <c r="S2" s="20"/>
      <c r="T2" s="41" t="s">
        <v>54</v>
      </c>
      <c r="U2" s="27" t="s">
        <v>55</v>
      </c>
      <c r="V2" s="68" t="s">
        <v>56</v>
      </c>
      <c r="W2" s="27" t="s">
        <v>57</v>
      </c>
      <c r="X2" s="68" t="s">
        <v>58</v>
      </c>
      <c r="Y2" s="27" t="s">
        <v>59</v>
      </c>
      <c r="Z2" s="27" t="s">
        <v>60</v>
      </c>
      <c r="AA2" s="27" t="s">
        <v>61</v>
      </c>
      <c r="AB2" s="27" t="s">
        <v>62</v>
      </c>
      <c r="AC2" s="27" t="s">
        <v>63</v>
      </c>
      <c r="AD2" s="27" t="s">
        <v>64</v>
      </c>
      <c r="AE2" s="29" t="s">
        <v>65</v>
      </c>
      <c r="AF2" s="44" t="s">
        <v>66</v>
      </c>
      <c r="AG2" s="1"/>
      <c r="AH2" s="41" t="s">
        <v>67</v>
      </c>
      <c r="AI2" s="27" t="s">
        <v>68</v>
      </c>
      <c r="AJ2" s="37" t="s">
        <v>69</v>
      </c>
      <c r="AK2" s="27" t="s">
        <v>70</v>
      </c>
      <c r="AL2" s="37" t="s">
        <v>71</v>
      </c>
      <c r="AM2" s="27" t="s">
        <v>72</v>
      </c>
      <c r="AN2" s="37" t="s">
        <v>73</v>
      </c>
      <c r="AO2" s="27" t="s">
        <v>74</v>
      </c>
      <c r="AP2" s="37" t="s">
        <v>75</v>
      </c>
      <c r="AQ2" s="27" t="s">
        <v>76</v>
      </c>
      <c r="AR2" s="37" t="s">
        <v>77</v>
      </c>
      <c r="AS2" s="27" t="s">
        <v>78</v>
      </c>
      <c r="AT2" s="37" t="s">
        <v>79</v>
      </c>
      <c r="AU2" s="27" t="s">
        <v>80</v>
      </c>
      <c r="AV2" s="37" t="s">
        <v>81</v>
      </c>
      <c r="AW2" s="27" t="s">
        <v>82</v>
      </c>
      <c r="AX2" s="37" t="s">
        <v>83</v>
      </c>
      <c r="AY2" s="27" t="s">
        <v>84</v>
      </c>
      <c r="AZ2" s="37" t="s">
        <v>85</v>
      </c>
      <c r="BA2" s="27" t="s">
        <v>86</v>
      </c>
      <c r="BB2" s="37" t="s">
        <v>87</v>
      </c>
      <c r="BC2" s="27" t="s">
        <v>88</v>
      </c>
      <c r="BD2" s="37" t="s">
        <v>89</v>
      </c>
      <c r="BE2" s="27" t="s">
        <v>90</v>
      </c>
      <c r="BF2" s="37" t="s">
        <v>91</v>
      </c>
      <c r="BG2" s="27" t="s">
        <v>92</v>
      </c>
      <c r="BH2" s="37" t="s">
        <v>93</v>
      </c>
      <c r="BI2" s="27" t="s">
        <v>94</v>
      </c>
      <c r="BJ2" s="37" t="s">
        <v>95</v>
      </c>
      <c r="BK2" s="27" t="s">
        <v>96</v>
      </c>
      <c r="BL2" s="37" t="s">
        <v>97</v>
      </c>
      <c r="BM2" s="27" t="s">
        <v>98</v>
      </c>
      <c r="BN2" s="37" t="s">
        <v>99</v>
      </c>
      <c r="BO2" s="27" t="s">
        <v>100</v>
      </c>
      <c r="BP2" s="37" t="s">
        <v>101</v>
      </c>
      <c r="BQ2" s="27" t="s">
        <v>102</v>
      </c>
      <c r="BR2" s="37" t="s">
        <v>103</v>
      </c>
      <c r="BS2" s="27" t="s">
        <v>104</v>
      </c>
      <c r="BT2" s="37" t="s">
        <v>105</v>
      </c>
      <c r="BU2" s="27" t="s">
        <v>106</v>
      </c>
      <c r="BV2" s="37" t="s">
        <v>107</v>
      </c>
      <c r="BW2" s="27" t="s">
        <v>108</v>
      </c>
      <c r="BX2" s="37" t="s">
        <v>109</v>
      </c>
      <c r="BY2" s="44" t="s">
        <v>110</v>
      </c>
      <c r="BZ2" s="1"/>
      <c r="CA2" s="19" t="s">
        <v>111</v>
      </c>
      <c r="CB2" s="20" t="s">
        <v>112</v>
      </c>
      <c r="CC2" s="20" t="s">
        <v>113</v>
      </c>
      <c r="CD2" s="20" t="s">
        <v>114</v>
      </c>
      <c r="CE2" s="20" t="s">
        <v>115</v>
      </c>
      <c r="CF2" s="20" t="s">
        <v>116</v>
      </c>
      <c r="CG2" s="20" t="s">
        <v>117</v>
      </c>
      <c r="CH2" s="20" t="s">
        <v>118</v>
      </c>
      <c r="CI2" s="38" t="s">
        <v>119</v>
      </c>
      <c r="CJ2" s="20" t="s">
        <v>120</v>
      </c>
      <c r="CK2" s="20" t="s">
        <v>121</v>
      </c>
      <c r="CL2" s="20" t="s">
        <v>122</v>
      </c>
      <c r="CM2" s="20" t="s">
        <v>123</v>
      </c>
      <c r="CN2" s="20" t="s">
        <v>124</v>
      </c>
      <c r="CO2" s="20" t="s">
        <v>125</v>
      </c>
      <c r="CP2" s="20" t="s">
        <v>126</v>
      </c>
      <c r="CQ2" s="20" t="s">
        <v>127</v>
      </c>
      <c r="CR2" s="20" t="s">
        <v>128</v>
      </c>
      <c r="CS2" s="20" t="s">
        <v>129</v>
      </c>
      <c r="CT2" s="20" t="s">
        <v>130</v>
      </c>
      <c r="CU2" s="20" t="s">
        <v>131</v>
      </c>
      <c r="CV2" s="20" t="s">
        <v>132</v>
      </c>
      <c r="CW2" s="38" t="s">
        <v>133</v>
      </c>
      <c r="CX2" s="20" t="s">
        <v>134</v>
      </c>
      <c r="CY2" s="20" t="s">
        <v>135</v>
      </c>
      <c r="CZ2" s="20" t="s">
        <v>136</v>
      </c>
      <c r="DA2" s="20" t="s">
        <v>137</v>
      </c>
      <c r="DB2" s="38" t="s">
        <v>138</v>
      </c>
      <c r="DC2" s="20" t="s">
        <v>139</v>
      </c>
      <c r="DD2" s="38" t="s">
        <v>140</v>
      </c>
      <c r="DE2" s="20" t="s">
        <v>141</v>
      </c>
      <c r="DF2" s="38" t="s">
        <v>142</v>
      </c>
      <c r="DG2" s="20" t="s">
        <v>143</v>
      </c>
      <c r="DH2" s="20" t="s">
        <v>144</v>
      </c>
      <c r="DI2" s="20" t="s">
        <v>145</v>
      </c>
      <c r="DJ2" s="20" t="s">
        <v>146</v>
      </c>
      <c r="DK2" s="20" t="s">
        <v>147</v>
      </c>
      <c r="DL2" s="20" t="s">
        <v>148</v>
      </c>
      <c r="DM2" s="20" t="s">
        <v>149</v>
      </c>
      <c r="DN2" s="20" t="s">
        <v>150</v>
      </c>
      <c r="DO2" s="20" t="s">
        <v>151</v>
      </c>
      <c r="DP2" s="27" t="s">
        <v>152</v>
      </c>
      <c r="DQ2" s="27" t="s">
        <v>153</v>
      </c>
      <c r="DR2" s="27" t="s">
        <v>154</v>
      </c>
      <c r="DS2" s="27" t="s">
        <v>155</v>
      </c>
      <c r="DT2" s="27" t="s">
        <v>156</v>
      </c>
      <c r="DU2" s="27" t="s">
        <v>157</v>
      </c>
      <c r="DV2" s="27" t="s">
        <v>158</v>
      </c>
      <c r="DW2" s="27" t="s">
        <v>159</v>
      </c>
      <c r="DX2" s="27" t="s">
        <v>160</v>
      </c>
      <c r="DY2" s="27" t="s">
        <v>161</v>
      </c>
      <c r="DZ2" s="27" t="s">
        <v>162</v>
      </c>
      <c r="EA2" s="27" t="s">
        <v>163</v>
      </c>
      <c r="EB2" s="27" t="s">
        <v>164</v>
      </c>
      <c r="EC2" s="27" t="s">
        <v>165</v>
      </c>
      <c r="ED2" s="27" t="s">
        <v>166</v>
      </c>
      <c r="EE2" s="27" t="s">
        <v>167</v>
      </c>
      <c r="EF2" s="27" t="s">
        <v>168</v>
      </c>
      <c r="EG2" s="27" t="s">
        <v>169</v>
      </c>
      <c r="EH2" s="27" t="s">
        <v>170</v>
      </c>
      <c r="EI2" s="27" t="s">
        <v>171</v>
      </c>
      <c r="EJ2" s="27" t="s">
        <v>172</v>
      </c>
      <c r="EK2" s="27" t="s">
        <v>173</v>
      </c>
      <c r="EL2" s="27" t="s">
        <v>174</v>
      </c>
      <c r="EM2" s="27" t="s">
        <v>175</v>
      </c>
      <c r="EN2" s="1"/>
      <c r="EO2" s="19" t="s">
        <v>176</v>
      </c>
      <c r="EP2" s="20" t="s">
        <v>177</v>
      </c>
      <c r="EQ2" s="20" t="s">
        <v>178</v>
      </c>
      <c r="ER2" s="20" t="s">
        <v>179</v>
      </c>
      <c r="ES2" s="20" t="s">
        <v>180</v>
      </c>
      <c r="ET2" s="20" t="s">
        <v>181</v>
      </c>
      <c r="EU2" s="20" t="s">
        <v>182</v>
      </c>
      <c r="EV2" s="20" t="s">
        <v>183</v>
      </c>
      <c r="EW2" s="20" t="s">
        <v>184</v>
      </c>
      <c r="EX2" s="20" t="s">
        <v>185</v>
      </c>
      <c r="EY2" s="20" t="s">
        <v>186</v>
      </c>
      <c r="EZ2" s="20" t="s">
        <v>187</v>
      </c>
      <c r="FA2" s="20" t="s">
        <v>188</v>
      </c>
      <c r="FB2" s="20" t="s">
        <v>189</v>
      </c>
      <c r="FC2" s="20" t="s">
        <v>190</v>
      </c>
      <c r="FD2" s="20" t="s">
        <v>191</v>
      </c>
      <c r="FE2" s="20" t="s">
        <v>192</v>
      </c>
      <c r="FF2" s="20" t="s">
        <v>193</v>
      </c>
      <c r="FG2" s="20" t="s">
        <v>194</v>
      </c>
      <c r="FH2" s="20" t="s">
        <v>195</v>
      </c>
      <c r="FI2" s="20" t="s">
        <v>196</v>
      </c>
      <c r="FJ2" s="20" t="s">
        <v>197</v>
      </c>
      <c r="FK2" s="20" t="s">
        <v>198</v>
      </c>
      <c r="FL2" s="20" t="s">
        <v>199</v>
      </c>
      <c r="FM2" s="1"/>
      <c r="FN2" s="19"/>
      <c r="FO2" s="20"/>
      <c r="FP2" s="20"/>
      <c r="FQ2" s="20"/>
      <c r="FR2" s="20"/>
      <c r="FS2" s="21"/>
      <c r="FT2" s="1"/>
      <c r="FU2" s="19" t="s">
        <v>200</v>
      </c>
      <c r="FV2" s="20" t="s">
        <v>201</v>
      </c>
      <c r="FW2" s="20" t="s">
        <v>202</v>
      </c>
      <c r="FX2" s="20" t="s">
        <v>203</v>
      </c>
      <c r="FY2" s="20" t="s">
        <v>204</v>
      </c>
      <c r="FZ2" s="20" t="s">
        <v>205</v>
      </c>
      <c r="GA2" s="20" t="s">
        <v>206</v>
      </c>
      <c r="GB2" s="20" t="s">
        <v>207</v>
      </c>
      <c r="GC2" s="20" t="s">
        <v>208</v>
      </c>
      <c r="GD2" s="20" t="s">
        <v>209</v>
      </c>
      <c r="GE2" s="20" t="s">
        <v>210</v>
      </c>
      <c r="GF2" s="38" t="s">
        <v>211</v>
      </c>
      <c r="GG2" s="20" t="s">
        <v>212</v>
      </c>
      <c r="GH2" s="20" t="s">
        <v>213</v>
      </c>
      <c r="GI2" s="20" t="s">
        <v>214</v>
      </c>
      <c r="GJ2" s="20" t="s">
        <v>215</v>
      </c>
      <c r="GK2" s="20" t="s">
        <v>216</v>
      </c>
      <c r="GL2" s="20" t="s">
        <v>217</v>
      </c>
      <c r="GM2" s="20" t="s">
        <v>218</v>
      </c>
      <c r="GN2" s="20" t="s">
        <v>219</v>
      </c>
      <c r="GO2" s="20" t="s">
        <v>220</v>
      </c>
      <c r="GP2" s="20" t="s">
        <v>221</v>
      </c>
      <c r="GQ2" s="27" t="s">
        <v>222</v>
      </c>
      <c r="GR2" s="27" t="s">
        <v>223</v>
      </c>
      <c r="GS2" s="1"/>
      <c r="GT2" s="19"/>
      <c r="GU2" s="20"/>
      <c r="GV2" s="20"/>
      <c r="GW2" s="20"/>
      <c r="GX2" s="20"/>
      <c r="GY2" s="21"/>
      <c r="GZ2" s="1"/>
      <c r="HA2" s="41" t="s">
        <v>224</v>
      </c>
      <c r="HB2" s="27" t="s">
        <v>225</v>
      </c>
      <c r="HC2" s="27" t="s">
        <v>226</v>
      </c>
      <c r="HD2" s="27" t="s">
        <v>227</v>
      </c>
      <c r="HE2" s="27" t="s">
        <v>228</v>
      </c>
      <c r="HF2" s="27" t="s">
        <v>229</v>
      </c>
      <c r="HG2" s="37" t="s">
        <v>230</v>
      </c>
      <c r="HH2" s="27" t="s">
        <v>231</v>
      </c>
      <c r="HI2" s="37" t="s">
        <v>232</v>
      </c>
      <c r="HJ2" s="27" t="s">
        <v>233</v>
      </c>
      <c r="HK2" s="27" t="s">
        <v>234</v>
      </c>
      <c r="HL2" s="37" t="s">
        <v>235</v>
      </c>
      <c r="HM2" s="27" t="s">
        <v>236</v>
      </c>
      <c r="HN2" s="27" t="s">
        <v>237</v>
      </c>
      <c r="HO2" s="27" t="s">
        <v>238</v>
      </c>
      <c r="HP2" s="27" t="s">
        <v>239</v>
      </c>
      <c r="HQ2" s="27" t="s">
        <v>240</v>
      </c>
      <c r="HR2" s="27" t="s">
        <v>241</v>
      </c>
      <c r="HS2" s="27" t="s">
        <v>242</v>
      </c>
      <c r="HT2" s="27" t="s">
        <v>243</v>
      </c>
      <c r="HU2" s="37" t="s">
        <v>244</v>
      </c>
      <c r="HV2" s="27" t="s">
        <v>245</v>
      </c>
      <c r="HW2" s="37" t="s">
        <v>246</v>
      </c>
      <c r="HX2" s="27" t="s">
        <v>247</v>
      </c>
      <c r="HY2" s="27" t="s">
        <v>248</v>
      </c>
      <c r="HZ2" s="1"/>
      <c r="IA2" s="19" t="s">
        <v>249</v>
      </c>
      <c r="IB2" s="20" t="s">
        <v>250</v>
      </c>
      <c r="IC2" s="20" t="s">
        <v>251</v>
      </c>
      <c r="ID2" s="20" t="s">
        <v>252</v>
      </c>
      <c r="IE2" s="20" t="s">
        <v>253</v>
      </c>
      <c r="IF2" s="20" t="s">
        <v>254</v>
      </c>
      <c r="IG2" s="20" t="s">
        <v>255</v>
      </c>
      <c r="IH2" s="20" t="s">
        <v>256</v>
      </c>
      <c r="II2" s="20" t="s">
        <v>257</v>
      </c>
      <c r="IJ2" s="20" t="s">
        <v>258</v>
      </c>
      <c r="IK2" s="20" t="s">
        <v>259</v>
      </c>
      <c r="IL2" s="20" t="s">
        <v>260</v>
      </c>
      <c r="IM2" s="20" t="s">
        <v>261</v>
      </c>
      <c r="IN2" s="20" t="s">
        <v>262</v>
      </c>
      <c r="IO2" s="20" t="s">
        <v>263</v>
      </c>
      <c r="IP2" s="20" t="s">
        <v>264</v>
      </c>
      <c r="IQ2" s="20" t="s">
        <v>265</v>
      </c>
      <c r="IR2" s="20" t="s">
        <v>266</v>
      </c>
      <c r="IS2" s="20" t="s">
        <v>267</v>
      </c>
      <c r="IT2" s="54" t="s">
        <v>268</v>
      </c>
      <c r="IU2" s="19" t="s">
        <v>269</v>
      </c>
      <c r="IV2" s="21" t="s">
        <v>270</v>
      </c>
      <c r="IW2" s="1"/>
      <c r="IX2" s="19" t="s">
        <v>271</v>
      </c>
      <c r="IY2" s="20" t="s">
        <v>272</v>
      </c>
      <c r="IZ2" s="20" t="s">
        <v>273</v>
      </c>
      <c r="JA2" s="20" t="s">
        <v>274</v>
      </c>
      <c r="JB2" s="20" t="s">
        <v>275</v>
      </c>
      <c r="JC2" s="20" t="s">
        <v>276</v>
      </c>
      <c r="JD2" s="20" t="s">
        <v>277</v>
      </c>
      <c r="JE2" s="19" t="s">
        <v>278</v>
      </c>
      <c r="JF2" s="21" t="s">
        <v>279</v>
      </c>
      <c r="JG2" s="19" t="s">
        <v>280</v>
      </c>
      <c r="JH2" s="20" t="s">
        <v>281</v>
      </c>
      <c r="JI2" s="20" t="s">
        <v>282</v>
      </c>
      <c r="JJ2" s="20" t="s">
        <v>283</v>
      </c>
      <c r="JK2" s="20" t="s">
        <v>284</v>
      </c>
      <c r="JL2" s="20" t="s">
        <v>285</v>
      </c>
      <c r="JM2" s="20" t="s">
        <v>286</v>
      </c>
      <c r="JN2" s="19" t="s">
        <v>287</v>
      </c>
      <c r="JO2" s="21" t="s">
        <v>288</v>
      </c>
      <c r="JP2" s="19" t="s">
        <v>289</v>
      </c>
      <c r="JQ2" s="20" t="s">
        <v>290</v>
      </c>
      <c r="JR2" s="20" t="s">
        <v>291</v>
      </c>
      <c r="JS2" s="20" t="s">
        <v>292</v>
      </c>
      <c r="JT2" s="20" t="s">
        <v>293</v>
      </c>
      <c r="JU2" s="20" t="s">
        <v>294</v>
      </c>
      <c r="JV2" s="20" t="s">
        <v>295</v>
      </c>
      <c r="JW2" s="19" t="s">
        <v>296</v>
      </c>
      <c r="JX2" s="21" t="s">
        <v>297</v>
      </c>
      <c r="JY2" s="19" t="s">
        <v>298</v>
      </c>
      <c r="JZ2" s="20" t="s">
        <v>299</v>
      </c>
      <c r="KA2" s="20" t="s">
        <v>300</v>
      </c>
      <c r="KB2" s="20" t="s">
        <v>301</v>
      </c>
      <c r="KC2" s="20" t="s">
        <v>302</v>
      </c>
      <c r="KD2" s="20" t="s">
        <v>303</v>
      </c>
      <c r="KE2" s="20" t="s">
        <v>304</v>
      </c>
      <c r="KF2" s="19" t="s">
        <v>305</v>
      </c>
      <c r="KG2" s="21" t="s">
        <v>306</v>
      </c>
      <c r="KH2" s="19" t="s">
        <v>307</v>
      </c>
      <c r="KI2" s="20" t="s">
        <v>308</v>
      </c>
      <c r="KJ2" s="38" t="s">
        <v>309</v>
      </c>
      <c r="KK2" s="20" t="s">
        <v>310</v>
      </c>
      <c r="KL2" s="38" t="s">
        <v>311</v>
      </c>
      <c r="KM2" s="20" t="s">
        <v>312</v>
      </c>
      <c r="KN2" s="38" t="s">
        <v>313</v>
      </c>
      <c r="KO2" s="20" t="s">
        <v>314</v>
      </c>
      <c r="KP2" s="38" t="s">
        <v>315</v>
      </c>
      <c r="KQ2" s="20" t="s">
        <v>316</v>
      </c>
      <c r="KR2" s="38" t="s">
        <v>317</v>
      </c>
      <c r="KS2" s="20" t="s">
        <v>318</v>
      </c>
      <c r="KT2" s="38" t="s">
        <v>319</v>
      </c>
      <c r="KU2" s="19" t="s">
        <v>320</v>
      </c>
      <c r="KV2" s="21" t="s">
        <v>321</v>
      </c>
      <c r="KW2" s="1"/>
      <c r="KX2" s="19" t="s">
        <v>322</v>
      </c>
      <c r="KY2" s="20" t="s">
        <v>323</v>
      </c>
      <c r="KZ2" s="20" t="s">
        <v>324</v>
      </c>
      <c r="LA2" s="20" t="s">
        <v>325</v>
      </c>
      <c r="LB2" s="20" t="s">
        <v>326</v>
      </c>
      <c r="LC2" s="21" t="s">
        <v>327</v>
      </c>
      <c r="LD2" s="19" t="s">
        <v>328</v>
      </c>
      <c r="LE2" s="20" t="s">
        <v>329</v>
      </c>
      <c r="LF2" s="20" t="s">
        <v>330</v>
      </c>
      <c r="LG2" s="20" t="s">
        <v>331</v>
      </c>
      <c r="LH2" s="20" t="s">
        <v>332</v>
      </c>
      <c r="LI2" s="21" t="s">
        <v>333</v>
      </c>
      <c r="LJ2" s="1"/>
      <c r="LK2" s="19" t="s">
        <v>334</v>
      </c>
      <c r="LL2" s="20" t="s">
        <v>335</v>
      </c>
      <c r="LM2" s="20" t="s">
        <v>336</v>
      </c>
      <c r="LN2" s="20" t="s">
        <v>337</v>
      </c>
      <c r="LO2" s="20" t="s">
        <v>338</v>
      </c>
      <c r="LP2" s="20" t="s">
        <v>339</v>
      </c>
      <c r="LQ2" s="20" t="s">
        <v>340</v>
      </c>
      <c r="LR2" s="20" t="s">
        <v>341</v>
      </c>
      <c r="LS2" s="20" t="s">
        <v>342</v>
      </c>
      <c r="LT2" s="20" t="s">
        <v>343</v>
      </c>
      <c r="LU2" s="20" t="s">
        <v>344</v>
      </c>
      <c r="LV2" s="20" t="s">
        <v>345</v>
      </c>
      <c r="LW2" s="20" t="s">
        <v>346</v>
      </c>
      <c r="LX2" s="20" t="s">
        <v>347</v>
      </c>
      <c r="LY2" s="20" t="s">
        <v>348</v>
      </c>
      <c r="LZ2" s="20" t="s">
        <v>349</v>
      </c>
      <c r="MA2" s="20" t="s">
        <v>350</v>
      </c>
      <c r="MB2" s="20" t="s">
        <v>351</v>
      </c>
      <c r="MC2" s="20" t="s">
        <v>352</v>
      </c>
      <c r="MD2" s="20" t="s">
        <v>353</v>
      </c>
      <c r="ME2" s="20" t="s">
        <v>354</v>
      </c>
      <c r="MF2" s="20" t="s">
        <v>355</v>
      </c>
      <c r="MG2" s="20" t="s">
        <v>356</v>
      </c>
      <c r="MH2" s="27" t="s">
        <v>357</v>
      </c>
      <c r="MI2" s="27" t="s">
        <v>358</v>
      </c>
      <c r="MJ2" s="27" t="s">
        <v>359</v>
      </c>
      <c r="MK2" s="27" t="s">
        <v>360</v>
      </c>
      <c r="ML2" s="27" t="s">
        <v>361</v>
      </c>
      <c r="MM2" s="27" t="s">
        <v>362</v>
      </c>
      <c r="MN2" s="1"/>
      <c r="MO2" s="19" t="s">
        <v>363</v>
      </c>
      <c r="MP2" s="20" t="s">
        <v>364</v>
      </c>
      <c r="MQ2" s="20" t="s">
        <v>365</v>
      </c>
      <c r="MR2" s="20" t="s">
        <v>366</v>
      </c>
      <c r="MS2" s="20" t="s">
        <v>367</v>
      </c>
      <c r="MT2" s="20" t="s">
        <v>368</v>
      </c>
      <c r="MU2" s="20" t="s">
        <v>369</v>
      </c>
      <c r="MV2" s="20" t="s">
        <v>370</v>
      </c>
      <c r="MW2" s="20" t="s">
        <v>371</v>
      </c>
      <c r="MX2" s="20" t="s">
        <v>372</v>
      </c>
      <c r="MY2" s="27" t="s">
        <v>373</v>
      </c>
      <c r="MZ2" s="1"/>
      <c r="NA2" s="19" t="s">
        <v>374</v>
      </c>
      <c r="NB2" s="20" t="s">
        <v>375</v>
      </c>
      <c r="NC2" s="20" t="s">
        <v>376</v>
      </c>
      <c r="ND2" s="20" t="s">
        <v>377</v>
      </c>
      <c r="NE2" s="38" t="s">
        <v>378</v>
      </c>
      <c r="NF2" s="20" t="s">
        <v>379</v>
      </c>
      <c r="NG2" s="20" t="s">
        <v>380</v>
      </c>
      <c r="NH2" s="38" t="s">
        <v>381</v>
      </c>
      <c r="NI2" s="20" t="s">
        <v>382</v>
      </c>
      <c r="NJ2" s="38" t="s">
        <v>383</v>
      </c>
      <c r="NK2" s="20" t="s">
        <v>384</v>
      </c>
      <c r="NL2" s="20" t="s">
        <v>385</v>
      </c>
      <c r="NM2" s="20" t="s">
        <v>386</v>
      </c>
      <c r="NN2" s="20" t="s">
        <v>387</v>
      </c>
      <c r="NO2" s="38" t="s">
        <v>388</v>
      </c>
      <c r="NP2" s="20" t="s">
        <v>389</v>
      </c>
      <c r="NQ2" s="20" t="s">
        <v>390</v>
      </c>
      <c r="NR2" s="20" t="s">
        <v>391</v>
      </c>
      <c r="NS2" s="38" t="s">
        <v>392</v>
      </c>
      <c r="NT2" s="20" t="s">
        <v>393</v>
      </c>
      <c r="NU2" s="20" t="s">
        <v>394</v>
      </c>
      <c r="NV2" s="38" t="s">
        <v>395</v>
      </c>
      <c r="NW2" s="20" t="s">
        <v>396</v>
      </c>
      <c r="NX2" s="38" t="s">
        <v>397</v>
      </c>
      <c r="NY2" s="20" t="s">
        <v>398</v>
      </c>
      <c r="NZ2" s="20" t="s">
        <v>399</v>
      </c>
      <c r="OA2" s="38" t="s">
        <v>400</v>
      </c>
      <c r="OB2" s="20" t="s">
        <v>401</v>
      </c>
      <c r="OC2" s="38" t="s">
        <v>402</v>
      </c>
      <c r="OD2" s="20" t="s">
        <v>403</v>
      </c>
      <c r="OE2" s="38" t="s">
        <v>404</v>
      </c>
      <c r="OF2" s="20" t="s">
        <v>405</v>
      </c>
      <c r="OG2" s="20" t="s">
        <v>406</v>
      </c>
      <c r="OH2" s="20" t="s">
        <v>407</v>
      </c>
      <c r="OI2" s="20" t="s">
        <v>408</v>
      </c>
      <c r="OJ2" s="38" t="s">
        <v>409</v>
      </c>
      <c r="OK2" s="20" t="s">
        <v>410</v>
      </c>
      <c r="OL2" s="38" t="s">
        <v>411</v>
      </c>
      <c r="OM2" s="20" t="s">
        <v>412</v>
      </c>
      <c r="ON2" s="54" t="s">
        <v>413</v>
      </c>
      <c r="OO2" s="19" t="s">
        <v>414</v>
      </c>
      <c r="OP2" s="21" t="s">
        <v>415</v>
      </c>
      <c r="OQ2" s="1"/>
      <c r="OR2" s="40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</row>
    <row r="3" spans="1:477" ht="15" thickBot="1" x14ac:dyDescent="0.35">
      <c r="A3" s="30"/>
      <c r="B3" s="7"/>
      <c r="C3" s="9"/>
      <c r="D3" s="1"/>
      <c r="E3" s="7" t="s">
        <v>416</v>
      </c>
      <c r="F3" s="8" t="s">
        <v>417</v>
      </c>
      <c r="G3" s="9" t="s">
        <v>418</v>
      </c>
      <c r="H3" s="7" t="s">
        <v>419</v>
      </c>
      <c r="I3" s="8" t="s">
        <v>420</v>
      </c>
      <c r="J3" s="9" t="s">
        <v>421</v>
      </c>
      <c r="K3" s="7" t="s">
        <v>422</v>
      </c>
      <c r="L3" s="8" t="s">
        <v>423</v>
      </c>
      <c r="M3" s="8" t="s">
        <v>424</v>
      </c>
      <c r="N3" s="8" t="s">
        <v>425</v>
      </c>
      <c r="O3" s="8" t="s">
        <v>426</v>
      </c>
      <c r="P3" s="8" t="s">
        <v>427</v>
      </c>
      <c r="Q3" s="8" t="s">
        <v>428</v>
      </c>
      <c r="R3" s="8"/>
      <c r="S3" s="8" t="s">
        <v>429</v>
      </c>
      <c r="T3" s="7" t="s">
        <v>430</v>
      </c>
      <c r="U3" s="8" t="s">
        <v>431</v>
      </c>
      <c r="V3" s="9" t="s">
        <v>432</v>
      </c>
      <c r="W3" s="8" t="s">
        <v>433</v>
      </c>
      <c r="X3" s="9" t="s">
        <v>434</v>
      </c>
      <c r="Y3" s="7" t="s">
        <v>435</v>
      </c>
      <c r="Z3" s="8" t="s">
        <v>436</v>
      </c>
      <c r="AA3" s="8" t="s">
        <v>437</v>
      </c>
      <c r="AB3" s="8"/>
      <c r="AC3" s="9" t="s">
        <v>437</v>
      </c>
      <c r="AD3" s="8"/>
      <c r="AE3" s="14" t="s">
        <v>438</v>
      </c>
      <c r="AF3" s="9" t="s">
        <v>439</v>
      </c>
      <c r="AG3" s="1" t="s">
        <v>440</v>
      </c>
      <c r="AH3" s="7" t="s">
        <v>441</v>
      </c>
      <c r="AI3" s="8" t="s">
        <v>442</v>
      </c>
      <c r="AJ3" s="35"/>
      <c r="AK3" s="8" t="s">
        <v>443</v>
      </c>
      <c r="AL3" s="35"/>
      <c r="AM3" s="8" t="s">
        <v>444</v>
      </c>
      <c r="AN3" s="35"/>
      <c r="AO3" s="8" t="s">
        <v>445</v>
      </c>
      <c r="AP3" s="35"/>
      <c r="AQ3" s="8" t="s">
        <v>446</v>
      </c>
      <c r="AR3" s="35"/>
      <c r="AS3" s="8" t="s">
        <v>447</v>
      </c>
      <c r="AT3" s="35"/>
      <c r="AU3" s="8" t="s">
        <v>448</v>
      </c>
      <c r="AV3" s="35"/>
      <c r="AW3" s="8" t="s">
        <v>449</v>
      </c>
      <c r="AX3" s="35"/>
      <c r="AY3" s="8" t="s">
        <v>450</v>
      </c>
      <c r="AZ3" s="35"/>
      <c r="BA3" s="8" t="s">
        <v>451</v>
      </c>
      <c r="BB3" s="35"/>
      <c r="BC3" s="8" t="s">
        <v>452</v>
      </c>
      <c r="BD3" s="35"/>
      <c r="BE3" s="8" t="s">
        <v>453</v>
      </c>
      <c r="BF3" s="35"/>
      <c r="BG3" s="8" t="s">
        <v>454</v>
      </c>
      <c r="BH3" s="35"/>
      <c r="BI3" s="8" t="s">
        <v>455</v>
      </c>
      <c r="BJ3" s="35"/>
      <c r="BK3" s="8" t="s">
        <v>456</v>
      </c>
      <c r="BL3" s="35"/>
      <c r="BM3" s="8" t="s">
        <v>457</v>
      </c>
      <c r="BN3" s="35"/>
      <c r="BO3" s="8" t="s">
        <v>458</v>
      </c>
      <c r="BP3" s="35"/>
      <c r="BQ3" s="8" t="s">
        <v>459</v>
      </c>
      <c r="BR3" s="35"/>
      <c r="BS3" s="8" t="s">
        <v>460</v>
      </c>
      <c r="BT3" s="35"/>
      <c r="BU3" s="8" t="s">
        <v>461</v>
      </c>
      <c r="BV3" s="35"/>
      <c r="BW3" s="8" t="s">
        <v>462</v>
      </c>
      <c r="BX3" s="42"/>
      <c r="BY3" s="30" t="s">
        <v>463</v>
      </c>
      <c r="BZ3" s="1" t="s">
        <v>440</v>
      </c>
      <c r="CA3" s="7" t="s">
        <v>464</v>
      </c>
      <c r="CB3" s="8" t="s">
        <v>465</v>
      </c>
      <c r="CC3" s="8" t="s">
        <v>466</v>
      </c>
      <c r="CD3" s="8" t="s">
        <v>467</v>
      </c>
      <c r="CE3" s="8" t="s">
        <v>468</v>
      </c>
      <c r="CF3" s="8" t="s">
        <v>469</v>
      </c>
      <c r="CG3" s="8" t="s">
        <v>470</v>
      </c>
      <c r="CH3" s="8" t="s">
        <v>471</v>
      </c>
      <c r="CI3" s="35" t="s">
        <v>472</v>
      </c>
      <c r="CJ3" s="8" t="s">
        <v>473</v>
      </c>
      <c r="CK3" s="8" t="s">
        <v>474</v>
      </c>
      <c r="CL3" s="8" t="s">
        <v>475</v>
      </c>
      <c r="CM3" s="8" t="s">
        <v>476</v>
      </c>
      <c r="CN3" s="8" t="s">
        <v>477</v>
      </c>
      <c r="CO3" s="8" t="s">
        <v>478</v>
      </c>
      <c r="CP3" s="8" t="s">
        <v>479</v>
      </c>
      <c r="CQ3" s="8" t="s">
        <v>480</v>
      </c>
      <c r="CR3" s="8" t="s">
        <v>481</v>
      </c>
      <c r="CS3" s="8" t="s">
        <v>482</v>
      </c>
      <c r="CT3" s="8" t="s">
        <v>483</v>
      </c>
      <c r="CU3" s="8" t="s">
        <v>484</v>
      </c>
      <c r="CV3" s="8" t="s">
        <v>485</v>
      </c>
      <c r="CW3" s="36" t="s">
        <v>486</v>
      </c>
      <c r="CX3" s="8" t="s">
        <v>487</v>
      </c>
      <c r="CY3" s="8" t="s">
        <v>488</v>
      </c>
      <c r="CZ3" s="8" t="s">
        <v>489</v>
      </c>
      <c r="DA3" s="8" t="s">
        <v>490</v>
      </c>
      <c r="DB3" s="36" t="s">
        <v>486</v>
      </c>
      <c r="DC3" s="8" t="s">
        <v>491</v>
      </c>
      <c r="DD3" s="36" t="s">
        <v>486</v>
      </c>
      <c r="DE3" s="8" t="s">
        <v>492</v>
      </c>
      <c r="DF3" s="36" t="s">
        <v>486</v>
      </c>
      <c r="DG3" s="8" t="s">
        <v>493</v>
      </c>
      <c r="DH3" s="8" t="s">
        <v>494</v>
      </c>
      <c r="DI3" s="8" t="s">
        <v>495</v>
      </c>
      <c r="DJ3" s="8" t="s">
        <v>496</v>
      </c>
      <c r="DK3" s="8" t="s">
        <v>497</v>
      </c>
      <c r="DL3" s="8" t="s">
        <v>498</v>
      </c>
      <c r="DM3" s="8" t="s">
        <v>499</v>
      </c>
      <c r="DN3" s="8" t="s">
        <v>500</v>
      </c>
      <c r="DO3" s="9" t="s">
        <v>501</v>
      </c>
      <c r="DP3" s="7" t="s">
        <v>502</v>
      </c>
      <c r="DQ3" s="9" t="s">
        <v>503</v>
      </c>
      <c r="DR3" s="7" t="s">
        <v>502</v>
      </c>
      <c r="DS3" s="9" t="s">
        <v>503</v>
      </c>
      <c r="DT3" s="7" t="s">
        <v>502</v>
      </c>
      <c r="DU3" s="9" t="s">
        <v>503</v>
      </c>
      <c r="DV3" s="7" t="s">
        <v>502</v>
      </c>
      <c r="DW3" s="9" t="s">
        <v>503</v>
      </c>
      <c r="DX3" s="7" t="s">
        <v>502</v>
      </c>
      <c r="DY3" s="9" t="s">
        <v>503</v>
      </c>
      <c r="DZ3" s="7" t="s">
        <v>502</v>
      </c>
      <c r="EA3" s="9" t="s">
        <v>503</v>
      </c>
      <c r="EB3" s="7" t="s">
        <v>502</v>
      </c>
      <c r="EC3" s="9" t="s">
        <v>503</v>
      </c>
      <c r="ED3" s="7" t="s">
        <v>502</v>
      </c>
      <c r="EE3" s="9" t="s">
        <v>503</v>
      </c>
      <c r="EF3" s="7" t="s">
        <v>502</v>
      </c>
      <c r="EG3" s="9" t="s">
        <v>503</v>
      </c>
      <c r="EH3" s="7" t="s">
        <v>502</v>
      </c>
      <c r="EI3" s="9" t="s">
        <v>503</v>
      </c>
      <c r="EJ3" s="7" t="s">
        <v>502</v>
      </c>
      <c r="EK3" s="9" t="s">
        <v>503</v>
      </c>
      <c r="EL3" s="7" t="s">
        <v>502</v>
      </c>
      <c r="EM3" s="9" t="s">
        <v>503</v>
      </c>
      <c r="EN3" s="1" t="s">
        <v>440</v>
      </c>
      <c r="EO3" s="7" t="s">
        <v>504</v>
      </c>
      <c r="EP3" s="8" t="s">
        <v>505</v>
      </c>
      <c r="EQ3" s="8" t="s">
        <v>506</v>
      </c>
      <c r="ER3" s="8" t="s">
        <v>507</v>
      </c>
      <c r="ES3" s="8" t="s">
        <v>508</v>
      </c>
      <c r="ET3" s="8" t="s">
        <v>509</v>
      </c>
      <c r="EU3" s="8" t="s">
        <v>510</v>
      </c>
      <c r="EV3" s="8" t="s">
        <v>511</v>
      </c>
      <c r="EW3" s="8" t="s">
        <v>512</v>
      </c>
      <c r="EX3" s="8" t="s">
        <v>513</v>
      </c>
      <c r="EY3" s="8" t="s">
        <v>514</v>
      </c>
      <c r="EZ3" s="35" t="s">
        <v>515</v>
      </c>
      <c r="FA3" s="8" t="s">
        <v>516</v>
      </c>
      <c r="FB3" s="8" t="s">
        <v>517</v>
      </c>
      <c r="FC3" s="8" t="s">
        <v>518</v>
      </c>
      <c r="FD3" s="8" t="s">
        <v>519</v>
      </c>
      <c r="FE3" s="8" t="s">
        <v>520</v>
      </c>
      <c r="FF3" s="8" t="s">
        <v>521</v>
      </c>
      <c r="FG3" s="8" t="s">
        <v>522</v>
      </c>
      <c r="FH3" s="8" t="s">
        <v>523</v>
      </c>
      <c r="FI3" s="8" t="s">
        <v>524</v>
      </c>
      <c r="FJ3" s="9" t="s">
        <v>525</v>
      </c>
      <c r="FK3" s="7" t="s">
        <v>526</v>
      </c>
      <c r="FL3" s="9" t="s">
        <v>527</v>
      </c>
      <c r="FM3" s="53"/>
      <c r="FN3" s="7">
        <v>1</v>
      </c>
      <c r="FO3" s="8" t="s">
        <v>528</v>
      </c>
      <c r="FP3" s="8">
        <v>2</v>
      </c>
      <c r="FQ3" s="8" t="s">
        <v>529</v>
      </c>
      <c r="FR3" s="8">
        <v>3</v>
      </c>
      <c r="FS3" s="9" t="s">
        <v>530</v>
      </c>
      <c r="FT3" s="1" t="s">
        <v>440</v>
      </c>
      <c r="FU3" s="7" t="s">
        <v>531</v>
      </c>
      <c r="FV3" s="8" t="s">
        <v>505</v>
      </c>
      <c r="FW3" s="8" t="s">
        <v>506</v>
      </c>
      <c r="FX3" s="8" t="s">
        <v>507</v>
      </c>
      <c r="FY3" s="8" t="s">
        <v>508</v>
      </c>
      <c r="FZ3" s="8" t="s">
        <v>509</v>
      </c>
      <c r="GA3" s="8" t="s">
        <v>510</v>
      </c>
      <c r="GB3" s="8" t="s">
        <v>511</v>
      </c>
      <c r="GC3" s="8" t="s">
        <v>512</v>
      </c>
      <c r="GD3" s="8" t="s">
        <v>513</v>
      </c>
      <c r="GE3" s="8" t="s">
        <v>514</v>
      </c>
      <c r="GF3" s="35" t="s">
        <v>532</v>
      </c>
      <c r="GG3" s="8" t="s">
        <v>516</v>
      </c>
      <c r="GH3" s="8" t="s">
        <v>517</v>
      </c>
      <c r="GI3" s="8" t="s">
        <v>518</v>
      </c>
      <c r="GJ3" s="8" t="s">
        <v>519</v>
      </c>
      <c r="GK3" s="8" t="s">
        <v>520</v>
      </c>
      <c r="GL3" s="8" t="s">
        <v>521</v>
      </c>
      <c r="GM3" s="8" t="s">
        <v>522</v>
      </c>
      <c r="GN3" s="8" t="s">
        <v>523</v>
      </c>
      <c r="GO3" s="8" t="s">
        <v>524</v>
      </c>
      <c r="GP3" s="8" t="s">
        <v>525</v>
      </c>
      <c r="GQ3" s="7" t="s">
        <v>533</v>
      </c>
      <c r="GR3" s="9" t="s">
        <v>534</v>
      </c>
      <c r="GS3" s="53"/>
      <c r="GT3" s="7">
        <v>1</v>
      </c>
      <c r="GU3" s="8" t="s">
        <v>535</v>
      </c>
      <c r="GV3" s="8">
        <v>2</v>
      </c>
      <c r="GW3" s="8" t="s">
        <v>536</v>
      </c>
      <c r="GX3" s="8">
        <v>3</v>
      </c>
      <c r="GY3" s="9" t="s">
        <v>537</v>
      </c>
      <c r="GZ3" s="1" t="s">
        <v>440</v>
      </c>
      <c r="HA3" s="7" t="s">
        <v>538</v>
      </c>
      <c r="HB3" s="8" t="s">
        <v>539</v>
      </c>
      <c r="HC3" s="8" t="s">
        <v>540</v>
      </c>
      <c r="HD3" s="8" t="s">
        <v>541</v>
      </c>
      <c r="HE3" s="8" t="s">
        <v>542</v>
      </c>
      <c r="HF3" s="8" t="s">
        <v>543</v>
      </c>
      <c r="HG3" s="35" t="s">
        <v>486</v>
      </c>
      <c r="HH3" s="8" t="s">
        <v>544</v>
      </c>
      <c r="HI3" s="35" t="s">
        <v>486</v>
      </c>
      <c r="HJ3" s="8" t="s">
        <v>545</v>
      </c>
      <c r="HK3" s="8" t="s">
        <v>546</v>
      </c>
      <c r="HL3" s="35" t="s">
        <v>486</v>
      </c>
      <c r="HM3" s="8" t="s">
        <v>547</v>
      </c>
      <c r="HN3" s="8" t="s">
        <v>548</v>
      </c>
      <c r="HO3" s="8" t="s">
        <v>549</v>
      </c>
      <c r="HP3" s="8" t="s">
        <v>550</v>
      </c>
      <c r="HQ3" s="8" t="s">
        <v>551</v>
      </c>
      <c r="HR3" s="8" t="s">
        <v>552</v>
      </c>
      <c r="HS3" s="8" t="s">
        <v>553</v>
      </c>
      <c r="HT3" s="8" t="s">
        <v>554</v>
      </c>
      <c r="HU3" s="35" t="s">
        <v>486</v>
      </c>
      <c r="HV3" s="8" t="s">
        <v>555</v>
      </c>
      <c r="HW3" s="42" t="s">
        <v>486</v>
      </c>
      <c r="HX3" s="7" t="s">
        <v>556</v>
      </c>
      <c r="HY3" s="9" t="s">
        <v>557</v>
      </c>
      <c r="HZ3" s="1" t="s">
        <v>440</v>
      </c>
      <c r="IA3" s="7" t="s">
        <v>558</v>
      </c>
      <c r="IB3" s="8" t="s">
        <v>559</v>
      </c>
      <c r="IC3" s="8" t="s">
        <v>560</v>
      </c>
      <c r="ID3" s="8" t="s">
        <v>561</v>
      </c>
      <c r="IE3" s="8" t="s">
        <v>562</v>
      </c>
      <c r="IF3" s="8" t="s">
        <v>563</v>
      </c>
      <c r="IG3" s="8" t="s">
        <v>564</v>
      </c>
      <c r="IH3" s="35" t="s">
        <v>565</v>
      </c>
      <c r="II3" s="8" t="s">
        <v>566</v>
      </c>
      <c r="IJ3" s="8" t="s">
        <v>567</v>
      </c>
      <c r="IK3" s="8" t="s">
        <v>568</v>
      </c>
      <c r="IL3" s="8" t="s">
        <v>569</v>
      </c>
      <c r="IM3" s="8" t="s">
        <v>570</v>
      </c>
      <c r="IN3" s="8" t="s">
        <v>571</v>
      </c>
      <c r="IO3" s="8" t="s">
        <v>572</v>
      </c>
      <c r="IP3" s="8" t="s">
        <v>573</v>
      </c>
      <c r="IQ3" s="8" t="s">
        <v>574</v>
      </c>
      <c r="IR3" s="8" t="s">
        <v>575</v>
      </c>
      <c r="IS3" s="8" t="s">
        <v>576</v>
      </c>
      <c r="IT3" s="42" t="s">
        <v>486</v>
      </c>
      <c r="IU3" s="47" t="s">
        <v>577</v>
      </c>
      <c r="IV3" s="52" t="s">
        <v>578</v>
      </c>
      <c r="IW3" s="1" t="s">
        <v>440</v>
      </c>
      <c r="IX3" s="7" t="s">
        <v>579</v>
      </c>
      <c r="IY3" s="8" t="s">
        <v>580</v>
      </c>
      <c r="IZ3" s="8" t="s">
        <v>581</v>
      </c>
      <c r="JA3" s="8" t="s">
        <v>582</v>
      </c>
      <c r="JB3" s="8" t="s">
        <v>583</v>
      </c>
      <c r="JC3" s="8" t="s">
        <v>584</v>
      </c>
      <c r="JD3" s="8" t="s">
        <v>585</v>
      </c>
      <c r="JE3" s="7" t="s">
        <v>586</v>
      </c>
      <c r="JF3" s="9" t="s">
        <v>587</v>
      </c>
      <c r="JG3" s="7" t="s">
        <v>588</v>
      </c>
      <c r="JH3" s="8" t="s">
        <v>580</v>
      </c>
      <c r="JI3" s="8" t="s">
        <v>581</v>
      </c>
      <c r="JJ3" s="8" t="s">
        <v>582</v>
      </c>
      <c r="JK3" s="8" t="s">
        <v>583</v>
      </c>
      <c r="JL3" s="8" t="s">
        <v>584</v>
      </c>
      <c r="JM3" s="8" t="s">
        <v>585</v>
      </c>
      <c r="JN3" s="7" t="s">
        <v>589</v>
      </c>
      <c r="JO3" s="9" t="s">
        <v>590</v>
      </c>
      <c r="JP3" s="7" t="s">
        <v>591</v>
      </c>
      <c r="JQ3" s="8" t="s">
        <v>580</v>
      </c>
      <c r="JR3" s="8" t="s">
        <v>581</v>
      </c>
      <c r="JS3" s="8" t="s">
        <v>582</v>
      </c>
      <c r="JT3" s="8" t="s">
        <v>583</v>
      </c>
      <c r="JU3" s="8" t="s">
        <v>584</v>
      </c>
      <c r="JV3" s="8" t="s">
        <v>585</v>
      </c>
      <c r="JW3" s="7" t="s">
        <v>592</v>
      </c>
      <c r="JX3" s="9" t="s">
        <v>593</v>
      </c>
      <c r="JY3" s="7" t="s">
        <v>594</v>
      </c>
      <c r="JZ3" s="8" t="s">
        <v>580</v>
      </c>
      <c r="KA3" s="8" t="s">
        <v>581</v>
      </c>
      <c r="KB3" s="8" t="s">
        <v>582</v>
      </c>
      <c r="KC3" s="8" t="s">
        <v>583</v>
      </c>
      <c r="KD3" s="8" t="s">
        <v>584</v>
      </c>
      <c r="KE3" s="8" t="s">
        <v>585</v>
      </c>
      <c r="KF3" s="7" t="s">
        <v>595</v>
      </c>
      <c r="KG3" s="9" t="s">
        <v>596</v>
      </c>
      <c r="KH3" s="7" t="s">
        <v>597</v>
      </c>
      <c r="KI3" s="8" t="s">
        <v>580</v>
      </c>
      <c r="KJ3" s="35"/>
      <c r="KK3" s="8" t="s">
        <v>581</v>
      </c>
      <c r="KL3" s="35"/>
      <c r="KM3" s="8" t="s">
        <v>582</v>
      </c>
      <c r="KN3" s="35"/>
      <c r="KO3" s="8" t="s">
        <v>583</v>
      </c>
      <c r="KP3" s="35"/>
      <c r="KQ3" s="8" t="s">
        <v>584</v>
      </c>
      <c r="KR3" s="35"/>
      <c r="KS3" s="8" t="s">
        <v>585</v>
      </c>
      <c r="KT3" s="35"/>
      <c r="KU3" s="7" t="s">
        <v>598</v>
      </c>
      <c r="KV3" s="9" t="s">
        <v>599</v>
      </c>
      <c r="KW3" s="1"/>
      <c r="KX3" s="47"/>
      <c r="KY3" s="95"/>
      <c r="KZ3" s="95"/>
      <c r="LA3" s="95"/>
      <c r="LB3" s="95"/>
      <c r="LC3" s="52"/>
      <c r="LD3" s="47"/>
      <c r="LE3" s="95"/>
      <c r="LF3" s="95"/>
      <c r="LG3" s="95"/>
      <c r="LH3" s="95"/>
      <c r="LI3" s="52"/>
      <c r="LJ3" s="1" t="s">
        <v>440</v>
      </c>
      <c r="LK3" s="7" t="s">
        <v>600</v>
      </c>
      <c r="LL3" s="8" t="s">
        <v>601</v>
      </c>
      <c r="LM3" s="8" t="s">
        <v>602</v>
      </c>
      <c r="LN3" s="8" t="s">
        <v>603</v>
      </c>
      <c r="LO3" s="8" t="s">
        <v>604</v>
      </c>
      <c r="LP3" s="8" t="s">
        <v>605</v>
      </c>
      <c r="LQ3" s="8" t="s">
        <v>606</v>
      </c>
      <c r="LR3" s="8" t="s">
        <v>607</v>
      </c>
      <c r="LS3" s="8" t="s">
        <v>608</v>
      </c>
      <c r="LT3" s="8" t="s">
        <v>609</v>
      </c>
      <c r="LU3" s="8" t="s">
        <v>610</v>
      </c>
      <c r="LV3" s="8" t="s">
        <v>611</v>
      </c>
      <c r="LW3" s="8" t="s">
        <v>612</v>
      </c>
      <c r="LX3" s="8" t="s">
        <v>613</v>
      </c>
      <c r="LY3" s="8" t="s">
        <v>614</v>
      </c>
      <c r="LZ3" s="8" t="s">
        <v>615</v>
      </c>
      <c r="MA3" s="8" t="s">
        <v>616</v>
      </c>
      <c r="MB3" s="8" t="s">
        <v>617</v>
      </c>
      <c r="MC3" s="8" t="s">
        <v>618</v>
      </c>
      <c r="MD3" s="8" t="s">
        <v>619</v>
      </c>
      <c r="ME3" s="8" t="s">
        <v>620</v>
      </c>
      <c r="MF3" s="8" t="s">
        <v>621</v>
      </c>
      <c r="MG3" s="8" t="s">
        <v>622</v>
      </c>
      <c r="MH3" s="7"/>
      <c r="MI3" s="9"/>
      <c r="MJ3" s="7"/>
      <c r="MK3" s="9"/>
      <c r="ML3" s="7" t="s">
        <v>623</v>
      </c>
      <c r="MM3" s="9" t="s">
        <v>624</v>
      </c>
      <c r="MN3" s="1" t="s">
        <v>440</v>
      </c>
      <c r="MO3" s="24" t="s">
        <v>625</v>
      </c>
      <c r="MP3" s="25" t="s">
        <v>626</v>
      </c>
      <c r="MQ3" s="25" t="s">
        <v>627</v>
      </c>
      <c r="MR3" s="25" t="s">
        <v>628</v>
      </c>
      <c r="MS3" s="25" t="s">
        <v>629</v>
      </c>
      <c r="MT3" s="25" t="s">
        <v>630</v>
      </c>
      <c r="MU3" s="25" t="s">
        <v>631</v>
      </c>
      <c r="MV3" s="25" t="s">
        <v>632</v>
      </c>
      <c r="MW3" s="25" t="s">
        <v>633</v>
      </c>
      <c r="MX3" s="25" t="s">
        <v>634</v>
      </c>
      <c r="MY3" s="7" t="s">
        <v>635</v>
      </c>
      <c r="MZ3" s="1" t="s">
        <v>440</v>
      </c>
      <c r="NA3" s="7" t="s">
        <v>636</v>
      </c>
      <c r="NB3" s="8" t="s">
        <v>637</v>
      </c>
      <c r="NC3" s="8" t="s">
        <v>638</v>
      </c>
      <c r="ND3" s="8" t="s">
        <v>639</v>
      </c>
      <c r="NE3" s="35" t="s">
        <v>486</v>
      </c>
      <c r="NF3" s="8" t="s">
        <v>640</v>
      </c>
      <c r="NG3" s="8" t="s">
        <v>641</v>
      </c>
      <c r="NH3" s="35" t="s">
        <v>486</v>
      </c>
      <c r="NI3" s="8" t="s">
        <v>642</v>
      </c>
      <c r="NJ3" s="35" t="s">
        <v>486</v>
      </c>
      <c r="NK3" s="8" t="s">
        <v>643</v>
      </c>
      <c r="NL3" s="8" t="s">
        <v>644</v>
      </c>
      <c r="NM3" s="8" t="s">
        <v>645</v>
      </c>
      <c r="NN3" s="8" t="s">
        <v>646</v>
      </c>
      <c r="NO3" s="35" t="s">
        <v>486</v>
      </c>
      <c r="NP3" s="8" t="s">
        <v>647</v>
      </c>
      <c r="NQ3" s="8" t="s">
        <v>648</v>
      </c>
      <c r="NR3" s="8" t="s">
        <v>649</v>
      </c>
      <c r="NS3" s="35" t="s">
        <v>486</v>
      </c>
      <c r="NT3" s="8" t="s">
        <v>650</v>
      </c>
      <c r="NU3" s="8" t="s">
        <v>651</v>
      </c>
      <c r="NV3" s="35" t="s">
        <v>486</v>
      </c>
      <c r="NW3" s="8" t="s">
        <v>652</v>
      </c>
      <c r="NX3" s="35" t="s">
        <v>486</v>
      </c>
      <c r="NY3" s="8" t="s">
        <v>653</v>
      </c>
      <c r="NZ3" s="8" t="s">
        <v>654</v>
      </c>
      <c r="OA3" s="35" t="s">
        <v>486</v>
      </c>
      <c r="OB3" s="8" t="s">
        <v>655</v>
      </c>
      <c r="OC3" s="35" t="s">
        <v>486</v>
      </c>
      <c r="OD3" s="8" t="s">
        <v>656</v>
      </c>
      <c r="OE3" s="35" t="s">
        <v>486</v>
      </c>
      <c r="OF3" s="8" t="s">
        <v>657</v>
      </c>
      <c r="OG3" s="8" t="s">
        <v>658</v>
      </c>
      <c r="OH3" s="8" t="s">
        <v>659</v>
      </c>
      <c r="OI3" s="8" t="s">
        <v>660</v>
      </c>
      <c r="OJ3" s="35" t="s">
        <v>486</v>
      </c>
      <c r="OK3" s="8" t="s">
        <v>661</v>
      </c>
      <c r="OL3" s="35" t="s">
        <v>486</v>
      </c>
      <c r="OM3" s="9" t="s">
        <v>662</v>
      </c>
      <c r="ON3" s="35" t="s">
        <v>486</v>
      </c>
      <c r="OO3" s="7" t="s">
        <v>663</v>
      </c>
      <c r="OP3" s="9" t="s">
        <v>664</v>
      </c>
      <c r="OQ3" s="1" t="s">
        <v>440</v>
      </c>
      <c r="OR3" s="14" t="s">
        <v>665</v>
      </c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</row>
    <row r="5" spans="1:477" x14ac:dyDescent="0.3">
      <c r="A5" s="1" t="s">
        <v>1317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37"/>
      <c r="AK5" s="1"/>
      <c r="AL5" s="37"/>
      <c r="AM5" s="1"/>
      <c r="AN5" s="37"/>
      <c r="AO5" s="1"/>
      <c r="AP5" s="37"/>
      <c r="AQ5" s="1"/>
      <c r="AR5" s="37"/>
      <c r="AS5" s="1"/>
      <c r="AT5" s="37"/>
      <c r="AU5" s="1"/>
      <c r="AV5" s="37"/>
      <c r="AW5" s="1"/>
      <c r="AX5" s="37"/>
      <c r="AY5" s="1"/>
      <c r="AZ5" s="37"/>
      <c r="BA5" s="1"/>
      <c r="BB5" s="37"/>
      <c r="BC5" s="1"/>
      <c r="BD5" s="37"/>
      <c r="BE5" s="1"/>
      <c r="BF5" s="37"/>
      <c r="BG5" s="1"/>
      <c r="BH5" s="37"/>
      <c r="BI5" s="1"/>
      <c r="BJ5" s="37"/>
      <c r="BK5" s="1"/>
      <c r="BL5" s="37"/>
      <c r="BM5" s="1"/>
      <c r="BN5" s="37"/>
      <c r="BO5" s="1"/>
      <c r="BP5" s="37"/>
      <c r="BQ5" s="1"/>
      <c r="BR5" s="37"/>
      <c r="BS5" s="1"/>
      <c r="BT5" s="37"/>
      <c r="BU5" s="1"/>
      <c r="BV5" s="37"/>
      <c r="BW5" s="1"/>
      <c r="BX5" s="37"/>
      <c r="BY5" s="1"/>
      <c r="BZ5" s="1"/>
      <c r="CA5" s="1"/>
      <c r="CB5" s="1"/>
      <c r="CC5" s="1"/>
      <c r="CD5" s="1"/>
      <c r="CE5" s="1"/>
      <c r="CF5" s="1"/>
      <c r="CG5" s="1"/>
      <c r="CH5" s="1"/>
      <c r="CI5" s="37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37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37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37"/>
      <c r="HH5" s="1"/>
      <c r="HI5" s="37"/>
      <c r="HJ5" s="1"/>
      <c r="HK5" s="1"/>
      <c r="HL5" s="37"/>
      <c r="HM5" s="1"/>
      <c r="HN5" s="1"/>
      <c r="HO5" s="1"/>
      <c r="HP5" s="1"/>
      <c r="HQ5" s="1"/>
      <c r="HR5" s="1"/>
      <c r="HS5" s="1"/>
      <c r="HT5" s="1"/>
      <c r="HU5" s="37"/>
      <c r="HV5" s="1"/>
      <c r="HW5" s="37"/>
      <c r="HX5" s="1"/>
      <c r="HY5" s="1"/>
      <c r="HZ5" s="1"/>
      <c r="IA5" s="1"/>
      <c r="IB5" s="1"/>
      <c r="IC5" s="1"/>
      <c r="ID5" s="1"/>
      <c r="IE5" s="1"/>
      <c r="IF5" s="1"/>
      <c r="IG5" s="1"/>
      <c r="IH5" s="37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37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37"/>
      <c r="KK5" s="1"/>
      <c r="KL5" s="37"/>
      <c r="KM5" s="1"/>
      <c r="KN5" s="37"/>
      <c r="KO5" s="1"/>
      <c r="KP5" s="37"/>
      <c r="KQ5" s="1"/>
      <c r="KR5" s="37"/>
      <c r="KS5" s="1"/>
      <c r="KT5" s="37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37"/>
      <c r="NF5" s="1"/>
      <c r="NG5" s="1"/>
      <c r="NH5" s="37"/>
      <c r="NI5" s="1"/>
      <c r="NJ5" s="37"/>
      <c r="NK5" s="1"/>
      <c r="NL5" s="1"/>
      <c r="NM5" s="1"/>
      <c r="NN5" s="1"/>
      <c r="NO5" s="37"/>
      <c r="NP5" s="1"/>
      <c r="NQ5" s="1"/>
      <c r="NR5" s="1"/>
      <c r="NS5" s="37"/>
      <c r="NT5" s="1"/>
      <c r="NU5" s="1"/>
      <c r="NV5" s="37"/>
      <c r="NW5" s="1"/>
      <c r="NX5" s="37"/>
      <c r="NY5" s="1"/>
      <c r="NZ5" s="1"/>
      <c r="OA5" s="37"/>
      <c r="OB5" s="1"/>
      <c r="OC5" s="37"/>
      <c r="OD5" s="1"/>
      <c r="OE5" s="37"/>
      <c r="OF5" s="1"/>
      <c r="OG5" s="1"/>
      <c r="OH5" s="1"/>
      <c r="OI5" s="1"/>
      <c r="OJ5" s="37"/>
      <c r="OK5" s="1"/>
      <c r="OL5" s="37"/>
      <c r="OM5" s="1"/>
      <c r="ON5" s="37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</row>
    <row r="6" spans="1:477" x14ac:dyDescent="0.3">
      <c r="A6" s="1"/>
      <c r="B6" s="1"/>
      <c r="C6" s="1"/>
      <c r="D6" s="1"/>
      <c r="E6" t="s">
        <v>1054</v>
      </c>
      <c r="F6" t="s">
        <v>1055</v>
      </c>
      <c r="G6" s="1"/>
      <c r="H6" t="s">
        <v>1056</v>
      </c>
      <c r="I6" t="s">
        <v>1057</v>
      </c>
      <c r="J6" t="s">
        <v>1058</v>
      </c>
      <c r="K6" t="s">
        <v>1056</v>
      </c>
      <c r="L6" t="s">
        <v>1059</v>
      </c>
      <c r="M6" t="s">
        <v>1059</v>
      </c>
      <c r="N6" t="s">
        <v>1059</v>
      </c>
      <c r="O6" t="s">
        <v>1059</v>
      </c>
      <c r="P6" t="s">
        <v>1059</v>
      </c>
      <c r="Q6" t="s">
        <v>1059</v>
      </c>
      <c r="R6" t="s">
        <v>1060</v>
      </c>
      <c r="S6" s="1"/>
      <c r="T6" t="s">
        <v>1061</v>
      </c>
      <c r="U6" t="s">
        <v>1062</v>
      </c>
      <c r="V6" t="s">
        <v>1063</v>
      </c>
      <c r="W6" t="s">
        <v>1064</v>
      </c>
      <c r="X6" s="1"/>
      <c r="Y6" t="s">
        <v>1062</v>
      </c>
      <c r="Z6" t="s">
        <v>1062</v>
      </c>
      <c r="AA6" t="s">
        <v>1062</v>
      </c>
      <c r="AB6" t="s">
        <v>1062</v>
      </c>
      <c r="AC6" t="s">
        <v>1065</v>
      </c>
      <c r="AD6" t="s">
        <v>1062</v>
      </c>
      <c r="AE6" t="s">
        <v>1062</v>
      </c>
      <c r="AF6" t="s">
        <v>1062</v>
      </c>
      <c r="AG6" s="1"/>
      <c r="AH6" s="1"/>
      <c r="AI6" t="s">
        <v>1056</v>
      </c>
      <c r="AJ6" t="s">
        <v>1056</v>
      </c>
      <c r="AK6" t="s">
        <v>1056</v>
      </c>
      <c r="AL6" t="s">
        <v>1056</v>
      </c>
      <c r="AM6" t="s">
        <v>1056</v>
      </c>
      <c r="AN6" t="s">
        <v>1056</v>
      </c>
      <c r="AO6" t="s">
        <v>1056</v>
      </c>
      <c r="AP6" t="s">
        <v>1056</v>
      </c>
      <c r="AQ6" t="s">
        <v>1056</v>
      </c>
      <c r="AR6" t="s">
        <v>1056</v>
      </c>
      <c r="AS6" t="s">
        <v>1056</v>
      </c>
      <c r="AT6" t="s">
        <v>1056</v>
      </c>
      <c r="AU6" t="s">
        <v>1056</v>
      </c>
      <c r="AV6" t="s">
        <v>1056</v>
      </c>
      <c r="AW6" t="s">
        <v>1056</v>
      </c>
      <c r="AX6" t="s">
        <v>1056</v>
      </c>
      <c r="AY6" t="s">
        <v>1056</v>
      </c>
      <c r="AZ6" t="s">
        <v>1056</v>
      </c>
      <c r="BA6" t="s">
        <v>1056</v>
      </c>
      <c r="BB6" t="s">
        <v>1056</v>
      </c>
      <c r="BC6" t="s">
        <v>1056</v>
      </c>
      <c r="BD6" t="s">
        <v>1056</v>
      </c>
      <c r="BE6" t="s">
        <v>1056</v>
      </c>
      <c r="BF6" t="s">
        <v>1056</v>
      </c>
      <c r="BG6" t="s">
        <v>1056</v>
      </c>
      <c r="BH6" t="s">
        <v>1056</v>
      </c>
      <c r="BI6" t="s">
        <v>1056</v>
      </c>
      <c r="BJ6" t="s">
        <v>1056</v>
      </c>
      <c r="BK6" t="s">
        <v>1056</v>
      </c>
      <c r="BL6" t="s">
        <v>1056</v>
      </c>
      <c r="BM6" t="s">
        <v>1056</v>
      </c>
      <c r="BN6" t="s">
        <v>1056</v>
      </c>
      <c r="BO6" t="s">
        <v>1056</v>
      </c>
      <c r="BP6" t="s">
        <v>1056</v>
      </c>
      <c r="BQ6" t="s">
        <v>1056</v>
      </c>
      <c r="BR6" t="s">
        <v>1056</v>
      </c>
      <c r="BS6" t="s">
        <v>1056</v>
      </c>
      <c r="BT6" t="s">
        <v>1056</v>
      </c>
      <c r="BU6" t="s">
        <v>1056</v>
      </c>
      <c r="BV6" t="s">
        <v>1056</v>
      </c>
      <c r="BW6" t="s">
        <v>1056</v>
      </c>
      <c r="BX6" t="s">
        <v>1056</v>
      </c>
      <c r="BY6" t="s">
        <v>1066</v>
      </c>
      <c r="BZ6" s="1"/>
      <c r="CA6" s="1"/>
      <c r="CB6" t="s">
        <v>1067</v>
      </c>
      <c r="CC6" t="s">
        <v>1067</v>
      </c>
      <c r="CD6" t="s">
        <v>1067</v>
      </c>
      <c r="CE6" t="s">
        <v>1067</v>
      </c>
      <c r="CF6" t="s">
        <v>1067</v>
      </c>
      <c r="CG6" t="s">
        <v>1067</v>
      </c>
      <c r="CH6" t="s">
        <v>1067</v>
      </c>
      <c r="CI6" t="s">
        <v>1067</v>
      </c>
      <c r="CJ6" t="s">
        <v>1067</v>
      </c>
      <c r="CK6" t="s">
        <v>1067</v>
      </c>
      <c r="CL6" t="s">
        <v>1067</v>
      </c>
      <c r="CM6" t="s">
        <v>1067</v>
      </c>
      <c r="CN6" t="s">
        <v>1067</v>
      </c>
      <c r="CO6" t="s">
        <v>1067</v>
      </c>
      <c r="CP6" t="s">
        <v>1067</v>
      </c>
      <c r="CQ6" t="s">
        <v>1067</v>
      </c>
      <c r="CR6" t="s">
        <v>1067</v>
      </c>
      <c r="CS6" t="s">
        <v>1067</v>
      </c>
      <c r="CT6" t="s">
        <v>1067</v>
      </c>
      <c r="CU6" t="s">
        <v>1067</v>
      </c>
      <c r="CV6" t="s">
        <v>1067</v>
      </c>
      <c r="CW6" t="s">
        <v>1067</v>
      </c>
      <c r="CX6" t="s">
        <v>1067</v>
      </c>
      <c r="CY6" t="s">
        <v>1067</v>
      </c>
      <c r="CZ6" t="s">
        <v>1067</v>
      </c>
      <c r="DA6" t="s">
        <v>1067</v>
      </c>
      <c r="DB6" t="s">
        <v>1067</v>
      </c>
      <c r="DC6" t="s">
        <v>1067</v>
      </c>
      <c r="DD6" t="s">
        <v>1067</v>
      </c>
      <c r="DE6" t="s">
        <v>1067</v>
      </c>
      <c r="DF6" t="s">
        <v>1067</v>
      </c>
      <c r="DG6" t="s">
        <v>1067</v>
      </c>
      <c r="DH6" t="s">
        <v>1067</v>
      </c>
      <c r="DI6" t="s">
        <v>1067</v>
      </c>
      <c r="DJ6" t="s">
        <v>1067</v>
      </c>
      <c r="DK6" t="s">
        <v>1067</v>
      </c>
      <c r="DL6" t="s">
        <v>1067</v>
      </c>
      <c r="DM6" t="s">
        <v>1067</v>
      </c>
      <c r="DN6" t="s">
        <v>1067</v>
      </c>
      <c r="DO6" t="s">
        <v>1067</v>
      </c>
      <c r="DP6" t="s">
        <v>1068</v>
      </c>
      <c r="DQ6" t="s">
        <v>1068</v>
      </c>
      <c r="DR6" t="s">
        <v>1068</v>
      </c>
      <c r="DS6" t="s">
        <v>1068</v>
      </c>
      <c r="DT6" t="s">
        <v>1068</v>
      </c>
      <c r="DU6" t="s">
        <v>1068</v>
      </c>
      <c r="DV6" t="s">
        <v>1068</v>
      </c>
      <c r="DW6" t="s">
        <v>1068</v>
      </c>
      <c r="DX6" t="s">
        <v>1068</v>
      </c>
      <c r="DY6" t="s">
        <v>1068</v>
      </c>
      <c r="DZ6" t="s">
        <v>1068</v>
      </c>
      <c r="EA6" t="s">
        <v>1068</v>
      </c>
      <c r="EB6" t="s">
        <v>1068</v>
      </c>
      <c r="EC6" t="s">
        <v>1068</v>
      </c>
      <c r="ED6" t="s">
        <v>1068</v>
      </c>
      <c r="EE6" t="s">
        <v>1068</v>
      </c>
      <c r="EF6" t="s">
        <v>1068</v>
      </c>
      <c r="EG6" t="s">
        <v>1068</v>
      </c>
      <c r="EH6" t="s">
        <v>1068</v>
      </c>
      <c r="EI6" t="s">
        <v>1068</v>
      </c>
      <c r="EJ6" t="s">
        <v>1068</v>
      </c>
      <c r="EK6" t="s">
        <v>1068</v>
      </c>
      <c r="EL6" t="s">
        <v>1068</v>
      </c>
      <c r="EM6" t="s">
        <v>1068</v>
      </c>
      <c r="EN6" s="1"/>
      <c r="EO6" s="1"/>
      <c r="EP6" t="s">
        <v>1067</v>
      </c>
      <c r="EQ6" t="s">
        <v>1067</v>
      </c>
      <c r="ER6" t="s">
        <v>1067</v>
      </c>
      <c r="ES6" t="s">
        <v>1067</v>
      </c>
      <c r="ET6" t="s">
        <v>1067</v>
      </c>
      <c r="EU6" t="s">
        <v>1067</v>
      </c>
      <c r="EV6" t="s">
        <v>1067</v>
      </c>
      <c r="EW6" t="s">
        <v>1067</v>
      </c>
      <c r="EX6" t="s">
        <v>1067</v>
      </c>
      <c r="EY6" t="s">
        <v>1067</v>
      </c>
      <c r="EZ6" t="s">
        <v>1067</v>
      </c>
      <c r="FA6" t="s">
        <v>1067</v>
      </c>
      <c r="FB6" t="s">
        <v>1067</v>
      </c>
      <c r="FC6" t="s">
        <v>1067</v>
      </c>
      <c r="FD6" t="s">
        <v>1067</v>
      </c>
      <c r="FE6" t="s">
        <v>1067</v>
      </c>
      <c r="FF6" t="s">
        <v>1067</v>
      </c>
      <c r="FG6" t="s">
        <v>1067</v>
      </c>
      <c r="FH6" t="s">
        <v>1067</v>
      </c>
      <c r="FI6" t="s">
        <v>1067</v>
      </c>
      <c r="FJ6" t="s">
        <v>1067</v>
      </c>
      <c r="FK6" t="s">
        <v>1069</v>
      </c>
      <c r="FL6" t="s">
        <v>1070</v>
      </c>
      <c r="FM6" s="1" t="s">
        <v>440</v>
      </c>
      <c r="FN6" s="1"/>
      <c r="FO6" s="1"/>
      <c r="FP6" s="1"/>
      <c r="FQ6" s="1"/>
      <c r="FR6" s="1"/>
      <c r="FS6" s="1"/>
      <c r="FT6" s="1"/>
      <c r="FU6" s="1"/>
      <c r="FV6" t="s">
        <v>1056</v>
      </c>
      <c r="FW6" t="s">
        <v>1056</v>
      </c>
      <c r="FX6" t="s">
        <v>1056</v>
      </c>
      <c r="FY6" t="s">
        <v>1056</v>
      </c>
      <c r="FZ6" t="s">
        <v>1056</v>
      </c>
      <c r="GA6" t="s">
        <v>1056</v>
      </c>
      <c r="GB6" t="s">
        <v>1056</v>
      </c>
      <c r="GC6" t="s">
        <v>1056</v>
      </c>
      <c r="GD6" t="s">
        <v>1056</v>
      </c>
      <c r="GE6" t="s">
        <v>1056</v>
      </c>
      <c r="GF6" t="s">
        <v>1056</v>
      </c>
      <c r="GG6" t="s">
        <v>1056</v>
      </c>
      <c r="GH6" t="s">
        <v>1056</v>
      </c>
      <c r="GI6" t="s">
        <v>1056</v>
      </c>
      <c r="GJ6" t="s">
        <v>1056</v>
      </c>
      <c r="GK6" t="s">
        <v>1056</v>
      </c>
      <c r="GL6" t="s">
        <v>1056</v>
      </c>
      <c r="GM6" t="s">
        <v>1056</v>
      </c>
      <c r="GN6" t="s">
        <v>1056</v>
      </c>
      <c r="GO6" t="s">
        <v>1056</v>
      </c>
      <c r="GP6" t="s">
        <v>1056</v>
      </c>
      <c r="GQ6" t="s">
        <v>1071</v>
      </c>
      <c r="GR6" t="s">
        <v>1072</v>
      </c>
      <c r="GS6" s="1" t="s">
        <v>440</v>
      </c>
      <c r="GT6" s="1"/>
      <c r="GU6" s="1"/>
      <c r="GV6" s="1"/>
      <c r="GW6" s="1"/>
      <c r="GX6" s="1"/>
      <c r="GY6" s="1"/>
      <c r="GZ6" s="1"/>
      <c r="HA6" s="1"/>
      <c r="HB6" t="s">
        <v>1067</v>
      </c>
      <c r="HC6" t="s">
        <v>1067</v>
      </c>
      <c r="HD6" t="s">
        <v>1067</v>
      </c>
      <c r="HE6" t="s">
        <v>1067</v>
      </c>
      <c r="HF6" s="1"/>
      <c r="HG6" t="s">
        <v>1067</v>
      </c>
      <c r="HH6" s="1"/>
      <c r="HI6" t="s">
        <v>1067</v>
      </c>
      <c r="HJ6" t="s">
        <v>1067</v>
      </c>
      <c r="HK6" s="1"/>
      <c r="HL6" t="s">
        <v>1067</v>
      </c>
      <c r="HM6" t="s">
        <v>1067</v>
      </c>
      <c r="HN6" t="s">
        <v>1067</v>
      </c>
      <c r="HO6" t="s">
        <v>1067</v>
      </c>
      <c r="HP6" t="s">
        <v>1067</v>
      </c>
      <c r="HQ6" t="s">
        <v>1067</v>
      </c>
      <c r="HR6" t="s">
        <v>1067</v>
      </c>
      <c r="HS6" t="s">
        <v>1067</v>
      </c>
      <c r="HT6" s="1"/>
      <c r="HU6" t="s">
        <v>1067</v>
      </c>
      <c r="HV6" s="1"/>
      <c r="HW6" t="s">
        <v>1067</v>
      </c>
      <c r="HX6" t="s">
        <v>1073</v>
      </c>
      <c r="HZ6" s="1"/>
      <c r="IA6" s="1"/>
      <c r="IB6" t="s">
        <v>1074</v>
      </c>
      <c r="IC6" t="s">
        <v>1074</v>
      </c>
      <c r="ID6" t="s">
        <v>1074</v>
      </c>
      <c r="IE6" t="s">
        <v>1074</v>
      </c>
      <c r="IF6" t="s">
        <v>1074</v>
      </c>
      <c r="IG6" t="s">
        <v>1074</v>
      </c>
      <c r="IH6" t="s">
        <v>1074</v>
      </c>
      <c r="II6" t="s">
        <v>1074</v>
      </c>
      <c r="IJ6" t="s">
        <v>1074</v>
      </c>
      <c r="IK6" t="s">
        <v>1074</v>
      </c>
      <c r="IL6" t="s">
        <v>1074</v>
      </c>
      <c r="IM6" t="s">
        <v>1074</v>
      </c>
      <c r="IN6" t="s">
        <v>1074</v>
      </c>
      <c r="IO6" t="s">
        <v>1074</v>
      </c>
      <c r="IP6" t="s">
        <v>1074</v>
      </c>
      <c r="IQ6" t="s">
        <v>1074</v>
      </c>
      <c r="IR6" t="s">
        <v>1074</v>
      </c>
      <c r="IS6" s="1"/>
      <c r="IT6" t="s">
        <v>1074</v>
      </c>
      <c r="IU6" t="s">
        <v>1075</v>
      </c>
      <c r="IW6" s="1" t="s">
        <v>440</v>
      </c>
      <c r="IX6" s="1"/>
      <c r="IY6" t="s">
        <v>1076</v>
      </c>
      <c r="IZ6" t="s">
        <v>1076</v>
      </c>
      <c r="JA6" t="s">
        <v>1076</v>
      </c>
      <c r="JB6" t="s">
        <v>1076</v>
      </c>
      <c r="JC6" t="s">
        <v>1076</v>
      </c>
      <c r="JD6" t="s">
        <v>1076</v>
      </c>
      <c r="JG6" s="1"/>
      <c r="JH6" t="s">
        <v>1077</v>
      </c>
      <c r="JI6" t="s">
        <v>1077</v>
      </c>
      <c r="JJ6" t="s">
        <v>1077</v>
      </c>
      <c r="JK6" t="s">
        <v>1077</v>
      </c>
      <c r="JL6" t="s">
        <v>1077</v>
      </c>
      <c r="JM6" t="s">
        <v>1077</v>
      </c>
      <c r="JP6" s="1"/>
      <c r="JQ6" t="s">
        <v>1078</v>
      </c>
      <c r="JR6" t="s">
        <v>1078</v>
      </c>
      <c r="JS6" t="s">
        <v>1078</v>
      </c>
      <c r="JT6" t="s">
        <v>1078</v>
      </c>
      <c r="JU6" t="s">
        <v>1078</v>
      </c>
      <c r="JV6" t="s">
        <v>1078</v>
      </c>
      <c r="JY6" s="1"/>
      <c r="JZ6" t="s">
        <v>1078</v>
      </c>
      <c r="KA6" t="s">
        <v>1078</v>
      </c>
      <c r="KB6" t="s">
        <v>1078</v>
      </c>
      <c r="KC6" t="s">
        <v>1078</v>
      </c>
      <c r="KD6" t="s">
        <v>1078</v>
      </c>
      <c r="KE6" t="s">
        <v>1078</v>
      </c>
      <c r="KH6" s="1"/>
      <c r="KI6" t="s">
        <v>1078</v>
      </c>
      <c r="KK6" t="s">
        <v>1078</v>
      </c>
      <c r="KM6" t="s">
        <v>1078</v>
      </c>
      <c r="KO6" t="s">
        <v>1078</v>
      </c>
      <c r="KQ6" t="s">
        <v>1078</v>
      </c>
      <c r="KS6" t="s">
        <v>1078</v>
      </c>
      <c r="KW6" s="1"/>
      <c r="KX6" t="s">
        <v>1062</v>
      </c>
      <c r="KY6" t="s">
        <v>1062</v>
      </c>
      <c r="KZ6" t="s">
        <v>1062</v>
      </c>
      <c r="LA6" t="s">
        <v>1062</v>
      </c>
      <c r="LB6" t="s">
        <v>1062</v>
      </c>
      <c r="LC6" t="s">
        <v>1062</v>
      </c>
      <c r="LD6" t="s">
        <v>1062</v>
      </c>
      <c r="LE6" t="s">
        <v>1062</v>
      </c>
      <c r="LF6" t="s">
        <v>1062</v>
      </c>
      <c r="LG6" t="s">
        <v>1062</v>
      </c>
      <c r="LH6" t="s">
        <v>1062</v>
      </c>
      <c r="LI6" t="s">
        <v>1062</v>
      </c>
      <c r="LJ6" s="1"/>
      <c r="LK6" s="1"/>
      <c r="LL6" t="s">
        <v>1079</v>
      </c>
      <c r="LM6" t="s">
        <v>1079</v>
      </c>
      <c r="LN6" t="s">
        <v>1079</v>
      </c>
      <c r="LO6" t="s">
        <v>1079</v>
      </c>
      <c r="LP6" t="s">
        <v>1079</v>
      </c>
      <c r="LQ6" t="s">
        <v>1079</v>
      </c>
      <c r="LR6" t="s">
        <v>1079</v>
      </c>
      <c r="LS6" t="s">
        <v>1079</v>
      </c>
      <c r="LT6" t="s">
        <v>1079</v>
      </c>
      <c r="LU6" t="s">
        <v>1079</v>
      </c>
      <c r="LV6" t="s">
        <v>1079</v>
      </c>
      <c r="LW6" t="s">
        <v>1079</v>
      </c>
      <c r="LX6" t="s">
        <v>1079</v>
      </c>
      <c r="LY6" t="s">
        <v>1079</v>
      </c>
      <c r="LZ6" t="s">
        <v>1079</v>
      </c>
      <c r="MA6" t="s">
        <v>1079</v>
      </c>
      <c r="MB6" t="s">
        <v>1079</v>
      </c>
      <c r="MC6" t="s">
        <v>1079</v>
      </c>
      <c r="MD6" t="s">
        <v>1079</v>
      </c>
      <c r="ME6" t="s">
        <v>1079</v>
      </c>
      <c r="MF6" t="s">
        <v>1079</v>
      </c>
      <c r="MG6" t="s">
        <v>1079</v>
      </c>
      <c r="MH6" t="s">
        <v>1062</v>
      </c>
      <c r="MI6" t="s">
        <v>1062</v>
      </c>
      <c r="MJ6" t="s">
        <v>1062</v>
      </c>
      <c r="MK6" t="s">
        <v>1062</v>
      </c>
      <c r="ML6" t="s">
        <v>1062</v>
      </c>
      <c r="MM6" t="s">
        <v>1062</v>
      </c>
      <c r="MN6" s="1"/>
      <c r="MO6" t="s">
        <v>1080</v>
      </c>
      <c r="MP6" t="s">
        <v>1080</v>
      </c>
      <c r="MQ6" t="s">
        <v>1080</v>
      </c>
      <c r="MR6" t="s">
        <v>1080</v>
      </c>
      <c r="MS6" t="s">
        <v>1080</v>
      </c>
      <c r="MT6" t="s">
        <v>1080</v>
      </c>
      <c r="MU6" t="s">
        <v>1080</v>
      </c>
      <c r="MV6" t="s">
        <v>1080</v>
      </c>
      <c r="MW6" t="s">
        <v>1080</v>
      </c>
      <c r="MX6" t="s">
        <v>1080</v>
      </c>
      <c r="MZ6" s="1"/>
      <c r="NA6" s="1"/>
      <c r="NB6" t="s">
        <v>1081</v>
      </c>
      <c r="NC6" t="s">
        <v>1081</v>
      </c>
      <c r="ND6" s="1"/>
      <c r="NE6" t="s">
        <v>1081</v>
      </c>
      <c r="NF6" t="s">
        <v>1081</v>
      </c>
      <c r="NG6" s="1"/>
      <c r="NH6" t="s">
        <v>1081</v>
      </c>
      <c r="NI6" s="1"/>
      <c r="NJ6" t="s">
        <v>1081</v>
      </c>
      <c r="NK6" t="s">
        <v>1081</v>
      </c>
      <c r="NL6" t="s">
        <v>1081</v>
      </c>
      <c r="NM6" t="s">
        <v>1081</v>
      </c>
      <c r="NN6" s="1"/>
      <c r="NO6" t="s">
        <v>1081</v>
      </c>
      <c r="NP6" t="s">
        <v>1081</v>
      </c>
      <c r="NQ6" t="s">
        <v>1081</v>
      </c>
      <c r="NR6" s="1"/>
      <c r="NS6" t="s">
        <v>1081</v>
      </c>
      <c r="NT6" t="s">
        <v>1081</v>
      </c>
      <c r="NU6" s="1"/>
      <c r="NV6" t="s">
        <v>1081</v>
      </c>
      <c r="NW6" s="1"/>
      <c r="NX6" t="s">
        <v>1081</v>
      </c>
      <c r="NY6" t="s">
        <v>1081</v>
      </c>
      <c r="NZ6" s="1"/>
      <c r="OA6" t="s">
        <v>1081</v>
      </c>
      <c r="OB6" s="1"/>
      <c r="OC6" t="s">
        <v>1081</v>
      </c>
      <c r="OD6" s="1"/>
      <c r="OE6" t="s">
        <v>1081</v>
      </c>
      <c r="OF6" t="s">
        <v>1081</v>
      </c>
      <c r="OG6" t="s">
        <v>1081</v>
      </c>
      <c r="OH6" t="s">
        <v>1081</v>
      </c>
      <c r="OI6" s="1"/>
      <c r="OJ6" t="s">
        <v>1081</v>
      </c>
      <c r="OK6" s="1"/>
      <c r="OL6" t="s">
        <v>1081</v>
      </c>
      <c r="OM6" s="1"/>
      <c r="ON6" t="s">
        <v>1081</v>
      </c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</row>
    <row r="7" spans="1:477" x14ac:dyDescent="0.3">
      <c r="A7" s="1"/>
      <c r="B7" s="1"/>
      <c r="C7" s="1"/>
      <c r="D7" s="1"/>
      <c r="E7" t="e">
        <f>ROUND(AVERAGE(#REF!),2)</f>
        <v>#REF!</v>
      </c>
      <c r="F7" t="e">
        <f>COUNTIF(#REF!,1)</f>
        <v>#REF!</v>
      </c>
      <c r="G7" s="1"/>
      <c r="H7" t="e">
        <f>COUNTIF(#REF!,1)</f>
        <v>#REF!</v>
      </c>
      <c r="I7" t="e">
        <f>COUNTIF(#REF!,0)</f>
        <v>#REF!</v>
      </c>
      <c r="J7" t="e">
        <f>COUNTIF(#REF!,0)</f>
        <v>#REF!</v>
      </c>
      <c r="K7" t="e">
        <f>COUNTIF(#REF!,1)</f>
        <v>#REF!</v>
      </c>
      <c r="L7" t="e">
        <f t="shared" ref="L7" si="0">SUM(#REF!)</f>
        <v>#REF!</v>
      </c>
      <c r="M7" t="e">
        <f t="shared" ref="M7" si="1">SUM(#REF!)</f>
        <v>#REF!</v>
      </c>
      <c r="N7" t="e">
        <f t="shared" ref="N7" si="2">SUM(#REF!)</f>
        <v>#REF!</v>
      </c>
      <c r="O7" t="e">
        <f t="shared" ref="O7" si="3">SUM(#REF!)</f>
        <v>#REF!</v>
      </c>
      <c r="P7" t="e">
        <f t="shared" ref="P7" si="4">SUM(#REF!)</f>
        <v>#REF!</v>
      </c>
      <c r="Q7" t="e">
        <f t="shared" ref="Q7" si="5">SUM(#REF!)</f>
        <v>#REF!</v>
      </c>
      <c r="R7" t="e">
        <f>COUNTIF(#REF!,1)</f>
        <v>#REF!</v>
      </c>
      <c r="S7" s="1"/>
      <c r="T7" t="e">
        <f>COUNTIF(#REF!,1)</f>
        <v>#REF!</v>
      </c>
      <c r="U7" t="e">
        <f>ROUND(AVERAGE(#REF!),2)</f>
        <v>#REF!</v>
      </c>
      <c r="V7" t="e">
        <f>COUNTIF(#REF!,1)</f>
        <v>#REF!</v>
      </c>
      <c r="W7" t="e">
        <f>COUNTIF(#REF!,1)</f>
        <v>#REF!</v>
      </c>
      <c r="X7" s="1"/>
      <c r="Y7" t="e">
        <f t="shared" ref="Y7" si="6">ROUND(AVERAGE(#REF!),2)</f>
        <v>#REF!</v>
      </c>
      <c r="Z7" t="e">
        <f t="shared" ref="Z7" si="7">ROUND(AVERAGE(#REF!),2)</f>
        <v>#REF!</v>
      </c>
      <c r="AA7" t="e">
        <f t="shared" ref="AA7" si="8">ROUND(AVERAGE(#REF!),2)</f>
        <v>#REF!</v>
      </c>
      <c r="AB7" t="e">
        <f t="shared" ref="AB7" si="9">ROUND(AVERAGE(#REF!),2)</f>
        <v>#REF!</v>
      </c>
      <c r="AC7" t="e">
        <f t="shared" ref="AC7" si="10">ROUND(AVERAGE(#REF!),2)</f>
        <v>#REF!</v>
      </c>
      <c r="AD7" t="e">
        <f t="shared" ref="AD7" si="11">ROUND(AVERAGE(#REF!),2)</f>
        <v>#REF!</v>
      </c>
      <c r="AE7" t="e">
        <f t="shared" ref="AE7" si="12">ROUND(AVERAGE(#REF!),2)</f>
        <v>#REF!</v>
      </c>
      <c r="AF7" t="e">
        <f t="shared" ref="AF7" si="13">ROUND(AVERAGE(#REF!),2)</f>
        <v>#REF!</v>
      </c>
      <c r="AG7" s="1"/>
      <c r="AH7" s="1"/>
      <c r="AI7" t="e">
        <f t="shared" ref="AI7" si="14">COUNTIF(#REF!,1)</f>
        <v>#REF!</v>
      </c>
      <c r="AJ7" t="e">
        <f t="shared" ref="AJ7" si="15">COUNTIF(#REF!,1)</f>
        <v>#REF!</v>
      </c>
      <c r="AK7" t="e">
        <f t="shared" ref="AK7" si="16">COUNTIF(#REF!,1)</f>
        <v>#REF!</v>
      </c>
      <c r="AL7" t="e">
        <f t="shared" ref="AL7" si="17">COUNTIF(#REF!,1)</f>
        <v>#REF!</v>
      </c>
      <c r="AM7" t="e">
        <f t="shared" ref="AM7" si="18">COUNTIF(#REF!,1)</f>
        <v>#REF!</v>
      </c>
      <c r="AN7" t="e">
        <f t="shared" ref="AN7" si="19">COUNTIF(#REF!,1)</f>
        <v>#REF!</v>
      </c>
      <c r="AO7" t="e">
        <f t="shared" ref="AO7" si="20">COUNTIF(#REF!,1)</f>
        <v>#REF!</v>
      </c>
      <c r="AP7" t="e">
        <f t="shared" ref="AP7" si="21">COUNTIF(#REF!,1)</f>
        <v>#REF!</v>
      </c>
      <c r="AQ7" t="e">
        <f t="shared" ref="AQ7" si="22">COUNTIF(#REF!,1)</f>
        <v>#REF!</v>
      </c>
      <c r="AR7" t="e">
        <f t="shared" ref="AR7" si="23">COUNTIF(#REF!,1)</f>
        <v>#REF!</v>
      </c>
      <c r="AS7" t="e">
        <f t="shared" ref="AS7" si="24">COUNTIF(#REF!,1)</f>
        <v>#REF!</v>
      </c>
      <c r="AT7" t="e">
        <f t="shared" ref="AT7" si="25">COUNTIF(#REF!,1)</f>
        <v>#REF!</v>
      </c>
      <c r="AU7" t="e">
        <f t="shared" ref="AU7" si="26">COUNTIF(#REF!,1)</f>
        <v>#REF!</v>
      </c>
      <c r="AV7" t="e">
        <f t="shared" ref="AV7" si="27">COUNTIF(#REF!,1)</f>
        <v>#REF!</v>
      </c>
      <c r="AW7" t="e">
        <f t="shared" ref="AW7" si="28">COUNTIF(#REF!,1)</f>
        <v>#REF!</v>
      </c>
      <c r="AX7" t="e">
        <f t="shared" ref="AX7" si="29">COUNTIF(#REF!,1)</f>
        <v>#REF!</v>
      </c>
      <c r="AY7" t="e">
        <f t="shared" ref="AY7" si="30">COUNTIF(#REF!,1)</f>
        <v>#REF!</v>
      </c>
      <c r="AZ7" t="e">
        <f t="shared" ref="AZ7" si="31">COUNTIF(#REF!,1)</f>
        <v>#REF!</v>
      </c>
      <c r="BA7" t="e">
        <f t="shared" ref="BA7" si="32">COUNTIF(#REF!,1)</f>
        <v>#REF!</v>
      </c>
      <c r="BB7" t="e">
        <f t="shared" ref="BB7" si="33">COUNTIF(#REF!,1)</f>
        <v>#REF!</v>
      </c>
      <c r="BC7" t="e">
        <f t="shared" ref="BC7" si="34">COUNTIF(#REF!,1)</f>
        <v>#REF!</v>
      </c>
      <c r="BD7" t="e">
        <f t="shared" ref="BD7" si="35">COUNTIF(#REF!,1)</f>
        <v>#REF!</v>
      </c>
      <c r="BE7" t="e">
        <f t="shared" ref="BE7" si="36">COUNTIF(#REF!,1)</f>
        <v>#REF!</v>
      </c>
      <c r="BF7" t="e">
        <f t="shared" ref="BF7" si="37">COUNTIF(#REF!,1)</f>
        <v>#REF!</v>
      </c>
      <c r="BG7" t="e">
        <f t="shared" ref="BG7" si="38">COUNTIF(#REF!,1)</f>
        <v>#REF!</v>
      </c>
      <c r="BH7" t="e">
        <f t="shared" ref="BH7" si="39">COUNTIF(#REF!,1)</f>
        <v>#REF!</v>
      </c>
      <c r="BI7" t="e">
        <f t="shared" ref="BI7" si="40">COUNTIF(#REF!,1)</f>
        <v>#REF!</v>
      </c>
      <c r="BJ7" t="e">
        <f t="shared" ref="BJ7" si="41">COUNTIF(#REF!,1)</f>
        <v>#REF!</v>
      </c>
      <c r="BK7" t="e">
        <f t="shared" ref="BK7" si="42">COUNTIF(#REF!,1)</f>
        <v>#REF!</v>
      </c>
      <c r="BL7" t="e">
        <f t="shared" ref="BL7" si="43">COUNTIF(#REF!,1)</f>
        <v>#REF!</v>
      </c>
      <c r="BM7" t="e">
        <f t="shared" ref="BM7" si="44">COUNTIF(#REF!,1)</f>
        <v>#REF!</v>
      </c>
      <c r="BN7" t="e">
        <f t="shared" ref="BN7" si="45">COUNTIF(#REF!,1)</f>
        <v>#REF!</v>
      </c>
      <c r="BO7" t="e">
        <f t="shared" ref="BO7" si="46">COUNTIF(#REF!,1)</f>
        <v>#REF!</v>
      </c>
      <c r="BP7" t="e">
        <f t="shared" ref="BP7" si="47">COUNTIF(#REF!,1)</f>
        <v>#REF!</v>
      </c>
      <c r="BQ7" t="e">
        <f t="shared" ref="BQ7" si="48">COUNTIF(#REF!,1)</f>
        <v>#REF!</v>
      </c>
      <c r="BR7" t="e">
        <f t="shared" ref="BR7" si="49">COUNTIF(#REF!,1)</f>
        <v>#REF!</v>
      </c>
      <c r="BS7" t="e">
        <f t="shared" ref="BS7" si="50">COUNTIF(#REF!,1)</f>
        <v>#REF!</v>
      </c>
      <c r="BT7" t="e">
        <f t="shared" ref="BT7" si="51">COUNTIF(#REF!,1)</f>
        <v>#REF!</v>
      </c>
      <c r="BU7" t="e">
        <f t="shared" ref="BU7" si="52">COUNTIF(#REF!,1)</f>
        <v>#REF!</v>
      </c>
      <c r="BV7" t="e">
        <f t="shared" ref="BV7" si="53">COUNTIF(#REF!,1)</f>
        <v>#REF!</v>
      </c>
      <c r="BW7" t="e">
        <f t="shared" ref="BW7" si="54">COUNTIF(#REF!,1)</f>
        <v>#REF!</v>
      </c>
      <c r="BX7" t="e">
        <f t="shared" ref="BX7" si="55">COUNTIF(#REF!,1)</f>
        <v>#REF!</v>
      </c>
      <c r="BY7" t="e">
        <f>ROUND(AVERAGE(#REF!),1)</f>
        <v>#REF!</v>
      </c>
      <c r="BZ7" s="1"/>
      <c r="CA7" s="1"/>
      <c r="CB7" t="e">
        <f t="shared" ref="CB7" si="56">COUNTIF(#REF!,1)</f>
        <v>#REF!</v>
      </c>
      <c r="CC7" t="e">
        <f t="shared" ref="CC7" si="57">COUNTIF(#REF!,1)</f>
        <v>#REF!</v>
      </c>
      <c r="CD7" t="e">
        <f t="shared" ref="CD7" si="58">COUNTIF(#REF!,1)</f>
        <v>#REF!</v>
      </c>
      <c r="CE7" t="e">
        <f t="shared" ref="CE7" si="59">COUNTIF(#REF!,1)</f>
        <v>#REF!</v>
      </c>
      <c r="CF7" t="e">
        <f t="shared" ref="CF7" si="60">COUNTIF(#REF!,1)</f>
        <v>#REF!</v>
      </c>
      <c r="CG7" t="e">
        <f t="shared" ref="CG7" si="61">COUNTIF(#REF!,1)</f>
        <v>#REF!</v>
      </c>
      <c r="CH7" t="e">
        <f t="shared" ref="CH7" si="62">COUNTIF(#REF!,1)</f>
        <v>#REF!</v>
      </c>
      <c r="CI7" t="e">
        <f t="shared" ref="CI7" si="63">COUNTIF(#REF!,1)</f>
        <v>#REF!</v>
      </c>
      <c r="CJ7" t="e">
        <f t="shared" ref="CJ7" si="64">COUNTIF(#REF!,1)</f>
        <v>#REF!</v>
      </c>
      <c r="CK7" t="e">
        <f t="shared" ref="CK7" si="65">COUNTIF(#REF!,1)</f>
        <v>#REF!</v>
      </c>
      <c r="CL7" t="e">
        <f t="shared" ref="CL7" si="66">COUNTIF(#REF!,1)</f>
        <v>#REF!</v>
      </c>
      <c r="CM7" t="e">
        <f t="shared" ref="CM7" si="67">COUNTIF(#REF!,1)</f>
        <v>#REF!</v>
      </c>
      <c r="CN7" t="e">
        <f t="shared" ref="CN7" si="68">COUNTIF(#REF!,1)</f>
        <v>#REF!</v>
      </c>
      <c r="CO7" t="e">
        <f t="shared" ref="CO7" si="69">COUNTIF(#REF!,1)</f>
        <v>#REF!</v>
      </c>
      <c r="CP7" t="e">
        <f t="shared" ref="CP7" si="70">COUNTIF(#REF!,1)</f>
        <v>#REF!</v>
      </c>
      <c r="CQ7" t="e">
        <f t="shared" ref="CQ7" si="71">COUNTIF(#REF!,1)</f>
        <v>#REF!</v>
      </c>
      <c r="CR7" t="e">
        <f t="shared" ref="CR7" si="72">COUNTIF(#REF!,1)</f>
        <v>#REF!</v>
      </c>
      <c r="CS7" t="e">
        <f t="shared" ref="CS7" si="73">COUNTIF(#REF!,1)</f>
        <v>#REF!</v>
      </c>
      <c r="CT7" t="e">
        <f t="shared" ref="CT7" si="74">COUNTIF(#REF!,1)</f>
        <v>#REF!</v>
      </c>
      <c r="CU7" t="e">
        <f t="shared" ref="CU7" si="75">COUNTIF(#REF!,1)</f>
        <v>#REF!</v>
      </c>
      <c r="CV7" t="e">
        <f t="shared" ref="CV7" si="76">COUNTIF(#REF!,1)</f>
        <v>#REF!</v>
      </c>
      <c r="CW7" t="e">
        <f t="shared" ref="CW7" si="77">COUNTIF(#REF!,1)</f>
        <v>#REF!</v>
      </c>
      <c r="CX7" t="e">
        <f t="shared" ref="CX7" si="78">COUNTIF(#REF!,1)</f>
        <v>#REF!</v>
      </c>
      <c r="CY7" t="e">
        <f t="shared" ref="CY7" si="79">COUNTIF(#REF!,1)</f>
        <v>#REF!</v>
      </c>
      <c r="CZ7" t="e">
        <f t="shared" ref="CZ7" si="80">COUNTIF(#REF!,1)</f>
        <v>#REF!</v>
      </c>
      <c r="DA7" t="e">
        <f t="shared" ref="DA7" si="81">COUNTIF(#REF!,1)</f>
        <v>#REF!</v>
      </c>
      <c r="DB7" t="e">
        <f t="shared" ref="DB7" si="82">COUNTIF(#REF!,1)</f>
        <v>#REF!</v>
      </c>
      <c r="DC7" t="e">
        <f t="shared" ref="DC7" si="83">COUNTIF(#REF!,1)</f>
        <v>#REF!</v>
      </c>
      <c r="DD7" t="e">
        <f t="shared" ref="DD7" si="84">COUNTIF(#REF!,1)</f>
        <v>#REF!</v>
      </c>
      <c r="DE7" t="e">
        <f t="shared" ref="DE7" si="85">COUNTIF(#REF!,1)</f>
        <v>#REF!</v>
      </c>
      <c r="DF7" t="e">
        <f t="shared" ref="DF7" si="86">COUNTIF(#REF!,1)</f>
        <v>#REF!</v>
      </c>
      <c r="DG7" t="e">
        <f t="shared" ref="DG7" si="87">COUNTIF(#REF!,1)</f>
        <v>#REF!</v>
      </c>
      <c r="DH7" t="e">
        <f t="shared" ref="DH7" si="88">COUNTIF(#REF!,1)</f>
        <v>#REF!</v>
      </c>
      <c r="DI7" t="e">
        <f t="shared" ref="DI7" si="89">COUNTIF(#REF!,1)</f>
        <v>#REF!</v>
      </c>
      <c r="DJ7" t="e">
        <f t="shared" ref="DJ7" si="90">COUNTIF(#REF!,1)</f>
        <v>#REF!</v>
      </c>
      <c r="DK7" t="e">
        <f t="shared" ref="DK7" si="91">COUNTIF(#REF!,1)</f>
        <v>#REF!</v>
      </c>
      <c r="DL7" t="e">
        <f t="shared" ref="DL7" si="92">COUNTIF(#REF!,1)</f>
        <v>#REF!</v>
      </c>
      <c r="DM7" t="e">
        <f t="shared" ref="DM7" si="93">COUNTIF(#REF!,1)</f>
        <v>#REF!</v>
      </c>
      <c r="DN7" t="e">
        <f t="shared" ref="DN7" si="94">COUNTIF(#REF!,1)</f>
        <v>#REF!</v>
      </c>
      <c r="DO7" t="e">
        <f t="shared" ref="DO7" si="95">COUNTIF(#REF!,1)</f>
        <v>#REF!</v>
      </c>
      <c r="DP7">
        <f t="shared" ref="DP7" si="96">COUNT(#REF!)</f>
        <v>0</v>
      </c>
      <c r="DQ7">
        <f t="shared" ref="DQ7" si="97">COUNT(#REF!)</f>
        <v>0</v>
      </c>
      <c r="DR7">
        <f t="shared" ref="DR7" si="98">COUNT(#REF!)</f>
        <v>0</v>
      </c>
      <c r="DS7">
        <f t="shared" ref="DS7" si="99">COUNT(#REF!)</f>
        <v>0</v>
      </c>
      <c r="DT7">
        <f t="shared" ref="DT7" si="100">COUNT(#REF!)</f>
        <v>0</v>
      </c>
      <c r="DU7">
        <f t="shared" ref="DU7" si="101">COUNT(#REF!)</f>
        <v>0</v>
      </c>
      <c r="DV7">
        <f t="shared" ref="DV7" si="102">COUNT(#REF!)</f>
        <v>0</v>
      </c>
      <c r="DW7">
        <f t="shared" ref="DW7" si="103">COUNT(#REF!)</f>
        <v>0</v>
      </c>
      <c r="DX7">
        <f t="shared" ref="DX7" si="104">COUNT(#REF!)</f>
        <v>0</v>
      </c>
      <c r="DY7">
        <f t="shared" ref="DY7" si="105">COUNT(#REF!)</f>
        <v>0</v>
      </c>
      <c r="DZ7">
        <f t="shared" ref="DZ7" si="106">COUNT(#REF!)</f>
        <v>0</v>
      </c>
      <c r="EA7">
        <f t="shared" ref="EA7" si="107">COUNT(#REF!)</f>
        <v>0</v>
      </c>
      <c r="EB7">
        <f t="shared" ref="EB7" si="108">COUNT(#REF!)</f>
        <v>0</v>
      </c>
      <c r="EC7">
        <f t="shared" ref="EC7" si="109">COUNT(#REF!)</f>
        <v>0</v>
      </c>
      <c r="ED7">
        <f t="shared" ref="ED7" si="110">COUNT(#REF!)</f>
        <v>0</v>
      </c>
      <c r="EE7">
        <f t="shared" ref="EE7" si="111">COUNT(#REF!)</f>
        <v>0</v>
      </c>
      <c r="EF7">
        <f t="shared" ref="EF7" si="112">COUNT(#REF!)</f>
        <v>0</v>
      </c>
      <c r="EG7">
        <f t="shared" ref="EG7" si="113">COUNT(#REF!)</f>
        <v>0</v>
      </c>
      <c r="EH7">
        <f t="shared" ref="EH7" si="114">COUNT(#REF!)</f>
        <v>0</v>
      </c>
      <c r="EI7">
        <f t="shared" ref="EI7" si="115">COUNT(#REF!)</f>
        <v>0</v>
      </c>
      <c r="EJ7">
        <f t="shared" ref="EJ7" si="116">COUNT(#REF!)</f>
        <v>0</v>
      </c>
      <c r="EK7">
        <f t="shared" ref="EK7" si="117">COUNT(#REF!)</f>
        <v>0</v>
      </c>
      <c r="EL7">
        <f t="shared" ref="EL7" si="118">COUNT(#REF!)</f>
        <v>0</v>
      </c>
      <c r="EM7">
        <f t="shared" ref="EM7" si="119">COUNT(#REF!)</f>
        <v>0</v>
      </c>
      <c r="EN7" s="1"/>
      <c r="EO7" s="1"/>
      <c r="EP7" t="e">
        <f t="shared" ref="EP7" si="120">COUNTIF(#REF!,1)</f>
        <v>#REF!</v>
      </c>
      <c r="EQ7" t="e">
        <f t="shared" ref="EQ7" si="121">COUNTIF(#REF!,1)</f>
        <v>#REF!</v>
      </c>
      <c r="ER7" t="e">
        <f t="shared" ref="ER7" si="122">COUNTIF(#REF!,1)</f>
        <v>#REF!</v>
      </c>
      <c r="ES7" t="e">
        <f t="shared" ref="ES7" si="123">COUNTIF(#REF!,1)</f>
        <v>#REF!</v>
      </c>
      <c r="ET7" t="e">
        <f t="shared" ref="ET7" si="124">COUNTIF(#REF!,1)</f>
        <v>#REF!</v>
      </c>
      <c r="EU7" t="e">
        <f t="shared" ref="EU7" si="125">COUNTIF(#REF!,1)</f>
        <v>#REF!</v>
      </c>
      <c r="EV7" t="e">
        <f t="shared" ref="EV7" si="126">COUNTIF(#REF!,1)</f>
        <v>#REF!</v>
      </c>
      <c r="EW7" t="e">
        <f t="shared" ref="EW7" si="127">COUNTIF(#REF!,1)</f>
        <v>#REF!</v>
      </c>
      <c r="EX7" t="e">
        <f t="shared" ref="EX7" si="128">COUNTIF(#REF!,1)</f>
        <v>#REF!</v>
      </c>
      <c r="EY7" t="e">
        <f t="shared" ref="EY7" si="129">COUNTIF(#REF!,1)</f>
        <v>#REF!</v>
      </c>
      <c r="EZ7" t="e">
        <f t="shared" ref="EZ7" si="130">COUNTIF(#REF!,1)</f>
        <v>#REF!</v>
      </c>
      <c r="FA7" t="e">
        <f t="shared" ref="FA7" si="131">COUNTIF(#REF!,1)</f>
        <v>#REF!</v>
      </c>
      <c r="FB7" t="e">
        <f t="shared" ref="FB7" si="132">COUNTIF(#REF!,1)</f>
        <v>#REF!</v>
      </c>
      <c r="FC7" t="e">
        <f t="shared" ref="FC7" si="133">COUNTIF(#REF!,1)</f>
        <v>#REF!</v>
      </c>
      <c r="FD7" t="e">
        <f t="shared" ref="FD7" si="134">COUNTIF(#REF!,1)</f>
        <v>#REF!</v>
      </c>
      <c r="FE7" t="e">
        <f t="shared" ref="FE7" si="135">COUNTIF(#REF!,1)</f>
        <v>#REF!</v>
      </c>
      <c r="FF7" t="e">
        <f t="shared" ref="FF7" si="136">COUNTIF(#REF!,1)</f>
        <v>#REF!</v>
      </c>
      <c r="FG7" t="e">
        <f t="shared" ref="FG7" si="137">COUNTIF(#REF!,1)</f>
        <v>#REF!</v>
      </c>
      <c r="FH7" t="e">
        <f t="shared" ref="FH7" si="138">COUNTIF(#REF!,1)</f>
        <v>#REF!</v>
      </c>
      <c r="FI7" t="e">
        <f t="shared" ref="FI7" si="139">COUNTIF(#REF!,1)</f>
        <v>#REF!</v>
      </c>
      <c r="FJ7" t="e">
        <f t="shared" ref="FJ7" si="140">COUNTIF(#REF!,1)</f>
        <v>#REF!</v>
      </c>
      <c r="FK7" t="e">
        <f>ROUND(AVERAGE(#REF!), 2)</f>
        <v>#REF!</v>
      </c>
      <c r="FL7" t="e">
        <f>ROUND(AVERAGE(#REF!), 2)</f>
        <v>#REF!</v>
      </c>
      <c r="FM7" s="1"/>
      <c r="FN7" s="27" t="s">
        <v>177</v>
      </c>
      <c r="FP7" s="27" t="s">
        <v>177</v>
      </c>
      <c r="FR7" s="27" t="s">
        <v>177</v>
      </c>
      <c r="FT7" s="1"/>
      <c r="FU7" s="1"/>
      <c r="FV7" t="e">
        <f t="shared" ref="FV7" si="141">COUNTIF(#REF!,1)</f>
        <v>#REF!</v>
      </c>
      <c r="FW7" t="e">
        <f t="shared" ref="FW7" si="142">COUNTIF(#REF!,1)</f>
        <v>#REF!</v>
      </c>
      <c r="FX7" t="e">
        <f t="shared" ref="FX7" si="143">COUNTIF(#REF!,1)</f>
        <v>#REF!</v>
      </c>
      <c r="FY7" t="e">
        <f t="shared" ref="FY7" si="144">COUNTIF(#REF!,1)</f>
        <v>#REF!</v>
      </c>
      <c r="FZ7" t="e">
        <f t="shared" ref="FZ7" si="145">COUNTIF(#REF!,1)</f>
        <v>#REF!</v>
      </c>
      <c r="GA7" t="e">
        <f t="shared" ref="GA7" si="146">COUNTIF(#REF!,1)</f>
        <v>#REF!</v>
      </c>
      <c r="GB7" t="e">
        <f t="shared" ref="GB7" si="147">COUNTIF(#REF!,1)</f>
        <v>#REF!</v>
      </c>
      <c r="GC7" t="e">
        <f t="shared" ref="GC7" si="148">COUNTIF(#REF!,1)</f>
        <v>#REF!</v>
      </c>
      <c r="GD7" t="e">
        <f t="shared" ref="GD7" si="149">COUNTIF(#REF!,1)</f>
        <v>#REF!</v>
      </c>
      <c r="GE7" t="e">
        <f t="shared" ref="GE7" si="150">COUNTIF(#REF!,1)</f>
        <v>#REF!</v>
      </c>
      <c r="GF7" t="e">
        <f t="shared" ref="GF7" si="151">COUNTIF(#REF!,1)</f>
        <v>#REF!</v>
      </c>
      <c r="GG7" t="e">
        <f t="shared" ref="GG7" si="152">COUNTIF(#REF!,1)</f>
        <v>#REF!</v>
      </c>
      <c r="GH7" t="e">
        <f t="shared" ref="GH7" si="153">COUNTIF(#REF!,1)</f>
        <v>#REF!</v>
      </c>
      <c r="GI7" t="e">
        <f t="shared" ref="GI7" si="154">COUNTIF(#REF!,1)</f>
        <v>#REF!</v>
      </c>
      <c r="GJ7" t="e">
        <f t="shared" ref="GJ7" si="155">COUNTIF(#REF!,1)</f>
        <v>#REF!</v>
      </c>
      <c r="GK7" t="e">
        <f t="shared" ref="GK7" si="156">COUNTIF(#REF!,1)</f>
        <v>#REF!</v>
      </c>
      <c r="GL7" t="e">
        <f t="shared" ref="GL7" si="157">COUNTIF(#REF!,1)</f>
        <v>#REF!</v>
      </c>
      <c r="GM7" t="e">
        <f t="shared" ref="GM7" si="158">COUNTIF(#REF!,1)</f>
        <v>#REF!</v>
      </c>
      <c r="GN7" t="e">
        <f t="shared" ref="GN7" si="159">COUNTIF(#REF!,1)</f>
        <v>#REF!</v>
      </c>
      <c r="GO7" t="e">
        <f t="shared" ref="GO7" si="160">COUNTIF(#REF!,1)</f>
        <v>#REF!</v>
      </c>
      <c r="GP7" t="e">
        <f t="shared" ref="GP7" si="161">COUNTIF(#REF!,1)</f>
        <v>#REF!</v>
      </c>
      <c r="GQ7" t="e">
        <f>ROUND(AVERAGE(#REF!), 2)</f>
        <v>#REF!</v>
      </c>
      <c r="GR7" t="e">
        <f>ROUND(AVERAGE(#REF!), 2)</f>
        <v>#REF!</v>
      </c>
      <c r="GS7" s="1"/>
      <c r="GT7" s="27" t="s">
        <v>177</v>
      </c>
      <c r="GV7" s="27" t="s">
        <v>177</v>
      </c>
      <c r="GX7" s="27" t="s">
        <v>177</v>
      </c>
      <c r="GZ7" s="1"/>
      <c r="HA7" s="1"/>
      <c r="HB7" t="e">
        <f>COUNTIF(#REF!,1)</f>
        <v>#REF!</v>
      </c>
      <c r="HC7" t="e">
        <f>COUNTIF(#REF!,1)</f>
        <v>#REF!</v>
      </c>
      <c r="HD7" t="e">
        <f>COUNTIF(#REF!,1)</f>
        <v>#REF!</v>
      </c>
      <c r="HE7" t="e">
        <f>COUNTIF(#REF!,1)</f>
        <v>#REF!</v>
      </c>
      <c r="HF7" s="1"/>
      <c r="HG7" t="e">
        <f>COUNTIF(#REF!,1)</f>
        <v>#REF!</v>
      </c>
      <c r="HH7" s="1"/>
      <c r="HI7" t="e">
        <f>COUNTIF(#REF!,1)</f>
        <v>#REF!</v>
      </c>
      <c r="HJ7" t="e">
        <f>COUNTIF(#REF!,1)</f>
        <v>#REF!</v>
      </c>
      <c r="HK7" s="1"/>
      <c r="HL7" t="e">
        <f t="shared" ref="HL7" si="162">COUNTIF(#REF!,1)</f>
        <v>#REF!</v>
      </c>
      <c r="HM7" t="e">
        <f t="shared" ref="HM7" si="163">COUNTIF(#REF!,1)</f>
        <v>#REF!</v>
      </c>
      <c r="HN7" t="e">
        <f t="shared" ref="HN7" si="164">COUNTIF(#REF!,1)</f>
        <v>#REF!</v>
      </c>
      <c r="HO7" t="e">
        <f t="shared" ref="HO7" si="165">COUNTIF(#REF!,1)</f>
        <v>#REF!</v>
      </c>
      <c r="HP7" t="e">
        <f t="shared" ref="HP7" si="166">COUNTIF(#REF!,1)</f>
        <v>#REF!</v>
      </c>
      <c r="HQ7" t="e">
        <f t="shared" ref="HQ7" si="167">COUNTIF(#REF!,1)</f>
        <v>#REF!</v>
      </c>
      <c r="HR7" t="e">
        <f t="shared" ref="HR7" si="168">COUNTIF(#REF!,1)</f>
        <v>#REF!</v>
      </c>
      <c r="HS7" t="e">
        <f t="shared" ref="HS7" si="169">COUNTIF(#REF!,1)</f>
        <v>#REF!</v>
      </c>
      <c r="HT7" s="1"/>
      <c r="HU7" t="e">
        <f>COUNTIF(#REF!,1)</f>
        <v>#REF!</v>
      </c>
      <c r="HV7" s="1"/>
      <c r="HW7" t="e">
        <f>COUNTIF(#REF!,1)</f>
        <v>#REF!</v>
      </c>
      <c r="HX7" t="e">
        <f>ROUND(AVERAGE(#REF!),2)</f>
        <v>#REF!</v>
      </c>
      <c r="HY7" s="1"/>
      <c r="HZ7" s="1"/>
      <c r="IA7" s="1"/>
      <c r="IB7" t="e">
        <f t="shared" ref="IB7" si="170">COUNTIF(#REF!,1)</f>
        <v>#REF!</v>
      </c>
      <c r="IC7" t="e">
        <f t="shared" ref="IC7" si="171">COUNTIF(#REF!,1)</f>
        <v>#REF!</v>
      </c>
      <c r="ID7" t="e">
        <f t="shared" ref="ID7" si="172">COUNTIF(#REF!,1)</f>
        <v>#REF!</v>
      </c>
      <c r="IE7" t="e">
        <f t="shared" ref="IE7" si="173">COUNTIF(#REF!,1)</f>
        <v>#REF!</v>
      </c>
      <c r="IF7" t="e">
        <f t="shared" ref="IF7" si="174">COUNTIF(#REF!,1)</f>
        <v>#REF!</v>
      </c>
      <c r="IG7" t="e">
        <f t="shared" ref="IG7" si="175">COUNTIF(#REF!,1)</f>
        <v>#REF!</v>
      </c>
      <c r="IH7" t="e">
        <f t="shared" ref="IH7" si="176">COUNTIF(#REF!,1)</f>
        <v>#REF!</v>
      </c>
      <c r="II7" t="e">
        <f t="shared" ref="II7" si="177">COUNTIF(#REF!,1)</f>
        <v>#REF!</v>
      </c>
      <c r="IJ7" t="e">
        <f t="shared" ref="IJ7" si="178">COUNTIF(#REF!,1)</f>
        <v>#REF!</v>
      </c>
      <c r="IK7" t="e">
        <f t="shared" ref="IK7" si="179">COUNTIF(#REF!,1)</f>
        <v>#REF!</v>
      </c>
      <c r="IL7" t="e">
        <f t="shared" ref="IL7" si="180">COUNTIF(#REF!,1)</f>
        <v>#REF!</v>
      </c>
      <c r="IM7" t="e">
        <f t="shared" ref="IM7" si="181">COUNTIF(#REF!,1)</f>
        <v>#REF!</v>
      </c>
      <c r="IN7" t="e">
        <f t="shared" ref="IN7" si="182">COUNTIF(#REF!,1)</f>
        <v>#REF!</v>
      </c>
      <c r="IO7" t="e">
        <f t="shared" ref="IO7" si="183">COUNTIF(#REF!,1)</f>
        <v>#REF!</v>
      </c>
      <c r="IP7" t="e">
        <f t="shared" ref="IP7" si="184">COUNTIF(#REF!,1)</f>
        <v>#REF!</v>
      </c>
      <c r="IQ7" t="e">
        <f t="shared" ref="IQ7" si="185">COUNTIF(#REF!,1)</f>
        <v>#REF!</v>
      </c>
      <c r="IR7" t="e">
        <f t="shared" ref="IR7" si="186">COUNTIF(#REF!,1)</f>
        <v>#REF!</v>
      </c>
      <c r="IS7" s="1"/>
      <c r="IT7" t="e">
        <f>COUNTIF(#REF!,1)</f>
        <v>#REF!</v>
      </c>
      <c r="IU7" t="e">
        <f>ROUND(AVERAGE(#REF!),2)</f>
        <v>#REF!</v>
      </c>
      <c r="IV7" s="1"/>
      <c r="IW7" s="1"/>
      <c r="IX7" s="1"/>
      <c r="IY7" t="e">
        <f t="shared" ref="IY7" si="187">COUNTIF(#REF!,1)</f>
        <v>#REF!</v>
      </c>
      <c r="IZ7" t="e">
        <f t="shared" ref="IZ7" si="188">COUNTIF(#REF!,1)</f>
        <v>#REF!</v>
      </c>
      <c r="JA7" t="e">
        <f t="shared" ref="JA7" si="189">COUNTIF(#REF!,1)</f>
        <v>#REF!</v>
      </c>
      <c r="JB7" t="e">
        <f t="shared" ref="JB7" si="190">COUNTIF(#REF!,1)</f>
        <v>#REF!</v>
      </c>
      <c r="JC7" t="e">
        <f t="shared" ref="JC7" si="191">COUNTIF(#REF!,1)</f>
        <v>#REF!</v>
      </c>
      <c r="JD7" t="e">
        <f t="shared" ref="JD7" si="192">COUNTIF(#REF!,1)</f>
        <v>#REF!</v>
      </c>
      <c r="JG7" s="1"/>
      <c r="JH7" t="e">
        <f t="shared" ref="JH7" si="193">COUNTIF(#REF!,1)</f>
        <v>#REF!</v>
      </c>
      <c r="JI7" t="e">
        <f t="shared" ref="JI7" si="194">COUNTIF(#REF!,1)</f>
        <v>#REF!</v>
      </c>
      <c r="JJ7" t="e">
        <f t="shared" ref="JJ7" si="195">COUNTIF(#REF!,1)</f>
        <v>#REF!</v>
      </c>
      <c r="JK7" t="e">
        <f t="shared" ref="JK7" si="196">COUNTIF(#REF!,1)</f>
        <v>#REF!</v>
      </c>
      <c r="JL7" t="e">
        <f t="shared" ref="JL7" si="197">COUNTIF(#REF!,1)</f>
        <v>#REF!</v>
      </c>
      <c r="JM7" t="e">
        <f t="shared" ref="JM7" si="198">COUNTIF(#REF!,1)</f>
        <v>#REF!</v>
      </c>
      <c r="JP7" s="1"/>
      <c r="JQ7" t="e">
        <f t="shared" ref="JQ7" si="199">COUNTIF(#REF!,1)</f>
        <v>#REF!</v>
      </c>
      <c r="JR7" t="e">
        <f t="shared" ref="JR7" si="200">COUNTIF(#REF!,1)</f>
        <v>#REF!</v>
      </c>
      <c r="JS7" t="e">
        <f t="shared" ref="JS7" si="201">COUNTIF(#REF!,1)</f>
        <v>#REF!</v>
      </c>
      <c r="JT7" t="e">
        <f t="shared" ref="JT7" si="202">COUNTIF(#REF!,1)</f>
        <v>#REF!</v>
      </c>
      <c r="JU7" t="e">
        <f t="shared" ref="JU7" si="203">COUNTIF(#REF!,1)</f>
        <v>#REF!</v>
      </c>
      <c r="JV7" t="e">
        <f t="shared" ref="JV7" si="204">COUNTIF(#REF!,1)</f>
        <v>#REF!</v>
      </c>
      <c r="JY7" s="1"/>
      <c r="JZ7" t="e">
        <f t="shared" ref="JZ7" si="205">COUNTIF(#REF!,1)</f>
        <v>#REF!</v>
      </c>
      <c r="KA7" t="e">
        <f t="shared" ref="KA7" si="206">COUNTIF(#REF!,1)</f>
        <v>#REF!</v>
      </c>
      <c r="KB7" t="e">
        <f t="shared" ref="KB7" si="207">COUNTIF(#REF!,1)</f>
        <v>#REF!</v>
      </c>
      <c r="KC7" t="e">
        <f t="shared" ref="KC7" si="208">COUNTIF(#REF!,1)</f>
        <v>#REF!</v>
      </c>
      <c r="KD7" t="e">
        <f t="shared" ref="KD7" si="209">COUNTIF(#REF!,1)</f>
        <v>#REF!</v>
      </c>
      <c r="KE7" t="e">
        <f t="shared" ref="KE7" si="210">COUNTIF(#REF!,1)</f>
        <v>#REF!</v>
      </c>
      <c r="KH7" s="1"/>
      <c r="KI7" t="e">
        <f t="shared" ref="KI7" si="211">COUNTIF(#REF!,1)</f>
        <v>#REF!</v>
      </c>
      <c r="KK7" t="e">
        <f t="shared" ref="KK7" si="212">COUNTIF(#REF!,1)</f>
        <v>#REF!</v>
      </c>
      <c r="KM7" t="e">
        <f t="shared" ref="KM7" si="213">COUNTIF(#REF!,1)</f>
        <v>#REF!</v>
      </c>
      <c r="KO7" t="e">
        <f t="shared" ref="KO7" si="214">COUNTIF(#REF!,1)</f>
        <v>#REF!</v>
      </c>
      <c r="KQ7" t="e">
        <f t="shared" ref="KQ7" si="215">COUNTIF(#REF!,1)</f>
        <v>#REF!</v>
      </c>
      <c r="KS7" t="e">
        <f t="shared" ref="KS7" si="216">COUNTIF(#REF!,1)</f>
        <v>#REF!</v>
      </c>
      <c r="KW7" s="1"/>
      <c r="KX7" t="e">
        <f>ROUND(AVERAGE(#REF!),2)</f>
        <v>#REF!</v>
      </c>
      <c r="KY7" t="e">
        <f t="shared" ref="KY7" si="217">ROUND(AVERAGE(#REF!),2)</f>
        <v>#REF!</v>
      </c>
      <c r="KZ7" t="e">
        <f t="shared" ref="KZ7" si="218">ROUND(AVERAGE(#REF!),2)</f>
        <v>#REF!</v>
      </c>
      <c r="LA7" t="e">
        <f t="shared" ref="LA7" si="219">ROUND(AVERAGE(#REF!),2)</f>
        <v>#REF!</v>
      </c>
      <c r="LB7" t="e">
        <f t="shared" ref="LB7" si="220">ROUND(AVERAGE(#REF!),2)</f>
        <v>#REF!</v>
      </c>
      <c r="LC7" t="e">
        <f t="shared" ref="LC7" si="221">ROUND(AVERAGE(#REF!),2)</f>
        <v>#REF!</v>
      </c>
      <c r="LD7" t="e">
        <f t="shared" ref="LD7" si="222">ROUND(AVERAGE(#REF!),2)</f>
        <v>#REF!</v>
      </c>
      <c r="LE7" t="e">
        <f t="shared" ref="LE7" si="223">ROUND(AVERAGE(#REF!),2)</f>
        <v>#REF!</v>
      </c>
      <c r="LF7" t="e">
        <f t="shared" ref="LF7" si="224">ROUND(AVERAGE(#REF!),2)</f>
        <v>#REF!</v>
      </c>
      <c r="LG7" t="e">
        <f t="shared" ref="LG7" si="225">ROUND(AVERAGE(#REF!),2)</f>
        <v>#REF!</v>
      </c>
      <c r="LH7" t="e">
        <f t="shared" ref="LH7" si="226">ROUND(AVERAGE(#REF!),2)</f>
        <v>#REF!</v>
      </c>
      <c r="LI7" t="e">
        <f t="shared" ref="LI7" si="227">ROUND(AVERAGE(#REF!),2)</f>
        <v>#REF!</v>
      </c>
      <c r="LJ7" s="1"/>
      <c r="LK7" s="1"/>
      <c r="LL7" t="e">
        <f t="shared" ref="LL7" si="228">COUNTIF(#REF!,1)</f>
        <v>#REF!</v>
      </c>
      <c r="LM7" t="e">
        <f t="shared" ref="LM7" si="229">COUNTIF(#REF!,1)</f>
        <v>#REF!</v>
      </c>
      <c r="LN7" t="e">
        <f t="shared" ref="LN7" si="230">COUNTIF(#REF!,1)</f>
        <v>#REF!</v>
      </c>
      <c r="LO7" t="e">
        <f t="shared" ref="LO7" si="231">COUNTIF(#REF!,1)</f>
        <v>#REF!</v>
      </c>
      <c r="LP7" t="e">
        <f t="shared" ref="LP7" si="232">COUNTIF(#REF!,1)</f>
        <v>#REF!</v>
      </c>
      <c r="LQ7" t="e">
        <f t="shared" ref="LQ7" si="233">COUNTIF(#REF!,1)</f>
        <v>#REF!</v>
      </c>
      <c r="LR7" t="e">
        <f t="shared" ref="LR7" si="234">COUNTIF(#REF!,1)</f>
        <v>#REF!</v>
      </c>
      <c r="LS7" t="e">
        <f t="shared" ref="LS7" si="235">COUNTIF(#REF!,1)</f>
        <v>#REF!</v>
      </c>
      <c r="LT7" t="e">
        <f t="shared" ref="LT7" si="236">COUNTIF(#REF!,1)</f>
        <v>#REF!</v>
      </c>
      <c r="LU7" t="e">
        <f t="shared" ref="LU7" si="237">COUNTIF(#REF!,1)</f>
        <v>#REF!</v>
      </c>
      <c r="LV7" t="e">
        <f t="shared" ref="LV7" si="238">COUNTIF(#REF!,1)</f>
        <v>#REF!</v>
      </c>
      <c r="LW7" t="e">
        <f t="shared" ref="LW7" si="239">COUNTIF(#REF!,1)</f>
        <v>#REF!</v>
      </c>
      <c r="LX7" t="e">
        <f t="shared" ref="LX7" si="240">COUNTIF(#REF!,1)</f>
        <v>#REF!</v>
      </c>
      <c r="LY7" t="e">
        <f t="shared" ref="LY7" si="241">COUNTIF(#REF!,1)</f>
        <v>#REF!</v>
      </c>
      <c r="LZ7" t="e">
        <f t="shared" ref="LZ7" si="242">COUNTIF(#REF!,1)</f>
        <v>#REF!</v>
      </c>
      <c r="MA7" t="e">
        <f t="shared" ref="MA7" si="243">COUNTIF(#REF!,1)</f>
        <v>#REF!</v>
      </c>
      <c r="MB7" t="e">
        <f t="shared" ref="MB7" si="244">COUNTIF(#REF!,1)</f>
        <v>#REF!</v>
      </c>
      <c r="MC7" t="e">
        <f t="shared" ref="MC7" si="245">COUNTIF(#REF!,1)</f>
        <v>#REF!</v>
      </c>
      <c r="MD7" t="e">
        <f t="shared" ref="MD7" si="246">COUNTIF(#REF!,1)</f>
        <v>#REF!</v>
      </c>
      <c r="ME7" t="e">
        <f t="shared" ref="ME7" si="247">COUNTIF(#REF!,1)</f>
        <v>#REF!</v>
      </c>
      <c r="MF7" t="e">
        <f t="shared" ref="MF7" si="248">COUNTIF(#REF!,1)</f>
        <v>#REF!</v>
      </c>
      <c r="MG7" t="e">
        <f t="shared" ref="MG7" si="249">COUNTIF(#REF!,1)</f>
        <v>#REF!</v>
      </c>
      <c r="MH7" t="e">
        <f t="shared" ref="MH7" si="250">ROUND(AVERAGE(#REF!),2)</f>
        <v>#REF!</v>
      </c>
      <c r="MI7" t="e">
        <f t="shared" ref="MI7" si="251">ROUND(AVERAGE(#REF!),2)</f>
        <v>#REF!</v>
      </c>
      <c r="MJ7" t="e">
        <f t="shared" ref="MJ7" si="252">ROUND(AVERAGE(#REF!),2)</f>
        <v>#REF!</v>
      </c>
      <c r="MK7" t="e">
        <f t="shared" ref="MK7" si="253">ROUND(AVERAGE(#REF!),2)</f>
        <v>#REF!</v>
      </c>
      <c r="ML7" t="e">
        <f t="shared" ref="ML7" si="254">ROUND(AVERAGE(#REF!),2)</f>
        <v>#REF!</v>
      </c>
      <c r="MM7" t="e">
        <f t="shared" ref="MM7" si="255">ROUND(AVERAGE(#REF!),2)</f>
        <v>#REF!</v>
      </c>
      <c r="MN7" s="1"/>
      <c r="MO7" t="e">
        <f t="shared" ref="MO7" si="256">COUNTIF(#REF!,1)</f>
        <v>#REF!</v>
      </c>
      <c r="MP7" t="e">
        <f t="shared" ref="MP7" si="257">COUNTIF(#REF!,1)</f>
        <v>#REF!</v>
      </c>
      <c r="MQ7" t="e">
        <f t="shared" ref="MQ7" si="258">COUNTIF(#REF!,1)</f>
        <v>#REF!</v>
      </c>
      <c r="MR7" t="e">
        <f t="shared" ref="MR7" si="259">COUNTIF(#REF!,1)</f>
        <v>#REF!</v>
      </c>
      <c r="MS7" t="e">
        <f t="shared" ref="MS7" si="260">COUNTIF(#REF!,1)</f>
        <v>#REF!</v>
      </c>
      <c r="MT7" t="e">
        <f t="shared" ref="MT7" si="261">COUNTIF(#REF!,1)</f>
        <v>#REF!</v>
      </c>
      <c r="MU7" t="e">
        <f t="shared" ref="MU7" si="262">COUNTIF(#REF!,1)</f>
        <v>#REF!</v>
      </c>
      <c r="MV7" t="e">
        <f t="shared" ref="MV7" si="263">COUNTIF(#REF!,1)</f>
        <v>#REF!</v>
      </c>
      <c r="MW7" t="e">
        <f t="shared" ref="MW7" si="264">COUNTIF(#REF!,1)</f>
        <v>#REF!</v>
      </c>
      <c r="MX7" t="e">
        <f t="shared" ref="MX7" si="265">COUNTIF(#REF!,1)</f>
        <v>#REF!</v>
      </c>
      <c r="MZ7" s="1"/>
      <c r="NA7" s="1"/>
      <c r="NB7" t="e">
        <f>COUNTIF(#REF!,1)</f>
        <v>#REF!</v>
      </c>
      <c r="NC7" t="e">
        <f>COUNTIF(#REF!,1)</f>
        <v>#REF!</v>
      </c>
      <c r="ND7" s="1"/>
      <c r="NE7" t="e">
        <f>COUNTIF(#REF!,1)</f>
        <v>#REF!</v>
      </c>
      <c r="NF7" t="e">
        <f>COUNTIF(#REF!,1)</f>
        <v>#REF!</v>
      </c>
      <c r="NG7" s="1"/>
      <c r="NH7" t="e">
        <f>COUNTIF(#REF!,1)</f>
        <v>#REF!</v>
      </c>
      <c r="NI7" s="1"/>
      <c r="NJ7" t="e">
        <f>COUNTIF(#REF!,1)</f>
        <v>#REF!</v>
      </c>
      <c r="NK7" t="e">
        <f>COUNTIF(#REF!,1)</f>
        <v>#REF!</v>
      </c>
      <c r="NL7" t="e">
        <f>COUNTIF(#REF!,1)</f>
        <v>#REF!</v>
      </c>
      <c r="NM7" t="e">
        <f>COUNTIF(#REF!,1)</f>
        <v>#REF!</v>
      </c>
      <c r="NN7" s="1"/>
      <c r="NO7" t="e">
        <f>COUNTIF(#REF!,1)</f>
        <v>#REF!</v>
      </c>
      <c r="NP7" t="e">
        <f>COUNTIF(#REF!,1)</f>
        <v>#REF!</v>
      </c>
      <c r="NQ7" t="e">
        <f>COUNTIF(#REF!,1)</f>
        <v>#REF!</v>
      </c>
      <c r="NR7" s="1"/>
      <c r="NS7" t="e">
        <f>COUNTIF(#REF!,1)</f>
        <v>#REF!</v>
      </c>
      <c r="NT7" t="e">
        <f>COUNTIF(#REF!,1)</f>
        <v>#REF!</v>
      </c>
      <c r="NU7" s="1"/>
      <c r="NV7" t="e">
        <f>COUNTIF(#REF!,1)</f>
        <v>#REF!</v>
      </c>
      <c r="NW7" s="1"/>
      <c r="NX7" t="e">
        <f>COUNTIF(#REF!,1)</f>
        <v>#REF!</v>
      </c>
      <c r="NY7" t="e">
        <f>COUNTIF(#REF!,1)</f>
        <v>#REF!</v>
      </c>
      <c r="NZ7" s="1"/>
      <c r="OA7" t="e">
        <f>COUNTIF(#REF!,1)</f>
        <v>#REF!</v>
      </c>
      <c r="OB7" s="1"/>
      <c r="OC7" t="e">
        <f>COUNTIF(#REF!,1)</f>
        <v>#REF!</v>
      </c>
      <c r="OD7" s="1"/>
      <c r="OE7" t="e">
        <f>COUNTIF(#REF!,1)</f>
        <v>#REF!</v>
      </c>
      <c r="OF7" t="e">
        <f>COUNTIF(#REF!,1)</f>
        <v>#REF!</v>
      </c>
      <c r="OG7" t="e">
        <f>COUNTIF(#REF!,1)</f>
        <v>#REF!</v>
      </c>
      <c r="OH7" t="e">
        <f>COUNTIF(#REF!,1)</f>
        <v>#REF!</v>
      </c>
      <c r="OI7" s="1"/>
      <c r="OJ7" t="e">
        <f>COUNTIF(#REF!,1)</f>
        <v>#REF!</v>
      </c>
      <c r="OK7" s="1"/>
      <c r="OL7" t="e">
        <f>COUNTIF(#REF!,1)</f>
        <v>#REF!</v>
      </c>
      <c r="OM7" s="1"/>
      <c r="ON7" t="e">
        <f>COUNTIF(#REF!,1)</f>
        <v>#REF!</v>
      </c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</row>
    <row r="8" spans="1:477" x14ac:dyDescent="0.3">
      <c r="A8" s="1"/>
      <c r="B8" s="1"/>
      <c r="C8" s="1"/>
      <c r="D8" s="1"/>
      <c r="E8" t="s">
        <v>1082</v>
      </c>
      <c r="F8" t="s">
        <v>1083</v>
      </c>
      <c r="G8" s="1"/>
      <c r="H8" t="s">
        <v>1084</v>
      </c>
      <c r="I8" t="s">
        <v>1085</v>
      </c>
      <c r="J8" t="s">
        <v>1056</v>
      </c>
      <c r="K8" t="s">
        <v>1084</v>
      </c>
      <c r="L8" s="1"/>
      <c r="M8" s="1"/>
      <c r="N8" s="1"/>
      <c r="O8" s="1"/>
      <c r="P8" s="1"/>
      <c r="Q8" s="1"/>
      <c r="R8" t="s">
        <v>1086</v>
      </c>
      <c r="S8" s="1"/>
      <c r="T8" t="s">
        <v>1087</v>
      </c>
      <c r="U8" t="s">
        <v>1088</v>
      </c>
      <c r="V8" t="s">
        <v>1089</v>
      </c>
      <c r="W8" t="s">
        <v>1090</v>
      </c>
      <c r="X8" s="1"/>
      <c r="Y8" t="s">
        <v>1088</v>
      </c>
      <c r="Z8" t="s">
        <v>1088</v>
      </c>
      <c r="AA8" t="s">
        <v>1088</v>
      </c>
      <c r="AB8" t="s">
        <v>1088</v>
      </c>
      <c r="AC8" t="s">
        <v>1091</v>
      </c>
      <c r="AD8" t="s">
        <v>1088</v>
      </c>
      <c r="AE8" t="s">
        <v>1088</v>
      </c>
      <c r="AF8" t="s">
        <v>1088</v>
      </c>
      <c r="AG8" s="1"/>
      <c r="AH8" s="1"/>
      <c r="AI8" t="s">
        <v>1084</v>
      </c>
      <c r="AJ8" t="s">
        <v>1084</v>
      </c>
      <c r="AK8" t="s">
        <v>1084</v>
      </c>
      <c r="AL8" t="s">
        <v>1084</v>
      </c>
      <c r="AM8" t="s">
        <v>1084</v>
      </c>
      <c r="AN8" t="s">
        <v>1084</v>
      </c>
      <c r="AO8" t="s">
        <v>1084</v>
      </c>
      <c r="AP8" t="s">
        <v>1084</v>
      </c>
      <c r="AQ8" t="s">
        <v>1084</v>
      </c>
      <c r="AR8" t="s">
        <v>1084</v>
      </c>
      <c r="AS8" t="s">
        <v>1084</v>
      </c>
      <c r="AT8" t="s">
        <v>1084</v>
      </c>
      <c r="AU8" t="s">
        <v>1084</v>
      </c>
      <c r="AV8" t="s">
        <v>1084</v>
      </c>
      <c r="AW8" t="s">
        <v>1084</v>
      </c>
      <c r="AX8" t="s">
        <v>1084</v>
      </c>
      <c r="AY8" t="s">
        <v>1084</v>
      </c>
      <c r="AZ8" t="s">
        <v>1084</v>
      </c>
      <c r="BA8" t="s">
        <v>1084</v>
      </c>
      <c r="BB8" t="s">
        <v>1084</v>
      </c>
      <c r="BC8" t="s">
        <v>1084</v>
      </c>
      <c r="BD8" t="s">
        <v>1084</v>
      </c>
      <c r="BE8" t="s">
        <v>1084</v>
      </c>
      <c r="BF8" t="s">
        <v>1084</v>
      </c>
      <c r="BG8" t="s">
        <v>1084</v>
      </c>
      <c r="BH8" t="s">
        <v>1084</v>
      </c>
      <c r="BI8" t="s">
        <v>1084</v>
      </c>
      <c r="BJ8" t="s">
        <v>1084</v>
      </c>
      <c r="BK8" t="s">
        <v>1084</v>
      </c>
      <c r="BL8" t="s">
        <v>1084</v>
      </c>
      <c r="BM8" t="s">
        <v>1084</v>
      </c>
      <c r="BN8" t="s">
        <v>1084</v>
      </c>
      <c r="BO8" t="s">
        <v>1084</v>
      </c>
      <c r="BP8" t="s">
        <v>1084</v>
      </c>
      <c r="BQ8" t="s">
        <v>1084</v>
      </c>
      <c r="BR8" t="s">
        <v>1084</v>
      </c>
      <c r="BS8" t="s">
        <v>1084</v>
      </c>
      <c r="BT8" t="s">
        <v>1084</v>
      </c>
      <c r="BU8" t="s">
        <v>1084</v>
      </c>
      <c r="BV8" t="s">
        <v>1084</v>
      </c>
      <c r="BW8" t="s">
        <v>1084</v>
      </c>
      <c r="BX8" t="s">
        <v>1084</v>
      </c>
      <c r="BY8" t="s">
        <v>1092</v>
      </c>
      <c r="BZ8" s="1"/>
      <c r="CA8" s="1"/>
      <c r="CB8" t="s">
        <v>1093</v>
      </c>
      <c r="CC8" t="s">
        <v>1093</v>
      </c>
      <c r="CD8" t="s">
        <v>1093</v>
      </c>
      <c r="CE8" t="s">
        <v>1093</v>
      </c>
      <c r="CF8" t="s">
        <v>1093</v>
      </c>
      <c r="CG8" t="s">
        <v>1093</v>
      </c>
      <c r="CH8" t="s">
        <v>1093</v>
      </c>
      <c r="CI8" t="s">
        <v>1093</v>
      </c>
      <c r="CJ8" t="s">
        <v>1093</v>
      </c>
      <c r="CK8" t="s">
        <v>1093</v>
      </c>
      <c r="CL8" t="s">
        <v>1093</v>
      </c>
      <c r="CM8" t="s">
        <v>1093</v>
      </c>
      <c r="CN8" t="s">
        <v>1093</v>
      </c>
      <c r="CO8" t="s">
        <v>1093</v>
      </c>
      <c r="CP8" t="s">
        <v>1093</v>
      </c>
      <c r="CQ8" t="s">
        <v>1093</v>
      </c>
      <c r="CR8" t="s">
        <v>1093</v>
      </c>
      <c r="CS8" t="s">
        <v>1093</v>
      </c>
      <c r="CT8" t="s">
        <v>1093</v>
      </c>
      <c r="CU8" t="s">
        <v>1093</v>
      </c>
      <c r="CV8" t="s">
        <v>1093</v>
      </c>
      <c r="CW8" t="s">
        <v>1093</v>
      </c>
      <c r="CX8" t="s">
        <v>1093</v>
      </c>
      <c r="CY8" t="s">
        <v>1093</v>
      </c>
      <c r="CZ8" t="s">
        <v>1093</v>
      </c>
      <c r="DA8" t="s">
        <v>1093</v>
      </c>
      <c r="DB8" t="s">
        <v>1093</v>
      </c>
      <c r="DC8" t="s">
        <v>1093</v>
      </c>
      <c r="DD8" t="s">
        <v>1093</v>
      </c>
      <c r="DE8" t="s">
        <v>1093</v>
      </c>
      <c r="DF8" t="s">
        <v>1093</v>
      </c>
      <c r="DG8" t="s">
        <v>1093</v>
      </c>
      <c r="DH8" t="s">
        <v>1093</v>
      </c>
      <c r="DI8" t="s">
        <v>1093</v>
      </c>
      <c r="DJ8" t="s">
        <v>1093</v>
      </c>
      <c r="DK8" t="s">
        <v>1093</v>
      </c>
      <c r="DL8" t="s">
        <v>1093</v>
      </c>
      <c r="DM8" t="s">
        <v>1093</v>
      </c>
      <c r="DN8" t="s">
        <v>1093</v>
      </c>
      <c r="DO8" t="s">
        <v>1093</v>
      </c>
      <c r="DP8" t="s">
        <v>1065</v>
      </c>
      <c r="DQ8" t="s">
        <v>1065</v>
      </c>
      <c r="DR8" t="s">
        <v>1065</v>
      </c>
      <c r="DS8" t="s">
        <v>1065</v>
      </c>
      <c r="DT8" t="s">
        <v>1065</v>
      </c>
      <c r="DU8" t="s">
        <v>1065</v>
      </c>
      <c r="DV8" t="s">
        <v>1065</v>
      </c>
      <c r="DW8" t="s">
        <v>1065</v>
      </c>
      <c r="DX8" t="s">
        <v>1065</v>
      </c>
      <c r="DY8" t="s">
        <v>1065</v>
      </c>
      <c r="DZ8" t="s">
        <v>1065</v>
      </c>
      <c r="EA8" t="s">
        <v>1065</v>
      </c>
      <c r="EB8" t="s">
        <v>1065</v>
      </c>
      <c r="EC8" t="s">
        <v>1065</v>
      </c>
      <c r="ED8" t="s">
        <v>1065</v>
      </c>
      <c r="EE8" t="s">
        <v>1065</v>
      </c>
      <c r="EF8" t="s">
        <v>1065</v>
      </c>
      <c r="EG8" t="s">
        <v>1065</v>
      </c>
      <c r="EH8" t="s">
        <v>1065</v>
      </c>
      <c r="EI8" t="s">
        <v>1065</v>
      </c>
      <c r="EJ8" t="s">
        <v>1065</v>
      </c>
      <c r="EK8" t="s">
        <v>1065</v>
      </c>
      <c r="EL8" t="s">
        <v>1065</v>
      </c>
      <c r="EM8" t="s">
        <v>1065</v>
      </c>
      <c r="EN8" s="1"/>
      <c r="EO8" s="1"/>
      <c r="EP8" t="s">
        <v>1093</v>
      </c>
      <c r="EQ8" t="s">
        <v>1093</v>
      </c>
      <c r="ER8" t="s">
        <v>1093</v>
      </c>
      <c r="ES8" t="s">
        <v>1093</v>
      </c>
      <c r="ET8" t="s">
        <v>1093</v>
      </c>
      <c r="EU8" t="s">
        <v>1093</v>
      </c>
      <c r="EV8" t="s">
        <v>1093</v>
      </c>
      <c r="EW8" t="s">
        <v>1093</v>
      </c>
      <c r="EX8" t="s">
        <v>1093</v>
      </c>
      <c r="EY8" t="s">
        <v>1093</v>
      </c>
      <c r="EZ8" t="s">
        <v>1093</v>
      </c>
      <c r="FA8" t="s">
        <v>1093</v>
      </c>
      <c r="FB8" t="s">
        <v>1093</v>
      </c>
      <c r="FC8" t="s">
        <v>1093</v>
      </c>
      <c r="FD8" t="s">
        <v>1093</v>
      </c>
      <c r="FE8" t="s">
        <v>1093</v>
      </c>
      <c r="FF8" t="s">
        <v>1093</v>
      </c>
      <c r="FG8" t="s">
        <v>1093</v>
      </c>
      <c r="FH8" t="s">
        <v>1093</v>
      </c>
      <c r="FI8" t="s">
        <v>1093</v>
      </c>
      <c r="FJ8" t="s">
        <v>1093</v>
      </c>
      <c r="FK8" t="s">
        <v>1094</v>
      </c>
      <c r="FL8" t="s">
        <v>1094</v>
      </c>
      <c r="FM8" s="1"/>
      <c r="FN8" s="72" t="s">
        <v>505</v>
      </c>
      <c r="FO8" t="e">
        <f>COUNTIF(#REF!,1)</f>
        <v>#REF!</v>
      </c>
      <c r="FP8" s="72" t="s">
        <v>505</v>
      </c>
      <c r="FQ8" t="e">
        <f>COUNTIF(#REF!,1)</f>
        <v>#REF!</v>
      </c>
      <c r="FR8" s="72" t="s">
        <v>505</v>
      </c>
      <c r="FS8" t="e">
        <f>COUNTIF(#REF!,1)</f>
        <v>#REF!</v>
      </c>
      <c r="FT8" s="1"/>
      <c r="FU8" s="1"/>
      <c r="FV8" t="s">
        <v>1084</v>
      </c>
      <c r="FW8" t="s">
        <v>1084</v>
      </c>
      <c r="FX8" t="s">
        <v>1084</v>
      </c>
      <c r="FY8" t="s">
        <v>1084</v>
      </c>
      <c r="FZ8" t="s">
        <v>1084</v>
      </c>
      <c r="GA8" t="s">
        <v>1084</v>
      </c>
      <c r="GB8" t="s">
        <v>1084</v>
      </c>
      <c r="GC8" t="s">
        <v>1084</v>
      </c>
      <c r="GD8" t="s">
        <v>1084</v>
      </c>
      <c r="GE8" t="s">
        <v>1084</v>
      </c>
      <c r="GF8" t="s">
        <v>1084</v>
      </c>
      <c r="GG8" t="s">
        <v>1084</v>
      </c>
      <c r="GH8" t="s">
        <v>1084</v>
      </c>
      <c r="GI8" t="s">
        <v>1084</v>
      </c>
      <c r="GJ8" t="s">
        <v>1084</v>
      </c>
      <c r="GK8" t="s">
        <v>1084</v>
      </c>
      <c r="GL8" t="s">
        <v>1084</v>
      </c>
      <c r="GM8" t="s">
        <v>1084</v>
      </c>
      <c r="GN8" t="s">
        <v>1084</v>
      </c>
      <c r="GO8" t="s">
        <v>1084</v>
      </c>
      <c r="GP8" t="s">
        <v>1084</v>
      </c>
      <c r="GQ8" t="s">
        <v>1095</v>
      </c>
      <c r="GR8" t="s">
        <v>1096</v>
      </c>
      <c r="GS8" s="1" t="s">
        <v>440</v>
      </c>
      <c r="GT8" s="72" t="s">
        <v>505</v>
      </c>
      <c r="GU8" t="e">
        <f>COUNTIF(#REF!,1)</f>
        <v>#REF!</v>
      </c>
      <c r="GV8" s="72" t="s">
        <v>505</v>
      </c>
      <c r="GW8" t="e">
        <f>COUNTIF(#REF!,1)</f>
        <v>#REF!</v>
      </c>
      <c r="GX8" s="72" t="s">
        <v>505</v>
      </c>
      <c r="GY8" t="e">
        <f>COUNTIF(#REF!,1)</f>
        <v>#REF!</v>
      </c>
      <c r="GZ8" s="1"/>
      <c r="HA8" s="1"/>
      <c r="HB8" t="s">
        <v>1093</v>
      </c>
      <c r="HC8" t="s">
        <v>1093</v>
      </c>
      <c r="HD8" t="s">
        <v>1093</v>
      </c>
      <c r="HE8" t="s">
        <v>1093</v>
      </c>
      <c r="HF8" s="1"/>
      <c r="HG8" t="s">
        <v>1093</v>
      </c>
      <c r="HH8" s="1"/>
      <c r="HI8" t="s">
        <v>1093</v>
      </c>
      <c r="HJ8" t="s">
        <v>1093</v>
      </c>
      <c r="HK8" s="1"/>
      <c r="HL8" t="s">
        <v>1093</v>
      </c>
      <c r="HM8" t="s">
        <v>1093</v>
      </c>
      <c r="HN8" t="s">
        <v>1093</v>
      </c>
      <c r="HO8" t="s">
        <v>1093</v>
      </c>
      <c r="HP8" t="s">
        <v>1093</v>
      </c>
      <c r="HQ8" t="s">
        <v>1093</v>
      </c>
      <c r="HR8" t="s">
        <v>1093</v>
      </c>
      <c r="HS8" t="s">
        <v>1093</v>
      </c>
      <c r="HT8" s="1"/>
      <c r="HU8" t="s">
        <v>1093</v>
      </c>
      <c r="HV8" s="1"/>
      <c r="HW8" t="s">
        <v>1093</v>
      </c>
      <c r="HX8" s="1"/>
      <c r="HY8" s="1"/>
      <c r="HZ8" s="1"/>
      <c r="IA8" s="1"/>
      <c r="IB8" t="s">
        <v>1097</v>
      </c>
      <c r="IC8" t="s">
        <v>1097</v>
      </c>
      <c r="ID8" t="s">
        <v>1097</v>
      </c>
      <c r="IE8" t="s">
        <v>1097</v>
      </c>
      <c r="IF8" t="s">
        <v>1097</v>
      </c>
      <c r="IG8" t="s">
        <v>1097</v>
      </c>
      <c r="IH8" t="s">
        <v>1097</v>
      </c>
      <c r="II8" t="s">
        <v>1097</v>
      </c>
      <c r="IJ8" t="s">
        <v>1097</v>
      </c>
      <c r="IK8" t="s">
        <v>1097</v>
      </c>
      <c r="IL8" t="s">
        <v>1097</v>
      </c>
      <c r="IM8" t="s">
        <v>1097</v>
      </c>
      <c r="IN8" t="s">
        <v>1097</v>
      </c>
      <c r="IO8" t="s">
        <v>1097</v>
      </c>
      <c r="IP8" t="s">
        <v>1097</v>
      </c>
      <c r="IQ8" t="s">
        <v>1097</v>
      </c>
      <c r="IR8" t="s">
        <v>1097</v>
      </c>
      <c r="IS8" s="1"/>
      <c r="IT8" t="s">
        <v>1097</v>
      </c>
      <c r="IU8" s="1"/>
      <c r="IV8" s="1"/>
      <c r="IW8" s="1"/>
      <c r="IX8" s="1"/>
      <c r="IY8" t="s">
        <v>1098</v>
      </c>
      <c r="IZ8" t="s">
        <v>1098</v>
      </c>
      <c r="JA8" t="s">
        <v>1098</v>
      </c>
      <c r="JB8" t="s">
        <v>1098</v>
      </c>
      <c r="JC8" t="s">
        <v>1098</v>
      </c>
      <c r="JD8" t="s">
        <v>1098</v>
      </c>
      <c r="JG8" s="1"/>
      <c r="JH8" t="s">
        <v>1099</v>
      </c>
      <c r="JI8" t="s">
        <v>1099</v>
      </c>
      <c r="JJ8" t="s">
        <v>1099</v>
      </c>
      <c r="JK8" t="s">
        <v>1099</v>
      </c>
      <c r="JL8" t="s">
        <v>1099</v>
      </c>
      <c r="JM8" t="s">
        <v>1099</v>
      </c>
      <c r="JP8" s="1"/>
      <c r="JQ8" t="s">
        <v>1100</v>
      </c>
      <c r="JR8" t="s">
        <v>1100</v>
      </c>
      <c r="JS8" t="s">
        <v>1100</v>
      </c>
      <c r="JT8" t="s">
        <v>1100</v>
      </c>
      <c r="JU8" t="s">
        <v>1100</v>
      </c>
      <c r="JV8" t="s">
        <v>1100</v>
      </c>
      <c r="JY8" s="1"/>
      <c r="JZ8" t="s">
        <v>1100</v>
      </c>
      <c r="KA8" t="s">
        <v>1100</v>
      </c>
      <c r="KB8" t="s">
        <v>1100</v>
      </c>
      <c r="KC8" t="s">
        <v>1100</v>
      </c>
      <c r="KD8" t="s">
        <v>1100</v>
      </c>
      <c r="KE8" t="s">
        <v>1100</v>
      </c>
      <c r="KH8" s="1"/>
      <c r="KI8" t="s">
        <v>1100</v>
      </c>
      <c r="KK8" t="s">
        <v>1100</v>
      </c>
      <c r="KM8" t="s">
        <v>1100</v>
      </c>
      <c r="KO8" t="s">
        <v>1100</v>
      </c>
      <c r="KQ8" t="s">
        <v>1100</v>
      </c>
      <c r="KS8" t="s">
        <v>1100</v>
      </c>
      <c r="KW8" s="1"/>
      <c r="KX8" t="s">
        <v>1088</v>
      </c>
      <c r="KY8" t="s">
        <v>1088</v>
      </c>
      <c r="KZ8" t="s">
        <v>1088</v>
      </c>
      <c r="LA8" t="s">
        <v>1088</v>
      </c>
      <c r="LB8" t="s">
        <v>1088</v>
      </c>
      <c r="LC8" t="s">
        <v>1088</v>
      </c>
      <c r="LD8" t="s">
        <v>1088</v>
      </c>
      <c r="LE8" t="s">
        <v>1088</v>
      </c>
      <c r="LF8" t="s">
        <v>1088</v>
      </c>
      <c r="LG8" t="s">
        <v>1088</v>
      </c>
      <c r="LH8" t="s">
        <v>1088</v>
      </c>
      <c r="LI8" t="s">
        <v>1088</v>
      </c>
      <c r="LJ8" s="1"/>
      <c r="LK8" s="1"/>
      <c r="LL8" t="s">
        <v>1101</v>
      </c>
      <c r="LM8" t="s">
        <v>1101</v>
      </c>
      <c r="LN8" t="s">
        <v>1101</v>
      </c>
      <c r="LO8" t="s">
        <v>1101</v>
      </c>
      <c r="LP8" t="s">
        <v>1101</v>
      </c>
      <c r="LQ8" t="s">
        <v>1101</v>
      </c>
      <c r="LR8" t="s">
        <v>1101</v>
      </c>
      <c r="LS8" t="s">
        <v>1101</v>
      </c>
      <c r="LT8" t="s">
        <v>1101</v>
      </c>
      <c r="LU8" t="s">
        <v>1101</v>
      </c>
      <c r="LV8" t="s">
        <v>1101</v>
      </c>
      <c r="LW8" t="s">
        <v>1101</v>
      </c>
      <c r="LX8" t="s">
        <v>1101</v>
      </c>
      <c r="LY8" t="s">
        <v>1101</v>
      </c>
      <c r="LZ8" t="s">
        <v>1101</v>
      </c>
      <c r="MA8" t="s">
        <v>1101</v>
      </c>
      <c r="MB8" t="s">
        <v>1101</v>
      </c>
      <c r="MC8" t="s">
        <v>1101</v>
      </c>
      <c r="MD8" t="s">
        <v>1101</v>
      </c>
      <c r="ME8" t="s">
        <v>1101</v>
      </c>
      <c r="MF8" t="s">
        <v>1101</v>
      </c>
      <c r="MG8" t="s">
        <v>1101</v>
      </c>
      <c r="MH8" t="s">
        <v>1088</v>
      </c>
      <c r="MI8" t="s">
        <v>1088</v>
      </c>
      <c r="MJ8" t="s">
        <v>1088</v>
      </c>
      <c r="MK8" t="s">
        <v>1088</v>
      </c>
      <c r="ML8" t="s">
        <v>1088</v>
      </c>
      <c r="MM8" t="s">
        <v>1088</v>
      </c>
      <c r="MN8" s="1"/>
      <c r="MO8" t="s">
        <v>1102</v>
      </c>
      <c r="MP8" t="s">
        <v>1102</v>
      </c>
      <c r="MQ8" t="s">
        <v>1102</v>
      </c>
      <c r="MR8" t="s">
        <v>1102</v>
      </c>
      <c r="MS8" t="s">
        <v>1102</v>
      </c>
      <c r="MT8" t="s">
        <v>1102</v>
      </c>
      <c r="MU8" t="s">
        <v>1102</v>
      </c>
      <c r="MV8" t="s">
        <v>1102</v>
      </c>
      <c r="MW8" t="s">
        <v>1102</v>
      </c>
      <c r="MX8" t="s">
        <v>1102</v>
      </c>
      <c r="MZ8" s="1"/>
      <c r="NA8" s="1"/>
      <c r="NB8" t="s">
        <v>1103</v>
      </c>
      <c r="NC8" t="s">
        <v>1103</v>
      </c>
      <c r="ND8" s="1"/>
      <c r="NE8" t="s">
        <v>1103</v>
      </c>
      <c r="NF8" t="s">
        <v>1103</v>
      </c>
      <c r="NG8" s="1"/>
      <c r="NH8" t="s">
        <v>1103</v>
      </c>
      <c r="NI8" s="1"/>
      <c r="NJ8" t="s">
        <v>1103</v>
      </c>
      <c r="NK8" t="s">
        <v>1103</v>
      </c>
      <c r="NL8" t="s">
        <v>1103</v>
      </c>
      <c r="NM8" t="s">
        <v>1103</v>
      </c>
      <c r="NN8" s="1"/>
      <c r="NO8" t="s">
        <v>1103</v>
      </c>
      <c r="NP8" t="s">
        <v>1103</v>
      </c>
      <c r="NQ8" t="s">
        <v>1103</v>
      </c>
      <c r="NR8" s="1"/>
      <c r="NS8" t="s">
        <v>1103</v>
      </c>
      <c r="NT8" t="s">
        <v>1103</v>
      </c>
      <c r="NU8" s="1"/>
      <c r="NV8" t="s">
        <v>1103</v>
      </c>
      <c r="NW8" s="1"/>
      <c r="NX8" t="s">
        <v>1103</v>
      </c>
      <c r="NY8" t="s">
        <v>1103</v>
      </c>
      <c r="NZ8" s="1"/>
      <c r="OA8" t="s">
        <v>1103</v>
      </c>
      <c r="OB8" s="1"/>
      <c r="OC8" t="s">
        <v>1103</v>
      </c>
      <c r="OD8" s="1"/>
      <c r="OE8" t="s">
        <v>1103</v>
      </c>
      <c r="OF8" t="s">
        <v>1103</v>
      </c>
      <c r="OG8" t="s">
        <v>1103</v>
      </c>
      <c r="OH8" t="s">
        <v>1103</v>
      </c>
      <c r="OI8" s="1"/>
      <c r="OJ8" t="s">
        <v>1103</v>
      </c>
      <c r="OK8" s="1"/>
      <c r="OL8" t="s">
        <v>1103</v>
      </c>
      <c r="OM8" s="1"/>
      <c r="ON8" t="s">
        <v>1103</v>
      </c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</row>
    <row r="9" spans="1:477" x14ac:dyDescent="0.3">
      <c r="A9" s="1"/>
      <c r="B9" s="1"/>
      <c r="C9" s="1"/>
      <c r="D9" s="1"/>
      <c r="E9" t="e">
        <f>MAX(#REF!)</f>
        <v>#REF!</v>
      </c>
      <c r="F9" t="e">
        <f>COUNTIF(#REF!,2)</f>
        <v>#REF!</v>
      </c>
      <c r="G9" s="1"/>
      <c r="H9" t="e">
        <f>COUNTIF(#REF!,2)</f>
        <v>#REF!</v>
      </c>
      <c r="I9" t="e">
        <f>COUNTIF(#REF!,1)</f>
        <v>#REF!</v>
      </c>
      <c r="J9" t="e">
        <f>COUNTIF(#REF!,1)</f>
        <v>#REF!</v>
      </c>
      <c r="K9" t="e">
        <f>COUNTIF(#REF!,2)</f>
        <v>#REF!</v>
      </c>
      <c r="L9" s="1"/>
      <c r="M9" s="1"/>
      <c r="N9" s="1"/>
      <c r="O9" s="1"/>
      <c r="P9" s="1"/>
      <c r="Q9" s="1"/>
      <c r="R9" t="e">
        <f>COUNTIF(#REF!,2)</f>
        <v>#REF!</v>
      </c>
      <c r="S9" s="1"/>
      <c r="T9" t="e">
        <f>COUNTIF(#REF!,2)</f>
        <v>#REF!</v>
      </c>
      <c r="U9" t="e">
        <f>ROUND(_xlfn.STDEV.S(#REF!),2)</f>
        <v>#REF!</v>
      </c>
      <c r="V9" t="e">
        <f>COUNTIF(#REF!,2)</f>
        <v>#REF!</v>
      </c>
      <c r="W9" t="e">
        <f>COUNTIF(#REF!,2)</f>
        <v>#REF!</v>
      </c>
      <c r="X9" s="1"/>
      <c r="Y9" t="e">
        <f t="shared" ref="Y9" si="266">ROUND(_xlfn.STDEV.S(#REF!),2)</f>
        <v>#REF!</v>
      </c>
      <c r="Z9" t="e">
        <f t="shared" ref="Z9" si="267">ROUND(_xlfn.STDEV.S(#REF!),2)</f>
        <v>#REF!</v>
      </c>
      <c r="AA9" t="e">
        <f t="shared" ref="AA9" si="268">ROUND(_xlfn.STDEV.S(#REF!),2)</f>
        <v>#REF!</v>
      </c>
      <c r="AB9" t="e">
        <f t="shared" ref="AB9" si="269">ROUND(_xlfn.STDEV.S(#REF!),2)</f>
        <v>#REF!</v>
      </c>
      <c r="AC9" t="e">
        <f t="shared" ref="AC9" si="270">ROUND(_xlfn.STDEV.S(#REF!),2)</f>
        <v>#REF!</v>
      </c>
      <c r="AD9" t="e">
        <f t="shared" ref="AD9" si="271">ROUND(_xlfn.STDEV.S(#REF!),2)</f>
        <v>#REF!</v>
      </c>
      <c r="AE9" t="e">
        <f t="shared" ref="AE9" si="272">ROUND(_xlfn.STDEV.S(#REF!),2)</f>
        <v>#REF!</v>
      </c>
      <c r="AF9" t="e">
        <f t="shared" ref="AF9" si="273">ROUND(_xlfn.STDEV.S(#REF!),2)</f>
        <v>#REF!</v>
      </c>
      <c r="AG9" s="1"/>
      <c r="AH9" s="1"/>
      <c r="AI9" t="e">
        <f t="shared" ref="AI9" si="274">COUNTIF(#REF!,2)</f>
        <v>#REF!</v>
      </c>
      <c r="AJ9" t="e">
        <f t="shared" ref="AJ9" si="275">COUNTIF(#REF!,2)</f>
        <v>#REF!</v>
      </c>
      <c r="AK9" t="e">
        <f t="shared" ref="AK9" si="276">COUNTIF(#REF!,2)</f>
        <v>#REF!</v>
      </c>
      <c r="AL9" t="e">
        <f t="shared" ref="AL9" si="277">COUNTIF(#REF!,2)</f>
        <v>#REF!</v>
      </c>
      <c r="AM9" t="e">
        <f t="shared" ref="AM9" si="278">COUNTIF(#REF!,2)</f>
        <v>#REF!</v>
      </c>
      <c r="AN9" t="e">
        <f t="shared" ref="AN9" si="279">COUNTIF(#REF!,2)</f>
        <v>#REF!</v>
      </c>
      <c r="AO9" t="e">
        <f t="shared" ref="AO9" si="280">COUNTIF(#REF!,2)</f>
        <v>#REF!</v>
      </c>
      <c r="AP9" t="e">
        <f t="shared" ref="AP9" si="281">COUNTIF(#REF!,2)</f>
        <v>#REF!</v>
      </c>
      <c r="AQ9" t="e">
        <f t="shared" ref="AQ9" si="282">COUNTIF(#REF!,2)</f>
        <v>#REF!</v>
      </c>
      <c r="AR9" t="e">
        <f t="shared" ref="AR9" si="283">COUNTIF(#REF!,2)</f>
        <v>#REF!</v>
      </c>
      <c r="AS9" t="e">
        <f t="shared" ref="AS9" si="284">COUNTIF(#REF!,2)</f>
        <v>#REF!</v>
      </c>
      <c r="AT9" t="e">
        <f t="shared" ref="AT9" si="285">COUNTIF(#REF!,2)</f>
        <v>#REF!</v>
      </c>
      <c r="AU9" t="e">
        <f t="shared" ref="AU9" si="286">COUNTIF(#REF!,2)</f>
        <v>#REF!</v>
      </c>
      <c r="AV9" t="e">
        <f t="shared" ref="AV9" si="287">COUNTIF(#REF!,2)</f>
        <v>#REF!</v>
      </c>
      <c r="AW9" t="e">
        <f t="shared" ref="AW9" si="288">COUNTIF(#REF!,2)</f>
        <v>#REF!</v>
      </c>
      <c r="AX9" t="e">
        <f t="shared" ref="AX9" si="289">COUNTIF(#REF!,2)</f>
        <v>#REF!</v>
      </c>
      <c r="AY9" t="e">
        <f t="shared" ref="AY9" si="290">COUNTIF(#REF!,2)</f>
        <v>#REF!</v>
      </c>
      <c r="AZ9" t="e">
        <f t="shared" ref="AZ9" si="291">COUNTIF(#REF!,2)</f>
        <v>#REF!</v>
      </c>
      <c r="BA9" t="e">
        <f t="shared" ref="BA9" si="292">COUNTIF(#REF!,2)</f>
        <v>#REF!</v>
      </c>
      <c r="BB9" t="e">
        <f t="shared" ref="BB9" si="293">COUNTIF(#REF!,2)</f>
        <v>#REF!</v>
      </c>
      <c r="BC9" t="e">
        <f t="shared" ref="BC9" si="294">COUNTIF(#REF!,2)</f>
        <v>#REF!</v>
      </c>
      <c r="BD9" t="e">
        <f t="shared" ref="BD9" si="295">COUNTIF(#REF!,2)</f>
        <v>#REF!</v>
      </c>
      <c r="BE9" t="e">
        <f t="shared" ref="BE9" si="296">COUNTIF(#REF!,2)</f>
        <v>#REF!</v>
      </c>
      <c r="BF9" t="e">
        <f t="shared" ref="BF9" si="297">COUNTIF(#REF!,2)</f>
        <v>#REF!</v>
      </c>
      <c r="BG9" t="e">
        <f t="shared" ref="BG9" si="298">COUNTIF(#REF!,2)</f>
        <v>#REF!</v>
      </c>
      <c r="BH9" t="e">
        <f t="shared" ref="BH9" si="299">COUNTIF(#REF!,2)</f>
        <v>#REF!</v>
      </c>
      <c r="BI9" t="e">
        <f t="shared" ref="BI9" si="300">COUNTIF(#REF!,2)</f>
        <v>#REF!</v>
      </c>
      <c r="BJ9" t="e">
        <f t="shared" ref="BJ9" si="301">COUNTIF(#REF!,2)</f>
        <v>#REF!</v>
      </c>
      <c r="BK9" t="e">
        <f t="shared" ref="BK9" si="302">COUNTIF(#REF!,2)</f>
        <v>#REF!</v>
      </c>
      <c r="BL9" t="e">
        <f t="shared" ref="BL9" si="303">COUNTIF(#REF!,2)</f>
        <v>#REF!</v>
      </c>
      <c r="BM9" t="e">
        <f t="shared" ref="BM9" si="304">COUNTIF(#REF!,2)</f>
        <v>#REF!</v>
      </c>
      <c r="BN9" t="e">
        <f t="shared" ref="BN9" si="305">COUNTIF(#REF!,2)</f>
        <v>#REF!</v>
      </c>
      <c r="BO9" t="e">
        <f t="shared" ref="BO9" si="306">COUNTIF(#REF!,2)</f>
        <v>#REF!</v>
      </c>
      <c r="BP9" t="e">
        <f t="shared" ref="BP9" si="307">COUNTIF(#REF!,2)</f>
        <v>#REF!</v>
      </c>
      <c r="BQ9" t="e">
        <f t="shared" ref="BQ9" si="308">COUNTIF(#REF!,2)</f>
        <v>#REF!</v>
      </c>
      <c r="BR9" t="e">
        <f t="shared" ref="BR9" si="309">COUNTIF(#REF!,2)</f>
        <v>#REF!</v>
      </c>
      <c r="BS9" t="e">
        <f t="shared" ref="BS9" si="310">COUNTIF(#REF!,2)</f>
        <v>#REF!</v>
      </c>
      <c r="BT9" t="e">
        <f t="shared" ref="BT9" si="311">COUNTIF(#REF!,2)</f>
        <v>#REF!</v>
      </c>
      <c r="BU9" t="e">
        <f t="shared" ref="BU9" si="312">COUNTIF(#REF!,2)</f>
        <v>#REF!</v>
      </c>
      <c r="BV9" t="e">
        <f t="shared" ref="BV9" si="313">COUNTIF(#REF!,2)</f>
        <v>#REF!</v>
      </c>
      <c r="BW9" t="e">
        <f t="shared" ref="BW9" si="314">COUNTIF(#REF!,2)</f>
        <v>#REF!</v>
      </c>
      <c r="BX9" t="e">
        <f t="shared" ref="BX9" si="315">COUNTIF(#REF!,2)</f>
        <v>#REF!</v>
      </c>
      <c r="BY9" t="e">
        <f>ROUND(((BY7/21)*100),1)</f>
        <v>#REF!</v>
      </c>
      <c r="BZ9" s="1"/>
      <c r="CA9" s="1"/>
      <c r="CB9" t="e">
        <f t="shared" ref="CB9" si="316">COUNTIF(#REF!,2)</f>
        <v>#REF!</v>
      </c>
      <c r="CC9" t="e">
        <f t="shared" ref="CC9" si="317">COUNTIF(#REF!,2)</f>
        <v>#REF!</v>
      </c>
      <c r="CD9" t="e">
        <f t="shared" ref="CD9" si="318">COUNTIF(#REF!,2)</f>
        <v>#REF!</v>
      </c>
      <c r="CE9" t="e">
        <f t="shared" ref="CE9" si="319">COUNTIF(#REF!,2)</f>
        <v>#REF!</v>
      </c>
      <c r="CF9" t="e">
        <f t="shared" ref="CF9" si="320">COUNTIF(#REF!,2)</f>
        <v>#REF!</v>
      </c>
      <c r="CG9" t="e">
        <f t="shared" ref="CG9" si="321">COUNTIF(#REF!,2)</f>
        <v>#REF!</v>
      </c>
      <c r="CH9" t="e">
        <f t="shared" ref="CH9" si="322">COUNTIF(#REF!,2)</f>
        <v>#REF!</v>
      </c>
      <c r="CI9" t="e">
        <f t="shared" ref="CI9" si="323">COUNTIF(#REF!,2)</f>
        <v>#REF!</v>
      </c>
      <c r="CJ9" t="e">
        <f t="shared" ref="CJ9" si="324">COUNTIF(#REF!,2)</f>
        <v>#REF!</v>
      </c>
      <c r="CK9" t="e">
        <f t="shared" ref="CK9" si="325">COUNTIF(#REF!,2)</f>
        <v>#REF!</v>
      </c>
      <c r="CL9" t="e">
        <f t="shared" ref="CL9" si="326">COUNTIF(#REF!,2)</f>
        <v>#REF!</v>
      </c>
      <c r="CM9" t="e">
        <f t="shared" ref="CM9" si="327">COUNTIF(#REF!,2)</f>
        <v>#REF!</v>
      </c>
      <c r="CN9" t="e">
        <f t="shared" ref="CN9" si="328">COUNTIF(#REF!,2)</f>
        <v>#REF!</v>
      </c>
      <c r="CO9" t="e">
        <f t="shared" ref="CO9" si="329">COUNTIF(#REF!,2)</f>
        <v>#REF!</v>
      </c>
      <c r="CP9" t="e">
        <f t="shared" ref="CP9" si="330">COUNTIF(#REF!,2)</f>
        <v>#REF!</v>
      </c>
      <c r="CQ9" t="e">
        <f t="shared" ref="CQ9" si="331">COUNTIF(#REF!,2)</f>
        <v>#REF!</v>
      </c>
      <c r="CR9" t="e">
        <f t="shared" ref="CR9" si="332">COUNTIF(#REF!,2)</f>
        <v>#REF!</v>
      </c>
      <c r="CS9" t="e">
        <f t="shared" ref="CS9" si="333">COUNTIF(#REF!,2)</f>
        <v>#REF!</v>
      </c>
      <c r="CT9" t="e">
        <f t="shared" ref="CT9" si="334">COUNTIF(#REF!,2)</f>
        <v>#REF!</v>
      </c>
      <c r="CU9" t="e">
        <f t="shared" ref="CU9" si="335">COUNTIF(#REF!,2)</f>
        <v>#REF!</v>
      </c>
      <c r="CV9" t="e">
        <f t="shared" ref="CV9" si="336">COUNTIF(#REF!,2)</f>
        <v>#REF!</v>
      </c>
      <c r="CW9" t="e">
        <f t="shared" ref="CW9" si="337">COUNTIF(#REF!,2)</f>
        <v>#REF!</v>
      </c>
      <c r="CX9" t="e">
        <f t="shared" ref="CX9" si="338">COUNTIF(#REF!,2)</f>
        <v>#REF!</v>
      </c>
      <c r="CY9" t="e">
        <f t="shared" ref="CY9" si="339">COUNTIF(#REF!,2)</f>
        <v>#REF!</v>
      </c>
      <c r="CZ9" t="e">
        <f t="shared" ref="CZ9" si="340">COUNTIF(#REF!,2)</f>
        <v>#REF!</v>
      </c>
      <c r="DA9" t="e">
        <f t="shared" ref="DA9" si="341">COUNTIF(#REF!,2)</f>
        <v>#REF!</v>
      </c>
      <c r="DB9" t="e">
        <f t="shared" ref="DB9" si="342">COUNTIF(#REF!,2)</f>
        <v>#REF!</v>
      </c>
      <c r="DC9" t="e">
        <f t="shared" ref="DC9" si="343">COUNTIF(#REF!,2)</f>
        <v>#REF!</v>
      </c>
      <c r="DD9" t="e">
        <f t="shared" ref="DD9" si="344">COUNTIF(#REF!,2)</f>
        <v>#REF!</v>
      </c>
      <c r="DE9" t="e">
        <f t="shared" ref="DE9" si="345">COUNTIF(#REF!,2)</f>
        <v>#REF!</v>
      </c>
      <c r="DF9" t="e">
        <f t="shared" ref="DF9" si="346">COUNTIF(#REF!,2)</f>
        <v>#REF!</v>
      </c>
      <c r="DG9" t="e">
        <f t="shared" ref="DG9" si="347">COUNTIF(#REF!,2)</f>
        <v>#REF!</v>
      </c>
      <c r="DH9" t="e">
        <f t="shared" ref="DH9" si="348">COUNTIF(#REF!,2)</f>
        <v>#REF!</v>
      </c>
      <c r="DI9" t="e">
        <f t="shared" ref="DI9" si="349">COUNTIF(#REF!,2)</f>
        <v>#REF!</v>
      </c>
      <c r="DJ9" t="e">
        <f t="shared" ref="DJ9" si="350">COUNTIF(#REF!,2)</f>
        <v>#REF!</v>
      </c>
      <c r="DK9" t="e">
        <f t="shared" ref="DK9" si="351">COUNTIF(#REF!,2)</f>
        <v>#REF!</v>
      </c>
      <c r="DL9" t="e">
        <f t="shared" ref="DL9" si="352">COUNTIF(#REF!,2)</f>
        <v>#REF!</v>
      </c>
      <c r="DM9" t="e">
        <f t="shared" ref="DM9" si="353">COUNTIF(#REF!,2)</f>
        <v>#REF!</v>
      </c>
      <c r="DN9" t="e">
        <f t="shared" ref="DN9" si="354">COUNTIF(#REF!,2)</f>
        <v>#REF!</v>
      </c>
      <c r="DO9" t="e">
        <f t="shared" ref="DO9" si="355">COUNTIF(#REF!,2)</f>
        <v>#REF!</v>
      </c>
      <c r="DP9" t="e">
        <f t="shared" ref="DP9" si="356">ROUND(AVERAGE(#REF!),2)</f>
        <v>#REF!</v>
      </c>
      <c r="DQ9" t="e">
        <f t="shared" ref="DQ9" si="357">ROUND(AVERAGE(#REF!),2)</f>
        <v>#REF!</v>
      </c>
      <c r="DR9" t="e">
        <f t="shared" ref="DR9" si="358">ROUND(AVERAGE(#REF!),2)</f>
        <v>#REF!</v>
      </c>
      <c r="DS9" t="e">
        <f t="shared" ref="DS9" si="359">ROUND(AVERAGE(#REF!),2)</f>
        <v>#REF!</v>
      </c>
      <c r="DT9" t="e">
        <f t="shared" ref="DT9" si="360">ROUND(AVERAGE(#REF!),2)</f>
        <v>#REF!</v>
      </c>
      <c r="DU9" t="e">
        <f t="shared" ref="DU9" si="361">ROUND(AVERAGE(#REF!),2)</f>
        <v>#REF!</v>
      </c>
      <c r="DV9" t="e">
        <f t="shared" ref="DV9" si="362">ROUND(AVERAGE(#REF!),2)</f>
        <v>#REF!</v>
      </c>
      <c r="DW9" t="e">
        <f t="shared" ref="DW9" si="363">ROUND(AVERAGE(#REF!),2)</f>
        <v>#REF!</v>
      </c>
      <c r="DX9" t="e">
        <f t="shared" ref="DX9" si="364">ROUND(AVERAGE(#REF!),2)</f>
        <v>#REF!</v>
      </c>
      <c r="DY9" t="e">
        <f t="shared" ref="DY9" si="365">ROUND(AVERAGE(#REF!),2)</f>
        <v>#REF!</v>
      </c>
      <c r="DZ9" t="e">
        <f t="shared" ref="DZ9" si="366">ROUND(AVERAGE(#REF!),2)</f>
        <v>#REF!</v>
      </c>
      <c r="EA9" t="e">
        <f t="shared" ref="EA9" si="367">ROUND(AVERAGE(#REF!),2)</f>
        <v>#REF!</v>
      </c>
      <c r="EB9" t="e">
        <f t="shared" ref="EB9" si="368">ROUND(AVERAGE(#REF!),2)</f>
        <v>#REF!</v>
      </c>
      <c r="EC9" t="e">
        <f t="shared" ref="EC9" si="369">ROUND(AVERAGE(#REF!),2)</f>
        <v>#REF!</v>
      </c>
      <c r="ED9" t="e">
        <f t="shared" ref="ED9" si="370">ROUND(AVERAGE(#REF!),2)</f>
        <v>#REF!</v>
      </c>
      <c r="EE9" t="e">
        <f t="shared" ref="EE9" si="371">ROUND(AVERAGE(#REF!),2)</f>
        <v>#REF!</v>
      </c>
      <c r="EF9" t="e">
        <f t="shared" ref="EF9" si="372">ROUND(AVERAGE(#REF!),2)</f>
        <v>#REF!</v>
      </c>
      <c r="EG9" t="e">
        <f t="shared" ref="EG9" si="373">ROUND(AVERAGE(#REF!),2)</f>
        <v>#REF!</v>
      </c>
      <c r="EH9" t="e">
        <f t="shared" ref="EH9" si="374">ROUND(AVERAGE(#REF!),2)</f>
        <v>#REF!</v>
      </c>
      <c r="EI9" t="e">
        <f t="shared" ref="EI9" si="375">ROUND(AVERAGE(#REF!),2)</f>
        <v>#REF!</v>
      </c>
      <c r="EJ9" t="e">
        <f t="shared" ref="EJ9" si="376">ROUND(AVERAGE(#REF!),2)</f>
        <v>#REF!</v>
      </c>
      <c r="EK9" t="e">
        <f t="shared" ref="EK9" si="377">ROUND(AVERAGE(#REF!),2)</f>
        <v>#REF!</v>
      </c>
      <c r="EL9" t="e">
        <f t="shared" ref="EL9" si="378">ROUND(AVERAGE(#REF!),2)</f>
        <v>#REF!</v>
      </c>
      <c r="EM9" t="e">
        <f t="shared" ref="EM9" si="379">ROUND(AVERAGE(#REF!),2)</f>
        <v>#REF!</v>
      </c>
      <c r="EN9" s="1"/>
      <c r="EO9" s="1"/>
      <c r="EP9" t="e">
        <f t="shared" ref="EP9" si="380">COUNTIF(#REF!,2)</f>
        <v>#REF!</v>
      </c>
      <c r="EQ9" t="e">
        <f t="shared" ref="EQ9" si="381">COUNTIF(#REF!,2)</f>
        <v>#REF!</v>
      </c>
      <c r="ER9" t="e">
        <f t="shared" ref="ER9" si="382">COUNTIF(#REF!,2)</f>
        <v>#REF!</v>
      </c>
      <c r="ES9" t="e">
        <f t="shared" ref="ES9" si="383">COUNTIF(#REF!,2)</f>
        <v>#REF!</v>
      </c>
      <c r="ET9" t="e">
        <f t="shared" ref="ET9" si="384">COUNTIF(#REF!,2)</f>
        <v>#REF!</v>
      </c>
      <c r="EU9" t="e">
        <f t="shared" ref="EU9" si="385">COUNTIF(#REF!,2)</f>
        <v>#REF!</v>
      </c>
      <c r="EV9" t="e">
        <f t="shared" ref="EV9" si="386">COUNTIF(#REF!,2)</f>
        <v>#REF!</v>
      </c>
      <c r="EW9" t="e">
        <f t="shared" ref="EW9" si="387">COUNTIF(#REF!,2)</f>
        <v>#REF!</v>
      </c>
      <c r="EX9" t="e">
        <f t="shared" ref="EX9" si="388">COUNTIF(#REF!,2)</f>
        <v>#REF!</v>
      </c>
      <c r="EY9" t="e">
        <f t="shared" ref="EY9" si="389">COUNTIF(#REF!,2)</f>
        <v>#REF!</v>
      </c>
      <c r="EZ9" t="e">
        <f t="shared" ref="EZ9" si="390">COUNTIF(#REF!,2)</f>
        <v>#REF!</v>
      </c>
      <c r="FA9" t="e">
        <f t="shared" ref="FA9" si="391">COUNTIF(#REF!,2)</f>
        <v>#REF!</v>
      </c>
      <c r="FB9" t="e">
        <f t="shared" ref="FB9" si="392">COUNTIF(#REF!,2)</f>
        <v>#REF!</v>
      </c>
      <c r="FC9" t="e">
        <f t="shared" ref="FC9" si="393">COUNTIF(#REF!,2)</f>
        <v>#REF!</v>
      </c>
      <c r="FD9" t="e">
        <f t="shared" ref="FD9" si="394">COUNTIF(#REF!,2)</f>
        <v>#REF!</v>
      </c>
      <c r="FE9" t="e">
        <f t="shared" ref="FE9" si="395">COUNTIF(#REF!,2)</f>
        <v>#REF!</v>
      </c>
      <c r="FF9" t="e">
        <f t="shared" ref="FF9" si="396">COUNTIF(#REF!,2)</f>
        <v>#REF!</v>
      </c>
      <c r="FG9" t="e">
        <f t="shared" ref="FG9" si="397">COUNTIF(#REF!,2)</f>
        <v>#REF!</v>
      </c>
      <c r="FH9" t="e">
        <f t="shared" ref="FH9" si="398">COUNTIF(#REF!,2)</f>
        <v>#REF!</v>
      </c>
      <c r="FI9" t="e">
        <f t="shared" ref="FI9" si="399">COUNTIF(#REF!,2)</f>
        <v>#REF!</v>
      </c>
      <c r="FJ9" t="e">
        <f t="shared" ref="FJ9" si="400">COUNTIF(#REF!,2)</f>
        <v>#REF!</v>
      </c>
      <c r="FK9" s="56" t="s">
        <v>1104</v>
      </c>
      <c r="FL9" s="71">
        <v>42009</v>
      </c>
      <c r="FM9" s="1"/>
      <c r="FN9" s="27" t="s">
        <v>178</v>
      </c>
      <c r="FP9" s="27" t="s">
        <v>178</v>
      </c>
      <c r="FR9" s="27" t="s">
        <v>178</v>
      </c>
      <c r="FT9" s="1"/>
      <c r="FU9" s="1"/>
      <c r="FV9" t="e">
        <f t="shared" ref="FV9" si="401">COUNTIF(#REF!,2)</f>
        <v>#REF!</v>
      </c>
      <c r="FW9" t="e">
        <f t="shared" ref="FW9" si="402">COUNTIF(#REF!,2)</f>
        <v>#REF!</v>
      </c>
      <c r="FX9" t="e">
        <f t="shared" ref="FX9" si="403">COUNTIF(#REF!,2)</f>
        <v>#REF!</v>
      </c>
      <c r="FY9" t="e">
        <f t="shared" ref="FY9" si="404">COUNTIF(#REF!,2)</f>
        <v>#REF!</v>
      </c>
      <c r="FZ9" t="e">
        <f t="shared" ref="FZ9" si="405">COUNTIF(#REF!,2)</f>
        <v>#REF!</v>
      </c>
      <c r="GA9" t="e">
        <f t="shared" ref="GA9" si="406">COUNTIF(#REF!,2)</f>
        <v>#REF!</v>
      </c>
      <c r="GB9" t="e">
        <f t="shared" ref="GB9" si="407">COUNTIF(#REF!,2)</f>
        <v>#REF!</v>
      </c>
      <c r="GC9" t="e">
        <f t="shared" ref="GC9" si="408">COUNTIF(#REF!,2)</f>
        <v>#REF!</v>
      </c>
      <c r="GD9" t="e">
        <f t="shared" ref="GD9" si="409">COUNTIF(#REF!,2)</f>
        <v>#REF!</v>
      </c>
      <c r="GE9" t="e">
        <f t="shared" ref="GE9" si="410">COUNTIF(#REF!,2)</f>
        <v>#REF!</v>
      </c>
      <c r="GF9" t="e">
        <f t="shared" ref="GF9" si="411">COUNTIF(#REF!,2)</f>
        <v>#REF!</v>
      </c>
      <c r="GG9" t="e">
        <f t="shared" ref="GG9" si="412">COUNTIF(#REF!,2)</f>
        <v>#REF!</v>
      </c>
      <c r="GH9" t="e">
        <f t="shared" ref="GH9" si="413">COUNTIF(#REF!,2)</f>
        <v>#REF!</v>
      </c>
      <c r="GI9" t="e">
        <f t="shared" ref="GI9" si="414">COUNTIF(#REF!,2)</f>
        <v>#REF!</v>
      </c>
      <c r="GJ9" t="e">
        <f t="shared" ref="GJ9" si="415">COUNTIF(#REF!,2)</f>
        <v>#REF!</v>
      </c>
      <c r="GK9" t="e">
        <f t="shared" ref="GK9" si="416">COUNTIF(#REF!,2)</f>
        <v>#REF!</v>
      </c>
      <c r="GL9" t="e">
        <f t="shared" ref="GL9" si="417">COUNTIF(#REF!,2)</f>
        <v>#REF!</v>
      </c>
      <c r="GM9" t="e">
        <f t="shared" ref="GM9" si="418">COUNTIF(#REF!,2)</f>
        <v>#REF!</v>
      </c>
      <c r="GN9" t="e">
        <f t="shared" ref="GN9" si="419">COUNTIF(#REF!,2)</f>
        <v>#REF!</v>
      </c>
      <c r="GO9" t="e">
        <f t="shared" ref="GO9" si="420">COUNTIF(#REF!,2)</f>
        <v>#REF!</v>
      </c>
      <c r="GP9" t="e">
        <f t="shared" ref="GP9" si="421">COUNTIF(#REF!,2)</f>
        <v>#REF!</v>
      </c>
      <c r="GQ9" t="e">
        <f>MAX(#REF!)</f>
        <v>#REF!</v>
      </c>
      <c r="GR9" t="e">
        <f>MAX(#REF!)</f>
        <v>#REF!</v>
      </c>
      <c r="GS9" s="1"/>
      <c r="GT9" s="27" t="s">
        <v>178</v>
      </c>
      <c r="GV9" s="27" t="s">
        <v>178</v>
      </c>
      <c r="GX9" s="27" t="s">
        <v>178</v>
      </c>
      <c r="GZ9" s="1"/>
      <c r="HA9" s="1"/>
      <c r="HB9" t="e">
        <f>COUNTIF(#REF!,2)</f>
        <v>#REF!</v>
      </c>
      <c r="HC9" t="e">
        <f>COUNTIF(#REF!,2)</f>
        <v>#REF!</v>
      </c>
      <c r="HD9" t="e">
        <f>COUNTIF(#REF!,2)</f>
        <v>#REF!</v>
      </c>
      <c r="HE9" t="e">
        <f>COUNTIF(#REF!,2)</f>
        <v>#REF!</v>
      </c>
      <c r="HF9" s="1"/>
      <c r="HG9" t="e">
        <f>COUNTIF(#REF!,2)</f>
        <v>#REF!</v>
      </c>
      <c r="HH9" s="1"/>
      <c r="HI9" t="e">
        <f>COUNTIF(#REF!,2)</f>
        <v>#REF!</v>
      </c>
      <c r="HJ9" t="e">
        <f>COUNTIF(#REF!,2)</f>
        <v>#REF!</v>
      </c>
      <c r="HK9" s="1"/>
      <c r="HL9" t="e">
        <f t="shared" ref="HL9" si="422">COUNTIF(#REF!,2)</f>
        <v>#REF!</v>
      </c>
      <c r="HM9" t="e">
        <f t="shared" ref="HM9" si="423">COUNTIF(#REF!,2)</f>
        <v>#REF!</v>
      </c>
      <c r="HN9" t="e">
        <f t="shared" ref="HN9" si="424">COUNTIF(#REF!,2)</f>
        <v>#REF!</v>
      </c>
      <c r="HO9" t="e">
        <f t="shared" ref="HO9" si="425">COUNTIF(#REF!,2)</f>
        <v>#REF!</v>
      </c>
      <c r="HP9" t="e">
        <f t="shared" ref="HP9" si="426">COUNTIF(#REF!,2)</f>
        <v>#REF!</v>
      </c>
      <c r="HQ9" t="e">
        <f t="shared" ref="HQ9" si="427">COUNTIF(#REF!,2)</f>
        <v>#REF!</v>
      </c>
      <c r="HR9" t="e">
        <f t="shared" ref="HR9" si="428">COUNTIF(#REF!,2)</f>
        <v>#REF!</v>
      </c>
      <c r="HS9" t="e">
        <f t="shared" ref="HS9" si="429">COUNTIF(#REF!,2)</f>
        <v>#REF!</v>
      </c>
      <c r="HT9" s="1"/>
      <c r="HU9" t="e">
        <f>COUNTIF(#REF!,2)</f>
        <v>#REF!</v>
      </c>
      <c r="HV9" s="1"/>
      <c r="HW9" t="e">
        <f>COUNTIF(#REF!,2)</f>
        <v>#REF!</v>
      </c>
      <c r="HX9" s="1"/>
      <c r="HY9" s="1"/>
      <c r="HZ9" s="1"/>
      <c r="IA9" s="1"/>
      <c r="IB9" t="e">
        <f t="shared" ref="IB9" si="430">COUNTIF(#REF!,2)</f>
        <v>#REF!</v>
      </c>
      <c r="IC9" t="e">
        <f t="shared" ref="IC9" si="431">COUNTIF(#REF!,2)</f>
        <v>#REF!</v>
      </c>
      <c r="ID9" t="e">
        <f t="shared" ref="ID9" si="432">COUNTIF(#REF!,2)</f>
        <v>#REF!</v>
      </c>
      <c r="IE9" t="e">
        <f t="shared" ref="IE9" si="433">COUNTIF(#REF!,2)</f>
        <v>#REF!</v>
      </c>
      <c r="IF9" t="e">
        <f t="shared" ref="IF9" si="434">COUNTIF(#REF!,2)</f>
        <v>#REF!</v>
      </c>
      <c r="IG9" t="e">
        <f t="shared" ref="IG9" si="435">COUNTIF(#REF!,2)</f>
        <v>#REF!</v>
      </c>
      <c r="IH9" t="e">
        <f t="shared" ref="IH9" si="436">COUNTIF(#REF!,2)</f>
        <v>#REF!</v>
      </c>
      <c r="II9" t="e">
        <f t="shared" ref="II9" si="437">COUNTIF(#REF!,2)</f>
        <v>#REF!</v>
      </c>
      <c r="IJ9" t="e">
        <f t="shared" ref="IJ9" si="438">COUNTIF(#REF!,2)</f>
        <v>#REF!</v>
      </c>
      <c r="IK9" t="e">
        <f t="shared" ref="IK9" si="439">COUNTIF(#REF!,2)</f>
        <v>#REF!</v>
      </c>
      <c r="IL9" t="e">
        <f t="shared" ref="IL9" si="440">COUNTIF(#REF!,2)</f>
        <v>#REF!</v>
      </c>
      <c r="IM9" t="e">
        <f t="shared" ref="IM9" si="441">COUNTIF(#REF!,2)</f>
        <v>#REF!</v>
      </c>
      <c r="IN9" t="e">
        <f t="shared" ref="IN9" si="442">COUNTIF(#REF!,2)</f>
        <v>#REF!</v>
      </c>
      <c r="IO9" t="e">
        <f t="shared" ref="IO9" si="443">COUNTIF(#REF!,2)</f>
        <v>#REF!</v>
      </c>
      <c r="IP9" t="e">
        <f t="shared" ref="IP9" si="444">COUNTIF(#REF!,2)</f>
        <v>#REF!</v>
      </c>
      <c r="IQ9" t="e">
        <f t="shared" ref="IQ9" si="445">COUNTIF(#REF!,2)</f>
        <v>#REF!</v>
      </c>
      <c r="IR9" t="e">
        <f t="shared" ref="IR9" si="446">COUNTIF(#REF!,2)</f>
        <v>#REF!</v>
      </c>
      <c r="IS9" s="1"/>
      <c r="IT9" t="e">
        <f>COUNTIF(#REF!,2)</f>
        <v>#REF!</v>
      </c>
      <c r="IU9" s="1"/>
      <c r="IV9" s="1"/>
      <c r="IW9" s="1"/>
      <c r="IX9" s="1"/>
      <c r="IY9" t="e">
        <f t="shared" ref="IY9" si="447">COUNTIF(#REF!,2)</f>
        <v>#REF!</v>
      </c>
      <c r="IZ9" t="e">
        <f t="shared" ref="IZ9" si="448">COUNTIF(#REF!,2)</f>
        <v>#REF!</v>
      </c>
      <c r="JA9" t="e">
        <f t="shared" ref="JA9" si="449">COUNTIF(#REF!,2)</f>
        <v>#REF!</v>
      </c>
      <c r="JB9" t="e">
        <f t="shared" ref="JB9" si="450">COUNTIF(#REF!,2)</f>
        <v>#REF!</v>
      </c>
      <c r="JC9" t="e">
        <f t="shared" ref="JC9" si="451">COUNTIF(#REF!,2)</f>
        <v>#REF!</v>
      </c>
      <c r="JD9" t="e">
        <f t="shared" ref="JD9" si="452">COUNTIF(#REF!,2)</f>
        <v>#REF!</v>
      </c>
      <c r="JG9" s="1"/>
      <c r="JH9" t="e">
        <f t="shared" ref="JH9" si="453">COUNTIF(#REF!,2)</f>
        <v>#REF!</v>
      </c>
      <c r="JI9" t="e">
        <f t="shared" ref="JI9" si="454">COUNTIF(#REF!,2)</f>
        <v>#REF!</v>
      </c>
      <c r="JJ9" t="e">
        <f t="shared" ref="JJ9" si="455">COUNTIF(#REF!,2)</f>
        <v>#REF!</v>
      </c>
      <c r="JK9" t="e">
        <f t="shared" ref="JK9" si="456">COUNTIF(#REF!,2)</f>
        <v>#REF!</v>
      </c>
      <c r="JL9" t="e">
        <f t="shared" ref="JL9" si="457">COUNTIF(#REF!,2)</f>
        <v>#REF!</v>
      </c>
      <c r="JM9" t="e">
        <f t="shared" ref="JM9" si="458">COUNTIF(#REF!,2)</f>
        <v>#REF!</v>
      </c>
      <c r="JP9" s="1"/>
      <c r="JQ9" t="e">
        <f t="shared" ref="JQ9" si="459">COUNTIF(#REF!,2)</f>
        <v>#REF!</v>
      </c>
      <c r="JR9" t="e">
        <f t="shared" ref="JR9" si="460">COUNTIF(#REF!,2)</f>
        <v>#REF!</v>
      </c>
      <c r="JS9" t="e">
        <f t="shared" ref="JS9" si="461">COUNTIF(#REF!,2)</f>
        <v>#REF!</v>
      </c>
      <c r="JT9" t="e">
        <f t="shared" ref="JT9" si="462">COUNTIF(#REF!,2)</f>
        <v>#REF!</v>
      </c>
      <c r="JU9" t="e">
        <f t="shared" ref="JU9" si="463">COUNTIF(#REF!,2)</f>
        <v>#REF!</v>
      </c>
      <c r="JV9" t="e">
        <f t="shared" ref="JV9" si="464">COUNTIF(#REF!,2)</f>
        <v>#REF!</v>
      </c>
      <c r="JY9" s="1"/>
      <c r="JZ9" t="e">
        <f t="shared" ref="JZ9" si="465">COUNTIF(#REF!,2)</f>
        <v>#REF!</v>
      </c>
      <c r="KA9" t="e">
        <f t="shared" ref="KA9" si="466">COUNTIF(#REF!,2)</f>
        <v>#REF!</v>
      </c>
      <c r="KB9" t="e">
        <f t="shared" ref="KB9" si="467">COUNTIF(#REF!,2)</f>
        <v>#REF!</v>
      </c>
      <c r="KC9" t="e">
        <f t="shared" ref="KC9" si="468">COUNTIF(#REF!,2)</f>
        <v>#REF!</v>
      </c>
      <c r="KD9" t="e">
        <f t="shared" ref="KD9" si="469">COUNTIF(#REF!,2)</f>
        <v>#REF!</v>
      </c>
      <c r="KE9" t="e">
        <f t="shared" ref="KE9" si="470">COUNTIF(#REF!,2)</f>
        <v>#REF!</v>
      </c>
      <c r="KH9" s="1"/>
      <c r="KI9" t="e">
        <f t="shared" ref="KI9" si="471">COUNTIF(#REF!,2)</f>
        <v>#REF!</v>
      </c>
      <c r="KK9" t="e">
        <f t="shared" ref="KK9" si="472">COUNTIF(#REF!,2)</f>
        <v>#REF!</v>
      </c>
      <c r="KM9" t="e">
        <f t="shared" ref="KM9" si="473">COUNTIF(#REF!,2)</f>
        <v>#REF!</v>
      </c>
      <c r="KO9" t="e">
        <f t="shared" ref="KO9" si="474">COUNTIF(#REF!,2)</f>
        <v>#REF!</v>
      </c>
      <c r="KQ9" t="e">
        <f t="shared" ref="KQ9" si="475">COUNTIF(#REF!,2)</f>
        <v>#REF!</v>
      </c>
      <c r="KS9" t="e">
        <f t="shared" ref="KS9" si="476">COUNTIF(#REF!,2)</f>
        <v>#REF!</v>
      </c>
      <c r="KW9" s="1"/>
      <c r="KX9" t="e">
        <f>ROUND(_xlfn.STDEV.S(#REF!),2)</f>
        <v>#REF!</v>
      </c>
      <c r="KY9" t="e">
        <f t="shared" ref="KY9" si="477">ROUND(_xlfn.STDEV.S(#REF!),2)</f>
        <v>#REF!</v>
      </c>
      <c r="KZ9" t="e">
        <f t="shared" ref="KZ9" si="478">ROUND(_xlfn.STDEV.S(#REF!),2)</f>
        <v>#REF!</v>
      </c>
      <c r="LA9" t="e">
        <f t="shared" ref="LA9" si="479">ROUND(_xlfn.STDEV.S(#REF!),2)</f>
        <v>#REF!</v>
      </c>
      <c r="LB9" t="e">
        <f t="shared" ref="LB9" si="480">ROUND(_xlfn.STDEV.S(#REF!),2)</f>
        <v>#REF!</v>
      </c>
      <c r="LC9" t="e">
        <f t="shared" ref="LC9" si="481">ROUND(_xlfn.STDEV.S(#REF!),2)</f>
        <v>#REF!</v>
      </c>
      <c r="LD9" t="e">
        <f t="shared" ref="LD9" si="482">ROUND(_xlfn.STDEV.S(#REF!),2)</f>
        <v>#REF!</v>
      </c>
      <c r="LE9" t="e">
        <f t="shared" ref="LE9" si="483">ROUND(_xlfn.STDEV.S(#REF!),2)</f>
        <v>#REF!</v>
      </c>
      <c r="LF9" t="e">
        <f t="shared" ref="LF9" si="484">ROUND(_xlfn.STDEV.S(#REF!),2)</f>
        <v>#REF!</v>
      </c>
      <c r="LG9" t="e">
        <f t="shared" ref="LG9" si="485">ROUND(_xlfn.STDEV.S(#REF!),2)</f>
        <v>#REF!</v>
      </c>
      <c r="LH9" t="e">
        <f t="shared" ref="LH9" si="486">ROUND(_xlfn.STDEV.S(#REF!),2)</f>
        <v>#REF!</v>
      </c>
      <c r="LI9" t="e">
        <f t="shared" ref="LI9" si="487">ROUND(_xlfn.STDEV.S(#REF!),2)</f>
        <v>#REF!</v>
      </c>
      <c r="LJ9" s="1"/>
      <c r="LK9" s="1"/>
      <c r="LL9" t="e">
        <f t="shared" ref="LL9" si="488">COUNTIF(#REF!,2)</f>
        <v>#REF!</v>
      </c>
      <c r="LM9" t="e">
        <f t="shared" ref="LM9" si="489">COUNTIF(#REF!,2)</f>
        <v>#REF!</v>
      </c>
      <c r="LN9" t="e">
        <f t="shared" ref="LN9" si="490">COUNTIF(#REF!,2)</f>
        <v>#REF!</v>
      </c>
      <c r="LO9" t="e">
        <f t="shared" ref="LO9" si="491">COUNTIF(#REF!,2)</f>
        <v>#REF!</v>
      </c>
      <c r="LP9" t="e">
        <f t="shared" ref="LP9" si="492">COUNTIF(#REF!,2)</f>
        <v>#REF!</v>
      </c>
      <c r="LQ9" t="e">
        <f t="shared" ref="LQ9" si="493">COUNTIF(#REF!,2)</f>
        <v>#REF!</v>
      </c>
      <c r="LR9" t="e">
        <f t="shared" ref="LR9" si="494">COUNTIF(#REF!,2)</f>
        <v>#REF!</v>
      </c>
      <c r="LS9" t="e">
        <f t="shared" ref="LS9" si="495">COUNTIF(#REF!,2)</f>
        <v>#REF!</v>
      </c>
      <c r="LT9" t="e">
        <f t="shared" ref="LT9" si="496">COUNTIF(#REF!,2)</f>
        <v>#REF!</v>
      </c>
      <c r="LU9" t="e">
        <f t="shared" ref="LU9" si="497">COUNTIF(#REF!,2)</f>
        <v>#REF!</v>
      </c>
      <c r="LV9" t="e">
        <f t="shared" ref="LV9" si="498">COUNTIF(#REF!,2)</f>
        <v>#REF!</v>
      </c>
      <c r="LW9" t="e">
        <f t="shared" ref="LW9" si="499">COUNTIF(#REF!,2)</f>
        <v>#REF!</v>
      </c>
      <c r="LX9" t="e">
        <f t="shared" ref="LX9" si="500">COUNTIF(#REF!,2)</f>
        <v>#REF!</v>
      </c>
      <c r="LY9" t="e">
        <f t="shared" ref="LY9" si="501">COUNTIF(#REF!,2)</f>
        <v>#REF!</v>
      </c>
      <c r="LZ9" t="e">
        <f t="shared" ref="LZ9" si="502">COUNTIF(#REF!,2)</f>
        <v>#REF!</v>
      </c>
      <c r="MA9" t="e">
        <f t="shared" ref="MA9" si="503">COUNTIF(#REF!,2)</f>
        <v>#REF!</v>
      </c>
      <c r="MB9" t="e">
        <f t="shared" ref="MB9" si="504">COUNTIF(#REF!,2)</f>
        <v>#REF!</v>
      </c>
      <c r="MC9" t="e">
        <f t="shared" ref="MC9" si="505">COUNTIF(#REF!,2)</f>
        <v>#REF!</v>
      </c>
      <c r="MD9" t="e">
        <f t="shared" ref="MD9" si="506">COUNTIF(#REF!,2)</f>
        <v>#REF!</v>
      </c>
      <c r="ME9" t="e">
        <f t="shared" ref="ME9" si="507">COUNTIF(#REF!,2)</f>
        <v>#REF!</v>
      </c>
      <c r="MF9" t="e">
        <f t="shared" ref="MF9" si="508">COUNTIF(#REF!,2)</f>
        <v>#REF!</v>
      </c>
      <c r="MG9" t="e">
        <f t="shared" ref="MG9" si="509">COUNTIF(#REF!,2)</f>
        <v>#REF!</v>
      </c>
      <c r="MH9" t="e">
        <f t="shared" ref="MH9" si="510">ROUND(_xlfn.STDEV.S(#REF!),2)</f>
        <v>#REF!</v>
      </c>
      <c r="MI9" t="e">
        <f t="shared" ref="MI9" si="511">ROUND(_xlfn.STDEV.S(#REF!),2)</f>
        <v>#REF!</v>
      </c>
      <c r="MJ9" t="e">
        <f t="shared" ref="MJ9" si="512">ROUND(_xlfn.STDEV.S(#REF!),2)</f>
        <v>#REF!</v>
      </c>
      <c r="MK9" t="e">
        <f t="shared" ref="MK9" si="513">ROUND(_xlfn.STDEV.S(#REF!),2)</f>
        <v>#REF!</v>
      </c>
      <c r="ML9" t="e">
        <f t="shared" ref="ML9" si="514">ROUND(_xlfn.STDEV.S(#REF!),2)</f>
        <v>#REF!</v>
      </c>
      <c r="MM9" t="e">
        <f t="shared" ref="MM9" si="515">ROUND(_xlfn.STDEV.S(#REF!),2)</f>
        <v>#REF!</v>
      </c>
      <c r="MN9" s="1"/>
      <c r="MO9" t="e">
        <f t="shared" ref="MO9" si="516">COUNTIF(#REF!,2)</f>
        <v>#REF!</v>
      </c>
      <c r="MP9" t="e">
        <f t="shared" ref="MP9" si="517">COUNTIF(#REF!,2)</f>
        <v>#REF!</v>
      </c>
      <c r="MQ9" t="e">
        <f t="shared" ref="MQ9" si="518">COUNTIF(#REF!,2)</f>
        <v>#REF!</v>
      </c>
      <c r="MR9" t="e">
        <f t="shared" ref="MR9" si="519">COUNTIF(#REF!,2)</f>
        <v>#REF!</v>
      </c>
      <c r="MS9" t="e">
        <f t="shared" ref="MS9" si="520">COUNTIF(#REF!,2)</f>
        <v>#REF!</v>
      </c>
      <c r="MT9" t="e">
        <f t="shared" ref="MT9" si="521">COUNTIF(#REF!,2)</f>
        <v>#REF!</v>
      </c>
      <c r="MU9" t="e">
        <f t="shared" ref="MU9" si="522">COUNTIF(#REF!,2)</f>
        <v>#REF!</v>
      </c>
      <c r="MV9" t="e">
        <f t="shared" ref="MV9" si="523">COUNTIF(#REF!,2)</f>
        <v>#REF!</v>
      </c>
      <c r="MW9" t="e">
        <f t="shared" ref="MW9" si="524">COUNTIF(#REF!,2)</f>
        <v>#REF!</v>
      </c>
      <c r="MX9" t="e">
        <f t="shared" ref="MX9" si="525">COUNTIF(#REF!,2)</f>
        <v>#REF!</v>
      </c>
      <c r="MZ9" s="1"/>
      <c r="NA9" s="1"/>
      <c r="NB9" t="e">
        <f>COUNTIF(#REF!,2)</f>
        <v>#REF!</v>
      </c>
      <c r="NC9" t="e">
        <f>COUNTIF(#REF!,2)</f>
        <v>#REF!</v>
      </c>
      <c r="ND9" s="1"/>
      <c r="NE9" t="e">
        <f>COUNTIF(#REF!,2)</f>
        <v>#REF!</v>
      </c>
      <c r="NF9" t="e">
        <f>COUNTIF(#REF!,2)</f>
        <v>#REF!</v>
      </c>
      <c r="NG9" s="1"/>
      <c r="NH9" t="e">
        <f>COUNTIF(#REF!,2)</f>
        <v>#REF!</v>
      </c>
      <c r="NI9" s="1"/>
      <c r="NJ9" t="e">
        <f>COUNTIF(#REF!,2)</f>
        <v>#REF!</v>
      </c>
      <c r="NK9" t="e">
        <f>COUNTIF(#REF!,2)</f>
        <v>#REF!</v>
      </c>
      <c r="NL9" t="e">
        <f>COUNTIF(#REF!,2)</f>
        <v>#REF!</v>
      </c>
      <c r="NM9" t="e">
        <f>COUNTIF(#REF!,2)</f>
        <v>#REF!</v>
      </c>
      <c r="NN9" s="1"/>
      <c r="NO9" t="e">
        <f>COUNTIF(#REF!,2)</f>
        <v>#REF!</v>
      </c>
      <c r="NP9" t="e">
        <f>COUNTIF(#REF!,2)</f>
        <v>#REF!</v>
      </c>
      <c r="NQ9" t="e">
        <f>COUNTIF(#REF!,2)</f>
        <v>#REF!</v>
      </c>
      <c r="NR9" s="1"/>
      <c r="NS9" t="e">
        <f>COUNTIF(#REF!,2)</f>
        <v>#REF!</v>
      </c>
      <c r="NT9" t="e">
        <f>COUNTIF(#REF!,2)</f>
        <v>#REF!</v>
      </c>
      <c r="NU9" s="1"/>
      <c r="NV9" t="e">
        <f>COUNTIF(#REF!,2)</f>
        <v>#REF!</v>
      </c>
      <c r="NW9" s="1"/>
      <c r="NX9" t="e">
        <f>COUNTIF(#REF!,2)</f>
        <v>#REF!</v>
      </c>
      <c r="NY9" t="e">
        <f>COUNTIF(#REF!,2)</f>
        <v>#REF!</v>
      </c>
      <c r="NZ9" s="1"/>
      <c r="OA9" t="e">
        <f>COUNTIF(#REF!,2)</f>
        <v>#REF!</v>
      </c>
      <c r="OB9" s="1"/>
      <c r="OC9" t="e">
        <f>COUNTIF(#REF!,2)</f>
        <v>#REF!</v>
      </c>
      <c r="OD9" s="1"/>
      <c r="OE9" t="e">
        <f>COUNTIF(#REF!,2)</f>
        <v>#REF!</v>
      </c>
      <c r="OF9" t="e">
        <f>COUNTIF(#REF!,2)</f>
        <v>#REF!</v>
      </c>
      <c r="OG9" t="e">
        <f>COUNTIF(#REF!,2)</f>
        <v>#REF!</v>
      </c>
      <c r="OH9" t="e">
        <f>COUNTIF(#REF!,2)</f>
        <v>#REF!</v>
      </c>
      <c r="OI9" s="1"/>
      <c r="OJ9" t="e">
        <f>COUNTIF(#REF!,2)</f>
        <v>#REF!</v>
      </c>
      <c r="OK9" s="1"/>
      <c r="OL9" t="e">
        <f>COUNTIF(#REF!,2)</f>
        <v>#REF!</v>
      </c>
      <c r="OM9" s="1"/>
      <c r="ON9" t="e">
        <f>COUNTIF(#REF!,2)</f>
        <v>#REF!</v>
      </c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</row>
    <row r="10" spans="1:477" x14ac:dyDescent="0.3">
      <c r="A10" s="1"/>
      <c r="B10" s="1"/>
      <c r="C10" s="1"/>
      <c r="D10" s="1"/>
      <c r="E10" t="s">
        <v>1105</v>
      </c>
      <c r="F10" t="s">
        <v>1068</v>
      </c>
      <c r="G10" s="1"/>
      <c r="H10" t="s">
        <v>1068</v>
      </c>
      <c r="I10" t="s">
        <v>1106</v>
      </c>
      <c r="J10" t="s">
        <v>1084</v>
      </c>
      <c r="K10" t="s">
        <v>1068</v>
      </c>
      <c r="L10" s="1"/>
      <c r="M10" s="1"/>
      <c r="N10" s="1"/>
      <c r="O10" s="1"/>
      <c r="P10" s="1"/>
      <c r="Q10" s="1"/>
      <c r="R10" t="s">
        <v>1107</v>
      </c>
      <c r="S10" s="1"/>
      <c r="T10" t="s">
        <v>1108</v>
      </c>
      <c r="U10" t="s">
        <v>1109</v>
      </c>
      <c r="V10" t="s">
        <v>1068</v>
      </c>
      <c r="W10" t="s">
        <v>1110</v>
      </c>
      <c r="X10" s="1"/>
      <c r="Y10" t="s">
        <v>1109</v>
      </c>
      <c r="Z10" t="s">
        <v>1109</v>
      </c>
      <c r="AA10" t="s">
        <v>1109</v>
      </c>
      <c r="AB10" t="s">
        <v>1109</v>
      </c>
      <c r="AC10" t="s">
        <v>1109</v>
      </c>
      <c r="AD10" t="s">
        <v>1109</v>
      </c>
      <c r="AE10" t="s">
        <v>1109</v>
      </c>
      <c r="AF10" t="s">
        <v>1109</v>
      </c>
      <c r="AG10" s="1"/>
      <c r="AH10" s="1"/>
      <c r="AI10" t="s">
        <v>1068</v>
      </c>
      <c r="AJ10" t="s">
        <v>1068</v>
      </c>
      <c r="AK10" t="s">
        <v>1068</v>
      </c>
      <c r="AL10" t="s">
        <v>1068</v>
      </c>
      <c r="AM10" t="s">
        <v>1068</v>
      </c>
      <c r="AN10" t="s">
        <v>1068</v>
      </c>
      <c r="AO10" t="s">
        <v>1068</v>
      </c>
      <c r="AP10" t="s">
        <v>1068</v>
      </c>
      <c r="AQ10" t="s">
        <v>1068</v>
      </c>
      <c r="AR10" t="s">
        <v>1068</v>
      </c>
      <c r="AS10" t="s">
        <v>1068</v>
      </c>
      <c r="AT10" t="s">
        <v>1068</v>
      </c>
      <c r="AU10" t="s">
        <v>1068</v>
      </c>
      <c r="AV10" t="s">
        <v>1068</v>
      </c>
      <c r="AW10" t="s">
        <v>1068</v>
      </c>
      <c r="AX10" t="s">
        <v>1068</v>
      </c>
      <c r="AY10" t="s">
        <v>1068</v>
      </c>
      <c r="AZ10" t="s">
        <v>1068</v>
      </c>
      <c r="BA10" t="s">
        <v>1068</v>
      </c>
      <c r="BB10" t="s">
        <v>1068</v>
      </c>
      <c r="BC10" t="s">
        <v>1068</v>
      </c>
      <c r="BD10" t="s">
        <v>1068</v>
      </c>
      <c r="BE10" t="s">
        <v>1068</v>
      </c>
      <c r="BF10" t="s">
        <v>1068</v>
      </c>
      <c r="BG10" t="s">
        <v>1068</v>
      </c>
      <c r="BH10" t="s">
        <v>1068</v>
      </c>
      <c r="BI10" t="s">
        <v>1068</v>
      </c>
      <c r="BJ10" t="s">
        <v>1068</v>
      </c>
      <c r="BK10" t="s">
        <v>1068</v>
      </c>
      <c r="BL10" t="s">
        <v>1068</v>
      </c>
      <c r="BM10" t="s">
        <v>1068</v>
      </c>
      <c r="BN10" t="s">
        <v>1068</v>
      </c>
      <c r="BO10" t="s">
        <v>1068</v>
      </c>
      <c r="BP10" t="s">
        <v>1068</v>
      </c>
      <c r="BQ10" t="s">
        <v>1068</v>
      </c>
      <c r="BR10" t="s">
        <v>1068</v>
      </c>
      <c r="BS10" t="s">
        <v>1068</v>
      </c>
      <c r="BT10" t="s">
        <v>1068</v>
      </c>
      <c r="BU10" t="s">
        <v>1068</v>
      </c>
      <c r="BV10" t="s">
        <v>1068</v>
      </c>
      <c r="BW10" t="s">
        <v>1068</v>
      </c>
      <c r="BX10" t="s">
        <v>1068</v>
      </c>
      <c r="BY10" t="s">
        <v>1111</v>
      </c>
      <c r="BZ10" s="1"/>
      <c r="CA10" s="1"/>
      <c r="CB10" t="s">
        <v>1112</v>
      </c>
      <c r="CC10" t="s">
        <v>1112</v>
      </c>
      <c r="CD10" t="s">
        <v>1112</v>
      </c>
      <c r="CE10" t="s">
        <v>1112</v>
      </c>
      <c r="CF10" t="s">
        <v>1112</v>
      </c>
      <c r="CG10" t="s">
        <v>1112</v>
      </c>
      <c r="CH10" t="s">
        <v>1112</v>
      </c>
      <c r="CI10" t="s">
        <v>1112</v>
      </c>
      <c r="CJ10" t="s">
        <v>1112</v>
      </c>
      <c r="CK10" t="s">
        <v>1112</v>
      </c>
      <c r="CL10" t="s">
        <v>1112</v>
      </c>
      <c r="CM10" t="s">
        <v>1112</v>
      </c>
      <c r="CN10" t="s">
        <v>1112</v>
      </c>
      <c r="CO10" t="s">
        <v>1112</v>
      </c>
      <c r="CP10" t="s">
        <v>1112</v>
      </c>
      <c r="CQ10" t="s">
        <v>1112</v>
      </c>
      <c r="CR10" t="s">
        <v>1112</v>
      </c>
      <c r="CS10" t="s">
        <v>1112</v>
      </c>
      <c r="CT10" t="s">
        <v>1112</v>
      </c>
      <c r="CU10" t="s">
        <v>1112</v>
      </c>
      <c r="CV10" t="s">
        <v>1112</v>
      </c>
      <c r="CW10" t="s">
        <v>1112</v>
      </c>
      <c r="CX10" t="s">
        <v>1112</v>
      </c>
      <c r="CY10" t="s">
        <v>1112</v>
      </c>
      <c r="CZ10" t="s">
        <v>1112</v>
      </c>
      <c r="DA10" t="s">
        <v>1112</v>
      </c>
      <c r="DB10" t="s">
        <v>1112</v>
      </c>
      <c r="DC10" t="s">
        <v>1112</v>
      </c>
      <c r="DD10" t="s">
        <v>1112</v>
      </c>
      <c r="DE10" t="s">
        <v>1112</v>
      </c>
      <c r="DF10" t="s">
        <v>1112</v>
      </c>
      <c r="DG10" t="s">
        <v>1112</v>
      </c>
      <c r="DH10" t="s">
        <v>1112</v>
      </c>
      <c r="DI10" t="s">
        <v>1112</v>
      </c>
      <c r="DJ10" t="s">
        <v>1112</v>
      </c>
      <c r="DK10" t="s">
        <v>1112</v>
      </c>
      <c r="DL10" t="s">
        <v>1112</v>
      </c>
      <c r="DM10" t="s">
        <v>1112</v>
      </c>
      <c r="DN10" t="s">
        <v>1112</v>
      </c>
      <c r="DO10" t="s">
        <v>1112</v>
      </c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t="s">
        <v>1112</v>
      </c>
      <c r="EQ10" t="s">
        <v>1112</v>
      </c>
      <c r="ER10" t="s">
        <v>1112</v>
      </c>
      <c r="ES10" t="s">
        <v>1112</v>
      </c>
      <c r="ET10" t="s">
        <v>1112</v>
      </c>
      <c r="EU10" t="s">
        <v>1112</v>
      </c>
      <c r="EV10" t="s">
        <v>1112</v>
      </c>
      <c r="EW10" t="s">
        <v>1112</v>
      </c>
      <c r="EX10" t="s">
        <v>1112</v>
      </c>
      <c r="EY10" t="s">
        <v>1112</v>
      </c>
      <c r="EZ10" t="s">
        <v>1112</v>
      </c>
      <c r="FA10" t="s">
        <v>1112</v>
      </c>
      <c r="FB10" t="s">
        <v>1112</v>
      </c>
      <c r="FC10" t="s">
        <v>1112</v>
      </c>
      <c r="FD10" t="s">
        <v>1112</v>
      </c>
      <c r="FE10" t="s">
        <v>1112</v>
      </c>
      <c r="FF10" t="s">
        <v>1112</v>
      </c>
      <c r="FG10" t="s">
        <v>1112</v>
      </c>
      <c r="FH10" t="s">
        <v>1112</v>
      </c>
      <c r="FI10" t="s">
        <v>1112</v>
      </c>
      <c r="FJ10" t="s">
        <v>1112</v>
      </c>
      <c r="FK10" t="s">
        <v>1113</v>
      </c>
      <c r="FL10" t="s">
        <v>1114</v>
      </c>
      <c r="FM10" s="1"/>
      <c r="FN10" s="72" t="s">
        <v>506</v>
      </c>
      <c r="FO10" t="e">
        <f>COUNTIF(#REF!,2)</f>
        <v>#REF!</v>
      </c>
      <c r="FP10" s="72" t="s">
        <v>506</v>
      </c>
      <c r="FQ10" t="e">
        <f>COUNTIF(#REF!,2)</f>
        <v>#REF!</v>
      </c>
      <c r="FR10" s="72" t="s">
        <v>506</v>
      </c>
      <c r="FS10" t="e">
        <f>COUNTIF(#REF!,2)</f>
        <v>#REF!</v>
      </c>
      <c r="FT10" s="1"/>
      <c r="FU10" s="1"/>
      <c r="FV10" t="s">
        <v>1068</v>
      </c>
      <c r="FW10" t="s">
        <v>1068</v>
      </c>
      <c r="FX10" t="s">
        <v>1068</v>
      </c>
      <c r="FY10" t="s">
        <v>1068</v>
      </c>
      <c r="FZ10" t="s">
        <v>1068</v>
      </c>
      <c r="GA10" t="s">
        <v>1068</v>
      </c>
      <c r="GB10" t="s">
        <v>1068</v>
      </c>
      <c r="GC10" t="s">
        <v>1068</v>
      </c>
      <c r="GD10" t="s">
        <v>1068</v>
      </c>
      <c r="GE10" t="s">
        <v>1068</v>
      </c>
      <c r="GF10" t="s">
        <v>1068</v>
      </c>
      <c r="GG10" t="s">
        <v>1068</v>
      </c>
      <c r="GH10" t="s">
        <v>1068</v>
      </c>
      <c r="GI10" t="s">
        <v>1068</v>
      </c>
      <c r="GJ10" t="s">
        <v>1068</v>
      </c>
      <c r="GK10" t="s">
        <v>1068</v>
      </c>
      <c r="GL10" t="s">
        <v>1068</v>
      </c>
      <c r="GM10" t="s">
        <v>1068</v>
      </c>
      <c r="GN10" t="s">
        <v>1068</v>
      </c>
      <c r="GO10" t="s">
        <v>1068</v>
      </c>
      <c r="GP10" t="s">
        <v>1068</v>
      </c>
      <c r="GQ10" t="s">
        <v>1115</v>
      </c>
      <c r="GR10" t="s">
        <v>1116</v>
      </c>
      <c r="GS10" s="1" t="s">
        <v>440</v>
      </c>
      <c r="GT10" s="72" t="s">
        <v>506</v>
      </c>
      <c r="GU10" t="e">
        <f>COUNTIF(#REF!,2)</f>
        <v>#REF!</v>
      </c>
      <c r="GV10" s="72" t="s">
        <v>506</v>
      </c>
      <c r="GW10" t="e">
        <f>COUNTIF(#REF!,2)</f>
        <v>#REF!</v>
      </c>
      <c r="GX10" s="72" t="s">
        <v>506</v>
      </c>
      <c r="GY10" t="e">
        <f>COUNTIF(#REF!,2)</f>
        <v>#REF!</v>
      </c>
      <c r="GZ10" s="1"/>
      <c r="HA10" s="1"/>
      <c r="HB10" t="s">
        <v>1112</v>
      </c>
      <c r="HC10" t="s">
        <v>1112</v>
      </c>
      <c r="HD10" t="s">
        <v>1112</v>
      </c>
      <c r="HE10" t="s">
        <v>1112</v>
      </c>
      <c r="HF10" s="1"/>
      <c r="HG10" t="s">
        <v>1112</v>
      </c>
      <c r="HH10" s="1"/>
      <c r="HI10" t="s">
        <v>1112</v>
      </c>
      <c r="HJ10" t="s">
        <v>1112</v>
      </c>
      <c r="HK10" s="1"/>
      <c r="HL10" t="s">
        <v>1112</v>
      </c>
      <c r="HM10" t="s">
        <v>1112</v>
      </c>
      <c r="HN10" t="s">
        <v>1112</v>
      </c>
      <c r="HO10" t="s">
        <v>1112</v>
      </c>
      <c r="HP10" t="s">
        <v>1112</v>
      </c>
      <c r="HQ10" t="s">
        <v>1112</v>
      </c>
      <c r="HR10" t="s">
        <v>1112</v>
      </c>
      <c r="HS10" t="s">
        <v>1112</v>
      </c>
      <c r="HT10" s="1"/>
      <c r="HU10" t="s">
        <v>1112</v>
      </c>
      <c r="HV10" s="1"/>
      <c r="HW10" t="s">
        <v>1112</v>
      </c>
      <c r="HX10" s="1"/>
      <c r="HY10" s="1"/>
      <c r="HZ10" s="1"/>
      <c r="IA10" s="1"/>
      <c r="IB10" t="s">
        <v>1117</v>
      </c>
      <c r="IC10" t="s">
        <v>1117</v>
      </c>
      <c r="ID10" t="s">
        <v>1117</v>
      </c>
      <c r="IE10" t="s">
        <v>1117</v>
      </c>
      <c r="IF10" t="s">
        <v>1117</v>
      </c>
      <c r="IG10" t="s">
        <v>1117</v>
      </c>
      <c r="IH10" t="s">
        <v>1117</v>
      </c>
      <c r="II10" t="s">
        <v>1117</v>
      </c>
      <c r="IJ10" t="s">
        <v>1117</v>
      </c>
      <c r="IK10" t="s">
        <v>1117</v>
      </c>
      <c r="IL10" t="s">
        <v>1117</v>
      </c>
      <c r="IM10" t="s">
        <v>1117</v>
      </c>
      <c r="IN10" t="s">
        <v>1117</v>
      </c>
      <c r="IO10" t="s">
        <v>1117</v>
      </c>
      <c r="IP10" t="s">
        <v>1117</v>
      </c>
      <c r="IQ10" t="s">
        <v>1117</v>
      </c>
      <c r="IR10" t="s">
        <v>1117</v>
      </c>
      <c r="IS10" s="1"/>
      <c r="IT10" t="s">
        <v>1117</v>
      </c>
      <c r="IU10" s="1"/>
      <c r="IV10" s="1"/>
      <c r="IW10" s="1"/>
      <c r="IX10" s="1"/>
      <c r="IY10" t="s">
        <v>1118</v>
      </c>
      <c r="IZ10" t="s">
        <v>1118</v>
      </c>
      <c r="JA10" t="s">
        <v>1118</v>
      </c>
      <c r="JB10" t="s">
        <v>1118</v>
      </c>
      <c r="JC10" t="s">
        <v>1118</v>
      </c>
      <c r="JD10" t="s">
        <v>1118</v>
      </c>
      <c r="JG10" s="1"/>
      <c r="JH10" t="s">
        <v>1119</v>
      </c>
      <c r="JI10" t="s">
        <v>1119</v>
      </c>
      <c r="JJ10" t="s">
        <v>1119</v>
      </c>
      <c r="JK10" t="s">
        <v>1119</v>
      </c>
      <c r="JL10" t="s">
        <v>1119</v>
      </c>
      <c r="JM10" t="s">
        <v>1119</v>
      </c>
      <c r="JP10" s="1"/>
      <c r="JQ10" t="s">
        <v>1120</v>
      </c>
      <c r="JR10" t="s">
        <v>1120</v>
      </c>
      <c r="JS10" t="s">
        <v>1120</v>
      </c>
      <c r="JT10" t="s">
        <v>1120</v>
      </c>
      <c r="JU10" t="s">
        <v>1120</v>
      </c>
      <c r="JV10" t="s">
        <v>1120</v>
      </c>
      <c r="JY10" s="1"/>
      <c r="JZ10" t="s">
        <v>1120</v>
      </c>
      <c r="KA10" t="s">
        <v>1120</v>
      </c>
      <c r="KB10" t="s">
        <v>1120</v>
      </c>
      <c r="KC10" t="s">
        <v>1120</v>
      </c>
      <c r="KD10" t="s">
        <v>1120</v>
      </c>
      <c r="KE10" t="s">
        <v>1120</v>
      </c>
      <c r="KH10" s="1"/>
      <c r="KI10" t="s">
        <v>1120</v>
      </c>
      <c r="KK10" t="s">
        <v>1120</v>
      </c>
      <c r="KM10" t="s">
        <v>1120</v>
      </c>
      <c r="KO10" t="s">
        <v>1120</v>
      </c>
      <c r="KQ10" t="s">
        <v>1120</v>
      </c>
      <c r="KS10" t="s">
        <v>1120</v>
      </c>
      <c r="KW10" s="1"/>
      <c r="KX10" t="s">
        <v>1109</v>
      </c>
      <c r="KY10" t="s">
        <v>1109</v>
      </c>
      <c r="KZ10" t="s">
        <v>1109</v>
      </c>
      <c r="LA10" t="s">
        <v>1109</v>
      </c>
      <c r="LB10" t="s">
        <v>1109</v>
      </c>
      <c r="LC10" t="s">
        <v>1109</v>
      </c>
      <c r="LD10" t="s">
        <v>1109</v>
      </c>
      <c r="LE10" t="s">
        <v>1109</v>
      </c>
      <c r="LF10" t="s">
        <v>1109</v>
      </c>
      <c r="LG10" t="s">
        <v>1109</v>
      </c>
      <c r="LH10" t="s">
        <v>1109</v>
      </c>
      <c r="LI10" t="s">
        <v>1109</v>
      </c>
      <c r="LJ10" s="1"/>
      <c r="LK10" s="1"/>
      <c r="LL10" t="s">
        <v>1121</v>
      </c>
      <c r="LM10" t="s">
        <v>1121</v>
      </c>
      <c r="LN10" t="s">
        <v>1121</v>
      </c>
      <c r="LO10" t="s">
        <v>1121</v>
      </c>
      <c r="LP10" t="s">
        <v>1121</v>
      </c>
      <c r="LQ10" t="s">
        <v>1121</v>
      </c>
      <c r="LR10" t="s">
        <v>1121</v>
      </c>
      <c r="LS10" t="s">
        <v>1121</v>
      </c>
      <c r="LT10" t="s">
        <v>1121</v>
      </c>
      <c r="LU10" t="s">
        <v>1121</v>
      </c>
      <c r="LV10" t="s">
        <v>1121</v>
      </c>
      <c r="LW10" t="s">
        <v>1121</v>
      </c>
      <c r="LX10" t="s">
        <v>1121</v>
      </c>
      <c r="LY10" t="s">
        <v>1121</v>
      </c>
      <c r="LZ10" t="s">
        <v>1121</v>
      </c>
      <c r="MA10" t="s">
        <v>1121</v>
      </c>
      <c r="MB10" t="s">
        <v>1121</v>
      </c>
      <c r="MC10" t="s">
        <v>1121</v>
      </c>
      <c r="MD10" t="s">
        <v>1121</v>
      </c>
      <c r="ME10" t="s">
        <v>1121</v>
      </c>
      <c r="MF10" t="s">
        <v>1121</v>
      </c>
      <c r="MG10" t="s">
        <v>1121</v>
      </c>
      <c r="MH10" t="s">
        <v>1109</v>
      </c>
      <c r="MI10" t="s">
        <v>1109</v>
      </c>
      <c r="MJ10" t="s">
        <v>1109</v>
      </c>
      <c r="MK10" t="s">
        <v>1109</v>
      </c>
      <c r="ML10" t="s">
        <v>1109</v>
      </c>
      <c r="MM10" t="s">
        <v>1109</v>
      </c>
      <c r="MN10" s="1"/>
      <c r="MO10" t="s">
        <v>1068</v>
      </c>
      <c r="MP10" t="s">
        <v>1068</v>
      </c>
      <c r="MQ10" t="s">
        <v>1068</v>
      </c>
      <c r="MR10" t="s">
        <v>1068</v>
      </c>
      <c r="MS10" t="s">
        <v>1068</v>
      </c>
      <c r="MT10" t="s">
        <v>1068</v>
      </c>
      <c r="MU10" t="s">
        <v>1068</v>
      </c>
      <c r="MV10" t="s">
        <v>1068</v>
      </c>
      <c r="MW10" t="s">
        <v>1068</v>
      </c>
      <c r="MX10" t="s">
        <v>1068</v>
      </c>
      <c r="MZ10" s="1"/>
      <c r="NA10" s="1"/>
      <c r="NB10" t="s">
        <v>1122</v>
      </c>
      <c r="NC10" t="s">
        <v>1122</v>
      </c>
      <c r="ND10" s="1"/>
      <c r="NE10" t="s">
        <v>1122</v>
      </c>
      <c r="NF10" t="s">
        <v>1122</v>
      </c>
      <c r="NG10" s="1"/>
      <c r="NH10" t="s">
        <v>1122</v>
      </c>
      <c r="NI10" s="1"/>
      <c r="NJ10" t="s">
        <v>1122</v>
      </c>
      <c r="NK10" t="s">
        <v>1122</v>
      </c>
      <c r="NL10" t="s">
        <v>1122</v>
      </c>
      <c r="NM10" t="s">
        <v>1122</v>
      </c>
      <c r="NN10" s="1"/>
      <c r="NO10" t="s">
        <v>1122</v>
      </c>
      <c r="NP10" t="s">
        <v>1122</v>
      </c>
      <c r="NQ10" t="s">
        <v>1122</v>
      </c>
      <c r="NR10" s="1"/>
      <c r="NS10" t="s">
        <v>1122</v>
      </c>
      <c r="NT10" t="s">
        <v>1122</v>
      </c>
      <c r="NU10" s="1"/>
      <c r="NV10" t="s">
        <v>1122</v>
      </c>
      <c r="NW10" s="1"/>
      <c r="NX10" t="s">
        <v>1122</v>
      </c>
      <c r="NY10" t="s">
        <v>1122</v>
      </c>
      <c r="NZ10" s="1"/>
      <c r="OA10" t="s">
        <v>1122</v>
      </c>
      <c r="OB10" s="1"/>
      <c r="OC10" t="s">
        <v>1122</v>
      </c>
      <c r="OD10" s="1"/>
      <c r="OE10" t="s">
        <v>1122</v>
      </c>
      <c r="OF10" t="s">
        <v>1122</v>
      </c>
      <c r="OG10" t="s">
        <v>1122</v>
      </c>
      <c r="OH10" t="s">
        <v>1122</v>
      </c>
      <c r="OI10" s="1"/>
      <c r="OJ10" t="s">
        <v>1122</v>
      </c>
      <c r="OK10" s="1"/>
      <c r="OL10" t="s">
        <v>1122</v>
      </c>
      <c r="OM10" s="1"/>
      <c r="ON10" t="s">
        <v>1122</v>
      </c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</row>
    <row r="11" spans="1:477" x14ac:dyDescent="0.3">
      <c r="A11" s="1"/>
      <c r="B11" s="1"/>
      <c r="C11" s="1"/>
      <c r="D11" s="1"/>
      <c r="E11" t="e">
        <f>MIN(#REF!)</f>
        <v>#REF!</v>
      </c>
      <c r="F11">
        <f>COUNT(#REF!)</f>
        <v>0</v>
      </c>
      <c r="G11" s="1"/>
      <c r="H11">
        <f>COUNT(#REF!)</f>
        <v>0</v>
      </c>
      <c r="I11" t="e">
        <f>COUNTIF(#REF!,2)</f>
        <v>#REF!</v>
      </c>
      <c r="J11" t="e">
        <f>COUNTIF(#REF!,2)</f>
        <v>#REF!</v>
      </c>
      <c r="K11">
        <f>COUNT(#REF!)</f>
        <v>0</v>
      </c>
      <c r="L11" s="1"/>
      <c r="M11" s="1"/>
      <c r="N11" s="1"/>
      <c r="O11" s="1"/>
      <c r="P11" s="1"/>
      <c r="Q11" s="1"/>
      <c r="R11" t="e">
        <f>COUNTIF(#REF!,3)</f>
        <v>#REF!</v>
      </c>
      <c r="S11" s="1"/>
      <c r="T11" t="e">
        <f>COUNTIF(#REF!,3)</f>
        <v>#REF!</v>
      </c>
      <c r="U11">
        <f>COUNT(#REF!)</f>
        <v>0</v>
      </c>
      <c r="V11">
        <f>COUNT(#REF!)</f>
        <v>0</v>
      </c>
      <c r="W11" t="e">
        <f>COUNTIF(#REF!,3)</f>
        <v>#REF!</v>
      </c>
      <c r="X11" s="1"/>
      <c r="Y11">
        <f t="shared" ref="Y11" si="526">COUNT(#REF!)</f>
        <v>0</v>
      </c>
      <c r="Z11">
        <f t="shared" ref="Z11" si="527">COUNT(#REF!)</f>
        <v>0</v>
      </c>
      <c r="AA11">
        <f t="shared" ref="AA11" si="528">COUNT(#REF!)</f>
        <v>0</v>
      </c>
      <c r="AB11">
        <f t="shared" ref="AB11" si="529">COUNT(#REF!)</f>
        <v>0</v>
      </c>
      <c r="AC11">
        <f t="shared" ref="AC11" si="530">COUNT(#REF!)</f>
        <v>0</v>
      </c>
      <c r="AD11">
        <f t="shared" ref="AD11" si="531">COUNT(#REF!)</f>
        <v>0</v>
      </c>
      <c r="AE11">
        <f t="shared" ref="AE11" si="532">COUNT(#REF!)</f>
        <v>0</v>
      </c>
      <c r="AF11">
        <f t="shared" ref="AF11" si="533">COUNT(#REF!)</f>
        <v>0</v>
      </c>
      <c r="AG11" s="1"/>
      <c r="AH11" s="1"/>
      <c r="AI11">
        <f t="shared" ref="AI11" si="534">COUNT(#REF!)</f>
        <v>0</v>
      </c>
      <c r="AJ11">
        <f t="shared" ref="AJ11" si="535">COUNT(#REF!)</f>
        <v>0</v>
      </c>
      <c r="AK11">
        <f t="shared" ref="AK11" si="536">COUNT(#REF!)</f>
        <v>0</v>
      </c>
      <c r="AL11">
        <f t="shared" ref="AL11" si="537">COUNT(#REF!)</f>
        <v>0</v>
      </c>
      <c r="AM11">
        <f t="shared" ref="AM11" si="538">COUNT(#REF!)</f>
        <v>0</v>
      </c>
      <c r="AN11">
        <f t="shared" ref="AN11" si="539">COUNT(#REF!)</f>
        <v>0</v>
      </c>
      <c r="AO11">
        <f t="shared" ref="AO11" si="540">COUNT(#REF!)</f>
        <v>0</v>
      </c>
      <c r="AP11">
        <f t="shared" ref="AP11" si="541">COUNT(#REF!)</f>
        <v>0</v>
      </c>
      <c r="AQ11">
        <f t="shared" ref="AQ11" si="542">COUNT(#REF!)</f>
        <v>0</v>
      </c>
      <c r="AR11">
        <f t="shared" ref="AR11" si="543">COUNT(#REF!)</f>
        <v>0</v>
      </c>
      <c r="AS11">
        <f t="shared" ref="AS11" si="544">COUNT(#REF!)</f>
        <v>0</v>
      </c>
      <c r="AT11">
        <f t="shared" ref="AT11" si="545">COUNT(#REF!)</f>
        <v>0</v>
      </c>
      <c r="AU11">
        <f t="shared" ref="AU11" si="546">COUNT(#REF!)</f>
        <v>0</v>
      </c>
      <c r="AV11">
        <f t="shared" ref="AV11" si="547">COUNT(#REF!)</f>
        <v>0</v>
      </c>
      <c r="AW11">
        <f t="shared" ref="AW11" si="548">COUNT(#REF!)</f>
        <v>0</v>
      </c>
      <c r="AX11">
        <f t="shared" ref="AX11" si="549">COUNT(#REF!)</f>
        <v>0</v>
      </c>
      <c r="AY11">
        <f t="shared" ref="AY11" si="550">COUNT(#REF!)</f>
        <v>0</v>
      </c>
      <c r="AZ11">
        <f t="shared" ref="AZ11" si="551">COUNT(#REF!)</f>
        <v>0</v>
      </c>
      <c r="BA11">
        <f t="shared" ref="BA11" si="552">COUNT(#REF!)</f>
        <v>0</v>
      </c>
      <c r="BB11">
        <f t="shared" ref="BB11" si="553">COUNT(#REF!)</f>
        <v>0</v>
      </c>
      <c r="BC11">
        <f t="shared" ref="BC11" si="554">COUNT(#REF!)</f>
        <v>0</v>
      </c>
      <c r="BD11">
        <f t="shared" ref="BD11" si="555">COUNT(#REF!)</f>
        <v>0</v>
      </c>
      <c r="BE11">
        <f t="shared" ref="BE11" si="556">COUNT(#REF!)</f>
        <v>0</v>
      </c>
      <c r="BF11">
        <f t="shared" ref="BF11" si="557">COUNT(#REF!)</f>
        <v>0</v>
      </c>
      <c r="BG11">
        <f t="shared" ref="BG11" si="558">COUNT(#REF!)</f>
        <v>0</v>
      </c>
      <c r="BH11">
        <f t="shared" ref="BH11" si="559">COUNT(#REF!)</f>
        <v>0</v>
      </c>
      <c r="BI11">
        <f t="shared" ref="BI11" si="560">COUNT(#REF!)</f>
        <v>0</v>
      </c>
      <c r="BJ11">
        <f t="shared" ref="BJ11" si="561">COUNT(#REF!)</f>
        <v>0</v>
      </c>
      <c r="BK11">
        <f t="shared" ref="BK11" si="562">COUNT(#REF!)</f>
        <v>0</v>
      </c>
      <c r="BL11">
        <f t="shared" ref="BL11" si="563">COUNT(#REF!)</f>
        <v>0</v>
      </c>
      <c r="BM11">
        <f t="shared" ref="BM11" si="564">COUNT(#REF!)</f>
        <v>0</v>
      </c>
      <c r="BN11">
        <f t="shared" ref="BN11" si="565">COUNT(#REF!)</f>
        <v>0</v>
      </c>
      <c r="BO11">
        <f t="shared" ref="BO11" si="566">COUNT(#REF!)</f>
        <v>0</v>
      </c>
      <c r="BP11">
        <f t="shared" ref="BP11" si="567">COUNT(#REF!)</f>
        <v>0</v>
      </c>
      <c r="BQ11">
        <f t="shared" ref="BQ11" si="568">COUNT(#REF!)</f>
        <v>0</v>
      </c>
      <c r="BR11">
        <f t="shared" ref="BR11" si="569">COUNT(#REF!)</f>
        <v>0</v>
      </c>
      <c r="BS11">
        <f t="shared" ref="BS11" si="570">COUNT(#REF!)</f>
        <v>0</v>
      </c>
      <c r="BT11">
        <f t="shared" ref="BT11" si="571">COUNT(#REF!)</f>
        <v>0</v>
      </c>
      <c r="BU11">
        <f t="shared" ref="BU11" si="572">COUNT(#REF!)</f>
        <v>0</v>
      </c>
      <c r="BV11">
        <f t="shared" ref="BV11" si="573">COUNT(#REF!)</f>
        <v>0</v>
      </c>
      <c r="BW11">
        <f t="shared" ref="BW11" si="574">COUNT(#REF!)</f>
        <v>0</v>
      </c>
      <c r="BX11">
        <f t="shared" ref="BX11" si="575">COUNT(#REF!)</f>
        <v>0</v>
      </c>
      <c r="BY11" t="e">
        <f>ROUND(_xlfn.STDEV.S(#REF!),3)</f>
        <v>#REF!</v>
      </c>
      <c r="BZ11" s="1"/>
      <c r="CA11" s="1"/>
      <c r="CB11" t="e">
        <f t="shared" ref="CB11" si="576">COUNTIF(#REF!,3)</f>
        <v>#REF!</v>
      </c>
      <c r="CC11" t="e">
        <f t="shared" ref="CC11" si="577">COUNTIF(#REF!,3)</f>
        <v>#REF!</v>
      </c>
      <c r="CD11" t="e">
        <f t="shared" ref="CD11" si="578">COUNTIF(#REF!,3)</f>
        <v>#REF!</v>
      </c>
      <c r="CE11" t="e">
        <f t="shared" ref="CE11" si="579">COUNTIF(#REF!,3)</f>
        <v>#REF!</v>
      </c>
      <c r="CF11" t="e">
        <f t="shared" ref="CF11" si="580">COUNTIF(#REF!,3)</f>
        <v>#REF!</v>
      </c>
      <c r="CG11" t="e">
        <f t="shared" ref="CG11" si="581">COUNTIF(#REF!,3)</f>
        <v>#REF!</v>
      </c>
      <c r="CH11" t="e">
        <f t="shared" ref="CH11" si="582">COUNTIF(#REF!,3)</f>
        <v>#REF!</v>
      </c>
      <c r="CI11" t="e">
        <f t="shared" ref="CI11" si="583">COUNTIF(#REF!,3)</f>
        <v>#REF!</v>
      </c>
      <c r="CJ11" t="e">
        <f t="shared" ref="CJ11" si="584">COUNTIF(#REF!,3)</f>
        <v>#REF!</v>
      </c>
      <c r="CK11" t="e">
        <f t="shared" ref="CK11" si="585">COUNTIF(#REF!,3)</f>
        <v>#REF!</v>
      </c>
      <c r="CL11" t="e">
        <f t="shared" ref="CL11" si="586">COUNTIF(#REF!,3)</f>
        <v>#REF!</v>
      </c>
      <c r="CM11" t="e">
        <f t="shared" ref="CM11" si="587">COUNTIF(#REF!,3)</f>
        <v>#REF!</v>
      </c>
      <c r="CN11" t="e">
        <f t="shared" ref="CN11" si="588">COUNTIF(#REF!,3)</f>
        <v>#REF!</v>
      </c>
      <c r="CO11" t="e">
        <f t="shared" ref="CO11" si="589">COUNTIF(#REF!,3)</f>
        <v>#REF!</v>
      </c>
      <c r="CP11" t="e">
        <f t="shared" ref="CP11" si="590">COUNTIF(#REF!,3)</f>
        <v>#REF!</v>
      </c>
      <c r="CQ11" t="e">
        <f t="shared" ref="CQ11" si="591">COUNTIF(#REF!,3)</f>
        <v>#REF!</v>
      </c>
      <c r="CR11" t="e">
        <f t="shared" ref="CR11" si="592">COUNTIF(#REF!,3)</f>
        <v>#REF!</v>
      </c>
      <c r="CS11" t="e">
        <f t="shared" ref="CS11" si="593">COUNTIF(#REF!,3)</f>
        <v>#REF!</v>
      </c>
      <c r="CT11" t="e">
        <f t="shared" ref="CT11" si="594">COUNTIF(#REF!,3)</f>
        <v>#REF!</v>
      </c>
      <c r="CU11" t="e">
        <f t="shared" ref="CU11" si="595">COUNTIF(#REF!,3)</f>
        <v>#REF!</v>
      </c>
      <c r="CV11" t="e">
        <f t="shared" ref="CV11" si="596">COUNTIF(#REF!,3)</f>
        <v>#REF!</v>
      </c>
      <c r="CW11" t="e">
        <f t="shared" ref="CW11" si="597">COUNTIF(#REF!,3)</f>
        <v>#REF!</v>
      </c>
      <c r="CX11" t="e">
        <f t="shared" ref="CX11" si="598">COUNTIF(#REF!,3)</f>
        <v>#REF!</v>
      </c>
      <c r="CY11" t="e">
        <f t="shared" ref="CY11" si="599">COUNTIF(#REF!,3)</f>
        <v>#REF!</v>
      </c>
      <c r="CZ11" t="e">
        <f t="shared" ref="CZ11" si="600">COUNTIF(#REF!,3)</f>
        <v>#REF!</v>
      </c>
      <c r="DA11" t="e">
        <f t="shared" ref="DA11" si="601">COUNTIF(#REF!,3)</f>
        <v>#REF!</v>
      </c>
      <c r="DB11" t="e">
        <f t="shared" ref="DB11" si="602">COUNTIF(#REF!,3)</f>
        <v>#REF!</v>
      </c>
      <c r="DC11" t="e">
        <f t="shared" ref="DC11" si="603">COUNTIF(#REF!,3)</f>
        <v>#REF!</v>
      </c>
      <c r="DD11" t="e">
        <f t="shared" ref="DD11" si="604">COUNTIF(#REF!,3)</f>
        <v>#REF!</v>
      </c>
      <c r="DE11" t="e">
        <f t="shared" ref="DE11" si="605">COUNTIF(#REF!,3)</f>
        <v>#REF!</v>
      </c>
      <c r="DF11" t="e">
        <f t="shared" ref="DF11" si="606">COUNTIF(#REF!,3)</f>
        <v>#REF!</v>
      </c>
      <c r="DG11" t="e">
        <f t="shared" ref="DG11" si="607">COUNTIF(#REF!,3)</f>
        <v>#REF!</v>
      </c>
      <c r="DH11" t="e">
        <f t="shared" ref="DH11" si="608">COUNTIF(#REF!,3)</f>
        <v>#REF!</v>
      </c>
      <c r="DI11" t="e">
        <f t="shared" ref="DI11" si="609">COUNTIF(#REF!,3)</f>
        <v>#REF!</v>
      </c>
      <c r="DJ11" t="e">
        <f t="shared" ref="DJ11" si="610">COUNTIF(#REF!,3)</f>
        <v>#REF!</v>
      </c>
      <c r="DK11" t="e">
        <f t="shared" ref="DK11" si="611">COUNTIF(#REF!,3)</f>
        <v>#REF!</v>
      </c>
      <c r="DL11" t="e">
        <f t="shared" ref="DL11" si="612">COUNTIF(#REF!,3)</f>
        <v>#REF!</v>
      </c>
      <c r="DM11" t="e">
        <f t="shared" ref="DM11" si="613">COUNTIF(#REF!,3)</f>
        <v>#REF!</v>
      </c>
      <c r="DN11" t="e">
        <f t="shared" ref="DN11" si="614">COUNTIF(#REF!,3)</f>
        <v>#REF!</v>
      </c>
      <c r="DO11" t="e">
        <f t="shared" ref="DO11" si="615">COUNTIF(#REF!,3)</f>
        <v>#REF!</v>
      </c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t="e">
        <f t="shared" ref="EP11" si="616">COUNTIF(#REF!,3)</f>
        <v>#REF!</v>
      </c>
      <c r="EQ11" t="e">
        <f t="shared" ref="EQ11" si="617">COUNTIF(#REF!,3)</f>
        <v>#REF!</v>
      </c>
      <c r="ER11" t="e">
        <f t="shared" ref="ER11" si="618">COUNTIF(#REF!,3)</f>
        <v>#REF!</v>
      </c>
      <c r="ES11" t="e">
        <f t="shared" ref="ES11" si="619">COUNTIF(#REF!,3)</f>
        <v>#REF!</v>
      </c>
      <c r="ET11" t="e">
        <f t="shared" ref="ET11" si="620">COUNTIF(#REF!,3)</f>
        <v>#REF!</v>
      </c>
      <c r="EU11" t="e">
        <f t="shared" ref="EU11" si="621">COUNTIF(#REF!,3)</f>
        <v>#REF!</v>
      </c>
      <c r="EV11" t="e">
        <f t="shared" ref="EV11" si="622">COUNTIF(#REF!,3)</f>
        <v>#REF!</v>
      </c>
      <c r="EW11" t="e">
        <f t="shared" ref="EW11" si="623">COUNTIF(#REF!,3)</f>
        <v>#REF!</v>
      </c>
      <c r="EX11" t="e">
        <f t="shared" ref="EX11" si="624">COUNTIF(#REF!,3)</f>
        <v>#REF!</v>
      </c>
      <c r="EY11" t="e">
        <f t="shared" ref="EY11" si="625">COUNTIF(#REF!,3)</f>
        <v>#REF!</v>
      </c>
      <c r="EZ11" t="e">
        <f t="shared" ref="EZ11" si="626">COUNTIF(#REF!,3)</f>
        <v>#REF!</v>
      </c>
      <c r="FA11" t="e">
        <f t="shared" ref="FA11" si="627">COUNTIF(#REF!,3)</f>
        <v>#REF!</v>
      </c>
      <c r="FB11" t="e">
        <f t="shared" ref="FB11" si="628">COUNTIF(#REF!,3)</f>
        <v>#REF!</v>
      </c>
      <c r="FC11" t="e">
        <f t="shared" ref="FC11" si="629">COUNTIF(#REF!,3)</f>
        <v>#REF!</v>
      </c>
      <c r="FD11" t="e">
        <f t="shared" ref="FD11" si="630">COUNTIF(#REF!,3)</f>
        <v>#REF!</v>
      </c>
      <c r="FE11" t="e">
        <f t="shared" ref="FE11" si="631">COUNTIF(#REF!,3)</f>
        <v>#REF!</v>
      </c>
      <c r="FF11" t="e">
        <f t="shared" ref="FF11" si="632">COUNTIF(#REF!,3)</f>
        <v>#REF!</v>
      </c>
      <c r="FG11" t="e">
        <f t="shared" ref="FG11" si="633">COUNTIF(#REF!,3)</f>
        <v>#REF!</v>
      </c>
      <c r="FH11" t="e">
        <f t="shared" ref="FH11" si="634">COUNTIF(#REF!,3)</f>
        <v>#REF!</v>
      </c>
      <c r="FI11" t="e">
        <f t="shared" ref="FI11" si="635">COUNTIF(#REF!,3)</f>
        <v>#REF!</v>
      </c>
      <c r="FJ11" t="e">
        <f t="shared" ref="FJ11" si="636">COUNTIF(#REF!,3)</f>
        <v>#REF!</v>
      </c>
      <c r="FK11" t="e">
        <f>MAX(#REF!)</f>
        <v>#REF!</v>
      </c>
      <c r="FL11" t="e">
        <f>MAX(#REF!)</f>
        <v>#REF!</v>
      </c>
      <c r="FM11" s="1"/>
      <c r="FN11" s="27" t="s">
        <v>179</v>
      </c>
      <c r="FP11" s="27" t="s">
        <v>179</v>
      </c>
      <c r="FR11" s="27" t="s">
        <v>179</v>
      </c>
      <c r="FT11" s="1"/>
      <c r="FU11" s="1"/>
      <c r="FV11">
        <f t="shared" ref="FV11" si="637">COUNT(#REF!)</f>
        <v>0</v>
      </c>
      <c r="FW11">
        <f t="shared" ref="FW11" si="638">COUNT(#REF!)</f>
        <v>0</v>
      </c>
      <c r="FX11">
        <f t="shared" ref="FX11" si="639">COUNT(#REF!)</f>
        <v>0</v>
      </c>
      <c r="FY11">
        <f t="shared" ref="FY11" si="640">COUNT(#REF!)</f>
        <v>0</v>
      </c>
      <c r="FZ11">
        <f t="shared" ref="FZ11" si="641">COUNT(#REF!)</f>
        <v>0</v>
      </c>
      <c r="GA11">
        <f t="shared" ref="GA11" si="642">COUNT(#REF!)</f>
        <v>0</v>
      </c>
      <c r="GB11">
        <f t="shared" ref="GB11" si="643">COUNT(#REF!)</f>
        <v>0</v>
      </c>
      <c r="GC11">
        <f t="shared" ref="GC11" si="644">COUNT(#REF!)</f>
        <v>0</v>
      </c>
      <c r="GD11">
        <f t="shared" ref="GD11" si="645">COUNT(#REF!)</f>
        <v>0</v>
      </c>
      <c r="GE11">
        <f t="shared" ref="GE11" si="646">COUNT(#REF!)</f>
        <v>0</v>
      </c>
      <c r="GF11">
        <f t="shared" ref="GF11" si="647">COUNT(#REF!)</f>
        <v>0</v>
      </c>
      <c r="GG11">
        <f t="shared" ref="GG11" si="648">COUNT(#REF!)</f>
        <v>0</v>
      </c>
      <c r="GH11">
        <f t="shared" ref="GH11" si="649">COUNT(#REF!)</f>
        <v>0</v>
      </c>
      <c r="GI11">
        <f t="shared" ref="GI11" si="650">COUNT(#REF!)</f>
        <v>0</v>
      </c>
      <c r="GJ11">
        <f t="shared" ref="GJ11" si="651">COUNT(#REF!)</f>
        <v>0</v>
      </c>
      <c r="GK11">
        <f t="shared" ref="GK11" si="652">COUNT(#REF!)</f>
        <v>0</v>
      </c>
      <c r="GL11">
        <f t="shared" ref="GL11" si="653">COUNT(#REF!)</f>
        <v>0</v>
      </c>
      <c r="GM11">
        <f t="shared" ref="GM11" si="654">COUNT(#REF!)</f>
        <v>0</v>
      </c>
      <c r="GN11">
        <f t="shared" ref="GN11" si="655">COUNT(#REF!)</f>
        <v>0</v>
      </c>
      <c r="GO11">
        <f t="shared" ref="GO11" si="656">COUNT(#REF!)</f>
        <v>0</v>
      </c>
      <c r="GP11">
        <f t="shared" ref="GP11" si="657">COUNT(#REF!)</f>
        <v>0</v>
      </c>
      <c r="GQ11" t="e">
        <f>MIN(#REF!)</f>
        <v>#REF!</v>
      </c>
      <c r="GR11" t="e">
        <f>MIN(#REF!)</f>
        <v>#REF!</v>
      </c>
      <c r="GS11" s="1"/>
      <c r="GT11" s="27" t="s">
        <v>179</v>
      </c>
      <c r="GV11" s="27" t="s">
        <v>179</v>
      </c>
      <c r="GX11" s="27" t="s">
        <v>179</v>
      </c>
      <c r="GZ11" s="1"/>
      <c r="HA11" s="1"/>
      <c r="HB11" t="e">
        <f>COUNTIF(#REF!,3)</f>
        <v>#REF!</v>
      </c>
      <c r="HC11" t="e">
        <f>COUNTIF(#REF!,3)</f>
        <v>#REF!</v>
      </c>
      <c r="HD11" t="e">
        <f>COUNTIF(#REF!,3)</f>
        <v>#REF!</v>
      </c>
      <c r="HE11" t="e">
        <f>COUNTIF(#REF!,3)</f>
        <v>#REF!</v>
      </c>
      <c r="HF11" s="1"/>
      <c r="HG11" t="e">
        <f>COUNTIF(#REF!,3)</f>
        <v>#REF!</v>
      </c>
      <c r="HH11" s="1"/>
      <c r="HI11" t="e">
        <f>COUNTIF(#REF!,3)</f>
        <v>#REF!</v>
      </c>
      <c r="HJ11" t="e">
        <f>COUNTIF(#REF!,3)</f>
        <v>#REF!</v>
      </c>
      <c r="HK11" s="1"/>
      <c r="HL11" t="e">
        <f t="shared" ref="HL11" si="658">COUNTIF(#REF!,3)</f>
        <v>#REF!</v>
      </c>
      <c r="HM11" t="e">
        <f t="shared" ref="HM11" si="659">COUNTIF(#REF!,3)</f>
        <v>#REF!</v>
      </c>
      <c r="HN11" t="e">
        <f t="shared" ref="HN11" si="660">COUNTIF(#REF!,3)</f>
        <v>#REF!</v>
      </c>
      <c r="HO11" t="e">
        <f t="shared" ref="HO11" si="661">COUNTIF(#REF!,3)</f>
        <v>#REF!</v>
      </c>
      <c r="HP11" t="e">
        <f t="shared" ref="HP11" si="662">COUNTIF(#REF!,3)</f>
        <v>#REF!</v>
      </c>
      <c r="HQ11" t="e">
        <f t="shared" ref="HQ11" si="663">COUNTIF(#REF!,3)</f>
        <v>#REF!</v>
      </c>
      <c r="HR11" t="e">
        <f t="shared" ref="HR11" si="664">COUNTIF(#REF!,3)</f>
        <v>#REF!</v>
      </c>
      <c r="HS11" t="e">
        <f t="shared" ref="HS11" si="665">COUNTIF(#REF!,3)</f>
        <v>#REF!</v>
      </c>
      <c r="HT11" s="1"/>
      <c r="HU11" t="e">
        <f>COUNTIF(#REF!,3)</f>
        <v>#REF!</v>
      </c>
      <c r="HV11" s="1"/>
      <c r="HW11" t="e">
        <f>COUNTIF(#REF!,3)</f>
        <v>#REF!</v>
      </c>
      <c r="HX11" s="1"/>
      <c r="HY11" s="1"/>
      <c r="HZ11" s="1"/>
      <c r="IA11" s="1"/>
      <c r="IB11" t="e">
        <f t="shared" ref="IB11" si="666">COUNTIF(#REF!,3)</f>
        <v>#REF!</v>
      </c>
      <c r="IC11" t="e">
        <f t="shared" ref="IC11" si="667">COUNTIF(#REF!,3)</f>
        <v>#REF!</v>
      </c>
      <c r="ID11" t="e">
        <f t="shared" ref="ID11" si="668">COUNTIF(#REF!,3)</f>
        <v>#REF!</v>
      </c>
      <c r="IE11" t="e">
        <f t="shared" ref="IE11" si="669">COUNTIF(#REF!,3)</f>
        <v>#REF!</v>
      </c>
      <c r="IF11" t="e">
        <f t="shared" ref="IF11" si="670">COUNTIF(#REF!,3)</f>
        <v>#REF!</v>
      </c>
      <c r="IG11" t="e">
        <f t="shared" ref="IG11" si="671">COUNTIF(#REF!,3)</f>
        <v>#REF!</v>
      </c>
      <c r="IH11" t="e">
        <f t="shared" ref="IH11" si="672">COUNTIF(#REF!,3)</f>
        <v>#REF!</v>
      </c>
      <c r="II11" t="e">
        <f t="shared" ref="II11" si="673">COUNTIF(#REF!,3)</f>
        <v>#REF!</v>
      </c>
      <c r="IJ11" t="e">
        <f t="shared" ref="IJ11" si="674">COUNTIF(#REF!,3)</f>
        <v>#REF!</v>
      </c>
      <c r="IK11" t="e">
        <f t="shared" ref="IK11" si="675">COUNTIF(#REF!,3)</f>
        <v>#REF!</v>
      </c>
      <c r="IL11" t="e">
        <f t="shared" ref="IL11" si="676">COUNTIF(#REF!,3)</f>
        <v>#REF!</v>
      </c>
      <c r="IM11" t="e">
        <f t="shared" ref="IM11" si="677">COUNTIF(#REF!,3)</f>
        <v>#REF!</v>
      </c>
      <c r="IN11" t="e">
        <f t="shared" ref="IN11" si="678">COUNTIF(#REF!,3)</f>
        <v>#REF!</v>
      </c>
      <c r="IO11" t="e">
        <f t="shared" ref="IO11" si="679">COUNTIF(#REF!,3)</f>
        <v>#REF!</v>
      </c>
      <c r="IP11" t="e">
        <f t="shared" ref="IP11" si="680">COUNTIF(#REF!,3)</f>
        <v>#REF!</v>
      </c>
      <c r="IQ11" t="e">
        <f t="shared" ref="IQ11" si="681">COUNTIF(#REF!,3)</f>
        <v>#REF!</v>
      </c>
      <c r="IR11" t="e">
        <f t="shared" ref="IR11" si="682">COUNTIF(#REF!,3)</f>
        <v>#REF!</v>
      </c>
      <c r="IS11" s="1"/>
      <c r="IT11" t="e">
        <f>COUNTIF(#REF!,3)</f>
        <v>#REF!</v>
      </c>
      <c r="IU11" s="1"/>
      <c r="IV11" s="1"/>
      <c r="IW11" s="1"/>
      <c r="IX11" s="1"/>
      <c r="IY11" t="e">
        <f t="shared" ref="IY11" si="683">COUNTIF(#REF!,3)</f>
        <v>#REF!</v>
      </c>
      <c r="IZ11" t="e">
        <f t="shared" ref="IZ11" si="684">COUNTIF(#REF!,3)</f>
        <v>#REF!</v>
      </c>
      <c r="JA11" t="e">
        <f t="shared" ref="JA11" si="685">COUNTIF(#REF!,3)</f>
        <v>#REF!</v>
      </c>
      <c r="JB11" t="e">
        <f t="shared" ref="JB11" si="686">COUNTIF(#REF!,3)</f>
        <v>#REF!</v>
      </c>
      <c r="JC11" t="e">
        <f t="shared" ref="JC11" si="687">COUNTIF(#REF!,3)</f>
        <v>#REF!</v>
      </c>
      <c r="JD11" t="e">
        <f t="shared" ref="JD11" si="688">COUNTIF(#REF!,3)</f>
        <v>#REF!</v>
      </c>
      <c r="JG11" s="1"/>
      <c r="JH11" t="e">
        <f t="shared" ref="JH11" si="689">COUNTIF(#REF!,3)</f>
        <v>#REF!</v>
      </c>
      <c r="JI11" t="e">
        <f t="shared" ref="JI11" si="690">COUNTIF(#REF!,3)</f>
        <v>#REF!</v>
      </c>
      <c r="JJ11" t="e">
        <f t="shared" ref="JJ11" si="691">COUNTIF(#REF!,3)</f>
        <v>#REF!</v>
      </c>
      <c r="JK11" t="e">
        <f t="shared" ref="JK11" si="692">COUNTIF(#REF!,3)</f>
        <v>#REF!</v>
      </c>
      <c r="JL11" t="e">
        <f t="shared" ref="JL11" si="693">COUNTIF(#REF!,3)</f>
        <v>#REF!</v>
      </c>
      <c r="JM11" t="e">
        <f t="shared" ref="JM11" si="694">COUNTIF(#REF!,3)</f>
        <v>#REF!</v>
      </c>
      <c r="JP11" s="1"/>
      <c r="JQ11" t="e">
        <f t="shared" ref="JQ11" si="695">COUNTIF(#REF!,3)</f>
        <v>#REF!</v>
      </c>
      <c r="JR11" t="e">
        <f t="shared" ref="JR11" si="696">COUNTIF(#REF!,3)</f>
        <v>#REF!</v>
      </c>
      <c r="JS11" t="e">
        <f t="shared" ref="JS11" si="697">COUNTIF(#REF!,3)</f>
        <v>#REF!</v>
      </c>
      <c r="JT11" t="e">
        <f t="shared" ref="JT11" si="698">COUNTIF(#REF!,3)</f>
        <v>#REF!</v>
      </c>
      <c r="JU11" t="e">
        <f t="shared" ref="JU11" si="699">COUNTIF(#REF!,3)</f>
        <v>#REF!</v>
      </c>
      <c r="JV11" t="e">
        <f t="shared" ref="JV11" si="700">COUNTIF(#REF!,3)</f>
        <v>#REF!</v>
      </c>
      <c r="JY11" s="1"/>
      <c r="JZ11" t="e">
        <f t="shared" ref="JZ11" si="701">COUNTIF(#REF!,3)</f>
        <v>#REF!</v>
      </c>
      <c r="KA11" t="e">
        <f t="shared" ref="KA11" si="702">COUNTIF(#REF!,3)</f>
        <v>#REF!</v>
      </c>
      <c r="KB11" t="e">
        <f t="shared" ref="KB11" si="703">COUNTIF(#REF!,3)</f>
        <v>#REF!</v>
      </c>
      <c r="KC11" t="e">
        <f t="shared" ref="KC11" si="704">COUNTIF(#REF!,3)</f>
        <v>#REF!</v>
      </c>
      <c r="KD11" t="e">
        <f t="shared" ref="KD11" si="705">COUNTIF(#REF!,3)</f>
        <v>#REF!</v>
      </c>
      <c r="KE11" t="e">
        <f t="shared" ref="KE11" si="706">COUNTIF(#REF!,3)</f>
        <v>#REF!</v>
      </c>
      <c r="KH11" s="1"/>
      <c r="KI11" t="e">
        <f t="shared" ref="KI11" si="707">COUNTIF(#REF!,3)</f>
        <v>#REF!</v>
      </c>
      <c r="KK11" t="e">
        <f t="shared" ref="KK11" si="708">COUNTIF(#REF!,3)</f>
        <v>#REF!</v>
      </c>
      <c r="KM11" t="e">
        <f t="shared" ref="KM11" si="709">COUNTIF(#REF!,3)</f>
        <v>#REF!</v>
      </c>
      <c r="KO11" t="e">
        <f t="shared" ref="KO11" si="710">COUNTIF(#REF!,3)</f>
        <v>#REF!</v>
      </c>
      <c r="KQ11" t="e">
        <f t="shared" ref="KQ11" si="711">COUNTIF(#REF!,3)</f>
        <v>#REF!</v>
      </c>
      <c r="KS11" t="e">
        <f t="shared" ref="KS11" si="712">COUNTIF(#REF!,3)</f>
        <v>#REF!</v>
      </c>
      <c r="KW11" s="1"/>
      <c r="KX11">
        <f>COUNT(#REF!)</f>
        <v>0</v>
      </c>
      <c r="KY11">
        <f t="shared" ref="KY11" si="713">COUNT(#REF!)</f>
        <v>0</v>
      </c>
      <c r="KZ11">
        <f t="shared" ref="KZ11" si="714">COUNT(#REF!)</f>
        <v>0</v>
      </c>
      <c r="LA11">
        <f t="shared" ref="LA11" si="715">COUNT(#REF!)</f>
        <v>0</v>
      </c>
      <c r="LB11">
        <f t="shared" ref="LB11" si="716">COUNT(#REF!)</f>
        <v>0</v>
      </c>
      <c r="LC11">
        <f t="shared" ref="LC11" si="717">COUNT(#REF!)</f>
        <v>0</v>
      </c>
      <c r="LD11">
        <f t="shared" ref="LD11" si="718">COUNT(#REF!)</f>
        <v>0</v>
      </c>
      <c r="LE11">
        <f t="shared" ref="LE11" si="719">COUNT(#REF!)</f>
        <v>0</v>
      </c>
      <c r="LF11">
        <f t="shared" ref="LF11" si="720">COUNT(#REF!)</f>
        <v>0</v>
      </c>
      <c r="LG11">
        <f t="shared" ref="LG11" si="721">COUNT(#REF!)</f>
        <v>0</v>
      </c>
      <c r="LH11">
        <f t="shared" ref="LH11" si="722">COUNT(#REF!)</f>
        <v>0</v>
      </c>
      <c r="LI11">
        <f t="shared" ref="LI11" si="723">COUNT(#REF!)</f>
        <v>0</v>
      </c>
      <c r="LJ11" s="1"/>
      <c r="LK11" s="1"/>
      <c r="LL11" t="e">
        <f t="shared" ref="LL11" si="724">COUNTIF(#REF!,3)</f>
        <v>#REF!</v>
      </c>
      <c r="LM11" t="e">
        <f t="shared" ref="LM11" si="725">COUNTIF(#REF!,3)</f>
        <v>#REF!</v>
      </c>
      <c r="LN11" t="e">
        <f t="shared" ref="LN11" si="726">COUNTIF(#REF!,3)</f>
        <v>#REF!</v>
      </c>
      <c r="LO11" t="e">
        <f t="shared" ref="LO11" si="727">COUNTIF(#REF!,3)</f>
        <v>#REF!</v>
      </c>
      <c r="LP11" t="e">
        <f t="shared" ref="LP11" si="728">COUNTIF(#REF!,3)</f>
        <v>#REF!</v>
      </c>
      <c r="LQ11" t="e">
        <f t="shared" ref="LQ11" si="729">COUNTIF(#REF!,3)</f>
        <v>#REF!</v>
      </c>
      <c r="LR11" t="e">
        <f t="shared" ref="LR11" si="730">COUNTIF(#REF!,3)</f>
        <v>#REF!</v>
      </c>
      <c r="LS11" t="e">
        <f t="shared" ref="LS11" si="731">COUNTIF(#REF!,3)</f>
        <v>#REF!</v>
      </c>
      <c r="LT11" t="e">
        <f t="shared" ref="LT11" si="732">COUNTIF(#REF!,3)</f>
        <v>#REF!</v>
      </c>
      <c r="LU11" t="e">
        <f t="shared" ref="LU11" si="733">COUNTIF(#REF!,3)</f>
        <v>#REF!</v>
      </c>
      <c r="LV11" t="e">
        <f t="shared" ref="LV11" si="734">COUNTIF(#REF!,3)</f>
        <v>#REF!</v>
      </c>
      <c r="LW11" t="e">
        <f t="shared" ref="LW11" si="735">COUNTIF(#REF!,3)</f>
        <v>#REF!</v>
      </c>
      <c r="LX11" t="e">
        <f t="shared" ref="LX11" si="736">COUNTIF(#REF!,3)</f>
        <v>#REF!</v>
      </c>
      <c r="LY11" t="e">
        <f t="shared" ref="LY11" si="737">COUNTIF(#REF!,3)</f>
        <v>#REF!</v>
      </c>
      <c r="LZ11" t="e">
        <f t="shared" ref="LZ11" si="738">COUNTIF(#REF!,3)</f>
        <v>#REF!</v>
      </c>
      <c r="MA11" t="e">
        <f t="shared" ref="MA11" si="739">COUNTIF(#REF!,3)</f>
        <v>#REF!</v>
      </c>
      <c r="MB11" t="e">
        <f t="shared" ref="MB11" si="740">COUNTIF(#REF!,3)</f>
        <v>#REF!</v>
      </c>
      <c r="MC11" t="e">
        <f t="shared" ref="MC11" si="741">COUNTIF(#REF!,3)</f>
        <v>#REF!</v>
      </c>
      <c r="MD11" t="e">
        <f t="shared" ref="MD11" si="742">COUNTIF(#REF!,3)</f>
        <v>#REF!</v>
      </c>
      <c r="ME11" t="e">
        <f t="shared" ref="ME11" si="743">COUNTIF(#REF!,3)</f>
        <v>#REF!</v>
      </c>
      <c r="MF11" t="e">
        <f t="shared" ref="MF11" si="744">COUNTIF(#REF!,3)</f>
        <v>#REF!</v>
      </c>
      <c r="MG11" t="e">
        <f t="shared" ref="MG11" si="745">COUNTIF(#REF!,3)</f>
        <v>#REF!</v>
      </c>
      <c r="MH11">
        <f t="shared" ref="MH11" si="746">COUNT(#REF!)</f>
        <v>0</v>
      </c>
      <c r="MI11">
        <f t="shared" ref="MI11" si="747">COUNT(#REF!)</f>
        <v>0</v>
      </c>
      <c r="MJ11">
        <f t="shared" ref="MJ11" si="748">COUNT(#REF!)</f>
        <v>0</v>
      </c>
      <c r="MK11">
        <f t="shared" ref="MK11" si="749">COUNT(#REF!)</f>
        <v>0</v>
      </c>
      <c r="ML11">
        <f t="shared" ref="ML11" si="750">COUNT(#REF!)</f>
        <v>0</v>
      </c>
      <c r="MM11">
        <f t="shared" ref="MM11" si="751">COUNT(#REF!)</f>
        <v>0</v>
      </c>
      <c r="MN11" s="1"/>
      <c r="MO11">
        <f t="shared" ref="MO11" si="752">COUNT(#REF!)</f>
        <v>0</v>
      </c>
      <c r="MP11">
        <f t="shared" ref="MP11" si="753">COUNT(#REF!)</f>
        <v>0</v>
      </c>
      <c r="MQ11">
        <f t="shared" ref="MQ11" si="754">COUNT(#REF!)</f>
        <v>0</v>
      </c>
      <c r="MR11">
        <f t="shared" ref="MR11" si="755">COUNT(#REF!)</f>
        <v>0</v>
      </c>
      <c r="MS11">
        <f t="shared" ref="MS11" si="756">COUNT(#REF!)</f>
        <v>0</v>
      </c>
      <c r="MT11">
        <f t="shared" ref="MT11" si="757">COUNT(#REF!)</f>
        <v>0</v>
      </c>
      <c r="MU11">
        <f t="shared" ref="MU11" si="758">COUNT(#REF!)</f>
        <v>0</v>
      </c>
      <c r="MV11">
        <f t="shared" ref="MV11" si="759">COUNT(#REF!)</f>
        <v>0</v>
      </c>
      <c r="MW11">
        <f t="shared" ref="MW11" si="760">COUNT(#REF!)</f>
        <v>0</v>
      </c>
      <c r="MX11">
        <f t="shared" ref="MX11" si="761">COUNT(#REF!)</f>
        <v>0</v>
      </c>
      <c r="MZ11" s="1"/>
      <c r="NA11" s="1"/>
      <c r="NB11" t="e">
        <f>COUNTIF(#REF!,3)</f>
        <v>#REF!</v>
      </c>
      <c r="NC11" t="e">
        <f>COUNTIF(#REF!,3)</f>
        <v>#REF!</v>
      </c>
      <c r="ND11" s="1"/>
      <c r="NE11" t="e">
        <f>COUNTIF(#REF!,3)</f>
        <v>#REF!</v>
      </c>
      <c r="NF11" t="e">
        <f>COUNTIF(#REF!,3)</f>
        <v>#REF!</v>
      </c>
      <c r="NG11" s="1"/>
      <c r="NH11" t="e">
        <f>COUNTIF(#REF!,3)</f>
        <v>#REF!</v>
      </c>
      <c r="NI11" s="1"/>
      <c r="NJ11" t="e">
        <f>COUNTIF(#REF!,3)</f>
        <v>#REF!</v>
      </c>
      <c r="NK11" t="e">
        <f>COUNTIF(#REF!,3)</f>
        <v>#REF!</v>
      </c>
      <c r="NL11" t="e">
        <f>COUNTIF(#REF!,3)</f>
        <v>#REF!</v>
      </c>
      <c r="NM11" t="e">
        <f>COUNTIF(#REF!,3)</f>
        <v>#REF!</v>
      </c>
      <c r="NN11" s="1"/>
      <c r="NO11" t="e">
        <f>COUNTIF(#REF!,3)</f>
        <v>#REF!</v>
      </c>
      <c r="NP11" t="e">
        <f>COUNTIF(#REF!,3)</f>
        <v>#REF!</v>
      </c>
      <c r="NQ11" t="e">
        <f>COUNTIF(#REF!,3)</f>
        <v>#REF!</v>
      </c>
      <c r="NR11" s="1"/>
      <c r="NS11" t="e">
        <f>COUNTIF(#REF!,3)</f>
        <v>#REF!</v>
      </c>
      <c r="NT11" t="e">
        <f>COUNTIF(#REF!,3)</f>
        <v>#REF!</v>
      </c>
      <c r="NU11" s="1"/>
      <c r="NV11" t="e">
        <f>COUNTIF(#REF!,3)</f>
        <v>#REF!</v>
      </c>
      <c r="NW11" s="1"/>
      <c r="NX11" t="e">
        <f>COUNTIF(#REF!,3)</f>
        <v>#REF!</v>
      </c>
      <c r="NY11" t="e">
        <f>COUNTIF(#REF!,3)</f>
        <v>#REF!</v>
      </c>
      <c r="NZ11" s="1"/>
      <c r="OA11" t="e">
        <f>COUNTIF(#REF!,3)</f>
        <v>#REF!</v>
      </c>
      <c r="OB11" s="1"/>
      <c r="OC11" t="e">
        <f>COUNTIF(#REF!,3)</f>
        <v>#REF!</v>
      </c>
      <c r="OD11" s="1"/>
      <c r="OE11" t="e">
        <f>COUNTIF(#REF!,3)</f>
        <v>#REF!</v>
      </c>
      <c r="OF11" t="e">
        <f>COUNTIF(#REF!,3)</f>
        <v>#REF!</v>
      </c>
      <c r="OG11" t="e">
        <f>COUNTIF(#REF!,3)</f>
        <v>#REF!</v>
      </c>
      <c r="OH11" t="e">
        <f>COUNTIF(#REF!,3)</f>
        <v>#REF!</v>
      </c>
      <c r="OI11" s="1"/>
      <c r="OJ11" t="e">
        <f>COUNTIF(#REF!,3)</f>
        <v>#REF!</v>
      </c>
      <c r="OK11" s="1"/>
      <c r="OL11" t="e">
        <f>COUNTIF(#REF!,3)</f>
        <v>#REF!</v>
      </c>
      <c r="OM11" s="1"/>
      <c r="ON11" t="e">
        <f>COUNTIF(#REF!,3)</f>
        <v>#REF!</v>
      </c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</row>
    <row r="12" spans="1:477" x14ac:dyDescent="0.3">
      <c r="A12" s="1"/>
      <c r="B12" s="1"/>
      <c r="C12" s="1"/>
      <c r="D12" s="1"/>
      <c r="E12" t="s">
        <v>1068</v>
      </c>
      <c r="F12" s="1"/>
      <c r="G12" s="1"/>
      <c r="H12" s="1"/>
      <c r="I12" t="s">
        <v>1068</v>
      </c>
      <c r="J12" t="s">
        <v>1068</v>
      </c>
      <c r="K12" s="1"/>
      <c r="L12" s="1"/>
      <c r="M12" s="1"/>
      <c r="N12" s="1"/>
      <c r="O12" s="1"/>
      <c r="P12" s="1"/>
      <c r="Q12" s="1"/>
      <c r="R12" t="s">
        <v>1123</v>
      </c>
      <c r="S12" s="1"/>
      <c r="T12" t="s">
        <v>1124</v>
      </c>
      <c r="U12" t="s">
        <v>1125</v>
      </c>
      <c r="V12" s="1"/>
      <c r="W12" t="s">
        <v>1126</v>
      </c>
      <c r="X12" s="1"/>
      <c r="Y12" t="s">
        <v>1127</v>
      </c>
      <c r="Z12" t="s">
        <v>1127</v>
      </c>
      <c r="AA12" t="s">
        <v>1125</v>
      </c>
      <c r="AB12" t="s">
        <v>1125</v>
      </c>
      <c r="AC12" t="s">
        <v>1125</v>
      </c>
      <c r="AD12" t="s">
        <v>1125</v>
      </c>
      <c r="AE12" t="s">
        <v>1125</v>
      </c>
      <c r="AF12" t="s">
        <v>1125</v>
      </c>
      <c r="AG12" s="1"/>
      <c r="AH12" s="1"/>
      <c r="AI12" t="s">
        <v>1128</v>
      </c>
      <c r="AJ12" s="48"/>
      <c r="AK12" t="s">
        <v>1128</v>
      </c>
      <c r="AM12" t="s">
        <v>1128</v>
      </c>
      <c r="AO12" t="s">
        <v>1129</v>
      </c>
      <c r="AQ12" t="s">
        <v>1129</v>
      </c>
      <c r="AS12" t="s">
        <v>1128</v>
      </c>
      <c r="AU12" t="s">
        <v>1129</v>
      </c>
      <c r="AW12" t="s">
        <v>1129</v>
      </c>
      <c r="AY12" t="s">
        <v>1128</v>
      </c>
      <c r="BA12" t="s">
        <v>1129</v>
      </c>
      <c r="BC12" t="s">
        <v>1129</v>
      </c>
      <c r="BE12" t="s">
        <v>1128</v>
      </c>
      <c r="BG12" t="s">
        <v>1128</v>
      </c>
      <c r="BI12" t="s">
        <v>1129</v>
      </c>
      <c r="BK12" t="s">
        <v>1128</v>
      </c>
      <c r="BM12" t="s">
        <v>1129</v>
      </c>
      <c r="BO12" t="s">
        <v>1129</v>
      </c>
      <c r="BQ12" t="s">
        <v>1128</v>
      </c>
      <c r="BS12" t="s">
        <v>1128</v>
      </c>
      <c r="BU12" t="s">
        <v>1129</v>
      </c>
      <c r="BW12" t="s">
        <v>1129</v>
      </c>
      <c r="BY12" t="s">
        <v>1125</v>
      </c>
      <c r="BZ12" s="1"/>
      <c r="CA12" s="1"/>
      <c r="CB12" t="s">
        <v>1130</v>
      </c>
      <c r="CC12" t="s">
        <v>1130</v>
      </c>
      <c r="CD12" t="s">
        <v>1130</v>
      </c>
      <c r="CE12" t="s">
        <v>1130</v>
      </c>
      <c r="CF12" t="s">
        <v>1130</v>
      </c>
      <c r="CG12" t="s">
        <v>1130</v>
      </c>
      <c r="CH12" t="s">
        <v>1130</v>
      </c>
      <c r="CI12" t="s">
        <v>1130</v>
      </c>
      <c r="CJ12" t="s">
        <v>1130</v>
      </c>
      <c r="CK12" t="s">
        <v>1130</v>
      </c>
      <c r="CL12" t="s">
        <v>1130</v>
      </c>
      <c r="CM12" t="s">
        <v>1130</v>
      </c>
      <c r="CN12" t="s">
        <v>1130</v>
      </c>
      <c r="CO12" t="s">
        <v>1130</v>
      </c>
      <c r="CP12" t="s">
        <v>1130</v>
      </c>
      <c r="CQ12" t="s">
        <v>1130</v>
      </c>
      <c r="CR12" t="s">
        <v>1130</v>
      </c>
      <c r="CS12" t="s">
        <v>1130</v>
      </c>
      <c r="CT12" t="s">
        <v>1130</v>
      </c>
      <c r="CU12" t="s">
        <v>1130</v>
      </c>
      <c r="CV12" t="s">
        <v>1130</v>
      </c>
      <c r="CW12" t="s">
        <v>1130</v>
      </c>
      <c r="CX12" t="s">
        <v>1130</v>
      </c>
      <c r="CY12" t="s">
        <v>1130</v>
      </c>
      <c r="CZ12" t="s">
        <v>1130</v>
      </c>
      <c r="DA12" t="s">
        <v>1130</v>
      </c>
      <c r="DB12" t="s">
        <v>1130</v>
      </c>
      <c r="DC12" t="s">
        <v>1130</v>
      </c>
      <c r="DD12" t="s">
        <v>1130</v>
      </c>
      <c r="DE12" t="s">
        <v>1130</v>
      </c>
      <c r="DF12" t="s">
        <v>1130</v>
      </c>
      <c r="DG12" t="s">
        <v>1130</v>
      </c>
      <c r="DH12" t="s">
        <v>1130</v>
      </c>
      <c r="DI12" t="s">
        <v>1130</v>
      </c>
      <c r="DJ12" t="s">
        <v>1130</v>
      </c>
      <c r="DK12" t="s">
        <v>1130</v>
      </c>
      <c r="DL12" t="s">
        <v>1130</v>
      </c>
      <c r="DM12" t="s">
        <v>1130</v>
      </c>
      <c r="DN12" t="s">
        <v>1130</v>
      </c>
      <c r="DO12" t="s">
        <v>1130</v>
      </c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t="s">
        <v>1130</v>
      </c>
      <c r="EQ12" t="s">
        <v>1130</v>
      </c>
      <c r="ER12" t="s">
        <v>1130</v>
      </c>
      <c r="ES12" t="s">
        <v>1130</v>
      </c>
      <c r="ET12" t="s">
        <v>1130</v>
      </c>
      <c r="EU12" t="s">
        <v>1130</v>
      </c>
      <c r="EV12" t="s">
        <v>1130</v>
      </c>
      <c r="EW12" t="s">
        <v>1130</v>
      </c>
      <c r="EX12" t="s">
        <v>1130</v>
      </c>
      <c r="EY12" t="s">
        <v>1130</v>
      </c>
      <c r="EZ12" t="s">
        <v>1130</v>
      </c>
      <c r="FA12" t="s">
        <v>1130</v>
      </c>
      <c r="FB12" t="s">
        <v>1130</v>
      </c>
      <c r="FC12" t="s">
        <v>1130</v>
      </c>
      <c r="FD12" t="s">
        <v>1130</v>
      </c>
      <c r="FE12" t="s">
        <v>1130</v>
      </c>
      <c r="FF12" t="s">
        <v>1130</v>
      </c>
      <c r="FG12" t="s">
        <v>1130</v>
      </c>
      <c r="FH12" t="s">
        <v>1130</v>
      </c>
      <c r="FI12" t="s">
        <v>1130</v>
      </c>
      <c r="FJ12" t="s">
        <v>1130</v>
      </c>
      <c r="FK12" t="s">
        <v>1131</v>
      </c>
      <c r="FL12" t="s">
        <v>1132</v>
      </c>
      <c r="FM12" s="1"/>
      <c r="FN12" s="72" t="s">
        <v>507</v>
      </c>
      <c r="FO12" t="e">
        <f>COUNTIF(#REF!,3)</f>
        <v>#REF!</v>
      </c>
      <c r="FP12" s="72" t="s">
        <v>507</v>
      </c>
      <c r="FQ12" t="e">
        <f>COUNTIF(#REF!,3)</f>
        <v>#REF!</v>
      </c>
      <c r="FR12" s="72" t="s">
        <v>507</v>
      </c>
      <c r="FS12" t="e">
        <f>COUNTIF(#REF!,3)</f>
        <v>#REF!</v>
      </c>
      <c r="FT12" s="1"/>
      <c r="FU12" s="1"/>
      <c r="FV12" t="s">
        <v>1065</v>
      </c>
      <c r="FW12" t="s">
        <v>1065</v>
      </c>
      <c r="FX12" t="s">
        <v>1065</v>
      </c>
      <c r="FY12" t="s">
        <v>1065</v>
      </c>
      <c r="FZ12" t="s">
        <v>1065</v>
      </c>
      <c r="GA12" t="s">
        <v>1065</v>
      </c>
      <c r="GB12" t="s">
        <v>1065</v>
      </c>
      <c r="GC12" t="s">
        <v>1065</v>
      </c>
      <c r="GD12" t="s">
        <v>1065</v>
      </c>
      <c r="GE12" t="s">
        <v>1065</v>
      </c>
      <c r="GF12" t="s">
        <v>1065</v>
      </c>
      <c r="GG12" t="s">
        <v>1065</v>
      </c>
      <c r="GH12" t="s">
        <v>1065</v>
      </c>
      <c r="GI12" t="s">
        <v>1065</v>
      </c>
      <c r="GJ12" t="s">
        <v>1065</v>
      </c>
      <c r="GK12" t="s">
        <v>1065</v>
      </c>
      <c r="GL12" t="s">
        <v>1065</v>
      </c>
      <c r="GM12" t="s">
        <v>1065</v>
      </c>
      <c r="GN12" t="s">
        <v>1065</v>
      </c>
      <c r="GO12" t="s">
        <v>1065</v>
      </c>
      <c r="GP12" t="s">
        <v>1065</v>
      </c>
      <c r="GQ12" t="s">
        <v>1068</v>
      </c>
      <c r="GR12" s="1"/>
      <c r="GS12" s="1"/>
      <c r="GT12" s="72" t="s">
        <v>507</v>
      </c>
      <c r="GU12" t="e">
        <f>COUNTIF(#REF!,3)</f>
        <v>#REF!</v>
      </c>
      <c r="GV12" s="72" t="s">
        <v>507</v>
      </c>
      <c r="GW12" t="e">
        <f>COUNTIF(#REF!,3)</f>
        <v>#REF!</v>
      </c>
      <c r="GX12" s="72" t="s">
        <v>507</v>
      </c>
      <c r="GY12" t="e">
        <f>COUNTIF(#REF!,3)</f>
        <v>#REF!</v>
      </c>
      <c r="GZ12" s="1"/>
      <c r="HA12" s="1"/>
      <c r="HB12" t="s">
        <v>1130</v>
      </c>
      <c r="HC12" t="s">
        <v>1130</v>
      </c>
      <c r="HD12" t="s">
        <v>1130</v>
      </c>
      <c r="HE12" t="s">
        <v>1130</v>
      </c>
      <c r="HF12" s="1"/>
      <c r="HG12" t="s">
        <v>1130</v>
      </c>
      <c r="HH12" s="1"/>
      <c r="HI12" t="s">
        <v>1130</v>
      </c>
      <c r="HJ12" t="s">
        <v>1130</v>
      </c>
      <c r="HK12" s="1"/>
      <c r="HL12" t="s">
        <v>1130</v>
      </c>
      <c r="HM12" t="s">
        <v>1130</v>
      </c>
      <c r="HN12" t="s">
        <v>1130</v>
      </c>
      <c r="HO12" t="s">
        <v>1130</v>
      </c>
      <c r="HP12" t="s">
        <v>1130</v>
      </c>
      <c r="HQ12" t="s">
        <v>1130</v>
      </c>
      <c r="HR12" t="s">
        <v>1130</v>
      </c>
      <c r="HS12" t="s">
        <v>1130</v>
      </c>
      <c r="HT12" s="1"/>
      <c r="HU12" t="s">
        <v>1130</v>
      </c>
      <c r="HV12" s="1"/>
      <c r="HW12" t="s">
        <v>1130</v>
      </c>
      <c r="HX12" s="1"/>
      <c r="HY12" s="1"/>
      <c r="HZ12" s="1"/>
      <c r="IA12" s="1"/>
      <c r="IB12" t="s">
        <v>1068</v>
      </c>
      <c r="IC12" t="s">
        <v>1068</v>
      </c>
      <c r="ID12" t="s">
        <v>1068</v>
      </c>
      <c r="IE12" t="s">
        <v>1068</v>
      </c>
      <c r="IF12" t="s">
        <v>1068</v>
      </c>
      <c r="IG12" t="s">
        <v>1068</v>
      </c>
      <c r="IH12" t="s">
        <v>1068</v>
      </c>
      <c r="II12" t="s">
        <v>1068</v>
      </c>
      <c r="IJ12" t="s">
        <v>1068</v>
      </c>
      <c r="IK12" t="s">
        <v>1068</v>
      </c>
      <c r="IL12" t="s">
        <v>1068</v>
      </c>
      <c r="IM12" t="s">
        <v>1068</v>
      </c>
      <c r="IN12" t="s">
        <v>1068</v>
      </c>
      <c r="IO12" t="s">
        <v>1068</v>
      </c>
      <c r="IP12" t="s">
        <v>1068</v>
      </c>
      <c r="IQ12" t="s">
        <v>1068</v>
      </c>
      <c r="IR12" t="s">
        <v>1068</v>
      </c>
      <c r="IS12" s="1"/>
      <c r="IT12" t="s">
        <v>1068</v>
      </c>
      <c r="IU12" s="1"/>
      <c r="IV12" s="1"/>
      <c r="IW12" s="1"/>
      <c r="IX12" s="1"/>
      <c r="IY12" t="s">
        <v>1133</v>
      </c>
      <c r="IZ12" t="s">
        <v>1133</v>
      </c>
      <c r="JA12" t="s">
        <v>1133</v>
      </c>
      <c r="JB12" t="s">
        <v>1133</v>
      </c>
      <c r="JC12" t="s">
        <v>1133</v>
      </c>
      <c r="JD12" t="s">
        <v>1133</v>
      </c>
      <c r="JG12" s="1"/>
      <c r="JH12" t="s">
        <v>1134</v>
      </c>
      <c r="JI12" t="s">
        <v>1134</v>
      </c>
      <c r="JJ12" t="s">
        <v>1134</v>
      </c>
      <c r="JK12" t="s">
        <v>1134</v>
      </c>
      <c r="JL12" t="s">
        <v>1134</v>
      </c>
      <c r="JM12" t="s">
        <v>1134</v>
      </c>
      <c r="JP12" s="1"/>
      <c r="JQ12" t="s">
        <v>1135</v>
      </c>
      <c r="JR12" t="s">
        <v>1135</v>
      </c>
      <c r="JS12" t="s">
        <v>1135</v>
      </c>
      <c r="JT12" t="s">
        <v>1135</v>
      </c>
      <c r="JU12" t="s">
        <v>1135</v>
      </c>
      <c r="JV12" t="s">
        <v>1135</v>
      </c>
      <c r="JY12" s="1"/>
      <c r="JZ12" t="s">
        <v>1135</v>
      </c>
      <c r="KA12" t="s">
        <v>1135</v>
      </c>
      <c r="KB12" t="s">
        <v>1135</v>
      </c>
      <c r="KC12" t="s">
        <v>1135</v>
      </c>
      <c r="KD12" t="s">
        <v>1135</v>
      </c>
      <c r="KE12" t="s">
        <v>1135</v>
      </c>
      <c r="KH12" s="1"/>
      <c r="KI12" t="s">
        <v>1135</v>
      </c>
      <c r="KK12" t="s">
        <v>1135</v>
      </c>
      <c r="KM12" t="s">
        <v>1135</v>
      </c>
      <c r="KO12" t="s">
        <v>1135</v>
      </c>
      <c r="KQ12" t="s">
        <v>1135</v>
      </c>
      <c r="KS12" t="s">
        <v>1135</v>
      </c>
      <c r="KW12" s="1"/>
      <c r="KX12" t="s">
        <v>1125</v>
      </c>
      <c r="KY12" t="s">
        <v>1125</v>
      </c>
      <c r="KZ12" t="s">
        <v>1125</v>
      </c>
      <c r="LA12" t="s">
        <v>1125</v>
      </c>
      <c r="LB12" t="s">
        <v>1125</v>
      </c>
      <c r="LC12" t="s">
        <v>1125</v>
      </c>
      <c r="LD12" t="s">
        <v>1125</v>
      </c>
      <c r="LE12" t="s">
        <v>1125</v>
      </c>
      <c r="LF12" t="s">
        <v>1125</v>
      </c>
      <c r="LG12" t="s">
        <v>1125</v>
      </c>
      <c r="LH12" t="s">
        <v>1125</v>
      </c>
      <c r="LI12" t="s">
        <v>1125</v>
      </c>
      <c r="LJ12" s="1"/>
      <c r="LK12" s="1"/>
      <c r="LL12" t="s">
        <v>1136</v>
      </c>
      <c r="LM12" t="s">
        <v>1136</v>
      </c>
      <c r="LN12" t="s">
        <v>1136</v>
      </c>
      <c r="LO12" t="s">
        <v>1136</v>
      </c>
      <c r="LP12" t="s">
        <v>1136</v>
      </c>
      <c r="LQ12" t="s">
        <v>1136</v>
      </c>
      <c r="LR12" t="s">
        <v>1136</v>
      </c>
      <c r="LS12" t="s">
        <v>1136</v>
      </c>
      <c r="LT12" t="s">
        <v>1136</v>
      </c>
      <c r="LU12" t="s">
        <v>1136</v>
      </c>
      <c r="LV12" t="s">
        <v>1136</v>
      </c>
      <c r="LW12" t="s">
        <v>1136</v>
      </c>
      <c r="LX12" t="s">
        <v>1136</v>
      </c>
      <c r="LY12" t="s">
        <v>1136</v>
      </c>
      <c r="LZ12" t="s">
        <v>1136</v>
      </c>
      <c r="MA12" t="s">
        <v>1136</v>
      </c>
      <c r="MB12" t="s">
        <v>1136</v>
      </c>
      <c r="MC12" t="s">
        <v>1136</v>
      </c>
      <c r="MD12" t="s">
        <v>1136</v>
      </c>
      <c r="ME12" t="s">
        <v>1136</v>
      </c>
      <c r="MF12" t="s">
        <v>1136</v>
      </c>
      <c r="MG12" t="s">
        <v>1136</v>
      </c>
      <c r="MH12" t="s">
        <v>1125</v>
      </c>
      <c r="MI12" t="s">
        <v>1125</v>
      </c>
      <c r="MJ12" t="s">
        <v>1125</v>
      </c>
      <c r="MK12" t="s">
        <v>1125</v>
      </c>
      <c r="ML12" t="s">
        <v>1125</v>
      </c>
      <c r="MM12" t="s">
        <v>1125</v>
      </c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t="s">
        <v>1137</v>
      </c>
      <c r="NC12" t="s">
        <v>1137</v>
      </c>
      <c r="ND12" s="1"/>
      <c r="NE12" t="s">
        <v>1137</v>
      </c>
      <c r="NF12" t="s">
        <v>1137</v>
      </c>
      <c r="NG12" s="1"/>
      <c r="NH12" t="s">
        <v>1137</v>
      </c>
      <c r="NI12" s="1"/>
      <c r="NJ12" t="s">
        <v>1137</v>
      </c>
      <c r="NK12" t="s">
        <v>1137</v>
      </c>
      <c r="NL12" t="s">
        <v>1137</v>
      </c>
      <c r="NM12" t="s">
        <v>1137</v>
      </c>
      <c r="NN12" s="1"/>
      <c r="NO12" t="s">
        <v>1137</v>
      </c>
      <c r="NP12" t="s">
        <v>1137</v>
      </c>
      <c r="NQ12" t="s">
        <v>1137</v>
      </c>
      <c r="NR12" s="1"/>
      <c r="NS12" t="s">
        <v>1137</v>
      </c>
      <c r="NT12" t="s">
        <v>1137</v>
      </c>
      <c r="NU12" s="1"/>
      <c r="NV12" t="s">
        <v>1137</v>
      </c>
      <c r="NW12" s="1"/>
      <c r="NX12" t="s">
        <v>1137</v>
      </c>
      <c r="NY12" t="s">
        <v>1137</v>
      </c>
      <c r="NZ12" s="1"/>
      <c r="OA12" t="s">
        <v>1137</v>
      </c>
      <c r="OB12" s="1"/>
      <c r="OC12" t="s">
        <v>1137</v>
      </c>
      <c r="OD12" s="1"/>
      <c r="OE12" t="s">
        <v>1137</v>
      </c>
      <c r="OF12" t="s">
        <v>1137</v>
      </c>
      <c r="OG12" t="s">
        <v>1137</v>
      </c>
      <c r="OH12" t="s">
        <v>1137</v>
      </c>
      <c r="OI12" s="1"/>
      <c r="OJ12" t="s">
        <v>1137</v>
      </c>
      <c r="OK12" s="1"/>
      <c r="OL12" t="s">
        <v>1137</v>
      </c>
      <c r="OM12" s="1"/>
      <c r="ON12" t="s">
        <v>1137</v>
      </c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</row>
    <row r="13" spans="1:477" x14ac:dyDescent="0.3">
      <c r="A13" s="1"/>
      <c r="B13" s="1"/>
      <c r="C13" s="1"/>
      <c r="D13" s="1"/>
      <c r="E13">
        <f>COUNT(#REF!)</f>
        <v>0</v>
      </c>
      <c r="F13" s="1"/>
      <c r="G13" s="1"/>
      <c r="H13" s="1"/>
      <c r="I13">
        <f>COUNT(#REF!)</f>
        <v>0</v>
      </c>
      <c r="J13">
        <f>COUNT(#REF!)</f>
        <v>0</v>
      </c>
      <c r="K13" s="1"/>
      <c r="L13" s="1"/>
      <c r="M13" s="1"/>
      <c r="N13" s="1"/>
      <c r="O13" s="1"/>
      <c r="P13" s="1"/>
      <c r="Q13" s="1"/>
      <c r="R13" t="e">
        <f>COUNTIF(#REF!,4)</f>
        <v>#REF!</v>
      </c>
      <c r="S13" s="1"/>
      <c r="T13" t="e">
        <f>COUNTIF(#REF!,4)</f>
        <v>#REF!</v>
      </c>
      <c r="U13" t="e">
        <f>MAX(#REF!)</f>
        <v>#REF!</v>
      </c>
      <c r="V13" s="1"/>
      <c r="W13" t="e">
        <f>COUNTIF(#REF!,4)</f>
        <v>#REF!</v>
      </c>
      <c r="X13" s="1"/>
      <c r="Y13" t="e">
        <f t="shared" ref="Y13" si="762">MAX(#REF!)</f>
        <v>#REF!</v>
      </c>
      <c r="Z13" t="e">
        <f t="shared" ref="Z13" si="763">MAX(#REF!)</f>
        <v>#REF!</v>
      </c>
      <c r="AA13" t="e">
        <f t="shared" ref="AA13" si="764">MAX(#REF!)</f>
        <v>#REF!</v>
      </c>
      <c r="AB13" t="e">
        <f t="shared" ref="AB13" si="765">MAX(#REF!)</f>
        <v>#REF!</v>
      </c>
      <c r="AC13" t="e">
        <f t="shared" ref="AC13" si="766">MAX(#REF!)</f>
        <v>#REF!</v>
      </c>
      <c r="AD13" t="e">
        <f t="shared" ref="AD13" si="767">MAX(#REF!)</f>
        <v>#REF!</v>
      </c>
      <c r="AE13" t="e">
        <f t="shared" ref="AE13" si="768">MAX(#REF!)</f>
        <v>#REF!</v>
      </c>
      <c r="AF13" t="e">
        <f t="shared" ref="AF13" si="769">MAX(#REF!)</f>
        <v>#REF!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t="e">
        <f>MAX(#REF!)</f>
        <v>#REF!</v>
      </c>
      <c r="BZ13" s="1"/>
      <c r="CA13" s="1"/>
      <c r="CB13" t="e">
        <f t="shared" ref="CB13" si="770">COUNTIF(#REF!,4)</f>
        <v>#REF!</v>
      </c>
      <c r="CC13" t="e">
        <f t="shared" ref="CC13" si="771">COUNTIF(#REF!,4)</f>
        <v>#REF!</v>
      </c>
      <c r="CD13" t="e">
        <f t="shared" ref="CD13" si="772">COUNTIF(#REF!,4)</f>
        <v>#REF!</v>
      </c>
      <c r="CE13" t="e">
        <f t="shared" ref="CE13" si="773">COUNTIF(#REF!,4)</f>
        <v>#REF!</v>
      </c>
      <c r="CF13" t="e">
        <f t="shared" ref="CF13" si="774">COUNTIF(#REF!,4)</f>
        <v>#REF!</v>
      </c>
      <c r="CG13" t="e">
        <f t="shared" ref="CG13" si="775">COUNTIF(#REF!,4)</f>
        <v>#REF!</v>
      </c>
      <c r="CH13" t="e">
        <f t="shared" ref="CH13" si="776">COUNTIF(#REF!,4)</f>
        <v>#REF!</v>
      </c>
      <c r="CI13" t="e">
        <f t="shared" ref="CI13" si="777">COUNTIF(#REF!,4)</f>
        <v>#REF!</v>
      </c>
      <c r="CJ13" t="e">
        <f t="shared" ref="CJ13" si="778">COUNTIF(#REF!,4)</f>
        <v>#REF!</v>
      </c>
      <c r="CK13" t="e">
        <f t="shared" ref="CK13" si="779">COUNTIF(#REF!,4)</f>
        <v>#REF!</v>
      </c>
      <c r="CL13" t="e">
        <f t="shared" ref="CL13" si="780">COUNTIF(#REF!,4)</f>
        <v>#REF!</v>
      </c>
      <c r="CM13" t="e">
        <f t="shared" ref="CM13" si="781">COUNTIF(#REF!,4)</f>
        <v>#REF!</v>
      </c>
      <c r="CN13" t="e">
        <f t="shared" ref="CN13" si="782">COUNTIF(#REF!,4)</f>
        <v>#REF!</v>
      </c>
      <c r="CO13" t="e">
        <f t="shared" ref="CO13" si="783">COUNTIF(#REF!,4)</f>
        <v>#REF!</v>
      </c>
      <c r="CP13" t="e">
        <f t="shared" ref="CP13" si="784">COUNTIF(#REF!,4)</f>
        <v>#REF!</v>
      </c>
      <c r="CQ13" t="e">
        <f t="shared" ref="CQ13" si="785">COUNTIF(#REF!,4)</f>
        <v>#REF!</v>
      </c>
      <c r="CR13" t="e">
        <f t="shared" ref="CR13" si="786">COUNTIF(#REF!,4)</f>
        <v>#REF!</v>
      </c>
      <c r="CS13" t="e">
        <f t="shared" ref="CS13" si="787">COUNTIF(#REF!,4)</f>
        <v>#REF!</v>
      </c>
      <c r="CT13" t="e">
        <f t="shared" ref="CT13" si="788">COUNTIF(#REF!,4)</f>
        <v>#REF!</v>
      </c>
      <c r="CU13" t="e">
        <f t="shared" ref="CU13" si="789">COUNTIF(#REF!,4)</f>
        <v>#REF!</v>
      </c>
      <c r="CV13" t="e">
        <f t="shared" ref="CV13" si="790">COUNTIF(#REF!,4)</f>
        <v>#REF!</v>
      </c>
      <c r="CW13" t="e">
        <f t="shared" ref="CW13" si="791">COUNTIF(#REF!,4)</f>
        <v>#REF!</v>
      </c>
      <c r="CX13" t="e">
        <f t="shared" ref="CX13" si="792">COUNTIF(#REF!,4)</f>
        <v>#REF!</v>
      </c>
      <c r="CY13" t="e">
        <f t="shared" ref="CY13" si="793">COUNTIF(#REF!,4)</f>
        <v>#REF!</v>
      </c>
      <c r="CZ13" t="e">
        <f t="shared" ref="CZ13" si="794">COUNTIF(#REF!,4)</f>
        <v>#REF!</v>
      </c>
      <c r="DA13" t="e">
        <f t="shared" ref="DA13" si="795">COUNTIF(#REF!,4)</f>
        <v>#REF!</v>
      </c>
      <c r="DB13" t="e">
        <f t="shared" ref="DB13" si="796">COUNTIF(#REF!,4)</f>
        <v>#REF!</v>
      </c>
      <c r="DC13" t="e">
        <f t="shared" ref="DC13" si="797">COUNTIF(#REF!,4)</f>
        <v>#REF!</v>
      </c>
      <c r="DD13" t="e">
        <f t="shared" ref="DD13" si="798">COUNTIF(#REF!,4)</f>
        <v>#REF!</v>
      </c>
      <c r="DE13" t="e">
        <f t="shared" ref="DE13" si="799">COUNTIF(#REF!,4)</f>
        <v>#REF!</v>
      </c>
      <c r="DF13" t="e">
        <f t="shared" ref="DF13" si="800">COUNTIF(#REF!,4)</f>
        <v>#REF!</v>
      </c>
      <c r="DG13" t="e">
        <f t="shared" ref="DG13" si="801">COUNTIF(#REF!,4)</f>
        <v>#REF!</v>
      </c>
      <c r="DH13" t="e">
        <f t="shared" ref="DH13" si="802">COUNTIF(#REF!,4)</f>
        <v>#REF!</v>
      </c>
      <c r="DI13" t="e">
        <f t="shared" ref="DI13" si="803">COUNTIF(#REF!,4)</f>
        <v>#REF!</v>
      </c>
      <c r="DJ13" t="e">
        <f t="shared" ref="DJ13" si="804">COUNTIF(#REF!,4)</f>
        <v>#REF!</v>
      </c>
      <c r="DK13" t="e">
        <f t="shared" ref="DK13" si="805">COUNTIF(#REF!,4)</f>
        <v>#REF!</v>
      </c>
      <c r="DL13" t="e">
        <f t="shared" ref="DL13" si="806">COUNTIF(#REF!,4)</f>
        <v>#REF!</v>
      </c>
      <c r="DM13" t="e">
        <f t="shared" ref="DM13" si="807">COUNTIF(#REF!,4)</f>
        <v>#REF!</v>
      </c>
      <c r="DN13" t="e">
        <f t="shared" ref="DN13" si="808">COUNTIF(#REF!,4)</f>
        <v>#REF!</v>
      </c>
      <c r="DO13" t="e">
        <f t="shared" ref="DO13" si="809">COUNTIF(#REF!,4)</f>
        <v>#REF!</v>
      </c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t="e">
        <f t="shared" ref="EP13" si="810">COUNTIF(#REF!,4)</f>
        <v>#REF!</v>
      </c>
      <c r="EQ13" t="e">
        <f t="shared" ref="EQ13" si="811">COUNTIF(#REF!,4)</f>
        <v>#REF!</v>
      </c>
      <c r="ER13" t="e">
        <f t="shared" ref="ER13" si="812">COUNTIF(#REF!,4)</f>
        <v>#REF!</v>
      </c>
      <c r="ES13" t="e">
        <f t="shared" ref="ES13" si="813">COUNTIF(#REF!,4)</f>
        <v>#REF!</v>
      </c>
      <c r="ET13" t="e">
        <f t="shared" ref="ET13" si="814">COUNTIF(#REF!,4)</f>
        <v>#REF!</v>
      </c>
      <c r="EU13" t="e">
        <f t="shared" ref="EU13" si="815">COUNTIF(#REF!,4)</f>
        <v>#REF!</v>
      </c>
      <c r="EV13" t="e">
        <f t="shared" ref="EV13" si="816">COUNTIF(#REF!,4)</f>
        <v>#REF!</v>
      </c>
      <c r="EW13" t="e">
        <f t="shared" ref="EW13" si="817">COUNTIF(#REF!,4)</f>
        <v>#REF!</v>
      </c>
      <c r="EX13" t="e">
        <f t="shared" ref="EX13" si="818">COUNTIF(#REF!,4)</f>
        <v>#REF!</v>
      </c>
      <c r="EY13" t="e">
        <f t="shared" ref="EY13" si="819">COUNTIF(#REF!,4)</f>
        <v>#REF!</v>
      </c>
      <c r="EZ13" t="e">
        <f t="shared" ref="EZ13" si="820">COUNTIF(#REF!,4)</f>
        <v>#REF!</v>
      </c>
      <c r="FA13" t="e">
        <f t="shared" ref="FA13" si="821">COUNTIF(#REF!,4)</f>
        <v>#REF!</v>
      </c>
      <c r="FB13" t="e">
        <f t="shared" ref="FB13" si="822">COUNTIF(#REF!,4)</f>
        <v>#REF!</v>
      </c>
      <c r="FC13" t="e">
        <f t="shared" ref="FC13" si="823">COUNTIF(#REF!,4)</f>
        <v>#REF!</v>
      </c>
      <c r="FD13" t="e">
        <f t="shared" ref="FD13" si="824">COUNTIF(#REF!,4)</f>
        <v>#REF!</v>
      </c>
      <c r="FE13" t="e">
        <f t="shared" ref="FE13" si="825">COUNTIF(#REF!,4)</f>
        <v>#REF!</v>
      </c>
      <c r="FF13" t="e">
        <f t="shared" ref="FF13" si="826">COUNTIF(#REF!,4)</f>
        <v>#REF!</v>
      </c>
      <c r="FG13" t="e">
        <f t="shared" ref="FG13" si="827">COUNTIF(#REF!,4)</f>
        <v>#REF!</v>
      </c>
      <c r="FH13" t="e">
        <f t="shared" ref="FH13" si="828">COUNTIF(#REF!,4)</f>
        <v>#REF!</v>
      </c>
      <c r="FI13" t="e">
        <f t="shared" ref="FI13" si="829">COUNTIF(#REF!,4)</f>
        <v>#REF!</v>
      </c>
      <c r="FJ13" t="e">
        <f t="shared" ref="FJ13" si="830">COUNTIF(#REF!,4)</f>
        <v>#REF!</v>
      </c>
      <c r="FK13" t="e">
        <f>MIN(#REF!)</f>
        <v>#REF!</v>
      </c>
      <c r="FL13" t="e">
        <f>MIN(#REF!)</f>
        <v>#REF!</v>
      </c>
      <c r="FM13" s="1"/>
      <c r="FN13" s="27" t="s">
        <v>180</v>
      </c>
      <c r="FP13" s="27" t="s">
        <v>180</v>
      </c>
      <c r="FR13" s="27" t="s">
        <v>180</v>
      </c>
      <c r="FT13" s="1"/>
      <c r="FU13" s="1"/>
      <c r="FV13" t="e">
        <f t="shared" ref="FV13" si="831">ROUND(AVERAGE(#REF!),0)</f>
        <v>#REF!</v>
      </c>
      <c r="FW13" t="e">
        <f t="shared" ref="FW13" si="832">ROUND(AVERAGE(#REF!),0)</f>
        <v>#REF!</v>
      </c>
      <c r="FX13" t="e">
        <f t="shared" ref="FX13" si="833">ROUND(AVERAGE(#REF!),0)</f>
        <v>#REF!</v>
      </c>
      <c r="FY13" t="e">
        <f t="shared" ref="FY13" si="834">ROUND(AVERAGE(#REF!),0)</f>
        <v>#REF!</v>
      </c>
      <c r="FZ13" t="e">
        <f t="shared" ref="FZ13" si="835">ROUND(AVERAGE(#REF!),0)</f>
        <v>#REF!</v>
      </c>
      <c r="GA13" t="e">
        <f t="shared" ref="GA13" si="836">ROUND(AVERAGE(#REF!),0)</f>
        <v>#REF!</v>
      </c>
      <c r="GB13" t="e">
        <f t="shared" ref="GB13" si="837">ROUND(AVERAGE(#REF!),0)</f>
        <v>#REF!</v>
      </c>
      <c r="GC13" t="e">
        <f t="shared" ref="GC13" si="838">ROUND(AVERAGE(#REF!),0)</f>
        <v>#REF!</v>
      </c>
      <c r="GD13" t="e">
        <f t="shared" ref="GD13" si="839">ROUND(AVERAGE(#REF!),0)</f>
        <v>#REF!</v>
      </c>
      <c r="GE13" t="e">
        <f t="shared" ref="GE13" si="840">ROUND(AVERAGE(#REF!),0)</f>
        <v>#REF!</v>
      </c>
      <c r="GF13" t="e">
        <f t="shared" ref="GF13" si="841">ROUND(AVERAGE(#REF!),0)</f>
        <v>#REF!</v>
      </c>
      <c r="GG13" t="e">
        <f t="shared" ref="GG13" si="842">ROUND(AVERAGE(#REF!),0)</f>
        <v>#REF!</v>
      </c>
      <c r="GH13" t="e">
        <f t="shared" ref="GH13" si="843">ROUND(AVERAGE(#REF!),0)</f>
        <v>#REF!</v>
      </c>
      <c r="GI13" t="e">
        <f t="shared" ref="GI13" si="844">ROUND(AVERAGE(#REF!),0)</f>
        <v>#REF!</v>
      </c>
      <c r="GJ13" t="e">
        <f t="shared" ref="GJ13" si="845">ROUND(AVERAGE(#REF!),0)</f>
        <v>#REF!</v>
      </c>
      <c r="GK13" t="e">
        <f t="shared" ref="GK13" si="846">ROUND(AVERAGE(#REF!),0)</f>
        <v>#REF!</v>
      </c>
      <c r="GL13" t="e">
        <f t="shared" ref="GL13" si="847">ROUND(AVERAGE(#REF!),0)</f>
        <v>#REF!</v>
      </c>
      <c r="GM13" t="e">
        <f t="shared" ref="GM13" si="848">ROUND(AVERAGE(#REF!),0)</f>
        <v>#REF!</v>
      </c>
      <c r="GN13" t="e">
        <f t="shared" ref="GN13" si="849">ROUND(AVERAGE(#REF!),0)</f>
        <v>#REF!</v>
      </c>
      <c r="GO13" t="e">
        <f t="shared" ref="GO13" si="850">ROUND(AVERAGE(#REF!),0)</f>
        <v>#REF!</v>
      </c>
      <c r="GP13" t="e">
        <f t="shared" ref="GP13" si="851">ROUND(AVERAGE(#REF!),0)</f>
        <v>#REF!</v>
      </c>
      <c r="GQ13">
        <f>COUNT(#REF!)</f>
        <v>0</v>
      </c>
      <c r="GR13" s="1"/>
      <c r="GS13" s="1"/>
      <c r="GT13" s="27" t="s">
        <v>180</v>
      </c>
      <c r="GV13" s="27" t="s">
        <v>180</v>
      </c>
      <c r="GX13" s="27" t="s">
        <v>180</v>
      </c>
      <c r="GZ13" s="1"/>
      <c r="HA13" s="1"/>
      <c r="HB13" t="e">
        <f>COUNTIF(#REF!,4)</f>
        <v>#REF!</v>
      </c>
      <c r="HC13" t="e">
        <f>COUNTIF(#REF!,4)</f>
        <v>#REF!</v>
      </c>
      <c r="HD13" t="e">
        <f>COUNTIF(#REF!,4)</f>
        <v>#REF!</v>
      </c>
      <c r="HE13" t="e">
        <f>COUNTIF(#REF!,4)</f>
        <v>#REF!</v>
      </c>
      <c r="HF13" s="1"/>
      <c r="HG13" t="e">
        <f>COUNTIF(#REF!,4)</f>
        <v>#REF!</v>
      </c>
      <c r="HH13" s="1"/>
      <c r="HI13" t="e">
        <f>COUNTIF(#REF!,4)</f>
        <v>#REF!</v>
      </c>
      <c r="HJ13" t="e">
        <f>COUNTIF(#REF!,4)</f>
        <v>#REF!</v>
      </c>
      <c r="HK13" s="1"/>
      <c r="HL13" t="e">
        <f t="shared" ref="HL13" si="852">COUNTIF(#REF!,4)</f>
        <v>#REF!</v>
      </c>
      <c r="HM13" t="e">
        <f t="shared" ref="HM13" si="853">COUNTIF(#REF!,4)</f>
        <v>#REF!</v>
      </c>
      <c r="HN13" t="e">
        <f t="shared" ref="HN13" si="854">COUNTIF(#REF!,4)</f>
        <v>#REF!</v>
      </c>
      <c r="HO13" t="e">
        <f t="shared" ref="HO13" si="855">COUNTIF(#REF!,4)</f>
        <v>#REF!</v>
      </c>
      <c r="HP13" t="e">
        <f t="shared" ref="HP13" si="856">COUNTIF(#REF!,4)</f>
        <v>#REF!</v>
      </c>
      <c r="HQ13" t="e">
        <f t="shared" ref="HQ13" si="857">COUNTIF(#REF!,4)</f>
        <v>#REF!</v>
      </c>
      <c r="HR13" t="e">
        <f t="shared" ref="HR13" si="858">COUNTIF(#REF!,4)</f>
        <v>#REF!</v>
      </c>
      <c r="HS13" t="e">
        <f t="shared" ref="HS13" si="859">COUNTIF(#REF!,4)</f>
        <v>#REF!</v>
      </c>
      <c r="HT13" s="1"/>
      <c r="HU13" t="e">
        <f>COUNTIF(#REF!,4)</f>
        <v>#REF!</v>
      </c>
      <c r="HV13" s="1"/>
      <c r="HW13" t="e">
        <f>COUNTIF(#REF!,4)</f>
        <v>#REF!</v>
      </c>
      <c r="HX13" s="1"/>
      <c r="HY13" s="1"/>
      <c r="HZ13" s="1"/>
      <c r="IA13" s="1"/>
      <c r="IB13">
        <f t="shared" ref="IB13" si="860">COUNT(#REF!)</f>
        <v>0</v>
      </c>
      <c r="IC13">
        <f t="shared" ref="IC13" si="861">COUNT(#REF!)</f>
        <v>0</v>
      </c>
      <c r="ID13">
        <f t="shared" ref="ID13" si="862">COUNT(#REF!)</f>
        <v>0</v>
      </c>
      <c r="IE13">
        <f t="shared" ref="IE13" si="863">COUNT(#REF!)</f>
        <v>0</v>
      </c>
      <c r="IF13">
        <f t="shared" ref="IF13" si="864">COUNT(#REF!)</f>
        <v>0</v>
      </c>
      <c r="IG13">
        <f t="shared" ref="IG13" si="865">COUNT(#REF!)</f>
        <v>0</v>
      </c>
      <c r="IH13">
        <f t="shared" ref="IH13" si="866">COUNT(#REF!)</f>
        <v>0</v>
      </c>
      <c r="II13">
        <f t="shared" ref="II13" si="867">COUNT(#REF!)</f>
        <v>0</v>
      </c>
      <c r="IJ13">
        <f t="shared" ref="IJ13" si="868">COUNT(#REF!)</f>
        <v>0</v>
      </c>
      <c r="IK13">
        <f t="shared" ref="IK13" si="869">COUNT(#REF!)</f>
        <v>0</v>
      </c>
      <c r="IL13">
        <f t="shared" ref="IL13" si="870">COUNT(#REF!)</f>
        <v>0</v>
      </c>
      <c r="IM13">
        <f t="shared" ref="IM13" si="871">COUNT(#REF!)</f>
        <v>0</v>
      </c>
      <c r="IN13">
        <f t="shared" ref="IN13" si="872">COUNT(#REF!)</f>
        <v>0</v>
      </c>
      <c r="IO13">
        <f t="shared" ref="IO13" si="873">COUNT(#REF!)</f>
        <v>0</v>
      </c>
      <c r="IP13">
        <f t="shared" ref="IP13" si="874">COUNT(#REF!)</f>
        <v>0</v>
      </c>
      <c r="IQ13">
        <f t="shared" ref="IQ13" si="875">COUNT(#REF!)</f>
        <v>0</v>
      </c>
      <c r="IR13">
        <f t="shared" ref="IR13" si="876">COUNT(#REF!)</f>
        <v>0</v>
      </c>
      <c r="IS13" s="1"/>
      <c r="IT13">
        <f>COUNT(#REF!)</f>
        <v>0</v>
      </c>
      <c r="IU13" s="1"/>
      <c r="IV13" s="1"/>
      <c r="IW13" s="1"/>
      <c r="IX13" s="1"/>
      <c r="IY13" t="e">
        <f t="shared" ref="IY13" si="877">COUNTIF(#REF!,4)</f>
        <v>#REF!</v>
      </c>
      <c r="IZ13" t="e">
        <f t="shared" ref="IZ13" si="878">COUNTIF(#REF!,4)</f>
        <v>#REF!</v>
      </c>
      <c r="JA13" t="e">
        <f t="shared" ref="JA13" si="879">COUNTIF(#REF!,4)</f>
        <v>#REF!</v>
      </c>
      <c r="JB13" t="e">
        <f t="shared" ref="JB13" si="880">COUNTIF(#REF!,4)</f>
        <v>#REF!</v>
      </c>
      <c r="JC13" t="e">
        <f t="shared" ref="JC13" si="881">COUNTIF(#REF!,4)</f>
        <v>#REF!</v>
      </c>
      <c r="JD13" t="e">
        <f t="shared" ref="JD13" si="882">COUNTIF(#REF!,4)</f>
        <v>#REF!</v>
      </c>
      <c r="JG13" s="1"/>
      <c r="JH13" t="e">
        <f t="shared" ref="JH13" si="883">COUNTIF(#REF!,4)</f>
        <v>#REF!</v>
      </c>
      <c r="JI13" t="e">
        <f t="shared" ref="JI13" si="884">COUNTIF(#REF!,4)</f>
        <v>#REF!</v>
      </c>
      <c r="JJ13" t="e">
        <f t="shared" ref="JJ13" si="885">COUNTIF(#REF!,4)</f>
        <v>#REF!</v>
      </c>
      <c r="JK13" t="e">
        <f t="shared" ref="JK13" si="886">COUNTIF(#REF!,4)</f>
        <v>#REF!</v>
      </c>
      <c r="JL13" t="e">
        <f t="shared" ref="JL13" si="887">COUNTIF(#REF!,4)</f>
        <v>#REF!</v>
      </c>
      <c r="JM13" t="e">
        <f t="shared" ref="JM13" si="888">COUNTIF(#REF!,4)</f>
        <v>#REF!</v>
      </c>
      <c r="JP13" s="1"/>
      <c r="JQ13" t="e">
        <f t="shared" ref="JQ13" si="889">COUNTIF(#REF!,4)</f>
        <v>#REF!</v>
      </c>
      <c r="JR13" t="e">
        <f t="shared" ref="JR13" si="890">COUNTIF(#REF!,4)</f>
        <v>#REF!</v>
      </c>
      <c r="JS13" t="e">
        <f t="shared" ref="JS13" si="891">COUNTIF(#REF!,4)</f>
        <v>#REF!</v>
      </c>
      <c r="JT13" t="e">
        <f t="shared" ref="JT13" si="892">COUNTIF(#REF!,4)</f>
        <v>#REF!</v>
      </c>
      <c r="JU13" t="e">
        <f t="shared" ref="JU13" si="893">COUNTIF(#REF!,4)</f>
        <v>#REF!</v>
      </c>
      <c r="JV13" t="e">
        <f t="shared" ref="JV13" si="894">COUNTIF(#REF!,4)</f>
        <v>#REF!</v>
      </c>
      <c r="JY13" s="1"/>
      <c r="JZ13" t="e">
        <f t="shared" ref="JZ13" si="895">COUNTIF(#REF!,4)</f>
        <v>#REF!</v>
      </c>
      <c r="KA13" t="e">
        <f t="shared" ref="KA13" si="896">COUNTIF(#REF!,4)</f>
        <v>#REF!</v>
      </c>
      <c r="KB13" t="e">
        <f t="shared" ref="KB13" si="897">COUNTIF(#REF!,4)</f>
        <v>#REF!</v>
      </c>
      <c r="KC13" t="e">
        <f t="shared" ref="KC13" si="898">COUNTIF(#REF!,4)</f>
        <v>#REF!</v>
      </c>
      <c r="KD13" t="e">
        <f t="shared" ref="KD13" si="899">COUNTIF(#REF!,4)</f>
        <v>#REF!</v>
      </c>
      <c r="KE13" t="e">
        <f t="shared" ref="KE13" si="900">COUNTIF(#REF!,4)</f>
        <v>#REF!</v>
      </c>
      <c r="KH13" s="1"/>
      <c r="KI13" t="e">
        <f t="shared" ref="KI13" si="901">COUNTIF(#REF!,4)</f>
        <v>#REF!</v>
      </c>
      <c r="KK13" t="e">
        <f t="shared" ref="KK13" si="902">COUNTIF(#REF!,4)</f>
        <v>#REF!</v>
      </c>
      <c r="KM13" t="e">
        <f t="shared" ref="KM13" si="903">COUNTIF(#REF!,4)</f>
        <v>#REF!</v>
      </c>
      <c r="KO13" t="e">
        <f t="shared" ref="KO13" si="904">COUNTIF(#REF!,4)</f>
        <v>#REF!</v>
      </c>
      <c r="KQ13" t="e">
        <f t="shared" ref="KQ13" si="905">COUNTIF(#REF!,4)</f>
        <v>#REF!</v>
      </c>
      <c r="KS13" t="e">
        <f t="shared" ref="KS13" si="906">COUNTIF(#REF!,4)</f>
        <v>#REF!</v>
      </c>
      <c r="KW13" s="1"/>
      <c r="KX13" t="e">
        <f>MAX(#REF!)</f>
        <v>#REF!</v>
      </c>
      <c r="KY13" t="e">
        <f t="shared" ref="KY13" si="907">MAX(#REF!)</f>
        <v>#REF!</v>
      </c>
      <c r="KZ13" t="e">
        <f t="shared" ref="KZ13" si="908">MAX(#REF!)</f>
        <v>#REF!</v>
      </c>
      <c r="LA13" t="e">
        <f t="shared" ref="LA13" si="909">MAX(#REF!)</f>
        <v>#REF!</v>
      </c>
      <c r="LB13" t="e">
        <f t="shared" ref="LB13" si="910">MAX(#REF!)</f>
        <v>#REF!</v>
      </c>
      <c r="LC13" t="e">
        <f t="shared" ref="LC13" si="911">MAX(#REF!)</f>
        <v>#REF!</v>
      </c>
      <c r="LD13" t="e">
        <f t="shared" ref="LD13" si="912">MAX(#REF!)</f>
        <v>#REF!</v>
      </c>
      <c r="LE13" t="e">
        <f t="shared" ref="LE13" si="913">MAX(#REF!)</f>
        <v>#REF!</v>
      </c>
      <c r="LF13" t="e">
        <f t="shared" ref="LF13" si="914">MAX(#REF!)</f>
        <v>#REF!</v>
      </c>
      <c r="LG13" t="e">
        <f t="shared" ref="LG13" si="915">MAX(#REF!)</f>
        <v>#REF!</v>
      </c>
      <c r="LH13" t="e">
        <f t="shared" ref="LH13" si="916">MAX(#REF!)</f>
        <v>#REF!</v>
      </c>
      <c r="LI13" t="e">
        <f t="shared" ref="LI13" si="917">MAX(#REF!)</f>
        <v>#REF!</v>
      </c>
      <c r="LJ13" s="1"/>
      <c r="LK13" s="1"/>
      <c r="LL13" t="e">
        <f t="shared" ref="LL13" si="918">COUNTIF(#REF!,4)</f>
        <v>#REF!</v>
      </c>
      <c r="LM13" t="e">
        <f t="shared" ref="LM13" si="919">COUNTIF(#REF!,4)</f>
        <v>#REF!</v>
      </c>
      <c r="LN13" t="e">
        <f t="shared" ref="LN13" si="920">COUNTIF(#REF!,4)</f>
        <v>#REF!</v>
      </c>
      <c r="LO13" t="e">
        <f t="shared" ref="LO13" si="921">COUNTIF(#REF!,4)</f>
        <v>#REF!</v>
      </c>
      <c r="LP13" t="e">
        <f t="shared" ref="LP13" si="922">COUNTIF(#REF!,4)</f>
        <v>#REF!</v>
      </c>
      <c r="LQ13" t="e">
        <f t="shared" ref="LQ13" si="923">COUNTIF(#REF!,4)</f>
        <v>#REF!</v>
      </c>
      <c r="LR13" t="e">
        <f t="shared" ref="LR13" si="924">COUNTIF(#REF!,4)</f>
        <v>#REF!</v>
      </c>
      <c r="LS13" t="e">
        <f t="shared" ref="LS13" si="925">COUNTIF(#REF!,4)</f>
        <v>#REF!</v>
      </c>
      <c r="LT13" t="e">
        <f t="shared" ref="LT13" si="926">COUNTIF(#REF!,4)</f>
        <v>#REF!</v>
      </c>
      <c r="LU13" t="e">
        <f t="shared" ref="LU13" si="927">COUNTIF(#REF!,4)</f>
        <v>#REF!</v>
      </c>
      <c r="LV13" t="e">
        <f t="shared" ref="LV13" si="928">COUNTIF(#REF!,4)</f>
        <v>#REF!</v>
      </c>
      <c r="LW13" t="e">
        <f t="shared" ref="LW13" si="929">COUNTIF(#REF!,4)</f>
        <v>#REF!</v>
      </c>
      <c r="LX13" t="e">
        <f t="shared" ref="LX13" si="930">COUNTIF(#REF!,4)</f>
        <v>#REF!</v>
      </c>
      <c r="LY13" t="e">
        <f t="shared" ref="LY13" si="931">COUNTIF(#REF!,4)</f>
        <v>#REF!</v>
      </c>
      <c r="LZ13" t="e">
        <f t="shared" ref="LZ13" si="932">COUNTIF(#REF!,4)</f>
        <v>#REF!</v>
      </c>
      <c r="MA13" t="e">
        <f t="shared" ref="MA13" si="933">COUNTIF(#REF!,4)</f>
        <v>#REF!</v>
      </c>
      <c r="MB13" t="e">
        <f t="shared" ref="MB13" si="934">COUNTIF(#REF!,4)</f>
        <v>#REF!</v>
      </c>
      <c r="MC13" t="e">
        <f t="shared" ref="MC13" si="935">COUNTIF(#REF!,4)</f>
        <v>#REF!</v>
      </c>
      <c r="MD13" t="e">
        <f t="shared" ref="MD13" si="936">COUNTIF(#REF!,4)</f>
        <v>#REF!</v>
      </c>
      <c r="ME13" t="e">
        <f t="shared" ref="ME13" si="937">COUNTIF(#REF!,4)</f>
        <v>#REF!</v>
      </c>
      <c r="MF13" t="e">
        <f t="shared" ref="MF13" si="938">COUNTIF(#REF!,4)</f>
        <v>#REF!</v>
      </c>
      <c r="MG13" t="e">
        <f t="shared" ref="MG13" si="939">COUNTIF(#REF!,4)</f>
        <v>#REF!</v>
      </c>
      <c r="MH13" t="e">
        <f t="shared" ref="MH13" si="940">MAX(#REF!)</f>
        <v>#REF!</v>
      </c>
      <c r="MI13" t="e">
        <f t="shared" ref="MI13" si="941">MAX(#REF!)</f>
        <v>#REF!</v>
      </c>
      <c r="MJ13" t="e">
        <f t="shared" ref="MJ13" si="942">MAX(#REF!)</f>
        <v>#REF!</v>
      </c>
      <c r="MK13" t="e">
        <f t="shared" ref="MK13" si="943">MAX(#REF!)</f>
        <v>#REF!</v>
      </c>
      <c r="ML13" t="e">
        <f t="shared" ref="ML13" si="944">MAX(#REF!)</f>
        <v>#REF!</v>
      </c>
      <c r="MM13" t="e">
        <f t="shared" ref="MM13" si="945">MAX(#REF!)</f>
        <v>#REF!</v>
      </c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t="e">
        <f>COUNTIF(#REF!,4)</f>
        <v>#REF!</v>
      </c>
      <c r="NC13" t="e">
        <f>COUNTIF(#REF!,4)</f>
        <v>#REF!</v>
      </c>
      <c r="ND13" s="1"/>
      <c r="NE13" t="e">
        <f>COUNTIF(#REF!,4)</f>
        <v>#REF!</v>
      </c>
      <c r="NF13" t="e">
        <f>COUNTIF(#REF!,4)</f>
        <v>#REF!</v>
      </c>
      <c r="NG13" s="1"/>
      <c r="NH13" t="e">
        <f>COUNTIF(#REF!,4)</f>
        <v>#REF!</v>
      </c>
      <c r="NI13" s="1"/>
      <c r="NJ13" t="e">
        <f>COUNTIF(#REF!,4)</f>
        <v>#REF!</v>
      </c>
      <c r="NK13" t="e">
        <f>COUNTIF(#REF!,4)</f>
        <v>#REF!</v>
      </c>
      <c r="NL13" t="e">
        <f>COUNTIF(#REF!,4)</f>
        <v>#REF!</v>
      </c>
      <c r="NM13" t="e">
        <f>COUNTIF(#REF!,4)</f>
        <v>#REF!</v>
      </c>
      <c r="NN13" s="1"/>
      <c r="NO13" t="e">
        <f>COUNTIF(#REF!,4)</f>
        <v>#REF!</v>
      </c>
      <c r="NP13" t="e">
        <f>COUNTIF(#REF!,4)</f>
        <v>#REF!</v>
      </c>
      <c r="NQ13" t="e">
        <f>COUNTIF(#REF!,4)</f>
        <v>#REF!</v>
      </c>
      <c r="NR13" s="1"/>
      <c r="NS13" t="e">
        <f>COUNTIF(#REF!,4)</f>
        <v>#REF!</v>
      </c>
      <c r="NT13" t="e">
        <f>COUNTIF(#REF!,4)</f>
        <v>#REF!</v>
      </c>
      <c r="NU13" s="1"/>
      <c r="NV13" t="e">
        <f>COUNTIF(#REF!,4)</f>
        <v>#REF!</v>
      </c>
      <c r="NW13" s="1"/>
      <c r="NX13" t="e">
        <f>COUNTIF(#REF!,4)</f>
        <v>#REF!</v>
      </c>
      <c r="NY13" t="e">
        <f>COUNTIF(#REF!,4)</f>
        <v>#REF!</v>
      </c>
      <c r="NZ13" s="1"/>
      <c r="OA13" t="e">
        <f>COUNTIF(#REF!,4)</f>
        <v>#REF!</v>
      </c>
      <c r="OB13" s="1"/>
      <c r="OC13" t="e">
        <f>COUNTIF(#REF!,4)</f>
        <v>#REF!</v>
      </c>
      <c r="OD13" s="1"/>
      <c r="OE13" t="e">
        <f>COUNTIF(#REF!,4)</f>
        <v>#REF!</v>
      </c>
      <c r="OF13" t="e">
        <f>COUNTIF(#REF!,4)</f>
        <v>#REF!</v>
      </c>
      <c r="OG13" t="e">
        <f>COUNTIF(#REF!,4)</f>
        <v>#REF!</v>
      </c>
      <c r="OH13" t="e">
        <f>COUNTIF(#REF!,4)</f>
        <v>#REF!</v>
      </c>
      <c r="OI13" s="1"/>
      <c r="OJ13" t="e">
        <f>COUNTIF(#REF!,4)</f>
        <v>#REF!</v>
      </c>
      <c r="OK13" s="1"/>
      <c r="OL13" t="e">
        <f>COUNTIF(#REF!,4)</f>
        <v>#REF!</v>
      </c>
      <c r="OM13" s="1"/>
      <c r="ON13" t="e">
        <f>COUNTIF(#REF!,4)</f>
        <v>#REF!</v>
      </c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</row>
    <row r="14" spans="1:477" ht="15" thickBot="1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t="s">
        <v>1138</v>
      </c>
      <c r="S14" s="1"/>
      <c r="T14" t="s">
        <v>1139</v>
      </c>
      <c r="U14" t="s">
        <v>1140</v>
      </c>
      <c r="V14" s="1"/>
      <c r="W14" t="s">
        <v>1068</v>
      </c>
      <c r="X14" s="1"/>
      <c r="Y14" t="s">
        <v>1141</v>
      </c>
      <c r="Z14" t="s">
        <v>1141</v>
      </c>
      <c r="AA14" t="s">
        <v>1140</v>
      </c>
      <c r="AB14" t="s">
        <v>1140</v>
      </c>
      <c r="AC14" t="s">
        <v>1140</v>
      </c>
      <c r="AD14" t="s">
        <v>1140</v>
      </c>
      <c r="AE14" t="s">
        <v>1140</v>
      </c>
      <c r="AF14" t="s">
        <v>1140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t="s">
        <v>1140</v>
      </c>
      <c r="BZ14" s="1"/>
      <c r="CA14" s="1"/>
      <c r="CB14" t="s">
        <v>1142</v>
      </c>
      <c r="CC14" t="s">
        <v>1142</v>
      </c>
      <c r="CD14" t="s">
        <v>1142</v>
      </c>
      <c r="CE14" t="s">
        <v>1142</v>
      </c>
      <c r="CF14" t="s">
        <v>1142</v>
      </c>
      <c r="CG14" t="s">
        <v>1142</v>
      </c>
      <c r="CH14" t="s">
        <v>1142</v>
      </c>
      <c r="CI14" t="s">
        <v>1142</v>
      </c>
      <c r="CJ14" t="s">
        <v>1142</v>
      </c>
      <c r="CK14" t="s">
        <v>1142</v>
      </c>
      <c r="CL14" t="s">
        <v>1142</v>
      </c>
      <c r="CM14" t="s">
        <v>1142</v>
      </c>
      <c r="CN14" t="s">
        <v>1142</v>
      </c>
      <c r="CO14" t="s">
        <v>1142</v>
      </c>
      <c r="CP14" t="s">
        <v>1142</v>
      </c>
      <c r="CQ14" t="s">
        <v>1142</v>
      </c>
      <c r="CR14" t="s">
        <v>1142</v>
      </c>
      <c r="CS14" t="s">
        <v>1142</v>
      </c>
      <c r="CT14" t="s">
        <v>1142</v>
      </c>
      <c r="CU14" t="s">
        <v>1142</v>
      </c>
      <c r="CV14" t="s">
        <v>1142</v>
      </c>
      <c r="CW14" t="s">
        <v>1142</v>
      </c>
      <c r="CX14" t="s">
        <v>1142</v>
      </c>
      <c r="CY14" t="s">
        <v>1142</v>
      </c>
      <c r="CZ14" t="s">
        <v>1142</v>
      </c>
      <c r="DA14" t="s">
        <v>1142</v>
      </c>
      <c r="DB14" t="s">
        <v>1142</v>
      </c>
      <c r="DC14" t="s">
        <v>1142</v>
      </c>
      <c r="DD14" t="s">
        <v>1142</v>
      </c>
      <c r="DE14" t="s">
        <v>1142</v>
      </c>
      <c r="DF14" t="s">
        <v>1142</v>
      </c>
      <c r="DG14" t="s">
        <v>1142</v>
      </c>
      <c r="DH14" t="s">
        <v>1142</v>
      </c>
      <c r="DI14" t="s">
        <v>1142</v>
      </c>
      <c r="DJ14" t="s">
        <v>1142</v>
      </c>
      <c r="DK14" t="s">
        <v>1142</v>
      </c>
      <c r="DL14" t="s">
        <v>1142</v>
      </c>
      <c r="DM14" t="s">
        <v>1142</v>
      </c>
      <c r="DN14" t="s">
        <v>1142</v>
      </c>
      <c r="DO14" t="s">
        <v>1142</v>
      </c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t="s">
        <v>1142</v>
      </c>
      <c r="EQ14" t="s">
        <v>1142</v>
      </c>
      <c r="ER14" t="s">
        <v>1142</v>
      </c>
      <c r="ES14" t="s">
        <v>1142</v>
      </c>
      <c r="ET14" t="s">
        <v>1142</v>
      </c>
      <c r="EU14" t="s">
        <v>1142</v>
      </c>
      <c r="EV14" t="s">
        <v>1142</v>
      </c>
      <c r="EW14" t="s">
        <v>1142</v>
      </c>
      <c r="EX14" t="s">
        <v>1142</v>
      </c>
      <c r="EY14" t="s">
        <v>1142</v>
      </c>
      <c r="EZ14" t="s">
        <v>1142</v>
      </c>
      <c r="FA14" t="s">
        <v>1142</v>
      </c>
      <c r="FB14" t="s">
        <v>1142</v>
      </c>
      <c r="FC14" t="s">
        <v>1142</v>
      </c>
      <c r="FD14" t="s">
        <v>1142</v>
      </c>
      <c r="FE14" t="s">
        <v>1142</v>
      </c>
      <c r="FF14" t="s">
        <v>1142</v>
      </c>
      <c r="FG14" t="s">
        <v>1142</v>
      </c>
      <c r="FH14" t="s">
        <v>1142</v>
      </c>
      <c r="FI14" t="s">
        <v>1142</v>
      </c>
      <c r="FJ14" t="s">
        <v>1142</v>
      </c>
      <c r="FK14" t="s">
        <v>1068</v>
      </c>
      <c r="FL14" s="1"/>
      <c r="FM14" s="1"/>
      <c r="FN14" s="72" t="s">
        <v>508</v>
      </c>
      <c r="FO14" t="e">
        <f>COUNTIF(#REF!,4)</f>
        <v>#REF!</v>
      </c>
      <c r="FP14" s="72" t="s">
        <v>508</v>
      </c>
      <c r="FQ14" t="e">
        <f>COUNTIF(#REF!,4)</f>
        <v>#REF!</v>
      </c>
      <c r="FR14" s="72" t="s">
        <v>508</v>
      </c>
      <c r="FS14" t="e">
        <f>COUNTIF(#REF!,4)</f>
        <v>#REF!</v>
      </c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72" t="s">
        <v>508</v>
      </c>
      <c r="GU14" t="e">
        <f>COUNTIF(#REF!,4)</f>
        <v>#REF!</v>
      </c>
      <c r="GV14" s="72" t="s">
        <v>508</v>
      </c>
      <c r="GW14" t="e">
        <f>COUNTIF(#REF!,4)</f>
        <v>#REF!</v>
      </c>
      <c r="GX14" s="72" t="s">
        <v>508</v>
      </c>
      <c r="GY14" t="e">
        <f>COUNTIF(#REF!,4)</f>
        <v>#REF!</v>
      </c>
      <c r="GZ14" s="1"/>
      <c r="HA14" s="1"/>
      <c r="HB14" t="s">
        <v>1142</v>
      </c>
      <c r="HC14" t="s">
        <v>1142</v>
      </c>
      <c r="HD14" t="s">
        <v>1142</v>
      </c>
      <c r="HE14" t="s">
        <v>1142</v>
      </c>
      <c r="HF14" s="1"/>
      <c r="HG14" t="s">
        <v>1142</v>
      </c>
      <c r="HH14" s="1"/>
      <c r="HI14" t="s">
        <v>1142</v>
      </c>
      <c r="HJ14" t="s">
        <v>1142</v>
      </c>
      <c r="HK14" s="1"/>
      <c r="HL14" t="s">
        <v>1142</v>
      </c>
      <c r="HM14" t="s">
        <v>1142</v>
      </c>
      <c r="HN14" t="s">
        <v>1142</v>
      </c>
      <c r="HO14" t="s">
        <v>1142</v>
      </c>
      <c r="HP14" t="s">
        <v>1142</v>
      </c>
      <c r="HQ14" t="s">
        <v>1142</v>
      </c>
      <c r="HR14" t="s">
        <v>1142</v>
      </c>
      <c r="HS14" t="s">
        <v>1142</v>
      </c>
      <c r="HT14" s="1"/>
      <c r="HU14" t="s">
        <v>1142</v>
      </c>
      <c r="HV14" s="1"/>
      <c r="HW14" t="s">
        <v>1142</v>
      </c>
      <c r="HX14" s="1"/>
      <c r="HY14" s="1"/>
      <c r="HZ14" s="1"/>
      <c r="IA14" s="1"/>
      <c r="IB14" t="s">
        <v>1065</v>
      </c>
      <c r="IC14" t="s">
        <v>1065</v>
      </c>
      <c r="ID14" t="s">
        <v>1065</v>
      </c>
      <c r="IE14" t="s">
        <v>1065</v>
      </c>
      <c r="IF14" t="s">
        <v>1065</v>
      </c>
      <c r="IG14" t="s">
        <v>1065</v>
      </c>
      <c r="IH14" t="s">
        <v>1065</v>
      </c>
      <c r="II14" t="s">
        <v>1065</v>
      </c>
      <c r="IJ14" t="s">
        <v>1065</v>
      </c>
      <c r="IK14" t="s">
        <v>1065</v>
      </c>
      <c r="IL14" t="s">
        <v>1065</v>
      </c>
      <c r="IM14" t="s">
        <v>1065</v>
      </c>
      <c r="IN14" t="s">
        <v>1065</v>
      </c>
      <c r="IO14" t="s">
        <v>1065</v>
      </c>
      <c r="IP14" t="s">
        <v>1065</v>
      </c>
      <c r="IQ14" t="s">
        <v>1065</v>
      </c>
      <c r="IR14" t="s">
        <v>1065</v>
      </c>
      <c r="IS14" s="1"/>
      <c r="IT14" t="s">
        <v>1065</v>
      </c>
      <c r="IU14" s="1"/>
      <c r="IV14" s="1"/>
      <c r="IW14" s="1"/>
      <c r="IX14" s="1"/>
      <c r="IY14" t="s">
        <v>1143</v>
      </c>
      <c r="IZ14" t="s">
        <v>1143</v>
      </c>
      <c r="JA14" t="s">
        <v>1143</v>
      </c>
      <c r="JB14" t="s">
        <v>1143</v>
      </c>
      <c r="JC14" t="s">
        <v>1143</v>
      </c>
      <c r="JD14" t="s">
        <v>1143</v>
      </c>
      <c r="JG14" s="1"/>
      <c r="JH14" t="s">
        <v>1144</v>
      </c>
      <c r="JI14" t="s">
        <v>1144</v>
      </c>
      <c r="JJ14" t="s">
        <v>1144</v>
      </c>
      <c r="JK14" t="s">
        <v>1144</v>
      </c>
      <c r="JL14" t="s">
        <v>1144</v>
      </c>
      <c r="JM14" t="s">
        <v>1144</v>
      </c>
      <c r="JP14" s="1"/>
      <c r="JQ14" t="s">
        <v>1145</v>
      </c>
      <c r="JR14" t="s">
        <v>1145</v>
      </c>
      <c r="JS14" t="s">
        <v>1145</v>
      </c>
      <c r="JT14" t="s">
        <v>1145</v>
      </c>
      <c r="JU14" t="s">
        <v>1145</v>
      </c>
      <c r="JV14" t="s">
        <v>1145</v>
      </c>
      <c r="JY14" s="1"/>
      <c r="JZ14" t="s">
        <v>1145</v>
      </c>
      <c r="KA14" t="s">
        <v>1145</v>
      </c>
      <c r="KB14" t="s">
        <v>1145</v>
      </c>
      <c r="KC14" t="s">
        <v>1145</v>
      </c>
      <c r="KD14" t="s">
        <v>1145</v>
      </c>
      <c r="KE14" t="s">
        <v>1145</v>
      </c>
      <c r="KH14" s="1"/>
      <c r="KI14" t="s">
        <v>1145</v>
      </c>
      <c r="KK14" t="s">
        <v>1145</v>
      </c>
      <c r="KM14" t="s">
        <v>1145</v>
      </c>
      <c r="KO14" t="s">
        <v>1145</v>
      </c>
      <c r="KQ14" t="s">
        <v>1145</v>
      </c>
      <c r="KS14" t="s">
        <v>1145</v>
      </c>
      <c r="KW14" s="1"/>
      <c r="KX14" t="s">
        <v>1140</v>
      </c>
      <c r="KY14" t="s">
        <v>1140</v>
      </c>
      <c r="KZ14" t="s">
        <v>1140</v>
      </c>
      <c r="LA14" t="s">
        <v>1140</v>
      </c>
      <c r="LB14" t="s">
        <v>1140</v>
      </c>
      <c r="LC14" t="s">
        <v>1140</v>
      </c>
      <c r="LD14" t="s">
        <v>1140</v>
      </c>
      <c r="LE14" t="s">
        <v>1140</v>
      </c>
      <c r="LF14" t="s">
        <v>1140</v>
      </c>
      <c r="LG14" t="s">
        <v>1140</v>
      </c>
      <c r="LH14" t="s">
        <v>1140</v>
      </c>
      <c r="LI14" t="s">
        <v>1140</v>
      </c>
      <c r="LJ14" s="1"/>
      <c r="LK14" s="1"/>
      <c r="LL14" t="s">
        <v>1146</v>
      </c>
      <c r="LM14" t="s">
        <v>1146</v>
      </c>
      <c r="LN14" t="s">
        <v>1146</v>
      </c>
      <c r="LO14" t="s">
        <v>1146</v>
      </c>
      <c r="LP14" t="s">
        <v>1146</v>
      </c>
      <c r="LQ14" t="s">
        <v>1146</v>
      </c>
      <c r="LR14" t="s">
        <v>1146</v>
      </c>
      <c r="LS14" t="s">
        <v>1146</v>
      </c>
      <c r="LT14" t="s">
        <v>1146</v>
      </c>
      <c r="LU14" t="s">
        <v>1146</v>
      </c>
      <c r="LV14" t="s">
        <v>1146</v>
      </c>
      <c r="LW14" t="s">
        <v>1146</v>
      </c>
      <c r="LX14" t="s">
        <v>1146</v>
      </c>
      <c r="LY14" t="s">
        <v>1146</v>
      </c>
      <c r="LZ14" t="s">
        <v>1146</v>
      </c>
      <c r="MA14" t="s">
        <v>1146</v>
      </c>
      <c r="MB14" t="s">
        <v>1146</v>
      </c>
      <c r="MC14" t="s">
        <v>1146</v>
      </c>
      <c r="MD14" t="s">
        <v>1146</v>
      </c>
      <c r="ME14" t="s">
        <v>1146</v>
      </c>
      <c r="MF14" t="s">
        <v>1146</v>
      </c>
      <c r="MG14" t="s">
        <v>1146</v>
      </c>
      <c r="MH14" t="s">
        <v>1140</v>
      </c>
      <c r="MI14" t="s">
        <v>1140</v>
      </c>
      <c r="MJ14" t="s">
        <v>1140</v>
      </c>
      <c r="MK14" t="s">
        <v>1140</v>
      </c>
      <c r="ML14" t="s">
        <v>1140</v>
      </c>
      <c r="MM14" t="s">
        <v>1140</v>
      </c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t="s">
        <v>1147</v>
      </c>
      <c r="NC14" t="s">
        <v>1147</v>
      </c>
      <c r="ND14" s="1"/>
      <c r="NE14" t="s">
        <v>1147</v>
      </c>
      <c r="NF14" t="s">
        <v>1147</v>
      </c>
      <c r="NG14" s="1"/>
      <c r="NH14" t="s">
        <v>1147</v>
      </c>
      <c r="NI14" s="1"/>
      <c r="NJ14" t="s">
        <v>1147</v>
      </c>
      <c r="NK14" t="s">
        <v>1147</v>
      </c>
      <c r="NL14" t="s">
        <v>1147</v>
      </c>
      <c r="NM14" t="s">
        <v>1147</v>
      </c>
      <c r="NN14" s="1"/>
      <c r="NO14" t="s">
        <v>1147</v>
      </c>
      <c r="NP14" t="s">
        <v>1147</v>
      </c>
      <c r="NQ14" t="s">
        <v>1147</v>
      </c>
      <c r="NR14" s="1"/>
      <c r="NS14" t="s">
        <v>1147</v>
      </c>
      <c r="NT14" t="s">
        <v>1147</v>
      </c>
      <c r="NU14" s="1"/>
      <c r="NV14" t="s">
        <v>1147</v>
      </c>
      <c r="NW14" s="1"/>
      <c r="NX14" t="s">
        <v>1147</v>
      </c>
      <c r="NY14" t="s">
        <v>1147</v>
      </c>
      <c r="NZ14" s="1"/>
      <c r="OA14" t="s">
        <v>1147</v>
      </c>
      <c r="OB14" s="1"/>
      <c r="OC14" t="s">
        <v>1147</v>
      </c>
      <c r="OD14" s="1"/>
      <c r="OE14" t="s">
        <v>1147</v>
      </c>
      <c r="OF14" t="s">
        <v>1147</v>
      </c>
      <c r="OG14" t="s">
        <v>1147</v>
      </c>
      <c r="OH14" t="s">
        <v>1147</v>
      </c>
      <c r="OI14" s="1"/>
      <c r="OJ14" t="s">
        <v>1147</v>
      </c>
      <c r="OK14" s="1"/>
      <c r="OL14" t="s">
        <v>1147</v>
      </c>
      <c r="OM14" s="1"/>
      <c r="ON14" t="s">
        <v>1147</v>
      </c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</row>
    <row r="15" spans="1:477" x14ac:dyDescent="0.3">
      <c r="A15" s="1"/>
      <c r="B15" s="1"/>
      <c r="C15" s="1"/>
      <c r="D15" s="98">
        <v>17</v>
      </c>
      <c r="E15" s="101" t="e">
        <f>COUNTIF(#REF!,17)</f>
        <v>#REF!</v>
      </c>
      <c r="F15" s="10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t="e">
        <f>COUNTIF(#REF!,5)</f>
        <v>#REF!</v>
      </c>
      <c r="S15" s="1"/>
      <c r="T15" t="e">
        <f>COUNTIF(#REF!,5)</f>
        <v>#REF!</v>
      </c>
      <c r="U15" t="e">
        <f>MIN(#REF!)</f>
        <v>#REF!</v>
      </c>
      <c r="V15" s="1"/>
      <c r="W15">
        <f>COUNT(#REF!)</f>
        <v>0</v>
      </c>
      <c r="X15" s="1"/>
      <c r="Y15" t="e">
        <f t="shared" ref="Y15" si="946">MIN(#REF!)</f>
        <v>#REF!</v>
      </c>
      <c r="Z15" t="e">
        <f t="shared" ref="Z15" si="947">MIN(#REF!)</f>
        <v>#REF!</v>
      </c>
      <c r="AA15" t="e">
        <f t="shared" ref="AA15" si="948">MIN(#REF!)</f>
        <v>#REF!</v>
      </c>
      <c r="AB15" t="e">
        <f t="shared" ref="AB15" si="949">MIN(#REF!)</f>
        <v>#REF!</v>
      </c>
      <c r="AC15" t="e">
        <f t="shared" ref="AC15" si="950">MIN(#REF!)</f>
        <v>#REF!</v>
      </c>
      <c r="AD15" t="e">
        <f t="shared" ref="AD15" si="951">MIN(#REF!)</f>
        <v>#REF!</v>
      </c>
      <c r="AE15" t="e">
        <f t="shared" ref="AE15" si="952">MIN(#REF!)</f>
        <v>#REF!</v>
      </c>
      <c r="AF15" t="e">
        <f t="shared" ref="AF15" si="953">MIN(#REF!)</f>
        <v>#REF!</v>
      </c>
      <c r="AG15" s="1"/>
      <c r="AH15" s="1"/>
      <c r="AI15" s="1"/>
      <c r="AJ15" s="55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t="e">
        <f>MIN(#REF!)</f>
        <v>#REF!</v>
      </c>
      <c r="BZ15" s="1"/>
      <c r="CA15" s="1"/>
      <c r="CB15" t="e">
        <f t="shared" ref="CB15" si="954">COUNTIF(#REF!,5)</f>
        <v>#REF!</v>
      </c>
      <c r="CC15" t="e">
        <f t="shared" ref="CC15" si="955">COUNTIF(#REF!,5)</f>
        <v>#REF!</v>
      </c>
      <c r="CD15" t="e">
        <f t="shared" ref="CD15" si="956">COUNTIF(#REF!,5)</f>
        <v>#REF!</v>
      </c>
      <c r="CE15" t="e">
        <f t="shared" ref="CE15" si="957">COUNTIF(#REF!,5)</f>
        <v>#REF!</v>
      </c>
      <c r="CF15" t="e">
        <f t="shared" ref="CF15" si="958">COUNTIF(#REF!,5)</f>
        <v>#REF!</v>
      </c>
      <c r="CG15" t="e">
        <f t="shared" ref="CG15" si="959">COUNTIF(#REF!,5)</f>
        <v>#REF!</v>
      </c>
      <c r="CH15" t="e">
        <f t="shared" ref="CH15" si="960">COUNTIF(#REF!,5)</f>
        <v>#REF!</v>
      </c>
      <c r="CI15" t="e">
        <f t="shared" ref="CI15" si="961">COUNTIF(#REF!,5)</f>
        <v>#REF!</v>
      </c>
      <c r="CJ15" t="e">
        <f t="shared" ref="CJ15" si="962">COUNTIF(#REF!,5)</f>
        <v>#REF!</v>
      </c>
      <c r="CK15" t="e">
        <f t="shared" ref="CK15" si="963">COUNTIF(#REF!,5)</f>
        <v>#REF!</v>
      </c>
      <c r="CL15" t="e">
        <f t="shared" ref="CL15" si="964">COUNTIF(#REF!,5)</f>
        <v>#REF!</v>
      </c>
      <c r="CM15" t="e">
        <f t="shared" ref="CM15" si="965">COUNTIF(#REF!,5)</f>
        <v>#REF!</v>
      </c>
      <c r="CN15" t="e">
        <f t="shared" ref="CN15" si="966">COUNTIF(#REF!,5)</f>
        <v>#REF!</v>
      </c>
      <c r="CO15" t="e">
        <f t="shared" ref="CO15" si="967">COUNTIF(#REF!,5)</f>
        <v>#REF!</v>
      </c>
      <c r="CP15" t="e">
        <f t="shared" ref="CP15" si="968">COUNTIF(#REF!,5)</f>
        <v>#REF!</v>
      </c>
      <c r="CQ15" t="e">
        <f t="shared" ref="CQ15" si="969">COUNTIF(#REF!,5)</f>
        <v>#REF!</v>
      </c>
      <c r="CR15" t="e">
        <f t="shared" ref="CR15" si="970">COUNTIF(#REF!,5)</f>
        <v>#REF!</v>
      </c>
      <c r="CS15" t="e">
        <f t="shared" ref="CS15" si="971">COUNTIF(#REF!,5)</f>
        <v>#REF!</v>
      </c>
      <c r="CT15" t="e">
        <f t="shared" ref="CT15" si="972">COUNTIF(#REF!,5)</f>
        <v>#REF!</v>
      </c>
      <c r="CU15" t="e">
        <f t="shared" ref="CU15" si="973">COUNTIF(#REF!,5)</f>
        <v>#REF!</v>
      </c>
      <c r="CV15" t="e">
        <f t="shared" ref="CV15" si="974">COUNTIF(#REF!,5)</f>
        <v>#REF!</v>
      </c>
      <c r="CW15" t="e">
        <f t="shared" ref="CW15" si="975">COUNTIF(#REF!,5)</f>
        <v>#REF!</v>
      </c>
      <c r="CX15" t="e">
        <f t="shared" ref="CX15" si="976">COUNTIF(#REF!,5)</f>
        <v>#REF!</v>
      </c>
      <c r="CY15" t="e">
        <f t="shared" ref="CY15" si="977">COUNTIF(#REF!,5)</f>
        <v>#REF!</v>
      </c>
      <c r="CZ15" t="e">
        <f t="shared" ref="CZ15" si="978">COUNTIF(#REF!,5)</f>
        <v>#REF!</v>
      </c>
      <c r="DA15" t="e">
        <f t="shared" ref="DA15" si="979">COUNTIF(#REF!,5)</f>
        <v>#REF!</v>
      </c>
      <c r="DB15" t="e">
        <f t="shared" ref="DB15" si="980">COUNTIF(#REF!,5)</f>
        <v>#REF!</v>
      </c>
      <c r="DC15" t="e">
        <f t="shared" ref="DC15" si="981">COUNTIF(#REF!,5)</f>
        <v>#REF!</v>
      </c>
      <c r="DD15" t="e">
        <f t="shared" ref="DD15" si="982">COUNTIF(#REF!,5)</f>
        <v>#REF!</v>
      </c>
      <c r="DE15" t="e">
        <f t="shared" ref="DE15" si="983">COUNTIF(#REF!,5)</f>
        <v>#REF!</v>
      </c>
      <c r="DF15" t="e">
        <f t="shared" ref="DF15" si="984">COUNTIF(#REF!,5)</f>
        <v>#REF!</v>
      </c>
      <c r="DG15" t="e">
        <f t="shared" ref="DG15" si="985">COUNTIF(#REF!,5)</f>
        <v>#REF!</v>
      </c>
      <c r="DH15" t="e">
        <f t="shared" ref="DH15" si="986">COUNTIF(#REF!,5)</f>
        <v>#REF!</v>
      </c>
      <c r="DI15" t="e">
        <f t="shared" ref="DI15" si="987">COUNTIF(#REF!,5)</f>
        <v>#REF!</v>
      </c>
      <c r="DJ15" t="e">
        <f t="shared" ref="DJ15" si="988">COUNTIF(#REF!,5)</f>
        <v>#REF!</v>
      </c>
      <c r="DK15" t="e">
        <f t="shared" ref="DK15" si="989">COUNTIF(#REF!,5)</f>
        <v>#REF!</v>
      </c>
      <c r="DL15" t="e">
        <f t="shared" ref="DL15" si="990">COUNTIF(#REF!,5)</f>
        <v>#REF!</v>
      </c>
      <c r="DM15" t="e">
        <f t="shared" ref="DM15" si="991">COUNTIF(#REF!,5)</f>
        <v>#REF!</v>
      </c>
      <c r="DN15" t="e">
        <f t="shared" ref="DN15" si="992">COUNTIF(#REF!,5)</f>
        <v>#REF!</v>
      </c>
      <c r="DO15" t="e">
        <f t="shared" ref="DO15" si="993">COUNTIF(#REF!,5)</f>
        <v>#REF!</v>
      </c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t="e">
        <f t="shared" ref="EP15" si="994">COUNTIF(#REF!,5)</f>
        <v>#REF!</v>
      </c>
      <c r="EQ15" t="e">
        <f t="shared" ref="EQ15" si="995">COUNTIF(#REF!,5)</f>
        <v>#REF!</v>
      </c>
      <c r="ER15" t="e">
        <f t="shared" ref="ER15" si="996">COUNTIF(#REF!,5)</f>
        <v>#REF!</v>
      </c>
      <c r="ES15" t="e">
        <f t="shared" ref="ES15" si="997">COUNTIF(#REF!,5)</f>
        <v>#REF!</v>
      </c>
      <c r="ET15" t="e">
        <f t="shared" ref="ET15" si="998">COUNTIF(#REF!,5)</f>
        <v>#REF!</v>
      </c>
      <c r="EU15" t="e">
        <f t="shared" ref="EU15" si="999">COUNTIF(#REF!,5)</f>
        <v>#REF!</v>
      </c>
      <c r="EV15" t="e">
        <f t="shared" ref="EV15" si="1000">COUNTIF(#REF!,5)</f>
        <v>#REF!</v>
      </c>
      <c r="EW15" t="e">
        <f t="shared" ref="EW15" si="1001">COUNTIF(#REF!,5)</f>
        <v>#REF!</v>
      </c>
      <c r="EX15" t="e">
        <f t="shared" ref="EX15" si="1002">COUNTIF(#REF!,5)</f>
        <v>#REF!</v>
      </c>
      <c r="EY15" t="e">
        <f t="shared" ref="EY15" si="1003">COUNTIF(#REF!,5)</f>
        <v>#REF!</v>
      </c>
      <c r="EZ15" t="e">
        <f t="shared" ref="EZ15" si="1004">COUNTIF(#REF!,5)</f>
        <v>#REF!</v>
      </c>
      <c r="FA15" t="e">
        <f t="shared" ref="FA15" si="1005">COUNTIF(#REF!,5)</f>
        <v>#REF!</v>
      </c>
      <c r="FB15" t="e">
        <f t="shared" ref="FB15" si="1006">COUNTIF(#REF!,5)</f>
        <v>#REF!</v>
      </c>
      <c r="FC15" t="e">
        <f t="shared" ref="FC15" si="1007">COUNTIF(#REF!,5)</f>
        <v>#REF!</v>
      </c>
      <c r="FD15" t="e">
        <f t="shared" ref="FD15" si="1008">COUNTIF(#REF!,5)</f>
        <v>#REF!</v>
      </c>
      <c r="FE15" t="e">
        <f t="shared" ref="FE15" si="1009">COUNTIF(#REF!,5)</f>
        <v>#REF!</v>
      </c>
      <c r="FF15" t="e">
        <f t="shared" ref="FF15" si="1010">COUNTIF(#REF!,5)</f>
        <v>#REF!</v>
      </c>
      <c r="FG15" t="e">
        <f t="shared" ref="FG15" si="1011">COUNTIF(#REF!,5)</f>
        <v>#REF!</v>
      </c>
      <c r="FH15" t="e">
        <f t="shared" ref="FH15" si="1012">COUNTIF(#REF!,5)</f>
        <v>#REF!</v>
      </c>
      <c r="FI15" t="e">
        <f t="shared" ref="FI15" si="1013">COUNTIF(#REF!,5)</f>
        <v>#REF!</v>
      </c>
      <c r="FJ15" t="e">
        <f t="shared" ref="FJ15" si="1014">COUNTIF(#REF!,5)</f>
        <v>#REF!</v>
      </c>
      <c r="FK15">
        <f>COUNT(#REF!)</f>
        <v>0</v>
      </c>
      <c r="FL15" s="1"/>
      <c r="FM15" s="1"/>
      <c r="FN15" s="27" t="s">
        <v>181</v>
      </c>
      <c r="FP15" s="27" t="s">
        <v>181</v>
      </c>
      <c r="FR15" s="27" t="s">
        <v>181</v>
      </c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27" t="s">
        <v>181</v>
      </c>
      <c r="GV15" s="27" t="s">
        <v>181</v>
      </c>
      <c r="GX15" s="27" t="s">
        <v>181</v>
      </c>
      <c r="GZ15" s="1"/>
      <c r="HA15" s="1"/>
      <c r="HB15" t="e">
        <f>COUNTIF(#REF!,5)</f>
        <v>#REF!</v>
      </c>
      <c r="HC15" t="e">
        <f>COUNTIF(#REF!,5)</f>
        <v>#REF!</v>
      </c>
      <c r="HD15" t="e">
        <f>COUNTIF(#REF!,5)</f>
        <v>#REF!</v>
      </c>
      <c r="HE15" t="e">
        <f>COUNTIF(#REF!,5)</f>
        <v>#REF!</v>
      </c>
      <c r="HF15" s="1"/>
      <c r="HG15" t="e">
        <f>COUNTIF(#REF!,5)</f>
        <v>#REF!</v>
      </c>
      <c r="HH15" s="1"/>
      <c r="HI15" t="e">
        <f>COUNTIF(#REF!,5)</f>
        <v>#REF!</v>
      </c>
      <c r="HJ15" t="e">
        <f>COUNTIF(#REF!,5)</f>
        <v>#REF!</v>
      </c>
      <c r="HK15" s="1"/>
      <c r="HL15" t="e">
        <f t="shared" ref="HL15" si="1015">COUNTIF(#REF!,5)</f>
        <v>#REF!</v>
      </c>
      <c r="HM15" t="e">
        <f t="shared" ref="HM15" si="1016">COUNTIF(#REF!,5)</f>
        <v>#REF!</v>
      </c>
      <c r="HN15" t="e">
        <f t="shared" ref="HN15" si="1017">COUNTIF(#REF!,5)</f>
        <v>#REF!</v>
      </c>
      <c r="HO15" t="e">
        <f t="shared" ref="HO15" si="1018">COUNTIF(#REF!,5)</f>
        <v>#REF!</v>
      </c>
      <c r="HP15" t="e">
        <f t="shared" ref="HP15" si="1019">COUNTIF(#REF!,5)</f>
        <v>#REF!</v>
      </c>
      <c r="HQ15" t="e">
        <f t="shared" ref="HQ15" si="1020">COUNTIF(#REF!,5)</f>
        <v>#REF!</v>
      </c>
      <c r="HR15" t="e">
        <f t="shared" ref="HR15" si="1021">COUNTIF(#REF!,5)</f>
        <v>#REF!</v>
      </c>
      <c r="HS15" t="e">
        <f t="shared" ref="HS15" si="1022">COUNTIF(#REF!,5)</f>
        <v>#REF!</v>
      </c>
      <c r="HT15" s="1"/>
      <c r="HU15" t="e">
        <f>COUNTIF(#REF!,5)</f>
        <v>#REF!</v>
      </c>
      <c r="HV15" s="1"/>
      <c r="HW15" t="e">
        <f>COUNTIF(#REF!,5)</f>
        <v>#REF!</v>
      </c>
      <c r="HX15" s="1"/>
      <c r="HY15" s="1"/>
      <c r="HZ15" s="1"/>
      <c r="IA15" s="1"/>
      <c r="IB15" t="e">
        <f t="shared" ref="IB15" si="1023">ROUND(AVERAGE(#REF!),0)</f>
        <v>#REF!</v>
      </c>
      <c r="IC15" t="e">
        <f t="shared" ref="IC15" si="1024">ROUND(AVERAGE(#REF!),0)</f>
        <v>#REF!</v>
      </c>
      <c r="ID15" t="e">
        <f t="shared" ref="ID15" si="1025">ROUND(AVERAGE(#REF!),0)</f>
        <v>#REF!</v>
      </c>
      <c r="IE15" t="e">
        <f t="shared" ref="IE15" si="1026">ROUND(AVERAGE(#REF!),0)</f>
        <v>#REF!</v>
      </c>
      <c r="IF15" t="e">
        <f t="shared" ref="IF15" si="1027">ROUND(AVERAGE(#REF!),0)</f>
        <v>#REF!</v>
      </c>
      <c r="IG15" t="e">
        <f t="shared" ref="IG15" si="1028">ROUND(AVERAGE(#REF!),0)</f>
        <v>#REF!</v>
      </c>
      <c r="IH15" t="e">
        <f t="shared" ref="IH15" si="1029">ROUND(AVERAGE(#REF!),0)</f>
        <v>#REF!</v>
      </c>
      <c r="II15" t="e">
        <f t="shared" ref="II15" si="1030">ROUND(AVERAGE(#REF!),0)</f>
        <v>#REF!</v>
      </c>
      <c r="IJ15" t="e">
        <f t="shared" ref="IJ15" si="1031">ROUND(AVERAGE(#REF!),0)</f>
        <v>#REF!</v>
      </c>
      <c r="IK15" t="e">
        <f t="shared" ref="IK15" si="1032">ROUND(AVERAGE(#REF!),0)</f>
        <v>#REF!</v>
      </c>
      <c r="IL15" t="e">
        <f t="shared" ref="IL15" si="1033">ROUND(AVERAGE(#REF!),0)</f>
        <v>#REF!</v>
      </c>
      <c r="IM15" t="e">
        <f t="shared" ref="IM15" si="1034">ROUND(AVERAGE(#REF!),0)</f>
        <v>#REF!</v>
      </c>
      <c r="IN15" t="e">
        <f t="shared" ref="IN15" si="1035">ROUND(AVERAGE(#REF!),0)</f>
        <v>#REF!</v>
      </c>
      <c r="IO15" t="e">
        <f t="shared" ref="IO15" si="1036">ROUND(AVERAGE(#REF!),0)</f>
        <v>#REF!</v>
      </c>
      <c r="IP15" t="e">
        <f t="shared" ref="IP15" si="1037">ROUND(AVERAGE(#REF!),0)</f>
        <v>#REF!</v>
      </c>
      <c r="IQ15" t="e">
        <f t="shared" ref="IQ15" si="1038">ROUND(AVERAGE(#REF!),0)</f>
        <v>#REF!</v>
      </c>
      <c r="IR15" t="e">
        <f t="shared" ref="IR15" si="1039">ROUND(AVERAGE(#REF!),0)</f>
        <v>#REF!</v>
      </c>
      <c r="IS15" s="1"/>
      <c r="IT15" t="e">
        <f>ROUND(AVERAGE(#REF!),0)</f>
        <v>#REF!</v>
      </c>
      <c r="IU15" s="1"/>
      <c r="IV15" s="1"/>
      <c r="IW15" s="1"/>
      <c r="IX15" s="1"/>
      <c r="IY15" t="e">
        <f t="shared" ref="IY15" si="1040">COUNTIF(#REF!,5)</f>
        <v>#REF!</v>
      </c>
      <c r="IZ15" t="e">
        <f t="shared" ref="IZ15" si="1041">COUNTIF(#REF!,5)</f>
        <v>#REF!</v>
      </c>
      <c r="JA15" t="e">
        <f t="shared" ref="JA15" si="1042">COUNTIF(#REF!,5)</f>
        <v>#REF!</v>
      </c>
      <c r="JB15" t="e">
        <f t="shared" ref="JB15" si="1043">COUNTIF(#REF!,5)</f>
        <v>#REF!</v>
      </c>
      <c r="JC15" t="e">
        <f t="shared" ref="JC15" si="1044">COUNTIF(#REF!,5)</f>
        <v>#REF!</v>
      </c>
      <c r="JD15" t="e">
        <f t="shared" ref="JD15" si="1045">COUNTIF(#REF!,5)</f>
        <v>#REF!</v>
      </c>
      <c r="JG15" s="1"/>
      <c r="JH15" t="e">
        <f t="shared" ref="JH15" si="1046">COUNTIF(#REF!,5)</f>
        <v>#REF!</v>
      </c>
      <c r="JI15" t="e">
        <f t="shared" ref="JI15" si="1047">COUNTIF(#REF!,5)</f>
        <v>#REF!</v>
      </c>
      <c r="JJ15" t="e">
        <f t="shared" ref="JJ15" si="1048">COUNTIF(#REF!,5)</f>
        <v>#REF!</v>
      </c>
      <c r="JK15" t="e">
        <f t="shared" ref="JK15" si="1049">COUNTIF(#REF!,5)</f>
        <v>#REF!</v>
      </c>
      <c r="JL15" t="e">
        <f t="shared" ref="JL15" si="1050">COUNTIF(#REF!,5)</f>
        <v>#REF!</v>
      </c>
      <c r="JM15" t="e">
        <f t="shared" ref="JM15" si="1051">COUNTIF(#REF!,5)</f>
        <v>#REF!</v>
      </c>
      <c r="JP15" s="1"/>
      <c r="JQ15" t="e">
        <f t="shared" ref="JQ15" si="1052">COUNTIF(#REF!,5)</f>
        <v>#REF!</v>
      </c>
      <c r="JR15" t="e">
        <f t="shared" ref="JR15" si="1053">COUNTIF(#REF!,5)</f>
        <v>#REF!</v>
      </c>
      <c r="JS15" t="e">
        <f t="shared" ref="JS15" si="1054">COUNTIF(#REF!,5)</f>
        <v>#REF!</v>
      </c>
      <c r="JT15" t="e">
        <f t="shared" ref="JT15" si="1055">COUNTIF(#REF!,5)</f>
        <v>#REF!</v>
      </c>
      <c r="JU15" t="e">
        <f t="shared" ref="JU15" si="1056">COUNTIF(#REF!,5)</f>
        <v>#REF!</v>
      </c>
      <c r="JV15" t="e">
        <f t="shared" ref="JV15" si="1057">COUNTIF(#REF!,5)</f>
        <v>#REF!</v>
      </c>
      <c r="JY15" s="1"/>
      <c r="JZ15" t="e">
        <f t="shared" ref="JZ15" si="1058">COUNTIF(#REF!,5)</f>
        <v>#REF!</v>
      </c>
      <c r="KA15" t="e">
        <f t="shared" ref="KA15" si="1059">COUNTIF(#REF!,5)</f>
        <v>#REF!</v>
      </c>
      <c r="KB15" t="e">
        <f t="shared" ref="KB15" si="1060">COUNTIF(#REF!,5)</f>
        <v>#REF!</v>
      </c>
      <c r="KC15" t="e">
        <f t="shared" ref="KC15" si="1061">COUNTIF(#REF!,5)</f>
        <v>#REF!</v>
      </c>
      <c r="KD15" t="e">
        <f t="shared" ref="KD15" si="1062">COUNTIF(#REF!,5)</f>
        <v>#REF!</v>
      </c>
      <c r="KE15" t="e">
        <f t="shared" ref="KE15" si="1063">COUNTIF(#REF!,5)</f>
        <v>#REF!</v>
      </c>
      <c r="KH15" s="1"/>
      <c r="KI15" t="e">
        <f t="shared" ref="KI15" si="1064">COUNTIF(#REF!,5)</f>
        <v>#REF!</v>
      </c>
      <c r="KK15" t="e">
        <f t="shared" ref="KK15" si="1065">COUNTIF(#REF!,5)</f>
        <v>#REF!</v>
      </c>
      <c r="KM15" t="e">
        <f t="shared" ref="KM15" si="1066">COUNTIF(#REF!,5)</f>
        <v>#REF!</v>
      </c>
      <c r="KO15" t="e">
        <f t="shared" ref="KO15" si="1067">COUNTIF(#REF!,5)</f>
        <v>#REF!</v>
      </c>
      <c r="KQ15" t="e">
        <f t="shared" ref="KQ15" si="1068">COUNTIF(#REF!,5)</f>
        <v>#REF!</v>
      </c>
      <c r="KS15" t="e">
        <f t="shared" ref="KS15" si="1069">COUNTIF(#REF!,5)</f>
        <v>#REF!</v>
      </c>
      <c r="KW15" s="1"/>
      <c r="KX15" t="e">
        <f>MIN(#REF!)</f>
        <v>#REF!</v>
      </c>
      <c r="KY15" t="e">
        <f t="shared" ref="KY15" si="1070">MIN(#REF!)</f>
        <v>#REF!</v>
      </c>
      <c r="KZ15" t="e">
        <f t="shared" ref="KZ15" si="1071">MIN(#REF!)</f>
        <v>#REF!</v>
      </c>
      <c r="LA15" t="e">
        <f t="shared" ref="LA15" si="1072">MIN(#REF!)</f>
        <v>#REF!</v>
      </c>
      <c r="LB15" t="e">
        <f t="shared" ref="LB15" si="1073">MIN(#REF!)</f>
        <v>#REF!</v>
      </c>
      <c r="LC15" t="e">
        <f t="shared" ref="LC15" si="1074">MIN(#REF!)</f>
        <v>#REF!</v>
      </c>
      <c r="LD15" t="e">
        <f t="shared" ref="LD15" si="1075">MIN(#REF!)</f>
        <v>#REF!</v>
      </c>
      <c r="LE15" t="e">
        <f t="shared" ref="LE15" si="1076">MIN(#REF!)</f>
        <v>#REF!</v>
      </c>
      <c r="LF15" t="e">
        <f t="shared" ref="LF15" si="1077">MIN(#REF!)</f>
        <v>#REF!</v>
      </c>
      <c r="LG15" t="e">
        <f t="shared" ref="LG15" si="1078">MIN(#REF!)</f>
        <v>#REF!</v>
      </c>
      <c r="LH15" t="e">
        <f t="shared" ref="LH15" si="1079">MIN(#REF!)</f>
        <v>#REF!</v>
      </c>
      <c r="LI15" t="e">
        <f t="shared" ref="LI15" si="1080">MIN(#REF!)</f>
        <v>#REF!</v>
      </c>
      <c r="LJ15" s="1"/>
      <c r="LK15" s="1"/>
      <c r="LL15" t="e">
        <f t="shared" ref="LL15" si="1081">COUNTIF(#REF!,5)</f>
        <v>#REF!</v>
      </c>
      <c r="LM15" t="e">
        <f t="shared" ref="LM15" si="1082">COUNTIF(#REF!,5)</f>
        <v>#REF!</v>
      </c>
      <c r="LN15" t="e">
        <f t="shared" ref="LN15" si="1083">COUNTIF(#REF!,5)</f>
        <v>#REF!</v>
      </c>
      <c r="LO15" t="e">
        <f t="shared" ref="LO15" si="1084">COUNTIF(#REF!,5)</f>
        <v>#REF!</v>
      </c>
      <c r="LP15" t="e">
        <f t="shared" ref="LP15" si="1085">COUNTIF(#REF!,5)</f>
        <v>#REF!</v>
      </c>
      <c r="LQ15" t="e">
        <f t="shared" ref="LQ15" si="1086">COUNTIF(#REF!,5)</f>
        <v>#REF!</v>
      </c>
      <c r="LR15" t="e">
        <f t="shared" ref="LR15" si="1087">COUNTIF(#REF!,5)</f>
        <v>#REF!</v>
      </c>
      <c r="LS15" t="e">
        <f t="shared" ref="LS15" si="1088">COUNTIF(#REF!,5)</f>
        <v>#REF!</v>
      </c>
      <c r="LT15" t="e">
        <f t="shared" ref="LT15" si="1089">COUNTIF(#REF!,5)</f>
        <v>#REF!</v>
      </c>
      <c r="LU15" t="e">
        <f t="shared" ref="LU15" si="1090">COUNTIF(#REF!,5)</f>
        <v>#REF!</v>
      </c>
      <c r="LV15" t="e">
        <f t="shared" ref="LV15" si="1091">COUNTIF(#REF!,5)</f>
        <v>#REF!</v>
      </c>
      <c r="LW15" t="e">
        <f t="shared" ref="LW15" si="1092">COUNTIF(#REF!,5)</f>
        <v>#REF!</v>
      </c>
      <c r="LX15" t="e">
        <f t="shared" ref="LX15" si="1093">COUNTIF(#REF!,5)</f>
        <v>#REF!</v>
      </c>
      <c r="LY15" t="e">
        <f t="shared" ref="LY15" si="1094">COUNTIF(#REF!,5)</f>
        <v>#REF!</v>
      </c>
      <c r="LZ15" t="e">
        <f t="shared" ref="LZ15" si="1095">COUNTIF(#REF!,5)</f>
        <v>#REF!</v>
      </c>
      <c r="MA15" t="e">
        <f t="shared" ref="MA15" si="1096">COUNTIF(#REF!,5)</f>
        <v>#REF!</v>
      </c>
      <c r="MB15" t="e">
        <f t="shared" ref="MB15" si="1097">COUNTIF(#REF!,5)</f>
        <v>#REF!</v>
      </c>
      <c r="MC15" t="e">
        <f t="shared" ref="MC15" si="1098">COUNTIF(#REF!,5)</f>
        <v>#REF!</v>
      </c>
      <c r="MD15" t="e">
        <f t="shared" ref="MD15" si="1099">COUNTIF(#REF!,5)</f>
        <v>#REF!</v>
      </c>
      <c r="ME15" t="e">
        <f t="shared" ref="ME15" si="1100">COUNTIF(#REF!,5)</f>
        <v>#REF!</v>
      </c>
      <c r="MF15" t="e">
        <f t="shared" ref="MF15" si="1101">COUNTIF(#REF!,5)</f>
        <v>#REF!</v>
      </c>
      <c r="MG15" t="e">
        <f t="shared" ref="MG15" si="1102">COUNTIF(#REF!,5)</f>
        <v>#REF!</v>
      </c>
      <c r="MH15" t="e">
        <f t="shared" ref="MH15" si="1103">MIN(#REF!)</f>
        <v>#REF!</v>
      </c>
      <c r="MI15" t="e">
        <f t="shared" ref="MI15" si="1104">MIN(#REF!)</f>
        <v>#REF!</v>
      </c>
      <c r="MJ15" t="e">
        <f t="shared" ref="MJ15" si="1105">MIN(#REF!)</f>
        <v>#REF!</v>
      </c>
      <c r="MK15" t="e">
        <f t="shared" ref="MK15" si="1106">MIN(#REF!)</f>
        <v>#REF!</v>
      </c>
      <c r="ML15" t="e">
        <f t="shared" ref="ML15" si="1107">MIN(#REF!)</f>
        <v>#REF!</v>
      </c>
      <c r="MM15" t="e">
        <f t="shared" ref="MM15" si="1108">MIN(#REF!)</f>
        <v>#REF!</v>
      </c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t="e">
        <f>COUNTIF(#REF!,5)</f>
        <v>#REF!</v>
      </c>
      <c r="NC15" t="e">
        <f>COUNTIF(#REF!,5)</f>
        <v>#REF!</v>
      </c>
      <c r="ND15" s="1"/>
      <c r="NE15" t="e">
        <f>COUNTIF(#REF!,5)</f>
        <v>#REF!</v>
      </c>
      <c r="NF15" t="e">
        <f>COUNTIF(#REF!,5)</f>
        <v>#REF!</v>
      </c>
      <c r="NG15" s="1"/>
      <c r="NH15" t="e">
        <f>COUNTIF(#REF!,5)</f>
        <v>#REF!</v>
      </c>
      <c r="NI15" s="1"/>
      <c r="NJ15" t="e">
        <f>COUNTIF(#REF!,5)</f>
        <v>#REF!</v>
      </c>
      <c r="NK15" t="e">
        <f>COUNTIF(#REF!,5)</f>
        <v>#REF!</v>
      </c>
      <c r="NL15" t="e">
        <f>COUNTIF(#REF!,5)</f>
        <v>#REF!</v>
      </c>
      <c r="NM15" t="e">
        <f>COUNTIF(#REF!,5)</f>
        <v>#REF!</v>
      </c>
      <c r="NN15" s="1"/>
      <c r="NO15" t="e">
        <f>COUNTIF(#REF!,5)</f>
        <v>#REF!</v>
      </c>
      <c r="NP15" t="e">
        <f>COUNTIF(#REF!,5)</f>
        <v>#REF!</v>
      </c>
      <c r="NQ15" t="e">
        <f>COUNTIF(#REF!,5)</f>
        <v>#REF!</v>
      </c>
      <c r="NR15" s="1"/>
      <c r="NS15" t="e">
        <f>COUNTIF(#REF!,5)</f>
        <v>#REF!</v>
      </c>
      <c r="NT15" t="e">
        <f>COUNTIF(#REF!,5)</f>
        <v>#REF!</v>
      </c>
      <c r="NU15" s="1"/>
      <c r="NV15" t="e">
        <f>COUNTIF(#REF!,5)</f>
        <v>#REF!</v>
      </c>
      <c r="NW15" s="1"/>
      <c r="NX15" t="e">
        <f>COUNTIF(#REF!,5)</f>
        <v>#REF!</v>
      </c>
      <c r="NY15" t="e">
        <f>COUNTIF(#REF!,5)</f>
        <v>#REF!</v>
      </c>
      <c r="NZ15" s="1"/>
      <c r="OA15" t="e">
        <f>COUNTIF(#REF!,5)</f>
        <v>#REF!</v>
      </c>
      <c r="OB15" s="1"/>
      <c r="OC15" t="e">
        <f>COUNTIF(#REF!,5)</f>
        <v>#REF!</v>
      </c>
      <c r="OD15" s="1"/>
      <c r="OE15" t="e">
        <f>COUNTIF(#REF!,5)</f>
        <v>#REF!</v>
      </c>
      <c r="OF15" t="e">
        <f>COUNTIF(#REF!,5)</f>
        <v>#REF!</v>
      </c>
      <c r="OG15" t="e">
        <f>COUNTIF(#REF!,5)</f>
        <v>#REF!</v>
      </c>
      <c r="OH15" t="e">
        <f>COUNTIF(#REF!,5)</f>
        <v>#REF!</v>
      </c>
      <c r="OI15" s="1"/>
      <c r="OJ15" t="e">
        <f>COUNTIF(#REF!,5)</f>
        <v>#REF!</v>
      </c>
      <c r="OK15" s="1"/>
      <c r="OL15" t="e">
        <f>COUNTIF(#REF!,5)</f>
        <v>#REF!</v>
      </c>
      <c r="OM15" s="1"/>
      <c r="ON15" t="e">
        <f>COUNTIF(#REF!,5)</f>
        <v>#REF!</v>
      </c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</row>
    <row r="16" spans="1:477" x14ac:dyDescent="0.3">
      <c r="A16" s="1"/>
      <c r="B16" s="1"/>
      <c r="C16" s="1"/>
      <c r="D16" s="99">
        <v>18</v>
      </c>
      <c r="E16" s="102" t="e">
        <f>COUNTIF(#REF!,18)</f>
        <v>#REF!</v>
      </c>
      <c r="F16" s="102" t="s">
        <v>1148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t="s">
        <v>1149</v>
      </c>
      <c r="S16" s="1"/>
      <c r="T16" t="s">
        <v>1150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t="s">
        <v>1068</v>
      </c>
      <c r="BZ16" s="1"/>
      <c r="CA16" s="1"/>
      <c r="CB16" t="s">
        <v>1068</v>
      </c>
      <c r="CC16" t="s">
        <v>1068</v>
      </c>
      <c r="CD16" t="s">
        <v>1068</v>
      </c>
      <c r="CE16" t="s">
        <v>1068</v>
      </c>
      <c r="CF16" t="s">
        <v>1068</v>
      </c>
      <c r="CG16" t="s">
        <v>1068</v>
      </c>
      <c r="CH16" t="s">
        <v>1068</v>
      </c>
      <c r="CI16" t="s">
        <v>1068</v>
      </c>
      <c r="CJ16" t="s">
        <v>1068</v>
      </c>
      <c r="CK16" t="s">
        <v>1068</v>
      </c>
      <c r="CL16" t="s">
        <v>1068</v>
      </c>
      <c r="CM16" t="s">
        <v>1068</v>
      </c>
      <c r="CN16" t="s">
        <v>1068</v>
      </c>
      <c r="CO16" t="s">
        <v>1068</v>
      </c>
      <c r="CP16" t="s">
        <v>1068</v>
      </c>
      <c r="CQ16" t="s">
        <v>1068</v>
      </c>
      <c r="CR16" t="s">
        <v>1068</v>
      </c>
      <c r="CS16" t="s">
        <v>1068</v>
      </c>
      <c r="CT16" t="s">
        <v>1068</v>
      </c>
      <c r="CU16" t="s">
        <v>1068</v>
      </c>
      <c r="CV16" t="s">
        <v>1068</v>
      </c>
      <c r="CW16" t="s">
        <v>1068</v>
      </c>
      <c r="CX16" t="s">
        <v>1068</v>
      </c>
      <c r="CY16" t="s">
        <v>1068</v>
      </c>
      <c r="CZ16" t="s">
        <v>1068</v>
      </c>
      <c r="DA16" t="s">
        <v>1068</v>
      </c>
      <c r="DB16" t="s">
        <v>1068</v>
      </c>
      <c r="DC16" t="s">
        <v>1068</v>
      </c>
      <c r="DD16" t="s">
        <v>1068</v>
      </c>
      <c r="DE16" t="s">
        <v>1068</v>
      </c>
      <c r="DF16" t="s">
        <v>1068</v>
      </c>
      <c r="DG16" t="s">
        <v>1068</v>
      </c>
      <c r="DH16" t="s">
        <v>1068</v>
      </c>
      <c r="DI16" t="s">
        <v>1068</v>
      </c>
      <c r="DJ16" t="s">
        <v>1068</v>
      </c>
      <c r="DK16" t="s">
        <v>1068</v>
      </c>
      <c r="DL16" t="s">
        <v>1068</v>
      </c>
      <c r="DM16" t="s">
        <v>1068</v>
      </c>
      <c r="DN16" t="s">
        <v>1068</v>
      </c>
      <c r="DO16" t="s">
        <v>1068</v>
      </c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t="s">
        <v>1068</v>
      </c>
      <c r="EQ16" t="s">
        <v>1068</v>
      </c>
      <c r="ER16" t="s">
        <v>1068</v>
      </c>
      <c r="ES16" t="s">
        <v>1068</v>
      </c>
      <c r="ET16" t="s">
        <v>1068</v>
      </c>
      <c r="EU16" t="s">
        <v>1068</v>
      </c>
      <c r="EV16" t="s">
        <v>1068</v>
      </c>
      <c r="EW16" t="s">
        <v>1068</v>
      </c>
      <c r="EX16" t="s">
        <v>1068</v>
      </c>
      <c r="EY16" t="s">
        <v>1068</v>
      </c>
      <c r="EZ16" t="s">
        <v>1068</v>
      </c>
      <c r="FA16" t="s">
        <v>1068</v>
      </c>
      <c r="FB16" t="s">
        <v>1068</v>
      </c>
      <c r="FC16" t="s">
        <v>1068</v>
      </c>
      <c r="FD16" t="s">
        <v>1068</v>
      </c>
      <c r="FE16" t="s">
        <v>1068</v>
      </c>
      <c r="FF16" t="s">
        <v>1068</v>
      </c>
      <c r="FG16" t="s">
        <v>1068</v>
      </c>
      <c r="FH16" t="s">
        <v>1068</v>
      </c>
      <c r="FI16" t="s">
        <v>1068</v>
      </c>
      <c r="FJ16" t="s">
        <v>1068</v>
      </c>
      <c r="FK16" s="1"/>
      <c r="FL16" s="1"/>
      <c r="FM16" s="1"/>
      <c r="FN16" s="72" t="s">
        <v>509</v>
      </c>
      <c r="FO16" t="e">
        <f>COUNTIF(#REF!,5)</f>
        <v>#REF!</v>
      </c>
      <c r="FP16" s="72" t="s">
        <v>509</v>
      </c>
      <c r="FQ16" t="e">
        <f>COUNTIF(#REF!,5)</f>
        <v>#REF!</v>
      </c>
      <c r="FR16" s="72" t="s">
        <v>509</v>
      </c>
      <c r="FS16" t="e">
        <f>COUNTIF(#REF!,5)</f>
        <v>#REF!</v>
      </c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72" t="s">
        <v>509</v>
      </c>
      <c r="GU16" t="e">
        <f>COUNTIF(#REF!,5)</f>
        <v>#REF!</v>
      </c>
      <c r="GV16" s="72" t="s">
        <v>509</v>
      </c>
      <c r="GW16" t="e">
        <f>COUNTIF(#REF!,5)</f>
        <v>#REF!</v>
      </c>
      <c r="GX16" s="72" t="s">
        <v>509</v>
      </c>
      <c r="GY16" t="e">
        <f>COUNTIF(#REF!,5)</f>
        <v>#REF!</v>
      </c>
      <c r="GZ16" s="1"/>
      <c r="HA16" s="1"/>
      <c r="HB16" t="s">
        <v>1068</v>
      </c>
      <c r="HC16" t="s">
        <v>1068</v>
      </c>
      <c r="HD16" t="s">
        <v>1068</v>
      </c>
      <c r="HE16" t="s">
        <v>1068</v>
      </c>
      <c r="HF16" s="1"/>
      <c r="HG16" t="s">
        <v>1068</v>
      </c>
      <c r="HH16" s="1"/>
      <c r="HI16" t="s">
        <v>1068</v>
      </c>
      <c r="HJ16" t="s">
        <v>1068</v>
      </c>
      <c r="HK16" s="1"/>
      <c r="HL16" t="s">
        <v>1068</v>
      </c>
      <c r="HM16" t="s">
        <v>1068</v>
      </c>
      <c r="HN16" t="s">
        <v>1068</v>
      </c>
      <c r="HO16" t="s">
        <v>1068</v>
      </c>
      <c r="HP16" t="s">
        <v>1068</v>
      </c>
      <c r="HQ16" t="s">
        <v>1068</v>
      </c>
      <c r="HR16" t="s">
        <v>1068</v>
      </c>
      <c r="HS16" t="s">
        <v>1068</v>
      </c>
      <c r="HT16" s="1"/>
      <c r="HU16" t="s">
        <v>1068</v>
      </c>
      <c r="HV16" s="1"/>
      <c r="HW16" t="s">
        <v>1068</v>
      </c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t="s">
        <v>1068</v>
      </c>
      <c r="IZ16" t="s">
        <v>1068</v>
      </c>
      <c r="JA16" t="s">
        <v>1068</v>
      </c>
      <c r="JB16" t="s">
        <v>1068</v>
      </c>
      <c r="JC16" t="s">
        <v>1068</v>
      </c>
      <c r="JD16" t="s">
        <v>1068</v>
      </c>
      <c r="JG16" s="1"/>
      <c r="JH16" t="s">
        <v>1068</v>
      </c>
      <c r="JI16" t="s">
        <v>1068</v>
      </c>
      <c r="JJ16" t="s">
        <v>1068</v>
      </c>
      <c r="JK16" t="s">
        <v>1068</v>
      </c>
      <c r="JL16" t="s">
        <v>1068</v>
      </c>
      <c r="JM16" t="s">
        <v>1068</v>
      </c>
      <c r="JP16" s="1"/>
      <c r="JQ16" t="s">
        <v>1068</v>
      </c>
      <c r="JR16" t="s">
        <v>1068</v>
      </c>
      <c r="JS16" t="s">
        <v>1068</v>
      </c>
      <c r="JT16" t="s">
        <v>1068</v>
      </c>
      <c r="JU16" t="s">
        <v>1068</v>
      </c>
      <c r="JV16" t="s">
        <v>1068</v>
      </c>
      <c r="JY16" s="1"/>
      <c r="JZ16" t="s">
        <v>1068</v>
      </c>
      <c r="KA16" t="s">
        <v>1068</v>
      </c>
      <c r="KB16" t="s">
        <v>1068</v>
      </c>
      <c r="KC16" t="s">
        <v>1068</v>
      </c>
      <c r="KD16" t="s">
        <v>1068</v>
      </c>
      <c r="KE16" t="s">
        <v>1068</v>
      </c>
      <c r="KH16" s="1"/>
      <c r="KI16" t="s">
        <v>1068</v>
      </c>
      <c r="KK16" t="s">
        <v>1068</v>
      </c>
      <c r="KM16" t="s">
        <v>1068</v>
      </c>
      <c r="KO16" t="s">
        <v>1068</v>
      </c>
      <c r="KQ16" t="s">
        <v>1068</v>
      </c>
      <c r="KS16" t="s">
        <v>1068</v>
      </c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t="s">
        <v>1068</v>
      </c>
      <c r="LM16" t="s">
        <v>1068</v>
      </c>
      <c r="LN16" t="s">
        <v>1068</v>
      </c>
      <c r="LO16" t="s">
        <v>1068</v>
      </c>
      <c r="LP16" t="s">
        <v>1068</v>
      </c>
      <c r="LQ16" t="s">
        <v>1068</v>
      </c>
      <c r="LR16" t="s">
        <v>1068</v>
      </c>
      <c r="LS16" t="s">
        <v>1068</v>
      </c>
      <c r="LT16" t="s">
        <v>1068</v>
      </c>
      <c r="LU16" t="s">
        <v>1068</v>
      </c>
      <c r="LV16" t="s">
        <v>1068</v>
      </c>
      <c r="LW16" t="s">
        <v>1068</v>
      </c>
      <c r="LX16" t="s">
        <v>1068</v>
      </c>
      <c r="LY16" t="s">
        <v>1068</v>
      </c>
      <c r="LZ16" t="s">
        <v>1068</v>
      </c>
      <c r="MA16" t="s">
        <v>1068</v>
      </c>
      <c r="MB16" t="s">
        <v>1068</v>
      </c>
      <c r="MC16" t="s">
        <v>1068</v>
      </c>
      <c r="MD16" t="s">
        <v>1068</v>
      </c>
      <c r="ME16" t="s">
        <v>1068</v>
      </c>
      <c r="MF16" t="s">
        <v>1068</v>
      </c>
      <c r="MG16" t="s">
        <v>1068</v>
      </c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t="s">
        <v>1068</v>
      </c>
      <c r="NC16" t="s">
        <v>1068</v>
      </c>
      <c r="ND16" s="1"/>
      <c r="NE16" t="s">
        <v>1068</v>
      </c>
      <c r="NF16" t="s">
        <v>1068</v>
      </c>
      <c r="NG16" s="1"/>
      <c r="NH16" t="s">
        <v>1068</v>
      </c>
      <c r="NI16" s="1"/>
      <c r="NJ16" t="s">
        <v>1068</v>
      </c>
      <c r="NK16" t="s">
        <v>1068</v>
      </c>
      <c r="NL16" t="s">
        <v>1068</v>
      </c>
      <c r="NM16" t="s">
        <v>1068</v>
      </c>
      <c r="NN16" s="1"/>
      <c r="NO16" t="s">
        <v>1068</v>
      </c>
      <c r="NP16" t="s">
        <v>1068</v>
      </c>
      <c r="NQ16" t="s">
        <v>1068</v>
      </c>
      <c r="NR16" s="1"/>
      <c r="NS16" t="s">
        <v>1068</v>
      </c>
      <c r="NT16" t="s">
        <v>1068</v>
      </c>
      <c r="NU16" s="1"/>
      <c r="NV16" t="s">
        <v>1068</v>
      </c>
      <c r="NW16" s="1"/>
      <c r="NX16" t="s">
        <v>1068</v>
      </c>
      <c r="NY16" t="s">
        <v>1068</v>
      </c>
      <c r="NZ16" s="1"/>
      <c r="OA16" t="s">
        <v>1068</v>
      </c>
      <c r="OB16" s="1"/>
      <c r="OC16" t="s">
        <v>1068</v>
      </c>
      <c r="OD16" s="1"/>
      <c r="OE16" t="s">
        <v>1068</v>
      </c>
      <c r="OF16" t="s">
        <v>1068</v>
      </c>
      <c r="OG16" t="s">
        <v>1068</v>
      </c>
      <c r="OH16" t="s">
        <v>1068</v>
      </c>
      <c r="OI16" s="1"/>
      <c r="OJ16" t="s">
        <v>1068</v>
      </c>
      <c r="OK16" s="1"/>
      <c r="OL16" t="s">
        <v>1068</v>
      </c>
      <c r="OM16" s="1"/>
      <c r="ON16" t="s">
        <v>1068</v>
      </c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</row>
    <row r="17" spans="1:477" ht="15" thickBot="1" x14ac:dyDescent="0.35">
      <c r="A17" s="1"/>
      <c r="B17" s="1"/>
      <c r="C17" s="1"/>
      <c r="D17" s="100">
        <v>19</v>
      </c>
      <c r="E17" s="103" t="e">
        <f>COUNTIF(#REF!,19)</f>
        <v>#REF!</v>
      </c>
      <c r="F17" s="103" t="e">
        <f>SUM(E15:E17)</f>
        <v>#REF!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t="e">
        <f>COUNTIF(#REF!,6)</f>
        <v>#REF!</v>
      </c>
      <c r="S17" s="1"/>
      <c r="T17" t="e">
        <f>COUNTIF(#REF!,6)</f>
        <v>#REF!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>
        <f>COUNT(#REF!)</f>
        <v>0</v>
      </c>
      <c r="BZ17" s="1"/>
      <c r="CA17" s="1"/>
      <c r="CB17">
        <f t="shared" ref="CB17" si="1109">COUNT(#REF!)</f>
        <v>0</v>
      </c>
      <c r="CC17">
        <f t="shared" ref="CC17" si="1110">COUNT(#REF!)</f>
        <v>0</v>
      </c>
      <c r="CD17">
        <f t="shared" ref="CD17" si="1111">COUNT(#REF!)</f>
        <v>0</v>
      </c>
      <c r="CE17">
        <f t="shared" ref="CE17" si="1112">COUNT(#REF!)</f>
        <v>0</v>
      </c>
      <c r="CF17">
        <f t="shared" ref="CF17" si="1113">COUNT(#REF!)</f>
        <v>0</v>
      </c>
      <c r="CG17">
        <f t="shared" ref="CG17" si="1114">COUNT(#REF!)</f>
        <v>0</v>
      </c>
      <c r="CH17">
        <f t="shared" ref="CH17" si="1115">COUNT(#REF!)</f>
        <v>0</v>
      </c>
      <c r="CI17">
        <f t="shared" ref="CI17" si="1116">COUNT(#REF!)</f>
        <v>0</v>
      </c>
      <c r="CJ17">
        <f t="shared" ref="CJ17" si="1117">COUNT(#REF!)</f>
        <v>0</v>
      </c>
      <c r="CK17">
        <f t="shared" ref="CK17" si="1118">COUNT(#REF!)</f>
        <v>0</v>
      </c>
      <c r="CL17">
        <f t="shared" ref="CL17" si="1119">COUNT(#REF!)</f>
        <v>0</v>
      </c>
      <c r="CM17">
        <f t="shared" ref="CM17" si="1120">COUNT(#REF!)</f>
        <v>0</v>
      </c>
      <c r="CN17">
        <f t="shared" ref="CN17" si="1121">COUNT(#REF!)</f>
        <v>0</v>
      </c>
      <c r="CO17">
        <f t="shared" ref="CO17" si="1122">COUNT(#REF!)</f>
        <v>0</v>
      </c>
      <c r="CP17">
        <f t="shared" ref="CP17" si="1123">COUNT(#REF!)</f>
        <v>0</v>
      </c>
      <c r="CQ17">
        <f t="shared" ref="CQ17" si="1124">COUNT(#REF!)</f>
        <v>0</v>
      </c>
      <c r="CR17">
        <f t="shared" ref="CR17" si="1125">COUNT(#REF!)</f>
        <v>0</v>
      </c>
      <c r="CS17">
        <f t="shared" ref="CS17" si="1126">COUNT(#REF!)</f>
        <v>0</v>
      </c>
      <c r="CT17">
        <f t="shared" ref="CT17" si="1127">COUNT(#REF!)</f>
        <v>0</v>
      </c>
      <c r="CU17">
        <f t="shared" ref="CU17" si="1128">COUNT(#REF!)</f>
        <v>0</v>
      </c>
      <c r="CV17">
        <f t="shared" ref="CV17" si="1129">COUNT(#REF!)</f>
        <v>0</v>
      </c>
      <c r="CW17">
        <f t="shared" ref="CW17" si="1130">COUNT(#REF!)</f>
        <v>0</v>
      </c>
      <c r="CX17">
        <f t="shared" ref="CX17" si="1131">COUNT(#REF!)</f>
        <v>0</v>
      </c>
      <c r="CY17">
        <f t="shared" ref="CY17" si="1132">COUNT(#REF!)</f>
        <v>0</v>
      </c>
      <c r="CZ17">
        <f t="shared" ref="CZ17" si="1133">COUNT(#REF!)</f>
        <v>0</v>
      </c>
      <c r="DA17">
        <f t="shared" ref="DA17" si="1134">COUNT(#REF!)</f>
        <v>0</v>
      </c>
      <c r="DB17">
        <f t="shared" ref="DB17" si="1135">COUNT(#REF!)</f>
        <v>0</v>
      </c>
      <c r="DC17">
        <f t="shared" ref="DC17" si="1136">COUNT(#REF!)</f>
        <v>0</v>
      </c>
      <c r="DD17">
        <f t="shared" ref="DD17" si="1137">COUNT(#REF!)</f>
        <v>0</v>
      </c>
      <c r="DE17">
        <f t="shared" ref="DE17" si="1138">COUNT(#REF!)</f>
        <v>0</v>
      </c>
      <c r="DF17">
        <f t="shared" ref="DF17" si="1139">COUNT(#REF!)</f>
        <v>0</v>
      </c>
      <c r="DG17">
        <f t="shared" ref="DG17" si="1140">COUNT(#REF!)</f>
        <v>0</v>
      </c>
      <c r="DH17">
        <f t="shared" ref="DH17" si="1141">COUNT(#REF!)</f>
        <v>0</v>
      </c>
      <c r="DI17">
        <f t="shared" ref="DI17" si="1142">COUNT(#REF!)</f>
        <v>0</v>
      </c>
      <c r="DJ17">
        <f t="shared" ref="DJ17" si="1143">COUNT(#REF!)</f>
        <v>0</v>
      </c>
      <c r="DK17">
        <f t="shared" ref="DK17" si="1144">COUNT(#REF!)</f>
        <v>0</v>
      </c>
      <c r="DL17">
        <f t="shared" ref="DL17" si="1145">COUNT(#REF!)</f>
        <v>0</v>
      </c>
      <c r="DM17">
        <f t="shared" ref="DM17" si="1146">COUNT(#REF!)</f>
        <v>0</v>
      </c>
      <c r="DN17">
        <f t="shared" ref="DN17" si="1147">COUNT(#REF!)</f>
        <v>0</v>
      </c>
      <c r="DO17">
        <f t="shared" ref="DO17" si="1148">COUNT(#REF!)</f>
        <v>0</v>
      </c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>
        <f t="shared" ref="EP17" si="1149">COUNT(#REF!)</f>
        <v>0</v>
      </c>
      <c r="EQ17">
        <f t="shared" ref="EQ17" si="1150">COUNT(#REF!)</f>
        <v>0</v>
      </c>
      <c r="ER17">
        <f t="shared" ref="ER17" si="1151">COUNT(#REF!)</f>
        <v>0</v>
      </c>
      <c r="ES17">
        <f t="shared" ref="ES17" si="1152">COUNT(#REF!)</f>
        <v>0</v>
      </c>
      <c r="ET17">
        <f t="shared" ref="ET17" si="1153">COUNT(#REF!)</f>
        <v>0</v>
      </c>
      <c r="EU17">
        <f t="shared" ref="EU17" si="1154">COUNT(#REF!)</f>
        <v>0</v>
      </c>
      <c r="EV17">
        <f t="shared" ref="EV17" si="1155">COUNT(#REF!)</f>
        <v>0</v>
      </c>
      <c r="EW17">
        <f t="shared" ref="EW17" si="1156">COUNT(#REF!)</f>
        <v>0</v>
      </c>
      <c r="EX17">
        <f t="shared" ref="EX17" si="1157">COUNT(#REF!)</f>
        <v>0</v>
      </c>
      <c r="EY17">
        <f t="shared" ref="EY17" si="1158">COUNT(#REF!)</f>
        <v>0</v>
      </c>
      <c r="EZ17">
        <f t="shared" ref="EZ17" si="1159">COUNT(#REF!)</f>
        <v>0</v>
      </c>
      <c r="FA17">
        <f t="shared" ref="FA17" si="1160">COUNT(#REF!)</f>
        <v>0</v>
      </c>
      <c r="FB17">
        <f t="shared" ref="FB17" si="1161">COUNT(#REF!)</f>
        <v>0</v>
      </c>
      <c r="FC17">
        <f t="shared" ref="FC17" si="1162">COUNT(#REF!)</f>
        <v>0</v>
      </c>
      <c r="FD17">
        <f t="shared" ref="FD17" si="1163">COUNT(#REF!)</f>
        <v>0</v>
      </c>
      <c r="FE17">
        <f t="shared" ref="FE17" si="1164">COUNT(#REF!)</f>
        <v>0</v>
      </c>
      <c r="FF17">
        <f t="shared" ref="FF17" si="1165">COUNT(#REF!)</f>
        <v>0</v>
      </c>
      <c r="FG17">
        <f t="shared" ref="FG17" si="1166">COUNT(#REF!)</f>
        <v>0</v>
      </c>
      <c r="FH17">
        <f t="shared" ref="FH17" si="1167">COUNT(#REF!)</f>
        <v>0</v>
      </c>
      <c r="FI17">
        <f t="shared" ref="FI17" si="1168">COUNT(#REF!)</f>
        <v>0</v>
      </c>
      <c r="FJ17">
        <f t="shared" ref="FJ17" si="1169">COUNT(#REF!)</f>
        <v>0</v>
      </c>
      <c r="FK17" s="1"/>
      <c r="FL17" s="1"/>
      <c r="FM17" s="1"/>
      <c r="FN17" s="27" t="s">
        <v>182</v>
      </c>
      <c r="FP17" s="27" t="s">
        <v>182</v>
      </c>
      <c r="FR17" s="27" t="s">
        <v>182</v>
      </c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27" t="s">
        <v>182</v>
      </c>
      <c r="GV17" s="27" t="s">
        <v>182</v>
      </c>
      <c r="GX17" s="27" t="s">
        <v>182</v>
      </c>
      <c r="GZ17" s="1"/>
      <c r="HA17" s="1"/>
      <c r="HB17">
        <f>COUNT(#REF!)</f>
        <v>0</v>
      </c>
      <c r="HC17">
        <f>COUNT(#REF!)</f>
        <v>0</v>
      </c>
      <c r="HD17">
        <f>COUNT(#REF!)</f>
        <v>0</v>
      </c>
      <c r="HE17">
        <f>COUNT(#REF!)</f>
        <v>0</v>
      </c>
      <c r="HF17" s="1"/>
      <c r="HG17">
        <f>COUNT(#REF!)</f>
        <v>0</v>
      </c>
      <c r="HH17" s="1"/>
      <c r="HI17">
        <f>COUNT(#REF!)</f>
        <v>0</v>
      </c>
      <c r="HJ17">
        <f>COUNT(#REF!)</f>
        <v>0</v>
      </c>
      <c r="HK17" s="1"/>
      <c r="HL17">
        <f t="shared" ref="HL17" si="1170">COUNT(#REF!)</f>
        <v>0</v>
      </c>
      <c r="HM17">
        <f t="shared" ref="HM17" si="1171">COUNT(#REF!)</f>
        <v>0</v>
      </c>
      <c r="HN17">
        <f t="shared" ref="HN17" si="1172">COUNT(#REF!)</f>
        <v>0</v>
      </c>
      <c r="HO17">
        <f t="shared" ref="HO17" si="1173">COUNT(#REF!)</f>
        <v>0</v>
      </c>
      <c r="HP17">
        <f t="shared" ref="HP17" si="1174">COUNT(#REF!)</f>
        <v>0</v>
      </c>
      <c r="HQ17">
        <f t="shared" ref="HQ17" si="1175">COUNT(#REF!)</f>
        <v>0</v>
      </c>
      <c r="HR17">
        <f t="shared" ref="HR17" si="1176">COUNT(#REF!)</f>
        <v>0</v>
      </c>
      <c r="HS17">
        <f t="shared" ref="HS17" si="1177">COUNT(#REF!)</f>
        <v>0</v>
      </c>
      <c r="HT17" s="1"/>
      <c r="HU17">
        <f>COUNT(#REF!)</f>
        <v>0</v>
      </c>
      <c r="HV17" s="1"/>
      <c r="HW17">
        <f>COUNT(#REF!)</f>
        <v>0</v>
      </c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>
        <f t="shared" ref="IY17" si="1178">COUNT(#REF!)</f>
        <v>0</v>
      </c>
      <c r="IZ17">
        <f t="shared" ref="IZ17" si="1179">COUNT(#REF!)</f>
        <v>0</v>
      </c>
      <c r="JA17">
        <f t="shared" ref="JA17" si="1180">COUNT(#REF!)</f>
        <v>0</v>
      </c>
      <c r="JB17">
        <f t="shared" ref="JB17" si="1181">COUNT(#REF!)</f>
        <v>0</v>
      </c>
      <c r="JC17">
        <f t="shared" ref="JC17" si="1182">COUNT(#REF!)</f>
        <v>0</v>
      </c>
      <c r="JD17">
        <f t="shared" ref="JD17" si="1183">COUNT(#REF!)</f>
        <v>0</v>
      </c>
      <c r="JG17" s="1"/>
      <c r="JH17">
        <f t="shared" ref="JH17" si="1184">COUNT(#REF!)</f>
        <v>0</v>
      </c>
      <c r="JI17">
        <f t="shared" ref="JI17" si="1185">COUNT(#REF!)</f>
        <v>0</v>
      </c>
      <c r="JJ17">
        <f t="shared" ref="JJ17" si="1186">COUNT(#REF!)</f>
        <v>0</v>
      </c>
      <c r="JK17">
        <f t="shared" ref="JK17" si="1187">COUNT(#REF!)</f>
        <v>0</v>
      </c>
      <c r="JL17">
        <f t="shared" ref="JL17" si="1188">COUNT(#REF!)</f>
        <v>0</v>
      </c>
      <c r="JM17">
        <f t="shared" ref="JM17" si="1189">COUNT(#REF!)</f>
        <v>0</v>
      </c>
      <c r="JP17" s="1"/>
      <c r="JQ17">
        <f t="shared" ref="JQ17" si="1190">COUNT(#REF!)</f>
        <v>0</v>
      </c>
      <c r="JR17">
        <f t="shared" ref="JR17" si="1191">COUNT(#REF!)</f>
        <v>0</v>
      </c>
      <c r="JS17">
        <f t="shared" ref="JS17" si="1192">COUNT(#REF!)</f>
        <v>0</v>
      </c>
      <c r="JT17">
        <f t="shared" ref="JT17" si="1193">COUNT(#REF!)</f>
        <v>0</v>
      </c>
      <c r="JU17">
        <f t="shared" ref="JU17" si="1194">COUNT(#REF!)</f>
        <v>0</v>
      </c>
      <c r="JV17">
        <f t="shared" ref="JV17" si="1195">COUNT(#REF!)</f>
        <v>0</v>
      </c>
      <c r="JY17" s="1"/>
      <c r="JZ17">
        <f t="shared" ref="JZ17" si="1196">COUNT(#REF!)</f>
        <v>0</v>
      </c>
      <c r="KA17">
        <f t="shared" ref="KA17" si="1197">COUNT(#REF!)</f>
        <v>0</v>
      </c>
      <c r="KB17">
        <f t="shared" ref="KB17" si="1198">COUNT(#REF!)</f>
        <v>0</v>
      </c>
      <c r="KC17">
        <f t="shared" ref="KC17" si="1199">COUNT(#REF!)</f>
        <v>0</v>
      </c>
      <c r="KD17">
        <f t="shared" ref="KD17" si="1200">COUNT(#REF!)</f>
        <v>0</v>
      </c>
      <c r="KE17">
        <f t="shared" ref="KE17" si="1201">COUNT(#REF!)</f>
        <v>0</v>
      </c>
      <c r="KH17" s="1"/>
      <c r="KI17">
        <f t="shared" ref="KI17" si="1202">COUNT(#REF!)</f>
        <v>0</v>
      </c>
      <c r="KK17">
        <f t="shared" ref="KK17" si="1203">COUNT(#REF!)</f>
        <v>0</v>
      </c>
      <c r="KM17">
        <f t="shared" ref="KM17" si="1204">COUNT(#REF!)</f>
        <v>0</v>
      </c>
      <c r="KO17">
        <f t="shared" ref="KO17" si="1205">COUNT(#REF!)</f>
        <v>0</v>
      </c>
      <c r="KQ17">
        <f t="shared" ref="KQ17" si="1206">COUNT(#REF!)</f>
        <v>0</v>
      </c>
      <c r="KS17">
        <f t="shared" ref="KS17" si="1207">COUNT(#REF!)</f>
        <v>0</v>
      </c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>
        <f t="shared" ref="LL17" si="1208">COUNT(#REF!)</f>
        <v>0</v>
      </c>
      <c r="LM17">
        <f t="shared" ref="LM17" si="1209">COUNT(#REF!)</f>
        <v>0</v>
      </c>
      <c r="LN17">
        <f t="shared" ref="LN17" si="1210">COUNT(#REF!)</f>
        <v>0</v>
      </c>
      <c r="LO17">
        <f t="shared" ref="LO17" si="1211">COUNT(#REF!)</f>
        <v>0</v>
      </c>
      <c r="LP17">
        <f t="shared" ref="LP17" si="1212">COUNT(#REF!)</f>
        <v>0</v>
      </c>
      <c r="LQ17">
        <f t="shared" ref="LQ17" si="1213">COUNT(#REF!)</f>
        <v>0</v>
      </c>
      <c r="LR17">
        <f t="shared" ref="LR17" si="1214">COUNT(#REF!)</f>
        <v>0</v>
      </c>
      <c r="LS17">
        <f t="shared" ref="LS17" si="1215">COUNT(#REF!)</f>
        <v>0</v>
      </c>
      <c r="LT17">
        <f t="shared" ref="LT17" si="1216">COUNT(#REF!)</f>
        <v>0</v>
      </c>
      <c r="LU17">
        <f t="shared" ref="LU17" si="1217">COUNT(#REF!)</f>
        <v>0</v>
      </c>
      <c r="LV17">
        <f t="shared" ref="LV17" si="1218">COUNT(#REF!)</f>
        <v>0</v>
      </c>
      <c r="LW17">
        <f t="shared" ref="LW17" si="1219">COUNT(#REF!)</f>
        <v>0</v>
      </c>
      <c r="LX17">
        <f t="shared" ref="LX17" si="1220">COUNT(#REF!)</f>
        <v>0</v>
      </c>
      <c r="LY17">
        <f t="shared" ref="LY17" si="1221">COUNT(#REF!)</f>
        <v>0</v>
      </c>
      <c r="LZ17">
        <f t="shared" ref="LZ17" si="1222">COUNT(#REF!)</f>
        <v>0</v>
      </c>
      <c r="MA17">
        <f t="shared" ref="MA17" si="1223">COUNT(#REF!)</f>
        <v>0</v>
      </c>
      <c r="MB17">
        <f t="shared" ref="MB17" si="1224">COUNT(#REF!)</f>
        <v>0</v>
      </c>
      <c r="MC17">
        <f t="shared" ref="MC17" si="1225">COUNT(#REF!)</f>
        <v>0</v>
      </c>
      <c r="MD17">
        <f t="shared" ref="MD17" si="1226">COUNT(#REF!)</f>
        <v>0</v>
      </c>
      <c r="ME17">
        <f t="shared" ref="ME17" si="1227">COUNT(#REF!)</f>
        <v>0</v>
      </c>
      <c r="MF17">
        <f t="shared" ref="MF17" si="1228">COUNT(#REF!)</f>
        <v>0</v>
      </c>
      <c r="MG17">
        <f t="shared" ref="MG17" si="1229">COUNT(#REF!)</f>
        <v>0</v>
      </c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>
        <f>COUNT(#REF!)</f>
        <v>0</v>
      </c>
      <c r="NC17">
        <f>COUNT(#REF!)</f>
        <v>0</v>
      </c>
      <c r="ND17" s="1"/>
      <c r="NE17">
        <f>COUNT(#REF!)</f>
        <v>0</v>
      </c>
      <c r="NF17">
        <f>COUNT(#REF!)</f>
        <v>0</v>
      </c>
      <c r="NG17" s="1"/>
      <c r="NH17">
        <f>COUNT(#REF!)</f>
        <v>0</v>
      </c>
      <c r="NI17" s="1"/>
      <c r="NJ17">
        <f>COUNT(#REF!)</f>
        <v>0</v>
      </c>
      <c r="NK17">
        <f>COUNT(#REF!)</f>
        <v>0</v>
      </c>
      <c r="NL17">
        <f>COUNT(#REF!)</f>
        <v>0</v>
      </c>
      <c r="NM17">
        <f>COUNT(#REF!)</f>
        <v>0</v>
      </c>
      <c r="NN17" s="1"/>
      <c r="NO17">
        <f>COUNT(#REF!)</f>
        <v>0</v>
      </c>
      <c r="NP17">
        <f>COUNT(#REF!)</f>
        <v>0</v>
      </c>
      <c r="NQ17">
        <f>COUNT(#REF!)</f>
        <v>0</v>
      </c>
      <c r="NR17" s="1"/>
      <c r="NS17">
        <f>COUNT(#REF!)</f>
        <v>0</v>
      </c>
      <c r="NT17">
        <f>COUNT(#REF!)</f>
        <v>0</v>
      </c>
      <c r="NU17" s="1"/>
      <c r="NV17">
        <f>COUNT(#REF!)</f>
        <v>0</v>
      </c>
      <c r="NW17" s="1"/>
      <c r="NX17">
        <f>COUNT(#REF!)</f>
        <v>0</v>
      </c>
      <c r="NY17">
        <f>COUNT(#REF!)</f>
        <v>0</v>
      </c>
      <c r="NZ17" s="1"/>
      <c r="OA17">
        <f>COUNT(#REF!)</f>
        <v>0</v>
      </c>
      <c r="OB17" s="1"/>
      <c r="OC17">
        <f>COUNT(#REF!)</f>
        <v>0</v>
      </c>
      <c r="OD17" s="1"/>
      <c r="OE17">
        <f>COUNT(#REF!)</f>
        <v>0</v>
      </c>
      <c r="OF17">
        <f>COUNT(#REF!)</f>
        <v>0</v>
      </c>
      <c r="OG17">
        <f>COUNT(#REF!)</f>
        <v>0</v>
      </c>
      <c r="OH17">
        <f>COUNT(#REF!)</f>
        <v>0</v>
      </c>
      <c r="OI17" s="1"/>
      <c r="OJ17">
        <f>COUNT(#REF!)</f>
        <v>0</v>
      </c>
      <c r="OK17" s="1"/>
      <c r="OL17">
        <f>COUNT(#REF!)</f>
        <v>0</v>
      </c>
      <c r="OM17" s="1"/>
      <c r="ON17">
        <f>COUNT(#REF!)</f>
        <v>0</v>
      </c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</row>
    <row r="18" spans="1:477" x14ac:dyDescent="0.3">
      <c r="A18" s="1"/>
      <c r="B18" s="1"/>
      <c r="C18" s="1"/>
      <c r="D18" s="98">
        <v>20</v>
      </c>
      <c r="E18" s="101" t="e">
        <f>COUNTIF(#REF!,20)</f>
        <v>#REF!</v>
      </c>
      <c r="F18" s="10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t="s">
        <v>1068</v>
      </c>
      <c r="S18" s="1"/>
      <c r="T18" t="s">
        <v>1151</v>
      </c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t="s">
        <v>1065</v>
      </c>
      <c r="CC18" t="s">
        <v>1065</v>
      </c>
      <c r="CD18" t="s">
        <v>1065</v>
      </c>
      <c r="CE18" t="s">
        <v>1065</v>
      </c>
      <c r="CF18" t="s">
        <v>1065</v>
      </c>
      <c r="CG18" t="s">
        <v>1065</v>
      </c>
      <c r="CH18" t="s">
        <v>1065</v>
      </c>
      <c r="CI18" t="s">
        <v>1065</v>
      </c>
      <c r="CJ18" t="s">
        <v>1065</v>
      </c>
      <c r="CK18" t="s">
        <v>1065</v>
      </c>
      <c r="CL18" t="s">
        <v>1065</v>
      </c>
      <c r="CM18" t="s">
        <v>1065</v>
      </c>
      <c r="CN18" t="s">
        <v>1065</v>
      </c>
      <c r="CO18" t="s">
        <v>1065</v>
      </c>
      <c r="CP18" t="s">
        <v>1065</v>
      </c>
      <c r="CQ18" t="s">
        <v>1065</v>
      </c>
      <c r="CR18" t="s">
        <v>1065</v>
      </c>
      <c r="CS18" t="s">
        <v>1065</v>
      </c>
      <c r="CT18" t="s">
        <v>1065</v>
      </c>
      <c r="CU18" t="s">
        <v>1065</v>
      </c>
      <c r="CV18" t="s">
        <v>1065</v>
      </c>
      <c r="CW18" t="s">
        <v>1065</v>
      </c>
      <c r="CX18" t="s">
        <v>1065</v>
      </c>
      <c r="CY18" t="s">
        <v>1065</v>
      </c>
      <c r="CZ18" t="s">
        <v>1065</v>
      </c>
      <c r="DA18" t="s">
        <v>1065</v>
      </c>
      <c r="DB18" t="s">
        <v>1065</v>
      </c>
      <c r="DC18" t="s">
        <v>1065</v>
      </c>
      <c r="DD18" t="s">
        <v>1065</v>
      </c>
      <c r="DE18" t="s">
        <v>1065</v>
      </c>
      <c r="DF18" t="s">
        <v>1065</v>
      </c>
      <c r="DG18" t="s">
        <v>1065</v>
      </c>
      <c r="DH18" t="s">
        <v>1065</v>
      </c>
      <c r="DI18" t="s">
        <v>1065</v>
      </c>
      <c r="DJ18" t="s">
        <v>1065</v>
      </c>
      <c r="DK18" t="s">
        <v>1065</v>
      </c>
      <c r="DL18" t="s">
        <v>1065</v>
      </c>
      <c r="DM18" t="s">
        <v>1065</v>
      </c>
      <c r="DN18" t="s">
        <v>1065</v>
      </c>
      <c r="DO18" t="s">
        <v>1065</v>
      </c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t="s">
        <v>1065</v>
      </c>
      <c r="EQ18" t="s">
        <v>1065</v>
      </c>
      <c r="ER18" t="s">
        <v>1065</v>
      </c>
      <c r="ES18" t="s">
        <v>1065</v>
      </c>
      <c r="ET18" t="s">
        <v>1065</v>
      </c>
      <c r="EU18" t="s">
        <v>1065</v>
      </c>
      <c r="EV18" t="s">
        <v>1065</v>
      </c>
      <c r="EW18" t="s">
        <v>1065</v>
      </c>
      <c r="EX18" t="s">
        <v>1065</v>
      </c>
      <c r="EY18" t="s">
        <v>1065</v>
      </c>
      <c r="EZ18" t="s">
        <v>1065</v>
      </c>
      <c r="FA18" t="s">
        <v>1065</v>
      </c>
      <c r="FB18" t="s">
        <v>1065</v>
      </c>
      <c r="FC18" t="s">
        <v>1065</v>
      </c>
      <c r="FD18" t="s">
        <v>1065</v>
      </c>
      <c r="FE18" t="s">
        <v>1065</v>
      </c>
      <c r="FF18" t="s">
        <v>1065</v>
      </c>
      <c r="FG18" t="s">
        <v>1065</v>
      </c>
      <c r="FH18" t="s">
        <v>1065</v>
      </c>
      <c r="FI18" t="s">
        <v>1065</v>
      </c>
      <c r="FJ18" t="s">
        <v>1065</v>
      </c>
      <c r="FK18" s="1"/>
      <c r="FL18" s="1"/>
      <c r="FM18" s="1"/>
      <c r="FN18" s="72" t="s">
        <v>510</v>
      </c>
      <c r="FO18" t="e">
        <f>COUNTIF(#REF!,6)</f>
        <v>#REF!</v>
      </c>
      <c r="FP18" s="72" t="s">
        <v>510</v>
      </c>
      <c r="FQ18" t="e">
        <f>COUNTIF(#REF!,6)</f>
        <v>#REF!</v>
      </c>
      <c r="FR18" s="72" t="s">
        <v>510</v>
      </c>
      <c r="FS18" t="e">
        <f>COUNTIF(#REF!,6)</f>
        <v>#REF!</v>
      </c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72" t="s">
        <v>510</v>
      </c>
      <c r="GU18" t="e">
        <f>COUNTIF(#REF!,6)</f>
        <v>#REF!</v>
      </c>
      <c r="GV18" s="72" t="s">
        <v>510</v>
      </c>
      <c r="GW18" t="e">
        <f>COUNTIF(#REF!,6)</f>
        <v>#REF!</v>
      </c>
      <c r="GX18" s="72" t="s">
        <v>510</v>
      </c>
      <c r="GY18" t="e">
        <f>COUNTIF(#REF!,6)</f>
        <v>#REF!</v>
      </c>
      <c r="GZ18" s="1"/>
      <c r="HA18" s="1"/>
      <c r="HB18" t="s">
        <v>1065</v>
      </c>
      <c r="HC18" t="s">
        <v>1065</v>
      </c>
      <c r="HD18" t="s">
        <v>1065</v>
      </c>
      <c r="HE18" t="s">
        <v>1065</v>
      </c>
      <c r="HF18" s="1"/>
      <c r="HG18" t="s">
        <v>1065</v>
      </c>
      <c r="HH18" s="1"/>
      <c r="HI18" t="s">
        <v>1065</v>
      </c>
      <c r="HJ18" t="s">
        <v>1065</v>
      </c>
      <c r="HK18" s="1"/>
      <c r="HL18" t="s">
        <v>1065</v>
      </c>
      <c r="HM18" t="s">
        <v>1065</v>
      </c>
      <c r="HN18" t="s">
        <v>1065</v>
      </c>
      <c r="HO18" t="s">
        <v>1065</v>
      </c>
      <c r="HP18" t="s">
        <v>1065</v>
      </c>
      <c r="HQ18" t="s">
        <v>1065</v>
      </c>
      <c r="HR18" t="s">
        <v>1065</v>
      </c>
      <c r="HS18" t="s">
        <v>1065</v>
      </c>
      <c r="HT18" s="1"/>
      <c r="HU18" t="s">
        <v>1065</v>
      </c>
      <c r="HV18" s="1"/>
      <c r="HW18" t="s">
        <v>1065</v>
      </c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t="s">
        <v>1065</v>
      </c>
      <c r="IZ18" t="s">
        <v>1065</v>
      </c>
      <c r="JA18" t="s">
        <v>1065</v>
      </c>
      <c r="JB18" t="s">
        <v>1065</v>
      </c>
      <c r="JC18" t="s">
        <v>1065</v>
      </c>
      <c r="JD18" t="s">
        <v>1065</v>
      </c>
      <c r="JG18" s="1"/>
      <c r="JH18" t="s">
        <v>1065</v>
      </c>
      <c r="JI18" t="s">
        <v>1065</v>
      </c>
      <c r="JJ18" t="s">
        <v>1065</v>
      </c>
      <c r="JK18" t="s">
        <v>1065</v>
      </c>
      <c r="JL18" t="s">
        <v>1065</v>
      </c>
      <c r="JM18" t="s">
        <v>1065</v>
      </c>
      <c r="JP18" s="1"/>
      <c r="JQ18" t="s">
        <v>1065</v>
      </c>
      <c r="JR18" t="s">
        <v>1065</v>
      </c>
      <c r="JS18" t="s">
        <v>1065</v>
      </c>
      <c r="JT18" t="s">
        <v>1065</v>
      </c>
      <c r="JU18" t="s">
        <v>1065</v>
      </c>
      <c r="JV18" t="s">
        <v>1065</v>
      </c>
      <c r="JY18" s="1"/>
      <c r="JZ18" t="s">
        <v>1065</v>
      </c>
      <c r="KA18" t="s">
        <v>1065</v>
      </c>
      <c r="KB18" t="s">
        <v>1065</v>
      </c>
      <c r="KC18" t="s">
        <v>1065</v>
      </c>
      <c r="KD18" t="s">
        <v>1065</v>
      </c>
      <c r="KE18" t="s">
        <v>1065</v>
      </c>
      <c r="KH18" s="1"/>
      <c r="KI18" t="s">
        <v>1065</v>
      </c>
      <c r="KK18" t="s">
        <v>1065</v>
      </c>
      <c r="KM18" t="s">
        <v>1065</v>
      </c>
      <c r="KO18" t="s">
        <v>1065</v>
      </c>
      <c r="KQ18" t="s">
        <v>1065</v>
      </c>
      <c r="KS18" t="s">
        <v>1065</v>
      </c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t="s">
        <v>1065</v>
      </c>
      <c r="LM18" t="s">
        <v>1065</v>
      </c>
      <c r="LN18" t="s">
        <v>1065</v>
      </c>
      <c r="LO18" t="s">
        <v>1065</v>
      </c>
      <c r="LP18" t="s">
        <v>1065</v>
      </c>
      <c r="LQ18" t="s">
        <v>1065</v>
      </c>
      <c r="LR18" t="s">
        <v>1065</v>
      </c>
      <c r="LS18" t="s">
        <v>1065</v>
      </c>
      <c r="LT18" t="s">
        <v>1065</v>
      </c>
      <c r="LU18" t="s">
        <v>1065</v>
      </c>
      <c r="LV18" t="s">
        <v>1065</v>
      </c>
      <c r="LW18" t="s">
        <v>1065</v>
      </c>
      <c r="LX18" t="s">
        <v>1065</v>
      </c>
      <c r="LY18" t="s">
        <v>1065</v>
      </c>
      <c r="LZ18" t="s">
        <v>1065</v>
      </c>
      <c r="MA18" t="s">
        <v>1065</v>
      </c>
      <c r="MB18" t="s">
        <v>1065</v>
      </c>
      <c r="MC18" t="s">
        <v>1065</v>
      </c>
      <c r="MD18" t="s">
        <v>1065</v>
      </c>
      <c r="ME18" t="s">
        <v>1065</v>
      </c>
      <c r="MF18" t="s">
        <v>1065</v>
      </c>
      <c r="MG18" t="s">
        <v>1065</v>
      </c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t="s">
        <v>1065</v>
      </c>
      <c r="NC18" t="s">
        <v>1065</v>
      </c>
      <c r="ND18" s="1"/>
      <c r="NE18" t="s">
        <v>1065</v>
      </c>
      <c r="NF18" t="s">
        <v>1065</v>
      </c>
      <c r="NG18" s="1"/>
      <c r="NH18" t="s">
        <v>1065</v>
      </c>
      <c r="NI18" s="1"/>
      <c r="NJ18" t="s">
        <v>1065</v>
      </c>
      <c r="NK18" t="s">
        <v>1065</v>
      </c>
      <c r="NL18" t="s">
        <v>1065</v>
      </c>
      <c r="NM18" t="s">
        <v>1065</v>
      </c>
      <c r="NN18" s="1"/>
      <c r="NO18" t="s">
        <v>1065</v>
      </c>
      <c r="NP18" t="s">
        <v>1065</v>
      </c>
      <c r="NQ18" t="s">
        <v>1065</v>
      </c>
      <c r="NR18" s="1"/>
      <c r="NS18" t="s">
        <v>1065</v>
      </c>
      <c r="NT18" t="s">
        <v>1065</v>
      </c>
      <c r="NU18" s="1"/>
      <c r="NV18" t="s">
        <v>1065</v>
      </c>
      <c r="NW18" s="1"/>
      <c r="NX18" t="s">
        <v>1065</v>
      </c>
      <c r="NY18" t="s">
        <v>1065</v>
      </c>
      <c r="NZ18" s="1"/>
      <c r="OA18" t="s">
        <v>1065</v>
      </c>
      <c r="OB18" s="1"/>
      <c r="OC18" t="s">
        <v>1065</v>
      </c>
      <c r="OD18" s="1"/>
      <c r="OE18" t="s">
        <v>1065</v>
      </c>
      <c r="OF18" t="s">
        <v>1065</v>
      </c>
      <c r="OG18" t="s">
        <v>1065</v>
      </c>
      <c r="OH18" t="s">
        <v>1065</v>
      </c>
      <c r="OI18" s="1"/>
      <c r="OJ18" t="s">
        <v>1065</v>
      </c>
      <c r="OK18" s="1"/>
      <c r="OL18" t="s">
        <v>1065</v>
      </c>
      <c r="OM18" s="1"/>
      <c r="ON18" t="s">
        <v>1065</v>
      </c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</row>
    <row r="19" spans="1:477" x14ac:dyDescent="0.3">
      <c r="A19" s="1"/>
      <c r="B19" s="1"/>
      <c r="C19" s="1"/>
      <c r="D19" s="99">
        <v>21</v>
      </c>
      <c r="E19" s="102" t="e">
        <f>COUNTIF(#REF!,21)</f>
        <v>#REF!</v>
      </c>
      <c r="F19" s="102" t="s">
        <v>1148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>
        <f>COUNT(#REF!)</f>
        <v>0</v>
      </c>
      <c r="S19" s="1"/>
      <c r="T19" t="e">
        <f>COUNTIF(#REF!,7)</f>
        <v>#REF!</v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t="e">
        <f t="shared" ref="CB19" si="1230">ROUND(AVERAGE(#REF!),0)</f>
        <v>#REF!</v>
      </c>
      <c r="CC19" t="e">
        <f t="shared" ref="CC19" si="1231">ROUND(AVERAGE(#REF!),0)</f>
        <v>#REF!</v>
      </c>
      <c r="CD19" t="e">
        <f t="shared" ref="CD19" si="1232">ROUND(AVERAGE(#REF!),0)</f>
        <v>#REF!</v>
      </c>
      <c r="CE19" t="e">
        <f t="shared" ref="CE19" si="1233">ROUND(AVERAGE(#REF!),0)</f>
        <v>#REF!</v>
      </c>
      <c r="CF19" t="e">
        <f t="shared" ref="CF19" si="1234">ROUND(AVERAGE(#REF!),0)</f>
        <v>#REF!</v>
      </c>
      <c r="CG19" t="e">
        <f t="shared" ref="CG19" si="1235">ROUND(AVERAGE(#REF!),0)</f>
        <v>#REF!</v>
      </c>
      <c r="CH19" t="e">
        <f t="shared" ref="CH19" si="1236">ROUND(AVERAGE(#REF!),0)</f>
        <v>#REF!</v>
      </c>
      <c r="CI19" t="e">
        <f t="shared" ref="CI19" si="1237">ROUND(AVERAGE(#REF!),0)</f>
        <v>#REF!</v>
      </c>
      <c r="CJ19" t="e">
        <f t="shared" ref="CJ19" si="1238">ROUND(AVERAGE(#REF!),0)</f>
        <v>#REF!</v>
      </c>
      <c r="CK19" t="e">
        <f t="shared" ref="CK19" si="1239">ROUND(AVERAGE(#REF!),0)</f>
        <v>#REF!</v>
      </c>
      <c r="CL19" t="e">
        <f t="shared" ref="CL19" si="1240">ROUND(AVERAGE(#REF!),0)</f>
        <v>#REF!</v>
      </c>
      <c r="CM19" t="e">
        <f t="shared" ref="CM19" si="1241">ROUND(AVERAGE(#REF!),0)</f>
        <v>#REF!</v>
      </c>
      <c r="CN19" t="e">
        <f t="shared" ref="CN19" si="1242">ROUND(AVERAGE(#REF!),0)</f>
        <v>#REF!</v>
      </c>
      <c r="CO19" t="e">
        <f t="shared" ref="CO19" si="1243">ROUND(AVERAGE(#REF!),0)</f>
        <v>#REF!</v>
      </c>
      <c r="CP19" t="e">
        <f t="shared" ref="CP19" si="1244">ROUND(AVERAGE(#REF!),0)</f>
        <v>#REF!</v>
      </c>
      <c r="CQ19" t="e">
        <f t="shared" ref="CQ19" si="1245">ROUND(AVERAGE(#REF!),0)</f>
        <v>#REF!</v>
      </c>
      <c r="CR19" t="e">
        <f t="shared" ref="CR19" si="1246">ROUND(AVERAGE(#REF!),0)</f>
        <v>#REF!</v>
      </c>
      <c r="CS19" t="e">
        <f t="shared" ref="CS19" si="1247">ROUND(AVERAGE(#REF!),0)</f>
        <v>#REF!</v>
      </c>
      <c r="CT19" t="e">
        <f t="shared" ref="CT19" si="1248">ROUND(AVERAGE(#REF!),0)</f>
        <v>#REF!</v>
      </c>
      <c r="CU19" t="e">
        <f t="shared" ref="CU19" si="1249">ROUND(AVERAGE(#REF!),0)</f>
        <v>#REF!</v>
      </c>
      <c r="CV19" t="e">
        <f t="shared" ref="CV19" si="1250">ROUND(AVERAGE(#REF!),0)</f>
        <v>#REF!</v>
      </c>
      <c r="CW19" t="e">
        <f t="shared" ref="CW19" si="1251">ROUND(AVERAGE(#REF!),0)</f>
        <v>#REF!</v>
      </c>
      <c r="CX19" t="e">
        <f t="shared" ref="CX19" si="1252">ROUND(AVERAGE(#REF!),0)</f>
        <v>#REF!</v>
      </c>
      <c r="CY19" t="e">
        <f t="shared" ref="CY19" si="1253">ROUND(AVERAGE(#REF!),0)</f>
        <v>#REF!</v>
      </c>
      <c r="CZ19" t="e">
        <f t="shared" ref="CZ19" si="1254">ROUND(AVERAGE(#REF!),0)</f>
        <v>#REF!</v>
      </c>
      <c r="DA19" t="e">
        <f t="shared" ref="DA19" si="1255">ROUND(AVERAGE(#REF!),0)</f>
        <v>#REF!</v>
      </c>
      <c r="DB19" t="e">
        <f t="shared" ref="DB19" si="1256">ROUND(AVERAGE(#REF!),0)</f>
        <v>#REF!</v>
      </c>
      <c r="DC19" t="e">
        <f t="shared" ref="DC19" si="1257">ROUND(AVERAGE(#REF!),0)</f>
        <v>#REF!</v>
      </c>
      <c r="DD19" t="e">
        <f t="shared" ref="DD19" si="1258">ROUND(AVERAGE(#REF!),0)</f>
        <v>#REF!</v>
      </c>
      <c r="DE19" t="e">
        <f t="shared" ref="DE19" si="1259">ROUND(AVERAGE(#REF!),0)</f>
        <v>#REF!</v>
      </c>
      <c r="DF19" t="e">
        <f t="shared" ref="DF19" si="1260">ROUND(AVERAGE(#REF!),0)</f>
        <v>#REF!</v>
      </c>
      <c r="DG19" t="e">
        <f t="shared" ref="DG19" si="1261">ROUND(AVERAGE(#REF!),0)</f>
        <v>#REF!</v>
      </c>
      <c r="DH19" t="e">
        <f t="shared" ref="DH19" si="1262">ROUND(AVERAGE(#REF!),0)</f>
        <v>#REF!</v>
      </c>
      <c r="DI19" t="e">
        <f t="shared" ref="DI19" si="1263">ROUND(AVERAGE(#REF!),0)</f>
        <v>#REF!</v>
      </c>
      <c r="DJ19" t="e">
        <f t="shared" ref="DJ19" si="1264">ROUND(AVERAGE(#REF!),0)</f>
        <v>#REF!</v>
      </c>
      <c r="DK19" t="e">
        <f t="shared" ref="DK19" si="1265">ROUND(AVERAGE(#REF!),0)</f>
        <v>#REF!</v>
      </c>
      <c r="DL19" t="e">
        <f t="shared" ref="DL19" si="1266">ROUND(AVERAGE(#REF!),0)</f>
        <v>#REF!</v>
      </c>
      <c r="DM19" t="e">
        <f t="shared" ref="DM19" si="1267">ROUND(AVERAGE(#REF!),0)</f>
        <v>#REF!</v>
      </c>
      <c r="DN19" t="e">
        <f t="shared" ref="DN19" si="1268">ROUND(AVERAGE(#REF!),0)</f>
        <v>#REF!</v>
      </c>
      <c r="DO19" t="e">
        <f t="shared" ref="DO19" si="1269">ROUND(AVERAGE(#REF!),0)</f>
        <v>#REF!</v>
      </c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t="e">
        <f t="shared" ref="EP19" si="1270">ROUND(AVERAGE(#REF!),0)</f>
        <v>#REF!</v>
      </c>
      <c r="EQ19" t="e">
        <f t="shared" ref="EQ19" si="1271">ROUND(AVERAGE(#REF!),0)</f>
        <v>#REF!</v>
      </c>
      <c r="ER19" t="e">
        <f t="shared" ref="ER19" si="1272">ROUND(AVERAGE(#REF!),0)</f>
        <v>#REF!</v>
      </c>
      <c r="ES19" t="e">
        <f t="shared" ref="ES19" si="1273">ROUND(AVERAGE(#REF!),0)</f>
        <v>#REF!</v>
      </c>
      <c r="ET19" t="e">
        <f t="shared" ref="ET19" si="1274">ROUND(AVERAGE(#REF!),0)</f>
        <v>#REF!</v>
      </c>
      <c r="EU19" t="e">
        <f t="shared" ref="EU19" si="1275">ROUND(AVERAGE(#REF!),0)</f>
        <v>#REF!</v>
      </c>
      <c r="EV19" t="e">
        <f t="shared" ref="EV19" si="1276">ROUND(AVERAGE(#REF!),0)</f>
        <v>#REF!</v>
      </c>
      <c r="EW19" t="e">
        <f t="shared" ref="EW19" si="1277">ROUND(AVERAGE(#REF!),0)</f>
        <v>#REF!</v>
      </c>
      <c r="EX19" t="e">
        <f t="shared" ref="EX19" si="1278">ROUND(AVERAGE(#REF!),0)</f>
        <v>#REF!</v>
      </c>
      <c r="EY19" t="e">
        <f t="shared" ref="EY19" si="1279">ROUND(AVERAGE(#REF!),0)</f>
        <v>#REF!</v>
      </c>
      <c r="EZ19" t="e">
        <f t="shared" ref="EZ19" si="1280">ROUND(AVERAGE(#REF!),0)</f>
        <v>#REF!</v>
      </c>
      <c r="FA19" t="e">
        <f t="shared" ref="FA19" si="1281">ROUND(AVERAGE(#REF!),0)</f>
        <v>#REF!</v>
      </c>
      <c r="FB19" t="e">
        <f t="shared" ref="FB19" si="1282">ROUND(AVERAGE(#REF!),0)</f>
        <v>#REF!</v>
      </c>
      <c r="FC19" t="e">
        <f t="shared" ref="FC19" si="1283">ROUND(AVERAGE(#REF!),0)</f>
        <v>#REF!</v>
      </c>
      <c r="FD19" t="e">
        <f t="shared" ref="FD19" si="1284">ROUND(AVERAGE(#REF!),0)</f>
        <v>#REF!</v>
      </c>
      <c r="FE19" t="e">
        <f t="shared" ref="FE19" si="1285">ROUND(AVERAGE(#REF!),0)</f>
        <v>#REF!</v>
      </c>
      <c r="FF19" t="e">
        <f t="shared" ref="FF19" si="1286">ROUND(AVERAGE(#REF!),0)</f>
        <v>#REF!</v>
      </c>
      <c r="FG19" t="e">
        <f t="shared" ref="FG19" si="1287">ROUND(AVERAGE(#REF!),0)</f>
        <v>#REF!</v>
      </c>
      <c r="FH19" t="e">
        <f t="shared" ref="FH19" si="1288">ROUND(AVERAGE(#REF!),0)</f>
        <v>#REF!</v>
      </c>
      <c r="FI19" t="e">
        <f t="shared" ref="FI19" si="1289">ROUND(AVERAGE(#REF!),0)</f>
        <v>#REF!</v>
      </c>
      <c r="FJ19" t="e">
        <f t="shared" ref="FJ19" si="1290">ROUND(AVERAGE(#REF!),0)</f>
        <v>#REF!</v>
      </c>
      <c r="FK19" s="1"/>
      <c r="FL19" s="1"/>
      <c r="FM19" s="1"/>
      <c r="FN19" s="27" t="s">
        <v>183</v>
      </c>
      <c r="FP19" s="27" t="s">
        <v>183</v>
      </c>
      <c r="FR19" s="27" t="s">
        <v>183</v>
      </c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27" t="s">
        <v>183</v>
      </c>
      <c r="GV19" s="27" t="s">
        <v>183</v>
      </c>
      <c r="GX19" s="27" t="s">
        <v>183</v>
      </c>
      <c r="GZ19" s="1"/>
      <c r="HA19" s="1"/>
      <c r="HB19" t="e">
        <f>ROUND(AVERAGE(#REF!),0)</f>
        <v>#REF!</v>
      </c>
      <c r="HC19" t="e">
        <f>ROUND(AVERAGE(#REF!),0)</f>
        <v>#REF!</v>
      </c>
      <c r="HD19" t="e">
        <f>ROUND(AVERAGE(#REF!),0)</f>
        <v>#REF!</v>
      </c>
      <c r="HE19" t="e">
        <f>ROUND(AVERAGE(#REF!),0)</f>
        <v>#REF!</v>
      </c>
      <c r="HF19" s="1"/>
      <c r="HG19" t="e">
        <f>ROUND(AVERAGE(#REF!),0)</f>
        <v>#REF!</v>
      </c>
      <c r="HH19" s="1"/>
      <c r="HI19" t="e">
        <f>ROUND(AVERAGE(#REF!),0)</f>
        <v>#REF!</v>
      </c>
      <c r="HJ19" t="e">
        <f>ROUND(AVERAGE(#REF!),0)</f>
        <v>#REF!</v>
      </c>
      <c r="HK19" s="1"/>
      <c r="HL19" t="e">
        <f t="shared" ref="HL19" si="1291">ROUND(AVERAGE(#REF!),0)</f>
        <v>#REF!</v>
      </c>
      <c r="HM19" t="e">
        <f t="shared" ref="HM19" si="1292">ROUND(AVERAGE(#REF!),0)</f>
        <v>#REF!</v>
      </c>
      <c r="HN19" t="e">
        <f t="shared" ref="HN19" si="1293">ROUND(AVERAGE(#REF!),0)</f>
        <v>#REF!</v>
      </c>
      <c r="HO19" t="e">
        <f t="shared" ref="HO19" si="1294">ROUND(AVERAGE(#REF!),0)</f>
        <v>#REF!</v>
      </c>
      <c r="HP19" t="e">
        <f t="shared" ref="HP19" si="1295">ROUND(AVERAGE(#REF!),0)</f>
        <v>#REF!</v>
      </c>
      <c r="HQ19" t="e">
        <f t="shared" ref="HQ19" si="1296">ROUND(AVERAGE(#REF!),0)</f>
        <v>#REF!</v>
      </c>
      <c r="HR19" t="e">
        <f t="shared" ref="HR19" si="1297">ROUND(AVERAGE(#REF!),0)</f>
        <v>#REF!</v>
      </c>
      <c r="HS19" t="e">
        <f t="shared" ref="HS19" si="1298">ROUND(AVERAGE(#REF!),0)</f>
        <v>#REF!</v>
      </c>
      <c r="HT19" s="1"/>
      <c r="HU19" t="e">
        <f>ROUND(AVERAGE(#REF!),0)</f>
        <v>#REF!</v>
      </c>
      <c r="HV19" s="1"/>
      <c r="HW19" t="e">
        <f>ROUND(AVERAGE(#REF!),0)</f>
        <v>#REF!</v>
      </c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t="e">
        <f t="shared" ref="IY19" si="1299">ROUND(AVERAGE(#REF!),0)</f>
        <v>#REF!</v>
      </c>
      <c r="IZ19" t="e">
        <f t="shared" ref="IZ19" si="1300">ROUND(AVERAGE(#REF!),0)</f>
        <v>#REF!</v>
      </c>
      <c r="JA19" t="e">
        <f t="shared" ref="JA19" si="1301">ROUND(AVERAGE(#REF!),0)</f>
        <v>#REF!</v>
      </c>
      <c r="JB19" t="e">
        <f t="shared" ref="JB19" si="1302">ROUND(AVERAGE(#REF!),0)</f>
        <v>#REF!</v>
      </c>
      <c r="JC19" t="e">
        <f t="shared" ref="JC19" si="1303">ROUND(AVERAGE(#REF!),0)</f>
        <v>#REF!</v>
      </c>
      <c r="JD19" t="e">
        <f t="shared" ref="JD19" si="1304">ROUND(AVERAGE(#REF!),0)</f>
        <v>#REF!</v>
      </c>
      <c r="JG19" s="1"/>
      <c r="JH19" t="e">
        <f t="shared" ref="JH19" si="1305">ROUND(AVERAGE(#REF!),0)</f>
        <v>#REF!</v>
      </c>
      <c r="JI19" t="e">
        <f t="shared" ref="JI19" si="1306">ROUND(AVERAGE(#REF!),0)</f>
        <v>#REF!</v>
      </c>
      <c r="JJ19" t="e">
        <f t="shared" ref="JJ19" si="1307">ROUND(AVERAGE(#REF!),0)</f>
        <v>#REF!</v>
      </c>
      <c r="JK19" t="e">
        <f t="shared" ref="JK19" si="1308">ROUND(AVERAGE(#REF!),0)</f>
        <v>#REF!</v>
      </c>
      <c r="JL19" t="e">
        <f t="shared" ref="JL19" si="1309">ROUND(AVERAGE(#REF!),0)</f>
        <v>#REF!</v>
      </c>
      <c r="JM19" t="e">
        <f t="shared" ref="JM19" si="1310">ROUND(AVERAGE(#REF!),0)</f>
        <v>#REF!</v>
      </c>
      <c r="JP19" s="1"/>
      <c r="JQ19" t="e">
        <f t="shared" ref="JQ19" si="1311">ROUND(AVERAGE(#REF!),0)</f>
        <v>#REF!</v>
      </c>
      <c r="JR19" t="e">
        <f t="shared" ref="JR19" si="1312">ROUND(AVERAGE(#REF!),0)</f>
        <v>#REF!</v>
      </c>
      <c r="JS19" t="e">
        <f t="shared" ref="JS19" si="1313">ROUND(AVERAGE(#REF!),0)</f>
        <v>#REF!</v>
      </c>
      <c r="JT19" t="e">
        <f t="shared" ref="JT19" si="1314">ROUND(AVERAGE(#REF!),0)</f>
        <v>#REF!</v>
      </c>
      <c r="JU19" t="e">
        <f t="shared" ref="JU19" si="1315">ROUND(AVERAGE(#REF!),0)</f>
        <v>#REF!</v>
      </c>
      <c r="JV19" t="e">
        <f t="shared" ref="JV19" si="1316">ROUND(AVERAGE(#REF!),0)</f>
        <v>#REF!</v>
      </c>
      <c r="JY19" s="1"/>
      <c r="JZ19" t="e">
        <f t="shared" ref="JZ19" si="1317">ROUND(AVERAGE(#REF!),0)</f>
        <v>#REF!</v>
      </c>
      <c r="KA19" t="e">
        <f t="shared" ref="KA19" si="1318">ROUND(AVERAGE(#REF!),0)</f>
        <v>#REF!</v>
      </c>
      <c r="KB19" t="e">
        <f t="shared" ref="KB19" si="1319">ROUND(AVERAGE(#REF!),0)</f>
        <v>#REF!</v>
      </c>
      <c r="KC19" t="e">
        <f t="shared" ref="KC19" si="1320">ROUND(AVERAGE(#REF!),0)</f>
        <v>#REF!</v>
      </c>
      <c r="KD19" t="e">
        <f t="shared" ref="KD19" si="1321">ROUND(AVERAGE(#REF!),0)</f>
        <v>#REF!</v>
      </c>
      <c r="KE19" t="e">
        <f t="shared" ref="KE19" si="1322">ROUND(AVERAGE(#REF!),0)</f>
        <v>#REF!</v>
      </c>
      <c r="KH19" s="1"/>
      <c r="KI19" t="e">
        <f t="shared" ref="KI19" si="1323">ROUND(AVERAGE(#REF!),0)</f>
        <v>#REF!</v>
      </c>
      <c r="KK19" t="e">
        <f t="shared" ref="KK19" si="1324">ROUND(AVERAGE(#REF!),0)</f>
        <v>#REF!</v>
      </c>
      <c r="KM19" t="e">
        <f t="shared" ref="KM19" si="1325">ROUND(AVERAGE(#REF!),0)</f>
        <v>#REF!</v>
      </c>
      <c r="KO19" t="e">
        <f t="shared" ref="KO19" si="1326">ROUND(AVERAGE(#REF!),0)</f>
        <v>#REF!</v>
      </c>
      <c r="KQ19" t="e">
        <f t="shared" ref="KQ19" si="1327">ROUND(AVERAGE(#REF!),0)</f>
        <v>#REF!</v>
      </c>
      <c r="KS19" t="e">
        <f t="shared" ref="KS19" si="1328">ROUND(AVERAGE(#REF!),0)</f>
        <v>#REF!</v>
      </c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t="e">
        <f t="shared" ref="LL19" si="1329">ROUND(AVERAGE(#REF!),0)</f>
        <v>#REF!</v>
      </c>
      <c r="LM19" t="e">
        <f t="shared" ref="LM19" si="1330">ROUND(AVERAGE(#REF!),0)</f>
        <v>#REF!</v>
      </c>
      <c r="LN19" t="e">
        <f t="shared" ref="LN19" si="1331">ROUND(AVERAGE(#REF!),0)</f>
        <v>#REF!</v>
      </c>
      <c r="LO19" t="e">
        <f t="shared" ref="LO19" si="1332">ROUND(AVERAGE(#REF!),0)</f>
        <v>#REF!</v>
      </c>
      <c r="LP19" t="e">
        <f t="shared" ref="LP19" si="1333">ROUND(AVERAGE(#REF!),0)</f>
        <v>#REF!</v>
      </c>
      <c r="LQ19" t="e">
        <f t="shared" ref="LQ19" si="1334">ROUND(AVERAGE(#REF!),0)</f>
        <v>#REF!</v>
      </c>
      <c r="LR19" t="e">
        <f t="shared" ref="LR19" si="1335">ROUND(AVERAGE(#REF!),0)</f>
        <v>#REF!</v>
      </c>
      <c r="LS19" t="e">
        <f t="shared" ref="LS19" si="1336">ROUND(AVERAGE(#REF!),0)</f>
        <v>#REF!</v>
      </c>
      <c r="LT19" t="e">
        <f t="shared" ref="LT19" si="1337">ROUND(AVERAGE(#REF!),0)</f>
        <v>#REF!</v>
      </c>
      <c r="LU19" t="e">
        <f t="shared" ref="LU19" si="1338">ROUND(AVERAGE(#REF!),0)</f>
        <v>#REF!</v>
      </c>
      <c r="LV19" t="e">
        <f t="shared" ref="LV19" si="1339">ROUND(AVERAGE(#REF!),0)</f>
        <v>#REF!</v>
      </c>
      <c r="LW19" t="e">
        <f t="shared" ref="LW19" si="1340">ROUND(AVERAGE(#REF!),0)</f>
        <v>#REF!</v>
      </c>
      <c r="LX19" t="e">
        <f t="shared" ref="LX19" si="1341">ROUND(AVERAGE(#REF!),0)</f>
        <v>#REF!</v>
      </c>
      <c r="LY19" t="e">
        <f t="shared" ref="LY19" si="1342">ROUND(AVERAGE(#REF!),0)</f>
        <v>#REF!</v>
      </c>
      <c r="LZ19" t="e">
        <f t="shared" ref="LZ19" si="1343">ROUND(AVERAGE(#REF!),0)</f>
        <v>#REF!</v>
      </c>
      <c r="MA19" t="e">
        <f t="shared" ref="MA19" si="1344">ROUND(AVERAGE(#REF!),0)</f>
        <v>#REF!</v>
      </c>
      <c r="MB19" t="e">
        <f t="shared" ref="MB19" si="1345">ROUND(AVERAGE(#REF!),0)</f>
        <v>#REF!</v>
      </c>
      <c r="MC19" t="e">
        <f t="shared" ref="MC19" si="1346">ROUND(AVERAGE(#REF!),0)</f>
        <v>#REF!</v>
      </c>
      <c r="MD19" t="e">
        <f t="shared" ref="MD19" si="1347">ROUND(AVERAGE(#REF!),0)</f>
        <v>#REF!</v>
      </c>
      <c r="ME19" t="e">
        <f t="shared" ref="ME19" si="1348">ROUND(AVERAGE(#REF!),0)</f>
        <v>#REF!</v>
      </c>
      <c r="MF19" t="e">
        <f t="shared" ref="MF19" si="1349">ROUND(AVERAGE(#REF!),0)</f>
        <v>#REF!</v>
      </c>
      <c r="MG19" t="e">
        <f t="shared" ref="MG19" si="1350">ROUND(AVERAGE(#REF!),0)</f>
        <v>#REF!</v>
      </c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t="e">
        <f>ROUND(AVERAGE(#REF!),2)</f>
        <v>#REF!</v>
      </c>
      <c r="NC19" t="e">
        <f>ROUND(AVERAGE(#REF!),2)</f>
        <v>#REF!</v>
      </c>
      <c r="ND19" s="1"/>
      <c r="NE19" t="e">
        <f>ROUND(AVERAGE(#REF!),2)</f>
        <v>#REF!</v>
      </c>
      <c r="NF19" t="e">
        <f>ROUND(AVERAGE(#REF!),2)</f>
        <v>#REF!</v>
      </c>
      <c r="NG19" s="1"/>
      <c r="NH19" t="e">
        <f>ROUND(AVERAGE(#REF!),2)</f>
        <v>#REF!</v>
      </c>
      <c r="NI19" s="1"/>
      <c r="NJ19" t="e">
        <f>ROUND(AVERAGE(#REF!),2)</f>
        <v>#REF!</v>
      </c>
      <c r="NK19" t="e">
        <f>ROUND(AVERAGE(#REF!),2)</f>
        <v>#REF!</v>
      </c>
      <c r="NL19" t="e">
        <f>ROUND(AVERAGE(#REF!),2)</f>
        <v>#REF!</v>
      </c>
      <c r="NM19" t="e">
        <f>ROUND(AVERAGE(#REF!),2)</f>
        <v>#REF!</v>
      </c>
      <c r="NN19" s="1"/>
      <c r="NO19" t="e">
        <f>ROUND(AVERAGE(#REF!),2)</f>
        <v>#REF!</v>
      </c>
      <c r="NP19" t="e">
        <f>ROUND(AVERAGE(#REF!),2)</f>
        <v>#REF!</v>
      </c>
      <c r="NQ19" t="e">
        <f>ROUND(AVERAGE(#REF!),2)</f>
        <v>#REF!</v>
      </c>
      <c r="NR19" s="1"/>
      <c r="NS19" t="e">
        <f>ROUND(AVERAGE(#REF!),2)</f>
        <v>#REF!</v>
      </c>
      <c r="NT19" t="e">
        <f>ROUND(AVERAGE(#REF!),2)</f>
        <v>#REF!</v>
      </c>
      <c r="NU19" s="1"/>
      <c r="NV19" t="e">
        <f>ROUND(AVERAGE(#REF!),2)</f>
        <v>#REF!</v>
      </c>
      <c r="NW19" s="1"/>
      <c r="NX19" t="e">
        <f>ROUND(AVERAGE(#REF!),2)</f>
        <v>#REF!</v>
      </c>
      <c r="NY19" t="e">
        <f>ROUND(AVERAGE(#REF!),2)</f>
        <v>#REF!</v>
      </c>
      <c r="NZ19" s="1"/>
      <c r="OA19" t="e">
        <f>ROUND(AVERAGE(#REF!),2)</f>
        <v>#REF!</v>
      </c>
      <c r="OB19" s="1"/>
      <c r="OC19" t="e">
        <f>ROUND(AVERAGE(#REF!),2)</f>
        <v>#REF!</v>
      </c>
      <c r="OD19" s="1"/>
      <c r="OE19" t="e">
        <f>ROUND(AVERAGE(#REF!),2)</f>
        <v>#REF!</v>
      </c>
      <c r="OF19" t="e">
        <f>ROUND(AVERAGE(#REF!),2)</f>
        <v>#REF!</v>
      </c>
      <c r="OG19" t="e">
        <f>ROUND(AVERAGE(#REF!),2)</f>
        <v>#REF!</v>
      </c>
      <c r="OH19" t="e">
        <f>ROUND(AVERAGE(#REF!),2)</f>
        <v>#REF!</v>
      </c>
      <c r="OI19" s="1"/>
      <c r="OJ19" t="e">
        <f>ROUND(AVERAGE(#REF!),2)</f>
        <v>#REF!</v>
      </c>
      <c r="OK19" s="1"/>
      <c r="OL19" t="e">
        <f>ROUND(AVERAGE(#REF!),2)</f>
        <v>#REF!</v>
      </c>
      <c r="OM19" s="1"/>
      <c r="ON19" t="e">
        <f>ROUND(AVERAGE(#REF!),2)</f>
        <v>#REF!</v>
      </c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</row>
    <row r="20" spans="1:477" ht="15" thickBot="1" x14ac:dyDescent="0.35">
      <c r="A20" s="1"/>
      <c r="B20" s="1"/>
      <c r="C20" s="1"/>
      <c r="D20" s="100">
        <v>22</v>
      </c>
      <c r="E20" s="103" t="e">
        <f>COUNTIF(#REF!,22)</f>
        <v>#REF!</v>
      </c>
      <c r="F20" s="103" t="e">
        <f>SUM(E18:E20)</f>
        <v>#REF!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t="s">
        <v>1062</v>
      </c>
      <c r="S20" s="1"/>
      <c r="T20" t="s">
        <v>1152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72" t="s">
        <v>511</v>
      </c>
      <c r="FO20" t="e">
        <f>COUNTIF(#REF!,7)</f>
        <v>#REF!</v>
      </c>
      <c r="FP20" s="72" t="s">
        <v>511</v>
      </c>
      <c r="FQ20" t="e">
        <f>COUNTIF(#REF!,7)</f>
        <v>#REF!</v>
      </c>
      <c r="FR20" s="72" t="s">
        <v>511</v>
      </c>
      <c r="FS20" t="e">
        <f>COUNTIF(#REF!,7)</f>
        <v>#REF!</v>
      </c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72" t="s">
        <v>511</v>
      </c>
      <c r="GU20" t="e">
        <f>COUNTIF(#REF!,7)</f>
        <v>#REF!</v>
      </c>
      <c r="GV20" s="72" t="s">
        <v>511</v>
      </c>
      <c r="GW20" t="e">
        <f>COUNTIF(#REF!,7)</f>
        <v>#REF!</v>
      </c>
      <c r="GX20" s="72" t="s">
        <v>511</v>
      </c>
      <c r="GY20" t="e">
        <f>COUNTIF(#REF!,7)</f>
        <v>#REF!</v>
      </c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</row>
    <row r="21" spans="1:477" x14ac:dyDescent="0.3">
      <c r="A21" s="1"/>
      <c r="B21" s="1"/>
      <c r="C21" s="1"/>
      <c r="D21" s="98">
        <v>23</v>
      </c>
      <c r="E21" s="101" t="e">
        <f>COUNTIF(#REF!,23)</f>
        <v>#REF!</v>
      </c>
      <c r="F21" s="10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t="e">
        <f>ROUND(AVERAGE(#REF!),2)</f>
        <v>#REF!</v>
      </c>
      <c r="S21" s="1"/>
      <c r="T21" t="e">
        <f>COUNTIF(#REF!,8)</f>
        <v>#REF!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27" t="s">
        <v>184</v>
      </c>
      <c r="FP21" s="27" t="s">
        <v>184</v>
      </c>
      <c r="FR21" s="27" t="s">
        <v>184</v>
      </c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27" t="s">
        <v>184</v>
      </c>
      <c r="GV21" s="27" t="s">
        <v>184</v>
      </c>
      <c r="GX21" s="27" t="s">
        <v>184</v>
      </c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6" t="s">
        <v>1153</v>
      </c>
      <c r="JM21" s="18"/>
      <c r="JN21" s="17"/>
      <c r="JO21" s="17"/>
      <c r="JP21" s="16" t="s">
        <v>1154</v>
      </c>
      <c r="JQ21" s="18"/>
      <c r="JR21" s="16" t="s">
        <v>582</v>
      </c>
      <c r="JS21" s="18"/>
      <c r="JT21" s="16" t="s">
        <v>1155</v>
      </c>
      <c r="JU21" s="18"/>
      <c r="JV21" s="16" t="s">
        <v>1156</v>
      </c>
      <c r="JW21" s="17"/>
      <c r="JX21" s="17"/>
      <c r="JY21" s="17"/>
      <c r="JZ21" s="16" t="s">
        <v>1157</v>
      </c>
      <c r="KA21" s="18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</row>
    <row r="22" spans="1:477" ht="15" thickBot="1" x14ac:dyDescent="0.35">
      <c r="A22" s="1"/>
      <c r="B22" s="1"/>
      <c r="C22" s="1"/>
      <c r="D22" s="99">
        <v>24</v>
      </c>
      <c r="E22" s="102" t="e">
        <f>COUNTIF(#REF!,24)</f>
        <v>#REF!</v>
      </c>
      <c r="F22" s="10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t="s">
        <v>1088</v>
      </c>
      <c r="S22" s="1"/>
      <c r="T22" t="s">
        <v>1158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72" t="s">
        <v>512</v>
      </c>
      <c r="FO22" t="e">
        <f>COUNTIF(#REF!,8)</f>
        <v>#REF!</v>
      </c>
      <c r="FP22" s="72" t="s">
        <v>512</v>
      </c>
      <c r="FQ22" t="e">
        <f>COUNTIF(#REF!,8)</f>
        <v>#REF!</v>
      </c>
      <c r="FR22" s="72" t="s">
        <v>512</v>
      </c>
      <c r="FS22" t="e">
        <f>COUNTIF(#REF!,8)</f>
        <v>#REF!</v>
      </c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72" t="s">
        <v>512</v>
      </c>
      <c r="GU22" t="e">
        <f>COUNTIF(#REF!,8)</f>
        <v>#REF!</v>
      </c>
      <c r="GV22" s="72" t="s">
        <v>512</v>
      </c>
      <c r="GW22" t="e">
        <f>COUNTIF(#REF!,8)</f>
        <v>#REF!</v>
      </c>
      <c r="GX22" s="72" t="s">
        <v>512</v>
      </c>
      <c r="GY22" t="e">
        <f>COUNTIF(#REF!,8)</f>
        <v>#REF!</v>
      </c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9"/>
      <c r="JM22" s="21"/>
      <c r="JN22" s="20"/>
      <c r="JO22" s="20"/>
      <c r="JP22" s="19"/>
      <c r="JQ22" s="21"/>
      <c r="JR22" s="19"/>
      <c r="JS22" s="21"/>
      <c r="JT22" s="19"/>
      <c r="JU22" s="21"/>
      <c r="JV22" s="19"/>
      <c r="JW22" s="20"/>
      <c r="JX22" s="20"/>
      <c r="JY22" s="20"/>
      <c r="JZ22" s="19"/>
      <c r="KA22" s="2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</row>
    <row r="23" spans="1:477" ht="15" thickBot="1" x14ac:dyDescent="0.35">
      <c r="A23" s="1"/>
      <c r="B23" s="1"/>
      <c r="C23" s="1"/>
      <c r="D23" s="99">
        <v>25</v>
      </c>
      <c r="E23" s="102" t="e">
        <f>COUNTIF(#REF!,25)</f>
        <v>#REF!</v>
      </c>
      <c r="F23" s="102" t="s">
        <v>1148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t="e">
        <f>ROUND(_xlfn.STDEV.S(#REF!),2)</f>
        <v>#REF!</v>
      </c>
      <c r="S23" s="1"/>
      <c r="T23" t="e">
        <f>COUNTIF(#REF!,9)</f>
        <v>#REF!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27" t="s">
        <v>185</v>
      </c>
      <c r="FP23" s="27" t="s">
        <v>185</v>
      </c>
      <c r="FR23" s="27" t="s">
        <v>185</v>
      </c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27" t="s">
        <v>185</v>
      </c>
      <c r="GV23" s="27" t="s">
        <v>185</v>
      </c>
      <c r="GX23" s="27" t="s">
        <v>185</v>
      </c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24" t="s">
        <v>1159</v>
      </c>
      <c r="JM23" s="26" t="s">
        <v>1160</v>
      </c>
      <c r="JN23" s="25"/>
      <c r="JO23" s="25"/>
      <c r="JP23" s="24" t="s">
        <v>1159</v>
      </c>
      <c r="JQ23" s="26" t="s">
        <v>1160</v>
      </c>
      <c r="JR23" s="24" t="s">
        <v>1159</v>
      </c>
      <c r="JS23" s="26" t="s">
        <v>1160</v>
      </c>
      <c r="JT23" s="24" t="s">
        <v>1159</v>
      </c>
      <c r="JU23" s="26" t="s">
        <v>1160</v>
      </c>
      <c r="JV23" s="24" t="s">
        <v>1159</v>
      </c>
      <c r="JW23" s="25"/>
      <c r="JX23" s="25"/>
      <c r="JY23" s="26" t="s">
        <v>1160</v>
      </c>
      <c r="JZ23" s="24" t="s">
        <v>1159</v>
      </c>
      <c r="KA23" s="26" t="s">
        <v>1160</v>
      </c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</row>
    <row r="24" spans="1:477" ht="15" thickBot="1" x14ac:dyDescent="0.35">
      <c r="A24" s="1"/>
      <c r="B24" s="1"/>
      <c r="C24" s="1"/>
      <c r="D24" s="100">
        <v>26</v>
      </c>
      <c r="E24" s="103" t="e">
        <f>COUNTIF(#REF!,26)</f>
        <v>#REF!</v>
      </c>
      <c r="F24" s="103" t="e">
        <f>SUM(E21:E24)</f>
        <v>#REF!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t="s">
        <v>1109</v>
      </c>
      <c r="S24" s="1"/>
      <c r="T24" t="s">
        <v>1161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72" t="s">
        <v>513</v>
      </c>
      <c r="FO24" t="e">
        <f>COUNTIF(#REF!,9)</f>
        <v>#REF!</v>
      </c>
      <c r="FP24" s="72" t="s">
        <v>513</v>
      </c>
      <c r="FQ24" t="e">
        <f>COUNTIF(#REF!,9)</f>
        <v>#REF!</v>
      </c>
      <c r="FR24" s="72" t="s">
        <v>513</v>
      </c>
      <c r="FS24" t="e">
        <f>COUNTIF(#REF!,9)</f>
        <v>#REF!</v>
      </c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72" t="s">
        <v>513</v>
      </c>
      <c r="GU24" t="e">
        <f>COUNTIF(#REF!,9)</f>
        <v>#REF!</v>
      </c>
      <c r="GV24" s="72" t="s">
        <v>513</v>
      </c>
      <c r="GW24" t="e">
        <f>COUNTIF(#REF!,9)</f>
        <v>#REF!</v>
      </c>
      <c r="GX24" s="72" t="s">
        <v>513</v>
      </c>
      <c r="GY24" t="e">
        <f>COUNTIF(#REF!,9)</f>
        <v>#REF!</v>
      </c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0" t="s">
        <v>1078</v>
      </c>
      <c r="JM24" s="57"/>
      <c r="JN24" s="22"/>
      <c r="JO24" s="22"/>
      <c r="JP24" s="10" t="s">
        <v>1162</v>
      </c>
      <c r="JQ24" s="57"/>
      <c r="JR24" s="10" t="s">
        <v>1163</v>
      </c>
      <c r="JS24" s="57"/>
      <c r="JT24" s="10" t="s">
        <v>1164</v>
      </c>
      <c r="JU24" s="57"/>
      <c r="JV24" s="10" t="s">
        <v>1165</v>
      </c>
      <c r="JW24" s="11"/>
      <c r="JX24" s="11"/>
      <c r="JY24" s="57"/>
      <c r="JZ24" s="10" t="s">
        <v>1166</v>
      </c>
      <c r="KA24" s="57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</row>
    <row r="25" spans="1:477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>
        <f>COUNT(#REF!)</f>
        <v>0</v>
      </c>
      <c r="S25" s="1"/>
      <c r="T25" t="e">
        <f>COUNTIF(#REF!,10)</f>
        <v>#REF!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27" t="s">
        <v>186</v>
      </c>
      <c r="FP25" s="27" t="s">
        <v>186</v>
      </c>
      <c r="FR25" s="27" t="s">
        <v>186</v>
      </c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27" t="s">
        <v>186</v>
      </c>
      <c r="GV25" s="27" t="s">
        <v>186</v>
      </c>
      <c r="GX25" s="27" t="s">
        <v>186</v>
      </c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2" t="e">
        <f>SUM(IY7,JH7,JQ7,JZ7,KI7)</f>
        <v>#REF!</v>
      </c>
      <c r="JM25" s="3" t="e">
        <f>ROUND(((JL25/JL35)*100),2)</f>
        <v>#REF!</v>
      </c>
      <c r="JP25" s="2" t="e">
        <f>SUM(IZ7,JI7,JR7,KA7,KK7)</f>
        <v>#REF!</v>
      </c>
      <c r="JQ25" s="3" t="e">
        <f>ROUND(((JP25/JP35)*100),2)</f>
        <v>#REF!</v>
      </c>
      <c r="JR25" s="2" t="e">
        <f>SUM(JA7,JJ7,JS7,KB7,KM7)</f>
        <v>#REF!</v>
      </c>
      <c r="JS25" s="3" t="e">
        <f>ROUND(((JR25/JR35)*100),2)</f>
        <v>#REF!</v>
      </c>
      <c r="JT25" s="2" t="e">
        <f>SUM(JB7,JK7,JT7,KC7,KO7)</f>
        <v>#REF!</v>
      </c>
      <c r="JU25" s="3" t="e">
        <f>ROUND(((JT25/JT35)*100),2)</f>
        <v>#REF!</v>
      </c>
      <c r="JV25" s="2" t="e">
        <f>SUM(JC7,JL7,JU7,KD7,KQ7)</f>
        <v>#REF!</v>
      </c>
      <c r="JY25" s="3" t="e">
        <f>ROUND(((JV25/JV35)*100),2)</f>
        <v>#REF!</v>
      </c>
      <c r="JZ25" s="2" t="e">
        <f>SUM(JD7,JM7,JV7,KE7,KS7)</f>
        <v>#REF!</v>
      </c>
      <c r="KA25" s="3" t="e">
        <f>ROUND(((JZ25/JZ35)*100),2)</f>
        <v>#REF!</v>
      </c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</row>
    <row r="26" spans="1:477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t="s">
        <v>1127</v>
      </c>
      <c r="S26" s="1"/>
      <c r="T26" t="s">
        <v>1167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72" t="s">
        <v>514</v>
      </c>
      <c r="FO26" t="e">
        <f>COUNTIF(#REF!,10)</f>
        <v>#REF!</v>
      </c>
      <c r="FP26" s="72" t="s">
        <v>514</v>
      </c>
      <c r="FQ26" t="e">
        <f>COUNTIF(#REF!,10)</f>
        <v>#REF!</v>
      </c>
      <c r="FR26" s="72" t="s">
        <v>514</v>
      </c>
      <c r="FS26" t="e">
        <f>COUNTIF(#REF!,10)</f>
        <v>#REF!</v>
      </c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72" t="s">
        <v>514</v>
      </c>
      <c r="GU26" t="e">
        <f>COUNTIF(#REF!,10)</f>
        <v>#REF!</v>
      </c>
      <c r="GV26" s="72" t="s">
        <v>514</v>
      </c>
      <c r="GW26" t="e">
        <f>COUNTIF(#REF!,10)</f>
        <v>#REF!</v>
      </c>
      <c r="GX26" s="72" t="s">
        <v>514</v>
      </c>
      <c r="GY26" t="e">
        <f>COUNTIF(#REF!,10)</f>
        <v>#REF!</v>
      </c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2" t="s">
        <v>1100</v>
      </c>
      <c r="JM26" s="53"/>
      <c r="JN26" s="1"/>
      <c r="JO26" s="1"/>
      <c r="JP26" s="2" t="s">
        <v>1168</v>
      </c>
      <c r="JQ26" s="53"/>
      <c r="JR26" s="2" t="s">
        <v>1169</v>
      </c>
      <c r="JS26" s="53"/>
      <c r="JT26" s="2" t="s">
        <v>1170</v>
      </c>
      <c r="JU26" s="53"/>
      <c r="JV26" s="2" t="s">
        <v>1171</v>
      </c>
      <c r="JY26" s="53"/>
      <c r="JZ26" s="2" t="s">
        <v>1172</v>
      </c>
      <c r="KA26" s="53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</row>
    <row r="27" spans="1:477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t="e">
        <f>MAX(#REF!)</f>
        <v>#REF!</v>
      </c>
      <c r="S27" s="1"/>
      <c r="T27" t="e">
        <f>COUNTIF(#REF!,11)</f>
        <v>#REF!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27" t="s">
        <v>187</v>
      </c>
      <c r="FP27" s="27" t="s">
        <v>187</v>
      </c>
      <c r="FR27" s="27" t="s">
        <v>187</v>
      </c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27" t="s">
        <v>187</v>
      </c>
      <c r="GV27" s="27" t="s">
        <v>187</v>
      </c>
      <c r="GX27" s="27" t="s">
        <v>187</v>
      </c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2" t="e">
        <f>SUM(IY9,JH9,JQ9,JZ9,KI9)</f>
        <v>#REF!</v>
      </c>
      <c r="JM27" s="3" t="e">
        <f>ROUND(((JL27/JL35)*100),2)</f>
        <v>#REF!</v>
      </c>
      <c r="JP27" s="2" t="e">
        <f>SUM(IZ9,JI9,JR9,KA9,KK9)</f>
        <v>#REF!</v>
      </c>
      <c r="JQ27" s="3" t="e">
        <f>ROUND(((JP27/JP35)*100),2)</f>
        <v>#REF!</v>
      </c>
      <c r="JR27" s="2" t="e">
        <f>SUM(JA9,JJ9,JS9,KB9,KM9)</f>
        <v>#REF!</v>
      </c>
      <c r="JS27" s="3" t="e">
        <f>ROUND(((JR27/JR35)*100),2)</f>
        <v>#REF!</v>
      </c>
      <c r="JT27" s="2" t="e">
        <f>SUM(JB9,JK9,JT9,KC9,KO9)</f>
        <v>#REF!</v>
      </c>
      <c r="JU27" s="3" t="e">
        <f>ROUND(((JT27/JT35)*100),2)</f>
        <v>#REF!</v>
      </c>
      <c r="JV27" s="2" t="e">
        <f>SUM(JC9,JL9,JU9,KD9,KQ9)</f>
        <v>#REF!</v>
      </c>
      <c r="JY27" s="3" t="e">
        <f>ROUND(((JV27/JV35)*100),2)</f>
        <v>#REF!</v>
      </c>
      <c r="JZ27" s="2" t="e">
        <f>SUM(JD9,JM9,JV9,KE9,KS9)</f>
        <v>#REF!</v>
      </c>
      <c r="KA27" s="3" t="e">
        <f>ROUND(((JZ27/JZ35)*100),2)</f>
        <v>#REF!</v>
      </c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</row>
    <row r="28" spans="1:477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t="s">
        <v>1141</v>
      </c>
      <c r="S28" s="1"/>
      <c r="T28" t="s">
        <v>1173</v>
      </c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72" t="s">
        <v>516</v>
      </c>
      <c r="FO28" t="e">
        <f>COUNTIF(#REF!,11)</f>
        <v>#REF!</v>
      </c>
      <c r="FP28" s="72" t="s">
        <v>516</v>
      </c>
      <c r="FQ28" t="e">
        <f>COUNTIF(#REF!,11)</f>
        <v>#REF!</v>
      </c>
      <c r="FR28" s="72" t="s">
        <v>516</v>
      </c>
      <c r="FS28" t="e">
        <f>COUNTIF(#REF!,11)</f>
        <v>#REF!</v>
      </c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72" t="s">
        <v>516</v>
      </c>
      <c r="GU28" t="e">
        <f>COUNTIF(#REF!,11)</f>
        <v>#REF!</v>
      </c>
      <c r="GV28" s="72" t="s">
        <v>516</v>
      </c>
      <c r="GW28" t="e">
        <f>COUNTIF(#REF!,11)</f>
        <v>#REF!</v>
      </c>
      <c r="GX28" s="72" t="s">
        <v>516</v>
      </c>
      <c r="GY28" t="e">
        <f>COUNTIF(#REF!,11)</f>
        <v>#REF!</v>
      </c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2" t="s">
        <v>1120</v>
      </c>
      <c r="JM28" s="53"/>
      <c r="JN28" s="1"/>
      <c r="JO28" s="1"/>
      <c r="JP28" s="2" t="s">
        <v>1174</v>
      </c>
      <c r="JQ28" s="53"/>
      <c r="JR28" s="2" t="s">
        <v>1175</v>
      </c>
      <c r="JS28" s="53"/>
      <c r="JT28" s="2" t="s">
        <v>1176</v>
      </c>
      <c r="JU28" s="53"/>
      <c r="JV28" s="2" t="s">
        <v>1177</v>
      </c>
      <c r="JY28" s="53"/>
      <c r="JZ28" s="2" t="s">
        <v>1178</v>
      </c>
      <c r="KA28" s="53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</row>
    <row r="29" spans="1:477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t="e">
        <f>MIN(#REF!)</f>
        <v>#REF!</v>
      </c>
      <c r="S29" s="1"/>
      <c r="T29" t="e">
        <f>COUNTIF(#REF!,12)</f>
        <v>#REF!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27" t="s">
        <v>188</v>
      </c>
      <c r="FP29" s="27" t="s">
        <v>188</v>
      </c>
      <c r="FR29" s="27" t="s">
        <v>188</v>
      </c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27" t="s">
        <v>188</v>
      </c>
      <c r="GV29" s="27" t="s">
        <v>188</v>
      </c>
      <c r="GX29" s="27" t="s">
        <v>188</v>
      </c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2" t="e">
        <f>SUM(IY11,JH11,JQ11,JZ11,KI11)</f>
        <v>#REF!</v>
      </c>
      <c r="JM29" s="3" t="e">
        <f>ROUND(((JL29/JL35)*100),2)</f>
        <v>#REF!</v>
      </c>
      <c r="JP29" s="2" t="e">
        <f>SUM(IZ11,JI11,JR11,KA11,KK11)</f>
        <v>#REF!</v>
      </c>
      <c r="JQ29" s="3" t="e">
        <f>ROUND(((JP29/JP35)*100),2)</f>
        <v>#REF!</v>
      </c>
      <c r="JR29" s="2" t="e">
        <f>SUM(JA11,JJ11,JS11,KB11,KM11)</f>
        <v>#REF!</v>
      </c>
      <c r="JS29" s="3" t="e">
        <f>ROUND(((JR29/JR35)*100),2)</f>
        <v>#REF!</v>
      </c>
      <c r="JT29" s="2" t="e">
        <f>SUM(JB11,JK11,JT11,KC11,KO11)</f>
        <v>#REF!</v>
      </c>
      <c r="JU29" s="3" t="e">
        <f>ROUND(((JT29/JT35)*100),2)</f>
        <v>#REF!</v>
      </c>
      <c r="JV29" s="2" t="e">
        <f>SUM(JC11,JL11,JU11,KD11,KQ11)</f>
        <v>#REF!</v>
      </c>
      <c r="JY29" s="3" t="e">
        <f>ROUND(((JV29/JV35)*100),2)</f>
        <v>#REF!</v>
      </c>
      <c r="JZ29" s="2" t="e">
        <f>SUM(JD11,JM11,JV11,KE11,KS11)</f>
        <v>#REF!</v>
      </c>
      <c r="KA29" s="3" t="e">
        <f>ROUND(((JZ29/JZ35)*100),2)</f>
        <v>#REF!</v>
      </c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</row>
    <row r="30" spans="1:477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t="s">
        <v>1179</v>
      </c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72" t="s">
        <v>517</v>
      </c>
      <c r="FO30" t="e">
        <f>COUNTIF(#REF!,12)</f>
        <v>#REF!</v>
      </c>
      <c r="FP30" s="72" t="s">
        <v>517</v>
      </c>
      <c r="FQ30" t="e">
        <f>COUNTIF(#REF!,12)</f>
        <v>#REF!</v>
      </c>
      <c r="FR30" s="72" t="s">
        <v>517</v>
      </c>
      <c r="FS30" t="e">
        <f>COUNTIF(#REF!,12)</f>
        <v>#REF!</v>
      </c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72" t="s">
        <v>517</v>
      </c>
      <c r="GU30" t="e">
        <f>COUNTIF(#REF!,12)</f>
        <v>#REF!</v>
      </c>
      <c r="GV30" s="72" t="s">
        <v>517</v>
      </c>
      <c r="GW30" t="e">
        <f>COUNTIF(#REF!,12)</f>
        <v>#REF!</v>
      </c>
      <c r="GX30" s="72" t="s">
        <v>517</v>
      </c>
      <c r="GY30" t="e">
        <f>COUNTIF(#REF!,12)</f>
        <v>#REF!</v>
      </c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2" t="s">
        <v>1135</v>
      </c>
      <c r="JM30" s="53"/>
      <c r="JN30" s="1"/>
      <c r="JO30" s="1"/>
      <c r="JP30" s="2" t="s">
        <v>1180</v>
      </c>
      <c r="JQ30" s="53"/>
      <c r="JR30" s="2" t="s">
        <v>1181</v>
      </c>
      <c r="JS30" s="53"/>
      <c r="JT30" s="2" t="s">
        <v>1182</v>
      </c>
      <c r="JU30" s="53"/>
      <c r="JV30" s="2" t="s">
        <v>1183</v>
      </c>
      <c r="JY30" s="53"/>
      <c r="JZ30" s="2" t="s">
        <v>1184</v>
      </c>
      <c r="KA30" s="53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</row>
    <row r="31" spans="1:477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t="e">
        <f>COUNTIF(#REF!,13)</f>
        <v>#REF!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27" t="s">
        <v>189</v>
      </c>
      <c r="FP31" s="27" t="s">
        <v>189</v>
      </c>
      <c r="FR31" s="27" t="s">
        <v>189</v>
      </c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27" t="s">
        <v>189</v>
      </c>
      <c r="GV31" s="27" t="s">
        <v>189</v>
      </c>
      <c r="GX31" s="27" t="s">
        <v>189</v>
      </c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2" t="e">
        <f>SUM(IY13,JH13,JQ13,JZ13,KI13)</f>
        <v>#REF!</v>
      </c>
      <c r="JM31" s="3" t="e">
        <f>ROUND(((JL31/JL35)*100),2)</f>
        <v>#REF!</v>
      </c>
      <c r="JP31" s="2" t="e">
        <f>SUM(IZ13,JI13,JR13,KA13,KK13)</f>
        <v>#REF!</v>
      </c>
      <c r="JQ31" s="3" t="e">
        <f>ROUND(((JP31/JP35)*100),2)</f>
        <v>#REF!</v>
      </c>
      <c r="JR31" s="2" t="e">
        <f>SUM(JA13,JJ13,JS13,KB13,KM13)</f>
        <v>#REF!</v>
      </c>
      <c r="JS31" s="3" t="e">
        <f>ROUND(((JR31/JR35)*100),2)</f>
        <v>#REF!</v>
      </c>
      <c r="JT31" s="2" t="e">
        <f>SUM(JB13,JK13,JT13,KC13,KO13)</f>
        <v>#REF!</v>
      </c>
      <c r="JU31" s="3" t="e">
        <f>ROUND(((JT31/JT35)*100),2)</f>
        <v>#REF!</v>
      </c>
      <c r="JV31" s="2" t="e">
        <f>SUM(JC13,JL13,JU13,KD13,KQ13)</f>
        <v>#REF!</v>
      </c>
      <c r="JY31" s="3" t="e">
        <f>ROUND(((JV31/JV35)*100),2)</f>
        <v>#REF!</v>
      </c>
      <c r="JZ31" s="2" t="e">
        <f>SUM(JD13,JM13,JV13,KE13,KS13)</f>
        <v>#REF!</v>
      </c>
      <c r="KA31" s="3" t="e">
        <f>ROUND(((JZ31/JZ35)*100),2)</f>
        <v>#REF!</v>
      </c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</row>
    <row r="32" spans="1:477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t="s">
        <v>1185</v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72" t="s">
        <v>518</v>
      </c>
      <c r="FO32" t="e">
        <f>COUNTIF(#REF!,13)</f>
        <v>#REF!</v>
      </c>
      <c r="FP32" s="72" t="s">
        <v>518</v>
      </c>
      <c r="FQ32" t="e">
        <f>COUNTIF(#REF!,13)</f>
        <v>#REF!</v>
      </c>
      <c r="FR32" s="72" t="s">
        <v>518</v>
      </c>
      <c r="FS32" t="e">
        <f>COUNTIF(#REF!,13)</f>
        <v>#REF!</v>
      </c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72" t="s">
        <v>518</v>
      </c>
      <c r="GU32" t="e">
        <f>COUNTIF(#REF!,13)</f>
        <v>#REF!</v>
      </c>
      <c r="GV32" s="72" t="s">
        <v>518</v>
      </c>
      <c r="GW32" t="e">
        <f>COUNTIF(#REF!,13)</f>
        <v>#REF!</v>
      </c>
      <c r="GX32" s="72" t="s">
        <v>518</v>
      </c>
      <c r="GY32" t="e">
        <f>COUNTIF(#REF!,13)</f>
        <v>#REF!</v>
      </c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2" t="s">
        <v>1145</v>
      </c>
      <c r="JM32" s="53"/>
      <c r="JN32" s="1"/>
      <c r="JO32" s="1"/>
      <c r="JP32" s="2" t="s">
        <v>1186</v>
      </c>
      <c r="JQ32" s="53"/>
      <c r="JR32" s="2" t="s">
        <v>1187</v>
      </c>
      <c r="JS32" s="53"/>
      <c r="JT32" s="2" t="s">
        <v>1188</v>
      </c>
      <c r="JU32" s="53"/>
      <c r="JV32" s="2" t="s">
        <v>1189</v>
      </c>
      <c r="JY32" s="53"/>
      <c r="JZ32" s="2" t="s">
        <v>1190</v>
      </c>
      <c r="KA32" s="53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</row>
    <row r="33" spans="1:477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t="e">
        <f>COUNTIF(#REF!,14)</f>
        <v>#REF!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27" t="s">
        <v>190</v>
      </c>
      <c r="FP33" s="27" t="s">
        <v>190</v>
      </c>
      <c r="FR33" s="27" t="s">
        <v>190</v>
      </c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27" t="s">
        <v>190</v>
      </c>
      <c r="GV33" s="27" t="s">
        <v>190</v>
      </c>
      <c r="GX33" s="27" t="s">
        <v>190</v>
      </c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2" t="e">
        <f>SUM(IY15,JH15,JQ15,JZ15,KI15)</f>
        <v>#REF!</v>
      </c>
      <c r="JM33" s="3" t="e">
        <f>ROUND(((JL33/JL35)*100),2)</f>
        <v>#REF!</v>
      </c>
      <c r="JP33" s="2" t="e">
        <f>SUM(IZ15,JI15,JR15,KA15,KK15)</f>
        <v>#REF!</v>
      </c>
      <c r="JQ33" s="3" t="e">
        <f>ROUND(((JP33/JP35)*100),2)</f>
        <v>#REF!</v>
      </c>
      <c r="JR33" s="2" t="e">
        <f>SUM(JA15,JJ15,JS15,KB15,KM15)</f>
        <v>#REF!</v>
      </c>
      <c r="JS33" s="3" t="e">
        <f>ROUND(((JR33/JR35)*100),2)</f>
        <v>#REF!</v>
      </c>
      <c r="JT33" s="2" t="e">
        <f>SUM(JB15,JK15,JT15,KC15,KO15)</f>
        <v>#REF!</v>
      </c>
      <c r="JU33" s="3" t="e">
        <f>ROUND(((JT33/JT35)*100),2)</f>
        <v>#REF!</v>
      </c>
      <c r="JV33" s="2" t="e">
        <f>SUM(JC15,JL15,JU15,KD15,KQ15)</f>
        <v>#REF!</v>
      </c>
      <c r="JY33" s="3" t="e">
        <f>ROUND(((JV33/JV35)*100),2)</f>
        <v>#REF!</v>
      </c>
      <c r="JZ33" s="2" t="e">
        <f>SUM(JD15,JM15,JV15,KE15,KS15)</f>
        <v>#REF!</v>
      </c>
      <c r="KA33" s="3" t="e">
        <f>ROUND(((JZ33/JZ35)*100),2)</f>
        <v>#REF!</v>
      </c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</row>
    <row r="34" spans="1:477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t="s">
        <v>1191</v>
      </c>
      <c r="U34" s="106" t="s">
        <v>1192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72" t="s">
        <v>519</v>
      </c>
      <c r="FO34" t="e">
        <f>COUNTIF(#REF!,14)</f>
        <v>#REF!</v>
      </c>
      <c r="FP34" s="72" t="s">
        <v>519</v>
      </c>
      <c r="FQ34" t="e">
        <f>COUNTIF(#REF!,14)</f>
        <v>#REF!</v>
      </c>
      <c r="FR34" s="72" t="s">
        <v>519</v>
      </c>
      <c r="FS34" t="e">
        <f>COUNTIF(#REF!,14)</f>
        <v>#REF!</v>
      </c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72" t="s">
        <v>519</v>
      </c>
      <c r="GU34" t="e">
        <f>COUNTIF(#REF!,14)</f>
        <v>#REF!</v>
      </c>
      <c r="GV34" s="72" t="s">
        <v>519</v>
      </c>
      <c r="GW34" t="e">
        <f>COUNTIF(#REF!,14)</f>
        <v>#REF!</v>
      </c>
      <c r="GX34" s="72" t="s">
        <v>519</v>
      </c>
      <c r="GY34" t="e">
        <f>COUNTIF(#REF!,14)</f>
        <v>#REF!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2" t="s">
        <v>1193</v>
      </c>
      <c r="JM34" s="53"/>
      <c r="JN34" s="1"/>
      <c r="JO34" s="1"/>
      <c r="JP34" s="2" t="s">
        <v>1193</v>
      </c>
      <c r="JQ34" s="53"/>
      <c r="JR34" s="2" t="s">
        <v>1193</v>
      </c>
      <c r="JS34" s="53"/>
      <c r="JT34" s="2" t="s">
        <v>1193</v>
      </c>
      <c r="JU34" s="53"/>
      <c r="JV34" s="2" t="s">
        <v>1193</v>
      </c>
      <c r="JY34" s="53"/>
      <c r="JZ34" s="2" t="s">
        <v>1193</v>
      </c>
      <c r="KA34" s="53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</row>
    <row r="35" spans="1:477" ht="15" thickBo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t="e">
        <f>COUNTIF(#REF!,15)</f>
        <v>#REF!</v>
      </c>
      <c r="U35" s="106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27" t="s">
        <v>191</v>
      </c>
      <c r="FP35" s="27" t="s">
        <v>191</v>
      </c>
      <c r="FR35" s="27" t="s">
        <v>191</v>
      </c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27" t="s">
        <v>191</v>
      </c>
      <c r="GV35" s="27" t="s">
        <v>191</v>
      </c>
      <c r="GX35" s="27" t="s">
        <v>191</v>
      </c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4" t="e">
        <f>SUM(JL25,JL27,JL29,JL31,JL33)</f>
        <v>#REF!</v>
      </c>
      <c r="JM35" s="58"/>
      <c r="JN35" s="70"/>
      <c r="JO35" s="70"/>
      <c r="JP35" s="4" t="e">
        <f t="shared" ref="JP35" si="1351">SUM(JP25,JP27,JP29,JP31,JP33)</f>
        <v>#REF!</v>
      </c>
      <c r="JQ35" s="58"/>
      <c r="JR35" s="4" t="e">
        <f>SUM(JR25,JR27,JR29,JR31,JR33)</f>
        <v>#REF!</v>
      </c>
      <c r="JS35" s="58"/>
      <c r="JT35" s="4" t="e">
        <f>SUM(JT25,JT27,JT29,JT31,JT33)</f>
        <v>#REF!</v>
      </c>
      <c r="JU35" s="58"/>
      <c r="JV35" s="4" t="e">
        <f>SUM(JV25,JV27,JV29,JV31,JV33)</f>
        <v>#REF!</v>
      </c>
      <c r="JW35" s="5"/>
      <c r="JX35" s="5"/>
      <c r="JY35" s="58"/>
      <c r="JZ35" s="4" t="e">
        <f>SUM(JZ25,JZ27,JZ29,JZ31,JZ33)</f>
        <v>#REF!</v>
      </c>
      <c r="KA35" s="58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</row>
    <row r="36" spans="1:477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t="s">
        <v>1068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72" t="s">
        <v>520</v>
      </c>
      <c r="FO36" t="e">
        <f>COUNTIF(#REF!,15)</f>
        <v>#REF!</v>
      </c>
      <c r="FP36" s="72" t="s">
        <v>520</v>
      </c>
      <c r="FQ36" t="e">
        <f>COUNTIF(#REF!,15)</f>
        <v>#REF!</v>
      </c>
      <c r="FR36" s="72" t="s">
        <v>520</v>
      </c>
      <c r="FS36" t="e">
        <f>COUNTIF(#REF!,15)</f>
        <v>#REF!</v>
      </c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72" t="s">
        <v>520</v>
      </c>
      <c r="GU36" t="e">
        <f>COUNTIF(#REF!,15)</f>
        <v>#REF!</v>
      </c>
      <c r="GV36" s="72" t="s">
        <v>520</v>
      </c>
      <c r="GW36" t="e">
        <f>COUNTIF(#REF!,15)</f>
        <v>#REF!</v>
      </c>
      <c r="GX36" s="72" t="s">
        <v>520</v>
      </c>
      <c r="GY36" t="e">
        <f>COUNTIF(#REF!,15)</f>
        <v>#REF!</v>
      </c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</row>
    <row r="37" spans="1:477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>
        <f>COUNT(#REF!)</f>
        <v>0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27" t="s">
        <v>192</v>
      </c>
      <c r="FP37" s="27" t="s">
        <v>192</v>
      </c>
      <c r="FR37" s="27" t="s">
        <v>192</v>
      </c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27" t="s">
        <v>192</v>
      </c>
      <c r="GV37" s="27" t="s">
        <v>192</v>
      </c>
      <c r="GX37" s="27" t="s">
        <v>192</v>
      </c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</row>
    <row r="38" spans="1:477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72" t="s">
        <v>521</v>
      </c>
      <c r="FO38" t="e">
        <f>COUNTIF(#REF!,16)</f>
        <v>#REF!</v>
      </c>
      <c r="FP38" s="72" t="s">
        <v>521</v>
      </c>
      <c r="FQ38" t="e">
        <f>COUNTIF(#REF!,16)</f>
        <v>#REF!</v>
      </c>
      <c r="FR38" s="72" t="s">
        <v>521</v>
      </c>
      <c r="FS38" t="e">
        <f>COUNTIF(#REF!,16)</f>
        <v>#REF!</v>
      </c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72" t="s">
        <v>521</v>
      </c>
      <c r="GU38" t="e">
        <f>COUNTIF(#REF!,16)</f>
        <v>#REF!</v>
      </c>
      <c r="GV38" s="72" t="s">
        <v>521</v>
      </c>
      <c r="GW38" t="e">
        <f>COUNTIF(#REF!,16)</f>
        <v>#REF!</v>
      </c>
      <c r="GX38" s="72" t="s">
        <v>521</v>
      </c>
      <c r="GY38" t="e">
        <f>COUNTIF(#REF!,16)</f>
        <v>#REF!</v>
      </c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</row>
    <row r="39" spans="1:477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27" t="s">
        <v>193</v>
      </c>
      <c r="FP39" s="27" t="s">
        <v>193</v>
      </c>
      <c r="FR39" s="27" t="s">
        <v>193</v>
      </c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27" t="s">
        <v>193</v>
      </c>
      <c r="GV39" s="27" t="s">
        <v>193</v>
      </c>
      <c r="GX39" s="27" t="s">
        <v>193</v>
      </c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</row>
    <row r="40" spans="1:477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72" t="s">
        <v>522</v>
      </c>
      <c r="FO40" t="e">
        <f>COUNTIF(#REF!,17)</f>
        <v>#REF!</v>
      </c>
      <c r="FP40" s="72" t="s">
        <v>522</v>
      </c>
      <c r="FQ40" t="e">
        <f>COUNTIF(#REF!,17)</f>
        <v>#REF!</v>
      </c>
      <c r="FR40" s="72" t="s">
        <v>522</v>
      </c>
      <c r="FS40" t="e">
        <f>COUNTIF(#REF!,17)</f>
        <v>#REF!</v>
      </c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72" t="s">
        <v>522</v>
      </c>
      <c r="GU40" t="e">
        <f>COUNTIF(#REF!,17)</f>
        <v>#REF!</v>
      </c>
      <c r="GV40" s="72" t="s">
        <v>522</v>
      </c>
      <c r="GW40" t="e">
        <f>COUNTIF(#REF!,17)</f>
        <v>#REF!</v>
      </c>
      <c r="GX40" s="72" t="s">
        <v>522</v>
      </c>
      <c r="GY40" t="e">
        <f>COUNTIF(#REF!,17)</f>
        <v>#REF!</v>
      </c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</row>
    <row r="41" spans="1:477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27" t="s">
        <v>194</v>
      </c>
      <c r="FP41" s="27" t="s">
        <v>194</v>
      </c>
      <c r="FR41" s="27" t="s">
        <v>194</v>
      </c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27" t="s">
        <v>194</v>
      </c>
      <c r="GV41" s="27" t="s">
        <v>194</v>
      </c>
      <c r="GX41" s="27" t="s">
        <v>194</v>
      </c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</row>
    <row r="42" spans="1:477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72" t="s">
        <v>523</v>
      </c>
      <c r="FO42" t="e">
        <f>COUNTIF(#REF!,18)</f>
        <v>#REF!</v>
      </c>
      <c r="FP42" s="72" t="s">
        <v>523</v>
      </c>
      <c r="FQ42" t="e">
        <f>COUNTIF(#REF!,18)</f>
        <v>#REF!</v>
      </c>
      <c r="FR42" s="72" t="s">
        <v>523</v>
      </c>
      <c r="FS42" t="e">
        <f>COUNTIF(#REF!,18)</f>
        <v>#REF!</v>
      </c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72" t="s">
        <v>523</v>
      </c>
      <c r="GU42" t="e">
        <f>COUNTIF(#REF!,18)</f>
        <v>#REF!</v>
      </c>
      <c r="GV42" s="72" t="s">
        <v>523</v>
      </c>
      <c r="GW42" t="e">
        <f>COUNTIF(#REF!,18)</f>
        <v>#REF!</v>
      </c>
      <c r="GX42" s="72" t="s">
        <v>523</v>
      </c>
      <c r="GY42" t="e">
        <f>COUNTIF(#REF!,18)</f>
        <v>#REF!</v>
      </c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</row>
    <row r="43" spans="1:477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27" t="s">
        <v>195</v>
      </c>
      <c r="FP43" s="27" t="s">
        <v>195</v>
      </c>
      <c r="FR43" s="27" t="s">
        <v>195</v>
      </c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27" t="s">
        <v>195</v>
      </c>
      <c r="GV43" s="27" t="s">
        <v>195</v>
      </c>
      <c r="GX43" s="27" t="s">
        <v>195</v>
      </c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</row>
    <row r="44" spans="1:477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72" t="s">
        <v>524</v>
      </c>
      <c r="FO44" t="e">
        <f>COUNTIF(#REF!,19)</f>
        <v>#REF!</v>
      </c>
      <c r="FP44" s="72" t="s">
        <v>524</v>
      </c>
      <c r="FQ44" t="e">
        <f>COUNTIF(#REF!,19)</f>
        <v>#REF!</v>
      </c>
      <c r="FR44" s="72" t="s">
        <v>524</v>
      </c>
      <c r="FS44" t="e">
        <f>COUNTIF(#REF!,19)</f>
        <v>#REF!</v>
      </c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72" t="s">
        <v>524</v>
      </c>
      <c r="GU44" t="e">
        <f>COUNTIF(#REF!,19)</f>
        <v>#REF!</v>
      </c>
      <c r="GV44" s="72" t="s">
        <v>524</v>
      </c>
      <c r="GW44" t="e">
        <f>COUNTIF(#REF!,19)</f>
        <v>#REF!</v>
      </c>
      <c r="GX44" s="72" t="s">
        <v>524</v>
      </c>
      <c r="GY44" t="e">
        <f>COUNTIF(#REF!,19)</f>
        <v>#REF!</v>
      </c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</row>
    <row r="45" spans="1:477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27" t="s">
        <v>196</v>
      </c>
      <c r="FP45" s="27" t="s">
        <v>196</v>
      </c>
      <c r="FR45" s="27" t="s">
        <v>196</v>
      </c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27" t="s">
        <v>196</v>
      </c>
      <c r="GV45" s="27" t="s">
        <v>196</v>
      </c>
      <c r="GX45" s="27" t="s">
        <v>196</v>
      </c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</row>
    <row r="46" spans="1:477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72" t="s">
        <v>525</v>
      </c>
      <c r="FO46" t="e">
        <f>COUNTIF(#REF!,20)</f>
        <v>#REF!</v>
      </c>
      <c r="FP46" s="72" t="s">
        <v>525</v>
      </c>
      <c r="FQ46" t="e">
        <f>COUNTIF(#REF!,20)</f>
        <v>#REF!</v>
      </c>
      <c r="FR46" s="72" t="s">
        <v>525</v>
      </c>
      <c r="FS46" t="e">
        <f>COUNTIF(#REF!,20)</f>
        <v>#REF!</v>
      </c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72" t="s">
        <v>525</v>
      </c>
      <c r="GU46" t="e">
        <f>COUNTIF(#REF!,20)</f>
        <v>#REF!</v>
      </c>
      <c r="GV46" s="72" t="s">
        <v>525</v>
      </c>
      <c r="GW46" t="e">
        <f>COUNTIF(#REF!,20)</f>
        <v>#REF!</v>
      </c>
      <c r="GX46" s="72" t="s">
        <v>525</v>
      </c>
      <c r="GY46" t="e">
        <f>COUNTIF(#REF!,20)</f>
        <v>#REF!</v>
      </c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</row>
    <row r="47" spans="1:477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27" t="s">
        <v>1194</v>
      </c>
      <c r="FP47" s="27" t="s">
        <v>1194</v>
      </c>
      <c r="FR47" s="27" t="s">
        <v>1194</v>
      </c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27" t="s">
        <v>1194</v>
      </c>
      <c r="GV47" s="27" t="s">
        <v>1194</v>
      </c>
      <c r="GX47" s="27" t="s">
        <v>1194</v>
      </c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</row>
    <row r="48" spans="1:477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72" t="s">
        <v>428</v>
      </c>
      <c r="FO48" t="e">
        <f>COUNTIF(#REF!,0)</f>
        <v>#REF!</v>
      </c>
      <c r="FP48" s="72" t="s">
        <v>428</v>
      </c>
      <c r="FQ48" t="e">
        <f>COUNTIF(#REF!,0)</f>
        <v>#REF!</v>
      </c>
      <c r="FR48" s="72" t="s">
        <v>428</v>
      </c>
      <c r="FS48" t="e">
        <f>COUNTIF(#REF!,0)</f>
        <v>#REF!</v>
      </c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72" t="s">
        <v>428</v>
      </c>
      <c r="GU48" t="e">
        <f>COUNTIF(#REF!,0)</f>
        <v>#REF!</v>
      </c>
      <c r="GV48" s="72" t="s">
        <v>428</v>
      </c>
      <c r="GW48" t="e">
        <f>COUNTIF(#REF!,0)</f>
        <v>#REF!</v>
      </c>
      <c r="GX48" s="72" t="s">
        <v>428</v>
      </c>
      <c r="GY48" t="e">
        <f>COUNTIF(#REF!,0)</f>
        <v>#REF!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</row>
    <row r="49" spans="1:477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</row>
    <row r="50" spans="1:477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</row>
    <row r="51" spans="1:477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</row>
    <row r="52" spans="1:477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</row>
    <row r="53" spans="1:477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</row>
  </sheetData>
  <mergeCells count="22">
    <mergeCell ref="EJ1:EK1"/>
    <mergeCell ref="EL1:EM1"/>
    <mergeCell ref="MO1:MY1"/>
    <mergeCell ref="U34:U35"/>
    <mergeCell ref="DX1:DY1"/>
    <mergeCell ref="DZ1:EA1"/>
    <mergeCell ref="EB1:EC1"/>
    <mergeCell ref="ED1:EE1"/>
    <mergeCell ref="EF1:EG1"/>
    <mergeCell ref="EH1:EI1"/>
    <mergeCell ref="DJ1:DL1"/>
    <mergeCell ref="DM1:DO1"/>
    <mergeCell ref="DP1:DQ1"/>
    <mergeCell ref="DR1:DS1"/>
    <mergeCell ref="DT1:DU1"/>
    <mergeCell ref="DV1:DW1"/>
    <mergeCell ref="DA1:DI1"/>
    <mergeCell ref="CB1:CD1"/>
    <mergeCell ref="CJ1:CM1"/>
    <mergeCell ref="CN1:CP1"/>
    <mergeCell ref="CT1:CW1"/>
    <mergeCell ref="CX1:C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X60"/>
  <sheetViews>
    <sheetView workbookViewId="0">
      <selection activeCell="G1" sqref="G1:G1048576"/>
    </sheetView>
  </sheetViews>
  <sheetFormatPr defaultRowHeight="14.4" x14ac:dyDescent="0.3"/>
  <cols>
    <col min="359" max="359" width="20.88671875" customWidth="1"/>
  </cols>
  <sheetData>
    <row r="1" spans="1:362" x14ac:dyDescent="0.3">
      <c r="A1" s="15"/>
      <c r="B1" s="16"/>
      <c r="C1" s="18"/>
      <c r="D1" s="1"/>
      <c r="E1" s="16"/>
      <c r="F1" s="17"/>
      <c r="G1" s="16"/>
      <c r="H1" s="17"/>
      <c r="I1" s="18"/>
      <c r="J1" s="16"/>
      <c r="K1" s="17"/>
      <c r="L1" s="17"/>
      <c r="M1" s="17"/>
      <c r="N1" s="17"/>
      <c r="O1" s="17"/>
      <c r="P1" s="17"/>
      <c r="Q1" s="18"/>
      <c r="R1" s="16"/>
      <c r="S1" s="17"/>
      <c r="T1" s="18"/>
      <c r="U1" s="17"/>
      <c r="V1" s="17"/>
      <c r="W1" s="17"/>
      <c r="X1" s="18"/>
      <c r="Y1" s="1"/>
      <c r="Z1" s="16"/>
      <c r="AA1" s="17"/>
      <c r="AB1" s="36"/>
      <c r="AC1" s="17"/>
      <c r="AD1" s="36"/>
      <c r="AE1" s="17"/>
      <c r="AF1" s="36"/>
      <c r="AG1" s="17"/>
      <c r="AH1" s="36"/>
      <c r="AI1" s="17"/>
      <c r="AJ1" s="36"/>
      <c r="AK1" s="17"/>
      <c r="AL1" s="36"/>
      <c r="AM1" s="17"/>
      <c r="AN1" s="36"/>
      <c r="AO1" s="17"/>
      <c r="AP1" s="36"/>
      <c r="AQ1" s="17"/>
      <c r="AR1" s="36"/>
      <c r="AS1" s="17"/>
      <c r="AT1" s="36"/>
      <c r="AU1" s="17"/>
      <c r="AV1" s="36"/>
      <c r="AW1" s="17"/>
      <c r="AX1" s="36"/>
      <c r="AY1" s="17"/>
      <c r="AZ1" s="36"/>
      <c r="BA1" s="17"/>
      <c r="BB1" s="36"/>
      <c r="BC1" s="17"/>
      <c r="BD1" s="36"/>
      <c r="BE1" s="17"/>
      <c r="BF1" s="36"/>
      <c r="BG1" s="17"/>
      <c r="BH1" s="36"/>
      <c r="BI1" s="17"/>
      <c r="BJ1" s="36"/>
      <c r="BK1" s="17"/>
      <c r="BL1" s="36"/>
      <c r="BM1" s="17"/>
      <c r="BN1" s="36"/>
      <c r="BO1" s="17"/>
      <c r="BP1" s="37"/>
      <c r="BQ1" s="15"/>
      <c r="BR1" s="1"/>
      <c r="BS1" s="16"/>
      <c r="BT1" s="108" t="s">
        <v>23</v>
      </c>
      <c r="BU1" s="108"/>
      <c r="BV1" s="108"/>
      <c r="BW1" s="50" t="s">
        <v>24</v>
      </c>
      <c r="BX1" s="51" t="s">
        <v>25</v>
      </c>
      <c r="BY1" s="50" t="s">
        <v>24</v>
      </c>
      <c r="BZ1" s="51" t="s">
        <v>25</v>
      </c>
      <c r="CA1" s="36" t="s">
        <v>26</v>
      </c>
      <c r="CB1" s="109" t="s">
        <v>25</v>
      </c>
      <c r="CC1" s="109"/>
      <c r="CD1" s="109"/>
      <c r="CE1" s="109"/>
      <c r="CF1" s="110" t="s">
        <v>24</v>
      </c>
      <c r="CG1" s="110"/>
      <c r="CH1" s="110"/>
      <c r="CI1" s="51" t="s">
        <v>25</v>
      </c>
      <c r="CJ1" s="50" t="s">
        <v>24</v>
      </c>
      <c r="CK1" s="51" t="s">
        <v>25</v>
      </c>
      <c r="CL1" s="111" t="s">
        <v>27</v>
      </c>
      <c r="CM1" s="111"/>
      <c r="CN1" s="111"/>
      <c r="CO1" s="111"/>
      <c r="CP1" s="112" t="s">
        <v>28</v>
      </c>
      <c r="CQ1" s="112"/>
      <c r="CR1" s="112"/>
      <c r="CS1" s="107" t="s">
        <v>29</v>
      </c>
      <c r="CT1" s="107"/>
      <c r="CU1" s="107"/>
      <c r="CV1" s="107"/>
      <c r="CW1" s="107"/>
      <c r="CX1" s="107"/>
      <c r="CY1" s="107"/>
      <c r="CZ1" s="107"/>
      <c r="DA1" s="107"/>
      <c r="DB1" s="121" t="s">
        <v>30</v>
      </c>
      <c r="DC1" s="121"/>
      <c r="DD1" s="121"/>
      <c r="DE1" s="122" t="s">
        <v>31</v>
      </c>
      <c r="DF1" s="122"/>
      <c r="DG1" s="122"/>
      <c r="DH1" s="123" t="s">
        <v>23</v>
      </c>
      <c r="DI1" s="123"/>
      <c r="DJ1" s="124" t="s">
        <v>30</v>
      </c>
      <c r="DK1" s="124"/>
      <c r="DL1" s="114" t="s">
        <v>32</v>
      </c>
      <c r="DM1" s="114"/>
      <c r="DN1" s="125" t="s">
        <v>24</v>
      </c>
      <c r="DO1" s="125"/>
      <c r="DP1" s="117" t="s">
        <v>25</v>
      </c>
      <c r="DQ1" s="117"/>
      <c r="DR1" s="114" t="s">
        <v>33</v>
      </c>
      <c r="DS1" s="114"/>
      <c r="DT1" s="118" t="s">
        <v>27</v>
      </c>
      <c r="DU1" s="118"/>
      <c r="DV1" s="119" t="s">
        <v>28</v>
      </c>
      <c r="DW1" s="119"/>
      <c r="DX1" s="114" t="s">
        <v>34</v>
      </c>
      <c r="DY1" s="114"/>
      <c r="DZ1" s="120" t="s">
        <v>29</v>
      </c>
      <c r="EA1" s="120"/>
      <c r="EB1" s="113" t="s">
        <v>31</v>
      </c>
      <c r="EC1" s="113"/>
      <c r="ED1" s="114"/>
      <c r="EE1" s="114"/>
      <c r="EF1" s="1"/>
      <c r="EG1" s="16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22"/>
      <c r="FF1" s="17"/>
      <c r="FG1" s="17"/>
      <c r="FH1" s="18"/>
      <c r="FI1" s="1"/>
      <c r="FJ1" s="16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36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22"/>
      <c r="GI1" s="17"/>
      <c r="GJ1" s="17"/>
      <c r="GK1" s="18"/>
      <c r="GL1" s="1"/>
      <c r="GM1" s="16"/>
      <c r="GN1" s="17"/>
      <c r="GO1" s="17"/>
      <c r="GP1" s="17"/>
      <c r="GQ1" s="17"/>
      <c r="GR1" s="17"/>
      <c r="GS1" s="36"/>
      <c r="GT1" s="17"/>
      <c r="GU1" s="36"/>
      <c r="GV1" s="17"/>
      <c r="GW1" s="17"/>
      <c r="GX1" s="36"/>
      <c r="GY1" s="17"/>
      <c r="GZ1" s="17"/>
      <c r="HA1" s="17"/>
      <c r="HB1" s="17"/>
      <c r="HC1" s="17"/>
      <c r="HD1" s="17"/>
      <c r="HE1" s="17"/>
      <c r="HF1" s="17"/>
      <c r="HG1" s="36"/>
      <c r="HH1" s="17"/>
      <c r="HI1" s="36"/>
      <c r="HJ1" s="17"/>
      <c r="HK1" s="17"/>
      <c r="HL1" s="22"/>
      <c r="HM1" s="16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43"/>
      <c r="IG1" s="16"/>
      <c r="IH1" s="18"/>
      <c r="II1" s="1"/>
      <c r="IJ1" s="16"/>
      <c r="IK1" s="17"/>
      <c r="IL1" s="17"/>
      <c r="IM1" s="17"/>
      <c r="IN1" s="17"/>
      <c r="IO1" s="17"/>
      <c r="IP1" s="18"/>
      <c r="IQ1" s="16"/>
      <c r="IR1" s="17"/>
      <c r="IS1" s="17"/>
      <c r="IT1" s="17"/>
      <c r="IU1" s="17"/>
      <c r="IV1" s="17"/>
      <c r="IW1" s="18"/>
      <c r="IX1" s="16"/>
      <c r="IY1" s="17"/>
      <c r="IZ1" s="17"/>
      <c r="JA1" s="17"/>
      <c r="JB1" s="17"/>
      <c r="JC1" s="17"/>
      <c r="JD1" s="18"/>
      <c r="JE1" s="16"/>
      <c r="JF1" s="17"/>
      <c r="JG1" s="17"/>
      <c r="JH1" s="17"/>
      <c r="JI1" s="17"/>
      <c r="JJ1" s="17"/>
      <c r="JK1" s="18"/>
      <c r="JL1" s="16"/>
      <c r="JM1" s="17"/>
      <c r="JN1" s="17"/>
      <c r="JO1" s="17"/>
      <c r="JP1" s="17"/>
      <c r="JQ1" s="17"/>
      <c r="JR1" s="18"/>
      <c r="JS1" s="1"/>
      <c r="JT1" s="16"/>
      <c r="JU1" s="17"/>
      <c r="JV1" s="17"/>
      <c r="JW1" s="17"/>
      <c r="JX1" s="17"/>
      <c r="JY1" s="17"/>
      <c r="JZ1" s="17"/>
      <c r="KA1" s="17"/>
      <c r="KB1" s="17"/>
      <c r="KC1" s="17"/>
      <c r="KD1" s="17"/>
      <c r="KE1" s="17"/>
      <c r="KF1" s="17"/>
      <c r="KG1" s="17"/>
      <c r="KH1" s="17"/>
      <c r="KI1" s="17"/>
      <c r="KJ1" s="17"/>
      <c r="KK1" s="17"/>
      <c r="KL1" s="17"/>
      <c r="KM1" s="17"/>
      <c r="KN1" s="17"/>
      <c r="KO1" s="17"/>
      <c r="KP1" s="18"/>
      <c r="KQ1" s="1"/>
      <c r="KR1" s="115" t="s">
        <v>35</v>
      </c>
      <c r="KS1" s="116"/>
      <c r="KT1" s="116"/>
      <c r="KU1" s="116"/>
      <c r="KV1" s="116"/>
      <c r="KW1" s="116"/>
      <c r="KX1" s="116"/>
      <c r="KY1" s="116"/>
      <c r="KZ1" s="116"/>
      <c r="LA1" s="116"/>
      <c r="LB1" s="116"/>
      <c r="LC1" s="22"/>
      <c r="LD1" s="16"/>
      <c r="LE1" s="17"/>
      <c r="LF1" s="17"/>
      <c r="LG1" s="17"/>
      <c r="LH1" s="36"/>
      <c r="LI1" s="17"/>
      <c r="LJ1" s="17"/>
      <c r="LK1" s="36"/>
      <c r="LL1" s="17"/>
      <c r="LM1" s="36"/>
      <c r="LN1" s="17"/>
      <c r="LO1" s="17"/>
      <c r="LP1" s="17"/>
      <c r="LQ1" s="17"/>
      <c r="LR1" s="36"/>
      <c r="LS1" s="17"/>
      <c r="LT1" s="17"/>
      <c r="LU1" s="17"/>
      <c r="LV1" s="36"/>
      <c r="LW1" s="17"/>
      <c r="LX1" s="17"/>
      <c r="LY1" s="36"/>
      <c r="LZ1" s="17"/>
      <c r="MA1" s="36"/>
      <c r="MB1" s="17"/>
      <c r="MC1" s="17"/>
      <c r="MD1" s="36"/>
      <c r="ME1" s="17"/>
      <c r="MF1" s="36"/>
      <c r="MG1" s="17"/>
      <c r="MH1" s="36"/>
      <c r="MI1" s="17"/>
      <c r="MJ1" s="17"/>
      <c r="MK1" s="17"/>
      <c r="ML1" s="17"/>
      <c r="MM1" s="36"/>
      <c r="MN1" s="17"/>
      <c r="MO1" s="36"/>
      <c r="MP1" s="17"/>
      <c r="MQ1" s="43"/>
      <c r="MR1" s="16"/>
      <c r="MS1" s="18"/>
      <c r="MT1" s="1"/>
      <c r="MU1" s="39" t="s">
        <v>36</v>
      </c>
      <c r="MV1" s="1" t="s">
        <v>440</v>
      </c>
      <c r="MW1" s="1"/>
      <c r="MX1" s="1"/>
    </row>
    <row r="2" spans="1:362" ht="15" thickBot="1" x14ac:dyDescent="0.35">
      <c r="A2" s="29"/>
      <c r="B2" s="19" t="s">
        <v>38</v>
      </c>
      <c r="C2" s="21" t="s">
        <v>39</v>
      </c>
      <c r="D2" s="1"/>
      <c r="E2" s="19" t="s">
        <v>40</v>
      </c>
      <c r="F2" s="20" t="s">
        <v>41</v>
      </c>
      <c r="G2" s="19" t="s">
        <v>43</v>
      </c>
      <c r="H2" s="20" t="s">
        <v>44</v>
      </c>
      <c r="I2" s="21" t="s">
        <v>45</v>
      </c>
      <c r="J2" s="19" t="s">
        <v>46</v>
      </c>
      <c r="K2" s="20" t="s">
        <v>47</v>
      </c>
      <c r="L2" s="20" t="s">
        <v>48</v>
      </c>
      <c r="M2" s="20" t="s">
        <v>49</v>
      </c>
      <c r="N2" s="20" t="s">
        <v>50</v>
      </c>
      <c r="O2" s="20" t="s">
        <v>51</v>
      </c>
      <c r="P2" s="20" t="s">
        <v>52</v>
      </c>
      <c r="Q2" s="21"/>
      <c r="R2" s="19" t="s">
        <v>54</v>
      </c>
      <c r="S2" s="20" t="s">
        <v>57</v>
      </c>
      <c r="T2" s="21" t="s">
        <v>58</v>
      </c>
      <c r="U2" s="20" t="s">
        <v>59</v>
      </c>
      <c r="V2" s="20" t="s">
        <v>60</v>
      </c>
      <c r="W2" s="20" t="s">
        <v>61</v>
      </c>
      <c r="X2" s="21" t="s">
        <v>63</v>
      </c>
      <c r="Y2" s="1" t="s">
        <v>440</v>
      </c>
      <c r="Z2" s="41" t="s">
        <v>67</v>
      </c>
      <c r="AA2" s="27" t="s">
        <v>68</v>
      </c>
      <c r="AB2" s="37" t="s">
        <v>69</v>
      </c>
      <c r="AC2" s="27" t="s">
        <v>70</v>
      </c>
      <c r="AD2" s="37" t="s">
        <v>71</v>
      </c>
      <c r="AE2" s="27" t="s">
        <v>72</v>
      </c>
      <c r="AF2" s="37" t="s">
        <v>73</v>
      </c>
      <c r="AG2" s="27" t="s">
        <v>74</v>
      </c>
      <c r="AH2" s="37" t="s">
        <v>75</v>
      </c>
      <c r="AI2" s="27" t="s">
        <v>76</v>
      </c>
      <c r="AJ2" s="37" t="s">
        <v>77</v>
      </c>
      <c r="AK2" s="27" t="s">
        <v>78</v>
      </c>
      <c r="AL2" s="37" t="s">
        <v>79</v>
      </c>
      <c r="AM2" s="27" t="s">
        <v>80</v>
      </c>
      <c r="AN2" s="37" t="s">
        <v>81</v>
      </c>
      <c r="AO2" s="27" t="s">
        <v>82</v>
      </c>
      <c r="AP2" s="37" t="s">
        <v>83</v>
      </c>
      <c r="AQ2" s="27" t="s">
        <v>84</v>
      </c>
      <c r="AR2" s="37" t="s">
        <v>85</v>
      </c>
      <c r="AS2" s="27" t="s">
        <v>86</v>
      </c>
      <c r="AT2" s="37" t="s">
        <v>87</v>
      </c>
      <c r="AU2" s="27" t="s">
        <v>88</v>
      </c>
      <c r="AV2" s="37" t="s">
        <v>89</v>
      </c>
      <c r="AW2" s="27" t="s">
        <v>90</v>
      </c>
      <c r="AX2" s="37" t="s">
        <v>91</v>
      </c>
      <c r="AY2" s="27" t="s">
        <v>92</v>
      </c>
      <c r="AZ2" s="37" t="s">
        <v>93</v>
      </c>
      <c r="BA2" s="27" t="s">
        <v>94</v>
      </c>
      <c r="BB2" s="37" t="s">
        <v>95</v>
      </c>
      <c r="BC2" s="27" t="s">
        <v>96</v>
      </c>
      <c r="BD2" s="37" t="s">
        <v>97</v>
      </c>
      <c r="BE2" s="27" t="s">
        <v>98</v>
      </c>
      <c r="BF2" s="37" t="s">
        <v>99</v>
      </c>
      <c r="BG2" s="27" t="s">
        <v>100</v>
      </c>
      <c r="BH2" s="37" t="s">
        <v>101</v>
      </c>
      <c r="BI2" s="27" t="s">
        <v>102</v>
      </c>
      <c r="BJ2" s="37" t="s">
        <v>103</v>
      </c>
      <c r="BK2" s="27" t="s">
        <v>104</v>
      </c>
      <c r="BL2" s="37" t="s">
        <v>105</v>
      </c>
      <c r="BM2" s="27" t="s">
        <v>106</v>
      </c>
      <c r="BN2" s="37" t="s">
        <v>107</v>
      </c>
      <c r="BO2" s="27" t="s">
        <v>108</v>
      </c>
      <c r="BP2" s="37" t="s">
        <v>109</v>
      </c>
      <c r="BQ2" s="44" t="s">
        <v>110</v>
      </c>
      <c r="BR2" s="1"/>
      <c r="BS2" s="19" t="s">
        <v>111</v>
      </c>
      <c r="BT2" s="20" t="s">
        <v>112</v>
      </c>
      <c r="BU2" s="20" t="s">
        <v>113</v>
      </c>
      <c r="BV2" s="20" t="s">
        <v>114</v>
      </c>
      <c r="BW2" s="20" t="s">
        <v>115</v>
      </c>
      <c r="BX2" s="20" t="s">
        <v>116</v>
      </c>
      <c r="BY2" s="20" t="s">
        <v>117</v>
      </c>
      <c r="BZ2" s="20" t="s">
        <v>118</v>
      </c>
      <c r="CA2" s="38" t="s">
        <v>119</v>
      </c>
      <c r="CB2" s="20" t="s">
        <v>120</v>
      </c>
      <c r="CC2" s="20" t="s">
        <v>121</v>
      </c>
      <c r="CD2" s="20" t="s">
        <v>122</v>
      </c>
      <c r="CE2" s="20" t="s">
        <v>123</v>
      </c>
      <c r="CF2" s="20" t="s">
        <v>124</v>
      </c>
      <c r="CG2" s="20" t="s">
        <v>125</v>
      </c>
      <c r="CH2" s="20" t="s">
        <v>126</v>
      </c>
      <c r="CI2" s="20" t="s">
        <v>127</v>
      </c>
      <c r="CJ2" s="20" t="s">
        <v>128</v>
      </c>
      <c r="CK2" s="20" t="s">
        <v>129</v>
      </c>
      <c r="CL2" s="20" t="s">
        <v>130</v>
      </c>
      <c r="CM2" s="20" t="s">
        <v>131</v>
      </c>
      <c r="CN2" s="20" t="s">
        <v>132</v>
      </c>
      <c r="CO2" s="38" t="s">
        <v>133</v>
      </c>
      <c r="CP2" s="20" t="s">
        <v>134</v>
      </c>
      <c r="CQ2" s="20" t="s">
        <v>135</v>
      </c>
      <c r="CR2" s="20" t="s">
        <v>136</v>
      </c>
      <c r="CS2" s="20" t="s">
        <v>137</v>
      </c>
      <c r="CT2" s="20" t="s">
        <v>139</v>
      </c>
      <c r="CU2" s="20" t="s">
        <v>141</v>
      </c>
      <c r="CV2" s="20" t="s">
        <v>143</v>
      </c>
      <c r="CW2" s="38" t="s">
        <v>1195</v>
      </c>
      <c r="CX2" s="20" t="s">
        <v>144</v>
      </c>
      <c r="CY2" s="38" t="s">
        <v>1196</v>
      </c>
      <c r="CZ2" s="20" t="s">
        <v>145</v>
      </c>
      <c r="DA2" s="38" t="s">
        <v>1197</v>
      </c>
      <c r="DB2" s="20" t="s">
        <v>146</v>
      </c>
      <c r="DC2" s="20" t="s">
        <v>147</v>
      </c>
      <c r="DD2" s="20" t="s">
        <v>148</v>
      </c>
      <c r="DE2" s="20" t="s">
        <v>149</v>
      </c>
      <c r="DF2" s="20" t="s">
        <v>150</v>
      </c>
      <c r="DG2" s="20" t="s">
        <v>151</v>
      </c>
      <c r="DH2" s="27" t="s">
        <v>152</v>
      </c>
      <c r="DI2" s="27" t="s">
        <v>153</v>
      </c>
      <c r="DJ2" s="27" t="s">
        <v>154</v>
      </c>
      <c r="DK2" s="27" t="s">
        <v>155</v>
      </c>
      <c r="DL2" s="27" t="s">
        <v>156</v>
      </c>
      <c r="DM2" s="27" t="s">
        <v>157</v>
      </c>
      <c r="DN2" s="27" t="s">
        <v>158</v>
      </c>
      <c r="DO2" s="27" t="s">
        <v>159</v>
      </c>
      <c r="DP2" s="27" t="s">
        <v>160</v>
      </c>
      <c r="DQ2" s="27" t="s">
        <v>161</v>
      </c>
      <c r="DR2" s="27" t="s">
        <v>162</v>
      </c>
      <c r="DS2" s="27" t="s">
        <v>163</v>
      </c>
      <c r="DT2" s="27" t="s">
        <v>164</v>
      </c>
      <c r="DU2" s="27" t="s">
        <v>165</v>
      </c>
      <c r="DV2" s="27" t="s">
        <v>166</v>
      </c>
      <c r="DW2" s="27" t="s">
        <v>167</v>
      </c>
      <c r="DX2" s="27" t="s">
        <v>168</v>
      </c>
      <c r="DY2" s="27" t="s">
        <v>169</v>
      </c>
      <c r="DZ2" s="27" t="s">
        <v>170</v>
      </c>
      <c r="EA2" s="27" t="s">
        <v>171</v>
      </c>
      <c r="EB2" s="27" t="s">
        <v>172</v>
      </c>
      <c r="EC2" s="27" t="s">
        <v>173</v>
      </c>
      <c r="ED2" s="27" t="s">
        <v>174</v>
      </c>
      <c r="EE2" s="27" t="s">
        <v>175</v>
      </c>
      <c r="EF2" s="1" t="s">
        <v>440</v>
      </c>
      <c r="EG2" s="19" t="s">
        <v>176</v>
      </c>
      <c r="EH2" s="20" t="s">
        <v>177</v>
      </c>
      <c r="EI2" s="20" t="s">
        <v>178</v>
      </c>
      <c r="EJ2" s="20" t="s">
        <v>179</v>
      </c>
      <c r="EK2" s="20" t="s">
        <v>180</v>
      </c>
      <c r="EL2" s="20" t="s">
        <v>181</v>
      </c>
      <c r="EM2" s="20" t="s">
        <v>182</v>
      </c>
      <c r="EN2" s="20" t="s">
        <v>183</v>
      </c>
      <c r="EO2" s="20" t="s">
        <v>184</v>
      </c>
      <c r="EP2" s="20" t="s">
        <v>185</v>
      </c>
      <c r="EQ2" s="20" t="s">
        <v>186</v>
      </c>
      <c r="ER2" s="20" t="s">
        <v>187</v>
      </c>
      <c r="ES2" s="20" t="s">
        <v>188</v>
      </c>
      <c r="ET2" s="20" t="s">
        <v>189</v>
      </c>
      <c r="EU2" s="20" t="s">
        <v>190</v>
      </c>
      <c r="EV2" s="20" t="s">
        <v>191</v>
      </c>
      <c r="EW2" s="20" t="s">
        <v>192</v>
      </c>
      <c r="EX2" s="20" t="s">
        <v>193</v>
      </c>
      <c r="EY2" s="20" t="s">
        <v>194</v>
      </c>
      <c r="EZ2" s="20" t="s">
        <v>195</v>
      </c>
      <c r="FA2" s="20" t="s">
        <v>196</v>
      </c>
      <c r="FB2" s="20" t="s">
        <v>197</v>
      </c>
      <c r="FC2" s="20" t="s">
        <v>198</v>
      </c>
      <c r="FD2" s="20" t="s">
        <v>199</v>
      </c>
      <c r="FE2" s="1" t="s">
        <v>440</v>
      </c>
      <c r="FF2" s="20"/>
      <c r="FG2" s="20"/>
      <c r="FH2" s="21"/>
      <c r="FI2" s="1"/>
      <c r="FJ2" s="19" t="s">
        <v>200</v>
      </c>
      <c r="FK2" s="20" t="s">
        <v>201</v>
      </c>
      <c r="FL2" s="20" t="s">
        <v>202</v>
      </c>
      <c r="FM2" s="20" t="s">
        <v>203</v>
      </c>
      <c r="FN2" s="20" t="s">
        <v>204</v>
      </c>
      <c r="FO2" s="20" t="s">
        <v>205</v>
      </c>
      <c r="FP2" s="20" t="s">
        <v>206</v>
      </c>
      <c r="FQ2" s="20" t="s">
        <v>207</v>
      </c>
      <c r="FR2" s="20" t="s">
        <v>208</v>
      </c>
      <c r="FS2" s="20" t="s">
        <v>209</v>
      </c>
      <c r="FT2" s="20" t="s">
        <v>210</v>
      </c>
      <c r="FU2" s="38" t="s">
        <v>211</v>
      </c>
      <c r="FV2" s="20" t="s">
        <v>212</v>
      </c>
      <c r="FW2" s="20" t="s">
        <v>213</v>
      </c>
      <c r="FX2" s="20" t="s">
        <v>214</v>
      </c>
      <c r="FY2" s="20" t="s">
        <v>215</v>
      </c>
      <c r="FZ2" s="20" t="s">
        <v>216</v>
      </c>
      <c r="GA2" s="20" t="s">
        <v>217</v>
      </c>
      <c r="GB2" s="20" t="s">
        <v>218</v>
      </c>
      <c r="GC2" s="20" t="s">
        <v>219</v>
      </c>
      <c r="GD2" s="20" t="s">
        <v>220</v>
      </c>
      <c r="GE2" s="20" t="s">
        <v>221</v>
      </c>
      <c r="GF2" s="27" t="s">
        <v>222</v>
      </c>
      <c r="GG2" s="27" t="s">
        <v>223</v>
      </c>
      <c r="GH2" s="1" t="s">
        <v>440</v>
      </c>
      <c r="GI2" s="20"/>
      <c r="GJ2" s="20"/>
      <c r="GK2" s="21"/>
      <c r="GL2" s="1"/>
      <c r="GM2" s="41" t="s">
        <v>224</v>
      </c>
      <c r="GN2" s="27" t="s">
        <v>225</v>
      </c>
      <c r="GO2" s="27" t="s">
        <v>226</v>
      </c>
      <c r="GP2" s="27" t="s">
        <v>227</v>
      </c>
      <c r="GQ2" s="27" t="s">
        <v>228</v>
      </c>
      <c r="GR2" s="27" t="s">
        <v>229</v>
      </c>
      <c r="GS2" s="37" t="s">
        <v>230</v>
      </c>
      <c r="GT2" s="27" t="s">
        <v>231</v>
      </c>
      <c r="GU2" s="37" t="s">
        <v>232</v>
      </c>
      <c r="GV2" s="27" t="s">
        <v>233</v>
      </c>
      <c r="GW2" s="27" t="s">
        <v>234</v>
      </c>
      <c r="GX2" s="37" t="s">
        <v>235</v>
      </c>
      <c r="GY2" s="27" t="s">
        <v>236</v>
      </c>
      <c r="GZ2" s="27" t="s">
        <v>237</v>
      </c>
      <c r="HA2" s="27" t="s">
        <v>238</v>
      </c>
      <c r="HB2" s="27" t="s">
        <v>239</v>
      </c>
      <c r="HC2" s="27" t="s">
        <v>240</v>
      </c>
      <c r="HD2" s="27" t="s">
        <v>241</v>
      </c>
      <c r="HE2" s="27" t="s">
        <v>242</v>
      </c>
      <c r="HF2" s="27" t="s">
        <v>243</v>
      </c>
      <c r="HG2" s="37" t="s">
        <v>244</v>
      </c>
      <c r="HH2" s="27" t="s">
        <v>245</v>
      </c>
      <c r="HI2" s="37" t="s">
        <v>246</v>
      </c>
      <c r="HJ2" s="27" t="s">
        <v>247</v>
      </c>
      <c r="HK2" s="27" t="s">
        <v>248</v>
      </c>
      <c r="HL2" s="1" t="s">
        <v>440</v>
      </c>
      <c r="HM2" s="19" t="s">
        <v>249</v>
      </c>
      <c r="HN2" s="20" t="s">
        <v>250</v>
      </c>
      <c r="HO2" s="20" t="s">
        <v>251</v>
      </c>
      <c r="HP2" s="20" t="s">
        <v>252</v>
      </c>
      <c r="HQ2" s="20" t="s">
        <v>253</v>
      </c>
      <c r="HR2" s="20" t="s">
        <v>254</v>
      </c>
      <c r="HS2" s="20" t="s">
        <v>255</v>
      </c>
      <c r="HT2" s="20" t="s">
        <v>256</v>
      </c>
      <c r="HU2" s="20" t="s">
        <v>257</v>
      </c>
      <c r="HV2" s="20" t="s">
        <v>258</v>
      </c>
      <c r="HW2" s="20" t="s">
        <v>259</v>
      </c>
      <c r="HX2" s="20" t="s">
        <v>260</v>
      </c>
      <c r="HY2" s="20" t="s">
        <v>261</v>
      </c>
      <c r="HZ2" s="20" t="s">
        <v>262</v>
      </c>
      <c r="IA2" s="20" t="s">
        <v>263</v>
      </c>
      <c r="IB2" s="20" t="s">
        <v>264</v>
      </c>
      <c r="IC2" s="20" t="s">
        <v>265</v>
      </c>
      <c r="ID2" s="20" t="s">
        <v>266</v>
      </c>
      <c r="IE2" s="20" t="s">
        <v>267</v>
      </c>
      <c r="IF2" s="54" t="s">
        <v>268</v>
      </c>
      <c r="IG2" s="19" t="s">
        <v>269</v>
      </c>
      <c r="IH2" s="21" t="s">
        <v>270</v>
      </c>
      <c r="II2" s="1" t="s">
        <v>440</v>
      </c>
      <c r="IJ2" s="19" t="s">
        <v>271</v>
      </c>
      <c r="IK2" s="20" t="s">
        <v>272</v>
      </c>
      <c r="IL2" s="20" t="s">
        <v>273</v>
      </c>
      <c r="IM2" s="20" t="s">
        <v>274</v>
      </c>
      <c r="IN2" s="20" t="s">
        <v>275</v>
      </c>
      <c r="IO2" s="20" t="s">
        <v>276</v>
      </c>
      <c r="IP2" s="20" t="s">
        <v>277</v>
      </c>
      <c r="IQ2" s="19" t="s">
        <v>280</v>
      </c>
      <c r="IR2" s="20" t="s">
        <v>281</v>
      </c>
      <c r="IS2" s="20" t="s">
        <v>282</v>
      </c>
      <c r="IT2" s="20" t="s">
        <v>283</v>
      </c>
      <c r="IU2" s="20" t="s">
        <v>284</v>
      </c>
      <c r="IV2" s="20" t="s">
        <v>285</v>
      </c>
      <c r="IW2" s="20" t="s">
        <v>286</v>
      </c>
      <c r="IX2" s="19" t="s">
        <v>289</v>
      </c>
      <c r="IY2" s="20" t="s">
        <v>290</v>
      </c>
      <c r="IZ2" s="20" t="s">
        <v>291</v>
      </c>
      <c r="JA2" s="20" t="s">
        <v>292</v>
      </c>
      <c r="JB2" s="20" t="s">
        <v>293</v>
      </c>
      <c r="JC2" s="20" t="s">
        <v>294</v>
      </c>
      <c r="JD2" s="20" t="s">
        <v>295</v>
      </c>
      <c r="JE2" s="19" t="s">
        <v>298</v>
      </c>
      <c r="JF2" s="20" t="s">
        <v>299</v>
      </c>
      <c r="JG2" s="20" t="s">
        <v>300</v>
      </c>
      <c r="JH2" s="20" t="s">
        <v>301</v>
      </c>
      <c r="JI2" s="20" t="s">
        <v>302</v>
      </c>
      <c r="JJ2" s="20" t="s">
        <v>303</v>
      </c>
      <c r="JK2" s="20" t="s">
        <v>304</v>
      </c>
      <c r="JL2" s="19" t="s">
        <v>307</v>
      </c>
      <c r="JM2" s="20" t="s">
        <v>308</v>
      </c>
      <c r="JN2" s="20" t="s">
        <v>310</v>
      </c>
      <c r="JO2" s="20" t="s">
        <v>312</v>
      </c>
      <c r="JP2" s="20" t="s">
        <v>314</v>
      </c>
      <c r="JQ2" s="20" t="s">
        <v>316</v>
      </c>
      <c r="JR2" s="20" t="s">
        <v>318</v>
      </c>
      <c r="JS2" s="1"/>
      <c r="JT2" s="19" t="s">
        <v>334</v>
      </c>
      <c r="JU2" s="20" t="s">
        <v>335</v>
      </c>
      <c r="JV2" s="20" t="s">
        <v>336</v>
      </c>
      <c r="JW2" s="20" t="s">
        <v>337</v>
      </c>
      <c r="JX2" s="20" t="s">
        <v>338</v>
      </c>
      <c r="JY2" s="20" t="s">
        <v>339</v>
      </c>
      <c r="JZ2" s="20" t="s">
        <v>340</v>
      </c>
      <c r="KA2" s="20" t="s">
        <v>341</v>
      </c>
      <c r="KB2" s="20" t="s">
        <v>342</v>
      </c>
      <c r="KC2" s="20" t="s">
        <v>343</v>
      </c>
      <c r="KD2" s="20" t="s">
        <v>344</v>
      </c>
      <c r="KE2" s="20" t="s">
        <v>345</v>
      </c>
      <c r="KF2" s="20" t="s">
        <v>346</v>
      </c>
      <c r="KG2" s="20" t="s">
        <v>347</v>
      </c>
      <c r="KH2" s="20" t="s">
        <v>348</v>
      </c>
      <c r="KI2" s="20" t="s">
        <v>349</v>
      </c>
      <c r="KJ2" s="20" t="s">
        <v>350</v>
      </c>
      <c r="KK2" s="20" t="s">
        <v>351</v>
      </c>
      <c r="KL2" s="20" t="s">
        <v>352</v>
      </c>
      <c r="KM2" s="20" t="s">
        <v>353</v>
      </c>
      <c r="KN2" s="20" t="s">
        <v>354</v>
      </c>
      <c r="KO2" s="20" t="s">
        <v>355</v>
      </c>
      <c r="KP2" s="20" t="s">
        <v>356</v>
      </c>
      <c r="KQ2" s="1" t="s">
        <v>440</v>
      </c>
      <c r="KR2" s="19" t="s">
        <v>363</v>
      </c>
      <c r="KS2" s="20" t="s">
        <v>364</v>
      </c>
      <c r="KT2" s="20" t="s">
        <v>365</v>
      </c>
      <c r="KU2" s="20" t="s">
        <v>366</v>
      </c>
      <c r="KV2" s="20" t="s">
        <v>367</v>
      </c>
      <c r="KW2" s="20" t="s">
        <v>368</v>
      </c>
      <c r="KX2" s="20" t="s">
        <v>369</v>
      </c>
      <c r="KY2" s="20" t="s">
        <v>370</v>
      </c>
      <c r="KZ2" s="20" t="s">
        <v>371</v>
      </c>
      <c r="LA2" s="20" t="s">
        <v>372</v>
      </c>
      <c r="LB2" s="27" t="s">
        <v>373</v>
      </c>
      <c r="LC2" s="1" t="s">
        <v>440</v>
      </c>
      <c r="LD2" s="19" t="s">
        <v>374</v>
      </c>
      <c r="LE2" s="20" t="s">
        <v>375</v>
      </c>
      <c r="LF2" s="20" t="s">
        <v>376</v>
      </c>
      <c r="LG2" s="20" t="s">
        <v>377</v>
      </c>
      <c r="LH2" s="38" t="s">
        <v>378</v>
      </c>
      <c r="LI2" s="20" t="s">
        <v>379</v>
      </c>
      <c r="LJ2" s="20" t="s">
        <v>380</v>
      </c>
      <c r="LK2" s="38" t="s">
        <v>381</v>
      </c>
      <c r="LL2" s="20" t="s">
        <v>382</v>
      </c>
      <c r="LM2" s="38" t="s">
        <v>383</v>
      </c>
      <c r="LN2" s="20" t="s">
        <v>384</v>
      </c>
      <c r="LO2" s="20" t="s">
        <v>385</v>
      </c>
      <c r="LP2" s="20" t="s">
        <v>386</v>
      </c>
      <c r="LQ2" s="20" t="s">
        <v>387</v>
      </c>
      <c r="LR2" s="38" t="s">
        <v>388</v>
      </c>
      <c r="LS2" s="20" t="s">
        <v>389</v>
      </c>
      <c r="LT2" s="20" t="s">
        <v>390</v>
      </c>
      <c r="LU2" s="20" t="s">
        <v>391</v>
      </c>
      <c r="LV2" s="38" t="s">
        <v>392</v>
      </c>
      <c r="LW2" s="20" t="s">
        <v>393</v>
      </c>
      <c r="LX2" s="20" t="s">
        <v>394</v>
      </c>
      <c r="LY2" s="38" t="s">
        <v>395</v>
      </c>
      <c r="LZ2" s="20" t="s">
        <v>396</v>
      </c>
      <c r="MA2" s="38" t="s">
        <v>397</v>
      </c>
      <c r="MB2" s="20" t="s">
        <v>398</v>
      </c>
      <c r="MC2" s="20" t="s">
        <v>399</v>
      </c>
      <c r="MD2" s="38" t="s">
        <v>400</v>
      </c>
      <c r="ME2" s="20" t="s">
        <v>401</v>
      </c>
      <c r="MF2" s="38" t="s">
        <v>402</v>
      </c>
      <c r="MG2" s="20" t="s">
        <v>403</v>
      </c>
      <c r="MH2" s="38" t="s">
        <v>404</v>
      </c>
      <c r="MI2" s="20" t="s">
        <v>405</v>
      </c>
      <c r="MJ2" s="20" t="s">
        <v>406</v>
      </c>
      <c r="MK2" s="20" t="s">
        <v>407</v>
      </c>
      <c r="ML2" s="20" t="s">
        <v>408</v>
      </c>
      <c r="MM2" s="38" t="s">
        <v>409</v>
      </c>
      <c r="MN2" s="20" t="s">
        <v>410</v>
      </c>
      <c r="MO2" s="38" t="s">
        <v>411</v>
      </c>
      <c r="MP2" s="20" t="s">
        <v>412</v>
      </c>
      <c r="MQ2" s="54" t="s">
        <v>413</v>
      </c>
      <c r="MR2" s="19" t="s">
        <v>414</v>
      </c>
      <c r="MS2" s="21" t="s">
        <v>415</v>
      </c>
      <c r="MT2" s="1" t="s">
        <v>440</v>
      </c>
      <c r="MU2" s="40"/>
      <c r="MV2" s="1"/>
      <c r="MW2" s="1"/>
      <c r="MX2" s="1"/>
    </row>
    <row r="3" spans="1:362" ht="15" thickBot="1" x14ac:dyDescent="0.35">
      <c r="A3" s="30"/>
      <c r="B3" s="7"/>
      <c r="C3" s="9"/>
      <c r="D3" s="1"/>
      <c r="E3" s="7" t="s">
        <v>416</v>
      </c>
      <c r="F3" s="8" t="s">
        <v>417</v>
      </c>
      <c r="G3" s="7" t="s">
        <v>419</v>
      </c>
      <c r="H3" s="8" t="s">
        <v>420</v>
      </c>
      <c r="I3" s="9" t="s">
        <v>421</v>
      </c>
      <c r="J3" s="7" t="s">
        <v>422</v>
      </c>
      <c r="K3" s="8" t="s">
        <v>423</v>
      </c>
      <c r="L3" s="8" t="s">
        <v>424</v>
      </c>
      <c r="M3" s="8" t="s">
        <v>425</v>
      </c>
      <c r="N3" s="8" t="s">
        <v>426</v>
      </c>
      <c r="O3" s="8" t="s">
        <v>427</v>
      </c>
      <c r="P3" s="8" t="s">
        <v>428</v>
      </c>
      <c r="Q3" s="9" t="s">
        <v>429</v>
      </c>
      <c r="R3" s="24" t="s">
        <v>430</v>
      </c>
      <c r="S3" s="8" t="s">
        <v>433</v>
      </c>
      <c r="T3" s="26" t="s">
        <v>434</v>
      </c>
      <c r="U3" s="7" t="s">
        <v>435</v>
      </c>
      <c r="V3" s="8" t="s">
        <v>436</v>
      </c>
      <c r="W3" s="8" t="s">
        <v>437</v>
      </c>
      <c r="X3" s="9" t="s">
        <v>437</v>
      </c>
      <c r="Y3" s="1" t="s">
        <v>440</v>
      </c>
      <c r="Z3" s="7" t="s">
        <v>441</v>
      </c>
      <c r="AA3" s="8" t="s">
        <v>442</v>
      </c>
      <c r="AB3" s="35"/>
      <c r="AC3" s="8" t="s">
        <v>443</v>
      </c>
      <c r="AD3" s="35"/>
      <c r="AE3" s="8" t="s">
        <v>444</v>
      </c>
      <c r="AF3" s="35"/>
      <c r="AG3" s="8" t="s">
        <v>445</v>
      </c>
      <c r="AH3" s="35"/>
      <c r="AI3" s="8" t="s">
        <v>446</v>
      </c>
      <c r="AJ3" s="35"/>
      <c r="AK3" s="8" t="s">
        <v>447</v>
      </c>
      <c r="AL3" s="35"/>
      <c r="AM3" s="8" t="s">
        <v>448</v>
      </c>
      <c r="AN3" s="35"/>
      <c r="AO3" s="8" t="s">
        <v>449</v>
      </c>
      <c r="AP3" s="35"/>
      <c r="AQ3" s="8" t="s">
        <v>450</v>
      </c>
      <c r="AR3" s="35"/>
      <c r="AS3" s="8" t="s">
        <v>451</v>
      </c>
      <c r="AT3" s="35"/>
      <c r="AU3" s="8" t="s">
        <v>452</v>
      </c>
      <c r="AV3" s="35"/>
      <c r="AW3" s="8" t="s">
        <v>453</v>
      </c>
      <c r="AX3" s="35"/>
      <c r="AY3" s="8" t="s">
        <v>454</v>
      </c>
      <c r="AZ3" s="35"/>
      <c r="BA3" s="8" t="s">
        <v>455</v>
      </c>
      <c r="BB3" s="35"/>
      <c r="BC3" s="8" t="s">
        <v>456</v>
      </c>
      <c r="BD3" s="35"/>
      <c r="BE3" s="8" t="s">
        <v>457</v>
      </c>
      <c r="BF3" s="35"/>
      <c r="BG3" s="8" t="s">
        <v>458</v>
      </c>
      <c r="BH3" s="35"/>
      <c r="BI3" s="8" t="s">
        <v>459</v>
      </c>
      <c r="BJ3" s="35"/>
      <c r="BK3" s="8" t="s">
        <v>460</v>
      </c>
      <c r="BL3" s="35"/>
      <c r="BM3" s="8" t="s">
        <v>461</v>
      </c>
      <c r="BN3" s="35"/>
      <c r="BO3" s="8" t="s">
        <v>462</v>
      </c>
      <c r="BP3" s="42"/>
      <c r="BQ3" s="30" t="s">
        <v>463</v>
      </c>
      <c r="BR3" s="1" t="s">
        <v>440</v>
      </c>
      <c r="BS3" s="7" t="s">
        <v>464</v>
      </c>
      <c r="BT3" s="8" t="s">
        <v>465</v>
      </c>
      <c r="BU3" s="8" t="s">
        <v>466</v>
      </c>
      <c r="BV3" s="8" t="s">
        <v>467</v>
      </c>
      <c r="BW3" s="8" t="s">
        <v>468</v>
      </c>
      <c r="BX3" s="8" t="s">
        <v>469</v>
      </c>
      <c r="BY3" s="8" t="s">
        <v>470</v>
      </c>
      <c r="BZ3" s="8" t="s">
        <v>471</v>
      </c>
      <c r="CA3" s="35" t="s">
        <v>472</v>
      </c>
      <c r="CB3" s="8" t="s">
        <v>473</v>
      </c>
      <c r="CC3" s="8" t="s">
        <v>474</v>
      </c>
      <c r="CD3" s="8" t="s">
        <v>475</v>
      </c>
      <c r="CE3" s="8" t="s">
        <v>476</v>
      </c>
      <c r="CF3" s="8" t="s">
        <v>477</v>
      </c>
      <c r="CG3" s="8" t="s">
        <v>478</v>
      </c>
      <c r="CH3" s="8" t="s">
        <v>479</v>
      </c>
      <c r="CI3" s="8" t="s">
        <v>480</v>
      </c>
      <c r="CJ3" s="8" t="s">
        <v>481</v>
      </c>
      <c r="CK3" s="8" t="s">
        <v>482</v>
      </c>
      <c r="CL3" s="8" t="s">
        <v>483</v>
      </c>
      <c r="CM3" s="8" t="s">
        <v>484</v>
      </c>
      <c r="CN3" s="8" t="s">
        <v>485</v>
      </c>
      <c r="CO3" s="36" t="s">
        <v>486</v>
      </c>
      <c r="CP3" s="8" t="s">
        <v>487</v>
      </c>
      <c r="CQ3" s="8" t="s">
        <v>488</v>
      </c>
      <c r="CR3" s="8" t="s">
        <v>489</v>
      </c>
      <c r="CS3" s="8" t="s">
        <v>490</v>
      </c>
      <c r="CT3" s="8" t="s">
        <v>491</v>
      </c>
      <c r="CU3" s="8" t="s">
        <v>492</v>
      </c>
      <c r="CV3" s="8" t="s">
        <v>493</v>
      </c>
      <c r="CW3" s="36" t="s">
        <v>486</v>
      </c>
      <c r="CX3" s="8" t="s">
        <v>494</v>
      </c>
      <c r="CY3" s="36" t="s">
        <v>486</v>
      </c>
      <c r="CZ3" s="8" t="s">
        <v>495</v>
      </c>
      <c r="DA3" s="36" t="s">
        <v>486</v>
      </c>
      <c r="DB3" s="8" t="s">
        <v>496</v>
      </c>
      <c r="DC3" s="8" t="s">
        <v>497</v>
      </c>
      <c r="DD3" s="8" t="s">
        <v>498</v>
      </c>
      <c r="DE3" s="8" t="s">
        <v>499</v>
      </c>
      <c r="DF3" s="8" t="s">
        <v>500</v>
      </c>
      <c r="DG3" s="9" t="s">
        <v>501</v>
      </c>
      <c r="DH3" s="7" t="s">
        <v>502</v>
      </c>
      <c r="DI3" s="9" t="s">
        <v>503</v>
      </c>
      <c r="DJ3" s="7" t="s">
        <v>502</v>
      </c>
      <c r="DK3" s="9" t="s">
        <v>503</v>
      </c>
      <c r="DL3" s="7" t="s">
        <v>502</v>
      </c>
      <c r="DM3" s="9" t="s">
        <v>503</v>
      </c>
      <c r="DN3" s="7" t="s">
        <v>502</v>
      </c>
      <c r="DO3" s="9" t="s">
        <v>503</v>
      </c>
      <c r="DP3" s="7" t="s">
        <v>502</v>
      </c>
      <c r="DQ3" s="9" t="s">
        <v>503</v>
      </c>
      <c r="DR3" s="7" t="s">
        <v>502</v>
      </c>
      <c r="DS3" s="9" t="s">
        <v>503</v>
      </c>
      <c r="DT3" s="7" t="s">
        <v>502</v>
      </c>
      <c r="DU3" s="9" t="s">
        <v>503</v>
      </c>
      <c r="DV3" s="7" t="s">
        <v>502</v>
      </c>
      <c r="DW3" s="9" t="s">
        <v>503</v>
      </c>
      <c r="DX3" s="7" t="s">
        <v>502</v>
      </c>
      <c r="DY3" s="9" t="s">
        <v>503</v>
      </c>
      <c r="DZ3" s="7" t="s">
        <v>502</v>
      </c>
      <c r="EA3" s="9" t="s">
        <v>503</v>
      </c>
      <c r="EB3" s="7" t="s">
        <v>502</v>
      </c>
      <c r="EC3" s="9" t="s">
        <v>503</v>
      </c>
      <c r="ED3" s="7" t="s">
        <v>502</v>
      </c>
      <c r="EE3" s="9" t="s">
        <v>503</v>
      </c>
      <c r="EF3" s="1" t="s">
        <v>440</v>
      </c>
      <c r="EG3" s="7" t="s">
        <v>504</v>
      </c>
      <c r="EH3" s="8" t="s">
        <v>505</v>
      </c>
      <c r="EI3" s="8" t="s">
        <v>506</v>
      </c>
      <c r="EJ3" s="8" t="s">
        <v>507</v>
      </c>
      <c r="EK3" s="8" t="s">
        <v>508</v>
      </c>
      <c r="EL3" s="8" t="s">
        <v>509</v>
      </c>
      <c r="EM3" s="8" t="s">
        <v>510</v>
      </c>
      <c r="EN3" s="8" t="s">
        <v>511</v>
      </c>
      <c r="EO3" s="8" t="s">
        <v>512</v>
      </c>
      <c r="EP3" s="8" t="s">
        <v>513</v>
      </c>
      <c r="EQ3" s="8" t="s">
        <v>514</v>
      </c>
      <c r="ER3" s="35" t="s">
        <v>515</v>
      </c>
      <c r="ES3" s="8" t="s">
        <v>516</v>
      </c>
      <c r="ET3" s="8" t="s">
        <v>517</v>
      </c>
      <c r="EU3" s="8" t="s">
        <v>518</v>
      </c>
      <c r="EV3" s="8" t="s">
        <v>519</v>
      </c>
      <c r="EW3" s="8" t="s">
        <v>520</v>
      </c>
      <c r="EX3" s="8" t="s">
        <v>521</v>
      </c>
      <c r="EY3" s="8" t="s">
        <v>522</v>
      </c>
      <c r="EZ3" s="8" t="s">
        <v>523</v>
      </c>
      <c r="FA3" s="8" t="s">
        <v>524</v>
      </c>
      <c r="FB3" s="9" t="s">
        <v>525</v>
      </c>
      <c r="FC3" s="7" t="s">
        <v>526</v>
      </c>
      <c r="FD3" s="9" t="s">
        <v>527</v>
      </c>
      <c r="FE3" s="53" t="s">
        <v>440</v>
      </c>
      <c r="FF3" s="24">
        <v>1</v>
      </c>
      <c r="FG3" s="25">
        <v>2</v>
      </c>
      <c r="FH3" s="26">
        <v>3</v>
      </c>
      <c r="FI3" s="1" t="s">
        <v>440</v>
      </c>
      <c r="FJ3" s="7" t="s">
        <v>531</v>
      </c>
      <c r="FK3" s="8" t="s">
        <v>505</v>
      </c>
      <c r="FL3" s="8" t="s">
        <v>506</v>
      </c>
      <c r="FM3" s="8" t="s">
        <v>507</v>
      </c>
      <c r="FN3" s="8" t="s">
        <v>508</v>
      </c>
      <c r="FO3" s="8" t="s">
        <v>509</v>
      </c>
      <c r="FP3" s="8" t="s">
        <v>510</v>
      </c>
      <c r="FQ3" s="8" t="s">
        <v>511</v>
      </c>
      <c r="FR3" s="8" t="s">
        <v>512</v>
      </c>
      <c r="FS3" s="8" t="s">
        <v>513</v>
      </c>
      <c r="FT3" s="8" t="s">
        <v>514</v>
      </c>
      <c r="FU3" s="35" t="s">
        <v>532</v>
      </c>
      <c r="FV3" s="8" t="s">
        <v>516</v>
      </c>
      <c r="FW3" s="8" t="s">
        <v>517</v>
      </c>
      <c r="FX3" s="8" t="s">
        <v>518</v>
      </c>
      <c r="FY3" s="8" t="s">
        <v>519</v>
      </c>
      <c r="FZ3" s="8" t="s">
        <v>520</v>
      </c>
      <c r="GA3" s="8" t="s">
        <v>521</v>
      </c>
      <c r="GB3" s="8" t="s">
        <v>522</v>
      </c>
      <c r="GC3" s="8" t="s">
        <v>523</v>
      </c>
      <c r="GD3" s="8" t="s">
        <v>524</v>
      </c>
      <c r="GE3" s="8" t="s">
        <v>525</v>
      </c>
      <c r="GF3" s="7" t="s">
        <v>533</v>
      </c>
      <c r="GG3" s="9" t="s">
        <v>534</v>
      </c>
      <c r="GH3" s="53" t="s">
        <v>440</v>
      </c>
      <c r="GI3" s="7">
        <v>1</v>
      </c>
      <c r="GJ3" s="8">
        <v>2</v>
      </c>
      <c r="GK3" s="9">
        <v>3</v>
      </c>
      <c r="GL3" s="1" t="s">
        <v>440</v>
      </c>
      <c r="GM3" s="7" t="s">
        <v>538</v>
      </c>
      <c r="GN3" s="8" t="s">
        <v>539</v>
      </c>
      <c r="GO3" s="8" t="s">
        <v>540</v>
      </c>
      <c r="GP3" s="8" t="s">
        <v>541</v>
      </c>
      <c r="GQ3" s="8" t="s">
        <v>542</v>
      </c>
      <c r="GR3" s="8" t="s">
        <v>543</v>
      </c>
      <c r="GS3" s="35" t="s">
        <v>486</v>
      </c>
      <c r="GT3" s="8" t="s">
        <v>544</v>
      </c>
      <c r="GU3" s="35" t="s">
        <v>486</v>
      </c>
      <c r="GV3" s="8" t="s">
        <v>545</v>
      </c>
      <c r="GW3" s="8" t="s">
        <v>546</v>
      </c>
      <c r="GX3" s="35" t="s">
        <v>486</v>
      </c>
      <c r="GY3" s="8" t="s">
        <v>547</v>
      </c>
      <c r="GZ3" s="8" t="s">
        <v>548</v>
      </c>
      <c r="HA3" s="8" t="s">
        <v>549</v>
      </c>
      <c r="HB3" s="8" t="s">
        <v>550</v>
      </c>
      <c r="HC3" s="8" t="s">
        <v>551</v>
      </c>
      <c r="HD3" s="8" t="s">
        <v>552</v>
      </c>
      <c r="HE3" s="8" t="s">
        <v>553</v>
      </c>
      <c r="HF3" s="8" t="s">
        <v>554</v>
      </c>
      <c r="HG3" s="35" t="s">
        <v>486</v>
      </c>
      <c r="HH3" s="8" t="s">
        <v>555</v>
      </c>
      <c r="HI3" s="42" t="s">
        <v>486</v>
      </c>
      <c r="HJ3" s="7" t="s">
        <v>556</v>
      </c>
      <c r="HK3" s="9" t="s">
        <v>557</v>
      </c>
      <c r="HL3" s="1" t="s">
        <v>440</v>
      </c>
      <c r="HM3" s="7" t="s">
        <v>558</v>
      </c>
      <c r="HN3" s="8" t="s">
        <v>559</v>
      </c>
      <c r="HO3" s="8" t="s">
        <v>560</v>
      </c>
      <c r="HP3" s="8" t="s">
        <v>561</v>
      </c>
      <c r="HQ3" s="8" t="s">
        <v>562</v>
      </c>
      <c r="HR3" s="8" t="s">
        <v>563</v>
      </c>
      <c r="HS3" s="8" t="s">
        <v>564</v>
      </c>
      <c r="HT3" s="35" t="s">
        <v>565</v>
      </c>
      <c r="HU3" s="8" t="s">
        <v>566</v>
      </c>
      <c r="HV3" s="8" t="s">
        <v>567</v>
      </c>
      <c r="HW3" s="8" t="s">
        <v>568</v>
      </c>
      <c r="HX3" s="8" t="s">
        <v>569</v>
      </c>
      <c r="HY3" s="8" t="s">
        <v>570</v>
      </c>
      <c r="HZ3" s="8" t="s">
        <v>571</v>
      </c>
      <c r="IA3" s="8" t="s">
        <v>572</v>
      </c>
      <c r="IB3" s="8" t="s">
        <v>573</v>
      </c>
      <c r="IC3" s="8" t="s">
        <v>574</v>
      </c>
      <c r="ID3" s="8" t="s">
        <v>575</v>
      </c>
      <c r="IE3" s="8" t="s">
        <v>576</v>
      </c>
      <c r="IF3" s="42" t="s">
        <v>486</v>
      </c>
      <c r="IG3" s="47" t="s">
        <v>577</v>
      </c>
      <c r="IH3" s="52" t="s">
        <v>578</v>
      </c>
      <c r="II3" s="1" t="s">
        <v>440</v>
      </c>
      <c r="IJ3" s="7" t="s">
        <v>579</v>
      </c>
      <c r="IK3" s="8" t="s">
        <v>580</v>
      </c>
      <c r="IL3" s="8" t="s">
        <v>581</v>
      </c>
      <c r="IM3" s="8" t="s">
        <v>582</v>
      </c>
      <c r="IN3" s="8" t="s">
        <v>583</v>
      </c>
      <c r="IO3" s="8" t="s">
        <v>584</v>
      </c>
      <c r="IP3" s="9" t="s">
        <v>585</v>
      </c>
      <c r="IQ3" s="7" t="s">
        <v>588</v>
      </c>
      <c r="IR3" s="8" t="s">
        <v>580</v>
      </c>
      <c r="IS3" s="8" t="s">
        <v>581</v>
      </c>
      <c r="IT3" s="8" t="s">
        <v>582</v>
      </c>
      <c r="IU3" s="8" t="s">
        <v>583</v>
      </c>
      <c r="IV3" s="8" t="s">
        <v>584</v>
      </c>
      <c r="IW3" s="9" t="s">
        <v>585</v>
      </c>
      <c r="IX3" s="7" t="s">
        <v>591</v>
      </c>
      <c r="IY3" s="8" t="s">
        <v>580</v>
      </c>
      <c r="IZ3" s="8" t="s">
        <v>581</v>
      </c>
      <c r="JA3" s="8" t="s">
        <v>582</v>
      </c>
      <c r="JB3" s="8" t="s">
        <v>583</v>
      </c>
      <c r="JC3" s="8" t="s">
        <v>584</v>
      </c>
      <c r="JD3" s="9" t="s">
        <v>585</v>
      </c>
      <c r="JE3" s="7" t="s">
        <v>594</v>
      </c>
      <c r="JF3" s="8" t="s">
        <v>580</v>
      </c>
      <c r="JG3" s="8" t="s">
        <v>581</v>
      </c>
      <c r="JH3" s="8" t="s">
        <v>582</v>
      </c>
      <c r="JI3" s="8" t="s">
        <v>583</v>
      </c>
      <c r="JJ3" s="8" t="s">
        <v>584</v>
      </c>
      <c r="JK3" s="9" t="s">
        <v>585</v>
      </c>
      <c r="JL3" s="7" t="s">
        <v>597</v>
      </c>
      <c r="JM3" s="8" t="s">
        <v>580</v>
      </c>
      <c r="JN3" s="8" t="s">
        <v>581</v>
      </c>
      <c r="JO3" s="8" t="s">
        <v>582</v>
      </c>
      <c r="JP3" s="8" t="s">
        <v>583</v>
      </c>
      <c r="JQ3" s="8" t="s">
        <v>584</v>
      </c>
      <c r="JR3" s="9" t="s">
        <v>585</v>
      </c>
      <c r="JS3" s="1" t="s">
        <v>440</v>
      </c>
      <c r="JT3" s="7" t="s">
        <v>600</v>
      </c>
      <c r="JU3" s="8" t="s">
        <v>601</v>
      </c>
      <c r="JV3" s="8" t="s">
        <v>602</v>
      </c>
      <c r="JW3" s="8" t="s">
        <v>603</v>
      </c>
      <c r="JX3" s="8" t="s">
        <v>604</v>
      </c>
      <c r="JY3" s="8" t="s">
        <v>605</v>
      </c>
      <c r="JZ3" s="8" t="s">
        <v>606</v>
      </c>
      <c r="KA3" s="8" t="s">
        <v>607</v>
      </c>
      <c r="KB3" s="8" t="s">
        <v>608</v>
      </c>
      <c r="KC3" s="8" t="s">
        <v>609</v>
      </c>
      <c r="KD3" s="8" t="s">
        <v>610</v>
      </c>
      <c r="KE3" s="8" t="s">
        <v>611</v>
      </c>
      <c r="KF3" s="8" t="s">
        <v>612</v>
      </c>
      <c r="KG3" s="8" t="s">
        <v>613</v>
      </c>
      <c r="KH3" s="8" t="s">
        <v>614</v>
      </c>
      <c r="KI3" s="8" t="s">
        <v>615</v>
      </c>
      <c r="KJ3" s="8" t="s">
        <v>616</v>
      </c>
      <c r="KK3" s="8" t="s">
        <v>617</v>
      </c>
      <c r="KL3" s="8" t="s">
        <v>618</v>
      </c>
      <c r="KM3" s="8" t="s">
        <v>619</v>
      </c>
      <c r="KN3" s="8" t="s">
        <v>620</v>
      </c>
      <c r="KO3" s="8" t="s">
        <v>621</v>
      </c>
      <c r="KP3" s="9" t="s">
        <v>622</v>
      </c>
      <c r="KQ3" s="1" t="s">
        <v>440</v>
      </c>
      <c r="KR3" s="24" t="s">
        <v>625</v>
      </c>
      <c r="KS3" s="25" t="s">
        <v>626</v>
      </c>
      <c r="KT3" s="25" t="s">
        <v>627</v>
      </c>
      <c r="KU3" s="25" t="s">
        <v>628</v>
      </c>
      <c r="KV3" s="25" t="s">
        <v>629</v>
      </c>
      <c r="KW3" s="25" t="s">
        <v>630</v>
      </c>
      <c r="KX3" s="25" t="s">
        <v>631</v>
      </c>
      <c r="KY3" s="25" t="s">
        <v>632</v>
      </c>
      <c r="KZ3" s="25" t="s">
        <v>633</v>
      </c>
      <c r="LA3" s="25" t="s">
        <v>634</v>
      </c>
      <c r="LB3" s="7" t="s">
        <v>635</v>
      </c>
      <c r="LC3" s="1" t="s">
        <v>440</v>
      </c>
      <c r="LD3" s="7" t="s">
        <v>636</v>
      </c>
      <c r="LE3" s="8" t="s">
        <v>637</v>
      </c>
      <c r="LF3" s="8" t="s">
        <v>638</v>
      </c>
      <c r="LG3" s="8" t="s">
        <v>639</v>
      </c>
      <c r="LH3" s="35" t="s">
        <v>486</v>
      </c>
      <c r="LI3" s="8" t="s">
        <v>640</v>
      </c>
      <c r="LJ3" s="8" t="s">
        <v>641</v>
      </c>
      <c r="LK3" s="35" t="s">
        <v>486</v>
      </c>
      <c r="LL3" s="8" t="s">
        <v>642</v>
      </c>
      <c r="LM3" s="35" t="s">
        <v>486</v>
      </c>
      <c r="LN3" s="8" t="s">
        <v>643</v>
      </c>
      <c r="LO3" s="8" t="s">
        <v>644</v>
      </c>
      <c r="LP3" s="8" t="s">
        <v>645</v>
      </c>
      <c r="LQ3" s="8" t="s">
        <v>646</v>
      </c>
      <c r="LR3" s="35" t="s">
        <v>486</v>
      </c>
      <c r="LS3" s="8" t="s">
        <v>647</v>
      </c>
      <c r="LT3" s="8" t="s">
        <v>648</v>
      </c>
      <c r="LU3" s="8" t="s">
        <v>649</v>
      </c>
      <c r="LV3" s="35" t="s">
        <v>486</v>
      </c>
      <c r="LW3" s="8" t="s">
        <v>650</v>
      </c>
      <c r="LX3" s="8" t="s">
        <v>651</v>
      </c>
      <c r="LY3" s="35" t="s">
        <v>486</v>
      </c>
      <c r="LZ3" s="8" t="s">
        <v>652</v>
      </c>
      <c r="MA3" s="35" t="s">
        <v>486</v>
      </c>
      <c r="MB3" s="8" t="s">
        <v>653</v>
      </c>
      <c r="MC3" s="8" t="s">
        <v>654</v>
      </c>
      <c r="MD3" s="35" t="s">
        <v>486</v>
      </c>
      <c r="ME3" s="8" t="s">
        <v>655</v>
      </c>
      <c r="MF3" s="35" t="s">
        <v>486</v>
      </c>
      <c r="MG3" s="8" t="s">
        <v>656</v>
      </c>
      <c r="MH3" s="35" t="s">
        <v>486</v>
      </c>
      <c r="MI3" s="8" t="s">
        <v>657</v>
      </c>
      <c r="MJ3" s="8" t="s">
        <v>658</v>
      </c>
      <c r="MK3" s="8" t="s">
        <v>659</v>
      </c>
      <c r="ML3" s="8" t="s">
        <v>660</v>
      </c>
      <c r="MM3" s="35" t="s">
        <v>486</v>
      </c>
      <c r="MN3" s="8" t="s">
        <v>661</v>
      </c>
      <c r="MO3" s="35" t="s">
        <v>486</v>
      </c>
      <c r="MP3" s="9" t="s">
        <v>662</v>
      </c>
      <c r="MQ3" s="35" t="s">
        <v>486</v>
      </c>
      <c r="MR3" s="7" t="s">
        <v>663</v>
      </c>
      <c r="MS3" s="9" t="s">
        <v>664</v>
      </c>
      <c r="MT3" s="1" t="s">
        <v>440</v>
      </c>
      <c r="MU3" s="14" t="s">
        <v>665</v>
      </c>
      <c r="MV3" s="1" t="s">
        <v>440</v>
      </c>
      <c r="MW3" s="1"/>
      <c r="MX3" s="1"/>
    </row>
    <row r="4" spans="1:362" x14ac:dyDescent="0.3">
      <c r="A4" s="59">
        <v>1</v>
      </c>
      <c r="B4" s="63" t="s">
        <v>1198</v>
      </c>
      <c r="C4" s="64">
        <v>1</v>
      </c>
      <c r="D4" s="1"/>
      <c r="E4" s="60">
        <v>21</v>
      </c>
      <c r="F4" s="62">
        <v>2</v>
      </c>
      <c r="G4" s="60">
        <v>1</v>
      </c>
      <c r="H4" s="62">
        <v>1</v>
      </c>
      <c r="I4" s="61">
        <v>1</v>
      </c>
      <c r="J4" s="60">
        <v>1</v>
      </c>
      <c r="K4" s="62" t="s">
        <v>668</v>
      </c>
      <c r="L4" s="62"/>
      <c r="M4" s="62"/>
      <c r="N4" s="62"/>
      <c r="O4" s="62"/>
      <c r="P4" s="62">
        <v>1</v>
      </c>
      <c r="Q4" s="61" t="s">
        <v>1199</v>
      </c>
      <c r="R4" s="60">
        <v>1</v>
      </c>
      <c r="S4" s="62">
        <v>1</v>
      </c>
      <c r="T4" s="61"/>
      <c r="U4" s="62"/>
      <c r="V4" s="62"/>
      <c r="W4" s="62"/>
      <c r="X4" s="62"/>
      <c r="Y4" s="1"/>
      <c r="Z4" s="60">
        <v>1</v>
      </c>
      <c r="AA4" s="62">
        <v>1</v>
      </c>
      <c r="AB4" s="62">
        <f>IF(AA4=1,1,-1)</f>
        <v>1</v>
      </c>
      <c r="AC4" s="62">
        <v>1</v>
      </c>
      <c r="AD4" s="62">
        <f>IF(AC4=1,1,-1)</f>
        <v>1</v>
      </c>
      <c r="AE4" s="62">
        <v>2</v>
      </c>
      <c r="AF4" s="62">
        <f>IF(AE4=1,1,-1)</f>
        <v>-1</v>
      </c>
      <c r="AG4" s="62">
        <v>1</v>
      </c>
      <c r="AH4" s="62">
        <f>IF(AG4=2,1,-1)</f>
        <v>-1</v>
      </c>
      <c r="AI4" s="62">
        <v>2</v>
      </c>
      <c r="AJ4" s="62">
        <f>IF(AI4=2,1,-1)</f>
        <v>1</v>
      </c>
      <c r="AK4" s="62">
        <v>2</v>
      </c>
      <c r="AL4" s="62">
        <f>IF(AK4=1,1,-1)</f>
        <v>-1</v>
      </c>
      <c r="AM4" s="62">
        <v>2</v>
      </c>
      <c r="AN4" s="62">
        <f>IF(AM4=2,1,-1)</f>
        <v>1</v>
      </c>
      <c r="AO4" s="62">
        <v>2</v>
      </c>
      <c r="AP4" s="62">
        <f>IF(AO4=2,1,-1)</f>
        <v>1</v>
      </c>
      <c r="AQ4" s="62">
        <v>2</v>
      </c>
      <c r="AR4" s="62">
        <f>IF(AQ4=1,1,-1)</f>
        <v>-1</v>
      </c>
      <c r="AS4" s="62">
        <v>2</v>
      </c>
      <c r="AT4" s="62">
        <f>IF(AS4=2,1,-1)</f>
        <v>1</v>
      </c>
      <c r="AU4" s="62">
        <v>1</v>
      </c>
      <c r="AV4" s="62">
        <f>IF(AU4=2,1,-1)</f>
        <v>-1</v>
      </c>
      <c r="AW4" s="62">
        <v>1</v>
      </c>
      <c r="AX4" s="62">
        <f>IF(AW4=1,1,-1)</f>
        <v>1</v>
      </c>
      <c r="AY4" s="62">
        <v>2</v>
      </c>
      <c r="AZ4" s="62">
        <f>IF(AY4=1,1,-1)</f>
        <v>-1</v>
      </c>
      <c r="BA4" s="62">
        <v>2</v>
      </c>
      <c r="BB4" s="62">
        <f>IF(BA4=2,1,-1)</f>
        <v>1</v>
      </c>
      <c r="BC4" s="62">
        <v>1</v>
      </c>
      <c r="BD4" s="62">
        <f>IF(BC4=1,1,-1)</f>
        <v>1</v>
      </c>
      <c r="BE4" s="62">
        <v>2</v>
      </c>
      <c r="BF4" s="62">
        <f>IF(BE4=2,1,-1)</f>
        <v>1</v>
      </c>
      <c r="BG4" s="62">
        <v>2</v>
      </c>
      <c r="BH4" s="62">
        <f>IF(BG4=2,1,-1)</f>
        <v>1</v>
      </c>
      <c r="BI4" s="62">
        <v>2</v>
      </c>
      <c r="BJ4" s="62">
        <f>IF(BI4=1,1,-1)</f>
        <v>-1</v>
      </c>
      <c r="BK4" s="62">
        <v>1</v>
      </c>
      <c r="BL4" s="62">
        <f>IF(BK4=1,1,-1)</f>
        <v>1</v>
      </c>
      <c r="BM4" s="62">
        <v>2</v>
      </c>
      <c r="BN4" s="62">
        <f>IF(BM4=2,1,-1)</f>
        <v>1</v>
      </c>
      <c r="BO4" s="62">
        <v>1</v>
      </c>
      <c r="BP4" s="62">
        <f>IF(BO4=2,1,-1)</f>
        <v>-1</v>
      </c>
      <c r="BQ4" s="65">
        <f>SUM(AB4,AD4,AF4,AH4,AJ4,AL4,AN4,AP4,AR4,AT4,AV4,AX4,AZ4,BB4,BD4,BF4,BH4,BJ4,BL4,BN4,BP4)</f>
        <v>5</v>
      </c>
      <c r="BR4" s="1"/>
      <c r="BS4" s="63">
        <v>1</v>
      </c>
      <c r="BT4" s="66">
        <v>2</v>
      </c>
      <c r="BU4" s="66">
        <v>3</v>
      </c>
      <c r="BV4" s="66">
        <v>1</v>
      </c>
      <c r="BW4" s="66">
        <v>4</v>
      </c>
      <c r="BX4" s="66">
        <v>4</v>
      </c>
      <c r="BY4" s="66">
        <v>4</v>
      </c>
      <c r="BZ4" s="66">
        <v>2</v>
      </c>
      <c r="CA4" s="66">
        <v>1</v>
      </c>
      <c r="CB4" s="66">
        <v>2</v>
      </c>
      <c r="CC4" s="66">
        <v>3</v>
      </c>
      <c r="CD4" s="66">
        <v>1</v>
      </c>
      <c r="CE4" s="66">
        <v>1</v>
      </c>
      <c r="CF4" s="66">
        <v>3</v>
      </c>
      <c r="CG4" s="66">
        <v>1</v>
      </c>
      <c r="CH4" s="66">
        <v>4</v>
      </c>
      <c r="CI4" s="66">
        <v>2</v>
      </c>
      <c r="CJ4" s="66">
        <v>2</v>
      </c>
      <c r="CK4" s="66">
        <v>3</v>
      </c>
      <c r="CL4" s="66">
        <v>4</v>
      </c>
      <c r="CM4" s="66">
        <v>1</v>
      </c>
      <c r="CN4" s="66">
        <v>2</v>
      </c>
      <c r="CO4" s="62">
        <f>LOOKUP(CN4,{1,2,3,4,5},{5,4,3,2,1})</f>
        <v>4</v>
      </c>
      <c r="CP4" s="66">
        <v>3</v>
      </c>
      <c r="CQ4" s="66">
        <v>3</v>
      </c>
      <c r="CR4" s="66">
        <v>2</v>
      </c>
      <c r="CS4" s="66">
        <v>2</v>
      </c>
      <c r="CT4" s="66">
        <v>1</v>
      </c>
      <c r="CU4" s="66">
        <v>1</v>
      </c>
      <c r="CV4" s="66">
        <v>4</v>
      </c>
      <c r="CW4" s="62">
        <f>LOOKUP(CV4,{1,2,3,4,5},{5,4,3,2,1})</f>
        <v>2</v>
      </c>
      <c r="CX4" s="66">
        <v>4</v>
      </c>
      <c r="CY4" s="62">
        <f>LOOKUP(CX4,{1,2,3,4,5},{5,4,3,2,1})</f>
        <v>2</v>
      </c>
      <c r="CZ4" s="66">
        <v>4</v>
      </c>
      <c r="DA4" s="62">
        <f>LOOKUP(CZ4,{1,2,3,4,5},{5,4,3,2,1})</f>
        <v>2</v>
      </c>
      <c r="DB4" s="66">
        <v>3</v>
      </c>
      <c r="DC4" s="66">
        <v>4</v>
      </c>
      <c r="DD4" s="66">
        <v>4</v>
      </c>
      <c r="DE4" s="66">
        <v>2</v>
      </c>
      <c r="DF4" s="66">
        <v>2</v>
      </c>
      <c r="DG4" s="66">
        <v>1</v>
      </c>
      <c r="DH4" s="63">
        <f>SUM(BT4,BU4,BV4)</f>
        <v>6</v>
      </c>
      <c r="DI4" s="66">
        <f>ROUND(AVERAGE(BT4,BU4,BV4),4)</f>
        <v>2</v>
      </c>
      <c r="DJ4" s="66">
        <f>SUM(DB4,DC4,DD4)</f>
        <v>11</v>
      </c>
      <c r="DK4" s="66">
        <f>ROUND(AVERAGE(DB4,DC4,DD4),4)</f>
        <v>3.6667000000000001</v>
      </c>
      <c r="DL4" s="66">
        <f>SUM(DH4,DJ4)</f>
        <v>17</v>
      </c>
      <c r="DM4" s="64">
        <f>ROUND((DL4/6), 2)</f>
        <v>2.83</v>
      </c>
      <c r="DN4" s="63">
        <f>SUM(BW4,BY4,CF4,CG4,CH4,CJ4)</f>
        <v>18</v>
      </c>
      <c r="DO4" s="66">
        <f>ROUND(AVERAGE(BW4,BY4,CF4,CG4,CH4,CJ4),4)</f>
        <v>3</v>
      </c>
      <c r="DP4" s="66">
        <f>SUM(BX4,BZ4,CB4,CC4,CD4,CE4,CI4,CK4)</f>
        <v>18</v>
      </c>
      <c r="DQ4" s="66">
        <f>ROUND(AVERAGE(BX4,BZ4,CB4,CC4,CD4,CE4,CI4,CK4),4)</f>
        <v>2.25</v>
      </c>
      <c r="DR4" s="66">
        <f>SUM(DN4,DP4)</f>
        <v>36</v>
      </c>
      <c r="DS4" s="64">
        <f>ROUND((DR4/14), 2)</f>
        <v>2.57</v>
      </c>
      <c r="DT4" s="63">
        <f>SUM(CL4,CM4,CO4)</f>
        <v>9</v>
      </c>
      <c r="DU4" s="66">
        <f>ROUND(AVERAGE(CL4,CM4,CO4),4)</f>
        <v>3</v>
      </c>
      <c r="DV4" s="66">
        <f>SUM(CP4,CQ4,CR4)</f>
        <v>8</v>
      </c>
      <c r="DW4" s="66">
        <f>ROUND(AVERAGE(CP4,CQ4,CR4),4)</f>
        <v>2.6667000000000001</v>
      </c>
      <c r="DX4" s="66">
        <f>SUM(DT4,DV4)</f>
        <v>17</v>
      </c>
      <c r="DY4" s="64">
        <f>ROUND((DX4/6), 2)</f>
        <v>2.83</v>
      </c>
      <c r="DZ4" s="63">
        <f>SUM(CS4,CT4,CU4,CW4,CY4,DA4)</f>
        <v>10</v>
      </c>
      <c r="EA4" s="64">
        <f>ROUND((DZ4/6), 2)</f>
        <v>1.67</v>
      </c>
      <c r="EB4" s="63">
        <f>SUM(DE4,DF4,DG4)</f>
        <v>5</v>
      </c>
      <c r="EC4" s="64">
        <f>ROUND((EB4/3), 2)</f>
        <v>1.67</v>
      </c>
      <c r="ED4" s="63">
        <f>SUM(DH4,DJ4,DN4,DP4,DT4,DV4,DZ4,EB4)</f>
        <v>85</v>
      </c>
      <c r="EE4" s="64">
        <f>ROUND((ED4/35), 2)</f>
        <v>2.4300000000000002</v>
      </c>
      <c r="EF4" s="1"/>
      <c r="EG4" s="63">
        <v>1</v>
      </c>
      <c r="EH4" s="66">
        <v>2</v>
      </c>
      <c r="EI4" s="66">
        <v>2</v>
      </c>
      <c r="EJ4" s="66">
        <v>2</v>
      </c>
      <c r="EK4" s="66">
        <v>2</v>
      </c>
      <c r="EL4" s="66">
        <v>2</v>
      </c>
      <c r="EM4" s="66">
        <v>2</v>
      </c>
      <c r="EN4" s="66">
        <v>2</v>
      </c>
      <c r="EO4" s="66">
        <v>2</v>
      </c>
      <c r="EP4" s="66">
        <v>2</v>
      </c>
      <c r="EQ4" s="66">
        <v>4</v>
      </c>
      <c r="ER4" s="66">
        <v>2</v>
      </c>
      <c r="ES4" s="66">
        <v>2</v>
      </c>
      <c r="ET4" s="66">
        <v>2</v>
      </c>
      <c r="EU4" s="66">
        <v>2</v>
      </c>
      <c r="EV4" s="66">
        <v>3</v>
      </c>
      <c r="EW4" s="66">
        <v>4</v>
      </c>
      <c r="EX4" s="66">
        <v>4</v>
      </c>
      <c r="EY4" s="66">
        <v>2</v>
      </c>
      <c r="EZ4" s="66">
        <v>2</v>
      </c>
      <c r="FA4" s="66">
        <v>2</v>
      </c>
      <c r="FB4" s="66">
        <v>3</v>
      </c>
      <c r="FC4" s="63">
        <f>SUM(EH4,EI4,EJ4,EK4,EL4,EM4,EN4,EO4,EP4,EQ4,ES4,ET4,EU4,EV4,EW4,EX4,EY4,EZ4,FA4,FB4)</f>
        <v>48</v>
      </c>
      <c r="FD4" s="64">
        <f>ROUND((FC4/20), 4)</f>
        <v>2.4</v>
      </c>
      <c r="FE4" s="53"/>
      <c r="FF4" s="63" t="s">
        <v>1200</v>
      </c>
      <c r="FG4" s="66" t="s">
        <v>1201</v>
      </c>
      <c r="FH4" s="64" t="s">
        <v>1202</v>
      </c>
      <c r="FI4" s="1" t="s">
        <v>440</v>
      </c>
      <c r="FJ4" s="63">
        <v>1</v>
      </c>
      <c r="FK4" s="66">
        <v>1</v>
      </c>
      <c r="FL4" s="66">
        <v>2</v>
      </c>
      <c r="FM4" s="66">
        <v>1</v>
      </c>
      <c r="FN4" s="66">
        <v>2</v>
      </c>
      <c r="FO4" s="66">
        <v>2</v>
      </c>
      <c r="FP4" s="66">
        <v>2</v>
      </c>
      <c r="FQ4" s="66">
        <v>2</v>
      </c>
      <c r="FR4" s="66">
        <v>2</v>
      </c>
      <c r="FS4" s="66">
        <v>1</v>
      </c>
      <c r="FT4" s="66">
        <v>1</v>
      </c>
      <c r="FU4" s="66">
        <v>2</v>
      </c>
      <c r="FV4" s="66">
        <v>1</v>
      </c>
      <c r="FW4" s="66">
        <v>1</v>
      </c>
      <c r="FX4" s="66">
        <v>2</v>
      </c>
      <c r="FY4" s="66">
        <v>1</v>
      </c>
      <c r="FZ4" s="66">
        <v>1</v>
      </c>
      <c r="GA4" s="66">
        <v>1</v>
      </c>
      <c r="GB4" s="66">
        <v>2</v>
      </c>
      <c r="GC4" s="66">
        <v>2</v>
      </c>
      <c r="GD4" s="66">
        <v>2</v>
      </c>
      <c r="GE4" s="66">
        <v>2</v>
      </c>
      <c r="GF4" s="63">
        <f>SUM(FK4,FL4,FM4,FN4,FO4,FP4,FQ4,FR4,FS4,FT4,FV4,FW4,FX4,FY4,FZ4,GA4,GB4,GC4,GD4,GE4)</f>
        <v>31</v>
      </c>
      <c r="GG4" s="64">
        <f>ROUND((GF4/20), 2)</f>
        <v>1.55</v>
      </c>
      <c r="GH4" s="53"/>
      <c r="GI4" s="63" t="s">
        <v>1203</v>
      </c>
      <c r="GJ4" s="66" t="s">
        <v>1204</v>
      </c>
      <c r="GK4" s="64" t="s">
        <v>1205</v>
      </c>
      <c r="GL4" s="1" t="s">
        <v>440</v>
      </c>
      <c r="GM4" s="60">
        <v>1</v>
      </c>
      <c r="GN4" s="62">
        <v>5</v>
      </c>
      <c r="GO4" s="62">
        <v>5</v>
      </c>
      <c r="GP4" s="62">
        <v>2</v>
      </c>
      <c r="GQ4" s="62">
        <v>2</v>
      </c>
      <c r="GR4" s="62">
        <v>2</v>
      </c>
      <c r="GS4" s="62">
        <f>LOOKUP(GR4,{1,2,3,4,5},{5,4,3,2,1})</f>
        <v>4</v>
      </c>
      <c r="GT4" s="62">
        <v>2</v>
      </c>
      <c r="GU4" s="62">
        <f>LOOKUP(GT4,{1,2,3,4,5},{5,4,3,2,1})</f>
        <v>4</v>
      </c>
      <c r="GV4" s="62">
        <v>4</v>
      </c>
      <c r="GW4" s="62">
        <v>1</v>
      </c>
      <c r="GX4" s="62">
        <f>LOOKUP(GW4,{1,2,3,4,5},{5,4,3,2,1})</f>
        <v>5</v>
      </c>
      <c r="GY4" s="62">
        <v>2</v>
      </c>
      <c r="GZ4" s="62">
        <v>4</v>
      </c>
      <c r="HA4" s="62">
        <v>5</v>
      </c>
      <c r="HB4" s="62">
        <v>4</v>
      </c>
      <c r="HC4" s="62">
        <v>4</v>
      </c>
      <c r="HD4" s="62">
        <v>3</v>
      </c>
      <c r="HE4" s="62">
        <v>5</v>
      </c>
      <c r="HF4" s="62">
        <v>3</v>
      </c>
      <c r="HG4" s="62">
        <f>LOOKUP(HF4,{1,2,3,4,5},{5,4,3,2,1})</f>
        <v>3</v>
      </c>
      <c r="HH4" s="62">
        <v>3</v>
      </c>
      <c r="HI4" s="62">
        <f>LOOKUP(HH4,{1,2,3,4,5},{5,4,3,2,1})</f>
        <v>3</v>
      </c>
      <c r="HJ4" s="62">
        <f>SUM(GN4,GO4,GP4,GQ4,GS4,GU4,GV4,GX4,GY4,GZ4,HA4,HB4,HC4,HD4,HE4,HG4,HI4)</f>
        <v>64</v>
      </c>
      <c r="HK4" s="62">
        <f>ROUND((HJ4/17), 2)</f>
        <v>3.76</v>
      </c>
      <c r="HL4" s="1"/>
      <c r="HM4" s="62">
        <v>1</v>
      </c>
      <c r="HN4" s="62">
        <v>1</v>
      </c>
      <c r="HO4" s="62">
        <v>3</v>
      </c>
      <c r="HP4" s="62">
        <v>1</v>
      </c>
      <c r="HQ4" s="62">
        <v>1</v>
      </c>
      <c r="HR4" s="62">
        <v>1</v>
      </c>
      <c r="HS4" s="62">
        <v>1</v>
      </c>
      <c r="HT4" s="62">
        <v>3</v>
      </c>
      <c r="HU4" s="62">
        <v>3</v>
      </c>
      <c r="HV4" s="62">
        <v>3</v>
      </c>
      <c r="HW4" s="62">
        <v>3</v>
      </c>
      <c r="HX4" s="62">
        <v>1</v>
      </c>
      <c r="HY4" s="62">
        <v>3</v>
      </c>
      <c r="HZ4" s="62">
        <v>2</v>
      </c>
      <c r="IA4" s="62">
        <v>1</v>
      </c>
      <c r="IB4" s="62">
        <v>3</v>
      </c>
      <c r="IC4" s="62">
        <v>2</v>
      </c>
      <c r="ID4" s="62">
        <v>1</v>
      </c>
      <c r="IE4" s="62">
        <v>1</v>
      </c>
      <c r="IF4" s="62">
        <f>LOOKUP(IE4,{1,2,3},{3,2,1})</f>
        <v>3</v>
      </c>
      <c r="IG4" s="63">
        <f>SUM(HN4,HO4,HP4,HQ4,HR4,HS4,HU4,HV4,HW4,HX4,HY4,HZ4,IA4,IB4,IC4,ID4,IF4)</f>
        <v>33</v>
      </c>
      <c r="IH4" s="64">
        <f>ROUND((IG4/17), 2)</f>
        <v>1.94</v>
      </c>
      <c r="II4" s="1"/>
      <c r="IJ4" s="63">
        <v>1</v>
      </c>
      <c r="IK4" s="66">
        <v>2</v>
      </c>
      <c r="IL4" s="66">
        <v>3</v>
      </c>
      <c r="IM4" s="66">
        <v>4</v>
      </c>
      <c r="IN4" s="66">
        <v>2</v>
      </c>
      <c r="IO4" s="66">
        <v>5</v>
      </c>
      <c r="IP4" s="64">
        <v>2</v>
      </c>
      <c r="IQ4" s="63">
        <v>1</v>
      </c>
      <c r="IR4" s="66">
        <v>3</v>
      </c>
      <c r="IS4" s="66">
        <v>4</v>
      </c>
      <c r="IT4" s="66">
        <v>3</v>
      </c>
      <c r="IU4" s="66">
        <v>3</v>
      </c>
      <c r="IV4" s="66">
        <v>5</v>
      </c>
      <c r="IW4" s="64">
        <v>3</v>
      </c>
      <c r="IX4" s="63">
        <v>1</v>
      </c>
      <c r="IY4" s="66">
        <v>4</v>
      </c>
      <c r="IZ4" s="66">
        <v>3</v>
      </c>
      <c r="JA4" s="66">
        <v>2</v>
      </c>
      <c r="JB4" s="66">
        <v>3</v>
      </c>
      <c r="JC4" s="66">
        <v>1</v>
      </c>
      <c r="JD4" s="64">
        <v>3</v>
      </c>
      <c r="JE4" s="60">
        <v>1</v>
      </c>
      <c r="JF4" s="62">
        <v>5</v>
      </c>
      <c r="JG4" s="62">
        <v>3</v>
      </c>
      <c r="JH4" s="62">
        <v>4</v>
      </c>
      <c r="JI4" s="62">
        <v>3</v>
      </c>
      <c r="JJ4" s="62">
        <v>3</v>
      </c>
      <c r="JK4" s="61">
        <v>4</v>
      </c>
      <c r="JL4" s="60">
        <v>1</v>
      </c>
      <c r="JM4" s="62">
        <v>5</v>
      </c>
      <c r="JN4" s="62">
        <v>3</v>
      </c>
      <c r="JO4" s="62">
        <v>4</v>
      </c>
      <c r="JP4" s="62">
        <v>4</v>
      </c>
      <c r="JQ4" s="62">
        <v>3</v>
      </c>
      <c r="JR4" s="61">
        <v>4</v>
      </c>
      <c r="JS4" s="1"/>
      <c r="JT4" s="63">
        <v>1</v>
      </c>
      <c r="JU4" s="66">
        <v>4</v>
      </c>
      <c r="JV4" s="66">
        <v>5</v>
      </c>
      <c r="JW4" s="66">
        <v>2</v>
      </c>
      <c r="JX4" s="66">
        <v>2</v>
      </c>
      <c r="JY4" s="66">
        <v>3</v>
      </c>
      <c r="JZ4" s="66">
        <v>2</v>
      </c>
      <c r="KA4" s="66">
        <v>4</v>
      </c>
      <c r="KB4" s="66">
        <v>3</v>
      </c>
      <c r="KC4" s="66">
        <v>3</v>
      </c>
      <c r="KD4" s="66">
        <v>4</v>
      </c>
      <c r="KE4" s="66">
        <v>2</v>
      </c>
      <c r="KF4" s="66">
        <v>5</v>
      </c>
      <c r="KG4" s="66">
        <v>4</v>
      </c>
      <c r="KH4" s="66">
        <v>4</v>
      </c>
      <c r="KI4" s="66">
        <v>3</v>
      </c>
      <c r="KJ4" s="66">
        <v>3</v>
      </c>
      <c r="KK4" s="66">
        <v>2</v>
      </c>
      <c r="KL4" s="66">
        <v>2</v>
      </c>
      <c r="KM4" s="66">
        <v>3</v>
      </c>
      <c r="KN4" s="66">
        <v>2</v>
      </c>
      <c r="KO4" s="66">
        <v>2</v>
      </c>
      <c r="KP4" s="64">
        <v>3</v>
      </c>
      <c r="KQ4" s="1"/>
      <c r="KR4" s="63">
        <v>2</v>
      </c>
      <c r="KS4" s="66">
        <v>2</v>
      </c>
      <c r="KT4" s="66">
        <v>2</v>
      </c>
      <c r="KU4" s="66">
        <v>1</v>
      </c>
      <c r="KV4" s="66">
        <v>1</v>
      </c>
      <c r="KW4" s="66">
        <v>2</v>
      </c>
      <c r="KX4" s="66">
        <v>1</v>
      </c>
      <c r="KY4" s="66">
        <v>2</v>
      </c>
      <c r="KZ4" s="66">
        <v>1</v>
      </c>
      <c r="LA4" s="64">
        <v>2</v>
      </c>
      <c r="LB4" s="62">
        <f>SUM(KR4,KS4,KT4,KU4,KV4,KW4,KX4,KY4,KZ4,LA4)</f>
        <v>16</v>
      </c>
      <c r="LC4" s="1"/>
      <c r="LD4" s="60">
        <v>1</v>
      </c>
      <c r="LE4" s="62">
        <v>4</v>
      </c>
      <c r="LF4" s="62">
        <v>4</v>
      </c>
      <c r="LG4" s="62">
        <v>2</v>
      </c>
      <c r="LH4" s="62">
        <f>LOOKUP(LG4,{1,2,3,4,5},{5,4,3,2,1})</f>
        <v>4</v>
      </c>
      <c r="LI4" s="62">
        <v>3</v>
      </c>
      <c r="LJ4" s="62">
        <v>1</v>
      </c>
      <c r="LK4" s="62">
        <f>LOOKUP(LJ4,{1,2,3,4,5},{5,4,3,2,1})</f>
        <v>5</v>
      </c>
      <c r="LL4" s="62">
        <v>2</v>
      </c>
      <c r="LM4" s="62">
        <f>LOOKUP(LL4,{1,2,3,4,5},{5,4,3,2,1})</f>
        <v>4</v>
      </c>
      <c r="LN4" s="62">
        <v>2</v>
      </c>
      <c r="LO4" s="62">
        <v>3</v>
      </c>
      <c r="LP4" s="62">
        <v>1</v>
      </c>
      <c r="LQ4" s="62">
        <v>4</v>
      </c>
      <c r="LR4" s="62">
        <f>LOOKUP(LQ4,{1,2,3,4,5},{5,4,3,2,1})</f>
        <v>2</v>
      </c>
      <c r="LS4" s="62">
        <v>2</v>
      </c>
      <c r="LT4" s="62">
        <v>4</v>
      </c>
      <c r="LU4" s="62">
        <v>3</v>
      </c>
      <c r="LV4" s="62">
        <f>LOOKUP(LU4,{1,2,3,4,5},{5,4,3,2,1})</f>
        <v>3</v>
      </c>
      <c r="LW4" s="62">
        <v>1</v>
      </c>
      <c r="LX4" s="62">
        <v>5</v>
      </c>
      <c r="LY4" s="62">
        <f>LOOKUP(LX4,{1,2,3,4,5},{5,4,3,2,1})</f>
        <v>1</v>
      </c>
      <c r="LZ4" s="62">
        <v>5</v>
      </c>
      <c r="MA4" s="62">
        <f>LOOKUP(LZ4,{1,2,3,4,5},{5,4,3,2,1})</f>
        <v>1</v>
      </c>
      <c r="MB4" s="62">
        <v>3</v>
      </c>
      <c r="MC4" s="62">
        <v>3</v>
      </c>
      <c r="MD4" s="62">
        <f>LOOKUP(MC4,{1,2,3,4,5},{5,4,3,2,1})</f>
        <v>3</v>
      </c>
      <c r="ME4" s="62">
        <v>4</v>
      </c>
      <c r="MF4" s="62">
        <f>LOOKUP(ME4,{1,2,3,4,5},{5,4,3,2,1})</f>
        <v>2</v>
      </c>
      <c r="MG4" s="62">
        <v>3</v>
      </c>
      <c r="MH4" s="62">
        <f>LOOKUP(MG4,{1,2,3,4,5},{5,4,3,2,1})</f>
        <v>3</v>
      </c>
      <c r="MI4" s="62">
        <v>4</v>
      </c>
      <c r="MJ4" s="62">
        <v>3</v>
      </c>
      <c r="MK4" s="62">
        <v>5</v>
      </c>
      <c r="ML4" s="62">
        <v>5</v>
      </c>
      <c r="MM4" s="62">
        <f>LOOKUP(ML4,{1,2,3,4,5},{5,4,3,2,1})</f>
        <v>1</v>
      </c>
      <c r="MN4" s="62">
        <v>5</v>
      </c>
      <c r="MO4" s="62">
        <f>LOOKUP(MN4,{1,2,3,4,5},{5,4,3,2,1})</f>
        <v>1</v>
      </c>
      <c r="MP4" s="62">
        <v>4</v>
      </c>
      <c r="MQ4" s="62">
        <f>LOOKUP(MP4,{1,2,3,4,5},{5,4,3,2,1})</f>
        <v>2</v>
      </c>
      <c r="MR4" s="62">
        <f>SUM(LE4,LF4,LH4,LI4,LK4,LM4,LN4,LO4,LP4,LR4,LS4,LT4,LV4,LW4,LY4,MA4,MB4,MD4,MF4,MH4,MI4,MJ4,MK4,MM4,MO4,MQ4)</f>
        <v>71</v>
      </c>
      <c r="MS4" s="62">
        <f>ROUND((MR4/26), 2)</f>
        <v>2.73</v>
      </c>
      <c r="MT4" s="1"/>
      <c r="MU4" s="59" t="s">
        <v>668</v>
      </c>
      <c r="MV4" s="1"/>
      <c r="MW4" s="1"/>
      <c r="MX4" s="1"/>
    </row>
    <row r="5" spans="1:362" x14ac:dyDescent="0.3">
      <c r="A5" s="59">
        <v>5</v>
      </c>
      <c r="B5" s="60" t="s">
        <v>1206</v>
      </c>
      <c r="C5" s="61">
        <v>1</v>
      </c>
      <c r="D5" s="1"/>
      <c r="E5" s="60">
        <v>20</v>
      </c>
      <c r="F5" s="62">
        <v>2</v>
      </c>
      <c r="G5" s="60">
        <v>1</v>
      </c>
      <c r="H5" s="62">
        <v>1</v>
      </c>
      <c r="I5" s="61">
        <v>1</v>
      </c>
      <c r="J5" s="60">
        <v>1</v>
      </c>
      <c r="K5" s="62">
        <v>1</v>
      </c>
      <c r="L5" s="62"/>
      <c r="M5" s="62"/>
      <c r="N5" s="62">
        <v>1</v>
      </c>
      <c r="O5" s="62"/>
      <c r="P5" s="62"/>
      <c r="Q5" s="61"/>
      <c r="R5" s="60">
        <v>1</v>
      </c>
      <c r="S5" s="62">
        <v>1</v>
      </c>
      <c r="T5" s="61"/>
      <c r="U5" s="62"/>
      <c r="V5" s="62"/>
      <c r="W5" s="62"/>
      <c r="X5" s="62"/>
      <c r="Y5" s="1"/>
      <c r="Z5" s="60">
        <v>1</v>
      </c>
      <c r="AA5" s="62">
        <v>1</v>
      </c>
      <c r="AB5" s="62">
        <f t="shared" ref="AB5:AB25" si="0">IF(AA5=1,1,-1)</f>
        <v>1</v>
      </c>
      <c r="AC5" s="62">
        <v>1</v>
      </c>
      <c r="AD5" s="62">
        <f t="shared" ref="AD5:AD25" si="1">IF(AC5=1,1,-1)</f>
        <v>1</v>
      </c>
      <c r="AE5" s="62">
        <v>1</v>
      </c>
      <c r="AF5" s="62">
        <f t="shared" ref="AF5:AF25" si="2">IF(AE5=1,1,-1)</f>
        <v>1</v>
      </c>
      <c r="AG5" s="62">
        <v>2</v>
      </c>
      <c r="AH5" s="62">
        <f t="shared" ref="AH5:AH25" si="3">IF(AG5=2,1,-1)</f>
        <v>1</v>
      </c>
      <c r="AI5" s="62">
        <v>2</v>
      </c>
      <c r="AJ5" s="62">
        <f t="shared" ref="AJ5:AJ25" si="4">IF(AI5=2,1,-1)</f>
        <v>1</v>
      </c>
      <c r="AK5" s="62">
        <v>1</v>
      </c>
      <c r="AL5" s="62">
        <f t="shared" ref="AL5:AL25" si="5">IF(AK5=1,1,-1)</f>
        <v>1</v>
      </c>
      <c r="AM5" s="62">
        <v>2</v>
      </c>
      <c r="AN5" s="62">
        <f t="shared" ref="AN5:AN25" si="6">IF(AM5=2,1,-1)</f>
        <v>1</v>
      </c>
      <c r="AO5" s="62">
        <v>2</v>
      </c>
      <c r="AP5" s="62">
        <f t="shared" ref="AP5:AP25" si="7">IF(AO5=2,1,-1)</f>
        <v>1</v>
      </c>
      <c r="AQ5" s="62">
        <v>1</v>
      </c>
      <c r="AR5" s="62">
        <f t="shared" ref="AR5:AR25" si="8">IF(AQ5=1,1,-1)</f>
        <v>1</v>
      </c>
      <c r="AS5" s="62">
        <v>1</v>
      </c>
      <c r="AT5" s="62">
        <f t="shared" ref="AT5:AT25" si="9">IF(AS5=2,1,-1)</f>
        <v>-1</v>
      </c>
      <c r="AU5" s="62">
        <v>1</v>
      </c>
      <c r="AV5" s="62">
        <f t="shared" ref="AV5:AV25" si="10">IF(AU5=2,1,-1)</f>
        <v>-1</v>
      </c>
      <c r="AW5" s="62">
        <v>1</v>
      </c>
      <c r="AX5" s="62">
        <f t="shared" ref="AX5:AX25" si="11">IF(AW5=1,1,-1)</f>
        <v>1</v>
      </c>
      <c r="AY5" s="62">
        <v>1</v>
      </c>
      <c r="AZ5" s="62">
        <f t="shared" ref="AZ5:AZ25" si="12">IF(AY5=1,1,-1)</f>
        <v>1</v>
      </c>
      <c r="BA5" s="62">
        <v>2</v>
      </c>
      <c r="BB5" s="62">
        <f t="shared" ref="BB5:BB25" si="13">IF(BA5=2,1,-1)</f>
        <v>1</v>
      </c>
      <c r="BC5" s="62">
        <v>1</v>
      </c>
      <c r="BD5" s="62">
        <f t="shared" ref="BD5:BD25" si="14">IF(BC5=1,1,-1)</f>
        <v>1</v>
      </c>
      <c r="BE5" s="62">
        <v>2</v>
      </c>
      <c r="BF5" s="62">
        <f t="shared" ref="BF5:BF25" si="15">IF(BE5=2,1,-1)</f>
        <v>1</v>
      </c>
      <c r="BG5" s="62">
        <v>2</v>
      </c>
      <c r="BH5" s="62">
        <f t="shared" ref="BH5:BH25" si="16">IF(BG5=2,1,-1)</f>
        <v>1</v>
      </c>
      <c r="BI5" s="62">
        <v>1</v>
      </c>
      <c r="BJ5" s="62">
        <f t="shared" ref="BJ5:BJ25" si="17">IF(BI5=1,1,-1)</f>
        <v>1</v>
      </c>
      <c r="BK5" s="62">
        <v>1</v>
      </c>
      <c r="BL5" s="62">
        <f t="shared" ref="BL5:BL25" si="18">IF(BK5=1,1,-1)</f>
        <v>1</v>
      </c>
      <c r="BM5" s="62">
        <v>2</v>
      </c>
      <c r="BN5" s="62">
        <f t="shared" ref="BN5:BN25" si="19">IF(BM5=2,1,-1)</f>
        <v>1</v>
      </c>
      <c r="BO5" s="62">
        <v>1</v>
      </c>
      <c r="BP5" s="62">
        <f t="shared" ref="BP5:BP25" si="20">IF(BO5=2,1,-1)</f>
        <v>-1</v>
      </c>
      <c r="BQ5" s="59">
        <f t="shared" ref="BQ5:BQ25" si="21">SUM(AB5,AD5,AF5,AH5,AJ5,AL5,AN5,AP5,AR5,AT5,AV5,AX5,AZ5,BB5,BD5,BF5,BH5,BJ5,BL5,BN5,BP5)</f>
        <v>15</v>
      </c>
      <c r="BR5" s="1"/>
      <c r="BS5" s="60">
        <v>1</v>
      </c>
      <c r="BT5" s="62">
        <v>3</v>
      </c>
      <c r="BU5" s="62">
        <v>2</v>
      </c>
      <c r="BV5" s="62">
        <v>2</v>
      </c>
      <c r="BW5" s="62">
        <v>5</v>
      </c>
      <c r="BX5" s="62">
        <v>4</v>
      </c>
      <c r="BY5" s="62">
        <v>4</v>
      </c>
      <c r="BZ5" s="62">
        <v>3</v>
      </c>
      <c r="CA5" s="62">
        <v>3</v>
      </c>
      <c r="CB5" s="62">
        <v>5</v>
      </c>
      <c r="CC5" s="62">
        <v>4</v>
      </c>
      <c r="CD5" s="62">
        <v>4</v>
      </c>
      <c r="CE5" s="62">
        <v>4</v>
      </c>
      <c r="CF5" s="62">
        <v>2</v>
      </c>
      <c r="CG5" s="62">
        <v>2</v>
      </c>
      <c r="CH5" s="62">
        <v>5</v>
      </c>
      <c r="CI5" s="62">
        <v>2</v>
      </c>
      <c r="CJ5" s="62">
        <v>5</v>
      </c>
      <c r="CK5" s="62">
        <v>2</v>
      </c>
      <c r="CL5" s="62">
        <v>4</v>
      </c>
      <c r="CM5" s="62">
        <v>2</v>
      </c>
      <c r="CN5" s="62">
        <v>2</v>
      </c>
      <c r="CO5" s="62">
        <f>LOOKUP(CN5,{1,2,3,4,5},{5,4,3,2,1})</f>
        <v>4</v>
      </c>
      <c r="CP5" s="62">
        <v>2</v>
      </c>
      <c r="CQ5" s="62">
        <v>2</v>
      </c>
      <c r="CR5" s="62">
        <v>3</v>
      </c>
      <c r="CS5" s="62">
        <v>2</v>
      </c>
      <c r="CT5" s="62">
        <v>1</v>
      </c>
      <c r="CU5" s="62">
        <v>1</v>
      </c>
      <c r="CV5" s="62">
        <v>4</v>
      </c>
      <c r="CW5" s="62">
        <f>LOOKUP(CV5,{1,2,3,4,5},{5,4,3,2,1})</f>
        <v>2</v>
      </c>
      <c r="CX5" s="62">
        <v>5</v>
      </c>
      <c r="CY5" s="62">
        <f>LOOKUP(CX5,{1,2,3,4,5},{5,4,3,2,1})</f>
        <v>1</v>
      </c>
      <c r="CZ5" s="62">
        <v>5</v>
      </c>
      <c r="DA5" s="62">
        <f>LOOKUP(CZ5,{1,2,3,4,5},{5,4,3,2,1})</f>
        <v>1</v>
      </c>
      <c r="DB5" s="62">
        <v>4</v>
      </c>
      <c r="DC5" s="62">
        <v>4</v>
      </c>
      <c r="DD5" s="62">
        <v>4</v>
      </c>
      <c r="DE5" s="62">
        <v>2</v>
      </c>
      <c r="DF5" s="62">
        <v>2</v>
      </c>
      <c r="DG5" s="62">
        <v>2</v>
      </c>
      <c r="DH5" s="60">
        <f t="shared" ref="DH5:DH9" si="22">SUM(BT5,BU5,BV5)</f>
        <v>7</v>
      </c>
      <c r="DI5" s="62">
        <f t="shared" ref="DI5:DI9" si="23">ROUND(AVERAGE(BT5,BU5,BV5),4)</f>
        <v>2.3332999999999999</v>
      </c>
      <c r="DJ5" s="62">
        <f t="shared" ref="DJ5:DJ9" si="24">SUM(DB5,DC5,DD5)</f>
        <v>12</v>
      </c>
      <c r="DK5" s="62">
        <f t="shared" ref="DK5:DK9" si="25">ROUND(AVERAGE(DB5,DC5,DD5),4)</f>
        <v>4</v>
      </c>
      <c r="DL5" s="62">
        <f t="shared" ref="DL5:DL9" si="26">SUM(DH5,DJ5)</f>
        <v>19</v>
      </c>
      <c r="DM5" s="61">
        <f t="shared" ref="DM5:DM9" si="27">ROUND(AVERAGE(DI5,DK5),4)</f>
        <v>3.1667000000000001</v>
      </c>
      <c r="DN5" s="60">
        <f t="shared" ref="DN5:DN9" si="28">SUM(BW5,BY5,CF5,CG5,CH5,CJ5)</f>
        <v>23</v>
      </c>
      <c r="DO5" s="62">
        <f t="shared" ref="DO5:DO9" si="29">ROUND(AVERAGE(BW5,BY5,CF5,CG5,CH5,CJ5),4)</f>
        <v>3.8332999999999999</v>
      </c>
      <c r="DP5" s="62">
        <f t="shared" ref="DP5:DP9" si="30">SUM(BX5,BZ5,CB5,CC5,CD5,CE5,CI5,CK5)</f>
        <v>28</v>
      </c>
      <c r="DQ5" s="62">
        <f t="shared" ref="DQ5:DQ9" si="31">ROUND(AVERAGE(BX5,BZ5,CB5,CC5,CD5,CE5,CI5,CK5),4)</f>
        <v>3.5</v>
      </c>
      <c r="DR5" s="62">
        <f t="shared" ref="DR5:DR9" si="32">SUM(DN5,DP5)</f>
        <v>51</v>
      </c>
      <c r="DS5" s="61">
        <f t="shared" ref="DS5:DS9" si="33">ROUND((DR5/14), 2)</f>
        <v>3.64</v>
      </c>
      <c r="DT5" s="60">
        <f t="shared" ref="DT5:DT9" si="34">SUM(CL5,CM5,CO5)</f>
        <v>10</v>
      </c>
      <c r="DU5" s="62">
        <f t="shared" ref="DU5:DU9" si="35">ROUND(AVERAGE(CL5,CM5,CO5),4)</f>
        <v>3.3332999999999999</v>
      </c>
      <c r="DV5" s="62">
        <f t="shared" ref="DV5:DV9" si="36">SUM(CP5,CQ5,CR5)</f>
        <v>7</v>
      </c>
      <c r="DW5" s="62">
        <f t="shared" ref="DW5:DW9" si="37">ROUND(AVERAGE(CP5,CQ5,CR5),4)</f>
        <v>2.3332999999999999</v>
      </c>
      <c r="DX5" s="62">
        <f t="shared" ref="DX5:DX9" si="38">SUM(DT5,DV5)</f>
        <v>17</v>
      </c>
      <c r="DY5" s="61">
        <f t="shared" ref="DY5:DY9" si="39">ROUND((DX5/6), 2)</f>
        <v>2.83</v>
      </c>
      <c r="DZ5" s="60">
        <f t="shared" ref="DZ5:DZ9" si="40">SUM(CS5,CT5,CU5,CW5,CY5,DA5)</f>
        <v>8</v>
      </c>
      <c r="EA5" s="61">
        <f t="shared" ref="EA5:EA9" si="41">ROUND((DZ5/6), 2)</f>
        <v>1.33</v>
      </c>
      <c r="EB5" s="60">
        <f t="shared" ref="EB5:EB9" si="42">SUM(DE5,DF5,DG5)</f>
        <v>6</v>
      </c>
      <c r="EC5" s="61">
        <f t="shared" ref="EC5:EC9" si="43">ROUND((EB5/3), 2)</f>
        <v>2</v>
      </c>
      <c r="ED5" s="60">
        <f t="shared" ref="ED5:ED9" si="44">SUM(DH5,DJ5,DN5,DP5,DT5,DV5,DZ5,EB5)</f>
        <v>101</v>
      </c>
      <c r="EE5" s="61">
        <f t="shared" ref="EE5:EE9" si="45">ROUND((ED5/35), 2)</f>
        <v>2.89</v>
      </c>
      <c r="EF5" s="1"/>
      <c r="EG5" s="60">
        <v>1</v>
      </c>
      <c r="EH5" s="62">
        <v>1</v>
      </c>
      <c r="EI5" s="62">
        <v>2</v>
      </c>
      <c r="EJ5" s="62">
        <v>1</v>
      </c>
      <c r="EK5" s="62">
        <v>1</v>
      </c>
      <c r="EL5" s="62">
        <v>1</v>
      </c>
      <c r="EM5" s="62">
        <v>1</v>
      </c>
      <c r="EN5" s="62">
        <v>1</v>
      </c>
      <c r="EO5" s="62">
        <v>1</v>
      </c>
      <c r="EP5" s="62">
        <v>1</v>
      </c>
      <c r="EQ5" s="62">
        <v>1</v>
      </c>
      <c r="ER5" s="62">
        <v>2</v>
      </c>
      <c r="ES5" s="62">
        <v>1</v>
      </c>
      <c r="ET5" s="62">
        <v>1</v>
      </c>
      <c r="EU5" s="62">
        <v>1</v>
      </c>
      <c r="EV5" s="62">
        <v>1</v>
      </c>
      <c r="EW5" s="62">
        <v>4</v>
      </c>
      <c r="EX5" s="62">
        <v>4</v>
      </c>
      <c r="EY5" s="62">
        <v>1</v>
      </c>
      <c r="EZ5" s="62">
        <v>1</v>
      </c>
      <c r="FA5" s="62">
        <v>1</v>
      </c>
      <c r="FB5" s="62">
        <v>1</v>
      </c>
      <c r="FC5" s="60">
        <f t="shared" ref="FC5:FC9" si="46">SUM(EH5,EI5,EJ5,EK5,EL5,EM5,EN5,EO5,EP5,EQ5,ES5,ET5,EU5,EV5,EW5,EX5,EY5,EZ5,FA5,FB5)</f>
        <v>27</v>
      </c>
      <c r="FD5" s="61">
        <f t="shared" ref="FD5:FD9" si="47">ROUND((FC5/20), 4)</f>
        <v>1.35</v>
      </c>
      <c r="FE5" s="1"/>
      <c r="FF5" s="60" t="s">
        <v>964</v>
      </c>
      <c r="FG5" s="62" t="s">
        <v>1207</v>
      </c>
      <c r="FH5" s="61" t="s">
        <v>668</v>
      </c>
      <c r="FI5" s="1" t="s">
        <v>440</v>
      </c>
      <c r="FJ5" s="60">
        <v>1</v>
      </c>
      <c r="FK5" s="62">
        <v>1</v>
      </c>
      <c r="FL5" s="62">
        <v>1</v>
      </c>
      <c r="FM5" s="62">
        <v>1</v>
      </c>
      <c r="FN5" s="62">
        <v>1</v>
      </c>
      <c r="FO5" s="62">
        <v>2</v>
      </c>
      <c r="FP5" s="62">
        <v>2</v>
      </c>
      <c r="FQ5" s="62">
        <v>2</v>
      </c>
      <c r="FR5" s="62">
        <v>1</v>
      </c>
      <c r="FS5" s="62">
        <v>1</v>
      </c>
      <c r="FT5" s="62">
        <v>1</v>
      </c>
      <c r="FU5" s="62">
        <v>2</v>
      </c>
      <c r="FV5" s="62">
        <v>2</v>
      </c>
      <c r="FW5" s="62">
        <v>2</v>
      </c>
      <c r="FX5" s="62">
        <v>2</v>
      </c>
      <c r="FY5" s="62">
        <v>2</v>
      </c>
      <c r="FZ5" s="62">
        <v>1</v>
      </c>
      <c r="GA5" s="62">
        <v>1</v>
      </c>
      <c r="GB5" s="62">
        <v>2</v>
      </c>
      <c r="GC5" s="62">
        <v>2</v>
      </c>
      <c r="GD5" s="62">
        <v>2</v>
      </c>
      <c r="GE5" s="62">
        <v>2</v>
      </c>
      <c r="GF5" s="60">
        <f t="shared" ref="GF5:GF9" si="48">SUM(FK5,FL5,FM5,FN5,FO5,FP5,FQ5,FR5,FS5,FT5,FV5,FW5,FX5,FY5,FZ5,GA5,GB5,GC5,GD5,GE5)</f>
        <v>31</v>
      </c>
      <c r="GG5" s="61">
        <f t="shared" ref="GG5:GG9" si="49">ROUND((GF5/20), 2)</f>
        <v>1.55</v>
      </c>
      <c r="GH5" s="1"/>
      <c r="GI5" s="60" t="s">
        <v>507</v>
      </c>
      <c r="GJ5" s="62" t="s">
        <v>1208</v>
      </c>
      <c r="GK5" s="61" t="s">
        <v>1209</v>
      </c>
      <c r="GL5" s="1" t="s">
        <v>440</v>
      </c>
      <c r="GM5" s="60">
        <v>1</v>
      </c>
      <c r="GN5" s="62">
        <v>5</v>
      </c>
      <c r="GO5" s="62">
        <v>4</v>
      </c>
      <c r="GP5" s="62">
        <v>2</v>
      </c>
      <c r="GQ5" s="62">
        <v>2</v>
      </c>
      <c r="GR5" s="62">
        <v>5</v>
      </c>
      <c r="GS5" s="62">
        <f>LOOKUP(GR5,{1,2,3,4,5},{5,4,3,2,1})</f>
        <v>1</v>
      </c>
      <c r="GT5" s="62">
        <v>1</v>
      </c>
      <c r="GU5" s="62">
        <f>LOOKUP(GT5,{1,2,3,4,5},{5,4,3,2,1})</f>
        <v>5</v>
      </c>
      <c r="GV5" s="62">
        <v>2</v>
      </c>
      <c r="GW5" s="62">
        <v>1</v>
      </c>
      <c r="GX5" s="62">
        <f>LOOKUP(GW5,{1,2,3,4,5},{5,4,3,2,1})</f>
        <v>5</v>
      </c>
      <c r="GY5" s="62">
        <v>5</v>
      </c>
      <c r="GZ5" s="62">
        <v>5</v>
      </c>
      <c r="HA5" s="62">
        <v>4</v>
      </c>
      <c r="HB5" s="62">
        <v>2</v>
      </c>
      <c r="HC5" s="62">
        <v>2</v>
      </c>
      <c r="HD5" s="62">
        <v>4</v>
      </c>
      <c r="HE5" s="62">
        <v>5</v>
      </c>
      <c r="HF5" s="62">
        <v>1</v>
      </c>
      <c r="HG5" s="62">
        <f>LOOKUP(HF5,{1,2,3,4,5},{5,4,3,2,1})</f>
        <v>5</v>
      </c>
      <c r="HH5" s="62">
        <v>1</v>
      </c>
      <c r="HI5" s="62">
        <f>LOOKUP(HH5,{1,2,3,4,5},{5,4,3,2,1})</f>
        <v>5</v>
      </c>
      <c r="HJ5" s="62">
        <f t="shared" ref="HJ5:HJ9" si="50">SUM(GN5,GO5,GP5,GQ5,GS5,GU5,GV5,GX5,GY5,GZ5,HA5,HB5,HC5,HD5,HE5,HG5,HI5)</f>
        <v>63</v>
      </c>
      <c r="HK5" s="62">
        <f t="shared" ref="HK5:HK9" si="51">ROUND((HJ5/17), 2)</f>
        <v>3.71</v>
      </c>
      <c r="HL5" s="1"/>
      <c r="HM5" s="62">
        <v>1</v>
      </c>
      <c r="HN5" s="62">
        <v>2</v>
      </c>
      <c r="HO5" s="62">
        <v>3</v>
      </c>
      <c r="HP5" s="62">
        <v>3</v>
      </c>
      <c r="HQ5" s="62">
        <v>1</v>
      </c>
      <c r="HR5" s="62">
        <v>1</v>
      </c>
      <c r="HS5" s="62">
        <v>1</v>
      </c>
      <c r="HT5" s="62">
        <v>3</v>
      </c>
      <c r="HU5" s="62">
        <v>3</v>
      </c>
      <c r="HV5" s="62">
        <v>2</v>
      </c>
      <c r="HW5" s="62">
        <v>3</v>
      </c>
      <c r="HX5" s="62">
        <v>1</v>
      </c>
      <c r="HY5" s="62">
        <v>2</v>
      </c>
      <c r="HZ5" s="62">
        <v>1</v>
      </c>
      <c r="IA5" s="62">
        <v>2</v>
      </c>
      <c r="IB5" s="62">
        <v>3</v>
      </c>
      <c r="IC5" s="62">
        <v>3</v>
      </c>
      <c r="ID5" s="62">
        <v>1</v>
      </c>
      <c r="IE5" s="62">
        <v>2</v>
      </c>
      <c r="IF5" s="62">
        <f>LOOKUP(IE5,{1,2,3},{3,2,1})</f>
        <v>2</v>
      </c>
      <c r="IG5" s="60">
        <f t="shared" ref="IG5:IG9" si="52">SUM(HN5,HO5,HP5,HQ5,HR5,HS5,HU5,HV5,HW5,HX5,HY5,HZ5,IA5,IB5,IC5,ID5,IF5)</f>
        <v>34</v>
      </c>
      <c r="IH5" s="61">
        <f t="shared" ref="IH5:IH9" si="53">ROUND((IG5/17), 2)</f>
        <v>2</v>
      </c>
      <c r="II5" s="1"/>
      <c r="IJ5" s="60">
        <v>1</v>
      </c>
      <c r="IK5" s="62">
        <v>2</v>
      </c>
      <c r="IL5" s="62">
        <v>3</v>
      </c>
      <c r="IM5" s="62">
        <v>4</v>
      </c>
      <c r="IN5" s="62">
        <v>1</v>
      </c>
      <c r="IO5" s="62">
        <v>5</v>
      </c>
      <c r="IP5" s="61">
        <v>4</v>
      </c>
      <c r="IQ5" s="60">
        <v>1</v>
      </c>
      <c r="IR5" s="62">
        <v>2</v>
      </c>
      <c r="IS5" s="62">
        <v>5</v>
      </c>
      <c r="IT5" s="62">
        <v>3</v>
      </c>
      <c r="IU5" s="62">
        <v>3</v>
      </c>
      <c r="IV5" s="62">
        <v>5</v>
      </c>
      <c r="IW5" s="61">
        <v>4</v>
      </c>
      <c r="IX5" s="60">
        <v>1</v>
      </c>
      <c r="IY5" s="62">
        <v>4</v>
      </c>
      <c r="IZ5" s="62">
        <v>3</v>
      </c>
      <c r="JA5" s="62">
        <v>1</v>
      </c>
      <c r="JB5" s="62">
        <v>4</v>
      </c>
      <c r="JC5" s="62">
        <v>1</v>
      </c>
      <c r="JD5" s="61">
        <v>4</v>
      </c>
      <c r="JE5" s="60">
        <v>1</v>
      </c>
      <c r="JF5" s="62">
        <v>5</v>
      </c>
      <c r="JG5" s="62">
        <v>5</v>
      </c>
      <c r="JH5" s="62">
        <v>5</v>
      </c>
      <c r="JI5" s="62">
        <v>5</v>
      </c>
      <c r="JJ5" s="62">
        <v>5</v>
      </c>
      <c r="JK5" s="61">
        <v>5</v>
      </c>
      <c r="JL5" s="60">
        <v>1</v>
      </c>
      <c r="JM5" s="62">
        <v>4</v>
      </c>
      <c r="JN5" s="62">
        <v>4</v>
      </c>
      <c r="JO5" s="62">
        <v>4</v>
      </c>
      <c r="JP5" s="62">
        <v>5</v>
      </c>
      <c r="JQ5" s="62">
        <v>3</v>
      </c>
      <c r="JR5" s="61">
        <v>5</v>
      </c>
      <c r="JS5" s="1"/>
      <c r="JT5" s="60">
        <v>1</v>
      </c>
      <c r="JU5" s="62">
        <v>4</v>
      </c>
      <c r="JV5" s="62">
        <v>4</v>
      </c>
      <c r="JW5" s="62">
        <v>2</v>
      </c>
      <c r="JX5" s="62">
        <v>1</v>
      </c>
      <c r="JY5" s="62">
        <v>4</v>
      </c>
      <c r="JZ5" s="62">
        <v>1</v>
      </c>
      <c r="KA5" s="62">
        <v>4</v>
      </c>
      <c r="KB5" s="62">
        <v>1</v>
      </c>
      <c r="KC5" s="62">
        <v>4</v>
      </c>
      <c r="KD5" s="62">
        <v>4</v>
      </c>
      <c r="KE5" s="62">
        <v>3</v>
      </c>
      <c r="KF5" s="62">
        <v>4</v>
      </c>
      <c r="KG5" s="62">
        <v>2</v>
      </c>
      <c r="KH5" s="62">
        <v>2</v>
      </c>
      <c r="KI5" s="62">
        <v>2</v>
      </c>
      <c r="KJ5" s="62">
        <v>4</v>
      </c>
      <c r="KK5" s="62">
        <v>3</v>
      </c>
      <c r="KL5" s="62">
        <v>3</v>
      </c>
      <c r="KM5" s="62">
        <v>1</v>
      </c>
      <c r="KN5" s="62">
        <v>3</v>
      </c>
      <c r="KO5" s="62">
        <v>1</v>
      </c>
      <c r="KP5" s="61">
        <v>2</v>
      </c>
      <c r="KQ5" s="1"/>
      <c r="KR5" s="60">
        <v>1</v>
      </c>
      <c r="KS5" s="62">
        <v>2</v>
      </c>
      <c r="KT5" s="62">
        <v>1</v>
      </c>
      <c r="KU5" s="62">
        <v>1</v>
      </c>
      <c r="KV5" s="62">
        <v>1</v>
      </c>
      <c r="KW5" s="62">
        <v>1</v>
      </c>
      <c r="KX5" s="62">
        <v>2</v>
      </c>
      <c r="KY5" s="62">
        <v>1</v>
      </c>
      <c r="KZ5" s="62">
        <v>2</v>
      </c>
      <c r="LA5" s="61">
        <v>1</v>
      </c>
      <c r="LB5" s="62">
        <f t="shared" ref="LB5:LB9" si="54">SUM(KR5,KS5,KT5,KU5,KV5,KW5,KX5,KY5,KZ5,LA5)</f>
        <v>13</v>
      </c>
      <c r="LC5" s="1"/>
      <c r="LD5" s="60">
        <v>1</v>
      </c>
      <c r="LE5" s="62">
        <v>4</v>
      </c>
      <c r="LF5" s="62">
        <v>2</v>
      </c>
      <c r="LG5" s="62" t="s">
        <v>668</v>
      </c>
      <c r="LH5" s="62" t="s">
        <v>668</v>
      </c>
      <c r="LI5" s="62">
        <v>2</v>
      </c>
      <c r="LJ5" s="62">
        <v>1</v>
      </c>
      <c r="LK5" s="62">
        <f>LOOKUP(LJ5,{1,2,3,4,5},{5,4,3,2,1})</f>
        <v>5</v>
      </c>
      <c r="LL5" s="62">
        <v>2</v>
      </c>
      <c r="LM5" s="62">
        <f>LOOKUP(LL5,{1,2,3,4,5},{5,4,3,2,1})</f>
        <v>4</v>
      </c>
      <c r="LN5" s="62">
        <v>4</v>
      </c>
      <c r="LO5" s="62">
        <v>2</v>
      </c>
      <c r="LP5" s="62">
        <v>4</v>
      </c>
      <c r="LQ5" s="62">
        <v>4</v>
      </c>
      <c r="LR5" s="62">
        <f>LOOKUP(LQ5,{1,2,3,4,5},{5,4,3,2,1})</f>
        <v>2</v>
      </c>
      <c r="LS5" s="62">
        <v>1</v>
      </c>
      <c r="LT5" s="62">
        <v>4</v>
      </c>
      <c r="LU5" s="62">
        <v>3</v>
      </c>
      <c r="LV5" s="62">
        <f>LOOKUP(LU5,{1,2,3,4,5},{5,4,3,2,1})</f>
        <v>3</v>
      </c>
      <c r="LW5" s="62">
        <v>1</v>
      </c>
      <c r="LX5" s="62">
        <v>5</v>
      </c>
      <c r="LY5" s="62">
        <f>LOOKUP(LX5,{1,2,3,4,5},{5,4,3,2,1})</f>
        <v>1</v>
      </c>
      <c r="LZ5" s="62">
        <v>2</v>
      </c>
      <c r="MA5" s="62">
        <f>LOOKUP(LZ5,{1,2,3,4,5},{5,4,3,2,1})</f>
        <v>4</v>
      </c>
      <c r="MB5" s="62">
        <v>3</v>
      </c>
      <c r="MC5" s="62">
        <v>2</v>
      </c>
      <c r="MD5" s="62">
        <f>LOOKUP(MC5,{1,2,3,4,5},{5,4,3,2,1})</f>
        <v>4</v>
      </c>
      <c r="ME5" s="62">
        <v>3</v>
      </c>
      <c r="MF5" s="62">
        <f>LOOKUP(ME5,{1,2,3,4,5},{5,4,3,2,1})</f>
        <v>3</v>
      </c>
      <c r="MG5" s="62">
        <v>2</v>
      </c>
      <c r="MH5" s="62">
        <f>LOOKUP(MG5,{1,2,3,4,5},{5,4,3,2,1})</f>
        <v>4</v>
      </c>
      <c r="MI5" s="62">
        <v>4</v>
      </c>
      <c r="MJ5" s="62">
        <v>4</v>
      </c>
      <c r="MK5" s="62">
        <v>4</v>
      </c>
      <c r="ML5" s="62">
        <v>1</v>
      </c>
      <c r="MM5" s="62">
        <f>LOOKUP(ML5,{1,2,3,4,5},{5,4,3,2,1})</f>
        <v>5</v>
      </c>
      <c r="MN5" s="62">
        <v>5</v>
      </c>
      <c r="MO5" s="62">
        <f>LOOKUP(MN5,{1,2,3,4,5},{5,4,3,2,1})</f>
        <v>1</v>
      </c>
      <c r="MP5" s="62">
        <v>4</v>
      </c>
      <c r="MQ5" s="62">
        <f>LOOKUP(MP5,{1,2,3,4,5},{5,4,3,2,1})</f>
        <v>2</v>
      </c>
      <c r="MR5" s="62">
        <f t="shared" ref="MR5:MR9" si="55">SUM(LE5,LF5,LH5,LI5,LK5,LM5,LN5,LO5,LP5,LR5,LS5,LT5,LV5,LW5,LY5,MA5,MB5,MD5,MF5,MH5,MI5,MJ5,MK5,MM5,MO5,MQ5)</f>
        <v>77</v>
      </c>
      <c r="MS5" s="62">
        <f t="shared" ref="MS5:MS9" si="56">ROUND((MR5/26), 2)</f>
        <v>2.96</v>
      </c>
      <c r="MT5" s="1"/>
      <c r="MU5" s="59" t="s">
        <v>668</v>
      </c>
      <c r="MV5" s="1"/>
      <c r="MW5" s="1"/>
      <c r="MX5" s="1"/>
    </row>
    <row r="6" spans="1:362" x14ac:dyDescent="0.3">
      <c r="A6" s="59">
        <v>13</v>
      </c>
      <c r="B6" s="60" t="s">
        <v>1210</v>
      </c>
      <c r="C6" s="61">
        <v>1</v>
      </c>
      <c r="D6" s="1"/>
      <c r="E6" s="60">
        <v>19</v>
      </c>
      <c r="F6" s="62">
        <v>2</v>
      </c>
      <c r="G6" s="60">
        <v>1</v>
      </c>
      <c r="H6" s="62">
        <v>2</v>
      </c>
      <c r="I6" s="61">
        <v>1</v>
      </c>
      <c r="J6" s="60">
        <v>1</v>
      </c>
      <c r="K6" s="62">
        <v>1</v>
      </c>
      <c r="L6" s="62"/>
      <c r="M6" s="62">
        <v>1</v>
      </c>
      <c r="N6" s="62">
        <v>1</v>
      </c>
      <c r="O6" s="62">
        <v>1</v>
      </c>
      <c r="P6" s="62">
        <v>1</v>
      </c>
      <c r="Q6" s="61" t="s">
        <v>1211</v>
      </c>
      <c r="R6" s="60">
        <v>1</v>
      </c>
      <c r="S6" s="62">
        <v>1</v>
      </c>
      <c r="T6" s="61"/>
      <c r="U6" s="62"/>
      <c r="V6" s="62"/>
      <c r="W6" s="62"/>
      <c r="X6" s="62"/>
      <c r="Y6" s="1"/>
      <c r="Z6" s="60">
        <v>1</v>
      </c>
      <c r="AA6" s="62">
        <v>1</v>
      </c>
      <c r="AB6" s="62">
        <f t="shared" si="0"/>
        <v>1</v>
      </c>
      <c r="AC6" s="62">
        <v>1</v>
      </c>
      <c r="AD6" s="62">
        <f t="shared" si="1"/>
        <v>1</v>
      </c>
      <c r="AE6" s="62">
        <v>1</v>
      </c>
      <c r="AF6" s="62">
        <f t="shared" si="2"/>
        <v>1</v>
      </c>
      <c r="AG6" s="62">
        <v>1</v>
      </c>
      <c r="AH6" s="62">
        <f t="shared" si="3"/>
        <v>-1</v>
      </c>
      <c r="AI6" s="62">
        <v>2</v>
      </c>
      <c r="AJ6" s="62">
        <f t="shared" si="4"/>
        <v>1</v>
      </c>
      <c r="AK6" s="62">
        <v>1</v>
      </c>
      <c r="AL6" s="62">
        <f t="shared" si="5"/>
        <v>1</v>
      </c>
      <c r="AM6" s="62">
        <v>2</v>
      </c>
      <c r="AN6" s="62">
        <f t="shared" si="6"/>
        <v>1</v>
      </c>
      <c r="AO6" s="62">
        <v>2</v>
      </c>
      <c r="AP6" s="62">
        <f t="shared" si="7"/>
        <v>1</v>
      </c>
      <c r="AQ6" s="62">
        <v>1</v>
      </c>
      <c r="AR6" s="62">
        <f t="shared" si="8"/>
        <v>1</v>
      </c>
      <c r="AS6" s="62">
        <v>1</v>
      </c>
      <c r="AT6" s="62">
        <f t="shared" si="9"/>
        <v>-1</v>
      </c>
      <c r="AU6" s="62">
        <v>1</v>
      </c>
      <c r="AV6" s="62">
        <f t="shared" si="10"/>
        <v>-1</v>
      </c>
      <c r="AW6" s="62">
        <v>1</v>
      </c>
      <c r="AX6" s="62">
        <f t="shared" si="11"/>
        <v>1</v>
      </c>
      <c r="AY6" s="62">
        <v>1</v>
      </c>
      <c r="AZ6" s="62">
        <f t="shared" si="12"/>
        <v>1</v>
      </c>
      <c r="BA6" s="62">
        <v>1</v>
      </c>
      <c r="BB6" s="62">
        <f t="shared" si="13"/>
        <v>-1</v>
      </c>
      <c r="BC6" s="62">
        <v>1</v>
      </c>
      <c r="BD6" s="62">
        <f t="shared" si="14"/>
        <v>1</v>
      </c>
      <c r="BE6" s="62">
        <v>1</v>
      </c>
      <c r="BF6" s="62">
        <f t="shared" si="15"/>
        <v>-1</v>
      </c>
      <c r="BG6" s="62">
        <v>1</v>
      </c>
      <c r="BH6" s="62">
        <f t="shared" si="16"/>
        <v>-1</v>
      </c>
      <c r="BI6" s="62">
        <v>1</v>
      </c>
      <c r="BJ6" s="62">
        <f t="shared" si="17"/>
        <v>1</v>
      </c>
      <c r="BK6" s="62">
        <v>1</v>
      </c>
      <c r="BL6" s="62">
        <f t="shared" si="18"/>
        <v>1</v>
      </c>
      <c r="BM6" s="62">
        <v>1</v>
      </c>
      <c r="BN6" s="62">
        <f t="shared" si="19"/>
        <v>-1</v>
      </c>
      <c r="BO6" s="62">
        <v>1</v>
      </c>
      <c r="BP6" s="62">
        <f t="shared" si="20"/>
        <v>-1</v>
      </c>
      <c r="BQ6" s="59">
        <f t="shared" si="21"/>
        <v>5</v>
      </c>
      <c r="BR6" s="1"/>
      <c r="BS6" s="60">
        <v>1</v>
      </c>
      <c r="BT6" s="62">
        <v>4</v>
      </c>
      <c r="BU6" s="62">
        <v>4</v>
      </c>
      <c r="BV6" s="62">
        <v>4</v>
      </c>
      <c r="BW6" s="62">
        <v>5</v>
      </c>
      <c r="BX6" s="62">
        <v>5</v>
      </c>
      <c r="BY6" s="62">
        <v>5</v>
      </c>
      <c r="BZ6" s="62">
        <v>4</v>
      </c>
      <c r="CA6" s="62">
        <v>5</v>
      </c>
      <c r="CB6" s="62">
        <v>2</v>
      </c>
      <c r="CC6" s="62">
        <v>3</v>
      </c>
      <c r="CD6" s="62">
        <v>4</v>
      </c>
      <c r="CE6" s="62">
        <v>4</v>
      </c>
      <c r="CF6" s="62">
        <v>4</v>
      </c>
      <c r="CG6" s="62">
        <v>3</v>
      </c>
      <c r="CH6" s="62">
        <v>4</v>
      </c>
      <c r="CI6" s="62">
        <v>4</v>
      </c>
      <c r="CJ6" s="62">
        <v>5</v>
      </c>
      <c r="CK6" s="62">
        <v>4</v>
      </c>
      <c r="CL6" s="62">
        <v>5</v>
      </c>
      <c r="CM6" s="62">
        <v>2</v>
      </c>
      <c r="CN6" s="62">
        <v>4</v>
      </c>
      <c r="CO6" s="62">
        <f>LOOKUP(CN6,{1,2,3,4,5},{5,4,3,2,1})</f>
        <v>2</v>
      </c>
      <c r="CP6" s="62">
        <v>4</v>
      </c>
      <c r="CQ6" s="62">
        <v>4</v>
      </c>
      <c r="CR6" s="62">
        <v>4</v>
      </c>
      <c r="CS6" s="62">
        <v>4</v>
      </c>
      <c r="CT6" s="62">
        <v>3</v>
      </c>
      <c r="CU6" s="62">
        <v>3</v>
      </c>
      <c r="CV6" s="62">
        <v>4</v>
      </c>
      <c r="CW6" s="62">
        <f>LOOKUP(CV6,{1,2,3,4,5},{5,4,3,2,1})</f>
        <v>2</v>
      </c>
      <c r="CX6" s="62">
        <v>4</v>
      </c>
      <c r="CY6" s="62">
        <f>LOOKUP(CX6,{1,2,3,4,5},{5,4,3,2,1})</f>
        <v>2</v>
      </c>
      <c r="CZ6" s="62">
        <v>5</v>
      </c>
      <c r="DA6" s="62">
        <f>LOOKUP(CZ6,{1,2,3,4,5},{5,4,3,2,1})</f>
        <v>1</v>
      </c>
      <c r="DB6" s="62">
        <v>4</v>
      </c>
      <c r="DC6" s="62">
        <v>4</v>
      </c>
      <c r="DD6" s="62">
        <v>4</v>
      </c>
      <c r="DE6" s="62">
        <v>3</v>
      </c>
      <c r="DF6" s="62">
        <v>4</v>
      </c>
      <c r="DG6" s="62">
        <v>3</v>
      </c>
      <c r="DH6" s="60">
        <f t="shared" si="22"/>
        <v>12</v>
      </c>
      <c r="DI6" s="62">
        <f t="shared" si="23"/>
        <v>4</v>
      </c>
      <c r="DJ6" s="62">
        <f t="shared" si="24"/>
        <v>12</v>
      </c>
      <c r="DK6" s="62">
        <f t="shared" si="25"/>
        <v>4</v>
      </c>
      <c r="DL6" s="62">
        <f t="shared" si="26"/>
        <v>24</v>
      </c>
      <c r="DM6" s="61">
        <f t="shared" si="27"/>
        <v>4</v>
      </c>
      <c r="DN6" s="60">
        <f t="shared" si="28"/>
        <v>26</v>
      </c>
      <c r="DO6" s="62">
        <f t="shared" si="29"/>
        <v>4.3333000000000004</v>
      </c>
      <c r="DP6" s="62">
        <f t="shared" si="30"/>
        <v>30</v>
      </c>
      <c r="DQ6" s="62">
        <f t="shared" si="31"/>
        <v>3.75</v>
      </c>
      <c r="DR6" s="62">
        <f t="shared" si="32"/>
        <v>56</v>
      </c>
      <c r="DS6" s="61">
        <f t="shared" si="33"/>
        <v>4</v>
      </c>
      <c r="DT6" s="60">
        <f t="shared" si="34"/>
        <v>9</v>
      </c>
      <c r="DU6" s="62">
        <f t="shared" si="35"/>
        <v>3</v>
      </c>
      <c r="DV6" s="62">
        <f t="shared" si="36"/>
        <v>12</v>
      </c>
      <c r="DW6" s="62">
        <f t="shared" si="37"/>
        <v>4</v>
      </c>
      <c r="DX6" s="62">
        <f t="shared" si="38"/>
        <v>21</v>
      </c>
      <c r="DY6" s="61">
        <f t="shared" si="39"/>
        <v>3.5</v>
      </c>
      <c r="DZ6" s="60">
        <f t="shared" si="40"/>
        <v>15</v>
      </c>
      <c r="EA6" s="61">
        <f t="shared" si="41"/>
        <v>2.5</v>
      </c>
      <c r="EB6" s="60">
        <f t="shared" si="42"/>
        <v>10</v>
      </c>
      <c r="EC6" s="61">
        <f t="shared" si="43"/>
        <v>3.33</v>
      </c>
      <c r="ED6" s="60">
        <f t="shared" si="44"/>
        <v>126</v>
      </c>
      <c r="EE6" s="61">
        <f t="shared" si="45"/>
        <v>3.6</v>
      </c>
      <c r="EF6" s="1"/>
      <c r="EG6" s="60">
        <v>1</v>
      </c>
      <c r="EH6" s="62">
        <v>2</v>
      </c>
      <c r="EI6" s="62">
        <v>2</v>
      </c>
      <c r="EJ6" s="62">
        <v>4</v>
      </c>
      <c r="EK6" s="62">
        <v>2</v>
      </c>
      <c r="EL6" s="62">
        <v>2</v>
      </c>
      <c r="EM6" s="62">
        <v>2</v>
      </c>
      <c r="EN6" s="62">
        <v>4</v>
      </c>
      <c r="EO6" s="62">
        <v>2</v>
      </c>
      <c r="EP6" s="62">
        <v>2</v>
      </c>
      <c r="EQ6" s="62">
        <v>4</v>
      </c>
      <c r="ER6" s="62">
        <v>3</v>
      </c>
      <c r="ES6" s="62">
        <v>2</v>
      </c>
      <c r="ET6" s="62">
        <v>2</v>
      </c>
      <c r="EU6" s="62">
        <v>2</v>
      </c>
      <c r="EV6" s="62">
        <v>2</v>
      </c>
      <c r="EW6" s="62">
        <v>5</v>
      </c>
      <c r="EX6" s="62">
        <v>2</v>
      </c>
      <c r="EY6" s="62">
        <v>2</v>
      </c>
      <c r="EZ6" s="62">
        <v>2</v>
      </c>
      <c r="FA6" s="62">
        <v>2</v>
      </c>
      <c r="FB6" s="62">
        <v>2</v>
      </c>
      <c r="FC6" s="60">
        <f t="shared" si="46"/>
        <v>49</v>
      </c>
      <c r="FD6" s="61">
        <f t="shared" si="47"/>
        <v>2.4500000000000002</v>
      </c>
      <c r="FE6" s="1"/>
      <c r="FF6" s="60" t="s">
        <v>1212</v>
      </c>
      <c r="FG6" s="62" t="s">
        <v>1213</v>
      </c>
      <c r="FH6" s="61" t="s">
        <v>1214</v>
      </c>
      <c r="FI6" s="1" t="s">
        <v>440</v>
      </c>
      <c r="FJ6" s="60">
        <v>1</v>
      </c>
      <c r="FK6" s="62">
        <v>1</v>
      </c>
      <c r="FL6" s="62">
        <v>1</v>
      </c>
      <c r="FM6" s="62">
        <v>1</v>
      </c>
      <c r="FN6" s="62">
        <v>1</v>
      </c>
      <c r="FO6" s="62">
        <v>1</v>
      </c>
      <c r="FP6" s="62">
        <v>2</v>
      </c>
      <c r="FQ6" s="62">
        <v>2</v>
      </c>
      <c r="FR6" s="62">
        <v>1</v>
      </c>
      <c r="FS6" s="62">
        <v>1</v>
      </c>
      <c r="FT6" s="62">
        <v>1</v>
      </c>
      <c r="FU6" s="62">
        <v>2</v>
      </c>
      <c r="FV6" s="62">
        <v>1</v>
      </c>
      <c r="FW6" s="62">
        <v>1</v>
      </c>
      <c r="FX6" s="62">
        <v>1</v>
      </c>
      <c r="FY6" s="62">
        <v>1</v>
      </c>
      <c r="FZ6" s="62">
        <v>1</v>
      </c>
      <c r="GA6" s="62">
        <v>1</v>
      </c>
      <c r="GB6" s="62">
        <v>1</v>
      </c>
      <c r="GC6" s="62">
        <v>1</v>
      </c>
      <c r="GD6" s="62">
        <v>1</v>
      </c>
      <c r="GE6" s="62">
        <v>1</v>
      </c>
      <c r="GF6" s="60">
        <f t="shared" si="48"/>
        <v>22</v>
      </c>
      <c r="GG6" s="61">
        <f t="shared" si="49"/>
        <v>1.1000000000000001</v>
      </c>
      <c r="GH6" s="1"/>
      <c r="GI6" s="60" t="s">
        <v>1212</v>
      </c>
      <c r="GJ6" s="62" t="s">
        <v>1215</v>
      </c>
      <c r="GK6" s="61" t="s">
        <v>1214</v>
      </c>
      <c r="GL6" s="1" t="s">
        <v>440</v>
      </c>
      <c r="GM6" s="60">
        <v>1</v>
      </c>
      <c r="GN6" s="62">
        <v>4</v>
      </c>
      <c r="GO6" s="62">
        <v>4</v>
      </c>
      <c r="GP6" s="62">
        <v>3</v>
      </c>
      <c r="GQ6" s="62">
        <v>2</v>
      </c>
      <c r="GR6" s="62">
        <v>3</v>
      </c>
      <c r="GS6" s="62">
        <f>LOOKUP(GR6,{1,2,3,4,5},{5,4,3,2,1})</f>
        <v>3</v>
      </c>
      <c r="GT6" s="62">
        <v>2</v>
      </c>
      <c r="GU6" s="62">
        <f>LOOKUP(GT6,{1,2,3,4,5},{5,4,3,2,1})</f>
        <v>4</v>
      </c>
      <c r="GV6" s="62">
        <v>4</v>
      </c>
      <c r="GW6" s="62">
        <v>2</v>
      </c>
      <c r="GX6" s="62">
        <f>LOOKUP(GW6,{1,2,3,4,5},{5,4,3,2,1})</f>
        <v>4</v>
      </c>
      <c r="GY6" s="62">
        <v>3</v>
      </c>
      <c r="GZ6" s="62">
        <v>4</v>
      </c>
      <c r="HA6" s="62">
        <v>5</v>
      </c>
      <c r="HB6" s="62">
        <v>4</v>
      </c>
      <c r="HC6" s="62">
        <v>4</v>
      </c>
      <c r="HD6" s="62">
        <v>5</v>
      </c>
      <c r="HE6" s="62">
        <v>5</v>
      </c>
      <c r="HF6" s="62">
        <v>2</v>
      </c>
      <c r="HG6" s="62">
        <f>LOOKUP(HF6,{1,2,3,4,5},{5,4,3,2,1})</f>
        <v>4</v>
      </c>
      <c r="HH6" s="62">
        <v>2</v>
      </c>
      <c r="HI6" s="62">
        <f>LOOKUP(HH6,{1,2,3,4,5},{5,4,3,2,1})</f>
        <v>4</v>
      </c>
      <c r="HJ6" s="62">
        <f t="shared" si="50"/>
        <v>66</v>
      </c>
      <c r="HK6" s="62">
        <f t="shared" si="51"/>
        <v>3.88</v>
      </c>
      <c r="HL6" s="1"/>
      <c r="HM6" s="62">
        <v>1</v>
      </c>
      <c r="HN6" s="62">
        <v>2</v>
      </c>
      <c r="HO6" s="62">
        <v>3</v>
      </c>
      <c r="HP6" s="62">
        <v>1</v>
      </c>
      <c r="HQ6" s="62">
        <v>1</v>
      </c>
      <c r="HR6" s="62">
        <v>1</v>
      </c>
      <c r="HS6" s="62">
        <v>1</v>
      </c>
      <c r="HT6" s="62">
        <v>3</v>
      </c>
      <c r="HU6" s="62">
        <v>3</v>
      </c>
      <c r="HV6" s="62">
        <v>3</v>
      </c>
      <c r="HW6" s="62">
        <v>3</v>
      </c>
      <c r="HX6" s="62">
        <v>1</v>
      </c>
      <c r="HY6" s="62">
        <v>3</v>
      </c>
      <c r="HZ6" s="62">
        <v>1</v>
      </c>
      <c r="IA6" s="62">
        <v>1</v>
      </c>
      <c r="IB6" s="62">
        <v>2</v>
      </c>
      <c r="IC6" s="62">
        <v>3</v>
      </c>
      <c r="ID6" s="62">
        <v>2</v>
      </c>
      <c r="IE6" s="62">
        <v>3</v>
      </c>
      <c r="IF6" s="62">
        <f>LOOKUP(IE6,{1,2,3},{3,2,1})</f>
        <v>1</v>
      </c>
      <c r="IG6" s="60">
        <f t="shared" si="52"/>
        <v>32</v>
      </c>
      <c r="IH6" s="61">
        <f t="shared" si="53"/>
        <v>1.88</v>
      </c>
      <c r="II6" s="1"/>
      <c r="IJ6" s="60">
        <v>1</v>
      </c>
      <c r="IK6" s="62">
        <v>1</v>
      </c>
      <c r="IL6" s="62">
        <v>3</v>
      </c>
      <c r="IM6" s="62">
        <v>5</v>
      </c>
      <c r="IN6" s="62">
        <v>1</v>
      </c>
      <c r="IO6" s="62">
        <v>5</v>
      </c>
      <c r="IP6" s="61">
        <v>2</v>
      </c>
      <c r="IQ6" s="60">
        <v>1</v>
      </c>
      <c r="IR6" s="62">
        <v>2</v>
      </c>
      <c r="IS6" s="62">
        <v>5</v>
      </c>
      <c r="IT6" s="62">
        <v>4</v>
      </c>
      <c r="IU6" s="62">
        <v>3</v>
      </c>
      <c r="IV6" s="62">
        <v>5</v>
      </c>
      <c r="IW6" s="61">
        <v>4</v>
      </c>
      <c r="IX6" s="60">
        <v>1</v>
      </c>
      <c r="IY6" s="62">
        <v>3</v>
      </c>
      <c r="IZ6" s="62">
        <v>4</v>
      </c>
      <c r="JA6" s="62">
        <v>4</v>
      </c>
      <c r="JB6" s="62">
        <v>4</v>
      </c>
      <c r="JC6" s="62">
        <v>3</v>
      </c>
      <c r="JD6" s="61">
        <v>4</v>
      </c>
      <c r="JE6" s="60">
        <v>1</v>
      </c>
      <c r="JF6" s="62">
        <v>5</v>
      </c>
      <c r="JG6" s="62">
        <v>4</v>
      </c>
      <c r="JH6" s="62">
        <v>2</v>
      </c>
      <c r="JI6" s="62">
        <v>2</v>
      </c>
      <c r="JJ6" s="62">
        <v>3</v>
      </c>
      <c r="JK6" s="61">
        <v>4</v>
      </c>
      <c r="JL6" s="60">
        <v>1</v>
      </c>
      <c r="JM6" s="62">
        <v>5</v>
      </c>
      <c r="JN6" s="62">
        <v>2</v>
      </c>
      <c r="JO6" s="62">
        <v>2</v>
      </c>
      <c r="JP6" s="62">
        <v>4</v>
      </c>
      <c r="JQ6" s="62">
        <v>1</v>
      </c>
      <c r="JR6" s="61">
        <v>4</v>
      </c>
      <c r="JS6" s="1"/>
      <c r="JT6" s="60">
        <v>1</v>
      </c>
      <c r="JU6" s="62">
        <v>4</v>
      </c>
      <c r="JV6" s="62">
        <v>5</v>
      </c>
      <c r="JW6" s="62">
        <v>2</v>
      </c>
      <c r="JX6" s="62">
        <v>1</v>
      </c>
      <c r="JY6" s="62">
        <v>3</v>
      </c>
      <c r="JZ6" s="62">
        <v>2</v>
      </c>
      <c r="KA6" s="62">
        <v>3</v>
      </c>
      <c r="KB6" s="62">
        <v>2</v>
      </c>
      <c r="KC6" s="62">
        <v>3</v>
      </c>
      <c r="KD6" s="62">
        <v>4</v>
      </c>
      <c r="KE6" s="62">
        <v>2</v>
      </c>
      <c r="KF6" s="62">
        <v>4</v>
      </c>
      <c r="KG6" s="62">
        <v>2</v>
      </c>
      <c r="KH6" s="62">
        <v>2</v>
      </c>
      <c r="KI6" s="62">
        <v>3</v>
      </c>
      <c r="KJ6" s="62">
        <v>2</v>
      </c>
      <c r="KK6" s="62">
        <v>3</v>
      </c>
      <c r="KL6" s="62">
        <v>2</v>
      </c>
      <c r="KM6" s="62">
        <v>2</v>
      </c>
      <c r="KN6" s="62">
        <v>2</v>
      </c>
      <c r="KO6" s="62">
        <v>2</v>
      </c>
      <c r="KP6" s="61">
        <v>2</v>
      </c>
      <c r="KQ6" s="1"/>
      <c r="KR6" s="60">
        <v>2</v>
      </c>
      <c r="KS6" s="62">
        <v>2</v>
      </c>
      <c r="KT6" s="62">
        <v>2</v>
      </c>
      <c r="KU6" s="62">
        <v>1</v>
      </c>
      <c r="KV6" s="62">
        <v>1</v>
      </c>
      <c r="KW6" s="62">
        <v>1</v>
      </c>
      <c r="KX6" s="62">
        <v>2</v>
      </c>
      <c r="KY6" s="62">
        <v>2</v>
      </c>
      <c r="KZ6" s="62">
        <v>1</v>
      </c>
      <c r="LA6" s="61">
        <v>1</v>
      </c>
      <c r="LB6" s="62">
        <f t="shared" si="54"/>
        <v>15</v>
      </c>
      <c r="LC6" s="1"/>
      <c r="LD6" s="60">
        <v>1</v>
      </c>
      <c r="LE6" s="62">
        <v>3</v>
      </c>
      <c r="LF6" s="62">
        <v>5</v>
      </c>
      <c r="LG6" s="62">
        <v>3</v>
      </c>
      <c r="LH6" s="62">
        <f>LOOKUP(LG6,{1,2,3,4,5},{5,4,3,2,1})</f>
        <v>3</v>
      </c>
      <c r="LI6" s="62">
        <v>5</v>
      </c>
      <c r="LJ6" s="62">
        <v>3</v>
      </c>
      <c r="LK6" s="62">
        <f>LOOKUP(LJ6,{1,2,3,4,5},{5,4,3,2,1})</f>
        <v>3</v>
      </c>
      <c r="LL6" s="62">
        <v>4</v>
      </c>
      <c r="LM6" s="62">
        <f>LOOKUP(LL6,{1,2,3,4,5},{5,4,3,2,1})</f>
        <v>2</v>
      </c>
      <c r="LN6" s="62">
        <v>4</v>
      </c>
      <c r="LO6" s="62">
        <v>5</v>
      </c>
      <c r="LP6" s="62">
        <v>3</v>
      </c>
      <c r="LQ6" s="62">
        <v>4</v>
      </c>
      <c r="LR6" s="62">
        <f>LOOKUP(LQ6,{1,2,3,4,5},{5,4,3,2,1})</f>
        <v>2</v>
      </c>
      <c r="LS6" s="62">
        <v>5</v>
      </c>
      <c r="LT6" s="62">
        <v>5</v>
      </c>
      <c r="LU6" s="62">
        <v>2</v>
      </c>
      <c r="LV6" s="62">
        <f>LOOKUP(LU6,{1,2,3,4,5},{5,4,3,2,1})</f>
        <v>4</v>
      </c>
      <c r="LW6" s="62">
        <v>2</v>
      </c>
      <c r="LX6" s="62">
        <v>3</v>
      </c>
      <c r="LY6" s="62">
        <f>LOOKUP(LX6,{1,2,3,4,5},{5,4,3,2,1})</f>
        <v>3</v>
      </c>
      <c r="LZ6" s="62">
        <v>1</v>
      </c>
      <c r="MA6" s="62">
        <f>LOOKUP(LZ6,{1,2,3,4,5},{5,4,3,2,1})</f>
        <v>5</v>
      </c>
      <c r="MB6" s="62">
        <v>5</v>
      </c>
      <c r="MC6" s="62">
        <v>4</v>
      </c>
      <c r="MD6" s="62">
        <f>LOOKUP(MC6,{1,2,3,4,5},{5,4,3,2,1})</f>
        <v>2</v>
      </c>
      <c r="ME6" s="62">
        <v>1</v>
      </c>
      <c r="MF6" s="62">
        <f>LOOKUP(ME6,{1,2,3,4,5},{5,4,3,2,1})</f>
        <v>5</v>
      </c>
      <c r="MG6" s="62">
        <v>1</v>
      </c>
      <c r="MH6" s="62">
        <f>LOOKUP(MG6,{1,2,3,4,5},{5,4,3,2,1})</f>
        <v>5</v>
      </c>
      <c r="MI6" s="62">
        <v>1</v>
      </c>
      <c r="MJ6" s="62">
        <v>4</v>
      </c>
      <c r="MK6" s="62">
        <v>5</v>
      </c>
      <c r="ML6" s="62">
        <v>5</v>
      </c>
      <c r="MM6" s="62">
        <f>LOOKUP(ML6,{1,2,3,4,5},{5,4,3,2,1})</f>
        <v>1</v>
      </c>
      <c r="MN6" s="62">
        <v>5</v>
      </c>
      <c r="MO6" s="62">
        <f>LOOKUP(MN6,{1,2,3,4,5},{5,4,3,2,1})</f>
        <v>1</v>
      </c>
      <c r="MP6" s="62">
        <v>2</v>
      </c>
      <c r="MQ6" s="62">
        <f>LOOKUP(MP6,{1,2,3,4,5},{5,4,3,2,1})</f>
        <v>4</v>
      </c>
      <c r="MR6" s="62">
        <f t="shared" si="55"/>
        <v>92</v>
      </c>
      <c r="MS6" s="62">
        <f t="shared" si="56"/>
        <v>3.54</v>
      </c>
      <c r="MT6" s="1"/>
      <c r="MU6" s="59" t="s">
        <v>668</v>
      </c>
      <c r="MV6" s="1"/>
      <c r="MW6" s="1"/>
      <c r="MX6" s="1"/>
    </row>
    <row r="7" spans="1:362" x14ac:dyDescent="0.3">
      <c r="A7" s="59">
        <v>16</v>
      </c>
      <c r="B7" s="60" t="s">
        <v>1216</v>
      </c>
      <c r="C7" s="61">
        <v>1</v>
      </c>
      <c r="D7" s="1"/>
      <c r="E7" s="60">
        <v>19</v>
      </c>
      <c r="F7" s="62">
        <v>1</v>
      </c>
      <c r="G7" s="60">
        <v>2</v>
      </c>
      <c r="H7" s="62">
        <v>2</v>
      </c>
      <c r="I7" s="61">
        <v>1</v>
      </c>
      <c r="J7" s="60">
        <v>1</v>
      </c>
      <c r="K7" s="62"/>
      <c r="L7" s="62"/>
      <c r="M7" s="62"/>
      <c r="N7" s="62"/>
      <c r="O7" s="62">
        <v>1</v>
      </c>
      <c r="P7" s="62"/>
      <c r="Q7" s="61"/>
      <c r="R7" s="60">
        <v>6</v>
      </c>
      <c r="S7" s="62">
        <v>2</v>
      </c>
      <c r="T7" s="61"/>
      <c r="U7" s="62"/>
      <c r="V7" s="62"/>
      <c r="W7" s="62"/>
      <c r="X7" s="62"/>
      <c r="Y7" s="1"/>
      <c r="Z7" s="60">
        <v>1</v>
      </c>
      <c r="AA7" s="62">
        <v>1</v>
      </c>
      <c r="AB7" s="62">
        <f t="shared" si="0"/>
        <v>1</v>
      </c>
      <c r="AC7" s="62">
        <v>2</v>
      </c>
      <c r="AD7" s="62">
        <f t="shared" si="1"/>
        <v>-1</v>
      </c>
      <c r="AE7" s="62">
        <v>1</v>
      </c>
      <c r="AF7" s="62">
        <f t="shared" si="2"/>
        <v>1</v>
      </c>
      <c r="AG7" s="62">
        <v>2</v>
      </c>
      <c r="AH7" s="62">
        <f t="shared" si="3"/>
        <v>1</v>
      </c>
      <c r="AI7" s="62">
        <v>2</v>
      </c>
      <c r="AJ7" s="62">
        <f t="shared" si="4"/>
        <v>1</v>
      </c>
      <c r="AK7" s="62">
        <v>2</v>
      </c>
      <c r="AL7" s="62">
        <f t="shared" si="5"/>
        <v>-1</v>
      </c>
      <c r="AM7" s="62">
        <v>2</v>
      </c>
      <c r="AN7" s="62">
        <f t="shared" si="6"/>
        <v>1</v>
      </c>
      <c r="AO7" s="62">
        <v>2</v>
      </c>
      <c r="AP7" s="62">
        <f t="shared" si="7"/>
        <v>1</v>
      </c>
      <c r="AQ7" s="62">
        <v>1</v>
      </c>
      <c r="AR7" s="62">
        <f t="shared" si="8"/>
        <v>1</v>
      </c>
      <c r="AS7" s="62">
        <v>2</v>
      </c>
      <c r="AT7" s="62">
        <f t="shared" si="9"/>
        <v>1</v>
      </c>
      <c r="AU7" s="62">
        <v>2</v>
      </c>
      <c r="AV7" s="62">
        <f t="shared" si="10"/>
        <v>1</v>
      </c>
      <c r="AW7" s="62">
        <v>1</v>
      </c>
      <c r="AX7" s="62">
        <f t="shared" si="11"/>
        <v>1</v>
      </c>
      <c r="AY7" s="62">
        <v>2</v>
      </c>
      <c r="AZ7" s="62">
        <f t="shared" si="12"/>
        <v>-1</v>
      </c>
      <c r="BA7" s="62">
        <v>2</v>
      </c>
      <c r="BB7" s="62">
        <f t="shared" si="13"/>
        <v>1</v>
      </c>
      <c r="BC7" s="62">
        <v>2</v>
      </c>
      <c r="BD7" s="62">
        <f t="shared" si="14"/>
        <v>-1</v>
      </c>
      <c r="BE7" s="62">
        <v>2</v>
      </c>
      <c r="BF7" s="62">
        <f t="shared" si="15"/>
        <v>1</v>
      </c>
      <c r="BG7" s="62">
        <v>2</v>
      </c>
      <c r="BH7" s="62">
        <f t="shared" si="16"/>
        <v>1</v>
      </c>
      <c r="BI7" s="62">
        <v>1</v>
      </c>
      <c r="BJ7" s="62">
        <f t="shared" si="17"/>
        <v>1</v>
      </c>
      <c r="BK7" s="62">
        <v>1</v>
      </c>
      <c r="BL7" s="62">
        <f t="shared" si="18"/>
        <v>1</v>
      </c>
      <c r="BM7" s="62">
        <v>2</v>
      </c>
      <c r="BN7" s="62">
        <f t="shared" si="19"/>
        <v>1</v>
      </c>
      <c r="BO7" s="62">
        <v>2</v>
      </c>
      <c r="BP7" s="62">
        <f t="shared" si="20"/>
        <v>1</v>
      </c>
      <c r="BQ7" s="59">
        <f t="shared" si="21"/>
        <v>13</v>
      </c>
      <c r="BR7" s="1"/>
      <c r="BS7" s="60">
        <v>1</v>
      </c>
      <c r="BT7" s="62">
        <v>3</v>
      </c>
      <c r="BU7" s="62">
        <v>2</v>
      </c>
      <c r="BV7" s="62">
        <v>2</v>
      </c>
      <c r="BW7" s="62">
        <v>4</v>
      </c>
      <c r="BX7" s="62">
        <v>4</v>
      </c>
      <c r="BY7" s="62">
        <v>4</v>
      </c>
      <c r="BZ7" s="62">
        <v>2</v>
      </c>
      <c r="CA7" s="62">
        <v>1</v>
      </c>
      <c r="CB7" s="62">
        <v>2</v>
      </c>
      <c r="CC7" s="62">
        <v>4</v>
      </c>
      <c r="CD7" s="62">
        <v>1</v>
      </c>
      <c r="CE7" s="62">
        <v>1</v>
      </c>
      <c r="CF7" s="62">
        <v>3</v>
      </c>
      <c r="CG7" s="62">
        <v>3</v>
      </c>
      <c r="CH7" s="62">
        <v>3</v>
      </c>
      <c r="CI7" s="62">
        <v>3</v>
      </c>
      <c r="CJ7" s="62">
        <v>3</v>
      </c>
      <c r="CK7" s="62">
        <v>2</v>
      </c>
      <c r="CL7" s="62">
        <v>4</v>
      </c>
      <c r="CM7" s="62">
        <v>4</v>
      </c>
      <c r="CN7" s="62">
        <v>3</v>
      </c>
      <c r="CO7" s="62">
        <f>LOOKUP(CN7,{1,2,3,4,5},{5,4,3,2,1})</f>
        <v>3</v>
      </c>
      <c r="CP7" s="62">
        <v>3</v>
      </c>
      <c r="CQ7" s="62">
        <v>3</v>
      </c>
      <c r="CR7" s="62">
        <v>3</v>
      </c>
      <c r="CS7" s="62">
        <v>4</v>
      </c>
      <c r="CT7" s="62">
        <v>3</v>
      </c>
      <c r="CU7" s="62">
        <v>3</v>
      </c>
      <c r="CV7" s="62">
        <v>3</v>
      </c>
      <c r="CW7" s="62">
        <f>LOOKUP(CV7,{1,2,3,4,5},{5,4,3,2,1})</f>
        <v>3</v>
      </c>
      <c r="CX7" s="62">
        <v>3</v>
      </c>
      <c r="CY7" s="62">
        <f>LOOKUP(CX7,{1,2,3,4,5},{5,4,3,2,1})</f>
        <v>3</v>
      </c>
      <c r="CZ7" s="62">
        <v>4</v>
      </c>
      <c r="DA7" s="62">
        <f>LOOKUP(CZ7,{1,2,3,4,5},{5,4,3,2,1})</f>
        <v>2</v>
      </c>
      <c r="DB7" s="62">
        <v>3</v>
      </c>
      <c r="DC7" s="62">
        <v>3</v>
      </c>
      <c r="DD7" s="62">
        <v>3</v>
      </c>
      <c r="DE7" s="62">
        <v>2</v>
      </c>
      <c r="DF7" s="62">
        <v>3</v>
      </c>
      <c r="DG7" s="62">
        <v>3</v>
      </c>
      <c r="DH7" s="60">
        <f t="shared" si="22"/>
        <v>7</v>
      </c>
      <c r="DI7" s="62">
        <f t="shared" si="23"/>
        <v>2.3332999999999999</v>
      </c>
      <c r="DJ7" s="62">
        <f t="shared" si="24"/>
        <v>9</v>
      </c>
      <c r="DK7" s="62">
        <f t="shared" si="25"/>
        <v>3</v>
      </c>
      <c r="DL7" s="62">
        <f t="shared" si="26"/>
        <v>16</v>
      </c>
      <c r="DM7" s="61">
        <f t="shared" si="27"/>
        <v>2.6667000000000001</v>
      </c>
      <c r="DN7" s="60">
        <f t="shared" si="28"/>
        <v>20</v>
      </c>
      <c r="DO7" s="62">
        <f t="shared" si="29"/>
        <v>3.3332999999999999</v>
      </c>
      <c r="DP7" s="62">
        <f t="shared" si="30"/>
        <v>19</v>
      </c>
      <c r="DQ7" s="62">
        <f t="shared" si="31"/>
        <v>2.375</v>
      </c>
      <c r="DR7" s="62">
        <f t="shared" si="32"/>
        <v>39</v>
      </c>
      <c r="DS7" s="61">
        <f t="shared" si="33"/>
        <v>2.79</v>
      </c>
      <c r="DT7" s="60">
        <f t="shared" si="34"/>
        <v>11</v>
      </c>
      <c r="DU7" s="62">
        <f t="shared" si="35"/>
        <v>3.6667000000000001</v>
      </c>
      <c r="DV7" s="62">
        <f t="shared" si="36"/>
        <v>9</v>
      </c>
      <c r="DW7" s="62">
        <f t="shared" si="37"/>
        <v>3</v>
      </c>
      <c r="DX7" s="62">
        <f t="shared" si="38"/>
        <v>20</v>
      </c>
      <c r="DY7" s="61">
        <f t="shared" si="39"/>
        <v>3.33</v>
      </c>
      <c r="DZ7" s="60">
        <f t="shared" si="40"/>
        <v>18</v>
      </c>
      <c r="EA7" s="61">
        <f t="shared" si="41"/>
        <v>3</v>
      </c>
      <c r="EB7" s="60">
        <f t="shared" si="42"/>
        <v>8</v>
      </c>
      <c r="EC7" s="61">
        <f t="shared" si="43"/>
        <v>2.67</v>
      </c>
      <c r="ED7" s="60">
        <f t="shared" si="44"/>
        <v>101</v>
      </c>
      <c r="EE7" s="61">
        <f t="shared" si="45"/>
        <v>2.89</v>
      </c>
      <c r="EF7" s="1"/>
      <c r="EG7" s="60">
        <v>1</v>
      </c>
      <c r="EH7" s="62">
        <v>1</v>
      </c>
      <c r="EI7" s="62">
        <v>1</v>
      </c>
      <c r="EJ7" s="62">
        <v>1</v>
      </c>
      <c r="EK7" s="62">
        <v>1</v>
      </c>
      <c r="EL7" s="62">
        <v>1</v>
      </c>
      <c r="EM7" s="62">
        <v>1</v>
      </c>
      <c r="EN7" s="62">
        <v>4</v>
      </c>
      <c r="EO7" s="62">
        <v>4</v>
      </c>
      <c r="EP7" s="62">
        <v>2</v>
      </c>
      <c r="EQ7" s="62">
        <v>5</v>
      </c>
      <c r="ER7" s="62">
        <v>2</v>
      </c>
      <c r="ES7" s="62">
        <v>1</v>
      </c>
      <c r="ET7" s="62">
        <v>1</v>
      </c>
      <c r="EU7" s="62">
        <v>1</v>
      </c>
      <c r="EV7" s="62">
        <v>1</v>
      </c>
      <c r="EW7" s="62">
        <v>2</v>
      </c>
      <c r="EX7" s="62">
        <v>4</v>
      </c>
      <c r="EY7" s="62">
        <v>1</v>
      </c>
      <c r="EZ7" s="62">
        <v>1</v>
      </c>
      <c r="FA7" s="62">
        <v>1</v>
      </c>
      <c r="FB7" s="62">
        <v>1</v>
      </c>
      <c r="FC7" s="60">
        <f t="shared" si="46"/>
        <v>35</v>
      </c>
      <c r="FD7" s="61">
        <f t="shared" si="47"/>
        <v>1.75</v>
      </c>
      <c r="FE7" s="1"/>
      <c r="FF7" s="60" t="s">
        <v>1214</v>
      </c>
      <c r="FG7" s="62" t="s">
        <v>1217</v>
      </c>
      <c r="FH7" s="61" t="s">
        <v>1218</v>
      </c>
      <c r="FI7" s="1" t="s">
        <v>440</v>
      </c>
      <c r="FJ7" s="60">
        <v>1</v>
      </c>
      <c r="FK7" s="62">
        <v>2</v>
      </c>
      <c r="FL7" s="62">
        <v>2</v>
      </c>
      <c r="FM7" s="62">
        <v>2</v>
      </c>
      <c r="FN7" s="62">
        <v>2</v>
      </c>
      <c r="FO7" s="62">
        <v>2</v>
      </c>
      <c r="FP7" s="62">
        <v>2</v>
      </c>
      <c r="FQ7" s="62">
        <v>1</v>
      </c>
      <c r="FR7" s="62">
        <v>1</v>
      </c>
      <c r="FS7" s="62">
        <v>2</v>
      </c>
      <c r="FT7" s="62">
        <v>1</v>
      </c>
      <c r="FU7" s="62">
        <v>2</v>
      </c>
      <c r="FV7" s="62">
        <v>1</v>
      </c>
      <c r="FW7" s="62">
        <v>2</v>
      </c>
      <c r="FX7" s="62">
        <v>1</v>
      </c>
      <c r="FY7" s="62">
        <v>2</v>
      </c>
      <c r="FZ7" s="62">
        <v>1</v>
      </c>
      <c r="GA7" s="62">
        <v>1</v>
      </c>
      <c r="GB7" s="62">
        <v>2</v>
      </c>
      <c r="GC7" s="62">
        <v>2</v>
      </c>
      <c r="GD7" s="62">
        <v>2</v>
      </c>
      <c r="GE7" s="62">
        <v>2</v>
      </c>
      <c r="GF7" s="60">
        <f t="shared" si="48"/>
        <v>33</v>
      </c>
      <c r="GG7" s="61">
        <f t="shared" si="49"/>
        <v>1.65</v>
      </c>
      <c r="GH7" s="1"/>
      <c r="GI7" s="60" t="s">
        <v>1218</v>
      </c>
      <c r="GJ7" s="62" t="s">
        <v>1214</v>
      </c>
      <c r="GK7" s="61" t="s">
        <v>1217</v>
      </c>
      <c r="GL7" s="1" t="s">
        <v>440</v>
      </c>
      <c r="GM7" s="60">
        <v>1</v>
      </c>
      <c r="GN7" s="62">
        <v>4</v>
      </c>
      <c r="GO7" s="62">
        <v>4</v>
      </c>
      <c r="GP7" s="62">
        <v>2</v>
      </c>
      <c r="GQ7" s="62">
        <v>4</v>
      </c>
      <c r="GR7" s="62">
        <v>4</v>
      </c>
      <c r="GS7" s="62">
        <f>LOOKUP(GR7,{1,2,3,4,5},{5,4,3,2,1})</f>
        <v>2</v>
      </c>
      <c r="GT7" s="62">
        <v>2</v>
      </c>
      <c r="GU7" s="62">
        <f>LOOKUP(GT7,{1,2,3,4,5},{5,4,3,2,1})</f>
        <v>4</v>
      </c>
      <c r="GV7" s="62">
        <v>4</v>
      </c>
      <c r="GW7" s="62">
        <v>1</v>
      </c>
      <c r="GX7" s="62">
        <f>LOOKUP(GW7,{1,2,3,4,5},{5,4,3,2,1})</f>
        <v>5</v>
      </c>
      <c r="GY7" s="62">
        <v>2</v>
      </c>
      <c r="GZ7" s="62">
        <v>4</v>
      </c>
      <c r="HA7" s="62">
        <v>4</v>
      </c>
      <c r="HB7" s="62">
        <v>2</v>
      </c>
      <c r="HC7" s="62">
        <v>4</v>
      </c>
      <c r="HD7" s="62">
        <v>4</v>
      </c>
      <c r="HE7" s="62">
        <v>5</v>
      </c>
      <c r="HF7" s="62">
        <v>4</v>
      </c>
      <c r="HG7" s="62">
        <f>LOOKUP(HF7,{1,2,3,4,5},{5,4,3,2,1})</f>
        <v>2</v>
      </c>
      <c r="HH7" s="62">
        <v>2</v>
      </c>
      <c r="HI7" s="62">
        <f>LOOKUP(HH7,{1,2,3,4,5},{5,4,3,2,1})</f>
        <v>4</v>
      </c>
      <c r="HJ7" s="62">
        <f t="shared" si="50"/>
        <v>60</v>
      </c>
      <c r="HK7" s="62">
        <f t="shared" si="51"/>
        <v>3.53</v>
      </c>
      <c r="HL7" s="1"/>
      <c r="HM7" s="62">
        <v>1</v>
      </c>
      <c r="HN7" s="62">
        <v>1</v>
      </c>
      <c r="HO7" s="62">
        <v>2</v>
      </c>
      <c r="HP7" s="62">
        <v>2</v>
      </c>
      <c r="HQ7" s="62">
        <v>2</v>
      </c>
      <c r="HR7" s="62">
        <v>1</v>
      </c>
      <c r="HS7" s="62">
        <v>1</v>
      </c>
      <c r="HT7" s="62">
        <v>3</v>
      </c>
      <c r="HU7" s="62">
        <v>3</v>
      </c>
      <c r="HV7" s="62">
        <v>2</v>
      </c>
      <c r="HW7" s="62">
        <v>2</v>
      </c>
      <c r="HX7" s="62">
        <v>2</v>
      </c>
      <c r="HY7" s="62">
        <v>2</v>
      </c>
      <c r="HZ7" s="62">
        <v>2</v>
      </c>
      <c r="IA7" s="62">
        <v>2</v>
      </c>
      <c r="IB7" s="62">
        <v>3</v>
      </c>
      <c r="IC7" s="62">
        <v>2</v>
      </c>
      <c r="ID7" s="62">
        <v>1</v>
      </c>
      <c r="IE7" s="62">
        <v>1</v>
      </c>
      <c r="IF7" s="62">
        <f>LOOKUP(IE7,{1,2,3},{3,2,1})</f>
        <v>3</v>
      </c>
      <c r="IG7" s="60">
        <f t="shared" si="52"/>
        <v>33</v>
      </c>
      <c r="IH7" s="61">
        <f t="shared" si="53"/>
        <v>1.94</v>
      </c>
      <c r="II7" s="1"/>
      <c r="IJ7" s="60">
        <v>1</v>
      </c>
      <c r="IK7" s="62">
        <v>3</v>
      </c>
      <c r="IL7" s="62">
        <v>4</v>
      </c>
      <c r="IM7" s="62">
        <v>4</v>
      </c>
      <c r="IN7" s="62">
        <v>2</v>
      </c>
      <c r="IO7" s="62">
        <v>5</v>
      </c>
      <c r="IP7" s="61">
        <v>4</v>
      </c>
      <c r="IQ7" s="60">
        <v>1</v>
      </c>
      <c r="IR7" s="62">
        <v>1</v>
      </c>
      <c r="IS7" s="62">
        <v>5</v>
      </c>
      <c r="IT7" s="62">
        <v>3</v>
      </c>
      <c r="IU7" s="62">
        <v>2</v>
      </c>
      <c r="IV7" s="62">
        <v>5</v>
      </c>
      <c r="IW7" s="61">
        <v>4</v>
      </c>
      <c r="IX7" s="60">
        <v>1</v>
      </c>
      <c r="IY7" s="62">
        <v>3</v>
      </c>
      <c r="IZ7" s="62">
        <v>2</v>
      </c>
      <c r="JA7" s="62">
        <v>3</v>
      </c>
      <c r="JB7" s="62">
        <v>3</v>
      </c>
      <c r="JC7" s="62">
        <v>2</v>
      </c>
      <c r="JD7" s="61">
        <v>3</v>
      </c>
      <c r="JE7" s="60">
        <v>1</v>
      </c>
      <c r="JF7" s="62">
        <v>5</v>
      </c>
      <c r="JG7" s="62">
        <v>4</v>
      </c>
      <c r="JH7" s="62">
        <v>4</v>
      </c>
      <c r="JI7" s="62">
        <v>4</v>
      </c>
      <c r="JJ7" s="62">
        <v>3</v>
      </c>
      <c r="JK7" s="61">
        <v>4</v>
      </c>
      <c r="JL7" s="60">
        <v>1</v>
      </c>
      <c r="JM7" s="62">
        <v>4</v>
      </c>
      <c r="JN7" s="62">
        <v>2</v>
      </c>
      <c r="JO7" s="62">
        <v>3</v>
      </c>
      <c r="JP7" s="62">
        <v>4</v>
      </c>
      <c r="JQ7" s="62">
        <v>1</v>
      </c>
      <c r="JR7" s="61">
        <v>3</v>
      </c>
      <c r="JS7" s="1"/>
      <c r="JT7" s="60">
        <v>1</v>
      </c>
      <c r="JU7" s="62">
        <v>2</v>
      </c>
      <c r="JV7" s="62">
        <v>5</v>
      </c>
      <c r="JW7" s="62">
        <v>3</v>
      </c>
      <c r="JX7" s="62">
        <v>1</v>
      </c>
      <c r="JY7" s="62">
        <v>4</v>
      </c>
      <c r="JZ7" s="62">
        <v>1</v>
      </c>
      <c r="KA7" s="62">
        <v>4</v>
      </c>
      <c r="KB7" s="62">
        <v>3</v>
      </c>
      <c r="KC7" s="62">
        <v>4</v>
      </c>
      <c r="KD7" s="62">
        <v>4</v>
      </c>
      <c r="KE7" s="62">
        <v>2</v>
      </c>
      <c r="KF7" s="62">
        <v>5</v>
      </c>
      <c r="KG7" s="62">
        <v>1</v>
      </c>
      <c r="KH7" s="62">
        <v>3</v>
      </c>
      <c r="KI7" s="62">
        <v>3</v>
      </c>
      <c r="KJ7" s="62">
        <v>3</v>
      </c>
      <c r="KK7" s="62">
        <v>1</v>
      </c>
      <c r="KL7" s="62">
        <v>2</v>
      </c>
      <c r="KM7" s="62">
        <v>1</v>
      </c>
      <c r="KN7" s="62">
        <v>3</v>
      </c>
      <c r="KO7" s="62">
        <v>1</v>
      </c>
      <c r="KP7" s="61">
        <v>3</v>
      </c>
      <c r="KQ7" s="1"/>
      <c r="KR7" s="60">
        <v>1</v>
      </c>
      <c r="KS7" s="62">
        <v>1</v>
      </c>
      <c r="KT7" s="62">
        <v>2</v>
      </c>
      <c r="KU7" s="62">
        <v>1</v>
      </c>
      <c r="KV7" s="62">
        <v>2</v>
      </c>
      <c r="KW7" s="62">
        <v>2</v>
      </c>
      <c r="KX7" s="62">
        <v>1</v>
      </c>
      <c r="KY7" s="62">
        <v>1</v>
      </c>
      <c r="KZ7" s="62">
        <v>1</v>
      </c>
      <c r="LA7" s="61">
        <v>2</v>
      </c>
      <c r="LB7" s="62">
        <f t="shared" si="54"/>
        <v>14</v>
      </c>
      <c r="LC7" s="1"/>
      <c r="LD7" s="60">
        <v>1</v>
      </c>
      <c r="LE7" s="62">
        <v>3</v>
      </c>
      <c r="LF7" s="62">
        <v>4</v>
      </c>
      <c r="LG7" s="62">
        <v>4</v>
      </c>
      <c r="LH7" s="62">
        <f>LOOKUP(LG7,{1,2,3,4,5},{5,4,3,2,1})</f>
        <v>2</v>
      </c>
      <c r="LI7" s="62">
        <v>3</v>
      </c>
      <c r="LJ7" s="62">
        <v>3</v>
      </c>
      <c r="LK7" s="62">
        <f>LOOKUP(LJ7,{1,2,3,4,5},{5,4,3,2,1})</f>
        <v>3</v>
      </c>
      <c r="LL7" s="62">
        <v>3</v>
      </c>
      <c r="LM7" s="62">
        <f>LOOKUP(LL7,{1,2,3,4,5},{5,4,3,2,1})</f>
        <v>3</v>
      </c>
      <c r="LN7" s="62">
        <v>2</v>
      </c>
      <c r="LO7" s="62">
        <v>2</v>
      </c>
      <c r="LP7" s="62">
        <v>2</v>
      </c>
      <c r="LQ7" s="62">
        <v>3</v>
      </c>
      <c r="LR7" s="62">
        <f>LOOKUP(LQ7,{1,2,3,4,5},{5,4,3,2,1})</f>
        <v>3</v>
      </c>
      <c r="LS7" s="62">
        <v>1</v>
      </c>
      <c r="LT7" s="62">
        <v>2</v>
      </c>
      <c r="LU7" s="62">
        <v>2</v>
      </c>
      <c r="LV7" s="62">
        <f>LOOKUP(LU7,{1,2,3,4,5},{5,4,3,2,1})</f>
        <v>4</v>
      </c>
      <c r="LW7" s="62">
        <v>2</v>
      </c>
      <c r="LX7" s="62">
        <v>2</v>
      </c>
      <c r="LY7" s="62">
        <f>LOOKUP(LX7,{1,2,3,4,5},{5,4,3,2,1})</f>
        <v>4</v>
      </c>
      <c r="LZ7" s="62">
        <v>4</v>
      </c>
      <c r="MA7" s="62">
        <f>LOOKUP(LZ7,{1,2,3,4,5},{5,4,3,2,1})</f>
        <v>2</v>
      </c>
      <c r="MB7" s="62">
        <v>3</v>
      </c>
      <c r="MC7" s="62">
        <v>3</v>
      </c>
      <c r="MD7" s="62">
        <f>LOOKUP(MC7,{1,2,3,4,5},{5,4,3,2,1})</f>
        <v>3</v>
      </c>
      <c r="ME7" s="62">
        <v>2</v>
      </c>
      <c r="MF7" s="62">
        <f>LOOKUP(ME7,{1,2,3,4,5},{5,4,3,2,1})</f>
        <v>4</v>
      </c>
      <c r="MG7" s="62">
        <v>3</v>
      </c>
      <c r="MH7" s="62">
        <f>LOOKUP(MG7,{1,2,3,4,5},{5,4,3,2,1})</f>
        <v>3</v>
      </c>
      <c r="MI7" s="62">
        <v>3</v>
      </c>
      <c r="MJ7" s="62">
        <v>3</v>
      </c>
      <c r="MK7" s="62">
        <v>4</v>
      </c>
      <c r="ML7" s="62">
        <v>2</v>
      </c>
      <c r="MM7" s="62">
        <f>LOOKUP(ML7,{1,2,3,4,5},{5,4,3,2,1})</f>
        <v>4</v>
      </c>
      <c r="MN7" s="62">
        <v>5</v>
      </c>
      <c r="MO7" s="62">
        <f>LOOKUP(MN7,{1,2,3,4,5},{5,4,3,2,1})</f>
        <v>1</v>
      </c>
      <c r="MP7" s="62">
        <v>3</v>
      </c>
      <c r="MQ7" s="62">
        <f>LOOKUP(MP7,{1,2,3,4,5},{5,4,3,2,1})</f>
        <v>3</v>
      </c>
      <c r="MR7" s="62">
        <f t="shared" si="55"/>
        <v>73</v>
      </c>
      <c r="MS7" s="62">
        <f t="shared" si="56"/>
        <v>2.81</v>
      </c>
      <c r="MT7" s="1"/>
      <c r="MU7" s="59" t="s">
        <v>668</v>
      </c>
      <c r="MV7" s="1"/>
      <c r="MW7" s="1"/>
      <c r="MX7" s="1"/>
    </row>
    <row r="8" spans="1:362" x14ac:dyDescent="0.3">
      <c r="A8" s="59">
        <v>59</v>
      </c>
      <c r="B8" s="60" t="s">
        <v>1219</v>
      </c>
      <c r="C8" s="61">
        <v>1</v>
      </c>
      <c r="D8" s="1"/>
      <c r="E8" s="60">
        <v>19</v>
      </c>
      <c r="F8" s="62">
        <v>1</v>
      </c>
      <c r="G8" s="60">
        <v>1</v>
      </c>
      <c r="H8" s="62">
        <v>1</v>
      </c>
      <c r="I8" s="61">
        <v>1</v>
      </c>
      <c r="J8" s="60">
        <v>1</v>
      </c>
      <c r="K8" s="62">
        <v>1</v>
      </c>
      <c r="L8" s="62"/>
      <c r="M8" s="62">
        <v>1</v>
      </c>
      <c r="N8" s="62"/>
      <c r="O8" s="62"/>
      <c r="P8" s="62"/>
      <c r="Q8" s="61"/>
      <c r="R8" s="60">
        <v>2</v>
      </c>
      <c r="S8" s="62">
        <v>1</v>
      </c>
      <c r="T8" s="61"/>
      <c r="U8" s="62"/>
      <c r="V8" s="62"/>
      <c r="W8" s="62"/>
      <c r="X8" s="62"/>
      <c r="Y8" s="1"/>
      <c r="Z8" s="60">
        <v>1</v>
      </c>
      <c r="AA8" s="62">
        <v>1</v>
      </c>
      <c r="AB8" s="62">
        <f t="shared" si="0"/>
        <v>1</v>
      </c>
      <c r="AC8" s="62">
        <v>2</v>
      </c>
      <c r="AD8" s="62">
        <f t="shared" si="1"/>
        <v>-1</v>
      </c>
      <c r="AE8" s="62">
        <v>1</v>
      </c>
      <c r="AF8" s="62">
        <f t="shared" si="2"/>
        <v>1</v>
      </c>
      <c r="AG8" s="62">
        <v>2</v>
      </c>
      <c r="AH8" s="62">
        <f t="shared" si="3"/>
        <v>1</v>
      </c>
      <c r="AI8" s="62">
        <v>1</v>
      </c>
      <c r="AJ8" s="62">
        <f t="shared" si="4"/>
        <v>-1</v>
      </c>
      <c r="AK8" s="62">
        <v>1</v>
      </c>
      <c r="AL8" s="62">
        <f t="shared" si="5"/>
        <v>1</v>
      </c>
      <c r="AM8" s="62">
        <v>2</v>
      </c>
      <c r="AN8" s="62">
        <f t="shared" si="6"/>
        <v>1</v>
      </c>
      <c r="AO8" s="62">
        <v>2</v>
      </c>
      <c r="AP8" s="62">
        <f t="shared" si="7"/>
        <v>1</v>
      </c>
      <c r="AQ8" s="62">
        <v>1</v>
      </c>
      <c r="AR8" s="62">
        <f t="shared" si="8"/>
        <v>1</v>
      </c>
      <c r="AS8" s="62">
        <v>2</v>
      </c>
      <c r="AT8" s="62">
        <f t="shared" si="9"/>
        <v>1</v>
      </c>
      <c r="AU8" s="62">
        <v>1</v>
      </c>
      <c r="AV8" s="62">
        <f t="shared" si="10"/>
        <v>-1</v>
      </c>
      <c r="AW8" s="62">
        <v>1</v>
      </c>
      <c r="AX8" s="62">
        <f t="shared" si="11"/>
        <v>1</v>
      </c>
      <c r="AY8" s="62">
        <v>1</v>
      </c>
      <c r="AZ8" s="62">
        <f t="shared" si="12"/>
        <v>1</v>
      </c>
      <c r="BA8" s="62">
        <v>2</v>
      </c>
      <c r="BB8" s="62">
        <f t="shared" si="13"/>
        <v>1</v>
      </c>
      <c r="BC8" s="62">
        <v>1</v>
      </c>
      <c r="BD8" s="62">
        <f t="shared" si="14"/>
        <v>1</v>
      </c>
      <c r="BE8" s="62">
        <v>2</v>
      </c>
      <c r="BF8" s="62">
        <f t="shared" si="15"/>
        <v>1</v>
      </c>
      <c r="BG8" s="62">
        <v>2</v>
      </c>
      <c r="BH8" s="62">
        <f t="shared" si="16"/>
        <v>1</v>
      </c>
      <c r="BI8" s="62">
        <v>2</v>
      </c>
      <c r="BJ8" s="62">
        <f t="shared" si="17"/>
        <v>-1</v>
      </c>
      <c r="BK8" s="62">
        <v>1</v>
      </c>
      <c r="BL8" s="62">
        <f t="shared" si="18"/>
        <v>1</v>
      </c>
      <c r="BM8" s="62">
        <v>2</v>
      </c>
      <c r="BN8" s="62">
        <f t="shared" si="19"/>
        <v>1</v>
      </c>
      <c r="BO8" s="62">
        <v>1</v>
      </c>
      <c r="BP8" s="62">
        <f t="shared" si="20"/>
        <v>-1</v>
      </c>
      <c r="BQ8" s="59">
        <f t="shared" si="21"/>
        <v>11</v>
      </c>
      <c r="BR8" s="1"/>
      <c r="BS8" s="60">
        <v>1</v>
      </c>
      <c r="BT8" s="62">
        <v>4</v>
      </c>
      <c r="BU8" s="62">
        <v>4</v>
      </c>
      <c r="BV8" s="62">
        <v>2</v>
      </c>
      <c r="BW8" s="62">
        <v>4</v>
      </c>
      <c r="BX8" s="62">
        <v>2</v>
      </c>
      <c r="BY8" s="62">
        <v>2</v>
      </c>
      <c r="BZ8" s="62">
        <v>3</v>
      </c>
      <c r="CA8" s="62">
        <v>2</v>
      </c>
      <c r="CB8" s="62">
        <v>2</v>
      </c>
      <c r="CC8" s="62">
        <v>4</v>
      </c>
      <c r="CD8" s="62">
        <v>2</v>
      </c>
      <c r="CE8" s="62">
        <v>2</v>
      </c>
      <c r="CF8" s="62">
        <v>1</v>
      </c>
      <c r="CG8" s="62">
        <v>2</v>
      </c>
      <c r="CH8" s="62">
        <v>4</v>
      </c>
      <c r="CI8" s="62">
        <v>4</v>
      </c>
      <c r="CJ8" s="62">
        <v>3</v>
      </c>
      <c r="CK8" s="62">
        <v>4</v>
      </c>
      <c r="CL8" s="62">
        <v>5</v>
      </c>
      <c r="CM8" s="62">
        <v>1</v>
      </c>
      <c r="CN8" s="62">
        <v>3</v>
      </c>
      <c r="CO8" s="62">
        <f>LOOKUP(CN8,{1,2,3,4,5},{5,4,3,2,1})</f>
        <v>3</v>
      </c>
      <c r="CP8" s="62">
        <v>2</v>
      </c>
      <c r="CQ8" s="62">
        <v>2</v>
      </c>
      <c r="CR8" s="62">
        <v>3</v>
      </c>
      <c r="CS8" s="62">
        <v>3</v>
      </c>
      <c r="CT8" s="62">
        <v>3</v>
      </c>
      <c r="CU8" s="62">
        <v>3</v>
      </c>
      <c r="CV8" s="62">
        <v>2</v>
      </c>
      <c r="CW8" s="62">
        <f>LOOKUP(CV8,{1,2,3,4,5},{5,4,3,2,1})</f>
        <v>4</v>
      </c>
      <c r="CX8" s="62">
        <v>3</v>
      </c>
      <c r="CY8" s="62">
        <f>LOOKUP(CX8,{1,2,3,4,5},{5,4,3,2,1})</f>
        <v>3</v>
      </c>
      <c r="CZ8" s="62">
        <v>5</v>
      </c>
      <c r="DA8" s="62">
        <f>LOOKUP(CZ8,{1,2,3,4,5},{5,4,3,2,1})</f>
        <v>1</v>
      </c>
      <c r="DB8" s="62">
        <v>2</v>
      </c>
      <c r="DC8" s="62">
        <v>2</v>
      </c>
      <c r="DD8" s="62">
        <v>4</v>
      </c>
      <c r="DE8" s="62">
        <v>3</v>
      </c>
      <c r="DF8" s="62">
        <v>4</v>
      </c>
      <c r="DG8" s="62">
        <v>2</v>
      </c>
      <c r="DH8" s="60">
        <f t="shared" si="22"/>
        <v>10</v>
      </c>
      <c r="DI8" s="62">
        <f t="shared" si="23"/>
        <v>3.3332999999999999</v>
      </c>
      <c r="DJ8" s="62">
        <f t="shared" si="24"/>
        <v>8</v>
      </c>
      <c r="DK8" s="62">
        <f t="shared" si="25"/>
        <v>2.6667000000000001</v>
      </c>
      <c r="DL8" s="62">
        <f t="shared" si="26"/>
        <v>18</v>
      </c>
      <c r="DM8" s="61">
        <f t="shared" si="27"/>
        <v>3</v>
      </c>
      <c r="DN8" s="60">
        <f t="shared" si="28"/>
        <v>16</v>
      </c>
      <c r="DO8" s="62">
        <f t="shared" si="29"/>
        <v>2.6667000000000001</v>
      </c>
      <c r="DP8" s="62">
        <f t="shared" si="30"/>
        <v>23</v>
      </c>
      <c r="DQ8" s="62">
        <f t="shared" si="31"/>
        <v>2.875</v>
      </c>
      <c r="DR8" s="62">
        <f t="shared" si="32"/>
        <v>39</v>
      </c>
      <c r="DS8" s="61">
        <f t="shared" si="33"/>
        <v>2.79</v>
      </c>
      <c r="DT8" s="60">
        <f t="shared" si="34"/>
        <v>9</v>
      </c>
      <c r="DU8" s="62">
        <f t="shared" si="35"/>
        <v>3</v>
      </c>
      <c r="DV8" s="62">
        <f t="shared" si="36"/>
        <v>7</v>
      </c>
      <c r="DW8" s="62">
        <f t="shared" si="37"/>
        <v>2.3332999999999999</v>
      </c>
      <c r="DX8" s="62">
        <f t="shared" si="38"/>
        <v>16</v>
      </c>
      <c r="DY8" s="61">
        <f t="shared" si="39"/>
        <v>2.67</v>
      </c>
      <c r="DZ8" s="60">
        <f t="shared" si="40"/>
        <v>17</v>
      </c>
      <c r="EA8" s="61">
        <f t="shared" si="41"/>
        <v>2.83</v>
      </c>
      <c r="EB8" s="60">
        <f t="shared" si="42"/>
        <v>9</v>
      </c>
      <c r="EC8" s="61">
        <f t="shared" si="43"/>
        <v>3</v>
      </c>
      <c r="ED8" s="60">
        <f t="shared" si="44"/>
        <v>99</v>
      </c>
      <c r="EE8" s="61">
        <f t="shared" si="45"/>
        <v>2.83</v>
      </c>
      <c r="EF8" s="1"/>
      <c r="EG8" s="60">
        <v>1</v>
      </c>
      <c r="EH8" s="62">
        <v>2</v>
      </c>
      <c r="EI8" s="62">
        <v>1</v>
      </c>
      <c r="EJ8" s="62">
        <v>3</v>
      </c>
      <c r="EK8" s="62">
        <v>3</v>
      </c>
      <c r="EL8" s="62">
        <v>3</v>
      </c>
      <c r="EM8" s="62">
        <v>3</v>
      </c>
      <c r="EN8" s="62">
        <v>1</v>
      </c>
      <c r="EO8" s="62">
        <v>1</v>
      </c>
      <c r="EP8" s="62">
        <v>1</v>
      </c>
      <c r="EQ8" s="62">
        <v>5</v>
      </c>
      <c r="ER8" s="62">
        <v>1</v>
      </c>
      <c r="ES8" s="62">
        <v>1</v>
      </c>
      <c r="ET8" s="62">
        <v>1</v>
      </c>
      <c r="EU8" s="62">
        <v>1</v>
      </c>
      <c r="EV8" s="62">
        <v>1</v>
      </c>
      <c r="EW8" s="62">
        <v>5</v>
      </c>
      <c r="EX8" s="62">
        <v>4</v>
      </c>
      <c r="EY8" s="62">
        <v>1</v>
      </c>
      <c r="EZ8" s="62">
        <v>1</v>
      </c>
      <c r="FA8" s="62">
        <v>1</v>
      </c>
      <c r="FB8" s="62">
        <v>3</v>
      </c>
      <c r="FC8" s="60">
        <f t="shared" si="46"/>
        <v>42</v>
      </c>
      <c r="FD8" s="61">
        <f t="shared" si="47"/>
        <v>2.1</v>
      </c>
      <c r="FE8" s="1"/>
      <c r="FF8" s="60" t="s">
        <v>514</v>
      </c>
      <c r="FG8" s="62" t="s">
        <v>520</v>
      </c>
      <c r="FH8" s="61" t="s">
        <v>521</v>
      </c>
      <c r="FI8" s="1" t="s">
        <v>440</v>
      </c>
      <c r="FJ8" s="60">
        <v>1</v>
      </c>
      <c r="FK8" s="62">
        <v>1</v>
      </c>
      <c r="FL8" s="62">
        <v>1</v>
      </c>
      <c r="FM8" s="62">
        <v>1</v>
      </c>
      <c r="FN8" s="62">
        <v>2</v>
      </c>
      <c r="FO8" s="62">
        <v>2</v>
      </c>
      <c r="FP8" s="62">
        <v>2</v>
      </c>
      <c r="FQ8" s="62">
        <v>1</v>
      </c>
      <c r="FR8" s="62">
        <v>1</v>
      </c>
      <c r="FS8" s="62">
        <v>1</v>
      </c>
      <c r="FT8" s="62">
        <v>1</v>
      </c>
      <c r="FU8" s="62">
        <v>2</v>
      </c>
      <c r="FV8" s="62">
        <v>1</v>
      </c>
      <c r="FW8" s="62">
        <v>1</v>
      </c>
      <c r="FX8" s="62">
        <v>2</v>
      </c>
      <c r="FY8" s="62">
        <v>2</v>
      </c>
      <c r="FZ8" s="62">
        <v>1</v>
      </c>
      <c r="GA8" s="62">
        <v>1</v>
      </c>
      <c r="GB8" s="62">
        <v>2</v>
      </c>
      <c r="GC8" s="62">
        <v>2</v>
      </c>
      <c r="GD8" s="62">
        <v>2</v>
      </c>
      <c r="GE8" s="62">
        <v>1</v>
      </c>
      <c r="GF8" s="60">
        <f t="shared" si="48"/>
        <v>28</v>
      </c>
      <c r="GG8" s="61">
        <f t="shared" si="49"/>
        <v>1.4</v>
      </c>
      <c r="GH8" s="1"/>
      <c r="GI8" s="60" t="s">
        <v>1220</v>
      </c>
      <c r="GJ8" s="62" t="s">
        <v>1221</v>
      </c>
      <c r="GK8" s="61" t="s">
        <v>1222</v>
      </c>
      <c r="GL8" s="1" t="s">
        <v>440</v>
      </c>
      <c r="GM8" s="60">
        <v>1</v>
      </c>
      <c r="GN8" s="62">
        <v>5</v>
      </c>
      <c r="GO8" s="62">
        <v>5</v>
      </c>
      <c r="GP8" s="62">
        <v>1</v>
      </c>
      <c r="GQ8" s="62">
        <v>1</v>
      </c>
      <c r="GR8" s="62">
        <v>1</v>
      </c>
      <c r="GS8" s="62">
        <f>LOOKUP(GR8,{1,2,3,4,5},{5,4,3,2,1})</f>
        <v>5</v>
      </c>
      <c r="GT8" s="62">
        <v>1</v>
      </c>
      <c r="GU8" s="62">
        <f>LOOKUP(GT8,{1,2,3,4,5},{5,4,3,2,1})</f>
        <v>5</v>
      </c>
      <c r="GV8" s="62">
        <v>3</v>
      </c>
      <c r="GW8" s="62">
        <v>1</v>
      </c>
      <c r="GX8" s="62">
        <f>LOOKUP(GW8,{1,2,3,4,5},{5,4,3,2,1})</f>
        <v>5</v>
      </c>
      <c r="GY8" s="62">
        <v>1</v>
      </c>
      <c r="GZ8" s="62">
        <v>5</v>
      </c>
      <c r="HA8" s="62">
        <v>5</v>
      </c>
      <c r="HB8" s="62">
        <v>1</v>
      </c>
      <c r="HC8" s="62">
        <v>5</v>
      </c>
      <c r="HD8" s="62">
        <v>5</v>
      </c>
      <c r="HE8" s="62">
        <v>5</v>
      </c>
      <c r="HF8" s="62">
        <v>5</v>
      </c>
      <c r="HG8" s="62">
        <f>LOOKUP(HF8,{1,2,3,4,5},{5,4,3,2,1})</f>
        <v>1</v>
      </c>
      <c r="HH8" s="62">
        <v>5</v>
      </c>
      <c r="HI8" s="62">
        <f>LOOKUP(HH8,{1,2,3,4,5},{5,4,3,2,1})</f>
        <v>1</v>
      </c>
      <c r="HJ8" s="62">
        <f t="shared" si="50"/>
        <v>59</v>
      </c>
      <c r="HK8" s="62">
        <f t="shared" si="51"/>
        <v>3.47</v>
      </c>
      <c r="HL8" s="1"/>
      <c r="HM8" s="62">
        <v>1</v>
      </c>
      <c r="HN8" s="62">
        <v>3</v>
      </c>
      <c r="HO8" s="62">
        <v>3</v>
      </c>
      <c r="HP8" s="62">
        <v>2</v>
      </c>
      <c r="HQ8" s="62">
        <v>3</v>
      </c>
      <c r="HR8" s="62">
        <v>1</v>
      </c>
      <c r="HS8" s="62">
        <v>1</v>
      </c>
      <c r="HT8" s="62">
        <v>3</v>
      </c>
      <c r="HU8" s="62">
        <v>1</v>
      </c>
      <c r="HV8" s="62">
        <v>1</v>
      </c>
      <c r="HW8" s="62">
        <v>3</v>
      </c>
      <c r="HX8" s="62">
        <v>1</v>
      </c>
      <c r="HY8" s="62">
        <v>1</v>
      </c>
      <c r="HZ8" s="62">
        <v>1</v>
      </c>
      <c r="IA8" s="62">
        <v>3</v>
      </c>
      <c r="IB8" s="62">
        <v>3</v>
      </c>
      <c r="IC8" s="62">
        <v>3</v>
      </c>
      <c r="ID8" s="62">
        <v>1</v>
      </c>
      <c r="IE8" s="62">
        <v>1</v>
      </c>
      <c r="IF8" s="62">
        <f>LOOKUP(IE8,{1,2,3},{3,2,1})</f>
        <v>3</v>
      </c>
      <c r="IG8" s="60">
        <f t="shared" si="52"/>
        <v>34</v>
      </c>
      <c r="IH8" s="61">
        <f t="shared" si="53"/>
        <v>2</v>
      </c>
      <c r="II8" s="1"/>
      <c r="IJ8" s="60">
        <v>1</v>
      </c>
      <c r="IK8" s="62">
        <v>2</v>
      </c>
      <c r="IL8" s="62">
        <v>3</v>
      </c>
      <c r="IM8" s="62">
        <v>4</v>
      </c>
      <c r="IN8" s="62">
        <v>1</v>
      </c>
      <c r="IO8" s="62">
        <v>5</v>
      </c>
      <c r="IP8" s="61">
        <v>2</v>
      </c>
      <c r="IQ8" s="60">
        <v>1</v>
      </c>
      <c r="IR8" s="62">
        <v>2</v>
      </c>
      <c r="IS8" s="62">
        <v>4</v>
      </c>
      <c r="IT8" s="62">
        <v>4</v>
      </c>
      <c r="IU8" s="62">
        <v>1</v>
      </c>
      <c r="IV8" s="62">
        <v>5</v>
      </c>
      <c r="IW8" s="61">
        <v>3</v>
      </c>
      <c r="IX8" s="60">
        <v>1</v>
      </c>
      <c r="IY8" s="62">
        <v>2</v>
      </c>
      <c r="IZ8" s="62">
        <v>3</v>
      </c>
      <c r="JA8" s="62">
        <v>1</v>
      </c>
      <c r="JB8" s="62">
        <v>2</v>
      </c>
      <c r="JC8" s="62">
        <v>2</v>
      </c>
      <c r="JD8" s="61">
        <v>2</v>
      </c>
      <c r="JE8" s="60">
        <v>1</v>
      </c>
      <c r="JF8" s="62">
        <v>4</v>
      </c>
      <c r="JG8" s="62">
        <v>4</v>
      </c>
      <c r="JH8" s="62">
        <v>3</v>
      </c>
      <c r="JI8" s="62">
        <v>4</v>
      </c>
      <c r="JJ8" s="62">
        <v>4</v>
      </c>
      <c r="JK8" s="61">
        <v>4</v>
      </c>
      <c r="JL8" s="60">
        <v>1</v>
      </c>
      <c r="JM8" s="62">
        <v>5</v>
      </c>
      <c r="JN8" s="62">
        <v>5</v>
      </c>
      <c r="JO8" s="62">
        <v>3</v>
      </c>
      <c r="JP8" s="62">
        <v>5</v>
      </c>
      <c r="JQ8" s="62">
        <v>3</v>
      </c>
      <c r="JR8" s="61">
        <v>4</v>
      </c>
      <c r="JS8" s="1"/>
      <c r="JT8" s="60">
        <v>1</v>
      </c>
      <c r="JU8" s="62">
        <v>4</v>
      </c>
      <c r="JV8" s="62">
        <v>5</v>
      </c>
      <c r="JW8" s="62">
        <v>3</v>
      </c>
      <c r="JX8" s="62">
        <v>2</v>
      </c>
      <c r="JY8" s="62">
        <v>3</v>
      </c>
      <c r="JZ8" s="62">
        <v>2</v>
      </c>
      <c r="KA8" s="62">
        <v>5</v>
      </c>
      <c r="KB8" s="62">
        <v>4</v>
      </c>
      <c r="KC8" s="62">
        <v>3</v>
      </c>
      <c r="KD8" s="62">
        <v>5</v>
      </c>
      <c r="KE8" s="62">
        <v>3</v>
      </c>
      <c r="KF8" s="62">
        <v>5</v>
      </c>
      <c r="KG8" s="62">
        <v>2</v>
      </c>
      <c r="KH8" s="62">
        <v>3</v>
      </c>
      <c r="KI8" s="62">
        <v>2</v>
      </c>
      <c r="KJ8" s="62">
        <v>1</v>
      </c>
      <c r="KK8" s="62">
        <v>1</v>
      </c>
      <c r="KL8" s="62">
        <v>1</v>
      </c>
      <c r="KM8" s="62">
        <v>1</v>
      </c>
      <c r="KN8" s="62">
        <v>1</v>
      </c>
      <c r="KO8" s="62">
        <v>1</v>
      </c>
      <c r="KP8" s="61">
        <v>3</v>
      </c>
      <c r="KQ8" s="1"/>
      <c r="KR8" s="60">
        <v>1</v>
      </c>
      <c r="KS8" s="62">
        <v>2</v>
      </c>
      <c r="KT8" s="62">
        <v>1</v>
      </c>
      <c r="KU8" s="62">
        <v>1</v>
      </c>
      <c r="KV8" s="62">
        <v>1</v>
      </c>
      <c r="KW8" s="62">
        <v>1</v>
      </c>
      <c r="KX8" s="62">
        <v>1</v>
      </c>
      <c r="KY8" s="62">
        <v>1</v>
      </c>
      <c r="KZ8" s="62">
        <v>1</v>
      </c>
      <c r="LA8" s="61">
        <v>2</v>
      </c>
      <c r="LB8" s="62">
        <f t="shared" si="54"/>
        <v>12</v>
      </c>
      <c r="LC8" s="1"/>
      <c r="LD8" s="60">
        <v>1</v>
      </c>
      <c r="LE8" s="62">
        <v>4</v>
      </c>
      <c r="LF8" s="62">
        <v>1</v>
      </c>
      <c r="LG8" s="62">
        <v>2</v>
      </c>
      <c r="LH8" s="62">
        <f>LOOKUP(LG8,{1,2,3,4,5},{5,4,3,2,1})</f>
        <v>4</v>
      </c>
      <c r="LI8" s="62">
        <v>2</v>
      </c>
      <c r="LJ8" s="62">
        <v>3</v>
      </c>
      <c r="LK8" s="62">
        <f>LOOKUP(LJ8,{1,2,3,4,5},{5,4,3,2,1})</f>
        <v>3</v>
      </c>
      <c r="LL8" s="62">
        <v>3</v>
      </c>
      <c r="LM8" s="62">
        <f>LOOKUP(LL8,{1,2,3,4,5},{5,4,3,2,1})</f>
        <v>3</v>
      </c>
      <c r="LN8" s="62">
        <v>3</v>
      </c>
      <c r="LO8" s="62">
        <v>3</v>
      </c>
      <c r="LP8" s="62">
        <v>2</v>
      </c>
      <c r="LQ8" s="62">
        <v>2</v>
      </c>
      <c r="LR8" s="62">
        <f>LOOKUP(LQ8,{1,2,3,4,5},{5,4,3,2,1})</f>
        <v>4</v>
      </c>
      <c r="LS8" s="62">
        <v>4</v>
      </c>
      <c r="LT8" s="62">
        <v>5</v>
      </c>
      <c r="LU8" s="62">
        <v>2</v>
      </c>
      <c r="LV8" s="62">
        <f>LOOKUP(LU8,{1,2,3,4,5},{5,4,3,2,1})</f>
        <v>4</v>
      </c>
      <c r="LW8" s="62">
        <v>1</v>
      </c>
      <c r="LX8" s="62">
        <v>3</v>
      </c>
      <c r="LY8" s="62">
        <f>LOOKUP(LX8,{1,2,3,4,5},{5,4,3,2,1})</f>
        <v>3</v>
      </c>
      <c r="LZ8" s="62">
        <v>3</v>
      </c>
      <c r="MA8" s="62">
        <f>LOOKUP(LZ8,{1,2,3,4,5},{5,4,3,2,1})</f>
        <v>3</v>
      </c>
      <c r="MB8" s="62">
        <v>5</v>
      </c>
      <c r="MC8" s="62">
        <v>5</v>
      </c>
      <c r="MD8" s="62">
        <f>LOOKUP(MC8,{1,2,3,4,5},{5,4,3,2,1})</f>
        <v>1</v>
      </c>
      <c r="ME8" s="62">
        <v>1</v>
      </c>
      <c r="MF8" s="62">
        <f>LOOKUP(ME8,{1,2,3,4,5},{5,4,3,2,1})</f>
        <v>5</v>
      </c>
      <c r="MG8" s="62">
        <v>4</v>
      </c>
      <c r="MH8" s="62">
        <f>LOOKUP(MG8,{1,2,3,4,5},{5,4,3,2,1})</f>
        <v>2</v>
      </c>
      <c r="MI8" s="62">
        <v>3</v>
      </c>
      <c r="MJ8" s="62">
        <v>1</v>
      </c>
      <c r="MK8" s="62" t="s">
        <v>668</v>
      </c>
      <c r="ML8" s="62">
        <v>2</v>
      </c>
      <c r="MM8" s="62">
        <f>LOOKUP(ML8,{1,2,3,4,5},{5,4,3,2,1})</f>
        <v>4</v>
      </c>
      <c r="MN8" s="62">
        <v>3</v>
      </c>
      <c r="MO8" s="62">
        <f>LOOKUP(MN8,{1,2,3,4,5},{5,4,3,2,1})</f>
        <v>3</v>
      </c>
      <c r="MP8" s="62">
        <v>5</v>
      </c>
      <c r="MQ8" s="62">
        <f>LOOKUP(MP8,{1,2,3,4,5},{5,4,3,2,1})</f>
        <v>1</v>
      </c>
      <c r="MR8" s="62">
        <f t="shared" si="55"/>
        <v>74</v>
      </c>
      <c r="MS8" s="62">
        <f t="shared" si="56"/>
        <v>2.85</v>
      </c>
      <c r="MT8" s="1"/>
      <c r="MU8" s="59" t="s">
        <v>1223</v>
      </c>
      <c r="MV8" s="1" t="s">
        <v>440</v>
      </c>
      <c r="MW8" s="1"/>
      <c r="MX8" s="1"/>
    </row>
    <row r="9" spans="1:362" x14ac:dyDescent="0.3">
      <c r="A9" s="59">
        <v>61</v>
      </c>
      <c r="B9" s="60" t="s">
        <v>1224</v>
      </c>
      <c r="C9" s="61">
        <v>1</v>
      </c>
      <c r="D9" s="1"/>
      <c r="E9" s="60">
        <v>19</v>
      </c>
      <c r="F9" s="62">
        <v>1</v>
      </c>
      <c r="G9" s="60">
        <v>1</v>
      </c>
      <c r="H9" s="62">
        <v>1</v>
      </c>
      <c r="I9" s="61">
        <v>1</v>
      </c>
      <c r="J9" s="60">
        <v>1</v>
      </c>
      <c r="K9" s="62"/>
      <c r="L9" s="62"/>
      <c r="M9" s="62"/>
      <c r="N9" s="62"/>
      <c r="O9" s="62"/>
      <c r="P9" s="62">
        <v>1</v>
      </c>
      <c r="Q9" s="61" t="s">
        <v>785</v>
      </c>
      <c r="R9" s="60">
        <v>9</v>
      </c>
      <c r="S9" s="62">
        <v>3</v>
      </c>
      <c r="T9" s="61"/>
      <c r="U9" s="62"/>
      <c r="V9" s="62"/>
      <c r="W9" s="62"/>
      <c r="X9" s="62"/>
      <c r="Y9" s="1"/>
      <c r="Z9" s="60">
        <v>1</v>
      </c>
      <c r="AA9" s="62">
        <v>1</v>
      </c>
      <c r="AB9" s="62">
        <f t="shared" si="0"/>
        <v>1</v>
      </c>
      <c r="AC9" s="62">
        <v>1</v>
      </c>
      <c r="AD9" s="62">
        <f t="shared" si="1"/>
        <v>1</v>
      </c>
      <c r="AE9" s="62">
        <v>1</v>
      </c>
      <c r="AF9" s="62">
        <f t="shared" si="2"/>
        <v>1</v>
      </c>
      <c r="AG9" s="62">
        <v>1</v>
      </c>
      <c r="AH9" s="62">
        <f t="shared" si="3"/>
        <v>-1</v>
      </c>
      <c r="AI9" s="62">
        <v>1</v>
      </c>
      <c r="AJ9" s="62">
        <f t="shared" si="4"/>
        <v>-1</v>
      </c>
      <c r="AK9" s="62">
        <v>1</v>
      </c>
      <c r="AL9" s="62">
        <f t="shared" si="5"/>
        <v>1</v>
      </c>
      <c r="AM9" s="62">
        <v>1</v>
      </c>
      <c r="AN9" s="62">
        <f t="shared" si="6"/>
        <v>-1</v>
      </c>
      <c r="AO9" s="62">
        <v>1</v>
      </c>
      <c r="AP9" s="62">
        <f t="shared" si="7"/>
        <v>-1</v>
      </c>
      <c r="AQ9" s="62">
        <v>1</v>
      </c>
      <c r="AR9" s="62">
        <f t="shared" si="8"/>
        <v>1</v>
      </c>
      <c r="AS9" s="62">
        <v>1</v>
      </c>
      <c r="AT9" s="62">
        <f t="shared" si="9"/>
        <v>-1</v>
      </c>
      <c r="AU9" s="62">
        <v>1</v>
      </c>
      <c r="AV9" s="62">
        <f t="shared" si="10"/>
        <v>-1</v>
      </c>
      <c r="AW9" s="62">
        <v>1</v>
      </c>
      <c r="AX9" s="62">
        <f t="shared" si="11"/>
        <v>1</v>
      </c>
      <c r="AY9" s="62">
        <v>1</v>
      </c>
      <c r="AZ9" s="62">
        <f t="shared" si="12"/>
        <v>1</v>
      </c>
      <c r="BA9" s="62">
        <v>2</v>
      </c>
      <c r="BB9" s="62">
        <f t="shared" si="13"/>
        <v>1</v>
      </c>
      <c r="BC9" s="62">
        <v>1</v>
      </c>
      <c r="BD9" s="62">
        <f t="shared" si="14"/>
        <v>1</v>
      </c>
      <c r="BE9" s="62">
        <v>2</v>
      </c>
      <c r="BF9" s="62">
        <f t="shared" si="15"/>
        <v>1</v>
      </c>
      <c r="BG9" s="62">
        <v>1</v>
      </c>
      <c r="BH9" s="62">
        <f t="shared" si="16"/>
        <v>-1</v>
      </c>
      <c r="BI9" s="62">
        <v>1</v>
      </c>
      <c r="BJ9" s="62">
        <f t="shared" si="17"/>
        <v>1</v>
      </c>
      <c r="BK9" s="62">
        <v>1</v>
      </c>
      <c r="BL9" s="62">
        <f t="shared" si="18"/>
        <v>1</v>
      </c>
      <c r="BM9" s="62">
        <v>1</v>
      </c>
      <c r="BN9" s="62">
        <f t="shared" si="19"/>
        <v>-1</v>
      </c>
      <c r="BO9" s="62">
        <v>1</v>
      </c>
      <c r="BP9" s="62">
        <f t="shared" si="20"/>
        <v>-1</v>
      </c>
      <c r="BQ9" s="59">
        <f t="shared" si="21"/>
        <v>3</v>
      </c>
      <c r="BR9" s="1"/>
      <c r="BS9" s="60">
        <v>1</v>
      </c>
      <c r="BT9" s="62">
        <v>3</v>
      </c>
      <c r="BU9" s="62">
        <v>4</v>
      </c>
      <c r="BV9" s="62">
        <v>3</v>
      </c>
      <c r="BW9" s="62">
        <v>5</v>
      </c>
      <c r="BX9" s="62">
        <v>3</v>
      </c>
      <c r="BY9" s="62">
        <v>3</v>
      </c>
      <c r="BZ9" s="62">
        <v>2</v>
      </c>
      <c r="CA9" s="62">
        <v>4</v>
      </c>
      <c r="CB9" s="62">
        <v>2</v>
      </c>
      <c r="CC9" s="62">
        <v>2</v>
      </c>
      <c r="CD9" s="62">
        <v>2</v>
      </c>
      <c r="CE9" s="62">
        <v>2</v>
      </c>
      <c r="CF9" s="62">
        <v>2</v>
      </c>
      <c r="CG9" s="62">
        <v>4</v>
      </c>
      <c r="CH9" s="62">
        <v>4</v>
      </c>
      <c r="CI9" s="62">
        <v>2</v>
      </c>
      <c r="CJ9" s="62">
        <v>2</v>
      </c>
      <c r="CK9" s="62">
        <v>2</v>
      </c>
      <c r="CL9" s="62">
        <v>4</v>
      </c>
      <c r="CM9" s="62">
        <v>2</v>
      </c>
      <c r="CN9" s="62">
        <v>2</v>
      </c>
      <c r="CO9" s="62">
        <f>LOOKUP(CN9,{1,2,3,4,5},{5,4,3,2,1})</f>
        <v>4</v>
      </c>
      <c r="CP9" s="62">
        <v>4</v>
      </c>
      <c r="CQ9" s="62">
        <v>4</v>
      </c>
      <c r="CR9" s="62">
        <v>3</v>
      </c>
      <c r="CS9" s="62">
        <v>2</v>
      </c>
      <c r="CT9" s="62">
        <v>2</v>
      </c>
      <c r="CU9" s="62">
        <v>2</v>
      </c>
      <c r="CV9" s="62">
        <v>4</v>
      </c>
      <c r="CW9" s="62">
        <f>LOOKUP(CV9,{1,2,3,4,5},{5,4,3,2,1})</f>
        <v>2</v>
      </c>
      <c r="CX9" s="62">
        <v>4</v>
      </c>
      <c r="CY9" s="62">
        <f>LOOKUP(CX9,{1,2,3,4,5},{5,4,3,2,1})</f>
        <v>2</v>
      </c>
      <c r="CZ9" s="62">
        <v>4</v>
      </c>
      <c r="DA9" s="62">
        <f>LOOKUP(CZ9,{1,2,3,4,5},{5,4,3,2,1})</f>
        <v>2</v>
      </c>
      <c r="DB9" s="62">
        <v>4</v>
      </c>
      <c r="DC9" s="62">
        <v>4</v>
      </c>
      <c r="DD9" s="62">
        <v>4</v>
      </c>
      <c r="DE9" s="62">
        <v>2</v>
      </c>
      <c r="DF9" s="62">
        <v>2</v>
      </c>
      <c r="DG9" s="62">
        <v>2</v>
      </c>
      <c r="DH9" s="60">
        <f t="shared" si="22"/>
        <v>10</v>
      </c>
      <c r="DI9" s="62">
        <f t="shared" si="23"/>
        <v>3.3332999999999999</v>
      </c>
      <c r="DJ9" s="62">
        <f t="shared" si="24"/>
        <v>12</v>
      </c>
      <c r="DK9" s="62">
        <f t="shared" si="25"/>
        <v>4</v>
      </c>
      <c r="DL9" s="62">
        <f t="shared" si="26"/>
        <v>22</v>
      </c>
      <c r="DM9" s="61">
        <f t="shared" si="27"/>
        <v>3.6667000000000001</v>
      </c>
      <c r="DN9" s="60">
        <f t="shared" si="28"/>
        <v>20</v>
      </c>
      <c r="DO9" s="62">
        <f t="shared" si="29"/>
        <v>3.3332999999999999</v>
      </c>
      <c r="DP9" s="62">
        <f t="shared" si="30"/>
        <v>17</v>
      </c>
      <c r="DQ9" s="62">
        <f t="shared" si="31"/>
        <v>2.125</v>
      </c>
      <c r="DR9" s="62">
        <f t="shared" si="32"/>
        <v>37</v>
      </c>
      <c r="DS9" s="61">
        <f t="shared" si="33"/>
        <v>2.64</v>
      </c>
      <c r="DT9" s="60">
        <f t="shared" si="34"/>
        <v>10</v>
      </c>
      <c r="DU9" s="62">
        <f t="shared" si="35"/>
        <v>3.3332999999999999</v>
      </c>
      <c r="DV9" s="62">
        <f t="shared" si="36"/>
        <v>11</v>
      </c>
      <c r="DW9" s="62">
        <f t="shared" si="37"/>
        <v>3.6667000000000001</v>
      </c>
      <c r="DX9" s="62">
        <f t="shared" si="38"/>
        <v>21</v>
      </c>
      <c r="DY9" s="61">
        <f t="shared" si="39"/>
        <v>3.5</v>
      </c>
      <c r="DZ9" s="60">
        <f t="shared" si="40"/>
        <v>12</v>
      </c>
      <c r="EA9" s="61">
        <f t="shared" si="41"/>
        <v>2</v>
      </c>
      <c r="EB9" s="60">
        <f t="shared" si="42"/>
        <v>6</v>
      </c>
      <c r="EC9" s="61">
        <f t="shared" si="43"/>
        <v>2</v>
      </c>
      <c r="ED9" s="60">
        <f t="shared" si="44"/>
        <v>98</v>
      </c>
      <c r="EE9" s="61">
        <f t="shared" si="45"/>
        <v>2.8</v>
      </c>
      <c r="EF9" s="1"/>
      <c r="EG9" s="60">
        <v>1</v>
      </c>
      <c r="EH9" s="62" t="s">
        <v>668</v>
      </c>
      <c r="EI9" s="62">
        <v>1</v>
      </c>
      <c r="EJ9" s="62">
        <v>1</v>
      </c>
      <c r="EK9" s="62">
        <v>1</v>
      </c>
      <c r="EL9" s="62">
        <v>1</v>
      </c>
      <c r="EM9" s="62">
        <v>1</v>
      </c>
      <c r="EN9" s="62">
        <v>5</v>
      </c>
      <c r="EO9" s="62">
        <v>1</v>
      </c>
      <c r="EP9" s="62">
        <v>1</v>
      </c>
      <c r="EQ9" s="62">
        <v>5</v>
      </c>
      <c r="ER9" s="62">
        <v>2</v>
      </c>
      <c r="ES9" s="62">
        <v>1</v>
      </c>
      <c r="ET9" s="62">
        <v>1</v>
      </c>
      <c r="EU9" s="62">
        <v>1</v>
      </c>
      <c r="EV9" s="62">
        <v>1</v>
      </c>
      <c r="EW9" s="62">
        <v>4</v>
      </c>
      <c r="EX9" s="62">
        <v>4</v>
      </c>
      <c r="EY9" s="62">
        <v>1</v>
      </c>
      <c r="EZ9" s="62">
        <v>1</v>
      </c>
      <c r="FA9" s="62">
        <v>1</v>
      </c>
      <c r="FB9" s="62">
        <v>4</v>
      </c>
      <c r="FC9" s="60">
        <f t="shared" si="46"/>
        <v>36</v>
      </c>
      <c r="FD9" s="61">
        <f t="shared" si="47"/>
        <v>1.8</v>
      </c>
      <c r="FE9" s="1"/>
      <c r="FF9" s="60" t="s">
        <v>511</v>
      </c>
      <c r="FG9" s="62" t="s">
        <v>514</v>
      </c>
      <c r="FH9" s="61" t="s">
        <v>1225</v>
      </c>
      <c r="FI9" s="1" t="s">
        <v>440</v>
      </c>
      <c r="FJ9" s="60">
        <v>1</v>
      </c>
      <c r="FK9" s="62">
        <v>1</v>
      </c>
      <c r="FL9" s="62">
        <v>2</v>
      </c>
      <c r="FM9" s="62">
        <v>2</v>
      </c>
      <c r="FN9" s="62">
        <v>2</v>
      </c>
      <c r="FO9" s="62">
        <v>2</v>
      </c>
      <c r="FP9" s="62">
        <v>2</v>
      </c>
      <c r="FQ9" s="62">
        <v>2</v>
      </c>
      <c r="FR9" s="62">
        <v>2</v>
      </c>
      <c r="FS9" s="62">
        <v>1</v>
      </c>
      <c r="FT9" s="62">
        <v>1</v>
      </c>
      <c r="FU9" s="62">
        <v>2</v>
      </c>
      <c r="FV9" s="62">
        <v>2</v>
      </c>
      <c r="FW9" s="62">
        <v>2</v>
      </c>
      <c r="FX9" s="62">
        <v>2</v>
      </c>
      <c r="FY9" s="62">
        <v>2</v>
      </c>
      <c r="FZ9" s="62">
        <v>1</v>
      </c>
      <c r="GA9" s="62">
        <v>1</v>
      </c>
      <c r="GB9" s="62">
        <v>2</v>
      </c>
      <c r="GC9" s="62">
        <v>2</v>
      </c>
      <c r="GD9" s="62">
        <v>2</v>
      </c>
      <c r="GE9" s="62">
        <v>2</v>
      </c>
      <c r="GF9" s="60">
        <f t="shared" si="48"/>
        <v>35</v>
      </c>
      <c r="GG9" s="61">
        <f t="shared" si="49"/>
        <v>1.75</v>
      </c>
      <c r="GH9" s="1"/>
      <c r="GI9" s="60" t="s">
        <v>505</v>
      </c>
      <c r="GJ9" s="62" t="s">
        <v>514</v>
      </c>
      <c r="GK9" s="61" t="s">
        <v>521</v>
      </c>
      <c r="GL9" s="1" t="s">
        <v>440</v>
      </c>
      <c r="GM9" s="60">
        <v>1</v>
      </c>
      <c r="GN9" s="62">
        <v>4</v>
      </c>
      <c r="GO9" s="62">
        <v>4</v>
      </c>
      <c r="GP9" s="62">
        <v>4</v>
      </c>
      <c r="GQ9" s="62">
        <v>4</v>
      </c>
      <c r="GR9" s="62">
        <v>4</v>
      </c>
      <c r="GS9" s="62">
        <f>LOOKUP(GR9,{1,2,3,4,5},{5,4,3,2,1})</f>
        <v>2</v>
      </c>
      <c r="GT9" s="62">
        <v>3</v>
      </c>
      <c r="GU9" s="62">
        <f>LOOKUP(GT9,{1,2,3,4,5},{5,4,3,2,1})</f>
        <v>3</v>
      </c>
      <c r="GV9" s="62">
        <v>4</v>
      </c>
      <c r="GW9" s="62">
        <v>4</v>
      </c>
      <c r="GX9" s="62">
        <f>LOOKUP(GW9,{1,2,3,4,5},{5,4,3,2,1})</f>
        <v>2</v>
      </c>
      <c r="GY9" s="62">
        <v>4</v>
      </c>
      <c r="GZ9" s="62">
        <v>4</v>
      </c>
      <c r="HA9" s="62">
        <v>4</v>
      </c>
      <c r="HB9" s="62">
        <v>3</v>
      </c>
      <c r="HC9" s="62">
        <v>3</v>
      </c>
      <c r="HD9" s="62">
        <v>2</v>
      </c>
      <c r="HE9" s="62">
        <v>3</v>
      </c>
      <c r="HF9" s="62">
        <v>2</v>
      </c>
      <c r="HG9" s="62">
        <f>LOOKUP(HF9,{1,2,3,4,5},{5,4,3,2,1})</f>
        <v>4</v>
      </c>
      <c r="HH9" s="62">
        <v>2</v>
      </c>
      <c r="HI9" s="62">
        <f>LOOKUP(HH9,{1,2,3,4,5},{5,4,3,2,1})</f>
        <v>4</v>
      </c>
      <c r="HJ9" s="62">
        <f t="shared" si="50"/>
        <v>58</v>
      </c>
      <c r="HK9" s="62">
        <f t="shared" si="51"/>
        <v>3.41</v>
      </c>
      <c r="HL9" s="1"/>
      <c r="HM9" s="62">
        <v>1</v>
      </c>
      <c r="HN9" s="62">
        <v>2</v>
      </c>
      <c r="HO9" s="62">
        <v>2</v>
      </c>
      <c r="HP9" s="62">
        <v>2</v>
      </c>
      <c r="HQ9" s="62">
        <v>1</v>
      </c>
      <c r="HR9" s="62">
        <v>2</v>
      </c>
      <c r="HS9" s="62">
        <v>1</v>
      </c>
      <c r="HT9" s="62">
        <v>2</v>
      </c>
      <c r="HU9" s="62">
        <v>2</v>
      </c>
      <c r="HV9" s="62">
        <v>1</v>
      </c>
      <c r="HW9" s="62">
        <v>3</v>
      </c>
      <c r="HX9" s="62">
        <v>1</v>
      </c>
      <c r="HY9" s="62">
        <v>1</v>
      </c>
      <c r="HZ9" s="62">
        <v>1</v>
      </c>
      <c r="IA9" s="62">
        <v>2</v>
      </c>
      <c r="IB9" s="62">
        <v>2</v>
      </c>
      <c r="IC9" s="62">
        <v>2</v>
      </c>
      <c r="ID9" s="62">
        <v>1</v>
      </c>
      <c r="IE9" s="62">
        <v>3</v>
      </c>
      <c r="IF9" s="62">
        <f>LOOKUP(IE9,{1,2,3},{3,2,1})</f>
        <v>1</v>
      </c>
      <c r="IG9" s="60">
        <f t="shared" si="52"/>
        <v>27</v>
      </c>
      <c r="IH9" s="61">
        <f t="shared" si="53"/>
        <v>1.59</v>
      </c>
      <c r="II9" s="1"/>
      <c r="IJ9" s="60">
        <v>1</v>
      </c>
      <c r="IK9" s="62">
        <v>1</v>
      </c>
      <c r="IL9" s="62">
        <v>4</v>
      </c>
      <c r="IM9" s="62">
        <v>2</v>
      </c>
      <c r="IN9" s="62">
        <v>3</v>
      </c>
      <c r="IO9" s="62">
        <v>5</v>
      </c>
      <c r="IP9" s="61">
        <v>4</v>
      </c>
      <c r="IQ9" s="60">
        <v>1</v>
      </c>
      <c r="IR9" s="62">
        <v>3</v>
      </c>
      <c r="IS9" s="62">
        <v>5</v>
      </c>
      <c r="IT9" s="62">
        <v>4</v>
      </c>
      <c r="IU9" s="62">
        <v>3</v>
      </c>
      <c r="IV9" s="62">
        <v>5</v>
      </c>
      <c r="IW9" s="61">
        <v>4</v>
      </c>
      <c r="IX9" s="60">
        <v>1</v>
      </c>
      <c r="IY9" s="62">
        <v>1</v>
      </c>
      <c r="IZ9" s="62">
        <v>2</v>
      </c>
      <c r="JA9" s="62">
        <v>1</v>
      </c>
      <c r="JB9" s="62">
        <v>2</v>
      </c>
      <c r="JC9" s="62">
        <v>1</v>
      </c>
      <c r="JD9" s="61">
        <v>2</v>
      </c>
      <c r="JE9" s="60">
        <v>1</v>
      </c>
      <c r="JF9" s="62">
        <v>4</v>
      </c>
      <c r="JG9" s="62">
        <v>4</v>
      </c>
      <c r="JH9" s="62">
        <v>1</v>
      </c>
      <c r="JI9" s="62">
        <v>4</v>
      </c>
      <c r="JJ9" s="62">
        <v>4</v>
      </c>
      <c r="JK9" s="61">
        <v>4</v>
      </c>
      <c r="JL9" s="60">
        <v>1</v>
      </c>
      <c r="JM9" s="62">
        <v>5</v>
      </c>
      <c r="JN9" s="62">
        <v>4</v>
      </c>
      <c r="JO9" s="62">
        <v>3</v>
      </c>
      <c r="JP9" s="62">
        <v>5</v>
      </c>
      <c r="JQ9" s="62">
        <v>3</v>
      </c>
      <c r="JR9" s="61">
        <v>5</v>
      </c>
      <c r="JS9" s="1"/>
      <c r="JT9" s="60">
        <v>1</v>
      </c>
      <c r="JU9" s="62">
        <v>3</v>
      </c>
      <c r="JV9" s="62">
        <v>3</v>
      </c>
      <c r="JW9" s="62">
        <v>3</v>
      </c>
      <c r="JX9" s="62">
        <v>3</v>
      </c>
      <c r="JY9" s="62">
        <v>3</v>
      </c>
      <c r="JZ9" s="62">
        <v>3</v>
      </c>
      <c r="KA9" s="62">
        <v>4</v>
      </c>
      <c r="KB9" s="62">
        <v>3</v>
      </c>
      <c r="KC9" s="62">
        <v>3</v>
      </c>
      <c r="KD9" s="62">
        <v>4</v>
      </c>
      <c r="KE9" s="62">
        <v>3</v>
      </c>
      <c r="KF9" s="62">
        <v>5</v>
      </c>
      <c r="KG9" s="62">
        <v>3</v>
      </c>
      <c r="KH9" s="62">
        <v>4</v>
      </c>
      <c r="KI9" s="62">
        <v>3</v>
      </c>
      <c r="KJ9" s="62">
        <v>3</v>
      </c>
      <c r="KK9" s="62">
        <v>3</v>
      </c>
      <c r="KL9" s="62">
        <v>3</v>
      </c>
      <c r="KM9" s="62">
        <v>3</v>
      </c>
      <c r="KN9" s="62">
        <v>3</v>
      </c>
      <c r="KO9" s="62">
        <v>3</v>
      </c>
      <c r="KP9" s="61">
        <v>3</v>
      </c>
      <c r="KQ9" s="1"/>
      <c r="KR9" s="60">
        <v>2</v>
      </c>
      <c r="KS9" s="62">
        <v>2</v>
      </c>
      <c r="KT9" s="62">
        <v>1</v>
      </c>
      <c r="KU9" s="62">
        <v>1</v>
      </c>
      <c r="KV9" s="62">
        <v>2</v>
      </c>
      <c r="KW9" s="62">
        <v>2</v>
      </c>
      <c r="KX9" s="62">
        <v>2</v>
      </c>
      <c r="KY9" s="62">
        <v>1</v>
      </c>
      <c r="KZ9" s="62">
        <v>1</v>
      </c>
      <c r="LA9" s="61">
        <v>2</v>
      </c>
      <c r="LB9" s="62">
        <f t="shared" si="54"/>
        <v>16</v>
      </c>
      <c r="LC9" s="1"/>
      <c r="LD9" s="60">
        <v>1</v>
      </c>
      <c r="LE9" s="62">
        <v>5</v>
      </c>
      <c r="LF9" s="62">
        <v>4</v>
      </c>
      <c r="LG9" s="62">
        <v>4</v>
      </c>
      <c r="LH9" s="62">
        <f>LOOKUP(LG9,{1,2,3,4,5},{5,4,3,2,1})</f>
        <v>2</v>
      </c>
      <c r="LI9" s="62">
        <v>3</v>
      </c>
      <c r="LJ9" s="62">
        <v>2</v>
      </c>
      <c r="LK9" s="62">
        <f>LOOKUP(LJ9,{1,2,3,4,5},{5,4,3,2,1})</f>
        <v>4</v>
      </c>
      <c r="LL9" s="62">
        <v>2</v>
      </c>
      <c r="LM9" s="62">
        <f>LOOKUP(LL9,{1,2,3,4,5},{5,4,3,2,1})</f>
        <v>4</v>
      </c>
      <c r="LN9" s="62">
        <v>3</v>
      </c>
      <c r="LO9" s="62">
        <v>2</v>
      </c>
      <c r="LP9" s="62">
        <v>2</v>
      </c>
      <c r="LQ9" s="62">
        <v>4</v>
      </c>
      <c r="LR9" s="62">
        <f>LOOKUP(LQ9,{1,2,3,4,5},{5,4,3,2,1})</f>
        <v>2</v>
      </c>
      <c r="LS9" s="62">
        <v>4</v>
      </c>
      <c r="LT9" s="62">
        <v>2</v>
      </c>
      <c r="LU9" s="62">
        <v>4</v>
      </c>
      <c r="LV9" s="62">
        <f>LOOKUP(LU9,{1,2,3,4,5},{5,4,3,2,1})</f>
        <v>2</v>
      </c>
      <c r="LW9" s="62">
        <v>4</v>
      </c>
      <c r="LX9" s="62">
        <v>2</v>
      </c>
      <c r="LY9" s="62">
        <f>LOOKUP(LX9,{1,2,3,4,5},{5,4,3,2,1})</f>
        <v>4</v>
      </c>
      <c r="LZ9" s="62">
        <v>2</v>
      </c>
      <c r="MA9" s="62">
        <f>LOOKUP(LZ9,{1,2,3,4,5},{5,4,3,2,1})</f>
        <v>4</v>
      </c>
      <c r="MB9" s="62">
        <v>2</v>
      </c>
      <c r="MC9" s="62">
        <v>4</v>
      </c>
      <c r="MD9" s="62">
        <f>LOOKUP(MC9,{1,2,3,4,5},{5,4,3,2,1})</f>
        <v>2</v>
      </c>
      <c r="ME9" s="62">
        <v>4</v>
      </c>
      <c r="MF9" s="62">
        <f>LOOKUP(ME9,{1,2,3,4,5},{5,4,3,2,1})</f>
        <v>2</v>
      </c>
      <c r="MG9" s="62">
        <v>2</v>
      </c>
      <c r="MH9" s="62">
        <f>LOOKUP(MG9,{1,2,3,4,5},{5,4,3,2,1})</f>
        <v>4</v>
      </c>
      <c r="MI9" s="62">
        <v>2</v>
      </c>
      <c r="MJ9" s="62">
        <v>4</v>
      </c>
      <c r="MK9" s="62">
        <v>4</v>
      </c>
      <c r="ML9" s="62">
        <v>2</v>
      </c>
      <c r="MM9" s="62">
        <f>LOOKUP(ML9,{1,2,3,4,5},{5,4,3,2,1})</f>
        <v>4</v>
      </c>
      <c r="MN9" s="62">
        <v>4</v>
      </c>
      <c r="MO9" s="62">
        <f>LOOKUP(MN9,{1,2,3,4,5},{5,4,3,2,1})</f>
        <v>2</v>
      </c>
      <c r="MP9" s="62">
        <v>5</v>
      </c>
      <c r="MQ9" s="62">
        <f>LOOKUP(MP9,{1,2,3,4,5},{5,4,3,2,1})</f>
        <v>1</v>
      </c>
      <c r="MR9" s="62">
        <f t="shared" si="55"/>
        <v>78</v>
      </c>
      <c r="MS9" s="62">
        <f t="shared" si="56"/>
        <v>3</v>
      </c>
      <c r="MT9" s="1"/>
      <c r="MU9" s="59" t="s">
        <v>668</v>
      </c>
      <c r="MV9" s="1"/>
      <c r="MW9" s="1"/>
      <c r="MX9" s="1"/>
    </row>
    <row r="10" spans="1:362" x14ac:dyDescent="0.3">
      <c r="A10" s="59">
        <v>92</v>
      </c>
      <c r="B10" s="60" t="s">
        <v>1226</v>
      </c>
      <c r="C10" s="61">
        <v>1</v>
      </c>
      <c r="D10" s="1"/>
      <c r="E10" s="60">
        <v>20</v>
      </c>
      <c r="F10" s="62">
        <v>2</v>
      </c>
      <c r="G10" s="60">
        <v>1</v>
      </c>
      <c r="H10" s="62" t="s">
        <v>668</v>
      </c>
      <c r="I10" s="61">
        <v>1</v>
      </c>
      <c r="J10" s="60">
        <v>1</v>
      </c>
      <c r="K10" s="62">
        <v>1</v>
      </c>
      <c r="L10" s="62"/>
      <c r="M10" s="62"/>
      <c r="N10" s="62"/>
      <c r="O10" s="62">
        <v>1</v>
      </c>
      <c r="P10" s="62"/>
      <c r="Q10" s="61"/>
      <c r="R10" s="60">
        <v>1</v>
      </c>
      <c r="S10" s="62">
        <v>1</v>
      </c>
      <c r="T10" s="61"/>
      <c r="U10" s="62"/>
      <c r="V10" s="62"/>
      <c r="W10" s="62"/>
      <c r="X10" s="62"/>
      <c r="Y10" s="1"/>
      <c r="Z10" s="60">
        <v>1</v>
      </c>
      <c r="AA10" s="62">
        <v>1</v>
      </c>
      <c r="AB10" s="62">
        <f t="shared" si="0"/>
        <v>1</v>
      </c>
      <c r="AC10" s="62">
        <v>1</v>
      </c>
      <c r="AD10" s="62">
        <f t="shared" si="1"/>
        <v>1</v>
      </c>
      <c r="AE10" s="62">
        <v>1</v>
      </c>
      <c r="AF10" s="62">
        <f t="shared" si="2"/>
        <v>1</v>
      </c>
      <c r="AG10" s="62">
        <v>2</v>
      </c>
      <c r="AH10" s="62">
        <f t="shared" si="3"/>
        <v>1</v>
      </c>
      <c r="AI10" s="62">
        <v>1</v>
      </c>
      <c r="AJ10" s="62">
        <f t="shared" si="4"/>
        <v>-1</v>
      </c>
      <c r="AK10" s="62">
        <v>1</v>
      </c>
      <c r="AL10" s="62">
        <f t="shared" si="5"/>
        <v>1</v>
      </c>
      <c r="AM10" s="62">
        <v>2</v>
      </c>
      <c r="AN10" s="62">
        <f t="shared" si="6"/>
        <v>1</v>
      </c>
      <c r="AO10" s="62">
        <v>2</v>
      </c>
      <c r="AP10" s="62">
        <f t="shared" si="7"/>
        <v>1</v>
      </c>
      <c r="AQ10" s="62">
        <v>1</v>
      </c>
      <c r="AR10" s="62">
        <f t="shared" si="8"/>
        <v>1</v>
      </c>
      <c r="AS10" s="62">
        <v>2</v>
      </c>
      <c r="AT10" s="62">
        <f t="shared" si="9"/>
        <v>1</v>
      </c>
      <c r="AU10" s="62">
        <v>1</v>
      </c>
      <c r="AV10" s="62">
        <f t="shared" si="10"/>
        <v>-1</v>
      </c>
      <c r="AW10" s="62">
        <v>1</v>
      </c>
      <c r="AX10" s="62">
        <f t="shared" si="11"/>
        <v>1</v>
      </c>
      <c r="AY10" s="62">
        <v>1</v>
      </c>
      <c r="AZ10" s="62">
        <f t="shared" si="12"/>
        <v>1</v>
      </c>
      <c r="BA10" s="62">
        <v>2</v>
      </c>
      <c r="BB10" s="62">
        <f t="shared" si="13"/>
        <v>1</v>
      </c>
      <c r="BC10" s="62">
        <v>1</v>
      </c>
      <c r="BD10" s="62">
        <f t="shared" si="14"/>
        <v>1</v>
      </c>
      <c r="BE10" s="62">
        <v>2</v>
      </c>
      <c r="BF10" s="62">
        <f t="shared" si="15"/>
        <v>1</v>
      </c>
      <c r="BG10" s="62">
        <v>2</v>
      </c>
      <c r="BH10" s="62">
        <f t="shared" si="16"/>
        <v>1</v>
      </c>
      <c r="BI10" s="62">
        <v>1</v>
      </c>
      <c r="BJ10" s="62">
        <f t="shared" si="17"/>
        <v>1</v>
      </c>
      <c r="BK10" s="62">
        <v>1</v>
      </c>
      <c r="BL10" s="62">
        <f t="shared" si="18"/>
        <v>1</v>
      </c>
      <c r="BM10" s="62">
        <v>2</v>
      </c>
      <c r="BN10" s="62">
        <f t="shared" si="19"/>
        <v>1</v>
      </c>
      <c r="BO10" s="62">
        <v>1</v>
      </c>
      <c r="BP10" s="62">
        <f t="shared" si="20"/>
        <v>-1</v>
      </c>
      <c r="BQ10" s="59">
        <f t="shared" si="21"/>
        <v>15</v>
      </c>
      <c r="BR10" s="1"/>
      <c r="BS10" s="62" t="s">
        <v>668</v>
      </c>
      <c r="BT10" s="62" t="s">
        <v>668</v>
      </c>
      <c r="BU10" s="62" t="s">
        <v>668</v>
      </c>
      <c r="BV10" s="62" t="s">
        <v>668</v>
      </c>
      <c r="BW10" s="62" t="s">
        <v>668</v>
      </c>
      <c r="BX10" s="62" t="s">
        <v>668</v>
      </c>
      <c r="BY10" s="62" t="s">
        <v>668</v>
      </c>
      <c r="BZ10" s="62" t="s">
        <v>668</v>
      </c>
      <c r="CA10" s="62" t="s">
        <v>668</v>
      </c>
      <c r="CB10" s="62" t="s">
        <v>668</v>
      </c>
      <c r="CC10" s="62" t="s">
        <v>668</v>
      </c>
      <c r="CD10" s="62" t="s">
        <v>668</v>
      </c>
      <c r="CE10" s="62" t="s">
        <v>668</v>
      </c>
      <c r="CF10" s="62" t="s">
        <v>668</v>
      </c>
      <c r="CG10" s="62" t="s">
        <v>668</v>
      </c>
      <c r="CH10" s="62" t="s">
        <v>668</v>
      </c>
      <c r="CI10" s="62" t="s">
        <v>668</v>
      </c>
      <c r="CJ10" s="62" t="s">
        <v>668</v>
      </c>
      <c r="CK10" s="62" t="s">
        <v>668</v>
      </c>
      <c r="CL10" s="62" t="s">
        <v>668</v>
      </c>
      <c r="CM10" s="62" t="s">
        <v>668</v>
      </c>
      <c r="CN10" s="62" t="s">
        <v>668</v>
      </c>
      <c r="CO10" s="62" t="s">
        <v>668</v>
      </c>
      <c r="CP10" s="62" t="s">
        <v>668</v>
      </c>
      <c r="CQ10" s="62" t="s">
        <v>668</v>
      </c>
      <c r="CR10" s="62" t="s">
        <v>668</v>
      </c>
      <c r="CS10" s="62" t="s">
        <v>668</v>
      </c>
      <c r="CT10" s="62" t="s">
        <v>668</v>
      </c>
      <c r="CU10" s="62" t="s">
        <v>668</v>
      </c>
      <c r="CV10" s="62" t="s">
        <v>668</v>
      </c>
      <c r="CW10" s="62" t="s">
        <v>668</v>
      </c>
      <c r="CX10" s="62" t="s">
        <v>668</v>
      </c>
      <c r="CY10" s="62" t="s">
        <v>668</v>
      </c>
      <c r="CZ10" s="62" t="s">
        <v>668</v>
      </c>
      <c r="DA10" s="62" t="s">
        <v>668</v>
      </c>
      <c r="DB10" s="62" t="s">
        <v>668</v>
      </c>
      <c r="DC10" s="62" t="s">
        <v>668</v>
      </c>
      <c r="DD10" s="62" t="s">
        <v>668</v>
      </c>
      <c r="DE10" s="62" t="s">
        <v>668</v>
      </c>
      <c r="DF10" s="62" t="s">
        <v>668</v>
      </c>
      <c r="DG10" s="62" t="s">
        <v>668</v>
      </c>
      <c r="DH10" s="62" t="s">
        <v>668</v>
      </c>
      <c r="DI10" s="62" t="s">
        <v>668</v>
      </c>
      <c r="DJ10" s="62" t="s">
        <v>668</v>
      </c>
      <c r="DK10" s="62" t="s">
        <v>668</v>
      </c>
      <c r="DL10" s="62" t="s">
        <v>668</v>
      </c>
      <c r="DM10" s="62" t="s">
        <v>668</v>
      </c>
      <c r="DN10" s="62" t="s">
        <v>668</v>
      </c>
      <c r="DO10" s="62" t="s">
        <v>668</v>
      </c>
      <c r="DP10" s="62" t="s">
        <v>668</v>
      </c>
      <c r="DQ10" s="62" t="s">
        <v>668</v>
      </c>
      <c r="DR10" s="62" t="s">
        <v>668</v>
      </c>
      <c r="DS10" s="62" t="s">
        <v>668</v>
      </c>
      <c r="DT10" s="62" t="s">
        <v>668</v>
      </c>
      <c r="DU10" s="62" t="s">
        <v>668</v>
      </c>
      <c r="DV10" s="62" t="s">
        <v>668</v>
      </c>
      <c r="DW10" s="62" t="s">
        <v>668</v>
      </c>
      <c r="DX10" s="62" t="s">
        <v>668</v>
      </c>
      <c r="DY10" s="62" t="s">
        <v>668</v>
      </c>
      <c r="DZ10" s="62" t="s">
        <v>668</v>
      </c>
      <c r="EA10" s="62" t="s">
        <v>668</v>
      </c>
      <c r="EB10" s="62" t="s">
        <v>668</v>
      </c>
      <c r="EC10" s="62" t="s">
        <v>668</v>
      </c>
      <c r="ED10" s="62" t="s">
        <v>668</v>
      </c>
      <c r="EE10" s="62" t="s">
        <v>668</v>
      </c>
      <c r="EF10" s="1"/>
      <c r="EG10" s="62" t="s">
        <v>668</v>
      </c>
      <c r="EH10" s="62" t="s">
        <v>668</v>
      </c>
      <c r="EI10" s="62" t="s">
        <v>668</v>
      </c>
      <c r="EJ10" s="62" t="s">
        <v>668</v>
      </c>
      <c r="EK10" s="62" t="s">
        <v>668</v>
      </c>
      <c r="EL10" s="62" t="s">
        <v>668</v>
      </c>
      <c r="EM10" s="62" t="s">
        <v>668</v>
      </c>
      <c r="EN10" s="62" t="s">
        <v>668</v>
      </c>
      <c r="EO10" s="62" t="s">
        <v>668</v>
      </c>
      <c r="EP10" s="62" t="s">
        <v>668</v>
      </c>
      <c r="EQ10" s="62" t="s">
        <v>668</v>
      </c>
      <c r="ER10" s="62" t="s">
        <v>668</v>
      </c>
      <c r="ES10" s="62" t="s">
        <v>668</v>
      </c>
      <c r="ET10" s="62" t="s">
        <v>668</v>
      </c>
      <c r="EU10" s="62" t="s">
        <v>668</v>
      </c>
      <c r="EV10" s="62" t="s">
        <v>668</v>
      </c>
      <c r="EW10" s="62" t="s">
        <v>668</v>
      </c>
      <c r="EX10" s="62" t="s">
        <v>668</v>
      </c>
      <c r="EY10" s="62" t="s">
        <v>668</v>
      </c>
      <c r="EZ10" s="62" t="s">
        <v>668</v>
      </c>
      <c r="FA10" s="62" t="s">
        <v>668</v>
      </c>
      <c r="FB10" s="62" t="s">
        <v>668</v>
      </c>
      <c r="FC10" s="62" t="s">
        <v>668</v>
      </c>
      <c r="FD10" s="62" t="s">
        <v>668</v>
      </c>
      <c r="FE10" s="1"/>
      <c r="FF10" s="60" t="s">
        <v>668</v>
      </c>
      <c r="FG10" s="62" t="s">
        <v>668</v>
      </c>
      <c r="FH10" s="61" t="s">
        <v>668</v>
      </c>
      <c r="FI10" s="1" t="s">
        <v>440</v>
      </c>
      <c r="FJ10" s="62" t="s">
        <v>668</v>
      </c>
      <c r="FK10" s="62" t="s">
        <v>668</v>
      </c>
      <c r="FL10" s="62" t="s">
        <v>668</v>
      </c>
      <c r="FM10" s="62" t="s">
        <v>668</v>
      </c>
      <c r="FN10" s="62" t="s">
        <v>668</v>
      </c>
      <c r="FO10" s="62" t="s">
        <v>668</v>
      </c>
      <c r="FP10" s="62" t="s">
        <v>668</v>
      </c>
      <c r="FQ10" s="62" t="s">
        <v>668</v>
      </c>
      <c r="FR10" s="62" t="s">
        <v>668</v>
      </c>
      <c r="FS10" s="62" t="s">
        <v>668</v>
      </c>
      <c r="FT10" s="62" t="s">
        <v>668</v>
      </c>
      <c r="FU10" s="62" t="s">
        <v>668</v>
      </c>
      <c r="FV10" s="62" t="s">
        <v>668</v>
      </c>
      <c r="FW10" s="62" t="s">
        <v>668</v>
      </c>
      <c r="FX10" s="62" t="s">
        <v>668</v>
      </c>
      <c r="FY10" s="62" t="s">
        <v>668</v>
      </c>
      <c r="FZ10" s="62" t="s">
        <v>668</v>
      </c>
      <c r="GA10" s="62" t="s">
        <v>668</v>
      </c>
      <c r="GB10" s="62" t="s">
        <v>668</v>
      </c>
      <c r="GC10" s="62" t="s">
        <v>668</v>
      </c>
      <c r="GD10" s="62" t="s">
        <v>668</v>
      </c>
      <c r="GE10" s="62" t="s">
        <v>668</v>
      </c>
      <c r="GF10" s="60" t="s">
        <v>668</v>
      </c>
      <c r="GG10" s="61" t="s">
        <v>668</v>
      </c>
      <c r="GH10" s="1"/>
      <c r="GI10" s="60" t="s">
        <v>668</v>
      </c>
      <c r="GJ10" s="62" t="s">
        <v>668</v>
      </c>
      <c r="GK10" s="61" t="s">
        <v>668</v>
      </c>
      <c r="GL10" s="1" t="s">
        <v>440</v>
      </c>
      <c r="GM10" s="62" t="s">
        <v>668</v>
      </c>
      <c r="GN10" s="62" t="s">
        <v>668</v>
      </c>
      <c r="GO10" s="62" t="s">
        <v>668</v>
      </c>
      <c r="GP10" s="62" t="s">
        <v>668</v>
      </c>
      <c r="GQ10" s="62" t="s">
        <v>668</v>
      </c>
      <c r="GR10" s="62" t="s">
        <v>668</v>
      </c>
      <c r="GS10" s="62" t="s">
        <v>668</v>
      </c>
      <c r="GT10" s="62" t="s">
        <v>668</v>
      </c>
      <c r="GU10" s="62" t="s">
        <v>668</v>
      </c>
      <c r="GV10" s="62" t="s">
        <v>668</v>
      </c>
      <c r="GW10" s="62" t="s">
        <v>668</v>
      </c>
      <c r="GX10" s="62" t="s">
        <v>668</v>
      </c>
      <c r="GY10" s="62" t="s">
        <v>668</v>
      </c>
      <c r="GZ10" s="62" t="s">
        <v>668</v>
      </c>
      <c r="HA10" s="62" t="s">
        <v>668</v>
      </c>
      <c r="HB10" s="62" t="s">
        <v>668</v>
      </c>
      <c r="HC10" s="62" t="s">
        <v>668</v>
      </c>
      <c r="HD10" s="62" t="s">
        <v>668</v>
      </c>
      <c r="HE10" s="62" t="s">
        <v>668</v>
      </c>
      <c r="HF10" s="62" t="s">
        <v>668</v>
      </c>
      <c r="HG10" s="62" t="s">
        <v>668</v>
      </c>
      <c r="HH10" s="62" t="s">
        <v>668</v>
      </c>
      <c r="HI10" s="62" t="s">
        <v>668</v>
      </c>
      <c r="HJ10" s="62" t="s">
        <v>668</v>
      </c>
      <c r="HK10" s="62" t="s">
        <v>668</v>
      </c>
      <c r="HL10" s="1"/>
      <c r="HM10" s="62" t="s">
        <v>668</v>
      </c>
      <c r="HN10" s="62" t="s">
        <v>668</v>
      </c>
      <c r="HO10" s="62" t="s">
        <v>668</v>
      </c>
      <c r="HP10" s="62" t="s">
        <v>668</v>
      </c>
      <c r="HQ10" s="62" t="s">
        <v>668</v>
      </c>
      <c r="HR10" s="62" t="s">
        <v>668</v>
      </c>
      <c r="HS10" s="62" t="s">
        <v>668</v>
      </c>
      <c r="HT10" s="62" t="s">
        <v>668</v>
      </c>
      <c r="HU10" s="62" t="s">
        <v>668</v>
      </c>
      <c r="HV10" s="62" t="s">
        <v>668</v>
      </c>
      <c r="HW10" s="62" t="s">
        <v>668</v>
      </c>
      <c r="HX10" s="62" t="s">
        <v>668</v>
      </c>
      <c r="HY10" s="62" t="s">
        <v>668</v>
      </c>
      <c r="HZ10" s="62" t="s">
        <v>668</v>
      </c>
      <c r="IA10" s="62" t="s">
        <v>668</v>
      </c>
      <c r="IB10" s="62" t="s">
        <v>668</v>
      </c>
      <c r="IC10" s="62" t="s">
        <v>668</v>
      </c>
      <c r="ID10" s="62" t="s">
        <v>668</v>
      </c>
      <c r="IE10" s="62" t="s">
        <v>668</v>
      </c>
      <c r="IF10" s="62" t="s">
        <v>668</v>
      </c>
      <c r="IG10" s="60" t="s">
        <v>668</v>
      </c>
      <c r="IH10" s="61" t="s">
        <v>668</v>
      </c>
      <c r="II10" s="1"/>
      <c r="IJ10" s="62" t="s">
        <v>668</v>
      </c>
      <c r="IK10" s="62" t="s">
        <v>668</v>
      </c>
      <c r="IL10" s="62" t="s">
        <v>668</v>
      </c>
      <c r="IM10" s="62" t="s">
        <v>668</v>
      </c>
      <c r="IN10" s="62" t="s">
        <v>668</v>
      </c>
      <c r="IO10" s="62" t="s">
        <v>668</v>
      </c>
      <c r="IP10" s="62" t="s">
        <v>668</v>
      </c>
      <c r="IQ10" s="62" t="s">
        <v>668</v>
      </c>
      <c r="IR10" s="62" t="s">
        <v>668</v>
      </c>
      <c r="IS10" s="62" t="s">
        <v>668</v>
      </c>
      <c r="IT10" s="62" t="s">
        <v>668</v>
      </c>
      <c r="IU10" s="62" t="s">
        <v>668</v>
      </c>
      <c r="IV10" s="62" t="s">
        <v>668</v>
      </c>
      <c r="IW10" s="62" t="s">
        <v>668</v>
      </c>
      <c r="IX10" s="62" t="s">
        <v>668</v>
      </c>
      <c r="IY10" s="62" t="s">
        <v>668</v>
      </c>
      <c r="IZ10" s="62" t="s">
        <v>668</v>
      </c>
      <c r="JA10" s="62" t="s">
        <v>668</v>
      </c>
      <c r="JB10" s="62" t="s">
        <v>668</v>
      </c>
      <c r="JC10" s="62" t="s">
        <v>668</v>
      </c>
      <c r="JD10" s="62" t="s">
        <v>668</v>
      </c>
      <c r="JE10" s="62" t="s">
        <v>668</v>
      </c>
      <c r="JF10" s="62" t="s">
        <v>668</v>
      </c>
      <c r="JG10" s="62" t="s">
        <v>668</v>
      </c>
      <c r="JH10" s="62" t="s">
        <v>668</v>
      </c>
      <c r="JI10" s="62" t="s">
        <v>668</v>
      </c>
      <c r="JJ10" s="62" t="s">
        <v>668</v>
      </c>
      <c r="JK10" s="62" t="s">
        <v>668</v>
      </c>
      <c r="JL10" s="62" t="s">
        <v>668</v>
      </c>
      <c r="JM10" s="62" t="s">
        <v>668</v>
      </c>
      <c r="JN10" s="62" t="s">
        <v>668</v>
      </c>
      <c r="JO10" s="62" t="s">
        <v>668</v>
      </c>
      <c r="JP10" s="62" t="s">
        <v>668</v>
      </c>
      <c r="JQ10" s="62" t="s">
        <v>668</v>
      </c>
      <c r="JR10" s="62" t="s">
        <v>668</v>
      </c>
      <c r="JS10" s="1"/>
      <c r="JT10" s="62" t="s">
        <v>668</v>
      </c>
      <c r="JU10" s="62" t="s">
        <v>668</v>
      </c>
      <c r="JV10" s="62" t="s">
        <v>668</v>
      </c>
      <c r="JW10" s="62" t="s">
        <v>668</v>
      </c>
      <c r="JX10" s="62" t="s">
        <v>668</v>
      </c>
      <c r="JY10" s="62" t="s">
        <v>668</v>
      </c>
      <c r="JZ10" s="62" t="s">
        <v>668</v>
      </c>
      <c r="KA10" s="62" t="s">
        <v>668</v>
      </c>
      <c r="KB10" s="62" t="s">
        <v>668</v>
      </c>
      <c r="KC10" s="62" t="s">
        <v>668</v>
      </c>
      <c r="KD10" s="62" t="s">
        <v>668</v>
      </c>
      <c r="KE10" s="62" t="s">
        <v>668</v>
      </c>
      <c r="KF10" s="62" t="s">
        <v>668</v>
      </c>
      <c r="KG10" s="62" t="s">
        <v>668</v>
      </c>
      <c r="KH10" s="62" t="s">
        <v>668</v>
      </c>
      <c r="KI10" s="62" t="s">
        <v>668</v>
      </c>
      <c r="KJ10" s="62" t="s">
        <v>668</v>
      </c>
      <c r="KK10" s="62" t="s">
        <v>668</v>
      </c>
      <c r="KL10" s="62" t="s">
        <v>668</v>
      </c>
      <c r="KM10" s="62" t="s">
        <v>668</v>
      </c>
      <c r="KN10" s="62" t="s">
        <v>668</v>
      </c>
      <c r="KO10" s="62" t="s">
        <v>668</v>
      </c>
      <c r="KP10" s="62" t="s">
        <v>668</v>
      </c>
      <c r="KQ10" s="1"/>
      <c r="KR10" s="62" t="s">
        <v>668</v>
      </c>
      <c r="KS10" s="62" t="s">
        <v>668</v>
      </c>
      <c r="KT10" s="62" t="s">
        <v>668</v>
      </c>
      <c r="KU10" s="62" t="s">
        <v>668</v>
      </c>
      <c r="KV10" s="62" t="s">
        <v>668</v>
      </c>
      <c r="KW10" s="62" t="s">
        <v>668</v>
      </c>
      <c r="KX10" s="62" t="s">
        <v>668</v>
      </c>
      <c r="KY10" s="62" t="s">
        <v>668</v>
      </c>
      <c r="KZ10" s="62" t="s">
        <v>668</v>
      </c>
      <c r="LA10" s="62" t="s">
        <v>668</v>
      </c>
      <c r="LB10" s="62" t="s">
        <v>668</v>
      </c>
      <c r="LC10" s="1"/>
      <c r="LD10" s="62" t="s">
        <v>668</v>
      </c>
      <c r="LE10" s="62" t="s">
        <v>668</v>
      </c>
      <c r="LF10" s="62" t="s">
        <v>668</v>
      </c>
      <c r="LG10" s="62" t="s">
        <v>668</v>
      </c>
      <c r="LH10" s="62" t="s">
        <v>668</v>
      </c>
      <c r="LI10" s="62" t="s">
        <v>668</v>
      </c>
      <c r="LJ10" s="62" t="s">
        <v>668</v>
      </c>
      <c r="LK10" s="62" t="s">
        <v>668</v>
      </c>
      <c r="LL10" s="62" t="s">
        <v>668</v>
      </c>
      <c r="LM10" s="62" t="s">
        <v>668</v>
      </c>
      <c r="LN10" s="62" t="s">
        <v>668</v>
      </c>
      <c r="LO10" s="62" t="s">
        <v>668</v>
      </c>
      <c r="LP10" s="62" t="s">
        <v>668</v>
      </c>
      <c r="LQ10" s="62" t="s">
        <v>668</v>
      </c>
      <c r="LR10" s="62" t="s">
        <v>668</v>
      </c>
      <c r="LS10" s="62" t="s">
        <v>668</v>
      </c>
      <c r="LT10" s="62" t="s">
        <v>668</v>
      </c>
      <c r="LU10" s="62" t="s">
        <v>668</v>
      </c>
      <c r="LV10" s="62" t="s">
        <v>668</v>
      </c>
      <c r="LW10" s="62" t="s">
        <v>668</v>
      </c>
      <c r="LX10" s="62" t="s">
        <v>668</v>
      </c>
      <c r="LY10" s="62" t="s">
        <v>668</v>
      </c>
      <c r="LZ10" s="62" t="s">
        <v>668</v>
      </c>
      <c r="MA10" s="62" t="s">
        <v>668</v>
      </c>
      <c r="MB10" s="62" t="s">
        <v>668</v>
      </c>
      <c r="MC10" s="62" t="s">
        <v>668</v>
      </c>
      <c r="MD10" s="62" t="s">
        <v>668</v>
      </c>
      <c r="ME10" s="62" t="s">
        <v>668</v>
      </c>
      <c r="MF10" s="62" t="s">
        <v>668</v>
      </c>
      <c r="MG10" s="62" t="s">
        <v>668</v>
      </c>
      <c r="MH10" s="62" t="s">
        <v>668</v>
      </c>
      <c r="MI10" s="62" t="s">
        <v>668</v>
      </c>
      <c r="MJ10" s="62" t="s">
        <v>668</v>
      </c>
      <c r="MK10" s="62" t="s">
        <v>668</v>
      </c>
      <c r="ML10" s="62" t="s">
        <v>668</v>
      </c>
      <c r="MM10" s="62" t="s">
        <v>668</v>
      </c>
      <c r="MN10" s="62" t="s">
        <v>668</v>
      </c>
      <c r="MO10" s="62" t="s">
        <v>668</v>
      </c>
      <c r="MP10" s="62" t="s">
        <v>668</v>
      </c>
      <c r="MQ10" s="62" t="s">
        <v>668</v>
      </c>
      <c r="MR10" s="62" t="s">
        <v>668</v>
      </c>
      <c r="MS10" s="62" t="s">
        <v>668</v>
      </c>
      <c r="MT10" s="1"/>
      <c r="MU10" s="59" t="s">
        <v>668</v>
      </c>
      <c r="MV10" s="1"/>
      <c r="MW10" s="1"/>
      <c r="MX10" s="1"/>
    </row>
    <row r="11" spans="1:362" x14ac:dyDescent="0.3">
      <c r="A11" s="59">
        <v>95</v>
      </c>
      <c r="B11" s="60" t="s">
        <v>1227</v>
      </c>
      <c r="C11" s="61">
        <v>1</v>
      </c>
      <c r="D11" s="1"/>
      <c r="E11" s="60">
        <v>19</v>
      </c>
      <c r="F11" s="62">
        <v>1</v>
      </c>
      <c r="G11" s="60">
        <v>2</v>
      </c>
      <c r="H11" s="62">
        <v>2</v>
      </c>
      <c r="I11" s="61">
        <v>1</v>
      </c>
      <c r="J11" s="60">
        <v>1</v>
      </c>
      <c r="K11" s="62"/>
      <c r="L11" s="62"/>
      <c r="M11" s="62">
        <v>1</v>
      </c>
      <c r="N11" s="62"/>
      <c r="O11" s="62"/>
      <c r="P11" s="62"/>
      <c r="Q11" s="61" t="s">
        <v>1228</v>
      </c>
      <c r="R11" s="60">
        <v>3</v>
      </c>
      <c r="S11" s="62">
        <v>1</v>
      </c>
      <c r="T11" s="61" t="s">
        <v>1229</v>
      </c>
      <c r="U11" s="62" t="s">
        <v>440</v>
      </c>
      <c r="V11" s="62"/>
      <c r="W11" s="62"/>
      <c r="X11" s="62"/>
      <c r="Y11" s="1"/>
      <c r="Z11" s="60">
        <v>1</v>
      </c>
      <c r="AA11" s="62">
        <v>2</v>
      </c>
      <c r="AB11" s="62">
        <f t="shared" si="0"/>
        <v>-1</v>
      </c>
      <c r="AC11" s="62">
        <v>1</v>
      </c>
      <c r="AD11" s="62">
        <f t="shared" si="1"/>
        <v>1</v>
      </c>
      <c r="AE11" s="62">
        <v>1</v>
      </c>
      <c r="AF11" s="62">
        <f t="shared" si="2"/>
        <v>1</v>
      </c>
      <c r="AG11" s="62">
        <v>2</v>
      </c>
      <c r="AH11" s="62">
        <f t="shared" si="3"/>
        <v>1</v>
      </c>
      <c r="AI11" s="62">
        <v>2</v>
      </c>
      <c r="AJ11" s="62">
        <f t="shared" si="4"/>
        <v>1</v>
      </c>
      <c r="AK11" s="62">
        <v>1</v>
      </c>
      <c r="AL11" s="62">
        <f t="shared" si="5"/>
        <v>1</v>
      </c>
      <c r="AM11" s="62">
        <v>2</v>
      </c>
      <c r="AN11" s="62">
        <f t="shared" si="6"/>
        <v>1</v>
      </c>
      <c r="AO11" s="62">
        <v>1</v>
      </c>
      <c r="AP11" s="62">
        <f t="shared" si="7"/>
        <v>-1</v>
      </c>
      <c r="AQ11" s="62">
        <v>1</v>
      </c>
      <c r="AR11" s="62">
        <f t="shared" si="8"/>
        <v>1</v>
      </c>
      <c r="AS11" s="62">
        <v>1</v>
      </c>
      <c r="AT11" s="62">
        <f t="shared" si="9"/>
        <v>-1</v>
      </c>
      <c r="AU11" s="62">
        <v>1</v>
      </c>
      <c r="AV11" s="62">
        <f t="shared" si="10"/>
        <v>-1</v>
      </c>
      <c r="AW11" s="62">
        <v>1</v>
      </c>
      <c r="AX11" s="62">
        <f t="shared" si="11"/>
        <v>1</v>
      </c>
      <c r="AY11" s="62">
        <v>1</v>
      </c>
      <c r="AZ11" s="62">
        <f t="shared" si="12"/>
        <v>1</v>
      </c>
      <c r="BA11" s="62">
        <v>2</v>
      </c>
      <c r="BB11" s="62">
        <f t="shared" si="13"/>
        <v>1</v>
      </c>
      <c r="BC11" s="62">
        <v>2</v>
      </c>
      <c r="BD11" s="62">
        <f t="shared" si="14"/>
        <v>-1</v>
      </c>
      <c r="BE11" s="62">
        <v>2</v>
      </c>
      <c r="BF11" s="62">
        <f t="shared" si="15"/>
        <v>1</v>
      </c>
      <c r="BG11" s="62">
        <v>2</v>
      </c>
      <c r="BH11" s="62">
        <f t="shared" si="16"/>
        <v>1</v>
      </c>
      <c r="BI11" s="62">
        <v>1</v>
      </c>
      <c r="BJ11" s="62">
        <f t="shared" si="17"/>
        <v>1</v>
      </c>
      <c r="BK11" s="62">
        <v>1</v>
      </c>
      <c r="BL11" s="62">
        <f t="shared" si="18"/>
        <v>1</v>
      </c>
      <c r="BM11" s="62">
        <v>1</v>
      </c>
      <c r="BN11" s="62">
        <f t="shared" si="19"/>
        <v>-1</v>
      </c>
      <c r="BO11" s="62">
        <v>1</v>
      </c>
      <c r="BP11" s="62">
        <f t="shared" si="20"/>
        <v>-1</v>
      </c>
      <c r="BQ11" s="59">
        <f t="shared" si="21"/>
        <v>7</v>
      </c>
      <c r="BR11" s="1"/>
      <c r="BS11" s="60">
        <v>1</v>
      </c>
      <c r="BT11" s="62">
        <v>5</v>
      </c>
      <c r="BU11" s="62">
        <v>5</v>
      </c>
      <c r="BV11" s="62">
        <v>5</v>
      </c>
      <c r="BW11" s="62">
        <v>5</v>
      </c>
      <c r="BX11" s="62">
        <v>5</v>
      </c>
      <c r="BY11" s="62">
        <v>5</v>
      </c>
      <c r="BZ11" s="62">
        <v>1</v>
      </c>
      <c r="CA11" s="62">
        <v>5</v>
      </c>
      <c r="CB11" s="62">
        <v>1</v>
      </c>
      <c r="CC11" s="62">
        <v>1</v>
      </c>
      <c r="CD11" s="62">
        <v>1</v>
      </c>
      <c r="CE11" s="62">
        <v>1</v>
      </c>
      <c r="CF11" s="62">
        <v>5</v>
      </c>
      <c r="CG11" s="62">
        <v>5</v>
      </c>
      <c r="CH11" s="62">
        <v>5</v>
      </c>
      <c r="CI11" s="62">
        <v>1</v>
      </c>
      <c r="CJ11" s="62">
        <v>1</v>
      </c>
      <c r="CK11" s="62">
        <v>5</v>
      </c>
      <c r="CL11" s="62">
        <v>1</v>
      </c>
      <c r="CM11" s="62">
        <v>5</v>
      </c>
      <c r="CN11" s="62">
        <v>1</v>
      </c>
      <c r="CO11" s="62">
        <f>LOOKUP(CN11,{1,2,3,4,5},{5,4,3,2,1})</f>
        <v>5</v>
      </c>
      <c r="CP11" s="62">
        <v>1</v>
      </c>
      <c r="CQ11" s="62">
        <v>1</v>
      </c>
      <c r="CR11" s="62">
        <v>1</v>
      </c>
      <c r="CS11" s="62">
        <v>1</v>
      </c>
      <c r="CT11" s="62">
        <v>1</v>
      </c>
      <c r="CU11" s="62">
        <v>1</v>
      </c>
      <c r="CV11" s="62">
        <v>5</v>
      </c>
      <c r="CW11" s="62">
        <f>LOOKUP(CV11,{1,2,3,4,5},{5,4,3,2,1})</f>
        <v>1</v>
      </c>
      <c r="CX11" s="62">
        <v>5</v>
      </c>
      <c r="CY11" s="62">
        <f>LOOKUP(CX11,{1,2,3,4,5},{5,4,3,2,1})</f>
        <v>1</v>
      </c>
      <c r="CZ11" s="62">
        <v>5</v>
      </c>
      <c r="DA11" s="62">
        <f>LOOKUP(CZ11,{1,2,3,4,5},{5,4,3,2,1})</f>
        <v>1</v>
      </c>
      <c r="DB11" s="62">
        <v>5</v>
      </c>
      <c r="DC11" s="62">
        <v>5</v>
      </c>
      <c r="DD11" s="62">
        <v>3</v>
      </c>
      <c r="DE11" s="62">
        <v>3</v>
      </c>
      <c r="DF11" s="62">
        <v>3</v>
      </c>
      <c r="DG11" s="62">
        <v>3</v>
      </c>
      <c r="DH11" s="60">
        <f t="shared" ref="DH11:DH20" si="57">SUM(BT11,BU11,BV11)</f>
        <v>15</v>
      </c>
      <c r="DI11" s="62">
        <f t="shared" ref="DI11:DI20" si="58">ROUND(AVERAGE(BT11,BU11,BV11),4)</f>
        <v>5</v>
      </c>
      <c r="DJ11" s="62">
        <f t="shared" ref="DJ11:DJ20" si="59">SUM(DB11,DC11,DD11)</f>
        <v>13</v>
      </c>
      <c r="DK11" s="62">
        <f t="shared" ref="DK11:DK20" si="60">ROUND(AVERAGE(DB11,DC11,DD11),4)</f>
        <v>4.3333000000000004</v>
      </c>
      <c r="DL11" s="62">
        <f t="shared" ref="DL11:DL20" si="61">SUM(DH11,DJ11)</f>
        <v>28</v>
      </c>
      <c r="DM11" s="61">
        <f t="shared" ref="DM11:DM20" si="62">ROUND(AVERAGE(DI11,DK11),4)</f>
        <v>4.6666999999999996</v>
      </c>
      <c r="DN11" s="60">
        <f t="shared" ref="DN11:DN20" si="63">SUM(BW11,BY11,CF11,CG11,CH11,CJ11)</f>
        <v>26</v>
      </c>
      <c r="DO11" s="62">
        <f t="shared" ref="DO11:DO20" si="64">ROUND(AVERAGE(BW11,BY11,CF11,CG11,CH11,CJ11),4)</f>
        <v>4.3333000000000004</v>
      </c>
      <c r="DP11" s="62">
        <f t="shared" ref="DP11:DP20" si="65">SUM(BX11,BZ11,CB11,CC11,CD11,CE11,CI11,CK11)</f>
        <v>16</v>
      </c>
      <c r="DQ11" s="62">
        <f t="shared" ref="DQ11:DQ20" si="66">ROUND(AVERAGE(BX11,BZ11,CB11,CC11,CD11,CE11,CI11,CK11),4)</f>
        <v>2</v>
      </c>
      <c r="DR11" s="62">
        <f t="shared" ref="DR11:DR20" si="67">SUM(DN11,DP11)</f>
        <v>42</v>
      </c>
      <c r="DS11" s="61">
        <f t="shared" ref="DS11:DS20" si="68">ROUND((DR11/14), 2)</f>
        <v>3</v>
      </c>
      <c r="DT11" s="60">
        <f t="shared" ref="DT11:DT20" si="69">SUM(CL11,CM11,CO11)</f>
        <v>11</v>
      </c>
      <c r="DU11" s="62">
        <f t="shared" ref="DU11:DU20" si="70">ROUND(AVERAGE(CL11,CM11,CO11),4)</f>
        <v>3.6667000000000001</v>
      </c>
      <c r="DV11" s="62">
        <f t="shared" ref="DV11:DV20" si="71">SUM(CP11,CQ11,CR11)</f>
        <v>3</v>
      </c>
      <c r="DW11" s="62">
        <f t="shared" ref="DW11:DW20" si="72">ROUND(AVERAGE(CP11,CQ11,CR11),4)</f>
        <v>1</v>
      </c>
      <c r="DX11" s="62">
        <f t="shared" ref="DX11:DX20" si="73">SUM(DT11,DV11)</f>
        <v>14</v>
      </c>
      <c r="DY11" s="61">
        <f t="shared" ref="DY11:DY20" si="74">ROUND((DX11/6), 2)</f>
        <v>2.33</v>
      </c>
      <c r="DZ11" s="60">
        <f t="shared" ref="DZ11:DZ20" si="75">SUM(CS11,CT11,CU11,CW11,CY11,DA11)</f>
        <v>6</v>
      </c>
      <c r="EA11" s="61">
        <f t="shared" ref="EA11:EA20" si="76">ROUND((DZ11/6), 2)</f>
        <v>1</v>
      </c>
      <c r="EB11" s="60">
        <f t="shared" ref="EB11:EB20" si="77">SUM(DE11,DF11,DG11)</f>
        <v>9</v>
      </c>
      <c r="EC11" s="61">
        <f t="shared" ref="EC11:EC20" si="78">ROUND((EB11/3), 2)</f>
        <v>3</v>
      </c>
      <c r="ED11" s="60">
        <f t="shared" ref="ED11:ED20" si="79">SUM(DH11,DJ11,DN11,DP11,DT11,DV11,DZ11,EB11)</f>
        <v>99</v>
      </c>
      <c r="EE11" s="61">
        <f t="shared" ref="EE11:EE20" si="80">ROUND((ED11/35), 2)</f>
        <v>2.83</v>
      </c>
      <c r="EF11" s="1"/>
      <c r="EG11" s="62" t="s">
        <v>668</v>
      </c>
      <c r="EH11" s="62" t="s">
        <v>668</v>
      </c>
      <c r="EI11" s="62" t="s">
        <v>668</v>
      </c>
      <c r="EJ11" s="62" t="s">
        <v>668</v>
      </c>
      <c r="EK11" s="62" t="s">
        <v>668</v>
      </c>
      <c r="EL11" s="62" t="s">
        <v>668</v>
      </c>
      <c r="EM11" s="62" t="s">
        <v>668</v>
      </c>
      <c r="EN11" s="62" t="s">
        <v>668</v>
      </c>
      <c r="EO11" s="62" t="s">
        <v>668</v>
      </c>
      <c r="EP11" s="62" t="s">
        <v>668</v>
      </c>
      <c r="EQ11" s="62" t="s">
        <v>668</v>
      </c>
      <c r="ER11" s="62" t="s">
        <v>668</v>
      </c>
      <c r="ES11" s="62" t="s">
        <v>668</v>
      </c>
      <c r="ET11" s="62" t="s">
        <v>668</v>
      </c>
      <c r="EU11" s="62" t="s">
        <v>668</v>
      </c>
      <c r="EV11" s="62" t="s">
        <v>668</v>
      </c>
      <c r="EW11" s="62" t="s">
        <v>668</v>
      </c>
      <c r="EX11" s="62" t="s">
        <v>668</v>
      </c>
      <c r="EY11" s="62" t="s">
        <v>668</v>
      </c>
      <c r="EZ11" s="62" t="s">
        <v>668</v>
      </c>
      <c r="FA11" s="62" t="s">
        <v>668</v>
      </c>
      <c r="FB11" s="62" t="s">
        <v>668</v>
      </c>
      <c r="FC11" s="62" t="s">
        <v>668</v>
      </c>
      <c r="FD11" s="62" t="s">
        <v>668</v>
      </c>
      <c r="FE11" s="1"/>
      <c r="FF11" s="60" t="s">
        <v>668</v>
      </c>
      <c r="FG11" s="62" t="s">
        <v>668</v>
      </c>
      <c r="FH11" s="61" t="s">
        <v>668</v>
      </c>
      <c r="FI11" s="1" t="s">
        <v>440</v>
      </c>
      <c r="FJ11" s="62" t="s">
        <v>668</v>
      </c>
      <c r="FK11" s="62" t="s">
        <v>668</v>
      </c>
      <c r="FL11" s="62" t="s">
        <v>668</v>
      </c>
      <c r="FM11" s="62" t="s">
        <v>668</v>
      </c>
      <c r="FN11" s="62" t="s">
        <v>668</v>
      </c>
      <c r="FO11" s="62" t="s">
        <v>668</v>
      </c>
      <c r="FP11" s="62" t="s">
        <v>668</v>
      </c>
      <c r="FQ11" s="62" t="s">
        <v>668</v>
      </c>
      <c r="FR11" s="62" t="s">
        <v>668</v>
      </c>
      <c r="FS11" s="62" t="s">
        <v>668</v>
      </c>
      <c r="FT11" s="62" t="s">
        <v>668</v>
      </c>
      <c r="FU11" s="62" t="s">
        <v>668</v>
      </c>
      <c r="FV11" s="62" t="s">
        <v>668</v>
      </c>
      <c r="FW11" s="62" t="s">
        <v>668</v>
      </c>
      <c r="FX11" s="62" t="s">
        <v>668</v>
      </c>
      <c r="FY11" s="62" t="s">
        <v>668</v>
      </c>
      <c r="FZ11" s="62" t="s">
        <v>668</v>
      </c>
      <c r="GA11" s="62" t="s">
        <v>668</v>
      </c>
      <c r="GB11" s="62" t="s">
        <v>668</v>
      </c>
      <c r="GC11" s="62" t="s">
        <v>668</v>
      </c>
      <c r="GD11" s="62" t="s">
        <v>668</v>
      </c>
      <c r="GE11" s="62" t="s">
        <v>668</v>
      </c>
      <c r="GF11" s="60" t="s">
        <v>668</v>
      </c>
      <c r="GG11" s="61" t="s">
        <v>668</v>
      </c>
      <c r="GH11" s="1"/>
      <c r="GI11" s="60" t="s">
        <v>668</v>
      </c>
      <c r="GJ11" s="62" t="s">
        <v>668</v>
      </c>
      <c r="GK11" s="61" t="s">
        <v>668</v>
      </c>
      <c r="GL11" s="1" t="s">
        <v>440</v>
      </c>
      <c r="GM11" s="62" t="s">
        <v>668</v>
      </c>
      <c r="GN11" s="62" t="s">
        <v>668</v>
      </c>
      <c r="GO11" s="62" t="s">
        <v>668</v>
      </c>
      <c r="GP11" s="62" t="s">
        <v>668</v>
      </c>
      <c r="GQ11" s="62" t="s">
        <v>668</v>
      </c>
      <c r="GR11" s="62" t="s">
        <v>668</v>
      </c>
      <c r="GS11" s="62" t="s">
        <v>668</v>
      </c>
      <c r="GT11" s="62" t="s">
        <v>668</v>
      </c>
      <c r="GU11" s="62" t="s">
        <v>668</v>
      </c>
      <c r="GV11" s="62" t="s">
        <v>668</v>
      </c>
      <c r="GW11" s="62" t="s">
        <v>668</v>
      </c>
      <c r="GX11" s="62" t="s">
        <v>668</v>
      </c>
      <c r="GY11" s="62" t="s">
        <v>668</v>
      </c>
      <c r="GZ11" s="62" t="s">
        <v>668</v>
      </c>
      <c r="HA11" s="62" t="s">
        <v>668</v>
      </c>
      <c r="HB11" s="62" t="s">
        <v>668</v>
      </c>
      <c r="HC11" s="62" t="s">
        <v>668</v>
      </c>
      <c r="HD11" s="62" t="s">
        <v>668</v>
      </c>
      <c r="HE11" s="62" t="s">
        <v>668</v>
      </c>
      <c r="HF11" s="62" t="s">
        <v>668</v>
      </c>
      <c r="HG11" s="62" t="s">
        <v>668</v>
      </c>
      <c r="HH11" s="62" t="s">
        <v>668</v>
      </c>
      <c r="HI11" s="62" t="s">
        <v>668</v>
      </c>
      <c r="HJ11" s="62" t="s">
        <v>668</v>
      </c>
      <c r="HK11" s="62" t="s">
        <v>668</v>
      </c>
      <c r="HL11" s="1"/>
      <c r="HM11" s="62" t="s">
        <v>668</v>
      </c>
      <c r="HN11" s="62" t="s">
        <v>668</v>
      </c>
      <c r="HO11" s="62" t="s">
        <v>668</v>
      </c>
      <c r="HP11" s="62" t="s">
        <v>668</v>
      </c>
      <c r="HQ11" s="62" t="s">
        <v>668</v>
      </c>
      <c r="HR11" s="62" t="s">
        <v>668</v>
      </c>
      <c r="HS11" s="62" t="s">
        <v>668</v>
      </c>
      <c r="HT11" s="62" t="s">
        <v>668</v>
      </c>
      <c r="HU11" s="62" t="s">
        <v>668</v>
      </c>
      <c r="HV11" s="62" t="s">
        <v>668</v>
      </c>
      <c r="HW11" s="62" t="s">
        <v>668</v>
      </c>
      <c r="HX11" s="62" t="s">
        <v>668</v>
      </c>
      <c r="HY11" s="62" t="s">
        <v>668</v>
      </c>
      <c r="HZ11" s="62" t="s">
        <v>668</v>
      </c>
      <c r="IA11" s="62" t="s">
        <v>668</v>
      </c>
      <c r="IB11" s="62" t="s">
        <v>668</v>
      </c>
      <c r="IC11" s="62" t="s">
        <v>668</v>
      </c>
      <c r="ID11" s="62" t="s">
        <v>668</v>
      </c>
      <c r="IE11" s="62" t="s">
        <v>668</v>
      </c>
      <c r="IF11" s="62" t="s">
        <v>668</v>
      </c>
      <c r="IG11" s="60" t="s">
        <v>668</v>
      </c>
      <c r="IH11" s="61" t="s">
        <v>668</v>
      </c>
      <c r="II11" s="1"/>
      <c r="IJ11" s="62" t="s">
        <v>668</v>
      </c>
      <c r="IK11" s="62" t="s">
        <v>668</v>
      </c>
      <c r="IL11" s="62" t="s">
        <v>668</v>
      </c>
      <c r="IM11" s="62" t="s">
        <v>668</v>
      </c>
      <c r="IN11" s="62" t="s">
        <v>668</v>
      </c>
      <c r="IO11" s="62" t="s">
        <v>668</v>
      </c>
      <c r="IP11" s="62" t="s">
        <v>668</v>
      </c>
      <c r="IQ11" s="62" t="s">
        <v>668</v>
      </c>
      <c r="IR11" s="62" t="s">
        <v>668</v>
      </c>
      <c r="IS11" s="62" t="s">
        <v>668</v>
      </c>
      <c r="IT11" s="62" t="s">
        <v>668</v>
      </c>
      <c r="IU11" s="62" t="s">
        <v>668</v>
      </c>
      <c r="IV11" s="62" t="s">
        <v>668</v>
      </c>
      <c r="IW11" s="62" t="s">
        <v>668</v>
      </c>
      <c r="IX11" s="62" t="s">
        <v>668</v>
      </c>
      <c r="IY11" s="62" t="s">
        <v>668</v>
      </c>
      <c r="IZ11" s="62" t="s">
        <v>668</v>
      </c>
      <c r="JA11" s="62" t="s">
        <v>668</v>
      </c>
      <c r="JB11" s="62" t="s">
        <v>668</v>
      </c>
      <c r="JC11" s="62" t="s">
        <v>668</v>
      </c>
      <c r="JD11" s="62" t="s">
        <v>668</v>
      </c>
      <c r="JE11" s="62" t="s">
        <v>668</v>
      </c>
      <c r="JF11" s="62" t="s">
        <v>668</v>
      </c>
      <c r="JG11" s="62" t="s">
        <v>668</v>
      </c>
      <c r="JH11" s="62" t="s">
        <v>668</v>
      </c>
      <c r="JI11" s="62" t="s">
        <v>668</v>
      </c>
      <c r="JJ11" s="62" t="s">
        <v>668</v>
      </c>
      <c r="JK11" s="62" t="s">
        <v>668</v>
      </c>
      <c r="JL11" s="62" t="s">
        <v>668</v>
      </c>
      <c r="JM11" s="62" t="s">
        <v>668</v>
      </c>
      <c r="JN11" s="62" t="s">
        <v>668</v>
      </c>
      <c r="JO11" s="62" t="s">
        <v>668</v>
      </c>
      <c r="JP11" s="62" t="s">
        <v>668</v>
      </c>
      <c r="JQ11" s="62" t="s">
        <v>668</v>
      </c>
      <c r="JR11" s="62" t="s">
        <v>668</v>
      </c>
      <c r="JS11" s="1"/>
      <c r="JT11" s="62" t="s">
        <v>668</v>
      </c>
      <c r="JU11" s="62" t="s">
        <v>668</v>
      </c>
      <c r="JV11" s="62" t="s">
        <v>668</v>
      </c>
      <c r="JW11" s="62" t="s">
        <v>668</v>
      </c>
      <c r="JX11" s="62" t="s">
        <v>668</v>
      </c>
      <c r="JY11" s="62" t="s">
        <v>668</v>
      </c>
      <c r="JZ11" s="62" t="s">
        <v>668</v>
      </c>
      <c r="KA11" s="62" t="s">
        <v>668</v>
      </c>
      <c r="KB11" s="62" t="s">
        <v>668</v>
      </c>
      <c r="KC11" s="62" t="s">
        <v>668</v>
      </c>
      <c r="KD11" s="62" t="s">
        <v>668</v>
      </c>
      <c r="KE11" s="62" t="s">
        <v>668</v>
      </c>
      <c r="KF11" s="62" t="s">
        <v>668</v>
      </c>
      <c r="KG11" s="62" t="s">
        <v>668</v>
      </c>
      <c r="KH11" s="62" t="s">
        <v>668</v>
      </c>
      <c r="KI11" s="62" t="s">
        <v>668</v>
      </c>
      <c r="KJ11" s="62" t="s">
        <v>668</v>
      </c>
      <c r="KK11" s="62" t="s">
        <v>668</v>
      </c>
      <c r="KL11" s="62" t="s">
        <v>668</v>
      </c>
      <c r="KM11" s="62" t="s">
        <v>668</v>
      </c>
      <c r="KN11" s="62" t="s">
        <v>668</v>
      </c>
      <c r="KO11" s="62" t="s">
        <v>668</v>
      </c>
      <c r="KP11" s="62" t="s">
        <v>668</v>
      </c>
      <c r="KQ11" s="1"/>
      <c r="KR11" s="62" t="s">
        <v>668</v>
      </c>
      <c r="KS11" s="62" t="s">
        <v>668</v>
      </c>
      <c r="KT11" s="62" t="s">
        <v>668</v>
      </c>
      <c r="KU11" s="62" t="s">
        <v>668</v>
      </c>
      <c r="KV11" s="62" t="s">
        <v>668</v>
      </c>
      <c r="KW11" s="62" t="s">
        <v>668</v>
      </c>
      <c r="KX11" s="62" t="s">
        <v>668</v>
      </c>
      <c r="KY11" s="62" t="s">
        <v>668</v>
      </c>
      <c r="KZ11" s="62" t="s">
        <v>668</v>
      </c>
      <c r="LA11" s="62" t="s">
        <v>668</v>
      </c>
      <c r="LB11" s="62" t="s">
        <v>668</v>
      </c>
      <c r="LC11" s="1"/>
      <c r="LD11" s="62" t="s">
        <v>668</v>
      </c>
      <c r="LE11" s="62" t="s">
        <v>668</v>
      </c>
      <c r="LF11" s="62" t="s">
        <v>668</v>
      </c>
      <c r="LG11" s="62" t="s">
        <v>668</v>
      </c>
      <c r="LH11" s="62" t="s">
        <v>668</v>
      </c>
      <c r="LI11" s="62" t="s">
        <v>668</v>
      </c>
      <c r="LJ11" s="62" t="s">
        <v>668</v>
      </c>
      <c r="LK11" s="62" t="s">
        <v>668</v>
      </c>
      <c r="LL11" s="62" t="s">
        <v>668</v>
      </c>
      <c r="LM11" s="62" t="s">
        <v>668</v>
      </c>
      <c r="LN11" s="62" t="s">
        <v>668</v>
      </c>
      <c r="LO11" s="62" t="s">
        <v>668</v>
      </c>
      <c r="LP11" s="62" t="s">
        <v>668</v>
      </c>
      <c r="LQ11" s="62" t="s">
        <v>668</v>
      </c>
      <c r="LR11" s="62" t="s">
        <v>668</v>
      </c>
      <c r="LS11" s="62" t="s">
        <v>668</v>
      </c>
      <c r="LT11" s="62" t="s">
        <v>668</v>
      </c>
      <c r="LU11" s="62" t="s">
        <v>668</v>
      </c>
      <c r="LV11" s="62" t="s">
        <v>668</v>
      </c>
      <c r="LW11" s="62" t="s">
        <v>668</v>
      </c>
      <c r="LX11" s="62" t="s">
        <v>668</v>
      </c>
      <c r="LY11" s="62" t="s">
        <v>668</v>
      </c>
      <c r="LZ11" s="62" t="s">
        <v>668</v>
      </c>
      <c r="MA11" s="62" t="s">
        <v>668</v>
      </c>
      <c r="MB11" s="62" t="s">
        <v>668</v>
      </c>
      <c r="MC11" s="62" t="s">
        <v>668</v>
      </c>
      <c r="MD11" s="62" t="s">
        <v>668</v>
      </c>
      <c r="ME11" s="62" t="s">
        <v>668</v>
      </c>
      <c r="MF11" s="62" t="s">
        <v>668</v>
      </c>
      <c r="MG11" s="62" t="s">
        <v>668</v>
      </c>
      <c r="MH11" s="62" t="s">
        <v>668</v>
      </c>
      <c r="MI11" s="62" t="s">
        <v>668</v>
      </c>
      <c r="MJ11" s="62" t="s">
        <v>668</v>
      </c>
      <c r="MK11" s="62" t="s">
        <v>668</v>
      </c>
      <c r="ML11" s="62" t="s">
        <v>668</v>
      </c>
      <c r="MM11" s="62" t="s">
        <v>668</v>
      </c>
      <c r="MN11" s="62" t="s">
        <v>668</v>
      </c>
      <c r="MO11" s="62" t="s">
        <v>668</v>
      </c>
      <c r="MP11" s="62" t="s">
        <v>668</v>
      </c>
      <c r="MQ11" s="62" t="s">
        <v>668</v>
      </c>
      <c r="MR11" s="62" t="s">
        <v>668</v>
      </c>
      <c r="MS11" s="62" t="s">
        <v>668</v>
      </c>
      <c r="MT11" s="1"/>
      <c r="MU11" s="59" t="s">
        <v>668</v>
      </c>
      <c r="MV11" s="1"/>
      <c r="MW11" s="1"/>
      <c r="MX11" s="1"/>
    </row>
    <row r="12" spans="1:362" x14ac:dyDescent="0.3">
      <c r="A12" s="59">
        <v>97</v>
      </c>
      <c r="B12" s="60" t="s">
        <v>1230</v>
      </c>
      <c r="C12" s="61">
        <v>1</v>
      </c>
      <c r="D12" s="1"/>
      <c r="E12" s="60">
        <v>21</v>
      </c>
      <c r="F12" s="62">
        <v>2</v>
      </c>
      <c r="G12" s="60">
        <v>2</v>
      </c>
      <c r="H12" s="62">
        <v>2</v>
      </c>
      <c r="I12" s="61">
        <v>1</v>
      </c>
      <c r="J12" s="60">
        <v>1</v>
      </c>
      <c r="K12" s="62">
        <v>1</v>
      </c>
      <c r="L12" s="62"/>
      <c r="M12" s="62">
        <v>1</v>
      </c>
      <c r="N12" s="62">
        <v>1</v>
      </c>
      <c r="O12" s="62"/>
      <c r="P12" s="62"/>
      <c r="Q12" s="61"/>
      <c r="R12" s="60">
        <v>5</v>
      </c>
      <c r="S12" s="62">
        <v>1</v>
      </c>
      <c r="T12" s="61"/>
      <c r="U12" s="62"/>
      <c r="V12" s="62"/>
      <c r="W12" s="62"/>
      <c r="X12" s="62"/>
      <c r="Y12" s="1"/>
      <c r="Z12" s="60">
        <v>1</v>
      </c>
      <c r="AA12" s="62">
        <v>1</v>
      </c>
      <c r="AB12" s="62">
        <f t="shared" si="0"/>
        <v>1</v>
      </c>
      <c r="AC12" s="62">
        <v>1</v>
      </c>
      <c r="AD12" s="62">
        <f t="shared" si="1"/>
        <v>1</v>
      </c>
      <c r="AE12" s="62">
        <v>1</v>
      </c>
      <c r="AF12" s="62">
        <f t="shared" si="2"/>
        <v>1</v>
      </c>
      <c r="AG12" s="62">
        <v>1</v>
      </c>
      <c r="AH12" s="62">
        <f t="shared" si="3"/>
        <v>-1</v>
      </c>
      <c r="AI12" s="62">
        <v>1</v>
      </c>
      <c r="AJ12" s="62">
        <f t="shared" si="4"/>
        <v>-1</v>
      </c>
      <c r="AK12" s="62">
        <v>1</v>
      </c>
      <c r="AL12" s="62">
        <f t="shared" si="5"/>
        <v>1</v>
      </c>
      <c r="AM12" s="62">
        <v>1</v>
      </c>
      <c r="AN12" s="62">
        <f t="shared" si="6"/>
        <v>-1</v>
      </c>
      <c r="AO12" s="62">
        <v>1</v>
      </c>
      <c r="AP12" s="62">
        <f t="shared" si="7"/>
        <v>-1</v>
      </c>
      <c r="AQ12" s="62">
        <v>1</v>
      </c>
      <c r="AR12" s="62">
        <f t="shared" si="8"/>
        <v>1</v>
      </c>
      <c r="AS12" s="62">
        <v>1</v>
      </c>
      <c r="AT12" s="62">
        <f t="shared" si="9"/>
        <v>-1</v>
      </c>
      <c r="AU12" s="62">
        <v>1</v>
      </c>
      <c r="AV12" s="62">
        <f t="shared" si="10"/>
        <v>-1</v>
      </c>
      <c r="AW12" s="62">
        <v>1</v>
      </c>
      <c r="AX12" s="62">
        <f t="shared" si="11"/>
        <v>1</v>
      </c>
      <c r="AY12" s="62">
        <v>1</v>
      </c>
      <c r="AZ12" s="62">
        <f t="shared" si="12"/>
        <v>1</v>
      </c>
      <c r="BA12" s="62">
        <v>1</v>
      </c>
      <c r="BB12" s="62">
        <f t="shared" si="13"/>
        <v>-1</v>
      </c>
      <c r="BC12" s="62">
        <v>1</v>
      </c>
      <c r="BD12" s="62">
        <f t="shared" si="14"/>
        <v>1</v>
      </c>
      <c r="BE12" s="62">
        <v>1</v>
      </c>
      <c r="BF12" s="62">
        <f t="shared" si="15"/>
        <v>-1</v>
      </c>
      <c r="BG12" s="62">
        <v>1</v>
      </c>
      <c r="BH12" s="62">
        <f t="shared" si="16"/>
        <v>-1</v>
      </c>
      <c r="BI12" s="62">
        <v>1</v>
      </c>
      <c r="BJ12" s="62">
        <f t="shared" si="17"/>
        <v>1</v>
      </c>
      <c r="BK12" s="62">
        <v>1</v>
      </c>
      <c r="BL12" s="62">
        <f t="shared" si="18"/>
        <v>1</v>
      </c>
      <c r="BM12" s="62">
        <v>2</v>
      </c>
      <c r="BN12" s="62">
        <f t="shared" si="19"/>
        <v>1</v>
      </c>
      <c r="BO12" s="62">
        <v>1</v>
      </c>
      <c r="BP12" s="62">
        <f t="shared" si="20"/>
        <v>-1</v>
      </c>
      <c r="BQ12" s="59">
        <f t="shared" si="21"/>
        <v>1</v>
      </c>
      <c r="BR12" s="1"/>
      <c r="BS12" s="60">
        <v>1</v>
      </c>
      <c r="BT12" s="62">
        <v>3</v>
      </c>
      <c r="BU12" s="62">
        <v>5</v>
      </c>
      <c r="BV12" s="62">
        <v>3</v>
      </c>
      <c r="BW12" s="62">
        <v>3</v>
      </c>
      <c r="BX12" s="62">
        <v>3</v>
      </c>
      <c r="BY12" s="62">
        <v>5</v>
      </c>
      <c r="BZ12" s="62">
        <v>2</v>
      </c>
      <c r="CA12" s="62">
        <v>4</v>
      </c>
      <c r="CB12" s="62">
        <v>2</v>
      </c>
      <c r="CC12" s="62">
        <v>4</v>
      </c>
      <c r="CD12" s="62">
        <v>2</v>
      </c>
      <c r="CE12" s="62">
        <v>2</v>
      </c>
      <c r="CF12" s="62">
        <v>3</v>
      </c>
      <c r="CG12" s="62">
        <v>4</v>
      </c>
      <c r="CH12" s="62">
        <v>4</v>
      </c>
      <c r="CI12" s="62">
        <v>4</v>
      </c>
      <c r="CJ12" s="62">
        <v>4</v>
      </c>
      <c r="CK12" s="62">
        <v>2</v>
      </c>
      <c r="CL12" s="62">
        <v>3</v>
      </c>
      <c r="CM12" s="62">
        <v>2</v>
      </c>
      <c r="CN12" s="62">
        <v>3</v>
      </c>
      <c r="CO12" s="62">
        <f>LOOKUP(CN12,{1,2,3,4,5},{5,4,3,2,1})</f>
        <v>3</v>
      </c>
      <c r="CP12" s="62">
        <v>4</v>
      </c>
      <c r="CQ12" s="62">
        <v>4</v>
      </c>
      <c r="CR12" s="62">
        <v>5</v>
      </c>
      <c r="CS12" s="62">
        <v>2</v>
      </c>
      <c r="CT12" s="62">
        <v>2</v>
      </c>
      <c r="CU12" s="62">
        <v>2</v>
      </c>
      <c r="CV12" s="62">
        <v>4</v>
      </c>
      <c r="CW12" s="62">
        <f>LOOKUP(CV12,{1,2,3,4,5},{5,4,3,2,1})</f>
        <v>2</v>
      </c>
      <c r="CX12" s="62">
        <v>3</v>
      </c>
      <c r="CY12" s="62">
        <f>LOOKUP(CX12,{1,2,3,4,5},{5,4,3,2,1})</f>
        <v>3</v>
      </c>
      <c r="CZ12" s="62">
        <v>4</v>
      </c>
      <c r="DA12" s="62">
        <f>LOOKUP(CZ12,{1,2,3,4,5},{5,4,3,2,1})</f>
        <v>2</v>
      </c>
      <c r="DB12" s="62">
        <v>4</v>
      </c>
      <c r="DC12" s="62">
        <v>3</v>
      </c>
      <c r="DD12" s="62">
        <v>4</v>
      </c>
      <c r="DE12" s="62">
        <v>2</v>
      </c>
      <c r="DF12" s="62">
        <v>5</v>
      </c>
      <c r="DG12" s="62">
        <v>2</v>
      </c>
      <c r="DH12" s="60">
        <f t="shared" si="57"/>
        <v>11</v>
      </c>
      <c r="DI12" s="62">
        <f t="shared" si="58"/>
        <v>3.6667000000000001</v>
      </c>
      <c r="DJ12" s="62">
        <f t="shared" si="59"/>
        <v>11</v>
      </c>
      <c r="DK12" s="62">
        <f t="shared" si="60"/>
        <v>3.6667000000000001</v>
      </c>
      <c r="DL12" s="62">
        <f t="shared" si="61"/>
        <v>22</v>
      </c>
      <c r="DM12" s="61">
        <f t="shared" si="62"/>
        <v>3.6667000000000001</v>
      </c>
      <c r="DN12" s="60">
        <f t="shared" si="63"/>
        <v>23</v>
      </c>
      <c r="DO12" s="62">
        <f t="shared" si="64"/>
        <v>3.8332999999999999</v>
      </c>
      <c r="DP12" s="62">
        <f t="shared" si="65"/>
        <v>21</v>
      </c>
      <c r="DQ12" s="62">
        <f t="shared" si="66"/>
        <v>2.625</v>
      </c>
      <c r="DR12" s="62">
        <f t="shared" si="67"/>
        <v>44</v>
      </c>
      <c r="DS12" s="61">
        <f t="shared" si="68"/>
        <v>3.14</v>
      </c>
      <c r="DT12" s="60">
        <f t="shared" si="69"/>
        <v>8</v>
      </c>
      <c r="DU12" s="62">
        <f t="shared" si="70"/>
        <v>2.6667000000000001</v>
      </c>
      <c r="DV12" s="62">
        <f t="shared" si="71"/>
        <v>13</v>
      </c>
      <c r="DW12" s="62">
        <f t="shared" si="72"/>
        <v>4.3333000000000004</v>
      </c>
      <c r="DX12" s="62">
        <f t="shared" si="73"/>
        <v>21</v>
      </c>
      <c r="DY12" s="61">
        <f t="shared" si="74"/>
        <v>3.5</v>
      </c>
      <c r="DZ12" s="60">
        <f t="shared" si="75"/>
        <v>13</v>
      </c>
      <c r="EA12" s="61">
        <f t="shared" si="76"/>
        <v>2.17</v>
      </c>
      <c r="EB12" s="60">
        <f t="shared" si="77"/>
        <v>9</v>
      </c>
      <c r="EC12" s="61">
        <f t="shared" si="78"/>
        <v>3</v>
      </c>
      <c r="ED12" s="60">
        <f t="shared" si="79"/>
        <v>109</v>
      </c>
      <c r="EE12" s="61">
        <f t="shared" si="80"/>
        <v>3.11</v>
      </c>
      <c r="EF12" s="1"/>
      <c r="EG12" s="60">
        <v>1</v>
      </c>
      <c r="EH12" s="62">
        <v>1</v>
      </c>
      <c r="EI12" s="62">
        <v>1</v>
      </c>
      <c r="EJ12" s="62">
        <v>1</v>
      </c>
      <c r="EK12" s="62">
        <v>1</v>
      </c>
      <c r="EL12" s="62">
        <v>2</v>
      </c>
      <c r="EM12" s="62">
        <v>2</v>
      </c>
      <c r="EN12" s="62">
        <v>4</v>
      </c>
      <c r="EO12" s="62">
        <v>4</v>
      </c>
      <c r="EP12" s="62">
        <v>4</v>
      </c>
      <c r="EQ12" s="62">
        <v>5</v>
      </c>
      <c r="ER12" s="62">
        <v>2</v>
      </c>
      <c r="ES12" s="62">
        <v>2</v>
      </c>
      <c r="ET12" s="62">
        <v>3</v>
      </c>
      <c r="EU12" s="62">
        <v>3</v>
      </c>
      <c r="EV12" s="62">
        <v>2</v>
      </c>
      <c r="EW12" s="62">
        <v>4</v>
      </c>
      <c r="EX12" s="62">
        <v>2</v>
      </c>
      <c r="EY12" s="62">
        <v>2</v>
      </c>
      <c r="EZ12" s="62">
        <v>4</v>
      </c>
      <c r="FA12" s="62">
        <v>4</v>
      </c>
      <c r="FB12" s="62">
        <v>2</v>
      </c>
      <c r="FC12" s="60">
        <f t="shared" ref="FC12:FC20" si="81">SUM(EH12,EI12,EJ12,EK12,EL12,EM12,EN12,EO12,EP12,EQ12,ES12,ET12,EU12,EV12,EW12,EX12,EY12,EZ12,FA12,FB12)</f>
        <v>53</v>
      </c>
      <c r="FD12" s="61">
        <f t="shared" ref="FD12:FD20" si="82">ROUND((FC12/20), 4)</f>
        <v>2.65</v>
      </c>
      <c r="FE12" s="1"/>
      <c r="FF12" s="60" t="s">
        <v>1231</v>
      </c>
      <c r="FG12" s="62" t="s">
        <v>1203</v>
      </c>
      <c r="FH12" s="61" t="s">
        <v>1232</v>
      </c>
      <c r="FI12" s="1" t="s">
        <v>440</v>
      </c>
      <c r="FJ12" s="60">
        <v>1</v>
      </c>
      <c r="FK12" s="62">
        <v>1</v>
      </c>
      <c r="FL12" s="62">
        <v>1</v>
      </c>
      <c r="FM12" s="62">
        <v>1</v>
      </c>
      <c r="FN12" s="62">
        <v>1</v>
      </c>
      <c r="FO12" s="62">
        <v>1</v>
      </c>
      <c r="FP12" s="62">
        <v>1</v>
      </c>
      <c r="FQ12" s="62">
        <v>1</v>
      </c>
      <c r="FR12" s="62">
        <v>1</v>
      </c>
      <c r="FS12" s="62">
        <v>1</v>
      </c>
      <c r="FT12" s="62">
        <v>1</v>
      </c>
      <c r="FU12" s="62">
        <v>2</v>
      </c>
      <c r="FV12" s="62">
        <v>1</v>
      </c>
      <c r="FW12" s="62">
        <v>2</v>
      </c>
      <c r="FX12" s="62">
        <v>1</v>
      </c>
      <c r="FY12" s="62">
        <v>1</v>
      </c>
      <c r="FZ12" s="62">
        <v>1</v>
      </c>
      <c r="GA12" s="62">
        <v>1</v>
      </c>
      <c r="GB12" s="62">
        <v>1</v>
      </c>
      <c r="GC12" s="62">
        <v>1</v>
      </c>
      <c r="GD12" s="62">
        <v>2</v>
      </c>
      <c r="GE12" s="62">
        <v>1</v>
      </c>
      <c r="GF12" s="60">
        <f t="shared" ref="GF12:GF20" si="83">SUM(FK12,FL12,FM12,FN12,FO12,FP12,FQ12,FR12,FS12,FT12,FV12,FW12,FX12,FY12,FZ12,GA12,GB12,GC12,GD12,GE12)</f>
        <v>22</v>
      </c>
      <c r="GG12" s="61">
        <f t="shared" ref="GG12:GG20" si="84">ROUND((GF12/20), 2)</f>
        <v>1.1000000000000001</v>
      </c>
      <c r="GH12" s="1"/>
      <c r="GI12" s="60" t="s">
        <v>1233</v>
      </c>
      <c r="GJ12" s="62" t="s">
        <v>1203</v>
      </c>
      <c r="GK12" s="61" t="s">
        <v>1232</v>
      </c>
      <c r="GL12" s="1" t="s">
        <v>440</v>
      </c>
      <c r="GM12" s="60">
        <v>1</v>
      </c>
      <c r="GN12" s="62">
        <v>5</v>
      </c>
      <c r="GO12" s="62">
        <v>5</v>
      </c>
      <c r="GP12" s="62">
        <v>5</v>
      </c>
      <c r="GQ12" s="62">
        <v>5</v>
      </c>
      <c r="GR12" s="62">
        <v>1</v>
      </c>
      <c r="GS12" s="62">
        <f>LOOKUP(GR12,{1,2,3,4,5},{5,4,3,2,1})</f>
        <v>5</v>
      </c>
      <c r="GT12" s="62">
        <v>1</v>
      </c>
      <c r="GU12" s="62">
        <f>LOOKUP(GT12,{1,2,3,4,5},{5,4,3,2,1})</f>
        <v>5</v>
      </c>
      <c r="GV12" s="62">
        <v>4</v>
      </c>
      <c r="GW12" s="62">
        <v>1</v>
      </c>
      <c r="GX12" s="62">
        <f>LOOKUP(GW12,{1,2,3,4,5},{5,4,3,2,1})</f>
        <v>5</v>
      </c>
      <c r="GY12" s="62">
        <v>5</v>
      </c>
      <c r="GZ12" s="62">
        <v>5</v>
      </c>
      <c r="HA12" s="62">
        <v>4</v>
      </c>
      <c r="HB12" s="62">
        <v>4</v>
      </c>
      <c r="HC12" s="62">
        <v>4</v>
      </c>
      <c r="HD12" s="62">
        <v>5</v>
      </c>
      <c r="HE12" s="62">
        <v>5</v>
      </c>
      <c r="HF12" s="62">
        <v>2</v>
      </c>
      <c r="HG12" s="62">
        <f>LOOKUP(HF12,{1,2,3,4,5},{5,4,3,2,1})</f>
        <v>4</v>
      </c>
      <c r="HH12" s="62">
        <v>3</v>
      </c>
      <c r="HI12" s="62">
        <f>LOOKUP(HH12,{1,2,3,4,5},{5,4,3,2,1})</f>
        <v>3</v>
      </c>
      <c r="HJ12" s="62">
        <f t="shared" ref="HJ12:HJ20" si="85">SUM(GN12,GO12,GP12,GQ12,GS12,GU12,GV12,GX12,GY12,GZ12,HA12,HB12,HC12,HD12,HE12,HG12,HI12)</f>
        <v>78</v>
      </c>
      <c r="HK12" s="62">
        <f t="shared" ref="HK12:HK20" si="86">ROUND((HJ12/17), 2)</f>
        <v>4.59</v>
      </c>
      <c r="HL12" s="1"/>
      <c r="HM12" s="62">
        <v>1</v>
      </c>
      <c r="HN12" s="62">
        <v>3</v>
      </c>
      <c r="HO12" s="62">
        <v>3</v>
      </c>
      <c r="HP12" s="62">
        <v>2</v>
      </c>
      <c r="HQ12" s="62">
        <v>2</v>
      </c>
      <c r="HR12" s="62">
        <v>2</v>
      </c>
      <c r="HS12" s="62">
        <v>3</v>
      </c>
      <c r="HT12" s="62">
        <v>3</v>
      </c>
      <c r="HU12" s="62">
        <v>3</v>
      </c>
      <c r="HV12" s="62">
        <v>3</v>
      </c>
      <c r="HW12" s="62">
        <v>3</v>
      </c>
      <c r="HX12" s="62">
        <v>1</v>
      </c>
      <c r="HY12" s="62">
        <v>2</v>
      </c>
      <c r="HZ12" s="62">
        <v>3</v>
      </c>
      <c r="IA12" s="62">
        <v>3</v>
      </c>
      <c r="IB12" s="62">
        <v>3</v>
      </c>
      <c r="IC12" s="62">
        <v>3</v>
      </c>
      <c r="ID12" s="62">
        <v>2</v>
      </c>
      <c r="IE12" s="62">
        <v>1</v>
      </c>
      <c r="IF12" s="62">
        <f>LOOKUP(IE12,{1,2,3},{3,2,1})</f>
        <v>3</v>
      </c>
      <c r="IG12" s="60">
        <f t="shared" ref="IG12:IG20" si="87">SUM(HN12,HO12,HP12,HQ12,HR12,HS12,HU12,HV12,HW12,HX12,HY12,HZ12,IA12,IB12,IC12,ID12,IF12)</f>
        <v>44</v>
      </c>
      <c r="IH12" s="61">
        <f t="shared" ref="IH12:IH20" si="88">ROUND((IG12/17), 2)</f>
        <v>2.59</v>
      </c>
      <c r="II12" s="1"/>
      <c r="IJ12" s="60">
        <v>1</v>
      </c>
      <c r="IK12" s="62">
        <v>3</v>
      </c>
      <c r="IL12" s="62">
        <v>3</v>
      </c>
      <c r="IM12" s="62">
        <v>4</v>
      </c>
      <c r="IN12" s="62">
        <v>2</v>
      </c>
      <c r="IO12" s="62">
        <v>5</v>
      </c>
      <c r="IP12" s="61">
        <v>2</v>
      </c>
      <c r="IQ12" s="60">
        <v>1</v>
      </c>
      <c r="IR12" s="62" t="s">
        <v>668</v>
      </c>
      <c r="IS12" s="62" t="s">
        <v>668</v>
      </c>
      <c r="IT12" s="62" t="s">
        <v>668</v>
      </c>
      <c r="IU12" s="62" t="s">
        <v>668</v>
      </c>
      <c r="IV12" s="62" t="s">
        <v>668</v>
      </c>
      <c r="IW12" s="62" t="s">
        <v>668</v>
      </c>
      <c r="IX12" s="60">
        <v>1</v>
      </c>
      <c r="IY12" s="62">
        <v>2</v>
      </c>
      <c r="IZ12" s="62">
        <v>4</v>
      </c>
      <c r="JA12" s="62">
        <v>4</v>
      </c>
      <c r="JB12" s="62">
        <v>4</v>
      </c>
      <c r="JC12" s="62">
        <v>2</v>
      </c>
      <c r="JD12" s="61">
        <v>4</v>
      </c>
      <c r="JE12" s="60">
        <v>1</v>
      </c>
      <c r="JF12" s="62">
        <v>5</v>
      </c>
      <c r="JG12" s="62">
        <v>4</v>
      </c>
      <c r="JH12" s="62">
        <v>3</v>
      </c>
      <c r="JI12" s="62">
        <v>5</v>
      </c>
      <c r="JJ12" s="62">
        <v>3</v>
      </c>
      <c r="JK12" s="61">
        <v>5</v>
      </c>
      <c r="JL12" s="60">
        <v>1</v>
      </c>
      <c r="JM12" s="62">
        <v>4</v>
      </c>
      <c r="JN12" s="62">
        <v>2</v>
      </c>
      <c r="JO12" s="62">
        <v>2</v>
      </c>
      <c r="JP12" s="62">
        <v>4</v>
      </c>
      <c r="JQ12" s="62">
        <v>2</v>
      </c>
      <c r="JR12" s="61">
        <v>4</v>
      </c>
      <c r="JS12" s="1"/>
      <c r="JT12" s="60">
        <v>1</v>
      </c>
      <c r="JU12" s="62">
        <v>4</v>
      </c>
      <c r="JV12" s="62">
        <v>5</v>
      </c>
      <c r="JW12" s="62">
        <v>3</v>
      </c>
      <c r="JX12" s="62">
        <v>3</v>
      </c>
      <c r="JY12" s="62" t="s">
        <v>668</v>
      </c>
      <c r="JZ12" s="62">
        <v>2</v>
      </c>
      <c r="KA12" s="62">
        <v>5</v>
      </c>
      <c r="KB12" s="62">
        <v>4</v>
      </c>
      <c r="KC12" s="62">
        <v>4</v>
      </c>
      <c r="KD12" s="62">
        <v>4</v>
      </c>
      <c r="KE12" s="62">
        <v>3</v>
      </c>
      <c r="KF12" s="62">
        <v>5</v>
      </c>
      <c r="KG12" s="62">
        <v>3</v>
      </c>
      <c r="KH12" s="62">
        <v>5</v>
      </c>
      <c r="KI12" s="62">
        <v>4</v>
      </c>
      <c r="KJ12" s="62">
        <v>3</v>
      </c>
      <c r="KK12" s="62">
        <v>4</v>
      </c>
      <c r="KL12" s="62">
        <v>3</v>
      </c>
      <c r="KM12" s="62">
        <v>3</v>
      </c>
      <c r="KN12" s="62">
        <v>4</v>
      </c>
      <c r="KO12" s="62">
        <v>3</v>
      </c>
      <c r="KP12" s="61">
        <v>5</v>
      </c>
      <c r="KQ12" s="1"/>
      <c r="KR12" s="60">
        <v>1</v>
      </c>
      <c r="KS12" s="62">
        <v>1</v>
      </c>
      <c r="KT12" s="62">
        <v>1</v>
      </c>
      <c r="KU12" s="62">
        <v>1</v>
      </c>
      <c r="KV12" s="62">
        <v>1</v>
      </c>
      <c r="KW12" s="62">
        <v>1</v>
      </c>
      <c r="KX12" s="62">
        <v>1</v>
      </c>
      <c r="KY12" s="62">
        <v>1</v>
      </c>
      <c r="KZ12" s="62">
        <v>1</v>
      </c>
      <c r="LA12" s="61">
        <v>1</v>
      </c>
      <c r="LB12" s="62">
        <f t="shared" ref="LB12:LB20" si="89">SUM(KR12,KS12,KT12,KU12,KV12,KW12,KX12,KY12,KZ12,LA12)</f>
        <v>10</v>
      </c>
      <c r="LC12" s="1"/>
      <c r="LD12" s="60">
        <v>1</v>
      </c>
      <c r="LE12" s="62">
        <v>4</v>
      </c>
      <c r="LF12" s="62">
        <v>2</v>
      </c>
      <c r="LG12" s="62">
        <v>4</v>
      </c>
      <c r="LH12" s="62">
        <f>LOOKUP(LG12,{1,2,3,4,5},{5,4,3,2,1})</f>
        <v>2</v>
      </c>
      <c r="LI12" s="62">
        <v>2</v>
      </c>
      <c r="LJ12" s="62">
        <v>4</v>
      </c>
      <c r="LK12" s="62">
        <f>LOOKUP(LJ12,{1,2,3,4,5},{5,4,3,2,1})</f>
        <v>2</v>
      </c>
      <c r="LL12" s="62">
        <v>4</v>
      </c>
      <c r="LM12" s="62">
        <f>LOOKUP(LL12,{1,2,3,4,5},{5,4,3,2,1})</f>
        <v>2</v>
      </c>
      <c r="LN12" s="62">
        <v>4</v>
      </c>
      <c r="LO12" s="62">
        <v>2</v>
      </c>
      <c r="LP12" s="62">
        <v>2</v>
      </c>
      <c r="LQ12" s="62">
        <v>3</v>
      </c>
      <c r="LR12" s="62">
        <f>LOOKUP(LQ12,{1,2,3,4,5},{5,4,3,2,1})</f>
        <v>3</v>
      </c>
      <c r="LS12" s="62">
        <v>2</v>
      </c>
      <c r="LT12" s="62">
        <v>3</v>
      </c>
      <c r="LU12" s="62">
        <v>3</v>
      </c>
      <c r="LV12" s="62">
        <f>LOOKUP(LU12,{1,2,3,4,5},{5,4,3,2,1})</f>
        <v>3</v>
      </c>
      <c r="LW12" s="62">
        <v>2</v>
      </c>
      <c r="LX12" s="62">
        <v>4</v>
      </c>
      <c r="LY12" s="62">
        <f>LOOKUP(LX12,{1,2,3,4,5},{5,4,3,2,1})</f>
        <v>2</v>
      </c>
      <c r="LZ12" s="62">
        <v>4</v>
      </c>
      <c r="MA12" s="62">
        <f>LOOKUP(LZ12,{1,2,3,4,5},{5,4,3,2,1})</f>
        <v>2</v>
      </c>
      <c r="MB12" s="62">
        <v>2</v>
      </c>
      <c r="MC12" s="62">
        <v>3</v>
      </c>
      <c r="MD12" s="62">
        <f>LOOKUP(MC12,{1,2,3,4,5},{5,4,3,2,1})</f>
        <v>3</v>
      </c>
      <c r="ME12" s="62">
        <v>3</v>
      </c>
      <c r="MF12" s="62">
        <f>LOOKUP(ME12,{1,2,3,4,5},{5,4,3,2,1})</f>
        <v>3</v>
      </c>
      <c r="MG12" s="62">
        <v>4</v>
      </c>
      <c r="MH12" s="62">
        <f>LOOKUP(MG12,{1,2,3,4,5},{5,4,3,2,1})</f>
        <v>2</v>
      </c>
      <c r="MI12" s="62">
        <v>2</v>
      </c>
      <c r="MJ12" s="62">
        <v>3</v>
      </c>
      <c r="MK12" s="62">
        <v>4</v>
      </c>
      <c r="ML12" s="62">
        <v>3</v>
      </c>
      <c r="MM12" s="62">
        <f>LOOKUP(ML12,{1,2,3,4,5},{5,4,3,2,1})</f>
        <v>3</v>
      </c>
      <c r="MN12" s="62">
        <v>4</v>
      </c>
      <c r="MO12" s="62">
        <f>LOOKUP(MN12,{1,2,3,4,5},{5,4,3,2,1})</f>
        <v>2</v>
      </c>
      <c r="MP12" s="62">
        <v>4</v>
      </c>
      <c r="MQ12" s="62">
        <f>LOOKUP(MP12,{1,2,3,4,5},{5,4,3,2,1})</f>
        <v>2</v>
      </c>
      <c r="MR12" s="62">
        <f t="shared" ref="MR12:MR20" si="90">SUM(LE12,LF12,LH12,LI12,LK12,LM12,LN12,LO12,LP12,LR12,LS12,LT12,LV12,LW12,LY12,MA12,MB12,MD12,MF12,MH12,MI12,MJ12,MK12,MM12,MO12,MQ12)</f>
        <v>65</v>
      </c>
      <c r="MS12" s="62">
        <f t="shared" ref="MS12:MS20" si="91">ROUND((MR12/26), 2)</f>
        <v>2.5</v>
      </c>
      <c r="MT12" s="1"/>
      <c r="MU12" s="59" t="s">
        <v>668</v>
      </c>
      <c r="MV12" s="1"/>
      <c r="MW12" s="1"/>
      <c r="MX12" s="1"/>
    </row>
    <row r="13" spans="1:362" x14ac:dyDescent="0.3">
      <c r="A13" s="59">
        <v>109</v>
      </c>
      <c r="B13" s="60" t="s">
        <v>1234</v>
      </c>
      <c r="C13" s="61">
        <v>1</v>
      </c>
      <c r="D13" s="1"/>
      <c r="E13" s="60">
        <v>22</v>
      </c>
      <c r="F13" s="62">
        <v>2</v>
      </c>
      <c r="G13" s="60">
        <v>1</v>
      </c>
      <c r="H13" s="62">
        <v>1</v>
      </c>
      <c r="I13" s="61">
        <v>1</v>
      </c>
      <c r="J13" s="60">
        <v>1</v>
      </c>
      <c r="K13" s="62">
        <v>1</v>
      </c>
      <c r="L13" s="62"/>
      <c r="M13" s="62"/>
      <c r="N13" s="62"/>
      <c r="O13" s="62"/>
      <c r="P13" s="62">
        <v>1</v>
      </c>
      <c r="Q13" s="61" t="s">
        <v>785</v>
      </c>
      <c r="R13" s="60">
        <v>3</v>
      </c>
      <c r="S13" s="62">
        <v>1</v>
      </c>
      <c r="T13" s="61"/>
      <c r="U13" s="62"/>
      <c r="V13" s="62"/>
      <c r="W13" s="62"/>
      <c r="X13" s="62"/>
      <c r="Y13" s="1"/>
      <c r="Z13" s="60">
        <v>1</v>
      </c>
      <c r="AA13" s="62">
        <v>1</v>
      </c>
      <c r="AB13" s="62">
        <f t="shared" si="0"/>
        <v>1</v>
      </c>
      <c r="AC13" s="62">
        <v>1</v>
      </c>
      <c r="AD13" s="62">
        <f t="shared" si="1"/>
        <v>1</v>
      </c>
      <c r="AE13" s="62">
        <v>1</v>
      </c>
      <c r="AF13" s="62">
        <f t="shared" si="2"/>
        <v>1</v>
      </c>
      <c r="AG13" s="62">
        <v>1</v>
      </c>
      <c r="AH13" s="62">
        <f t="shared" si="3"/>
        <v>-1</v>
      </c>
      <c r="AI13" s="62">
        <v>2</v>
      </c>
      <c r="AJ13" s="62">
        <f t="shared" si="4"/>
        <v>1</v>
      </c>
      <c r="AK13" s="62">
        <v>1</v>
      </c>
      <c r="AL13" s="62">
        <f t="shared" si="5"/>
        <v>1</v>
      </c>
      <c r="AM13" s="62">
        <v>2</v>
      </c>
      <c r="AN13" s="62">
        <f t="shared" si="6"/>
        <v>1</v>
      </c>
      <c r="AO13" s="62">
        <v>1</v>
      </c>
      <c r="AP13" s="62">
        <f t="shared" si="7"/>
        <v>-1</v>
      </c>
      <c r="AQ13" s="62">
        <v>1</v>
      </c>
      <c r="AR13" s="62">
        <f t="shared" si="8"/>
        <v>1</v>
      </c>
      <c r="AS13" s="62">
        <v>2</v>
      </c>
      <c r="AT13" s="62">
        <f t="shared" si="9"/>
        <v>1</v>
      </c>
      <c r="AU13" s="62">
        <v>1</v>
      </c>
      <c r="AV13" s="62">
        <f t="shared" si="10"/>
        <v>-1</v>
      </c>
      <c r="AW13" s="62">
        <v>1</v>
      </c>
      <c r="AX13" s="62">
        <f t="shared" si="11"/>
        <v>1</v>
      </c>
      <c r="AY13" s="62">
        <v>1</v>
      </c>
      <c r="AZ13" s="62">
        <f t="shared" si="12"/>
        <v>1</v>
      </c>
      <c r="BA13" s="62">
        <v>2</v>
      </c>
      <c r="BB13" s="62">
        <f t="shared" si="13"/>
        <v>1</v>
      </c>
      <c r="BC13" s="62">
        <v>1</v>
      </c>
      <c r="BD13" s="62">
        <f t="shared" si="14"/>
        <v>1</v>
      </c>
      <c r="BE13" s="62">
        <v>1</v>
      </c>
      <c r="BF13" s="62">
        <f t="shared" si="15"/>
        <v>-1</v>
      </c>
      <c r="BG13" s="62">
        <v>2</v>
      </c>
      <c r="BH13" s="62">
        <f t="shared" si="16"/>
        <v>1</v>
      </c>
      <c r="BI13" s="62">
        <v>1</v>
      </c>
      <c r="BJ13" s="62">
        <f t="shared" si="17"/>
        <v>1</v>
      </c>
      <c r="BK13" s="62">
        <v>1</v>
      </c>
      <c r="BL13" s="62">
        <f t="shared" si="18"/>
        <v>1</v>
      </c>
      <c r="BM13" s="62">
        <v>2</v>
      </c>
      <c r="BN13" s="62">
        <f t="shared" si="19"/>
        <v>1</v>
      </c>
      <c r="BO13" s="62">
        <v>1</v>
      </c>
      <c r="BP13" s="62">
        <f t="shared" si="20"/>
        <v>-1</v>
      </c>
      <c r="BQ13" s="59">
        <f t="shared" si="21"/>
        <v>11</v>
      </c>
      <c r="BR13" s="1"/>
      <c r="BS13" s="60">
        <v>1</v>
      </c>
      <c r="BT13" s="62">
        <v>2</v>
      </c>
      <c r="BU13" s="62">
        <v>3</v>
      </c>
      <c r="BV13" s="62">
        <v>2</v>
      </c>
      <c r="BW13" s="62">
        <v>5</v>
      </c>
      <c r="BX13" s="62">
        <v>2</v>
      </c>
      <c r="BY13" s="62">
        <v>3</v>
      </c>
      <c r="BZ13" s="62">
        <v>1</v>
      </c>
      <c r="CA13" s="62">
        <v>5</v>
      </c>
      <c r="CB13" s="62">
        <v>2</v>
      </c>
      <c r="CC13" s="62">
        <v>2</v>
      </c>
      <c r="CD13" s="62">
        <v>1</v>
      </c>
      <c r="CE13" s="62">
        <v>3</v>
      </c>
      <c r="CF13" s="62">
        <v>1</v>
      </c>
      <c r="CG13" s="62">
        <v>2</v>
      </c>
      <c r="CH13" s="62">
        <v>4</v>
      </c>
      <c r="CI13" s="62">
        <v>2</v>
      </c>
      <c r="CJ13" s="62">
        <v>4</v>
      </c>
      <c r="CK13" s="62">
        <v>3</v>
      </c>
      <c r="CL13" s="62">
        <v>4</v>
      </c>
      <c r="CM13" s="62">
        <v>2</v>
      </c>
      <c r="CN13" s="62">
        <v>2</v>
      </c>
      <c r="CO13" s="62">
        <f>LOOKUP(CN13,{1,2,3,4,5},{5,4,3,2,1})</f>
        <v>4</v>
      </c>
      <c r="CP13" s="62">
        <v>3</v>
      </c>
      <c r="CQ13" s="62">
        <v>2</v>
      </c>
      <c r="CR13" s="62">
        <v>3</v>
      </c>
      <c r="CS13" s="62">
        <v>2</v>
      </c>
      <c r="CT13" s="62">
        <v>1</v>
      </c>
      <c r="CU13" s="62">
        <v>1</v>
      </c>
      <c r="CV13" s="62">
        <v>4</v>
      </c>
      <c r="CW13" s="62">
        <f>LOOKUP(CV13,{1,2,3,4,5},{5,4,3,2,1})</f>
        <v>2</v>
      </c>
      <c r="CX13" s="62">
        <v>5</v>
      </c>
      <c r="CY13" s="62">
        <f>LOOKUP(CX13,{1,2,3,4,5},{5,4,3,2,1})</f>
        <v>1</v>
      </c>
      <c r="CZ13" s="62">
        <v>4</v>
      </c>
      <c r="DA13" s="62">
        <f>LOOKUP(CZ13,{1,2,3,4,5},{5,4,3,2,1})</f>
        <v>2</v>
      </c>
      <c r="DB13" s="62">
        <v>4</v>
      </c>
      <c r="DC13" s="62">
        <v>4</v>
      </c>
      <c r="DD13" s="62">
        <v>5</v>
      </c>
      <c r="DE13" s="62">
        <v>2</v>
      </c>
      <c r="DF13" s="62">
        <v>2</v>
      </c>
      <c r="DG13" s="62">
        <v>2</v>
      </c>
      <c r="DH13" s="60">
        <f t="shared" si="57"/>
        <v>7</v>
      </c>
      <c r="DI13" s="62">
        <f t="shared" si="58"/>
        <v>2.3332999999999999</v>
      </c>
      <c r="DJ13" s="62">
        <f t="shared" si="59"/>
        <v>13</v>
      </c>
      <c r="DK13" s="62">
        <f t="shared" si="60"/>
        <v>4.3333000000000004</v>
      </c>
      <c r="DL13" s="62">
        <f t="shared" si="61"/>
        <v>20</v>
      </c>
      <c r="DM13" s="61">
        <f t="shared" si="62"/>
        <v>3.3332999999999999</v>
      </c>
      <c r="DN13" s="60">
        <f t="shared" si="63"/>
        <v>19</v>
      </c>
      <c r="DO13" s="62">
        <f t="shared" si="64"/>
        <v>3.1667000000000001</v>
      </c>
      <c r="DP13" s="62">
        <f t="shared" si="65"/>
        <v>16</v>
      </c>
      <c r="DQ13" s="62">
        <f t="shared" si="66"/>
        <v>2</v>
      </c>
      <c r="DR13" s="62">
        <f t="shared" si="67"/>
        <v>35</v>
      </c>
      <c r="DS13" s="61">
        <f t="shared" si="68"/>
        <v>2.5</v>
      </c>
      <c r="DT13" s="60">
        <f t="shared" si="69"/>
        <v>10</v>
      </c>
      <c r="DU13" s="62">
        <f t="shared" si="70"/>
        <v>3.3332999999999999</v>
      </c>
      <c r="DV13" s="62">
        <f t="shared" si="71"/>
        <v>8</v>
      </c>
      <c r="DW13" s="62">
        <f t="shared" si="72"/>
        <v>2.6667000000000001</v>
      </c>
      <c r="DX13" s="62">
        <f t="shared" si="73"/>
        <v>18</v>
      </c>
      <c r="DY13" s="61">
        <f t="shared" si="74"/>
        <v>3</v>
      </c>
      <c r="DZ13" s="60">
        <f t="shared" si="75"/>
        <v>9</v>
      </c>
      <c r="EA13" s="61">
        <f t="shared" si="76"/>
        <v>1.5</v>
      </c>
      <c r="EB13" s="60">
        <f t="shared" si="77"/>
        <v>6</v>
      </c>
      <c r="EC13" s="61">
        <f t="shared" si="78"/>
        <v>2</v>
      </c>
      <c r="ED13" s="60">
        <f t="shared" si="79"/>
        <v>88</v>
      </c>
      <c r="EE13" s="61">
        <f t="shared" si="80"/>
        <v>2.5099999999999998</v>
      </c>
      <c r="EF13" s="1"/>
      <c r="EG13" s="60">
        <v>1</v>
      </c>
      <c r="EH13" s="62">
        <v>1</v>
      </c>
      <c r="EI13" s="62">
        <v>1</v>
      </c>
      <c r="EJ13" s="62">
        <v>1</v>
      </c>
      <c r="EK13" s="62">
        <v>1</v>
      </c>
      <c r="EL13" s="62">
        <v>1</v>
      </c>
      <c r="EM13" s="62">
        <v>2</v>
      </c>
      <c r="EN13" s="62">
        <v>1</v>
      </c>
      <c r="EO13" s="62">
        <v>3</v>
      </c>
      <c r="EP13" s="62">
        <v>1</v>
      </c>
      <c r="EQ13" s="62">
        <v>5</v>
      </c>
      <c r="ER13" s="62"/>
      <c r="ES13" s="62">
        <v>1</v>
      </c>
      <c r="ET13" s="62">
        <v>1</v>
      </c>
      <c r="EU13" s="62">
        <v>1</v>
      </c>
      <c r="EV13" s="62">
        <v>1</v>
      </c>
      <c r="EW13" s="62">
        <v>4</v>
      </c>
      <c r="EX13" s="62">
        <v>4</v>
      </c>
      <c r="EY13" s="62">
        <v>1</v>
      </c>
      <c r="EZ13" s="62">
        <v>2</v>
      </c>
      <c r="FA13" s="62">
        <v>1</v>
      </c>
      <c r="FB13" s="62">
        <v>4</v>
      </c>
      <c r="FC13" s="60">
        <f t="shared" si="81"/>
        <v>37</v>
      </c>
      <c r="FD13" s="61">
        <f t="shared" si="82"/>
        <v>1.85</v>
      </c>
      <c r="FE13" s="1"/>
      <c r="FF13" s="60" t="s">
        <v>1235</v>
      </c>
      <c r="FG13" s="62" t="s">
        <v>1236</v>
      </c>
      <c r="FH13" s="61" t="s">
        <v>1237</v>
      </c>
      <c r="FI13" s="1" t="s">
        <v>440</v>
      </c>
      <c r="FJ13" s="60">
        <v>1</v>
      </c>
      <c r="FK13" s="62">
        <v>1</v>
      </c>
      <c r="FL13" s="62">
        <v>1</v>
      </c>
      <c r="FM13" s="62">
        <v>1</v>
      </c>
      <c r="FN13" s="62">
        <v>1</v>
      </c>
      <c r="FO13" s="62">
        <v>2</v>
      </c>
      <c r="FP13" s="62">
        <v>1</v>
      </c>
      <c r="FQ13" s="62">
        <v>2</v>
      </c>
      <c r="FR13" s="62">
        <v>1</v>
      </c>
      <c r="FS13" s="62">
        <v>1</v>
      </c>
      <c r="FT13" s="62">
        <v>1</v>
      </c>
      <c r="FU13" s="62">
        <v>2</v>
      </c>
      <c r="FV13" s="62">
        <v>1</v>
      </c>
      <c r="FW13" s="62">
        <v>1</v>
      </c>
      <c r="FX13" s="62">
        <v>1</v>
      </c>
      <c r="FY13" s="62">
        <v>1</v>
      </c>
      <c r="FZ13" s="62">
        <v>1</v>
      </c>
      <c r="GA13" s="62">
        <v>1</v>
      </c>
      <c r="GB13" s="62">
        <v>2</v>
      </c>
      <c r="GC13" s="62">
        <v>1</v>
      </c>
      <c r="GD13" s="62">
        <v>1</v>
      </c>
      <c r="GE13" s="62">
        <v>1</v>
      </c>
      <c r="GF13" s="60">
        <f t="shared" si="83"/>
        <v>23</v>
      </c>
      <c r="GG13" s="61">
        <f t="shared" si="84"/>
        <v>1.1499999999999999</v>
      </c>
      <c r="GH13" s="1"/>
      <c r="GI13" s="60" t="s">
        <v>1238</v>
      </c>
      <c r="GJ13" s="62" t="s">
        <v>1239</v>
      </c>
      <c r="GK13" s="61" t="s">
        <v>1240</v>
      </c>
      <c r="GL13" s="1" t="s">
        <v>440</v>
      </c>
      <c r="GM13" s="60">
        <v>1</v>
      </c>
      <c r="GN13" s="62">
        <v>5</v>
      </c>
      <c r="GO13" s="62">
        <v>4</v>
      </c>
      <c r="GP13" s="62">
        <v>2</v>
      </c>
      <c r="GQ13" s="62">
        <v>2</v>
      </c>
      <c r="GR13" s="62">
        <v>4</v>
      </c>
      <c r="GS13" s="62">
        <f>LOOKUP(GR13,{1,2,3,4,5},{5,4,3,2,1})</f>
        <v>2</v>
      </c>
      <c r="GT13" s="62">
        <v>1</v>
      </c>
      <c r="GU13" s="62">
        <f>LOOKUP(GT13,{1,2,3,4,5},{5,4,3,2,1})</f>
        <v>5</v>
      </c>
      <c r="GV13" s="62">
        <v>3</v>
      </c>
      <c r="GW13" s="62">
        <v>2</v>
      </c>
      <c r="GX13" s="62">
        <f>LOOKUP(GW13,{1,2,3,4,5},{5,4,3,2,1})</f>
        <v>4</v>
      </c>
      <c r="GY13" s="62">
        <v>1</v>
      </c>
      <c r="GZ13" s="62">
        <v>5</v>
      </c>
      <c r="HA13" s="62">
        <v>5</v>
      </c>
      <c r="HB13" s="62">
        <v>2</v>
      </c>
      <c r="HC13" s="62">
        <v>4</v>
      </c>
      <c r="HD13" s="62">
        <v>4</v>
      </c>
      <c r="HE13" s="62">
        <v>5</v>
      </c>
      <c r="HF13" s="62">
        <v>3</v>
      </c>
      <c r="HG13" s="62">
        <f>LOOKUP(HF13,{1,2,3,4,5},{5,4,3,2,1})</f>
        <v>3</v>
      </c>
      <c r="HH13" s="62">
        <v>2</v>
      </c>
      <c r="HI13" s="62">
        <f>LOOKUP(HH13,{1,2,3,4,5},{5,4,3,2,1})</f>
        <v>4</v>
      </c>
      <c r="HJ13" s="62">
        <f t="shared" si="85"/>
        <v>60</v>
      </c>
      <c r="HK13" s="62">
        <f t="shared" si="86"/>
        <v>3.53</v>
      </c>
      <c r="HL13" s="1"/>
      <c r="HM13" s="62">
        <v>1</v>
      </c>
      <c r="HN13" s="62">
        <v>3</v>
      </c>
      <c r="HO13" s="62">
        <v>2</v>
      </c>
      <c r="HP13" s="62">
        <v>1</v>
      </c>
      <c r="HQ13" s="62">
        <v>1</v>
      </c>
      <c r="HR13" s="62">
        <v>1</v>
      </c>
      <c r="HS13" s="62">
        <v>1</v>
      </c>
      <c r="HT13" s="62">
        <v>3</v>
      </c>
      <c r="HU13" s="62">
        <v>1</v>
      </c>
      <c r="HV13" s="62">
        <v>2</v>
      </c>
      <c r="HW13" s="62">
        <v>2</v>
      </c>
      <c r="HX13" s="62">
        <v>1</v>
      </c>
      <c r="HY13" s="62">
        <v>2</v>
      </c>
      <c r="HZ13" s="62">
        <v>1</v>
      </c>
      <c r="IA13" s="62">
        <v>1</v>
      </c>
      <c r="IB13" s="62">
        <v>3</v>
      </c>
      <c r="IC13" s="62">
        <v>3</v>
      </c>
      <c r="ID13" s="62">
        <v>1</v>
      </c>
      <c r="IE13" s="62">
        <v>1</v>
      </c>
      <c r="IF13" s="62">
        <f>LOOKUP(IE13,{1,2,3},{3,2,1})</f>
        <v>3</v>
      </c>
      <c r="IG13" s="60">
        <f t="shared" si="87"/>
        <v>29</v>
      </c>
      <c r="IH13" s="61">
        <f t="shared" si="88"/>
        <v>1.71</v>
      </c>
      <c r="II13" s="1"/>
      <c r="IJ13" s="60">
        <v>1</v>
      </c>
      <c r="IK13" s="62">
        <v>1</v>
      </c>
      <c r="IL13" s="62">
        <v>3</v>
      </c>
      <c r="IM13" s="62">
        <v>4</v>
      </c>
      <c r="IN13" s="62">
        <v>2</v>
      </c>
      <c r="IO13" s="62">
        <v>5</v>
      </c>
      <c r="IP13" s="61">
        <v>2</v>
      </c>
      <c r="IQ13" s="60">
        <v>1</v>
      </c>
      <c r="IR13" s="62">
        <v>2</v>
      </c>
      <c r="IS13" s="62">
        <v>5</v>
      </c>
      <c r="IT13" s="62">
        <v>4</v>
      </c>
      <c r="IU13" s="62">
        <v>2</v>
      </c>
      <c r="IV13" s="62">
        <v>5</v>
      </c>
      <c r="IW13" s="61">
        <v>3</v>
      </c>
      <c r="IX13" s="60">
        <v>1</v>
      </c>
      <c r="IY13" s="62">
        <v>4</v>
      </c>
      <c r="IZ13" s="62">
        <v>3</v>
      </c>
      <c r="JA13" s="62">
        <v>2</v>
      </c>
      <c r="JB13" s="62">
        <v>4</v>
      </c>
      <c r="JC13" s="62">
        <v>2</v>
      </c>
      <c r="JD13" s="61">
        <v>4</v>
      </c>
      <c r="JE13" s="60">
        <v>1</v>
      </c>
      <c r="JF13" s="62">
        <v>5</v>
      </c>
      <c r="JG13" s="62">
        <v>4</v>
      </c>
      <c r="JH13" s="62">
        <v>3</v>
      </c>
      <c r="JI13" s="62">
        <v>4</v>
      </c>
      <c r="JJ13" s="62">
        <v>3</v>
      </c>
      <c r="JK13" s="61">
        <v>4</v>
      </c>
      <c r="JL13" s="60">
        <v>1</v>
      </c>
      <c r="JM13" s="62">
        <v>5</v>
      </c>
      <c r="JN13" s="62">
        <v>2</v>
      </c>
      <c r="JO13" s="62">
        <v>4</v>
      </c>
      <c r="JP13" s="62">
        <v>5</v>
      </c>
      <c r="JQ13" s="62">
        <v>2</v>
      </c>
      <c r="JR13" s="61">
        <v>5</v>
      </c>
      <c r="JS13" s="1"/>
      <c r="JT13" s="60">
        <v>1</v>
      </c>
      <c r="JU13" s="62">
        <v>3</v>
      </c>
      <c r="JV13" s="62">
        <v>5</v>
      </c>
      <c r="JW13" s="62">
        <v>2</v>
      </c>
      <c r="JX13" s="62">
        <v>3</v>
      </c>
      <c r="JY13" s="62">
        <v>4</v>
      </c>
      <c r="JZ13" s="62">
        <v>1</v>
      </c>
      <c r="KA13" s="62">
        <v>5</v>
      </c>
      <c r="KB13" s="62">
        <v>2</v>
      </c>
      <c r="KC13" s="62">
        <v>5</v>
      </c>
      <c r="KD13" s="62">
        <v>4</v>
      </c>
      <c r="KE13" s="62">
        <v>1</v>
      </c>
      <c r="KF13" s="62">
        <v>5</v>
      </c>
      <c r="KG13" s="62">
        <v>1</v>
      </c>
      <c r="KH13" s="62">
        <v>4</v>
      </c>
      <c r="KI13" s="62">
        <v>4</v>
      </c>
      <c r="KJ13" s="62">
        <v>1</v>
      </c>
      <c r="KK13" s="62">
        <v>1</v>
      </c>
      <c r="KL13" s="62">
        <v>3</v>
      </c>
      <c r="KM13" s="62">
        <v>1</v>
      </c>
      <c r="KN13" s="62">
        <v>2</v>
      </c>
      <c r="KO13" s="62">
        <v>1</v>
      </c>
      <c r="KP13" s="61">
        <v>4</v>
      </c>
      <c r="KQ13" s="1"/>
      <c r="KR13" s="60">
        <v>1</v>
      </c>
      <c r="KS13" s="62">
        <v>1</v>
      </c>
      <c r="KT13" s="62">
        <v>1</v>
      </c>
      <c r="KU13" s="62">
        <v>1</v>
      </c>
      <c r="KV13" s="62">
        <v>1</v>
      </c>
      <c r="KW13" s="62">
        <v>1</v>
      </c>
      <c r="KX13" s="62">
        <v>1</v>
      </c>
      <c r="KY13" s="62">
        <v>1</v>
      </c>
      <c r="KZ13" s="62">
        <v>1</v>
      </c>
      <c r="LA13" s="61">
        <v>1</v>
      </c>
      <c r="LB13" s="62">
        <f t="shared" si="89"/>
        <v>10</v>
      </c>
      <c r="LC13" s="1"/>
      <c r="LD13" s="60">
        <v>1</v>
      </c>
      <c r="LE13" s="62">
        <v>4</v>
      </c>
      <c r="LF13" s="62">
        <v>4</v>
      </c>
      <c r="LG13" s="62">
        <v>3</v>
      </c>
      <c r="LH13" s="62">
        <f>LOOKUP(LG13,{1,2,3,4,5},{5,4,3,2,1})</f>
        <v>3</v>
      </c>
      <c r="LI13" s="62">
        <v>2</v>
      </c>
      <c r="LJ13" s="62">
        <v>3</v>
      </c>
      <c r="LK13" s="62">
        <f>LOOKUP(LJ13,{1,2,3,4,5},{5,4,3,2,1})</f>
        <v>3</v>
      </c>
      <c r="LL13" s="62">
        <v>3</v>
      </c>
      <c r="LM13" s="62">
        <f>LOOKUP(LL13,{1,2,3,4,5},{5,4,3,2,1})</f>
        <v>3</v>
      </c>
      <c r="LN13" s="62">
        <v>4</v>
      </c>
      <c r="LO13" s="62">
        <v>1</v>
      </c>
      <c r="LP13" s="62">
        <v>1</v>
      </c>
      <c r="LQ13" s="62">
        <v>4</v>
      </c>
      <c r="LR13" s="62">
        <f>LOOKUP(LQ13,{1,2,3,4,5},{5,4,3,2,1})</f>
        <v>2</v>
      </c>
      <c r="LS13" s="62">
        <v>2</v>
      </c>
      <c r="LT13" s="62">
        <v>3</v>
      </c>
      <c r="LU13" s="62">
        <v>2</v>
      </c>
      <c r="LV13" s="62">
        <f>LOOKUP(LU13,{1,2,3,4,5},{5,4,3,2,1})</f>
        <v>4</v>
      </c>
      <c r="LW13" s="62">
        <v>2</v>
      </c>
      <c r="LX13" s="62">
        <v>5</v>
      </c>
      <c r="LY13" s="62">
        <f>LOOKUP(LX13,{1,2,3,4,5},{5,4,3,2,1})</f>
        <v>1</v>
      </c>
      <c r="LZ13" s="62">
        <v>2</v>
      </c>
      <c r="MA13" s="62">
        <f>LOOKUP(LZ13,{1,2,3,4,5},{5,4,3,2,1})</f>
        <v>4</v>
      </c>
      <c r="MB13" s="62">
        <v>3</v>
      </c>
      <c r="MC13" s="62">
        <v>3</v>
      </c>
      <c r="MD13" s="62">
        <f>LOOKUP(MC13,{1,2,3,4,5},{5,4,3,2,1})</f>
        <v>3</v>
      </c>
      <c r="ME13" s="62">
        <v>4</v>
      </c>
      <c r="MF13" s="62">
        <f>LOOKUP(ME13,{1,2,3,4,5},{5,4,3,2,1})</f>
        <v>2</v>
      </c>
      <c r="MG13" s="62">
        <v>2</v>
      </c>
      <c r="MH13" s="62">
        <f>LOOKUP(MG13,{1,2,3,4,5},{5,4,3,2,1})</f>
        <v>4</v>
      </c>
      <c r="MI13" s="62">
        <v>2</v>
      </c>
      <c r="MJ13" s="62">
        <v>2</v>
      </c>
      <c r="MK13" s="62">
        <v>5</v>
      </c>
      <c r="ML13" s="62">
        <v>2</v>
      </c>
      <c r="MM13" s="62">
        <f>LOOKUP(ML13,{1,2,3,4,5},{5,4,3,2,1})</f>
        <v>4</v>
      </c>
      <c r="MN13" s="62">
        <v>5</v>
      </c>
      <c r="MO13" s="62">
        <f>LOOKUP(MN13,{1,2,3,4,5},{5,4,3,2,1})</f>
        <v>1</v>
      </c>
      <c r="MP13" s="62">
        <v>3</v>
      </c>
      <c r="MQ13" s="62">
        <f>LOOKUP(MP13,{1,2,3,4,5},{5,4,3,2,1})</f>
        <v>3</v>
      </c>
      <c r="MR13" s="62">
        <f t="shared" si="90"/>
        <v>72</v>
      </c>
      <c r="MS13" s="62">
        <f t="shared" si="91"/>
        <v>2.77</v>
      </c>
      <c r="MT13" s="1"/>
      <c r="MU13" s="59" t="s">
        <v>1241</v>
      </c>
      <c r="MV13" s="1" t="s">
        <v>440</v>
      </c>
      <c r="MW13" s="1"/>
      <c r="MX13" s="1"/>
    </row>
    <row r="14" spans="1:362" x14ac:dyDescent="0.3">
      <c r="A14" s="59">
        <v>111</v>
      </c>
      <c r="B14" s="60" t="s">
        <v>1242</v>
      </c>
      <c r="C14" s="61">
        <v>1</v>
      </c>
      <c r="D14" s="1"/>
      <c r="E14" s="60">
        <v>18</v>
      </c>
      <c r="F14" s="62">
        <v>1</v>
      </c>
      <c r="G14" s="60">
        <v>2</v>
      </c>
      <c r="H14" s="62">
        <v>2</v>
      </c>
      <c r="I14" s="61">
        <v>2</v>
      </c>
      <c r="J14" s="60">
        <v>2</v>
      </c>
      <c r="K14" s="62"/>
      <c r="L14" s="62"/>
      <c r="M14" s="62"/>
      <c r="N14" s="62"/>
      <c r="O14" s="62"/>
      <c r="P14" s="62"/>
      <c r="Q14" s="61"/>
      <c r="R14" s="60">
        <v>6</v>
      </c>
      <c r="S14" s="62">
        <v>2</v>
      </c>
      <c r="T14" s="61"/>
      <c r="U14" s="60">
        <v>1</v>
      </c>
      <c r="V14" s="62">
        <v>5</v>
      </c>
      <c r="W14" s="62">
        <v>50</v>
      </c>
      <c r="X14" s="61">
        <v>25</v>
      </c>
      <c r="Y14" s="1"/>
      <c r="Z14" s="60">
        <v>1</v>
      </c>
      <c r="AA14" s="62">
        <v>1</v>
      </c>
      <c r="AB14" s="62">
        <f t="shared" si="0"/>
        <v>1</v>
      </c>
      <c r="AC14" s="62">
        <v>1</v>
      </c>
      <c r="AD14" s="62">
        <f t="shared" si="1"/>
        <v>1</v>
      </c>
      <c r="AE14" s="62">
        <v>1</v>
      </c>
      <c r="AF14" s="62">
        <f t="shared" si="2"/>
        <v>1</v>
      </c>
      <c r="AG14" s="62">
        <v>1</v>
      </c>
      <c r="AH14" s="62">
        <f t="shared" si="3"/>
        <v>-1</v>
      </c>
      <c r="AI14" s="62">
        <v>2</v>
      </c>
      <c r="AJ14" s="62">
        <f t="shared" si="4"/>
        <v>1</v>
      </c>
      <c r="AK14" s="62">
        <v>1</v>
      </c>
      <c r="AL14" s="62">
        <f t="shared" si="5"/>
        <v>1</v>
      </c>
      <c r="AM14" s="62">
        <v>2</v>
      </c>
      <c r="AN14" s="62">
        <f t="shared" si="6"/>
        <v>1</v>
      </c>
      <c r="AO14" s="62">
        <v>2</v>
      </c>
      <c r="AP14" s="62">
        <f t="shared" si="7"/>
        <v>1</v>
      </c>
      <c r="AQ14" s="62">
        <v>1</v>
      </c>
      <c r="AR14" s="62">
        <f t="shared" si="8"/>
        <v>1</v>
      </c>
      <c r="AS14" s="62">
        <v>2</v>
      </c>
      <c r="AT14" s="62">
        <f t="shared" si="9"/>
        <v>1</v>
      </c>
      <c r="AU14" s="62">
        <v>1</v>
      </c>
      <c r="AV14" s="62">
        <f t="shared" si="10"/>
        <v>-1</v>
      </c>
      <c r="AW14" s="62">
        <v>1</v>
      </c>
      <c r="AX14" s="62">
        <f t="shared" si="11"/>
        <v>1</v>
      </c>
      <c r="AY14" s="62">
        <v>1</v>
      </c>
      <c r="AZ14" s="62">
        <f t="shared" si="12"/>
        <v>1</v>
      </c>
      <c r="BA14" s="62">
        <v>2</v>
      </c>
      <c r="BB14" s="62">
        <f t="shared" si="13"/>
        <v>1</v>
      </c>
      <c r="BC14" s="62">
        <v>1</v>
      </c>
      <c r="BD14" s="62">
        <f t="shared" si="14"/>
        <v>1</v>
      </c>
      <c r="BE14" s="62">
        <v>2</v>
      </c>
      <c r="BF14" s="62">
        <f t="shared" si="15"/>
        <v>1</v>
      </c>
      <c r="BG14" s="62">
        <v>2</v>
      </c>
      <c r="BH14" s="62">
        <f t="shared" si="16"/>
        <v>1</v>
      </c>
      <c r="BI14" s="62">
        <v>1</v>
      </c>
      <c r="BJ14" s="62">
        <f t="shared" si="17"/>
        <v>1</v>
      </c>
      <c r="BK14" s="62">
        <v>1</v>
      </c>
      <c r="BL14" s="62">
        <f t="shared" si="18"/>
        <v>1</v>
      </c>
      <c r="BM14" s="62">
        <v>2</v>
      </c>
      <c r="BN14" s="62">
        <f t="shared" si="19"/>
        <v>1</v>
      </c>
      <c r="BO14" s="62">
        <v>1</v>
      </c>
      <c r="BP14" s="62">
        <f t="shared" si="20"/>
        <v>-1</v>
      </c>
      <c r="BQ14" s="59">
        <f t="shared" si="21"/>
        <v>15</v>
      </c>
      <c r="BR14" s="1"/>
      <c r="BS14" s="60">
        <v>1</v>
      </c>
      <c r="BT14" s="62">
        <v>2</v>
      </c>
      <c r="BU14" s="62">
        <v>2</v>
      </c>
      <c r="BV14" s="62">
        <v>3</v>
      </c>
      <c r="BW14" s="62">
        <v>5</v>
      </c>
      <c r="BX14" s="62">
        <v>4</v>
      </c>
      <c r="BY14" s="62">
        <v>3</v>
      </c>
      <c r="BZ14" s="62">
        <v>5</v>
      </c>
      <c r="CA14" s="62">
        <v>2</v>
      </c>
      <c r="CB14" s="62">
        <v>3</v>
      </c>
      <c r="CC14" s="62">
        <v>4</v>
      </c>
      <c r="CD14" s="62">
        <v>4</v>
      </c>
      <c r="CE14" s="62">
        <v>4</v>
      </c>
      <c r="CF14" s="62">
        <v>4</v>
      </c>
      <c r="CG14" s="62">
        <v>3</v>
      </c>
      <c r="CH14" s="62">
        <v>4</v>
      </c>
      <c r="CI14" s="62">
        <v>5</v>
      </c>
      <c r="CJ14" s="62">
        <v>4</v>
      </c>
      <c r="CK14" s="62">
        <v>3</v>
      </c>
      <c r="CL14" s="62">
        <v>5</v>
      </c>
      <c r="CM14" s="62">
        <v>1</v>
      </c>
      <c r="CN14" s="62">
        <v>5</v>
      </c>
      <c r="CO14" s="62">
        <f>LOOKUP(CN14,{1,2,3,4,5},{5,4,3,2,1})</f>
        <v>1</v>
      </c>
      <c r="CP14" s="62" t="s">
        <v>668</v>
      </c>
      <c r="CQ14" s="62">
        <v>4</v>
      </c>
      <c r="CR14" s="62">
        <v>3</v>
      </c>
      <c r="CS14" s="62">
        <v>3</v>
      </c>
      <c r="CT14" s="62">
        <v>5</v>
      </c>
      <c r="CU14" s="62">
        <v>2</v>
      </c>
      <c r="CV14" s="62">
        <v>3</v>
      </c>
      <c r="CW14" s="62">
        <f>LOOKUP(CV14,{1,2,3,4,5},{5,4,3,2,1})</f>
        <v>3</v>
      </c>
      <c r="CX14" s="62">
        <v>4</v>
      </c>
      <c r="CY14" s="62">
        <f>LOOKUP(CX14,{1,2,3,4,5},{5,4,3,2,1})</f>
        <v>2</v>
      </c>
      <c r="CZ14" s="62">
        <v>4</v>
      </c>
      <c r="DA14" s="62">
        <f>LOOKUP(CZ14,{1,2,3,4,5},{5,4,3,2,1})</f>
        <v>2</v>
      </c>
      <c r="DB14" s="62">
        <v>4</v>
      </c>
      <c r="DC14" s="62">
        <v>4</v>
      </c>
      <c r="DD14" s="62">
        <v>3</v>
      </c>
      <c r="DE14" s="62">
        <v>1</v>
      </c>
      <c r="DF14" s="62">
        <v>3</v>
      </c>
      <c r="DG14" s="62">
        <v>1</v>
      </c>
      <c r="DH14" s="60">
        <f t="shared" si="57"/>
        <v>7</v>
      </c>
      <c r="DI14" s="62">
        <f t="shared" si="58"/>
        <v>2.3332999999999999</v>
      </c>
      <c r="DJ14" s="62">
        <f t="shared" si="59"/>
        <v>11</v>
      </c>
      <c r="DK14" s="62">
        <f t="shared" si="60"/>
        <v>3.6667000000000001</v>
      </c>
      <c r="DL14" s="62">
        <f t="shared" si="61"/>
        <v>18</v>
      </c>
      <c r="DM14" s="61">
        <f t="shared" si="62"/>
        <v>3</v>
      </c>
      <c r="DN14" s="60">
        <f t="shared" si="63"/>
        <v>23</v>
      </c>
      <c r="DO14" s="62">
        <f t="shared" si="64"/>
        <v>3.8332999999999999</v>
      </c>
      <c r="DP14" s="62">
        <f t="shared" si="65"/>
        <v>32</v>
      </c>
      <c r="DQ14" s="62">
        <f t="shared" si="66"/>
        <v>4</v>
      </c>
      <c r="DR14" s="62">
        <f t="shared" si="67"/>
        <v>55</v>
      </c>
      <c r="DS14" s="61">
        <f t="shared" si="68"/>
        <v>3.93</v>
      </c>
      <c r="DT14" s="60">
        <f t="shared" si="69"/>
        <v>7</v>
      </c>
      <c r="DU14" s="62">
        <f t="shared" si="70"/>
        <v>2.3332999999999999</v>
      </c>
      <c r="DV14" s="62">
        <f t="shared" si="71"/>
        <v>7</v>
      </c>
      <c r="DW14" s="62">
        <f t="shared" si="72"/>
        <v>3.5</v>
      </c>
      <c r="DX14" s="62">
        <f t="shared" si="73"/>
        <v>14</v>
      </c>
      <c r="DY14" s="61">
        <f t="shared" si="74"/>
        <v>2.33</v>
      </c>
      <c r="DZ14" s="60">
        <f t="shared" si="75"/>
        <v>17</v>
      </c>
      <c r="EA14" s="61">
        <f t="shared" si="76"/>
        <v>2.83</v>
      </c>
      <c r="EB14" s="60">
        <f t="shared" si="77"/>
        <v>5</v>
      </c>
      <c r="EC14" s="61">
        <f t="shared" si="78"/>
        <v>1.67</v>
      </c>
      <c r="ED14" s="60">
        <f t="shared" si="79"/>
        <v>109</v>
      </c>
      <c r="EE14" s="61">
        <f t="shared" si="80"/>
        <v>3.11</v>
      </c>
      <c r="EF14" s="1"/>
      <c r="EG14" s="60">
        <v>1</v>
      </c>
      <c r="EH14" s="62">
        <v>4</v>
      </c>
      <c r="EI14" s="62">
        <v>1</v>
      </c>
      <c r="EJ14" s="62">
        <v>4</v>
      </c>
      <c r="EK14" s="62">
        <v>1</v>
      </c>
      <c r="EL14" s="62">
        <v>1</v>
      </c>
      <c r="EM14" s="62">
        <v>1</v>
      </c>
      <c r="EN14" s="62">
        <v>5</v>
      </c>
      <c r="EO14" s="62">
        <v>1</v>
      </c>
      <c r="EP14" s="62">
        <v>4</v>
      </c>
      <c r="EQ14" s="62">
        <v>5</v>
      </c>
      <c r="ER14" s="62">
        <v>2</v>
      </c>
      <c r="ES14" s="62">
        <v>2</v>
      </c>
      <c r="ET14" s="62">
        <v>1</v>
      </c>
      <c r="EU14" s="62">
        <v>1</v>
      </c>
      <c r="EV14" s="62">
        <v>1</v>
      </c>
      <c r="EW14" s="62">
        <v>5</v>
      </c>
      <c r="EX14" s="62">
        <v>1</v>
      </c>
      <c r="EY14" s="62">
        <v>1</v>
      </c>
      <c r="EZ14" s="62">
        <v>1</v>
      </c>
      <c r="FA14" s="62">
        <v>3</v>
      </c>
      <c r="FB14" s="62">
        <v>3</v>
      </c>
      <c r="FC14" s="60">
        <f t="shared" si="81"/>
        <v>46</v>
      </c>
      <c r="FD14" s="61">
        <f t="shared" si="82"/>
        <v>2.2999999999999998</v>
      </c>
      <c r="FE14" s="1"/>
      <c r="FF14" s="60" t="s">
        <v>1243</v>
      </c>
      <c r="FG14" s="62" t="s">
        <v>1232</v>
      </c>
      <c r="FH14" s="61" t="s">
        <v>1244</v>
      </c>
      <c r="FI14" s="1" t="s">
        <v>440</v>
      </c>
      <c r="FJ14" s="60">
        <v>1</v>
      </c>
      <c r="FK14" s="62">
        <v>1</v>
      </c>
      <c r="FL14" s="62">
        <v>1</v>
      </c>
      <c r="FM14" s="62">
        <v>1</v>
      </c>
      <c r="FN14" s="62">
        <v>2</v>
      </c>
      <c r="FO14" s="62">
        <v>2</v>
      </c>
      <c r="FP14" s="62">
        <v>2</v>
      </c>
      <c r="FQ14" s="62">
        <v>1</v>
      </c>
      <c r="FR14" s="62">
        <v>2</v>
      </c>
      <c r="FS14" s="62">
        <v>1</v>
      </c>
      <c r="FT14" s="62">
        <v>1</v>
      </c>
      <c r="FU14" s="62">
        <v>2</v>
      </c>
      <c r="FV14" s="62">
        <v>2</v>
      </c>
      <c r="FW14" s="62">
        <v>2</v>
      </c>
      <c r="FX14" s="62">
        <v>2</v>
      </c>
      <c r="FY14" s="62">
        <v>2</v>
      </c>
      <c r="FZ14" s="62">
        <v>1</v>
      </c>
      <c r="GA14" s="62">
        <v>1</v>
      </c>
      <c r="GB14" s="62">
        <v>2</v>
      </c>
      <c r="GC14" s="62">
        <v>2</v>
      </c>
      <c r="GD14" s="62">
        <v>1</v>
      </c>
      <c r="GE14" s="62">
        <v>1</v>
      </c>
      <c r="GF14" s="60">
        <f t="shared" si="83"/>
        <v>30</v>
      </c>
      <c r="GG14" s="61">
        <f t="shared" si="84"/>
        <v>1.5</v>
      </c>
      <c r="GH14" s="1"/>
      <c r="GI14" s="60" t="s">
        <v>1243</v>
      </c>
      <c r="GJ14" s="62" t="s">
        <v>1245</v>
      </c>
      <c r="GK14" s="61" t="s">
        <v>1232</v>
      </c>
      <c r="GL14" s="1" t="s">
        <v>440</v>
      </c>
      <c r="GM14" s="60">
        <v>1</v>
      </c>
      <c r="GN14" s="62">
        <v>5</v>
      </c>
      <c r="GO14" s="62">
        <v>5</v>
      </c>
      <c r="GP14" s="62">
        <v>1</v>
      </c>
      <c r="GQ14" s="62">
        <v>4</v>
      </c>
      <c r="GR14" s="62">
        <v>5</v>
      </c>
      <c r="GS14" s="62">
        <f>LOOKUP(GR14,{1,2,3,4,5},{5,4,3,2,1})</f>
        <v>1</v>
      </c>
      <c r="GT14" s="62">
        <v>3</v>
      </c>
      <c r="GU14" s="62">
        <f>LOOKUP(GT14,{1,2,3,4,5},{5,4,3,2,1})</f>
        <v>3</v>
      </c>
      <c r="GV14" s="62">
        <v>4</v>
      </c>
      <c r="GW14" s="62">
        <v>1</v>
      </c>
      <c r="GX14" s="62">
        <f>LOOKUP(GW14,{1,2,3,4,5},{5,4,3,2,1})</f>
        <v>5</v>
      </c>
      <c r="GY14" s="62">
        <v>2</v>
      </c>
      <c r="GZ14" s="62">
        <v>4</v>
      </c>
      <c r="HA14" s="62">
        <v>4</v>
      </c>
      <c r="HB14" s="62">
        <v>4</v>
      </c>
      <c r="HC14" s="62">
        <v>2</v>
      </c>
      <c r="HD14" s="62">
        <v>3</v>
      </c>
      <c r="HE14" s="62">
        <v>5</v>
      </c>
      <c r="HF14" s="62">
        <v>3</v>
      </c>
      <c r="HG14" s="62">
        <f>LOOKUP(HF14,{1,2,3,4,5},{5,4,3,2,1})</f>
        <v>3</v>
      </c>
      <c r="HH14" s="62">
        <v>3</v>
      </c>
      <c r="HI14" s="62">
        <f>LOOKUP(HH14,{1,2,3,4,5},{5,4,3,2,1})</f>
        <v>3</v>
      </c>
      <c r="HJ14" s="62">
        <f t="shared" si="85"/>
        <v>58</v>
      </c>
      <c r="HK14" s="62">
        <f t="shared" si="86"/>
        <v>3.41</v>
      </c>
      <c r="HL14" s="1"/>
      <c r="HM14" s="62">
        <v>1</v>
      </c>
      <c r="HN14" s="62">
        <v>1</v>
      </c>
      <c r="HO14" s="62">
        <v>1</v>
      </c>
      <c r="HP14" s="62">
        <v>1</v>
      </c>
      <c r="HQ14" s="62">
        <v>1</v>
      </c>
      <c r="HR14" s="62">
        <v>1</v>
      </c>
      <c r="HS14" s="62">
        <v>1</v>
      </c>
      <c r="HT14" s="62">
        <v>3</v>
      </c>
      <c r="HU14" s="62">
        <v>3</v>
      </c>
      <c r="HV14" s="62">
        <v>3</v>
      </c>
      <c r="HW14" s="62">
        <v>2</v>
      </c>
      <c r="HX14" s="62">
        <v>1</v>
      </c>
      <c r="HY14" s="62">
        <v>2</v>
      </c>
      <c r="HZ14" s="62">
        <v>1</v>
      </c>
      <c r="IA14" s="62">
        <v>2</v>
      </c>
      <c r="IB14" s="62">
        <v>3</v>
      </c>
      <c r="IC14" s="62">
        <v>3</v>
      </c>
      <c r="ID14" s="62">
        <v>2</v>
      </c>
      <c r="IE14" s="62">
        <v>1</v>
      </c>
      <c r="IF14" s="62">
        <f>LOOKUP(IE14,{1,2,3},{3,2,1})</f>
        <v>3</v>
      </c>
      <c r="IG14" s="60">
        <f t="shared" si="87"/>
        <v>31</v>
      </c>
      <c r="IH14" s="61">
        <f t="shared" si="88"/>
        <v>1.82</v>
      </c>
      <c r="II14" s="1"/>
      <c r="IJ14" s="60">
        <v>1</v>
      </c>
      <c r="IK14" s="62">
        <v>2</v>
      </c>
      <c r="IL14" s="62">
        <v>5</v>
      </c>
      <c r="IM14" s="62">
        <v>3</v>
      </c>
      <c r="IN14" s="62">
        <v>4</v>
      </c>
      <c r="IO14" s="62">
        <v>5</v>
      </c>
      <c r="IP14" s="61">
        <v>4</v>
      </c>
      <c r="IQ14" s="60">
        <v>1</v>
      </c>
      <c r="IR14" s="62">
        <v>2</v>
      </c>
      <c r="IS14" s="62">
        <v>5</v>
      </c>
      <c r="IT14" s="62">
        <v>2</v>
      </c>
      <c r="IU14" s="62">
        <v>4</v>
      </c>
      <c r="IV14" s="62">
        <v>5</v>
      </c>
      <c r="IW14" s="61">
        <v>4</v>
      </c>
      <c r="IX14" s="60">
        <v>1</v>
      </c>
      <c r="IY14" s="62">
        <v>3</v>
      </c>
      <c r="IZ14" s="62">
        <v>3</v>
      </c>
      <c r="JA14" s="62">
        <v>2</v>
      </c>
      <c r="JB14" s="62">
        <v>5</v>
      </c>
      <c r="JC14" s="62">
        <v>1</v>
      </c>
      <c r="JD14" s="61">
        <v>3</v>
      </c>
      <c r="JE14" s="60">
        <v>1</v>
      </c>
      <c r="JF14" s="62">
        <v>5</v>
      </c>
      <c r="JG14" s="62">
        <v>5</v>
      </c>
      <c r="JH14" s="62">
        <v>4</v>
      </c>
      <c r="JI14" s="62">
        <v>5</v>
      </c>
      <c r="JJ14" s="62">
        <v>2</v>
      </c>
      <c r="JK14" s="61">
        <v>4</v>
      </c>
      <c r="JL14" s="60">
        <v>1</v>
      </c>
      <c r="JM14" s="62">
        <v>5</v>
      </c>
      <c r="JN14" s="62">
        <v>2</v>
      </c>
      <c r="JO14" s="62">
        <v>5</v>
      </c>
      <c r="JP14" s="62">
        <v>5</v>
      </c>
      <c r="JQ14" s="62">
        <v>1</v>
      </c>
      <c r="JR14" s="61">
        <v>5</v>
      </c>
      <c r="JS14" s="1"/>
      <c r="JT14" s="60">
        <v>1</v>
      </c>
      <c r="JU14" s="62">
        <v>5</v>
      </c>
      <c r="JV14" s="62">
        <v>5</v>
      </c>
      <c r="JW14" s="62">
        <v>3</v>
      </c>
      <c r="JX14" s="62">
        <v>5</v>
      </c>
      <c r="JY14" s="62">
        <v>5</v>
      </c>
      <c r="JZ14" s="62">
        <v>1</v>
      </c>
      <c r="KA14" s="62">
        <v>5</v>
      </c>
      <c r="KB14" s="62">
        <v>4</v>
      </c>
      <c r="KC14" s="62">
        <v>4</v>
      </c>
      <c r="KD14" s="62">
        <v>3</v>
      </c>
      <c r="KE14" s="62">
        <v>2</v>
      </c>
      <c r="KF14" s="62">
        <v>3</v>
      </c>
      <c r="KG14" s="62">
        <v>2</v>
      </c>
      <c r="KH14" s="62">
        <v>2</v>
      </c>
      <c r="KI14" s="62">
        <v>3</v>
      </c>
      <c r="KJ14" s="62">
        <v>2</v>
      </c>
      <c r="KK14" s="62">
        <v>2</v>
      </c>
      <c r="KL14" s="62">
        <v>2</v>
      </c>
      <c r="KM14" s="62">
        <v>1</v>
      </c>
      <c r="KN14" s="62">
        <v>2</v>
      </c>
      <c r="KO14" s="62">
        <v>1</v>
      </c>
      <c r="KP14" s="61">
        <v>2</v>
      </c>
      <c r="KQ14" s="1"/>
      <c r="KR14" s="60">
        <v>1</v>
      </c>
      <c r="KS14" s="62">
        <v>2</v>
      </c>
      <c r="KT14" s="62">
        <v>1</v>
      </c>
      <c r="KU14" s="62">
        <v>1</v>
      </c>
      <c r="KV14" s="62">
        <v>2</v>
      </c>
      <c r="KW14" s="62">
        <v>2</v>
      </c>
      <c r="KX14" s="62">
        <v>1</v>
      </c>
      <c r="KY14" s="62">
        <v>1</v>
      </c>
      <c r="KZ14" s="62">
        <v>1</v>
      </c>
      <c r="LA14" s="61">
        <v>2</v>
      </c>
      <c r="LB14" s="62">
        <f t="shared" si="89"/>
        <v>14</v>
      </c>
      <c r="LC14" s="1"/>
      <c r="LD14" s="60">
        <v>1</v>
      </c>
      <c r="LE14" s="62">
        <v>5</v>
      </c>
      <c r="LF14" s="62">
        <v>4</v>
      </c>
      <c r="LG14" s="62">
        <v>2</v>
      </c>
      <c r="LH14" s="62">
        <f>LOOKUP(LG14,{1,2,3,4,5},{5,4,3,2,1})</f>
        <v>4</v>
      </c>
      <c r="LI14" s="62">
        <v>3</v>
      </c>
      <c r="LJ14" s="62">
        <v>2</v>
      </c>
      <c r="LK14" s="62">
        <f>LOOKUP(LJ14,{1,2,3,4,5},{5,4,3,2,1})</f>
        <v>4</v>
      </c>
      <c r="LL14" s="62">
        <v>2</v>
      </c>
      <c r="LM14" s="62">
        <f>LOOKUP(LL14,{1,2,3,4,5},{5,4,3,2,1})</f>
        <v>4</v>
      </c>
      <c r="LN14" s="62">
        <v>3</v>
      </c>
      <c r="LO14" s="62">
        <v>3</v>
      </c>
      <c r="LP14" s="62">
        <v>5</v>
      </c>
      <c r="LQ14" s="62">
        <v>4</v>
      </c>
      <c r="LR14" s="62">
        <f>LOOKUP(LQ14,{1,2,3,4,5},{5,4,3,2,1})</f>
        <v>2</v>
      </c>
      <c r="LS14" s="62">
        <v>2</v>
      </c>
      <c r="LT14" s="62">
        <v>5</v>
      </c>
      <c r="LU14" s="62">
        <v>1</v>
      </c>
      <c r="LV14" s="62">
        <f>LOOKUP(LU14,{1,2,3,4,5},{5,4,3,2,1})</f>
        <v>5</v>
      </c>
      <c r="LW14" s="62">
        <v>5</v>
      </c>
      <c r="LX14" s="62">
        <v>2</v>
      </c>
      <c r="LY14" s="62">
        <f>LOOKUP(LX14,{1,2,3,4,5},{5,4,3,2,1})</f>
        <v>4</v>
      </c>
      <c r="LZ14" s="62">
        <v>5</v>
      </c>
      <c r="MA14" s="62">
        <f>LOOKUP(LZ14,{1,2,3,4,5},{5,4,3,2,1})</f>
        <v>1</v>
      </c>
      <c r="MB14" s="62">
        <v>4</v>
      </c>
      <c r="MC14" s="62">
        <v>2</v>
      </c>
      <c r="MD14" s="62">
        <f>LOOKUP(MC14,{1,2,3,4,5},{5,4,3,2,1})</f>
        <v>4</v>
      </c>
      <c r="ME14" s="62">
        <v>1</v>
      </c>
      <c r="MF14" s="62">
        <f>LOOKUP(ME14,{1,2,3,4,5},{5,4,3,2,1})</f>
        <v>5</v>
      </c>
      <c r="MG14" s="62">
        <v>1</v>
      </c>
      <c r="MH14" s="62">
        <f>LOOKUP(MG14,{1,2,3,4,5},{5,4,3,2,1})</f>
        <v>5</v>
      </c>
      <c r="MI14" s="62">
        <v>2</v>
      </c>
      <c r="MJ14" s="62">
        <v>4</v>
      </c>
      <c r="MK14" s="62">
        <v>5</v>
      </c>
      <c r="ML14" s="62">
        <v>5</v>
      </c>
      <c r="MM14" s="62">
        <f>LOOKUP(ML14,{1,2,3,4,5},{5,4,3,2,1})</f>
        <v>1</v>
      </c>
      <c r="MN14" s="62">
        <v>5</v>
      </c>
      <c r="MO14" s="62">
        <f>LOOKUP(MN14,{1,2,3,4,5},{5,4,3,2,1})</f>
        <v>1</v>
      </c>
      <c r="MP14" s="62">
        <v>3</v>
      </c>
      <c r="MQ14" s="62">
        <f>LOOKUP(MP14,{1,2,3,4,5},{5,4,3,2,1})</f>
        <v>3</v>
      </c>
      <c r="MR14" s="62">
        <f t="shared" si="90"/>
        <v>93</v>
      </c>
      <c r="MS14" s="62">
        <f t="shared" si="91"/>
        <v>3.58</v>
      </c>
      <c r="MT14" s="1"/>
      <c r="MU14" s="59" t="s">
        <v>1246</v>
      </c>
      <c r="MV14" s="1" t="s">
        <v>440</v>
      </c>
      <c r="MW14" s="1"/>
      <c r="MX14" s="1"/>
    </row>
    <row r="15" spans="1:362" x14ac:dyDescent="0.3">
      <c r="A15" s="59">
        <v>115</v>
      </c>
      <c r="B15" s="60" t="s">
        <v>1247</v>
      </c>
      <c r="C15" s="61">
        <v>1</v>
      </c>
      <c r="D15" s="1"/>
      <c r="E15" s="60">
        <v>18</v>
      </c>
      <c r="F15" s="62">
        <v>1</v>
      </c>
      <c r="G15" s="60">
        <v>2</v>
      </c>
      <c r="H15" s="62">
        <v>2</v>
      </c>
      <c r="I15" s="61">
        <v>1</v>
      </c>
      <c r="J15" s="60">
        <v>2</v>
      </c>
      <c r="K15" s="62"/>
      <c r="L15" s="62"/>
      <c r="M15" s="62"/>
      <c r="N15" s="62"/>
      <c r="O15" s="62"/>
      <c r="P15" s="62"/>
      <c r="Q15" s="61"/>
      <c r="R15" s="60">
        <v>6</v>
      </c>
      <c r="S15" s="62">
        <v>2</v>
      </c>
      <c r="T15" s="61"/>
      <c r="U15" s="60">
        <v>1</v>
      </c>
      <c r="V15" s="62">
        <v>4</v>
      </c>
      <c r="W15" s="62">
        <v>10</v>
      </c>
      <c r="X15" s="61">
        <v>10</v>
      </c>
      <c r="Y15" s="1"/>
      <c r="Z15" s="60">
        <v>1</v>
      </c>
      <c r="AA15" s="62">
        <v>1</v>
      </c>
      <c r="AB15" s="62">
        <f t="shared" si="0"/>
        <v>1</v>
      </c>
      <c r="AC15" s="62">
        <v>1</v>
      </c>
      <c r="AD15" s="62">
        <f t="shared" si="1"/>
        <v>1</v>
      </c>
      <c r="AE15" s="62">
        <v>1</v>
      </c>
      <c r="AF15" s="62">
        <f t="shared" si="2"/>
        <v>1</v>
      </c>
      <c r="AG15" s="62">
        <v>1</v>
      </c>
      <c r="AH15" s="62">
        <f t="shared" si="3"/>
        <v>-1</v>
      </c>
      <c r="AI15" s="62">
        <v>1</v>
      </c>
      <c r="AJ15" s="62">
        <f t="shared" si="4"/>
        <v>-1</v>
      </c>
      <c r="AK15" s="62">
        <v>1</v>
      </c>
      <c r="AL15" s="62">
        <f t="shared" si="5"/>
        <v>1</v>
      </c>
      <c r="AM15" s="62">
        <v>2</v>
      </c>
      <c r="AN15" s="62">
        <f t="shared" si="6"/>
        <v>1</v>
      </c>
      <c r="AO15" s="62">
        <v>2</v>
      </c>
      <c r="AP15" s="62">
        <f t="shared" si="7"/>
        <v>1</v>
      </c>
      <c r="AQ15" s="62">
        <v>1</v>
      </c>
      <c r="AR15" s="62">
        <f t="shared" si="8"/>
        <v>1</v>
      </c>
      <c r="AS15" s="62">
        <v>1</v>
      </c>
      <c r="AT15" s="62">
        <f t="shared" si="9"/>
        <v>-1</v>
      </c>
      <c r="AU15" s="62">
        <v>1</v>
      </c>
      <c r="AV15" s="62">
        <f t="shared" si="10"/>
        <v>-1</v>
      </c>
      <c r="AW15" s="62">
        <v>1</v>
      </c>
      <c r="AX15" s="62">
        <f t="shared" si="11"/>
        <v>1</v>
      </c>
      <c r="AY15" s="62">
        <v>1</v>
      </c>
      <c r="AZ15" s="62">
        <f t="shared" si="12"/>
        <v>1</v>
      </c>
      <c r="BA15" s="62">
        <v>2</v>
      </c>
      <c r="BB15" s="62">
        <f t="shared" si="13"/>
        <v>1</v>
      </c>
      <c r="BC15" s="62">
        <v>1</v>
      </c>
      <c r="BD15" s="62">
        <f t="shared" si="14"/>
        <v>1</v>
      </c>
      <c r="BE15" s="62">
        <v>2</v>
      </c>
      <c r="BF15" s="62">
        <f t="shared" si="15"/>
        <v>1</v>
      </c>
      <c r="BG15" s="62">
        <v>2</v>
      </c>
      <c r="BH15" s="62">
        <f t="shared" si="16"/>
        <v>1</v>
      </c>
      <c r="BI15" s="62">
        <v>1</v>
      </c>
      <c r="BJ15" s="62">
        <f t="shared" si="17"/>
        <v>1</v>
      </c>
      <c r="BK15" s="62">
        <v>1</v>
      </c>
      <c r="BL15" s="62">
        <f t="shared" si="18"/>
        <v>1</v>
      </c>
      <c r="BM15" s="62">
        <v>2</v>
      </c>
      <c r="BN15" s="62">
        <f t="shared" si="19"/>
        <v>1</v>
      </c>
      <c r="BO15" s="62">
        <v>1</v>
      </c>
      <c r="BP15" s="62">
        <f t="shared" si="20"/>
        <v>-1</v>
      </c>
      <c r="BQ15" s="59">
        <f t="shared" si="21"/>
        <v>11</v>
      </c>
      <c r="BR15" s="1"/>
      <c r="BS15" s="60">
        <v>1</v>
      </c>
      <c r="BT15" s="62">
        <v>4</v>
      </c>
      <c r="BU15" s="62">
        <v>2</v>
      </c>
      <c r="BV15" s="62">
        <v>1</v>
      </c>
      <c r="BW15" s="62">
        <v>5</v>
      </c>
      <c r="BX15" s="62">
        <v>5</v>
      </c>
      <c r="BY15" s="62">
        <v>5</v>
      </c>
      <c r="BZ15" s="62">
        <v>4</v>
      </c>
      <c r="CA15" s="62">
        <v>5</v>
      </c>
      <c r="CB15" s="62">
        <v>4</v>
      </c>
      <c r="CC15" s="62">
        <v>3</v>
      </c>
      <c r="CD15" s="62">
        <v>4</v>
      </c>
      <c r="CE15" s="62">
        <v>4</v>
      </c>
      <c r="CF15" s="62">
        <v>4</v>
      </c>
      <c r="CG15" s="62">
        <v>4</v>
      </c>
      <c r="CH15" s="62">
        <v>3</v>
      </c>
      <c r="CI15" s="62">
        <v>3</v>
      </c>
      <c r="CJ15" s="62">
        <v>5</v>
      </c>
      <c r="CK15" s="62">
        <v>4</v>
      </c>
      <c r="CL15" s="62">
        <v>4</v>
      </c>
      <c r="CM15" s="62">
        <v>2</v>
      </c>
      <c r="CN15" s="62">
        <v>4</v>
      </c>
      <c r="CO15" s="62">
        <f>LOOKUP(CN15,{1,2,3,4,5},{5,4,3,2,1})</f>
        <v>2</v>
      </c>
      <c r="CP15" s="62">
        <v>4</v>
      </c>
      <c r="CQ15" s="62">
        <v>2</v>
      </c>
      <c r="CR15" s="62">
        <v>2</v>
      </c>
      <c r="CS15" s="62">
        <v>4</v>
      </c>
      <c r="CT15" s="62">
        <v>3</v>
      </c>
      <c r="CU15" s="62">
        <v>3</v>
      </c>
      <c r="CV15" s="62">
        <v>3</v>
      </c>
      <c r="CW15" s="62">
        <f>LOOKUP(CV15,{1,2,3,4,5},{5,4,3,2,1})</f>
        <v>3</v>
      </c>
      <c r="CX15" s="62">
        <v>3</v>
      </c>
      <c r="CY15" s="62">
        <f>LOOKUP(CX15,{1,2,3,4,5},{5,4,3,2,1})</f>
        <v>3</v>
      </c>
      <c r="CZ15" s="62">
        <v>3</v>
      </c>
      <c r="DA15" s="62">
        <f>LOOKUP(CZ15,{1,2,3,4,5},{5,4,3,2,1})</f>
        <v>3</v>
      </c>
      <c r="DB15" s="62">
        <v>4</v>
      </c>
      <c r="DC15" s="62">
        <v>3</v>
      </c>
      <c r="DD15" s="62">
        <v>3</v>
      </c>
      <c r="DE15" s="62">
        <v>4</v>
      </c>
      <c r="DF15" s="62">
        <v>1</v>
      </c>
      <c r="DG15" s="62">
        <v>1</v>
      </c>
      <c r="DH15" s="60">
        <f t="shared" si="57"/>
        <v>7</v>
      </c>
      <c r="DI15" s="62">
        <f t="shared" si="58"/>
        <v>2.3332999999999999</v>
      </c>
      <c r="DJ15" s="62">
        <f t="shared" si="59"/>
        <v>10</v>
      </c>
      <c r="DK15" s="62">
        <f t="shared" si="60"/>
        <v>3.3332999999999999</v>
      </c>
      <c r="DL15" s="62">
        <f t="shared" si="61"/>
        <v>17</v>
      </c>
      <c r="DM15" s="61">
        <f t="shared" si="62"/>
        <v>2.8332999999999999</v>
      </c>
      <c r="DN15" s="60">
        <f t="shared" si="63"/>
        <v>26</v>
      </c>
      <c r="DO15" s="62">
        <f t="shared" si="64"/>
        <v>4.3333000000000004</v>
      </c>
      <c r="DP15" s="62">
        <f t="shared" si="65"/>
        <v>31</v>
      </c>
      <c r="DQ15" s="62">
        <f t="shared" si="66"/>
        <v>3.875</v>
      </c>
      <c r="DR15" s="62">
        <f t="shared" si="67"/>
        <v>57</v>
      </c>
      <c r="DS15" s="61">
        <f t="shared" si="68"/>
        <v>4.07</v>
      </c>
      <c r="DT15" s="60">
        <f t="shared" si="69"/>
        <v>8</v>
      </c>
      <c r="DU15" s="62">
        <f t="shared" si="70"/>
        <v>2.6667000000000001</v>
      </c>
      <c r="DV15" s="62">
        <f t="shared" si="71"/>
        <v>8</v>
      </c>
      <c r="DW15" s="62">
        <f t="shared" si="72"/>
        <v>2.6667000000000001</v>
      </c>
      <c r="DX15" s="62">
        <f t="shared" si="73"/>
        <v>16</v>
      </c>
      <c r="DY15" s="61">
        <f t="shared" si="74"/>
        <v>2.67</v>
      </c>
      <c r="DZ15" s="60">
        <f t="shared" si="75"/>
        <v>19</v>
      </c>
      <c r="EA15" s="61">
        <f t="shared" si="76"/>
        <v>3.17</v>
      </c>
      <c r="EB15" s="60">
        <f t="shared" si="77"/>
        <v>6</v>
      </c>
      <c r="EC15" s="61">
        <f t="shared" si="78"/>
        <v>2</v>
      </c>
      <c r="ED15" s="60">
        <f t="shared" si="79"/>
        <v>115</v>
      </c>
      <c r="EE15" s="61">
        <f t="shared" si="80"/>
        <v>3.29</v>
      </c>
      <c r="EF15" s="1"/>
      <c r="EG15" s="60">
        <v>1</v>
      </c>
      <c r="EH15" s="62">
        <v>1</v>
      </c>
      <c r="EI15" s="62">
        <v>1</v>
      </c>
      <c r="EJ15" s="62">
        <v>1</v>
      </c>
      <c r="EK15" s="62">
        <v>1</v>
      </c>
      <c r="EL15" s="62">
        <v>1</v>
      </c>
      <c r="EM15" s="62">
        <v>1</v>
      </c>
      <c r="EN15" s="62">
        <v>1</v>
      </c>
      <c r="EO15" s="62">
        <v>1</v>
      </c>
      <c r="EP15" s="62">
        <v>5</v>
      </c>
      <c r="EQ15" s="62">
        <v>2</v>
      </c>
      <c r="ER15" s="62">
        <v>1</v>
      </c>
      <c r="ES15" s="62">
        <v>1</v>
      </c>
      <c r="ET15" s="62">
        <v>1</v>
      </c>
      <c r="EU15" s="62">
        <v>1</v>
      </c>
      <c r="EV15" s="62">
        <v>1</v>
      </c>
      <c r="EW15" s="62">
        <v>5</v>
      </c>
      <c r="EX15" s="62">
        <v>1</v>
      </c>
      <c r="EY15" s="62">
        <v>1</v>
      </c>
      <c r="EZ15" s="62">
        <v>1</v>
      </c>
      <c r="FA15" s="62">
        <v>1</v>
      </c>
      <c r="FB15" s="62">
        <v>1</v>
      </c>
      <c r="FC15" s="60">
        <f t="shared" si="81"/>
        <v>29</v>
      </c>
      <c r="FD15" s="61">
        <f t="shared" si="82"/>
        <v>1.45</v>
      </c>
      <c r="FE15" s="1"/>
      <c r="FF15" s="60" t="s">
        <v>979</v>
      </c>
      <c r="FG15" s="62" t="s">
        <v>1248</v>
      </c>
      <c r="FH15" s="61" t="s">
        <v>1249</v>
      </c>
      <c r="FI15" s="1" t="s">
        <v>440</v>
      </c>
      <c r="FJ15" s="60">
        <v>1</v>
      </c>
      <c r="FK15" s="62">
        <v>2</v>
      </c>
      <c r="FL15" s="62">
        <v>2</v>
      </c>
      <c r="FM15" s="62">
        <v>1</v>
      </c>
      <c r="FN15" s="62">
        <v>2</v>
      </c>
      <c r="FO15" s="62">
        <v>2</v>
      </c>
      <c r="FP15" s="62">
        <v>2</v>
      </c>
      <c r="FQ15" s="62">
        <v>2</v>
      </c>
      <c r="FR15" s="62">
        <v>2</v>
      </c>
      <c r="FS15" s="62">
        <v>2</v>
      </c>
      <c r="FT15" s="62">
        <v>1</v>
      </c>
      <c r="FU15" s="62">
        <v>2</v>
      </c>
      <c r="FV15" s="62">
        <v>2</v>
      </c>
      <c r="FW15" s="62">
        <v>2</v>
      </c>
      <c r="FX15" s="62">
        <v>2</v>
      </c>
      <c r="FY15" s="62">
        <v>2</v>
      </c>
      <c r="FZ15" s="62">
        <v>1</v>
      </c>
      <c r="GA15" s="62">
        <v>2</v>
      </c>
      <c r="GB15" s="62">
        <v>2</v>
      </c>
      <c r="GC15" s="62">
        <v>2</v>
      </c>
      <c r="GD15" s="62">
        <v>2</v>
      </c>
      <c r="GE15" s="62">
        <v>2</v>
      </c>
      <c r="GF15" s="60">
        <f t="shared" si="83"/>
        <v>37</v>
      </c>
      <c r="GG15" s="61">
        <f t="shared" si="84"/>
        <v>1.85</v>
      </c>
      <c r="GH15" s="1"/>
      <c r="GI15" s="60" t="s">
        <v>1250</v>
      </c>
      <c r="GJ15" s="62" t="s">
        <v>1251</v>
      </c>
      <c r="GK15" s="61" t="s">
        <v>1252</v>
      </c>
      <c r="GL15" s="1" t="s">
        <v>440</v>
      </c>
      <c r="GM15" s="60">
        <v>1</v>
      </c>
      <c r="GN15" s="62">
        <v>5</v>
      </c>
      <c r="GO15" s="62">
        <v>4</v>
      </c>
      <c r="GP15" s="62">
        <v>1</v>
      </c>
      <c r="GQ15" s="62">
        <v>1</v>
      </c>
      <c r="GR15" s="62">
        <v>4</v>
      </c>
      <c r="GS15" s="62">
        <f>LOOKUP(GR15,{1,2,3,4,5},{5,4,3,2,1})</f>
        <v>2</v>
      </c>
      <c r="GT15" s="62">
        <v>1</v>
      </c>
      <c r="GU15" s="62">
        <f>LOOKUP(GT15,{1,2,3,4,5},{5,4,3,2,1})</f>
        <v>5</v>
      </c>
      <c r="GV15" s="62">
        <v>3</v>
      </c>
      <c r="GW15" s="62">
        <v>5</v>
      </c>
      <c r="GX15" s="62">
        <f>LOOKUP(GW15,{1,2,3,4,5},{5,4,3,2,1})</f>
        <v>1</v>
      </c>
      <c r="GY15" s="62">
        <v>4</v>
      </c>
      <c r="GZ15" s="62">
        <v>5</v>
      </c>
      <c r="HA15" s="62">
        <v>5</v>
      </c>
      <c r="HB15" s="62">
        <v>5</v>
      </c>
      <c r="HC15" s="62">
        <v>5</v>
      </c>
      <c r="HD15" s="62">
        <v>4</v>
      </c>
      <c r="HE15" s="62">
        <v>5</v>
      </c>
      <c r="HF15" s="62">
        <v>1</v>
      </c>
      <c r="HG15" s="62">
        <f>LOOKUP(HF15,{1,2,3,4,5},{5,4,3,2,1})</f>
        <v>5</v>
      </c>
      <c r="HH15" s="62">
        <v>1</v>
      </c>
      <c r="HI15" s="62">
        <f>LOOKUP(HH15,{1,2,3,4,5},{5,4,3,2,1})</f>
        <v>5</v>
      </c>
      <c r="HJ15" s="62">
        <f t="shared" si="85"/>
        <v>65</v>
      </c>
      <c r="HK15" s="62">
        <f t="shared" si="86"/>
        <v>3.82</v>
      </c>
      <c r="HL15" s="1"/>
      <c r="HM15" s="62">
        <v>1</v>
      </c>
      <c r="HN15" s="62">
        <v>2</v>
      </c>
      <c r="HO15" s="62">
        <v>3</v>
      </c>
      <c r="HP15" s="62">
        <v>1</v>
      </c>
      <c r="HQ15" s="62">
        <v>2</v>
      </c>
      <c r="HR15" s="62">
        <v>1</v>
      </c>
      <c r="HS15" s="62">
        <v>1</v>
      </c>
      <c r="HT15" s="62">
        <v>3</v>
      </c>
      <c r="HU15" s="62">
        <v>1</v>
      </c>
      <c r="HV15" s="62">
        <v>3</v>
      </c>
      <c r="HW15" s="62">
        <v>3</v>
      </c>
      <c r="HX15" s="62">
        <v>1</v>
      </c>
      <c r="HY15" s="62">
        <v>1</v>
      </c>
      <c r="HZ15" s="62">
        <v>1</v>
      </c>
      <c r="IA15" s="62">
        <v>1</v>
      </c>
      <c r="IB15" s="62">
        <v>3</v>
      </c>
      <c r="IC15" s="62">
        <v>3</v>
      </c>
      <c r="ID15" s="62">
        <v>1</v>
      </c>
      <c r="IE15" s="62">
        <v>1</v>
      </c>
      <c r="IF15" s="62">
        <f>LOOKUP(IE15,{1,2,3},{3,2,1})</f>
        <v>3</v>
      </c>
      <c r="IG15" s="60">
        <f t="shared" si="87"/>
        <v>31</v>
      </c>
      <c r="IH15" s="61">
        <f t="shared" si="88"/>
        <v>1.82</v>
      </c>
      <c r="II15" s="1"/>
      <c r="IJ15" s="60">
        <v>1</v>
      </c>
      <c r="IK15" s="62">
        <v>1</v>
      </c>
      <c r="IL15" s="62">
        <v>4</v>
      </c>
      <c r="IM15" s="62">
        <v>3</v>
      </c>
      <c r="IN15" s="62">
        <v>2</v>
      </c>
      <c r="IO15" s="62">
        <v>5</v>
      </c>
      <c r="IP15" s="61">
        <v>3</v>
      </c>
      <c r="IQ15" s="60">
        <v>1</v>
      </c>
      <c r="IR15" s="62">
        <v>1</v>
      </c>
      <c r="IS15" s="62">
        <v>3</v>
      </c>
      <c r="IT15" s="62">
        <v>2</v>
      </c>
      <c r="IU15" s="62">
        <v>2</v>
      </c>
      <c r="IV15" s="62">
        <v>4</v>
      </c>
      <c r="IW15" s="61">
        <v>2</v>
      </c>
      <c r="IX15" s="60">
        <v>1</v>
      </c>
      <c r="IY15" s="62">
        <v>2</v>
      </c>
      <c r="IZ15" s="62">
        <v>4</v>
      </c>
      <c r="JA15" s="62">
        <v>3</v>
      </c>
      <c r="JB15" s="62">
        <v>2</v>
      </c>
      <c r="JC15" s="62">
        <v>2</v>
      </c>
      <c r="JD15" s="61">
        <v>3</v>
      </c>
      <c r="JE15" s="60">
        <v>1</v>
      </c>
      <c r="JF15" s="62">
        <v>2</v>
      </c>
      <c r="JG15" s="62">
        <v>4</v>
      </c>
      <c r="JH15" s="62">
        <v>4</v>
      </c>
      <c r="JI15" s="62">
        <v>4</v>
      </c>
      <c r="JJ15" s="62">
        <v>4</v>
      </c>
      <c r="JK15" s="61">
        <v>4</v>
      </c>
      <c r="JL15" s="60">
        <v>1</v>
      </c>
      <c r="JM15" s="62">
        <v>5</v>
      </c>
      <c r="JN15" s="62">
        <v>4</v>
      </c>
      <c r="JO15" s="62">
        <v>2</v>
      </c>
      <c r="JP15" s="62">
        <v>4</v>
      </c>
      <c r="JQ15" s="62">
        <v>1</v>
      </c>
      <c r="JR15" s="61">
        <v>5</v>
      </c>
      <c r="JS15" s="1"/>
      <c r="JT15" s="60">
        <v>1</v>
      </c>
      <c r="JU15" s="62">
        <v>4</v>
      </c>
      <c r="JV15" s="62">
        <v>5</v>
      </c>
      <c r="JW15" s="62">
        <v>3</v>
      </c>
      <c r="JX15" s="62">
        <v>2</v>
      </c>
      <c r="JY15" s="62">
        <v>3</v>
      </c>
      <c r="JZ15" s="62">
        <v>1</v>
      </c>
      <c r="KA15" s="62">
        <v>5</v>
      </c>
      <c r="KB15" s="62">
        <v>3</v>
      </c>
      <c r="KC15" s="62">
        <v>5</v>
      </c>
      <c r="KD15" s="62">
        <v>4</v>
      </c>
      <c r="KE15" s="62">
        <v>1</v>
      </c>
      <c r="KF15" s="62">
        <v>5</v>
      </c>
      <c r="KG15" s="62">
        <v>2</v>
      </c>
      <c r="KH15" s="62">
        <v>3</v>
      </c>
      <c r="KI15" s="62">
        <v>4</v>
      </c>
      <c r="KJ15" s="62">
        <v>1</v>
      </c>
      <c r="KK15" s="62">
        <v>1</v>
      </c>
      <c r="KL15" s="62">
        <v>3</v>
      </c>
      <c r="KM15" s="62">
        <v>1</v>
      </c>
      <c r="KN15" s="62">
        <v>5</v>
      </c>
      <c r="KO15" s="62">
        <v>1</v>
      </c>
      <c r="KP15" s="61">
        <v>4</v>
      </c>
      <c r="KQ15" s="1"/>
      <c r="KR15" s="60">
        <v>1</v>
      </c>
      <c r="KS15" s="62">
        <v>2</v>
      </c>
      <c r="KT15" s="62">
        <v>1</v>
      </c>
      <c r="KU15" s="62">
        <v>2</v>
      </c>
      <c r="KV15" s="62">
        <v>1</v>
      </c>
      <c r="KW15" s="62">
        <v>1</v>
      </c>
      <c r="KX15" s="62">
        <v>1</v>
      </c>
      <c r="KY15" s="62">
        <v>2</v>
      </c>
      <c r="KZ15" s="62">
        <v>1</v>
      </c>
      <c r="LA15" s="61">
        <v>1</v>
      </c>
      <c r="LB15" s="62">
        <f t="shared" si="89"/>
        <v>13</v>
      </c>
      <c r="LC15" s="1"/>
      <c r="LD15" s="60">
        <v>1</v>
      </c>
      <c r="LE15" s="62">
        <v>5</v>
      </c>
      <c r="LF15" s="62">
        <v>5</v>
      </c>
      <c r="LG15" s="62">
        <v>2</v>
      </c>
      <c r="LH15" s="62">
        <f>LOOKUP(LG15,{1,2,3,4,5},{5,4,3,2,1})</f>
        <v>4</v>
      </c>
      <c r="LI15" s="62">
        <v>5</v>
      </c>
      <c r="LJ15" s="62">
        <v>1</v>
      </c>
      <c r="LK15" s="62">
        <f>LOOKUP(LJ15,{1,2,3,4,5},{5,4,3,2,1})</f>
        <v>5</v>
      </c>
      <c r="LL15" s="62">
        <v>2</v>
      </c>
      <c r="LM15" s="62">
        <f>LOOKUP(LL15,{1,2,3,4,5},{5,4,3,2,1})</f>
        <v>4</v>
      </c>
      <c r="LN15" s="62">
        <v>3</v>
      </c>
      <c r="LO15" s="62">
        <v>3</v>
      </c>
      <c r="LP15" s="62">
        <v>3</v>
      </c>
      <c r="LQ15" s="62">
        <v>2</v>
      </c>
      <c r="LR15" s="62">
        <f>LOOKUP(LQ15,{1,2,3,4,5},{5,4,3,2,1})</f>
        <v>4</v>
      </c>
      <c r="LS15" s="62">
        <v>4</v>
      </c>
      <c r="LT15" s="62">
        <v>2</v>
      </c>
      <c r="LU15" s="62">
        <v>4</v>
      </c>
      <c r="LV15" s="62">
        <f>LOOKUP(LU15,{1,2,3,4,5},{5,4,3,2,1})</f>
        <v>2</v>
      </c>
      <c r="LW15" s="62">
        <v>3</v>
      </c>
      <c r="LX15" s="62">
        <v>3</v>
      </c>
      <c r="LY15" s="62">
        <f>LOOKUP(LX15,{1,2,3,4,5},{5,4,3,2,1})</f>
        <v>3</v>
      </c>
      <c r="LZ15" s="62">
        <v>2</v>
      </c>
      <c r="MA15" s="62">
        <f>LOOKUP(LZ15,{1,2,3,4,5},{5,4,3,2,1})</f>
        <v>4</v>
      </c>
      <c r="MB15" s="62">
        <v>5</v>
      </c>
      <c r="MC15" s="62">
        <v>1</v>
      </c>
      <c r="MD15" s="62">
        <f>LOOKUP(MC15,{1,2,3,4,5},{5,4,3,2,1})</f>
        <v>5</v>
      </c>
      <c r="ME15" s="62">
        <v>2</v>
      </c>
      <c r="MF15" s="62">
        <f>LOOKUP(ME15,{1,2,3,4,5},{5,4,3,2,1})</f>
        <v>4</v>
      </c>
      <c r="MG15" s="62">
        <v>2</v>
      </c>
      <c r="MH15" s="62">
        <f>LOOKUP(MG15,{1,2,3,4,5},{5,4,3,2,1})</f>
        <v>4</v>
      </c>
      <c r="MI15" s="62">
        <v>3</v>
      </c>
      <c r="MJ15" s="62">
        <v>4</v>
      </c>
      <c r="MK15" s="62">
        <v>5</v>
      </c>
      <c r="ML15" s="62">
        <v>1</v>
      </c>
      <c r="MM15" s="62">
        <f>LOOKUP(ML15,{1,2,3,4,5},{5,4,3,2,1})</f>
        <v>5</v>
      </c>
      <c r="MN15" s="62">
        <v>5</v>
      </c>
      <c r="MO15" s="62">
        <f>LOOKUP(MN15,{1,2,3,4,5},{5,4,3,2,1})</f>
        <v>1</v>
      </c>
      <c r="MP15" s="62">
        <v>2</v>
      </c>
      <c r="MQ15" s="62">
        <f>LOOKUP(MP15,{1,2,3,4,5},{5,4,3,2,1})</f>
        <v>4</v>
      </c>
      <c r="MR15" s="62">
        <f t="shared" si="90"/>
        <v>99</v>
      </c>
      <c r="MS15" s="62">
        <f t="shared" si="91"/>
        <v>3.81</v>
      </c>
      <c r="MT15" s="1"/>
      <c r="MU15" s="59" t="s">
        <v>1253</v>
      </c>
      <c r="MV15" s="1" t="s">
        <v>440</v>
      </c>
      <c r="MW15" s="1"/>
      <c r="MX15" s="1"/>
    </row>
    <row r="16" spans="1:362" x14ac:dyDescent="0.3">
      <c r="A16" s="59">
        <v>129</v>
      </c>
      <c r="B16" s="60" t="s">
        <v>1254</v>
      </c>
      <c r="C16" s="61">
        <v>1</v>
      </c>
      <c r="D16" s="1"/>
      <c r="E16" s="60">
        <v>17</v>
      </c>
      <c r="F16" s="62">
        <v>2</v>
      </c>
      <c r="G16" s="60">
        <v>1</v>
      </c>
      <c r="H16" s="62">
        <v>1</v>
      </c>
      <c r="I16" s="61">
        <v>1</v>
      </c>
      <c r="J16" s="60">
        <v>1</v>
      </c>
      <c r="K16" s="62"/>
      <c r="L16" s="62"/>
      <c r="M16" s="62"/>
      <c r="N16" s="62">
        <v>1</v>
      </c>
      <c r="O16" s="62"/>
      <c r="P16" s="62"/>
      <c r="Q16" s="61" t="s">
        <v>945</v>
      </c>
      <c r="R16" s="60">
        <v>1</v>
      </c>
      <c r="S16" s="62">
        <v>1</v>
      </c>
      <c r="T16" s="61"/>
      <c r="U16" s="60">
        <v>1</v>
      </c>
      <c r="V16" s="62">
        <v>5</v>
      </c>
      <c r="W16" s="62">
        <v>90</v>
      </c>
      <c r="X16" s="61">
        <v>90</v>
      </c>
      <c r="Y16" s="1"/>
      <c r="Z16" s="60">
        <v>1</v>
      </c>
      <c r="AA16" s="62">
        <v>1</v>
      </c>
      <c r="AB16" s="62">
        <f t="shared" si="0"/>
        <v>1</v>
      </c>
      <c r="AC16" s="62">
        <v>1</v>
      </c>
      <c r="AD16" s="62">
        <f t="shared" si="1"/>
        <v>1</v>
      </c>
      <c r="AE16" s="62">
        <v>1</v>
      </c>
      <c r="AF16" s="62">
        <f t="shared" si="2"/>
        <v>1</v>
      </c>
      <c r="AG16" s="62">
        <v>1</v>
      </c>
      <c r="AH16" s="62">
        <f t="shared" si="3"/>
        <v>-1</v>
      </c>
      <c r="AI16" s="62">
        <v>1</v>
      </c>
      <c r="AJ16" s="62">
        <f t="shared" si="4"/>
        <v>-1</v>
      </c>
      <c r="AK16" s="62">
        <v>2</v>
      </c>
      <c r="AL16" s="62">
        <f t="shared" si="5"/>
        <v>-1</v>
      </c>
      <c r="AM16" s="62">
        <v>2</v>
      </c>
      <c r="AN16" s="62">
        <f t="shared" si="6"/>
        <v>1</v>
      </c>
      <c r="AO16" s="62">
        <v>2</v>
      </c>
      <c r="AP16" s="62">
        <f t="shared" si="7"/>
        <v>1</v>
      </c>
      <c r="AQ16" s="62">
        <v>2</v>
      </c>
      <c r="AR16" s="62">
        <f t="shared" si="8"/>
        <v>-1</v>
      </c>
      <c r="AS16" s="62">
        <v>1</v>
      </c>
      <c r="AT16" s="62">
        <f t="shared" si="9"/>
        <v>-1</v>
      </c>
      <c r="AU16" s="62">
        <v>2</v>
      </c>
      <c r="AV16" s="62">
        <f t="shared" si="10"/>
        <v>1</v>
      </c>
      <c r="AW16" s="62">
        <v>1</v>
      </c>
      <c r="AX16" s="62">
        <f t="shared" si="11"/>
        <v>1</v>
      </c>
      <c r="AY16" s="62">
        <v>2</v>
      </c>
      <c r="AZ16" s="62">
        <f t="shared" si="12"/>
        <v>-1</v>
      </c>
      <c r="BA16" s="62">
        <v>2</v>
      </c>
      <c r="BB16" s="62">
        <f t="shared" si="13"/>
        <v>1</v>
      </c>
      <c r="BC16" s="62">
        <v>2</v>
      </c>
      <c r="BD16" s="62">
        <f t="shared" si="14"/>
        <v>-1</v>
      </c>
      <c r="BE16" s="62">
        <v>2</v>
      </c>
      <c r="BF16" s="62">
        <f t="shared" si="15"/>
        <v>1</v>
      </c>
      <c r="BG16" s="62">
        <v>2</v>
      </c>
      <c r="BH16" s="62">
        <f t="shared" si="16"/>
        <v>1</v>
      </c>
      <c r="BI16" s="62">
        <v>2</v>
      </c>
      <c r="BJ16" s="62">
        <f t="shared" si="17"/>
        <v>-1</v>
      </c>
      <c r="BK16" s="62">
        <v>1</v>
      </c>
      <c r="BL16" s="62">
        <f t="shared" si="18"/>
        <v>1</v>
      </c>
      <c r="BM16" s="62">
        <v>2</v>
      </c>
      <c r="BN16" s="62">
        <f t="shared" si="19"/>
        <v>1</v>
      </c>
      <c r="BO16" s="62">
        <v>2</v>
      </c>
      <c r="BP16" s="62">
        <f t="shared" si="20"/>
        <v>1</v>
      </c>
      <c r="BQ16" s="59">
        <f t="shared" si="21"/>
        <v>5</v>
      </c>
      <c r="BR16" s="1"/>
      <c r="BS16" s="60">
        <v>1</v>
      </c>
      <c r="BT16" s="62">
        <v>4</v>
      </c>
      <c r="BU16" s="62">
        <v>4</v>
      </c>
      <c r="BV16" s="62">
        <v>2</v>
      </c>
      <c r="BW16" s="62">
        <v>3</v>
      </c>
      <c r="BX16" s="62">
        <v>4</v>
      </c>
      <c r="BY16" s="62">
        <v>5</v>
      </c>
      <c r="BZ16" s="62">
        <v>2</v>
      </c>
      <c r="CA16" s="62">
        <v>5</v>
      </c>
      <c r="CB16" s="62">
        <v>4</v>
      </c>
      <c r="CC16" s="62">
        <v>3</v>
      </c>
      <c r="CD16" s="62">
        <v>2</v>
      </c>
      <c r="CE16" s="62">
        <v>1</v>
      </c>
      <c r="CF16" s="62">
        <v>1</v>
      </c>
      <c r="CG16" s="62">
        <v>1</v>
      </c>
      <c r="CH16" s="62">
        <v>4</v>
      </c>
      <c r="CI16" s="62">
        <v>2</v>
      </c>
      <c r="CJ16" s="62">
        <v>2</v>
      </c>
      <c r="CK16" s="62">
        <v>3</v>
      </c>
      <c r="CL16" s="62">
        <v>5</v>
      </c>
      <c r="CM16" s="62">
        <v>3</v>
      </c>
      <c r="CN16" s="62">
        <v>2</v>
      </c>
      <c r="CO16" s="62">
        <f>LOOKUP(CN16,{1,2,3,4,5},{5,4,3,2,1})</f>
        <v>4</v>
      </c>
      <c r="CP16" s="62">
        <v>5</v>
      </c>
      <c r="CQ16" s="62">
        <v>3</v>
      </c>
      <c r="CR16" s="62">
        <v>4</v>
      </c>
      <c r="CS16" s="62">
        <v>1</v>
      </c>
      <c r="CT16" s="62">
        <v>1</v>
      </c>
      <c r="CU16" s="62">
        <v>1</v>
      </c>
      <c r="CV16" s="62">
        <v>5</v>
      </c>
      <c r="CW16" s="62">
        <f>LOOKUP(CV16,{1,2,3,4,5},{5,4,3,2,1})</f>
        <v>1</v>
      </c>
      <c r="CX16" s="62">
        <v>5</v>
      </c>
      <c r="CY16" s="62">
        <f>LOOKUP(CX16,{1,2,3,4,5},{5,4,3,2,1})</f>
        <v>1</v>
      </c>
      <c r="CZ16" s="62">
        <v>5</v>
      </c>
      <c r="DA16" s="62">
        <f>LOOKUP(CZ16,{1,2,3,4,5},{5,4,3,2,1})</f>
        <v>1</v>
      </c>
      <c r="DB16" s="62">
        <v>5</v>
      </c>
      <c r="DC16" s="62">
        <v>3</v>
      </c>
      <c r="DD16" s="62">
        <v>3</v>
      </c>
      <c r="DE16" s="62">
        <v>2</v>
      </c>
      <c r="DF16" s="62">
        <v>2</v>
      </c>
      <c r="DG16" s="62">
        <v>2</v>
      </c>
      <c r="DH16" s="60">
        <f t="shared" si="57"/>
        <v>10</v>
      </c>
      <c r="DI16" s="62">
        <f t="shared" si="58"/>
        <v>3.3332999999999999</v>
      </c>
      <c r="DJ16" s="62">
        <f t="shared" si="59"/>
        <v>11</v>
      </c>
      <c r="DK16" s="62">
        <f t="shared" si="60"/>
        <v>3.6667000000000001</v>
      </c>
      <c r="DL16" s="62">
        <f t="shared" si="61"/>
        <v>21</v>
      </c>
      <c r="DM16" s="61">
        <f t="shared" si="62"/>
        <v>3.5</v>
      </c>
      <c r="DN16" s="60">
        <f t="shared" si="63"/>
        <v>16</v>
      </c>
      <c r="DO16" s="62">
        <f t="shared" si="64"/>
        <v>2.6667000000000001</v>
      </c>
      <c r="DP16" s="62">
        <f t="shared" si="65"/>
        <v>21</v>
      </c>
      <c r="DQ16" s="62">
        <f t="shared" si="66"/>
        <v>2.625</v>
      </c>
      <c r="DR16" s="62">
        <f t="shared" si="67"/>
        <v>37</v>
      </c>
      <c r="DS16" s="61">
        <f t="shared" si="68"/>
        <v>2.64</v>
      </c>
      <c r="DT16" s="60">
        <f t="shared" si="69"/>
        <v>12</v>
      </c>
      <c r="DU16" s="62">
        <f t="shared" si="70"/>
        <v>4</v>
      </c>
      <c r="DV16" s="62">
        <f t="shared" si="71"/>
        <v>12</v>
      </c>
      <c r="DW16" s="62">
        <f t="shared" si="72"/>
        <v>4</v>
      </c>
      <c r="DX16" s="62">
        <f t="shared" si="73"/>
        <v>24</v>
      </c>
      <c r="DY16" s="61">
        <f t="shared" si="74"/>
        <v>4</v>
      </c>
      <c r="DZ16" s="60">
        <f t="shared" si="75"/>
        <v>6</v>
      </c>
      <c r="EA16" s="61">
        <f t="shared" si="76"/>
        <v>1</v>
      </c>
      <c r="EB16" s="60">
        <f t="shared" si="77"/>
        <v>6</v>
      </c>
      <c r="EC16" s="61">
        <f t="shared" si="78"/>
        <v>2</v>
      </c>
      <c r="ED16" s="60">
        <f t="shared" si="79"/>
        <v>94</v>
      </c>
      <c r="EE16" s="61">
        <f t="shared" si="80"/>
        <v>2.69</v>
      </c>
      <c r="EF16" s="1"/>
      <c r="EG16" s="60">
        <v>1</v>
      </c>
      <c r="EH16" s="62">
        <v>5</v>
      </c>
      <c r="EI16" s="62">
        <v>3</v>
      </c>
      <c r="EJ16" s="62">
        <v>5</v>
      </c>
      <c r="EK16" s="62">
        <v>5</v>
      </c>
      <c r="EL16" s="62">
        <v>4</v>
      </c>
      <c r="EM16" s="62">
        <v>4</v>
      </c>
      <c r="EN16" s="62">
        <v>4</v>
      </c>
      <c r="EO16" s="62">
        <v>3</v>
      </c>
      <c r="EP16" s="62">
        <v>4</v>
      </c>
      <c r="EQ16" s="62">
        <v>5</v>
      </c>
      <c r="ER16" s="62">
        <v>1</v>
      </c>
      <c r="ES16" s="62">
        <v>3</v>
      </c>
      <c r="ET16" s="62">
        <v>2</v>
      </c>
      <c r="EU16" s="62">
        <v>2</v>
      </c>
      <c r="EV16" s="62">
        <v>2</v>
      </c>
      <c r="EW16" s="62">
        <v>5</v>
      </c>
      <c r="EX16" s="62">
        <v>1</v>
      </c>
      <c r="EY16" s="62">
        <v>1</v>
      </c>
      <c r="EZ16" s="62">
        <v>3</v>
      </c>
      <c r="FA16" s="62">
        <v>2</v>
      </c>
      <c r="FB16" s="62">
        <v>2</v>
      </c>
      <c r="FC16" s="60">
        <f t="shared" si="81"/>
        <v>65</v>
      </c>
      <c r="FD16" s="61">
        <f t="shared" si="82"/>
        <v>3.25</v>
      </c>
      <c r="FE16" s="1"/>
      <c r="FF16" s="60" t="s">
        <v>507</v>
      </c>
      <c r="FG16" s="62" t="s">
        <v>1255</v>
      </c>
      <c r="FH16" s="61" t="s">
        <v>1214</v>
      </c>
      <c r="FI16" s="1" t="s">
        <v>440</v>
      </c>
      <c r="FJ16" s="60">
        <v>1</v>
      </c>
      <c r="FK16" s="62">
        <v>1</v>
      </c>
      <c r="FL16" s="62">
        <v>1</v>
      </c>
      <c r="FM16" s="62">
        <v>1</v>
      </c>
      <c r="FN16" s="62">
        <v>2</v>
      </c>
      <c r="FO16" s="62">
        <v>2</v>
      </c>
      <c r="FP16" s="62">
        <v>1</v>
      </c>
      <c r="FQ16" s="62">
        <v>1</v>
      </c>
      <c r="FR16" s="62">
        <v>2</v>
      </c>
      <c r="FS16" s="62">
        <v>1</v>
      </c>
      <c r="FT16" s="62">
        <v>1</v>
      </c>
      <c r="FU16" s="62">
        <v>2</v>
      </c>
      <c r="FV16" s="62">
        <v>2</v>
      </c>
      <c r="FW16" s="62">
        <v>1</v>
      </c>
      <c r="FX16" s="62">
        <v>2</v>
      </c>
      <c r="FY16" s="62">
        <v>2</v>
      </c>
      <c r="FZ16" s="62">
        <v>1</v>
      </c>
      <c r="GA16" s="62">
        <v>1</v>
      </c>
      <c r="GB16" s="62">
        <v>2</v>
      </c>
      <c r="GC16" s="62">
        <v>1</v>
      </c>
      <c r="GD16" s="62">
        <v>2</v>
      </c>
      <c r="GE16" s="62">
        <v>2</v>
      </c>
      <c r="GF16" s="60">
        <f t="shared" si="83"/>
        <v>29</v>
      </c>
      <c r="GG16" s="61">
        <f t="shared" si="84"/>
        <v>1.45</v>
      </c>
      <c r="GH16" s="1"/>
      <c r="GI16" s="60" t="s">
        <v>1221</v>
      </c>
      <c r="GJ16" s="62" t="s">
        <v>507</v>
      </c>
      <c r="GK16" s="61" t="s">
        <v>513</v>
      </c>
      <c r="GL16" s="1" t="s">
        <v>440</v>
      </c>
      <c r="GM16" s="60">
        <v>1</v>
      </c>
      <c r="GN16" s="62">
        <v>3</v>
      </c>
      <c r="GO16" s="62">
        <v>4</v>
      </c>
      <c r="GP16" s="62">
        <v>2</v>
      </c>
      <c r="GQ16" s="62">
        <v>2</v>
      </c>
      <c r="GR16" s="62">
        <v>5</v>
      </c>
      <c r="GS16" s="62">
        <f>LOOKUP(GR16,{1,2,3,4,5},{5,4,3,2,1})</f>
        <v>1</v>
      </c>
      <c r="GT16" s="62">
        <v>1</v>
      </c>
      <c r="GU16" s="62">
        <f>LOOKUP(GT16,{1,2,3,4,5},{5,4,3,2,1})</f>
        <v>5</v>
      </c>
      <c r="GV16" s="62">
        <v>3</v>
      </c>
      <c r="GW16" s="62">
        <v>3</v>
      </c>
      <c r="GX16" s="62">
        <f>LOOKUP(GW16,{1,2,3,4,5},{5,4,3,2,1})</f>
        <v>3</v>
      </c>
      <c r="GY16" s="62">
        <v>2</v>
      </c>
      <c r="GZ16" s="62">
        <v>3</v>
      </c>
      <c r="HA16" s="62">
        <v>5</v>
      </c>
      <c r="HB16" s="62">
        <v>2</v>
      </c>
      <c r="HC16" s="62">
        <v>5</v>
      </c>
      <c r="HD16" s="62">
        <v>3</v>
      </c>
      <c r="HE16" s="62">
        <v>3</v>
      </c>
      <c r="HF16" s="62">
        <v>3</v>
      </c>
      <c r="HG16" s="62">
        <f>LOOKUP(HF16,{1,2,3,4,5},{5,4,3,2,1})</f>
        <v>3</v>
      </c>
      <c r="HH16" s="62">
        <v>3</v>
      </c>
      <c r="HI16" s="62">
        <f>LOOKUP(HH16,{1,2,3,4,5},{5,4,3,2,1})</f>
        <v>3</v>
      </c>
      <c r="HJ16" s="62">
        <f t="shared" si="85"/>
        <v>52</v>
      </c>
      <c r="HK16" s="62">
        <f t="shared" si="86"/>
        <v>3.06</v>
      </c>
      <c r="HL16" s="1"/>
      <c r="HM16" s="62">
        <v>1</v>
      </c>
      <c r="HN16" s="62">
        <v>2</v>
      </c>
      <c r="HO16" s="62">
        <v>2</v>
      </c>
      <c r="HP16" s="62">
        <v>2</v>
      </c>
      <c r="HQ16" s="62">
        <v>2</v>
      </c>
      <c r="HR16" s="62">
        <v>1</v>
      </c>
      <c r="HS16" s="62">
        <v>2</v>
      </c>
      <c r="HT16" s="62">
        <v>3</v>
      </c>
      <c r="HU16" s="62">
        <v>2</v>
      </c>
      <c r="HV16" s="62">
        <v>3</v>
      </c>
      <c r="HW16" s="62">
        <v>1</v>
      </c>
      <c r="HX16" s="62">
        <v>2</v>
      </c>
      <c r="HY16" s="62">
        <v>1</v>
      </c>
      <c r="HZ16" s="62">
        <v>2</v>
      </c>
      <c r="IA16" s="62">
        <v>2</v>
      </c>
      <c r="IB16" s="62">
        <v>3</v>
      </c>
      <c r="IC16" s="62">
        <v>3</v>
      </c>
      <c r="ID16" s="62">
        <v>3</v>
      </c>
      <c r="IE16" s="62">
        <v>1</v>
      </c>
      <c r="IF16" s="62">
        <f>LOOKUP(IE16,{1,2,3},{3,2,1})</f>
        <v>3</v>
      </c>
      <c r="IG16" s="60">
        <f t="shared" si="87"/>
        <v>36</v>
      </c>
      <c r="IH16" s="61">
        <f t="shared" si="88"/>
        <v>2.12</v>
      </c>
      <c r="II16" s="1"/>
      <c r="IJ16" s="60">
        <v>1</v>
      </c>
      <c r="IK16" s="62">
        <v>2</v>
      </c>
      <c r="IL16" s="62">
        <v>3</v>
      </c>
      <c r="IM16" s="62">
        <v>4</v>
      </c>
      <c r="IN16" s="62">
        <v>3</v>
      </c>
      <c r="IO16" s="62">
        <v>5</v>
      </c>
      <c r="IP16" s="61">
        <v>3</v>
      </c>
      <c r="IQ16" s="60">
        <v>1</v>
      </c>
      <c r="IR16" s="62">
        <v>3</v>
      </c>
      <c r="IS16" s="62">
        <v>5</v>
      </c>
      <c r="IT16" s="62">
        <v>5</v>
      </c>
      <c r="IU16" s="62">
        <v>4</v>
      </c>
      <c r="IV16" s="62">
        <v>5</v>
      </c>
      <c r="IW16" s="61">
        <v>4</v>
      </c>
      <c r="IX16" s="60">
        <v>1</v>
      </c>
      <c r="IY16" s="62" t="s">
        <v>668</v>
      </c>
      <c r="IZ16" s="62">
        <v>4</v>
      </c>
      <c r="JA16" s="62">
        <v>2</v>
      </c>
      <c r="JB16" s="62">
        <v>4</v>
      </c>
      <c r="JC16" s="62">
        <v>1</v>
      </c>
      <c r="JD16" s="61">
        <v>3</v>
      </c>
      <c r="JE16" s="60">
        <v>1</v>
      </c>
      <c r="JF16" s="62">
        <v>3</v>
      </c>
      <c r="JG16" s="62">
        <v>3</v>
      </c>
      <c r="JH16" s="62">
        <v>3</v>
      </c>
      <c r="JI16" s="62">
        <v>3</v>
      </c>
      <c r="JJ16" s="62">
        <v>3</v>
      </c>
      <c r="JK16" s="61">
        <v>3</v>
      </c>
      <c r="JL16" s="60">
        <v>1</v>
      </c>
      <c r="JM16" s="62">
        <v>4</v>
      </c>
      <c r="JN16" s="62">
        <v>3</v>
      </c>
      <c r="JO16" s="62">
        <v>2</v>
      </c>
      <c r="JP16" s="62">
        <v>3</v>
      </c>
      <c r="JQ16" s="62">
        <v>1</v>
      </c>
      <c r="JR16" s="61">
        <v>2</v>
      </c>
      <c r="JS16" s="1"/>
      <c r="JT16" s="60">
        <v>1</v>
      </c>
      <c r="JU16" s="62">
        <v>3</v>
      </c>
      <c r="JV16" s="62">
        <v>5</v>
      </c>
      <c r="JW16" s="62">
        <v>3</v>
      </c>
      <c r="JX16" s="62">
        <v>2</v>
      </c>
      <c r="JY16" s="62">
        <v>5</v>
      </c>
      <c r="JZ16" s="62">
        <v>2</v>
      </c>
      <c r="KA16" s="62">
        <v>5</v>
      </c>
      <c r="KB16" s="62">
        <v>4</v>
      </c>
      <c r="KC16" s="62">
        <v>5</v>
      </c>
      <c r="KD16" s="62">
        <v>5</v>
      </c>
      <c r="KE16" s="62">
        <v>2</v>
      </c>
      <c r="KF16" s="62">
        <v>5</v>
      </c>
      <c r="KG16" s="62">
        <v>3</v>
      </c>
      <c r="KH16" s="62">
        <v>4</v>
      </c>
      <c r="KI16" s="62">
        <v>4</v>
      </c>
      <c r="KJ16" s="62">
        <v>3</v>
      </c>
      <c r="KK16" s="62">
        <v>3</v>
      </c>
      <c r="KL16" s="62">
        <v>3</v>
      </c>
      <c r="KM16" s="62">
        <v>4</v>
      </c>
      <c r="KN16" s="62">
        <v>4</v>
      </c>
      <c r="KO16" s="62">
        <v>4</v>
      </c>
      <c r="KP16" s="61">
        <v>4</v>
      </c>
      <c r="KQ16" s="1"/>
      <c r="KR16" s="60">
        <v>1</v>
      </c>
      <c r="KS16" s="62">
        <v>1</v>
      </c>
      <c r="KT16" s="62">
        <v>1</v>
      </c>
      <c r="KU16" s="62">
        <v>2</v>
      </c>
      <c r="KV16" s="62">
        <v>1</v>
      </c>
      <c r="KW16" s="62">
        <v>2</v>
      </c>
      <c r="KX16" s="62">
        <v>2</v>
      </c>
      <c r="KY16" s="62">
        <v>1</v>
      </c>
      <c r="KZ16" s="62">
        <v>1</v>
      </c>
      <c r="LA16" s="61">
        <v>1</v>
      </c>
      <c r="LB16" s="62">
        <f t="shared" si="89"/>
        <v>13</v>
      </c>
      <c r="LC16" s="1"/>
      <c r="LD16" s="60">
        <v>1</v>
      </c>
      <c r="LE16" s="62">
        <v>3</v>
      </c>
      <c r="LF16" s="62">
        <v>4</v>
      </c>
      <c r="LG16" s="62">
        <v>4</v>
      </c>
      <c r="LH16" s="62">
        <f>LOOKUP(LG16,{1,2,3,4,5},{5,4,3,2,1})</f>
        <v>2</v>
      </c>
      <c r="LI16" s="62">
        <v>3</v>
      </c>
      <c r="LJ16" s="62">
        <v>2</v>
      </c>
      <c r="LK16" s="62">
        <f>LOOKUP(LJ16,{1,2,3,4,5},{5,4,3,2,1})</f>
        <v>4</v>
      </c>
      <c r="LL16" s="62">
        <v>3</v>
      </c>
      <c r="LM16" s="62">
        <f>LOOKUP(LL16,{1,2,3,4,5},{5,4,3,2,1})</f>
        <v>3</v>
      </c>
      <c r="LN16" s="62">
        <v>3</v>
      </c>
      <c r="LO16" s="62">
        <v>3</v>
      </c>
      <c r="LP16" s="62">
        <v>3</v>
      </c>
      <c r="LQ16" s="62">
        <v>3</v>
      </c>
      <c r="LR16" s="62">
        <f>LOOKUP(LQ16,{1,2,3,4,5},{5,4,3,2,1})</f>
        <v>3</v>
      </c>
      <c r="LS16" s="62">
        <v>3</v>
      </c>
      <c r="LT16" s="62">
        <v>3</v>
      </c>
      <c r="LU16" s="62">
        <v>3</v>
      </c>
      <c r="LV16" s="62">
        <f>LOOKUP(LU16,{1,2,3,4,5},{5,4,3,2,1})</f>
        <v>3</v>
      </c>
      <c r="LW16" s="62">
        <v>3</v>
      </c>
      <c r="LX16" s="62">
        <v>3</v>
      </c>
      <c r="LY16" s="62">
        <f>LOOKUP(LX16,{1,2,3,4,5},{5,4,3,2,1})</f>
        <v>3</v>
      </c>
      <c r="LZ16" s="62">
        <v>2</v>
      </c>
      <c r="MA16" s="62">
        <f>LOOKUP(LZ16,{1,2,3,4,5},{5,4,3,2,1})</f>
        <v>4</v>
      </c>
      <c r="MB16" s="62">
        <v>4</v>
      </c>
      <c r="MC16" s="62">
        <v>2</v>
      </c>
      <c r="MD16" s="62">
        <f>LOOKUP(MC16,{1,2,3,4,5},{5,4,3,2,1})</f>
        <v>4</v>
      </c>
      <c r="ME16" s="62">
        <v>3</v>
      </c>
      <c r="MF16" s="62">
        <f>LOOKUP(ME16,{1,2,3,4,5},{5,4,3,2,1})</f>
        <v>3</v>
      </c>
      <c r="MG16" s="62">
        <v>3</v>
      </c>
      <c r="MH16" s="62">
        <f>LOOKUP(MG16,{1,2,3,4,5},{5,4,3,2,1})</f>
        <v>3</v>
      </c>
      <c r="MI16" s="62">
        <v>3</v>
      </c>
      <c r="MJ16" s="62">
        <v>3</v>
      </c>
      <c r="MK16" s="62">
        <v>4</v>
      </c>
      <c r="ML16" s="62">
        <v>2</v>
      </c>
      <c r="MM16" s="62">
        <f>LOOKUP(ML16,{1,2,3,4,5},{5,4,3,2,1})</f>
        <v>4</v>
      </c>
      <c r="MN16" s="62">
        <v>4</v>
      </c>
      <c r="MO16" s="62">
        <f>LOOKUP(MN16,{1,2,3,4,5},{5,4,3,2,1})</f>
        <v>2</v>
      </c>
      <c r="MP16" s="62" t="s">
        <v>668</v>
      </c>
      <c r="MQ16" s="62" t="s">
        <v>668</v>
      </c>
      <c r="MR16" s="62">
        <f t="shared" si="90"/>
        <v>80</v>
      </c>
      <c r="MS16" s="62">
        <f t="shared" si="91"/>
        <v>3.08</v>
      </c>
      <c r="MT16" s="1"/>
      <c r="MU16" s="59" t="s">
        <v>668</v>
      </c>
      <c r="MV16" s="1"/>
      <c r="MW16" s="1"/>
      <c r="MX16" s="1"/>
    </row>
    <row r="17" spans="1:362" x14ac:dyDescent="0.3">
      <c r="A17" s="59">
        <v>142</v>
      </c>
      <c r="B17" s="60" t="s">
        <v>1256</v>
      </c>
      <c r="C17" s="61">
        <v>1</v>
      </c>
      <c r="D17" s="1"/>
      <c r="E17" s="60">
        <v>22</v>
      </c>
      <c r="F17" s="62">
        <v>1</v>
      </c>
      <c r="G17" s="60">
        <v>2</v>
      </c>
      <c r="H17" s="62">
        <v>2</v>
      </c>
      <c r="I17" s="61">
        <v>1</v>
      </c>
      <c r="J17" s="60">
        <v>1</v>
      </c>
      <c r="K17" s="62"/>
      <c r="L17" s="62"/>
      <c r="M17" s="62"/>
      <c r="N17" s="62"/>
      <c r="O17" s="62"/>
      <c r="P17" s="62">
        <v>1</v>
      </c>
      <c r="Q17" s="61" t="s">
        <v>1257</v>
      </c>
      <c r="R17" s="60">
        <v>3</v>
      </c>
      <c r="S17" s="62">
        <v>4</v>
      </c>
      <c r="T17" s="61" t="s">
        <v>852</v>
      </c>
      <c r="U17" s="60">
        <v>3</v>
      </c>
      <c r="V17" s="62">
        <v>18</v>
      </c>
      <c r="W17" s="62">
        <v>50</v>
      </c>
      <c r="X17" s="61">
        <v>55</v>
      </c>
      <c r="Y17" s="1"/>
      <c r="Z17" s="60">
        <v>1</v>
      </c>
      <c r="AA17" s="62">
        <v>1</v>
      </c>
      <c r="AB17" s="62">
        <f t="shared" si="0"/>
        <v>1</v>
      </c>
      <c r="AC17" s="62">
        <v>1</v>
      </c>
      <c r="AD17" s="62">
        <f t="shared" si="1"/>
        <v>1</v>
      </c>
      <c r="AE17" s="62">
        <v>1</v>
      </c>
      <c r="AF17" s="62">
        <f t="shared" si="2"/>
        <v>1</v>
      </c>
      <c r="AG17" s="62">
        <v>1</v>
      </c>
      <c r="AH17" s="62">
        <f t="shared" si="3"/>
        <v>-1</v>
      </c>
      <c r="AI17" s="62">
        <v>2</v>
      </c>
      <c r="AJ17" s="62">
        <f t="shared" si="4"/>
        <v>1</v>
      </c>
      <c r="AK17" s="62">
        <v>1</v>
      </c>
      <c r="AL17" s="62">
        <f t="shared" si="5"/>
        <v>1</v>
      </c>
      <c r="AM17" s="62">
        <v>1</v>
      </c>
      <c r="AN17" s="62">
        <f t="shared" si="6"/>
        <v>-1</v>
      </c>
      <c r="AO17" s="62">
        <v>2</v>
      </c>
      <c r="AP17" s="62">
        <f t="shared" si="7"/>
        <v>1</v>
      </c>
      <c r="AQ17" s="62">
        <v>1</v>
      </c>
      <c r="AR17" s="62">
        <f t="shared" si="8"/>
        <v>1</v>
      </c>
      <c r="AS17" s="62">
        <v>1</v>
      </c>
      <c r="AT17" s="62">
        <f t="shared" si="9"/>
        <v>-1</v>
      </c>
      <c r="AU17" s="62">
        <v>1</v>
      </c>
      <c r="AV17" s="62">
        <f t="shared" si="10"/>
        <v>-1</v>
      </c>
      <c r="AW17" s="62">
        <v>1</v>
      </c>
      <c r="AX17" s="62">
        <f t="shared" si="11"/>
        <v>1</v>
      </c>
      <c r="AY17" s="62">
        <v>1</v>
      </c>
      <c r="AZ17" s="62">
        <f t="shared" si="12"/>
        <v>1</v>
      </c>
      <c r="BA17" s="62">
        <v>2</v>
      </c>
      <c r="BB17" s="62">
        <f t="shared" si="13"/>
        <v>1</v>
      </c>
      <c r="BC17" s="62">
        <v>1</v>
      </c>
      <c r="BD17" s="62">
        <f t="shared" si="14"/>
        <v>1</v>
      </c>
      <c r="BE17" s="62">
        <v>2</v>
      </c>
      <c r="BF17" s="62">
        <f t="shared" si="15"/>
        <v>1</v>
      </c>
      <c r="BG17" s="62">
        <v>2</v>
      </c>
      <c r="BH17" s="62">
        <f t="shared" si="16"/>
        <v>1</v>
      </c>
      <c r="BI17" s="62">
        <v>1</v>
      </c>
      <c r="BJ17" s="62">
        <f t="shared" si="17"/>
        <v>1</v>
      </c>
      <c r="BK17" s="62">
        <v>1</v>
      </c>
      <c r="BL17" s="62">
        <f t="shared" si="18"/>
        <v>1</v>
      </c>
      <c r="BM17" s="62">
        <v>2</v>
      </c>
      <c r="BN17" s="62">
        <f t="shared" si="19"/>
        <v>1</v>
      </c>
      <c r="BO17" s="62">
        <v>2</v>
      </c>
      <c r="BP17" s="62">
        <f t="shared" si="20"/>
        <v>1</v>
      </c>
      <c r="BQ17" s="59">
        <f t="shared" si="21"/>
        <v>13</v>
      </c>
      <c r="BR17" s="1"/>
      <c r="BS17" s="60">
        <v>1</v>
      </c>
      <c r="BT17" s="62">
        <v>3</v>
      </c>
      <c r="BU17" s="62">
        <v>3</v>
      </c>
      <c r="BV17" s="62">
        <v>3</v>
      </c>
      <c r="BW17" s="62">
        <v>4</v>
      </c>
      <c r="BX17" s="62">
        <v>5</v>
      </c>
      <c r="BY17" s="62">
        <v>5</v>
      </c>
      <c r="BZ17" s="62">
        <v>4</v>
      </c>
      <c r="CA17" s="62">
        <v>4</v>
      </c>
      <c r="CB17" s="62">
        <v>2</v>
      </c>
      <c r="CC17" s="62">
        <v>4</v>
      </c>
      <c r="CD17" s="62">
        <v>1</v>
      </c>
      <c r="CE17" s="62">
        <v>1</v>
      </c>
      <c r="CF17" s="62">
        <v>4</v>
      </c>
      <c r="CG17" s="62">
        <v>3</v>
      </c>
      <c r="CH17" s="62">
        <v>4</v>
      </c>
      <c r="CI17" s="62">
        <v>5</v>
      </c>
      <c r="CJ17" s="62">
        <v>2</v>
      </c>
      <c r="CK17" s="62">
        <v>4</v>
      </c>
      <c r="CL17" s="62">
        <v>5</v>
      </c>
      <c r="CM17" s="62">
        <v>3</v>
      </c>
      <c r="CN17" s="62">
        <v>1</v>
      </c>
      <c r="CO17" s="62">
        <f>LOOKUP(CN17,{1,2,3,4,5},{5,4,3,2,1})</f>
        <v>5</v>
      </c>
      <c r="CP17" s="62">
        <v>5</v>
      </c>
      <c r="CQ17" s="62">
        <v>4</v>
      </c>
      <c r="CR17" s="62">
        <v>3</v>
      </c>
      <c r="CS17" s="62">
        <v>2</v>
      </c>
      <c r="CT17" s="62">
        <v>2</v>
      </c>
      <c r="CU17" s="62">
        <v>2</v>
      </c>
      <c r="CV17" s="62">
        <v>4</v>
      </c>
      <c r="CW17" s="62">
        <f>LOOKUP(CV17,{1,2,3,4,5},{5,4,3,2,1})</f>
        <v>2</v>
      </c>
      <c r="CX17" s="62">
        <v>4</v>
      </c>
      <c r="CY17" s="62">
        <f>LOOKUP(CX17,{1,2,3,4,5},{5,4,3,2,1})</f>
        <v>2</v>
      </c>
      <c r="CZ17" s="62">
        <v>4</v>
      </c>
      <c r="DA17" s="62">
        <f>LOOKUP(CZ17,{1,2,3,4,5},{5,4,3,2,1})</f>
        <v>2</v>
      </c>
      <c r="DB17" s="62">
        <v>5</v>
      </c>
      <c r="DC17" s="62">
        <v>5</v>
      </c>
      <c r="DD17" s="62">
        <v>5</v>
      </c>
      <c r="DE17" s="62">
        <v>4</v>
      </c>
      <c r="DF17" s="62">
        <v>2</v>
      </c>
      <c r="DG17" s="62">
        <v>1</v>
      </c>
      <c r="DH17" s="60">
        <f t="shared" si="57"/>
        <v>9</v>
      </c>
      <c r="DI17" s="62">
        <f t="shared" si="58"/>
        <v>3</v>
      </c>
      <c r="DJ17" s="62">
        <f t="shared" si="59"/>
        <v>15</v>
      </c>
      <c r="DK17" s="62">
        <f t="shared" si="60"/>
        <v>5</v>
      </c>
      <c r="DL17" s="62">
        <f t="shared" si="61"/>
        <v>24</v>
      </c>
      <c r="DM17" s="61">
        <f t="shared" si="62"/>
        <v>4</v>
      </c>
      <c r="DN17" s="60">
        <f t="shared" si="63"/>
        <v>22</v>
      </c>
      <c r="DO17" s="62">
        <f t="shared" si="64"/>
        <v>3.6667000000000001</v>
      </c>
      <c r="DP17" s="62">
        <f t="shared" si="65"/>
        <v>26</v>
      </c>
      <c r="DQ17" s="62">
        <f t="shared" si="66"/>
        <v>3.25</v>
      </c>
      <c r="DR17" s="62">
        <f t="shared" si="67"/>
        <v>48</v>
      </c>
      <c r="DS17" s="61">
        <f t="shared" si="68"/>
        <v>3.43</v>
      </c>
      <c r="DT17" s="60">
        <f t="shared" si="69"/>
        <v>13</v>
      </c>
      <c r="DU17" s="62">
        <f t="shared" si="70"/>
        <v>4.3333000000000004</v>
      </c>
      <c r="DV17" s="62">
        <f t="shared" si="71"/>
        <v>12</v>
      </c>
      <c r="DW17" s="62">
        <f t="shared" si="72"/>
        <v>4</v>
      </c>
      <c r="DX17" s="62">
        <f t="shared" si="73"/>
        <v>25</v>
      </c>
      <c r="DY17" s="61">
        <f t="shared" si="74"/>
        <v>4.17</v>
      </c>
      <c r="DZ17" s="60">
        <f t="shared" si="75"/>
        <v>12</v>
      </c>
      <c r="EA17" s="61">
        <f t="shared" si="76"/>
        <v>2</v>
      </c>
      <c r="EB17" s="60">
        <f t="shared" si="77"/>
        <v>7</v>
      </c>
      <c r="EC17" s="61">
        <f t="shared" si="78"/>
        <v>2.33</v>
      </c>
      <c r="ED17" s="60">
        <f t="shared" si="79"/>
        <v>116</v>
      </c>
      <c r="EE17" s="61">
        <f t="shared" si="80"/>
        <v>3.31</v>
      </c>
      <c r="EF17" s="1"/>
      <c r="EG17" s="60">
        <v>1</v>
      </c>
      <c r="EH17" s="62">
        <v>1</v>
      </c>
      <c r="EI17" s="62">
        <v>1</v>
      </c>
      <c r="EJ17" s="62">
        <v>1</v>
      </c>
      <c r="EK17" s="62">
        <v>1</v>
      </c>
      <c r="EL17" s="62">
        <v>4</v>
      </c>
      <c r="EM17" s="62">
        <v>1</v>
      </c>
      <c r="EN17" s="62">
        <v>5</v>
      </c>
      <c r="EO17" s="62">
        <v>3</v>
      </c>
      <c r="EP17" s="62">
        <v>4</v>
      </c>
      <c r="EQ17" s="62">
        <v>5</v>
      </c>
      <c r="ER17" s="62">
        <v>2</v>
      </c>
      <c r="ES17" s="62">
        <v>3</v>
      </c>
      <c r="ET17" s="62">
        <v>3</v>
      </c>
      <c r="EU17" s="62">
        <v>3</v>
      </c>
      <c r="EV17" s="62">
        <v>2</v>
      </c>
      <c r="EW17" s="62">
        <v>5</v>
      </c>
      <c r="EX17" s="62">
        <v>4</v>
      </c>
      <c r="EY17" s="62">
        <v>3</v>
      </c>
      <c r="EZ17" s="62">
        <v>2</v>
      </c>
      <c r="FA17" s="62">
        <v>2</v>
      </c>
      <c r="FB17" s="62">
        <v>2</v>
      </c>
      <c r="FC17" s="60">
        <f t="shared" si="81"/>
        <v>55</v>
      </c>
      <c r="FD17" s="61">
        <f t="shared" si="82"/>
        <v>2.75</v>
      </c>
      <c r="FE17" s="1"/>
      <c r="FF17" s="60" t="s">
        <v>1222</v>
      </c>
      <c r="FG17" s="62" t="s">
        <v>514</v>
      </c>
      <c r="FH17" s="61" t="s">
        <v>511</v>
      </c>
      <c r="FI17" s="1" t="s">
        <v>440</v>
      </c>
      <c r="FJ17" s="60">
        <v>1</v>
      </c>
      <c r="FK17" s="62">
        <v>1</v>
      </c>
      <c r="FL17" s="62">
        <v>1</v>
      </c>
      <c r="FM17" s="62">
        <v>1</v>
      </c>
      <c r="FN17" s="62">
        <v>1</v>
      </c>
      <c r="FO17" s="62">
        <v>1</v>
      </c>
      <c r="FP17" s="62">
        <v>2</v>
      </c>
      <c r="FQ17" s="62">
        <v>2</v>
      </c>
      <c r="FR17" s="62">
        <v>1</v>
      </c>
      <c r="FS17" s="62">
        <v>1</v>
      </c>
      <c r="FT17" s="62">
        <v>1</v>
      </c>
      <c r="FU17" s="62">
        <v>2</v>
      </c>
      <c r="FV17" s="62">
        <v>1</v>
      </c>
      <c r="FW17" s="62">
        <v>1</v>
      </c>
      <c r="FX17" s="62">
        <v>2</v>
      </c>
      <c r="FY17" s="62">
        <v>2</v>
      </c>
      <c r="FZ17" s="62">
        <v>1</v>
      </c>
      <c r="GA17" s="62">
        <v>2</v>
      </c>
      <c r="GB17" s="62">
        <v>1</v>
      </c>
      <c r="GC17" s="62">
        <v>2</v>
      </c>
      <c r="GD17" s="62">
        <v>1</v>
      </c>
      <c r="GE17" s="62">
        <v>1</v>
      </c>
      <c r="GF17" s="60">
        <f t="shared" si="83"/>
        <v>26</v>
      </c>
      <c r="GG17" s="61">
        <f t="shared" si="84"/>
        <v>1.3</v>
      </c>
      <c r="GH17" s="1"/>
      <c r="GI17" s="60" t="s">
        <v>1255</v>
      </c>
      <c r="GJ17" s="62" t="s">
        <v>514</v>
      </c>
      <c r="GK17" s="61" t="s">
        <v>505</v>
      </c>
      <c r="GL17" s="1" t="s">
        <v>440</v>
      </c>
      <c r="GM17" s="60">
        <v>1</v>
      </c>
      <c r="GN17" s="62">
        <v>4</v>
      </c>
      <c r="GO17" s="62">
        <v>5</v>
      </c>
      <c r="GP17" s="62">
        <v>2</v>
      </c>
      <c r="GQ17" s="62">
        <v>1</v>
      </c>
      <c r="GR17" s="62">
        <v>5</v>
      </c>
      <c r="GS17" s="62">
        <f>LOOKUP(GR17,{1,2,3,4,5},{5,4,3,2,1})</f>
        <v>1</v>
      </c>
      <c r="GT17" s="62">
        <v>1</v>
      </c>
      <c r="GU17" s="62">
        <f>LOOKUP(GT17,{1,2,3,4,5},{5,4,3,2,1})</f>
        <v>5</v>
      </c>
      <c r="GV17" s="62">
        <v>4</v>
      </c>
      <c r="GW17" s="62">
        <v>4</v>
      </c>
      <c r="GX17" s="62">
        <f>LOOKUP(GW17,{1,2,3,4,5},{5,4,3,2,1})</f>
        <v>2</v>
      </c>
      <c r="GY17" s="62">
        <v>2</v>
      </c>
      <c r="GZ17" s="62">
        <v>4</v>
      </c>
      <c r="HA17" s="62">
        <v>5</v>
      </c>
      <c r="HB17" s="62">
        <v>3</v>
      </c>
      <c r="HC17" s="62">
        <v>2</v>
      </c>
      <c r="HD17" s="62">
        <v>4</v>
      </c>
      <c r="HE17" s="62">
        <v>5</v>
      </c>
      <c r="HF17" s="62">
        <v>3</v>
      </c>
      <c r="HG17" s="62">
        <f>LOOKUP(HF17,{1,2,3,4,5},{5,4,3,2,1})</f>
        <v>3</v>
      </c>
      <c r="HH17" s="62">
        <v>2</v>
      </c>
      <c r="HI17" s="62">
        <f>LOOKUP(HH17,{1,2,3,4,5},{5,4,3,2,1})</f>
        <v>4</v>
      </c>
      <c r="HJ17" s="62">
        <f t="shared" si="85"/>
        <v>56</v>
      </c>
      <c r="HK17" s="62">
        <f t="shared" si="86"/>
        <v>3.29</v>
      </c>
      <c r="HL17" s="1"/>
      <c r="HM17" s="62">
        <v>1</v>
      </c>
      <c r="HN17" s="62">
        <v>3</v>
      </c>
      <c r="HO17" s="62">
        <v>2</v>
      </c>
      <c r="HP17" s="62">
        <v>1</v>
      </c>
      <c r="HQ17" s="62">
        <v>1</v>
      </c>
      <c r="HR17" s="62">
        <v>1</v>
      </c>
      <c r="HS17" s="62">
        <v>1</v>
      </c>
      <c r="HT17" s="62">
        <v>3</v>
      </c>
      <c r="HU17" s="62">
        <v>1</v>
      </c>
      <c r="HV17" s="62">
        <v>3</v>
      </c>
      <c r="HW17" s="62">
        <v>2</v>
      </c>
      <c r="HX17" s="62">
        <v>1</v>
      </c>
      <c r="HY17" s="62">
        <v>1</v>
      </c>
      <c r="HZ17" s="62">
        <v>1</v>
      </c>
      <c r="IA17" s="62">
        <v>1</v>
      </c>
      <c r="IB17" s="62">
        <v>3</v>
      </c>
      <c r="IC17" s="62">
        <v>3</v>
      </c>
      <c r="ID17" s="62">
        <v>1</v>
      </c>
      <c r="IE17" s="62">
        <v>2</v>
      </c>
      <c r="IF17" s="62">
        <f>LOOKUP(IE17,{1,2,3},{3,2,1})</f>
        <v>2</v>
      </c>
      <c r="IG17" s="60">
        <f t="shared" si="87"/>
        <v>28</v>
      </c>
      <c r="IH17" s="61">
        <f t="shared" si="88"/>
        <v>1.65</v>
      </c>
      <c r="II17" s="1"/>
      <c r="IJ17" s="60">
        <v>1</v>
      </c>
      <c r="IK17" s="62">
        <v>2</v>
      </c>
      <c r="IL17" s="62">
        <v>4</v>
      </c>
      <c r="IM17" s="62">
        <v>4</v>
      </c>
      <c r="IN17" s="62">
        <v>1</v>
      </c>
      <c r="IO17" s="62">
        <v>5</v>
      </c>
      <c r="IP17" s="61">
        <v>3</v>
      </c>
      <c r="IQ17" s="60">
        <v>1</v>
      </c>
      <c r="IR17" s="62">
        <v>1</v>
      </c>
      <c r="IS17" s="62">
        <v>4</v>
      </c>
      <c r="IT17" s="62">
        <v>4</v>
      </c>
      <c r="IU17" s="62">
        <v>1</v>
      </c>
      <c r="IV17" s="62">
        <v>5</v>
      </c>
      <c r="IW17" s="61">
        <v>4</v>
      </c>
      <c r="IX17" s="60">
        <v>1</v>
      </c>
      <c r="IY17" s="62">
        <v>5</v>
      </c>
      <c r="IZ17" s="62">
        <v>2</v>
      </c>
      <c r="JA17" s="62">
        <v>2</v>
      </c>
      <c r="JB17" s="62">
        <v>5</v>
      </c>
      <c r="JC17" s="62">
        <v>1</v>
      </c>
      <c r="JD17" s="61">
        <v>3</v>
      </c>
      <c r="JE17" s="60">
        <v>1</v>
      </c>
      <c r="JF17" s="62">
        <v>5</v>
      </c>
      <c r="JG17" s="62">
        <v>5</v>
      </c>
      <c r="JH17" s="62">
        <v>3</v>
      </c>
      <c r="JI17" s="62">
        <v>5</v>
      </c>
      <c r="JJ17" s="62">
        <v>2</v>
      </c>
      <c r="JK17" s="61">
        <v>5</v>
      </c>
      <c r="JL17" s="60">
        <v>1</v>
      </c>
      <c r="JM17" s="62">
        <v>5</v>
      </c>
      <c r="JN17" s="62">
        <v>2</v>
      </c>
      <c r="JO17" s="62">
        <v>2</v>
      </c>
      <c r="JP17" s="62">
        <v>5</v>
      </c>
      <c r="JQ17" s="62">
        <v>1</v>
      </c>
      <c r="JR17" s="61">
        <v>3</v>
      </c>
      <c r="JS17" s="1"/>
      <c r="JT17" s="60">
        <v>1</v>
      </c>
      <c r="JU17" s="62">
        <v>3</v>
      </c>
      <c r="JV17" s="62">
        <v>4</v>
      </c>
      <c r="JW17" s="62">
        <v>2</v>
      </c>
      <c r="JX17" s="62">
        <v>1</v>
      </c>
      <c r="JY17" s="62">
        <v>4</v>
      </c>
      <c r="JZ17" s="62">
        <v>1</v>
      </c>
      <c r="KA17" s="62">
        <v>5</v>
      </c>
      <c r="KB17" s="62">
        <v>2</v>
      </c>
      <c r="KC17" s="62">
        <v>3</v>
      </c>
      <c r="KD17" s="62">
        <v>4</v>
      </c>
      <c r="KE17" s="62">
        <v>1</v>
      </c>
      <c r="KF17" s="62">
        <v>5</v>
      </c>
      <c r="KG17" s="62">
        <v>2</v>
      </c>
      <c r="KH17" s="62">
        <v>4</v>
      </c>
      <c r="KI17" s="62">
        <v>3</v>
      </c>
      <c r="KJ17" s="62">
        <v>2</v>
      </c>
      <c r="KK17" s="62">
        <v>2</v>
      </c>
      <c r="KL17" s="62">
        <v>2</v>
      </c>
      <c r="KM17" s="62">
        <v>2</v>
      </c>
      <c r="KN17" s="62">
        <v>2</v>
      </c>
      <c r="KO17" s="62">
        <v>1</v>
      </c>
      <c r="KP17" s="61">
        <v>4</v>
      </c>
      <c r="KQ17" s="1"/>
      <c r="KR17" s="60">
        <v>1</v>
      </c>
      <c r="KS17" s="62">
        <v>1</v>
      </c>
      <c r="KT17" s="62">
        <v>2</v>
      </c>
      <c r="KU17" s="62">
        <v>1</v>
      </c>
      <c r="KV17" s="62">
        <v>2</v>
      </c>
      <c r="KW17" s="62">
        <v>2</v>
      </c>
      <c r="KX17" s="62">
        <v>1</v>
      </c>
      <c r="KY17" s="62">
        <v>1</v>
      </c>
      <c r="KZ17" s="62">
        <v>1</v>
      </c>
      <c r="LA17" s="61">
        <v>1</v>
      </c>
      <c r="LB17" s="62">
        <f t="shared" si="89"/>
        <v>13</v>
      </c>
      <c r="LC17" s="1"/>
      <c r="LD17" s="60">
        <v>1</v>
      </c>
      <c r="LE17" s="62">
        <v>4</v>
      </c>
      <c r="LF17" s="62">
        <v>4</v>
      </c>
      <c r="LG17" s="62">
        <v>2</v>
      </c>
      <c r="LH17" s="62">
        <f>LOOKUP(LG17,{1,2,3,4,5},{5,4,3,2,1})</f>
        <v>4</v>
      </c>
      <c r="LI17" s="62" t="s">
        <v>668</v>
      </c>
      <c r="LJ17" s="62">
        <v>3</v>
      </c>
      <c r="LK17" s="62">
        <f>LOOKUP(LJ17,{1,2,3,4,5},{5,4,3,2,1})</f>
        <v>3</v>
      </c>
      <c r="LL17" s="62">
        <v>3</v>
      </c>
      <c r="LM17" s="62">
        <f>LOOKUP(LL17,{1,2,3,4,5},{5,4,3,2,1})</f>
        <v>3</v>
      </c>
      <c r="LN17" s="62">
        <v>2</v>
      </c>
      <c r="LO17" s="62">
        <v>2</v>
      </c>
      <c r="LP17" s="62">
        <v>2</v>
      </c>
      <c r="LQ17" s="62">
        <v>5</v>
      </c>
      <c r="LR17" s="62">
        <f>LOOKUP(LQ17,{1,2,3,4,5},{5,4,3,2,1})</f>
        <v>1</v>
      </c>
      <c r="LS17" s="62">
        <v>4</v>
      </c>
      <c r="LT17" s="62">
        <v>2</v>
      </c>
      <c r="LU17" s="62">
        <v>4</v>
      </c>
      <c r="LV17" s="62">
        <f>LOOKUP(LU17,{1,2,3,4,5},{5,4,3,2,1})</f>
        <v>2</v>
      </c>
      <c r="LW17" s="62">
        <v>3</v>
      </c>
      <c r="LX17" s="62">
        <v>4</v>
      </c>
      <c r="LY17" s="62">
        <f>LOOKUP(LX17,{1,2,3,4,5},{5,4,3,2,1})</f>
        <v>2</v>
      </c>
      <c r="LZ17" s="62">
        <v>4</v>
      </c>
      <c r="MA17" s="62">
        <f>LOOKUP(LZ17,{1,2,3,4,5},{5,4,3,2,1})</f>
        <v>2</v>
      </c>
      <c r="MB17" s="62">
        <v>3</v>
      </c>
      <c r="MC17" s="62">
        <v>4</v>
      </c>
      <c r="MD17" s="62">
        <f>LOOKUP(MC17,{1,2,3,4,5},{5,4,3,2,1})</f>
        <v>2</v>
      </c>
      <c r="ME17" s="62">
        <v>4</v>
      </c>
      <c r="MF17" s="62">
        <f>LOOKUP(ME17,{1,2,3,4,5},{5,4,3,2,1})</f>
        <v>2</v>
      </c>
      <c r="MG17" s="62">
        <v>3</v>
      </c>
      <c r="MH17" s="62">
        <f>LOOKUP(MG17,{1,2,3,4,5},{5,4,3,2,1})</f>
        <v>3</v>
      </c>
      <c r="MI17" s="62">
        <v>2</v>
      </c>
      <c r="MJ17" s="62">
        <v>3</v>
      </c>
      <c r="MK17" s="62">
        <v>4</v>
      </c>
      <c r="ML17" s="62">
        <v>5</v>
      </c>
      <c r="MM17" s="62">
        <f>LOOKUP(ML17,{1,2,3,4,5},{5,4,3,2,1})</f>
        <v>1</v>
      </c>
      <c r="MN17" s="62">
        <v>5</v>
      </c>
      <c r="MO17" s="62">
        <f>LOOKUP(MN17,{1,2,3,4,5},{5,4,3,2,1})</f>
        <v>1</v>
      </c>
      <c r="MP17" s="62">
        <v>3</v>
      </c>
      <c r="MQ17" s="62">
        <f>LOOKUP(MP17,{1,2,3,4,5},{5,4,3,2,1})</f>
        <v>3</v>
      </c>
      <c r="MR17" s="62">
        <f t="shared" si="90"/>
        <v>64</v>
      </c>
      <c r="MS17" s="62">
        <f t="shared" si="91"/>
        <v>2.46</v>
      </c>
      <c r="MT17" s="1"/>
      <c r="MU17" s="59" t="s">
        <v>668</v>
      </c>
      <c r="MV17" s="1"/>
      <c r="MW17" s="1"/>
      <c r="MX17" s="1"/>
    </row>
    <row r="18" spans="1:362" x14ac:dyDescent="0.3">
      <c r="A18" s="59">
        <v>155</v>
      </c>
      <c r="B18" s="60" t="s">
        <v>1258</v>
      </c>
      <c r="C18" s="61">
        <v>1</v>
      </c>
      <c r="D18" s="1"/>
      <c r="E18" s="60">
        <v>18</v>
      </c>
      <c r="F18" s="62">
        <v>1</v>
      </c>
      <c r="G18" s="60">
        <v>2</v>
      </c>
      <c r="H18" s="62">
        <v>2</v>
      </c>
      <c r="I18" s="61">
        <v>1</v>
      </c>
      <c r="J18" s="60">
        <v>1</v>
      </c>
      <c r="K18" s="62"/>
      <c r="L18" s="62"/>
      <c r="M18" s="62"/>
      <c r="N18" s="62"/>
      <c r="O18" s="62">
        <v>1</v>
      </c>
      <c r="P18" s="62"/>
      <c r="Q18" s="61"/>
      <c r="R18" s="60">
        <v>1</v>
      </c>
      <c r="S18" s="62">
        <v>2</v>
      </c>
      <c r="T18" s="61"/>
      <c r="U18" s="60">
        <v>1</v>
      </c>
      <c r="V18" s="62">
        <v>4</v>
      </c>
      <c r="W18" s="62">
        <v>50</v>
      </c>
      <c r="X18" s="61">
        <v>50</v>
      </c>
      <c r="Y18" s="1"/>
      <c r="Z18" s="60">
        <v>1</v>
      </c>
      <c r="AA18" s="62">
        <v>1</v>
      </c>
      <c r="AB18" s="62">
        <f t="shared" si="0"/>
        <v>1</v>
      </c>
      <c r="AC18" s="62">
        <v>1</v>
      </c>
      <c r="AD18" s="62">
        <f t="shared" si="1"/>
        <v>1</v>
      </c>
      <c r="AE18" s="62">
        <v>1</v>
      </c>
      <c r="AF18" s="62">
        <f t="shared" si="2"/>
        <v>1</v>
      </c>
      <c r="AG18" s="62">
        <v>1</v>
      </c>
      <c r="AH18" s="62">
        <f t="shared" si="3"/>
        <v>-1</v>
      </c>
      <c r="AI18" s="62">
        <v>1</v>
      </c>
      <c r="AJ18" s="62">
        <f t="shared" si="4"/>
        <v>-1</v>
      </c>
      <c r="AK18" s="62">
        <v>1</v>
      </c>
      <c r="AL18" s="62">
        <f t="shared" si="5"/>
        <v>1</v>
      </c>
      <c r="AM18" s="62">
        <v>2</v>
      </c>
      <c r="AN18" s="62">
        <f t="shared" si="6"/>
        <v>1</v>
      </c>
      <c r="AO18" s="62">
        <v>2</v>
      </c>
      <c r="AP18" s="62">
        <f t="shared" si="7"/>
        <v>1</v>
      </c>
      <c r="AQ18" s="62">
        <v>1</v>
      </c>
      <c r="AR18" s="62">
        <f t="shared" si="8"/>
        <v>1</v>
      </c>
      <c r="AS18" s="62">
        <v>1</v>
      </c>
      <c r="AT18" s="62">
        <f t="shared" si="9"/>
        <v>-1</v>
      </c>
      <c r="AU18" s="62">
        <v>1</v>
      </c>
      <c r="AV18" s="62">
        <f t="shared" si="10"/>
        <v>-1</v>
      </c>
      <c r="AW18" s="62">
        <v>1</v>
      </c>
      <c r="AX18" s="62">
        <f t="shared" si="11"/>
        <v>1</v>
      </c>
      <c r="AY18" s="62">
        <v>1</v>
      </c>
      <c r="AZ18" s="62">
        <f t="shared" si="12"/>
        <v>1</v>
      </c>
      <c r="BA18" s="62">
        <v>2</v>
      </c>
      <c r="BB18" s="62">
        <f t="shared" si="13"/>
        <v>1</v>
      </c>
      <c r="BC18" s="62">
        <v>1</v>
      </c>
      <c r="BD18" s="62">
        <f t="shared" si="14"/>
        <v>1</v>
      </c>
      <c r="BE18" s="62">
        <v>2</v>
      </c>
      <c r="BF18" s="62">
        <f t="shared" si="15"/>
        <v>1</v>
      </c>
      <c r="BG18" s="62">
        <v>1</v>
      </c>
      <c r="BH18" s="62">
        <f t="shared" si="16"/>
        <v>-1</v>
      </c>
      <c r="BI18" s="62">
        <v>1</v>
      </c>
      <c r="BJ18" s="62">
        <f t="shared" si="17"/>
        <v>1</v>
      </c>
      <c r="BK18" s="62">
        <v>1</v>
      </c>
      <c r="BL18" s="62">
        <f t="shared" si="18"/>
        <v>1</v>
      </c>
      <c r="BM18" s="62">
        <v>2</v>
      </c>
      <c r="BN18" s="62">
        <f t="shared" si="19"/>
        <v>1</v>
      </c>
      <c r="BO18" s="62">
        <v>1</v>
      </c>
      <c r="BP18" s="62">
        <f t="shared" si="20"/>
        <v>-1</v>
      </c>
      <c r="BQ18" s="59">
        <f t="shared" si="21"/>
        <v>9</v>
      </c>
      <c r="BR18" s="1"/>
      <c r="BS18" s="60">
        <v>1</v>
      </c>
      <c r="BT18" s="62">
        <v>4</v>
      </c>
      <c r="BU18" s="62">
        <v>4</v>
      </c>
      <c r="BV18" s="62">
        <v>3</v>
      </c>
      <c r="BW18" s="62">
        <v>4</v>
      </c>
      <c r="BX18" s="62">
        <v>4</v>
      </c>
      <c r="BY18" s="62">
        <v>4</v>
      </c>
      <c r="BZ18" s="62">
        <v>2</v>
      </c>
      <c r="CA18" s="62">
        <v>4</v>
      </c>
      <c r="CB18" s="62">
        <v>4</v>
      </c>
      <c r="CC18" s="62">
        <v>4</v>
      </c>
      <c r="CD18" s="62">
        <v>3</v>
      </c>
      <c r="CE18" s="62">
        <v>4</v>
      </c>
      <c r="CF18" s="62">
        <v>3</v>
      </c>
      <c r="CG18" s="62">
        <v>3</v>
      </c>
      <c r="CH18" s="62">
        <v>3</v>
      </c>
      <c r="CI18" s="62">
        <v>3</v>
      </c>
      <c r="CJ18" s="62">
        <v>4</v>
      </c>
      <c r="CK18" s="62">
        <v>3</v>
      </c>
      <c r="CL18" s="62">
        <v>4</v>
      </c>
      <c r="CM18" s="62">
        <v>4</v>
      </c>
      <c r="CN18" s="62">
        <v>3</v>
      </c>
      <c r="CO18" s="62">
        <f>LOOKUP(CN18,{1,2,3,4,5},{5,4,3,2,1})</f>
        <v>3</v>
      </c>
      <c r="CP18" s="62">
        <v>5</v>
      </c>
      <c r="CQ18" s="62">
        <v>4</v>
      </c>
      <c r="CR18" s="62">
        <v>4</v>
      </c>
      <c r="CS18" s="62">
        <v>3</v>
      </c>
      <c r="CT18" s="62">
        <v>3</v>
      </c>
      <c r="CU18" s="62">
        <v>2</v>
      </c>
      <c r="CV18" s="62">
        <v>4</v>
      </c>
      <c r="CW18" s="62">
        <f>LOOKUP(CV18,{1,2,3,4,5},{5,4,3,2,1})</f>
        <v>2</v>
      </c>
      <c r="CX18" s="62">
        <v>4</v>
      </c>
      <c r="CY18" s="62">
        <f>LOOKUP(CX18,{1,2,3,4,5},{5,4,3,2,1})</f>
        <v>2</v>
      </c>
      <c r="CZ18" s="62">
        <v>4</v>
      </c>
      <c r="DA18" s="62">
        <f>LOOKUP(CZ18,{1,2,3,4,5},{5,4,3,2,1})</f>
        <v>2</v>
      </c>
      <c r="DB18" s="62">
        <v>4</v>
      </c>
      <c r="DC18" s="62">
        <v>3</v>
      </c>
      <c r="DD18" s="62">
        <v>3</v>
      </c>
      <c r="DE18" s="62">
        <v>3</v>
      </c>
      <c r="DF18" s="62">
        <v>2</v>
      </c>
      <c r="DG18" s="62">
        <v>2</v>
      </c>
      <c r="DH18" s="60">
        <f t="shared" si="57"/>
        <v>11</v>
      </c>
      <c r="DI18" s="62">
        <f t="shared" si="58"/>
        <v>3.6667000000000001</v>
      </c>
      <c r="DJ18" s="62">
        <f t="shared" si="59"/>
        <v>10</v>
      </c>
      <c r="DK18" s="62">
        <f t="shared" si="60"/>
        <v>3.3332999999999999</v>
      </c>
      <c r="DL18" s="62">
        <f t="shared" si="61"/>
        <v>21</v>
      </c>
      <c r="DM18" s="61">
        <f t="shared" si="62"/>
        <v>3.5</v>
      </c>
      <c r="DN18" s="60">
        <f t="shared" si="63"/>
        <v>21</v>
      </c>
      <c r="DO18" s="62">
        <f t="shared" si="64"/>
        <v>3.5</v>
      </c>
      <c r="DP18" s="62">
        <f t="shared" si="65"/>
        <v>27</v>
      </c>
      <c r="DQ18" s="62">
        <f t="shared" si="66"/>
        <v>3.375</v>
      </c>
      <c r="DR18" s="62">
        <f t="shared" si="67"/>
        <v>48</v>
      </c>
      <c r="DS18" s="61">
        <f t="shared" si="68"/>
        <v>3.43</v>
      </c>
      <c r="DT18" s="60">
        <f t="shared" si="69"/>
        <v>11</v>
      </c>
      <c r="DU18" s="62">
        <f t="shared" si="70"/>
        <v>3.6667000000000001</v>
      </c>
      <c r="DV18" s="62">
        <f t="shared" si="71"/>
        <v>13</v>
      </c>
      <c r="DW18" s="62">
        <f t="shared" si="72"/>
        <v>4.3333000000000004</v>
      </c>
      <c r="DX18" s="62">
        <f t="shared" si="73"/>
        <v>24</v>
      </c>
      <c r="DY18" s="61">
        <f t="shared" si="74"/>
        <v>4</v>
      </c>
      <c r="DZ18" s="60">
        <f t="shared" si="75"/>
        <v>14</v>
      </c>
      <c r="EA18" s="61">
        <f t="shared" si="76"/>
        <v>2.33</v>
      </c>
      <c r="EB18" s="60">
        <f t="shared" si="77"/>
        <v>7</v>
      </c>
      <c r="EC18" s="61">
        <f t="shared" si="78"/>
        <v>2.33</v>
      </c>
      <c r="ED18" s="60">
        <f t="shared" si="79"/>
        <v>114</v>
      </c>
      <c r="EE18" s="61">
        <f t="shared" si="80"/>
        <v>3.26</v>
      </c>
      <c r="EF18" s="1"/>
      <c r="EG18" s="60">
        <v>1</v>
      </c>
      <c r="EH18" s="62">
        <v>3</v>
      </c>
      <c r="EI18" s="62">
        <v>2</v>
      </c>
      <c r="EJ18" s="62">
        <v>2</v>
      </c>
      <c r="EK18" s="62">
        <v>3</v>
      </c>
      <c r="EL18" s="62">
        <v>1</v>
      </c>
      <c r="EM18" s="62">
        <v>1</v>
      </c>
      <c r="EN18" s="62">
        <v>4</v>
      </c>
      <c r="EO18" s="62">
        <v>3</v>
      </c>
      <c r="EP18" s="62">
        <v>3</v>
      </c>
      <c r="EQ18" s="62">
        <v>3</v>
      </c>
      <c r="ER18" s="62">
        <v>2</v>
      </c>
      <c r="ES18" s="62">
        <v>2</v>
      </c>
      <c r="ET18" s="62">
        <v>2</v>
      </c>
      <c r="EU18" s="62">
        <v>2</v>
      </c>
      <c r="EV18" s="62">
        <v>1</v>
      </c>
      <c r="EW18" s="62">
        <v>3</v>
      </c>
      <c r="EX18" s="62">
        <v>4</v>
      </c>
      <c r="EY18" s="62">
        <v>3</v>
      </c>
      <c r="EZ18" s="62">
        <v>2</v>
      </c>
      <c r="FA18" s="62">
        <v>3</v>
      </c>
      <c r="FB18" s="62">
        <v>3</v>
      </c>
      <c r="FC18" s="60">
        <f t="shared" si="81"/>
        <v>50</v>
      </c>
      <c r="FD18" s="61">
        <f t="shared" si="82"/>
        <v>2.5</v>
      </c>
      <c r="FE18" s="1"/>
      <c r="FF18" s="60" t="s">
        <v>1222</v>
      </c>
      <c r="FG18" s="62" t="s">
        <v>1259</v>
      </c>
      <c r="FH18" s="61" t="s">
        <v>514</v>
      </c>
      <c r="FI18" s="1" t="s">
        <v>440</v>
      </c>
      <c r="FJ18" s="60">
        <v>1</v>
      </c>
      <c r="FK18" s="62">
        <v>1</v>
      </c>
      <c r="FL18" s="62">
        <v>1</v>
      </c>
      <c r="FM18" s="62">
        <v>1</v>
      </c>
      <c r="FN18" s="62">
        <v>1</v>
      </c>
      <c r="FO18" s="62">
        <v>2</v>
      </c>
      <c r="FP18" s="62">
        <v>2</v>
      </c>
      <c r="FQ18" s="62">
        <v>1</v>
      </c>
      <c r="FR18" s="62">
        <v>2</v>
      </c>
      <c r="FS18" s="62">
        <v>1</v>
      </c>
      <c r="FT18" s="62">
        <v>1</v>
      </c>
      <c r="FU18" s="62">
        <v>2</v>
      </c>
      <c r="FV18" s="62">
        <v>2</v>
      </c>
      <c r="FW18" s="62">
        <v>1</v>
      </c>
      <c r="FX18" s="62">
        <v>2</v>
      </c>
      <c r="FY18" s="62">
        <v>2</v>
      </c>
      <c r="FZ18" s="62">
        <v>1</v>
      </c>
      <c r="GA18" s="62">
        <v>1</v>
      </c>
      <c r="GB18" s="62">
        <v>2</v>
      </c>
      <c r="GC18" s="62">
        <v>2</v>
      </c>
      <c r="GD18" s="62">
        <v>1</v>
      </c>
      <c r="GE18" s="62">
        <v>1</v>
      </c>
      <c r="GF18" s="60">
        <f t="shared" si="83"/>
        <v>28</v>
      </c>
      <c r="GG18" s="61">
        <f t="shared" si="84"/>
        <v>1.4</v>
      </c>
      <c r="GH18" s="1"/>
      <c r="GI18" s="60" t="s">
        <v>1260</v>
      </c>
      <c r="GJ18" s="62" t="s">
        <v>513</v>
      </c>
      <c r="GK18" s="61" t="s">
        <v>507</v>
      </c>
      <c r="GL18" s="1" t="s">
        <v>440</v>
      </c>
      <c r="GM18" s="60">
        <v>1</v>
      </c>
      <c r="GN18" s="62">
        <v>5</v>
      </c>
      <c r="GO18" s="62">
        <v>1</v>
      </c>
      <c r="GP18" s="62">
        <v>4</v>
      </c>
      <c r="GQ18" s="62">
        <v>4</v>
      </c>
      <c r="GR18" s="62">
        <v>4</v>
      </c>
      <c r="GS18" s="62">
        <f>LOOKUP(GR18,{1,2,3,4,5},{5,4,3,2,1})</f>
        <v>2</v>
      </c>
      <c r="GT18" s="62">
        <v>3</v>
      </c>
      <c r="GU18" s="62">
        <f>LOOKUP(GT18,{1,2,3,4,5},{5,4,3,2,1})</f>
        <v>3</v>
      </c>
      <c r="GV18" s="62">
        <v>2</v>
      </c>
      <c r="GW18" s="62">
        <v>3</v>
      </c>
      <c r="GX18" s="62">
        <f>LOOKUP(GW18,{1,2,3,4,5},{5,4,3,2,1})</f>
        <v>3</v>
      </c>
      <c r="GY18" s="62">
        <v>2</v>
      </c>
      <c r="GZ18" s="62">
        <v>4</v>
      </c>
      <c r="HA18" s="62">
        <v>4</v>
      </c>
      <c r="HB18" s="62">
        <v>4</v>
      </c>
      <c r="HC18" s="62">
        <v>4</v>
      </c>
      <c r="HD18" s="62">
        <v>4</v>
      </c>
      <c r="HE18" s="62">
        <v>4</v>
      </c>
      <c r="HF18" s="62">
        <v>2</v>
      </c>
      <c r="HG18" s="62">
        <f>LOOKUP(HF18,{1,2,3,4,5},{5,4,3,2,1})</f>
        <v>4</v>
      </c>
      <c r="HH18" s="62">
        <v>2</v>
      </c>
      <c r="HI18" s="62">
        <f>LOOKUP(HH18,{1,2,3,4,5},{5,4,3,2,1})</f>
        <v>4</v>
      </c>
      <c r="HJ18" s="62">
        <f t="shared" si="85"/>
        <v>58</v>
      </c>
      <c r="HK18" s="62">
        <f t="shared" si="86"/>
        <v>3.41</v>
      </c>
      <c r="HL18" s="1"/>
      <c r="HM18" s="62">
        <v>1</v>
      </c>
      <c r="HN18" s="62">
        <v>1</v>
      </c>
      <c r="HO18" s="62">
        <v>2</v>
      </c>
      <c r="HP18" s="62">
        <v>1</v>
      </c>
      <c r="HQ18" s="62">
        <v>1</v>
      </c>
      <c r="HR18" s="62">
        <v>1</v>
      </c>
      <c r="HS18" s="62">
        <v>1</v>
      </c>
      <c r="HT18" s="62">
        <v>3</v>
      </c>
      <c r="HU18" s="62">
        <v>1</v>
      </c>
      <c r="HV18" s="62">
        <v>2</v>
      </c>
      <c r="HW18" s="62">
        <v>1</v>
      </c>
      <c r="HX18" s="62">
        <v>1</v>
      </c>
      <c r="HY18" s="62">
        <v>1</v>
      </c>
      <c r="HZ18" s="62">
        <v>1</v>
      </c>
      <c r="IA18" s="62">
        <v>1</v>
      </c>
      <c r="IB18" s="62">
        <v>3</v>
      </c>
      <c r="IC18" s="62">
        <v>2</v>
      </c>
      <c r="ID18" s="62">
        <v>1</v>
      </c>
      <c r="IE18" s="62">
        <v>2</v>
      </c>
      <c r="IF18" s="62">
        <f>LOOKUP(IE18,{1,2,3},{3,2,1})</f>
        <v>2</v>
      </c>
      <c r="IG18" s="60">
        <f t="shared" si="87"/>
        <v>23</v>
      </c>
      <c r="IH18" s="61">
        <f t="shared" si="88"/>
        <v>1.35</v>
      </c>
      <c r="II18" s="1"/>
      <c r="IJ18" s="60">
        <v>1</v>
      </c>
      <c r="IK18" s="62">
        <v>1</v>
      </c>
      <c r="IL18" s="62">
        <v>4</v>
      </c>
      <c r="IM18" s="62">
        <v>3</v>
      </c>
      <c r="IN18" s="62">
        <v>1</v>
      </c>
      <c r="IO18" s="62">
        <v>4</v>
      </c>
      <c r="IP18" s="61">
        <v>2</v>
      </c>
      <c r="IQ18" s="60">
        <v>1</v>
      </c>
      <c r="IR18" s="62">
        <v>2</v>
      </c>
      <c r="IS18" s="62">
        <v>5</v>
      </c>
      <c r="IT18" s="62">
        <v>4</v>
      </c>
      <c r="IU18" s="62">
        <v>3</v>
      </c>
      <c r="IV18" s="62">
        <v>4</v>
      </c>
      <c r="IW18" s="61">
        <v>4</v>
      </c>
      <c r="IX18" s="60">
        <v>1</v>
      </c>
      <c r="IY18" s="62">
        <v>2</v>
      </c>
      <c r="IZ18" s="62">
        <v>3</v>
      </c>
      <c r="JA18" s="62">
        <v>2</v>
      </c>
      <c r="JB18" s="62">
        <v>3</v>
      </c>
      <c r="JC18" s="62">
        <v>1</v>
      </c>
      <c r="JD18" s="61">
        <v>2</v>
      </c>
      <c r="JE18" s="60">
        <v>1</v>
      </c>
      <c r="JF18" s="62">
        <v>4</v>
      </c>
      <c r="JG18" s="62">
        <v>5</v>
      </c>
      <c r="JH18" s="62">
        <v>4</v>
      </c>
      <c r="JI18" s="62">
        <v>3</v>
      </c>
      <c r="JJ18" s="62">
        <v>4</v>
      </c>
      <c r="JK18" s="61">
        <v>4</v>
      </c>
      <c r="JL18" s="60">
        <v>1</v>
      </c>
      <c r="JM18" s="62">
        <v>4</v>
      </c>
      <c r="JN18" s="62">
        <v>4</v>
      </c>
      <c r="JO18" s="62">
        <v>4</v>
      </c>
      <c r="JP18" s="62">
        <v>4</v>
      </c>
      <c r="JQ18" s="62">
        <v>4</v>
      </c>
      <c r="JR18" s="61">
        <v>4</v>
      </c>
      <c r="JS18" s="1"/>
      <c r="JT18" s="60">
        <v>1</v>
      </c>
      <c r="JU18" s="62">
        <v>3</v>
      </c>
      <c r="JV18" s="62">
        <v>4</v>
      </c>
      <c r="JW18" s="62">
        <v>3</v>
      </c>
      <c r="JX18" s="62">
        <v>3</v>
      </c>
      <c r="JY18" s="62">
        <v>3</v>
      </c>
      <c r="JZ18" s="62">
        <v>1</v>
      </c>
      <c r="KA18" s="62">
        <v>4</v>
      </c>
      <c r="KB18" s="62">
        <v>2</v>
      </c>
      <c r="KC18" s="62">
        <v>4</v>
      </c>
      <c r="KD18" s="62">
        <v>4</v>
      </c>
      <c r="KE18" s="62">
        <v>3</v>
      </c>
      <c r="KF18" s="62">
        <v>4</v>
      </c>
      <c r="KG18" s="62">
        <v>2</v>
      </c>
      <c r="KH18" s="62">
        <v>2</v>
      </c>
      <c r="KI18" s="62">
        <v>2</v>
      </c>
      <c r="KJ18" s="62">
        <v>2</v>
      </c>
      <c r="KK18" s="62">
        <v>2</v>
      </c>
      <c r="KL18" s="62">
        <v>1</v>
      </c>
      <c r="KM18" s="62">
        <v>1</v>
      </c>
      <c r="KN18" s="62">
        <v>2</v>
      </c>
      <c r="KO18" s="62">
        <v>1</v>
      </c>
      <c r="KP18" s="61">
        <v>2</v>
      </c>
      <c r="KQ18" s="1"/>
      <c r="KR18" s="60">
        <v>2</v>
      </c>
      <c r="KS18" s="62">
        <v>2</v>
      </c>
      <c r="KT18" s="62">
        <v>1</v>
      </c>
      <c r="KU18" s="62">
        <v>1</v>
      </c>
      <c r="KV18" s="62">
        <v>2</v>
      </c>
      <c r="KW18" s="62">
        <v>2</v>
      </c>
      <c r="KX18" s="62">
        <v>1</v>
      </c>
      <c r="KY18" s="62">
        <v>1</v>
      </c>
      <c r="KZ18" s="62">
        <v>1</v>
      </c>
      <c r="LA18" s="61">
        <v>2</v>
      </c>
      <c r="LB18" s="62">
        <f t="shared" si="89"/>
        <v>15</v>
      </c>
      <c r="LC18" s="1"/>
      <c r="LD18" s="60">
        <v>1</v>
      </c>
      <c r="LE18" s="62">
        <v>4</v>
      </c>
      <c r="LF18" s="62">
        <v>4</v>
      </c>
      <c r="LG18" s="62">
        <v>3</v>
      </c>
      <c r="LH18" s="62">
        <f>LOOKUP(LG18,{1,2,3,4,5},{5,4,3,2,1})</f>
        <v>3</v>
      </c>
      <c r="LI18" s="62">
        <v>4</v>
      </c>
      <c r="LJ18" s="62">
        <v>2</v>
      </c>
      <c r="LK18" s="62">
        <f>LOOKUP(LJ18,{1,2,3,4,5},{5,4,3,2,1})</f>
        <v>4</v>
      </c>
      <c r="LL18" s="62">
        <v>2</v>
      </c>
      <c r="LM18" s="62">
        <f>LOOKUP(LL18,{1,2,3,4,5},{5,4,3,2,1})</f>
        <v>4</v>
      </c>
      <c r="LN18" s="62">
        <v>2</v>
      </c>
      <c r="LO18" s="62">
        <v>2</v>
      </c>
      <c r="LP18" s="62">
        <v>3</v>
      </c>
      <c r="LQ18" s="62">
        <v>3</v>
      </c>
      <c r="LR18" s="62">
        <f>LOOKUP(LQ18,{1,2,3,4,5},{5,4,3,2,1})</f>
        <v>3</v>
      </c>
      <c r="LS18" s="62">
        <v>2</v>
      </c>
      <c r="LT18" s="62">
        <v>3</v>
      </c>
      <c r="LU18" s="62">
        <v>1</v>
      </c>
      <c r="LV18" s="62">
        <f>LOOKUP(LU18,{1,2,3,4,5},{5,4,3,2,1})</f>
        <v>5</v>
      </c>
      <c r="LW18" s="62">
        <v>2</v>
      </c>
      <c r="LX18" s="62">
        <v>4</v>
      </c>
      <c r="LY18" s="62">
        <f>LOOKUP(LX18,{1,2,3,4,5},{5,4,3,2,1})</f>
        <v>2</v>
      </c>
      <c r="LZ18" s="62">
        <v>2</v>
      </c>
      <c r="MA18" s="62">
        <f>LOOKUP(LZ18,{1,2,3,4,5},{5,4,3,2,1})</f>
        <v>4</v>
      </c>
      <c r="MB18" s="62">
        <v>4</v>
      </c>
      <c r="MC18" s="62">
        <v>3</v>
      </c>
      <c r="MD18" s="62">
        <f>LOOKUP(MC18,{1,2,3,4,5},{5,4,3,2,1})</f>
        <v>3</v>
      </c>
      <c r="ME18" s="62">
        <v>2</v>
      </c>
      <c r="MF18" s="62">
        <f>LOOKUP(ME18,{1,2,3,4,5},{5,4,3,2,1})</f>
        <v>4</v>
      </c>
      <c r="MG18" s="62">
        <v>2</v>
      </c>
      <c r="MH18" s="62">
        <f>LOOKUP(MG18,{1,2,3,4,5},{5,4,3,2,1})</f>
        <v>4</v>
      </c>
      <c r="MI18" s="62">
        <v>1</v>
      </c>
      <c r="MJ18" s="62">
        <v>2</v>
      </c>
      <c r="MK18" s="62">
        <v>3</v>
      </c>
      <c r="ML18" s="62">
        <v>1</v>
      </c>
      <c r="MM18" s="62">
        <f>LOOKUP(ML18,{1,2,3,4,5},{5,4,3,2,1})</f>
        <v>5</v>
      </c>
      <c r="MN18" s="62">
        <v>3</v>
      </c>
      <c r="MO18" s="62">
        <f>LOOKUP(MN18,{1,2,3,4,5},{5,4,3,2,1})</f>
        <v>3</v>
      </c>
      <c r="MP18" s="62">
        <v>1</v>
      </c>
      <c r="MQ18" s="62">
        <f>LOOKUP(MP18,{1,2,3,4,5},{5,4,3,2,1})</f>
        <v>5</v>
      </c>
      <c r="MR18" s="62">
        <f t="shared" si="90"/>
        <v>85</v>
      </c>
      <c r="MS18" s="62">
        <f t="shared" si="91"/>
        <v>3.27</v>
      </c>
      <c r="MT18" s="1"/>
      <c r="MU18" s="59" t="s">
        <v>668</v>
      </c>
      <c r="MV18" s="1"/>
      <c r="MW18" s="1"/>
      <c r="MX18" s="1"/>
    </row>
    <row r="19" spans="1:362" x14ac:dyDescent="0.3">
      <c r="A19" s="59">
        <v>167</v>
      </c>
      <c r="B19" s="60" t="s">
        <v>1261</v>
      </c>
      <c r="C19" s="61">
        <v>1</v>
      </c>
      <c r="D19" s="1"/>
      <c r="E19" s="60">
        <v>21</v>
      </c>
      <c r="F19" s="62">
        <v>1</v>
      </c>
      <c r="G19" s="60">
        <v>1</v>
      </c>
      <c r="H19" s="62">
        <v>2</v>
      </c>
      <c r="I19" s="61">
        <v>1</v>
      </c>
      <c r="J19" s="60">
        <v>1</v>
      </c>
      <c r="K19" s="62"/>
      <c r="L19" s="62">
        <v>1</v>
      </c>
      <c r="M19" s="62"/>
      <c r="N19" s="62"/>
      <c r="O19" s="62"/>
      <c r="P19" s="62"/>
      <c r="Q19" s="61"/>
      <c r="R19" s="60">
        <v>3</v>
      </c>
      <c r="S19" s="62">
        <v>4</v>
      </c>
      <c r="T19" s="61" t="s">
        <v>852</v>
      </c>
      <c r="U19" s="60">
        <v>4</v>
      </c>
      <c r="V19" s="62">
        <v>18</v>
      </c>
      <c r="W19" s="62">
        <v>80</v>
      </c>
      <c r="X19" s="61">
        <v>35</v>
      </c>
      <c r="Y19" s="1"/>
      <c r="Z19" s="60">
        <v>1</v>
      </c>
      <c r="AA19" s="62">
        <v>1</v>
      </c>
      <c r="AB19" s="62">
        <f t="shared" si="0"/>
        <v>1</v>
      </c>
      <c r="AC19" s="62">
        <v>1</v>
      </c>
      <c r="AD19" s="62">
        <f t="shared" si="1"/>
        <v>1</v>
      </c>
      <c r="AE19" s="62">
        <v>1</v>
      </c>
      <c r="AF19" s="62">
        <f t="shared" si="2"/>
        <v>1</v>
      </c>
      <c r="AG19" s="62">
        <v>1</v>
      </c>
      <c r="AH19" s="62">
        <f t="shared" si="3"/>
        <v>-1</v>
      </c>
      <c r="AI19" s="62">
        <v>2</v>
      </c>
      <c r="AJ19" s="62">
        <f t="shared" si="4"/>
        <v>1</v>
      </c>
      <c r="AK19" s="62">
        <v>1</v>
      </c>
      <c r="AL19" s="62">
        <f t="shared" si="5"/>
        <v>1</v>
      </c>
      <c r="AM19" s="62">
        <v>2</v>
      </c>
      <c r="AN19" s="62">
        <f t="shared" si="6"/>
        <v>1</v>
      </c>
      <c r="AO19" s="62">
        <v>2</v>
      </c>
      <c r="AP19" s="62">
        <f t="shared" si="7"/>
        <v>1</v>
      </c>
      <c r="AQ19" s="62">
        <v>2</v>
      </c>
      <c r="AR19" s="62">
        <f t="shared" si="8"/>
        <v>-1</v>
      </c>
      <c r="AS19" s="62">
        <v>1</v>
      </c>
      <c r="AT19" s="62">
        <f t="shared" si="9"/>
        <v>-1</v>
      </c>
      <c r="AU19" s="62">
        <v>1</v>
      </c>
      <c r="AV19" s="62">
        <f t="shared" si="10"/>
        <v>-1</v>
      </c>
      <c r="AW19" s="62">
        <v>1</v>
      </c>
      <c r="AX19" s="62">
        <f t="shared" si="11"/>
        <v>1</v>
      </c>
      <c r="AY19" s="62">
        <v>1</v>
      </c>
      <c r="AZ19" s="62">
        <f t="shared" si="12"/>
        <v>1</v>
      </c>
      <c r="BA19" s="62">
        <v>2</v>
      </c>
      <c r="BB19" s="62">
        <f t="shared" si="13"/>
        <v>1</v>
      </c>
      <c r="BC19" s="62">
        <v>1</v>
      </c>
      <c r="BD19" s="62">
        <f t="shared" si="14"/>
        <v>1</v>
      </c>
      <c r="BE19" s="62">
        <v>2</v>
      </c>
      <c r="BF19" s="62">
        <f t="shared" si="15"/>
        <v>1</v>
      </c>
      <c r="BG19" s="62">
        <v>2</v>
      </c>
      <c r="BH19" s="62">
        <f t="shared" si="16"/>
        <v>1</v>
      </c>
      <c r="BI19" s="62">
        <v>2</v>
      </c>
      <c r="BJ19" s="62">
        <f t="shared" si="17"/>
        <v>-1</v>
      </c>
      <c r="BK19" s="62">
        <v>1</v>
      </c>
      <c r="BL19" s="62">
        <f t="shared" si="18"/>
        <v>1</v>
      </c>
      <c r="BM19" s="62">
        <v>2</v>
      </c>
      <c r="BN19" s="62">
        <f t="shared" si="19"/>
        <v>1</v>
      </c>
      <c r="BO19" s="62">
        <v>2</v>
      </c>
      <c r="BP19" s="62">
        <f t="shared" si="20"/>
        <v>1</v>
      </c>
      <c r="BQ19" s="59">
        <f t="shared" si="21"/>
        <v>11</v>
      </c>
      <c r="BR19" s="1"/>
      <c r="BS19" s="60">
        <v>1</v>
      </c>
      <c r="BT19" s="62">
        <v>3</v>
      </c>
      <c r="BU19" s="62">
        <v>4</v>
      </c>
      <c r="BV19" s="62">
        <v>3</v>
      </c>
      <c r="BW19" s="62">
        <v>3</v>
      </c>
      <c r="BX19" s="62">
        <v>3</v>
      </c>
      <c r="BY19" s="62">
        <v>3</v>
      </c>
      <c r="BZ19" s="62">
        <v>4</v>
      </c>
      <c r="CA19" s="62">
        <v>3</v>
      </c>
      <c r="CB19" s="62">
        <v>3</v>
      </c>
      <c r="CC19" s="62">
        <v>1</v>
      </c>
      <c r="CD19" s="62">
        <v>1</v>
      </c>
      <c r="CE19" s="62">
        <v>1</v>
      </c>
      <c r="CF19" s="62">
        <v>1</v>
      </c>
      <c r="CG19" s="62">
        <v>1</v>
      </c>
      <c r="CH19" s="62">
        <v>1</v>
      </c>
      <c r="CI19" s="62">
        <v>1</v>
      </c>
      <c r="CJ19" s="62">
        <v>1</v>
      </c>
      <c r="CK19" s="62">
        <v>1</v>
      </c>
      <c r="CL19" s="62">
        <v>1</v>
      </c>
      <c r="CM19" s="62">
        <v>1</v>
      </c>
      <c r="CN19" s="62">
        <v>3</v>
      </c>
      <c r="CO19" s="62">
        <f>LOOKUP(CN19,{1,2,3,4,5},{5,4,3,2,1})</f>
        <v>3</v>
      </c>
      <c r="CP19" s="62">
        <v>3</v>
      </c>
      <c r="CQ19" s="62">
        <v>3</v>
      </c>
      <c r="CR19" s="62">
        <v>2</v>
      </c>
      <c r="CS19" s="62">
        <v>2</v>
      </c>
      <c r="CT19" s="62">
        <v>2</v>
      </c>
      <c r="CU19" s="62">
        <v>2</v>
      </c>
      <c r="CV19" s="62">
        <v>2</v>
      </c>
      <c r="CW19" s="62">
        <f>LOOKUP(CV19,{1,2,3,4,5},{5,4,3,2,1})</f>
        <v>4</v>
      </c>
      <c r="CX19" s="62">
        <v>2</v>
      </c>
      <c r="CY19" s="62">
        <f>LOOKUP(CX19,{1,2,3,4,5},{5,4,3,2,1})</f>
        <v>4</v>
      </c>
      <c r="CZ19" s="62">
        <v>2</v>
      </c>
      <c r="DA19" s="62">
        <f>LOOKUP(CZ19,{1,2,3,4,5},{5,4,3,2,1})</f>
        <v>4</v>
      </c>
      <c r="DB19" s="62">
        <v>2</v>
      </c>
      <c r="DC19" s="62">
        <v>2</v>
      </c>
      <c r="DD19" s="62">
        <v>2</v>
      </c>
      <c r="DE19" s="62">
        <v>2</v>
      </c>
      <c r="DF19" s="62">
        <v>2</v>
      </c>
      <c r="DG19" s="62">
        <v>2</v>
      </c>
      <c r="DH19" s="60">
        <f t="shared" si="57"/>
        <v>10</v>
      </c>
      <c r="DI19" s="62">
        <f t="shared" si="58"/>
        <v>3.3332999999999999</v>
      </c>
      <c r="DJ19" s="62">
        <f t="shared" si="59"/>
        <v>6</v>
      </c>
      <c r="DK19" s="62">
        <f t="shared" si="60"/>
        <v>2</v>
      </c>
      <c r="DL19" s="62">
        <f t="shared" si="61"/>
        <v>16</v>
      </c>
      <c r="DM19" s="61">
        <f t="shared" si="62"/>
        <v>2.6667000000000001</v>
      </c>
      <c r="DN19" s="60">
        <f t="shared" si="63"/>
        <v>10</v>
      </c>
      <c r="DO19" s="62">
        <f t="shared" si="64"/>
        <v>1.6667000000000001</v>
      </c>
      <c r="DP19" s="62">
        <f t="shared" si="65"/>
        <v>15</v>
      </c>
      <c r="DQ19" s="62">
        <f t="shared" si="66"/>
        <v>1.875</v>
      </c>
      <c r="DR19" s="62">
        <f t="shared" si="67"/>
        <v>25</v>
      </c>
      <c r="DS19" s="61">
        <f t="shared" si="68"/>
        <v>1.79</v>
      </c>
      <c r="DT19" s="60">
        <f t="shared" si="69"/>
        <v>5</v>
      </c>
      <c r="DU19" s="62">
        <f t="shared" si="70"/>
        <v>1.6667000000000001</v>
      </c>
      <c r="DV19" s="62">
        <f t="shared" si="71"/>
        <v>8</v>
      </c>
      <c r="DW19" s="62">
        <f t="shared" si="72"/>
        <v>2.6667000000000001</v>
      </c>
      <c r="DX19" s="62">
        <f t="shared" si="73"/>
        <v>13</v>
      </c>
      <c r="DY19" s="61">
        <f t="shared" si="74"/>
        <v>2.17</v>
      </c>
      <c r="DZ19" s="60">
        <f t="shared" si="75"/>
        <v>18</v>
      </c>
      <c r="EA19" s="61">
        <f t="shared" si="76"/>
        <v>3</v>
      </c>
      <c r="EB19" s="60">
        <f t="shared" si="77"/>
        <v>6</v>
      </c>
      <c r="EC19" s="61">
        <f t="shared" si="78"/>
        <v>2</v>
      </c>
      <c r="ED19" s="60">
        <f t="shared" si="79"/>
        <v>78</v>
      </c>
      <c r="EE19" s="61">
        <f t="shared" si="80"/>
        <v>2.23</v>
      </c>
      <c r="EF19" s="1"/>
      <c r="EG19" s="60">
        <v>1</v>
      </c>
      <c r="EH19" s="62">
        <v>1</v>
      </c>
      <c r="EI19" s="62">
        <v>1</v>
      </c>
      <c r="EJ19" s="62">
        <v>1</v>
      </c>
      <c r="EK19" s="62">
        <v>1</v>
      </c>
      <c r="EL19" s="62">
        <v>1</v>
      </c>
      <c r="EM19" s="62">
        <v>1</v>
      </c>
      <c r="EN19" s="62">
        <v>1</v>
      </c>
      <c r="EO19" s="62">
        <v>1</v>
      </c>
      <c r="EP19" s="62" t="s">
        <v>668</v>
      </c>
      <c r="EQ19" s="62">
        <v>4</v>
      </c>
      <c r="ER19" s="62">
        <v>1</v>
      </c>
      <c r="ES19" s="62">
        <v>1</v>
      </c>
      <c r="ET19" s="62">
        <v>1</v>
      </c>
      <c r="EU19" s="62">
        <v>1</v>
      </c>
      <c r="EV19" s="62">
        <v>1</v>
      </c>
      <c r="EW19" s="62">
        <v>4</v>
      </c>
      <c r="EX19" s="62">
        <v>4</v>
      </c>
      <c r="EY19" s="62">
        <v>1</v>
      </c>
      <c r="EZ19" s="62">
        <v>1</v>
      </c>
      <c r="FA19" s="62">
        <v>1</v>
      </c>
      <c r="FB19" s="62">
        <v>1</v>
      </c>
      <c r="FC19" s="60">
        <f t="shared" si="81"/>
        <v>28</v>
      </c>
      <c r="FD19" s="61">
        <f t="shared" si="82"/>
        <v>1.4</v>
      </c>
      <c r="FE19" s="1"/>
      <c r="FF19" s="60" t="s">
        <v>514</v>
      </c>
      <c r="FG19" s="62" t="s">
        <v>1262</v>
      </c>
      <c r="FH19" s="61" t="s">
        <v>668</v>
      </c>
      <c r="FI19" s="1" t="s">
        <v>440</v>
      </c>
      <c r="FJ19" s="60">
        <v>1</v>
      </c>
      <c r="FK19" s="62">
        <v>1</v>
      </c>
      <c r="FL19" s="62">
        <v>1</v>
      </c>
      <c r="FM19" s="62">
        <v>1</v>
      </c>
      <c r="FN19" s="62">
        <v>2</v>
      </c>
      <c r="FO19" s="62">
        <v>2</v>
      </c>
      <c r="FP19" s="62">
        <v>2</v>
      </c>
      <c r="FQ19" s="62">
        <v>2</v>
      </c>
      <c r="FR19" s="62">
        <v>2</v>
      </c>
      <c r="FS19" s="62">
        <v>1</v>
      </c>
      <c r="FT19" s="62">
        <v>1</v>
      </c>
      <c r="FU19" s="62"/>
      <c r="FV19" s="62">
        <v>2</v>
      </c>
      <c r="FW19" s="62">
        <v>2</v>
      </c>
      <c r="FX19" s="62">
        <v>2</v>
      </c>
      <c r="FY19" s="62">
        <v>2</v>
      </c>
      <c r="FZ19" s="62">
        <v>1</v>
      </c>
      <c r="GA19" s="62">
        <v>1</v>
      </c>
      <c r="GB19" s="62">
        <v>2</v>
      </c>
      <c r="GC19" s="62">
        <v>2</v>
      </c>
      <c r="GD19" s="62">
        <v>2</v>
      </c>
      <c r="GE19" s="62">
        <v>2</v>
      </c>
      <c r="GF19" s="60">
        <f t="shared" si="83"/>
        <v>33</v>
      </c>
      <c r="GG19" s="61">
        <f t="shared" si="84"/>
        <v>1.65</v>
      </c>
      <c r="GH19" s="1"/>
      <c r="GI19" s="60" t="s">
        <v>1255</v>
      </c>
      <c r="GJ19" s="62" t="s">
        <v>513</v>
      </c>
      <c r="GK19" s="61" t="s">
        <v>668</v>
      </c>
      <c r="GL19" s="1" t="s">
        <v>440</v>
      </c>
      <c r="GM19" s="60">
        <v>1</v>
      </c>
      <c r="GN19" s="62">
        <v>3</v>
      </c>
      <c r="GO19" s="62">
        <v>3</v>
      </c>
      <c r="GP19" s="62">
        <v>3</v>
      </c>
      <c r="GQ19" s="62">
        <v>3</v>
      </c>
      <c r="GR19" s="62">
        <v>3</v>
      </c>
      <c r="GS19" s="62">
        <f>LOOKUP(GR19,{1,2,3,4,5},{5,4,3,2,1})</f>
        <v>3</v>
      </c>
      <c r="GT19" s="62">
        <v>3</v>
      </c>
      <c r="GU19" s="62">
        <f>LOOKUP(GT19,{1,2,3,4,5},{5,4,3,2,1})</f>
        <v>3</v>
      </c>
      <c r="GV19" s="62">
        <v>3</v>
      </c>
      <c r="GW19" s="62">
        <v>3</v>
      </c>
      <c r="GX19" s="62">
        <f>LOOKUP(GW19,{1,2,3,4,5},{5,4,3,2,1})</f>
        <v>3</v>
      </c>
      <c r="GY19" s="62">
        <v>3</v>
      </c>
      <c r="GZ19" s="62">
        <v>3</v>
      </c>
      <c r="HA19" s="62">
        <v>3</v>
      </c>
      <c r="HB19" s="62">
        <v>3</v>
      </c>
      <c r="HC19" s="62">
        <v>3</v>
      </c>
      <c r="HD19" s="62">
        <v>3</v>
      </c>
      <c r="HE19" s="62">
        <v>3</v>
      </c>
      <c r="HF19" s="62">
        <v>3</v>
      </c>
      <c r="HG19" s="62">
        <f>LOOKUP(HF19,{1,2,3,4,5},{5,4,3,2,1})</f>
        <v>3</v>
      </c>
      <c r="HH19" s="62">
        <v>3</v>
      </c>
      <c r="HI19" s="62">
        <f>LOOKUP(HH19,{1,2,3,4,5},{5,4,3,2,1})</f>
        <v>3</v>
      </c>
      <c r="HJ19" s="62">
        <f t="shared" si="85"/>
        <v>51</v>
      </c>
      <c r="HK19" s="62">
        <f t="shared" si="86"/>
        <v>3</v>
      </c>
      <c r="HL19" s="1"/>
      <c r="HM19" s="62">
        <v>1</v>
      </c>
      <c r="HN19" s="62">
        <v>3</v>
      </c>
      <c r="HO19" s="62">
        <v>3</v>
      </c>
      <c r="HP19" s="62">
        <v>3</v>
      </c>
      <c r="HQ19" s="62">
        <v>3</v>
      </c>
      <c r="HR19" s="62">
        <v>3</v>
      </c>
      <c r="HS19" s="62">
        <v>3</v>
      </c>
      <c r="HT19" s="62">
        <v>3</v>
      </c>
      <c r="HU19" s="62">
        <v>1</v>
      </c>
      <c r="HV19" s="62">
        <v>3</v>
      </c>
      <c r="HW19" s="62">
        <v>3</v>
      </c>
      <c r="HX19" s="62">
        <v>3</v>
      </c>
      <c r="HY19" s="62">
        <v>3</v>
      </c>
      <c r="HZ19" s="62">
        <v>3</v>
      </c>
      <c r="IA19" s="62">
        <v>3</v>
      </c>
      <c r="IB19" s="62">
        <v>3</v>
      </c>
      <c r="IC19" s="62">
        <v>3</v>
      </c>
      <c r="ID19" s="62">
        <v>3</v>
      </c>
      <c r="IE19" s="62">
        <v>3</v>
      </c>
      <c r="IF19" s="62">
        <f>LOOKUP(IE19,{1,2,3},{3,2,1})</f>
        <v>1</v>
      </c>
      <c r="IG19" s="60">
        <f t="shared" si="87"/>
        <v>47</v>
      </c>
      <c r="IH19" s="61">
        <f t="shared" si="88"/>
        <v>2.76</v>
      </c>
      <c r="II19" s="1"/>
      <c r="IJ19" s="60">
        <v>1</v>
      </c>
      <c r="IK19" s="62">
        <v>1</v>
      </c>
      <c r="IL19" s="62">
        <v>2</v>
      </c>
      <c r="IM19" s="62">
        <v>2</v>
      </c>
      <c r="IN19" s="62">
        <v>1</v>
      </c>
      <c r="IO19" s="62">
        <v>5</v>
      </c>
      <c r="IP19" s="61">
        <v>1</v>
      </c>
      <c r="IQ19" s="60">
        <v>1</v>
      </c>
      <c r="IR19" s="62">
        <v>1</v>
      </c>
      <c r="IS19" s="62">
        <v>2</v>
      </c>
      <c r="IT19" s="62">
        <v>2</v>
      </c>
      <c r="IU19" s="62">
        <v>1</v>
      </c>
      <c r="IV19" s="62">
        <v>5</v>
      </c>
      <c r="IW19" s="61">
        <v>1</v>
      </c>
      <c r="IX19" s="60">
        <v>1</v>
      </c>
      <c r="IY19" s="62">
        <v>5</v>
      </c>
      <c r="IZ19" s="62">
        <v>5</v>
      </c>
      <c r="JA19" s="62">
        <v>3</v>
      </c>
      <c r="JB19" s="62">
        <v>3</v>
      </c>
      <c r="JC19" s="62">
        <v>3</v>
      </c>
      <c r="JD19" s="61">
        <v>3</v>
      </c>
      <c r="JE19" s="60">
        <v>1</v>
      </c>
      <c r="JF19" s="62">
        <v>3</v>
      </c>
      <c r="JG19" s="62">
        <v>3</v>
      </c>
      <c r="JH19" s="62">
        <v>3</v>
      </c>
      <c r="JI19" s="62">
        <v>3</v>
      </c>
      <c r="JJ19" s="62">
        <v>3</v>
      </c>
      <c r="JK19" s="61">
        <v>3</v>
      </c>
      <c r="JL19" s="60">
        <v>1</v>
      </c>
      <c r="JM19" s="62">
        <v>5</v>
      </c>
      <c r="JN19" s="62">
        <v>5</v>
      </c>
      <c r="JO19" s="62">
        <v>4</v>
      </c>
      <c r="JP19" s="62">
        <v>5</v>
      </c>
      <c r="JQ19" s="62">
        <v>1</v>
      </c>
      <c r="JR19" s="61">
        <v>5</v>
      </c>
      <c r="JS19" s="1"/>
      <c r="JT19" s="60">
        <v>1</v>
      </c>
      <c r="JU19" s="62">
        <v>5</v>
      </c>
      <c r="JV19" s="62">
        <v>4</v>
      </c>
      <c r="JW19" s="62">
        <v>2</v>
      </c>
      <c r="JX19" s="62">
        <v>1</v>
      </c>
      <c r="JY19" s="62">
        <v>2</v>
      </c>
      <c r="JZ19" s="62">
        <v>1</v>
      </c>
      <c r="KA19" s="62">
        <v>4</v>
      </c>
      <c r="KB19" s="62">
        <v>1</v>
      </c>
      <c r="KC19" s="62">
        <v>5</v>
      </c>
      <c r="KD19" s="62">
        <v>4</v>
      </c>
      <c r="KE19" s="62">
        <v>1</v>
      </c>
      <c r="KF19" s="62">
        <v>5</v>
      </c>
      <c r="KG19" s="62">
        <v>1</v>
      </c>
      <c r="KH19" s="62">
        <v>3</v>
      </c>
      <c r="KI19" s="62">
        <v>1</v>
      </c>
      <c r="KJ19" s="62">
        <v>1</v>
      </c>
      <c r="KK19" s="62">
        <v>1</v>
      </c>
      <c r="KL19" s="62">
        <v>1</v>
      </c>
      <c r="KM19" s="62">
        <v>1</v>
      </c>
      <c r="KN19" s="62">
        <v>1</v>
      </c>
      <c r="KO19" s="62">
        <v>1</v>
      </c>
      <c r="KP19" s="61">
        <v>1</v>
      </c>
      <c r="KQ19" s="1"/>
      <c r="KR19" s="60">
        <v>1</v>
      </c>
      <c r="KS19" s="62">
        <v>1</v>
      </c>
      <c r="KT19" s="62">
        <v>1</v>
      </c>
      <c r="KU19" s="62">
        <v>1</v>
      </c>
      <c r="KV19" s="62">
        <v>2</v>
      </c>
      <c r="KW19" s="62">
        <v>2</v>
      </c>
      <c r="KX19" s="62">
        <v>1</v>
      </c>
      <c r="KY19" s="62">
        <v>1</v>
      </c>
      <c r="KZ19" s="62">
        <v>1</v>
      </c>
      <c r="LA19" s="61">
        <v>1</v>
      </c>
      <c r="LB19" s="62">
        <f t="shared" si="89"/>
        <v>12</v>
      </c>
      <c r="LC19" s="1"/>
      <c r="LD19" s="60">
        <v>1</v>
      </c>
      <c r="LE19" s="62">
        <v>4</v>
      </c>
      <c r="LF19" s="62">
        <v>5</v>
      </c>
      <c r="LG19" s="62">
        <v>5</v>
      </c>
      <c r="LH19" s="62">
        <f>LOOKUP(LG19,{1,2,3,4,5},{5,4,3,2,1})</f>
        <v>1</v>
      </c>
      <c r="LI19" s="62">
        <v>5</v>
      </c>
      <c r="LJ19" s="62">
        <v>3</v>
      </c>
      <c r="LK19" s="62">
        <f>LOOKUP(LJ19,{1,2,3,4,5},{5,4,3,2,1})</f>
        <v>3</v>
      </c>
      <c r="LL19" s="62">
        <v>1</v>
      </c>
      <c r="LM19" s="62">
        <f>LOOKUP(LL19,{1,2,3,4,5},{5,4,3,2,1})</f>
        <v>5</v>
      </c>
      <c r="LN19" s="62">
        <v>5</v>
      </c>
      <c r="LO19" s="62">
        <v>4</v>
      </c>
      <c r="LP19" s="62">
        <v>5</v>
      </c>
      <c r="LQ19" s="62">
        <v>3</v>
      </c>
      <c r="LR19" s="62">
        <f>LOOKUP(LQ19,{1,2,3,4,5},{5,4,3,2,1})</f>
        <v>3</v>
      </c>
      <c r="LS19" s="62">
        <v>3</v>
      </c>
      <c r="LT19" s="62">
        <v>2</v>
      </c>
      <c r="LU19" s="62">
        <v>2</v>
      </c>
      <c r="LV19" s="62">
        <f>LOOKUP(LU19,{1,2,3,4,5},{5,4,3,2,1})</f>
        <v>4</v>
      </c>
      <c r="LW19" s="62">
        <v>1</v>
      </c>
      <c r="LX19" s="62">
        <v>1</v>
      </c>
      <c r="LY19" s="62">
        <f>LOOKUP(LX19,{1,2,3,4,5},{5,4,3,2,1})</f>
        <v>5</v>
      </c>
      <c r="LZ19" s="62">
        <v>1</v>
      </c>
      <c r="MA19" s="62">
        <f>LOOKUP(LZ19,{1,2,3,4,5},{5,4,3,2,1})</f>
        <v>5</v>
      </c>
      <c r="MB19" s="62">
        <v>1</v>
      </c>
      <c r="MC19" s="62">
        <v>1</v>
      </c>
      <c r="MD19" s="62">
        <f>LOOKUP(MC19,{1,2,3,4,5},{5,4,3,2,1})</f>
        <v>5</v>
      </c>
      <c r="ME19" s="62">
        <v>1</v>
      </c>
      <c r="MF19" s="62">
        <f>LOOKUP(ME19,{1,2,3,4,5},{5,4,3,2,1})</f>
        <v>5</v>
      </c>
      <c r="MG19" s="62">
        <v>3</v>
      </c>
      <c r="MH19" s="62">
        <f>LOOKUP(MG19,{1,2,3,4,5},{5,4,3,2,1})</f>
        <v>3</v>
      </c>
      <c r="MI19" s="62">
        <v>2</v>
      </c>
      <c r="MJ19" s="62">
        <v>5</v>
      </c>
      <c r="MK19" s="62">
        <v>5</v>
      </c>
      <c r="ML19" s="62">
        <v>3</v>
      </c>
      <c r="MM19" s="62">
        <f>LOOKUP(ML19,{1,2,3,4,5},{5,4,3,2,1})</f>
        <v>3</v>
      </c>
      <c r="MN19" s="62">
        <v>3</v>
      </c>
      <c r="MO19" s="62">
        <f>LOOKUP(MN19,{1,2,3,4,5},{5,4,3,2,1})</f>
        <v>3</v>
      </c>
      <c r="MP19" s="62">
        <v>3</v>
      </c>
      <c r="MQ19" s="62">
        <f>LOOKUP(MP19,{1,2,3,4,5},{5,4,3,2,1})</f>
        <v>3</v>
      </c>
      <c r="MR19" s="62">
        <f t="shared" si="90"/>
        <v>95</v>
      </c>
      <c r="MS19" s="62">
        <f t="shared" si="91"/>
        <v>3.65</v>
      </c>
      <c r="MT19" s="1"/>
      <c r="MU19" s="59" t="s">
        <v>668</v>
      </c>
      <c r="MV19" s="1"/>
      <c r="MW19" s="1"/>
      <c r="MX19" s="1"/>
    </row>
    <row r="20" spans="1:362" x14ac:dyDescent="0.3">
      <c r="A20" s="59">
        <v>172</v>
      </c>
      <c r="B20" s="60" t="s">
        <v>1263</v>
      </c>
      <c r="C20" s="61">
        <v>1</v>
      </c>
      <c r="D20" s="1"/>
      <c r="E20" s="60">
        <v>23</v>
      </c>
      <c r="F20" s="62">
        <v>1</v>
      </c>
      <c r="G20" s="60">
        <v>2</v>
      </c>
      <c r="H20" s="62">
        <v>2</v>
      </c>
      <c r="I20" s="61">
        <v>1</v>
      </c>
      <c r="J20" s="60">
        <v>1</v>
      </c>
      <c r="K20" s="62">
        <v>1</v>
      </c>
      <c r="L20" s="62"/>
      <c r="M20" s="62"/>
      <c r="N20" s="62"/>
      <c r="O20" s="62">
        <v>1</v>
      </c>
      <c r="P20" s="62"/>
      <c r="Q20" s="61"/>
      <c r="R20" s="60">
        <v>3</v>
      </c>
      <c r="S20" s="62">
        <v>4</v>
      </c>
      <c r="T20" s="61" t="s">
        <v>852</v>
      </c>
      <c r="U20" s="60">
        <v>5</v>
      </c>
      <c r="V20" s="62">
        <v>15</v>
      </c>
      <c r="W20" s="62">
        <v>90</v>
      </c>
      <c r="X20" s="61">
        <v>90</v>
      </c>
      <c r="Y20" s="1"/>
      <c r="Z20" s="60">
        <v>1</v>
      </c>
      <c r="AA20" s="62">
        <v>1</v>
      </c>
      <c r="AB20" s="62">
        <f t="shared" si="0"/>
        <v>1</v>
      </c>
      <c r="AC20" s="62">
        <v>1</v>
      </c>
      <c r="AD20" s="62">
        <f t="shared" si="1"/>
        <v>1</v>
      </c>
      <c r="AE20" s="62">
        <v>1</v>
      </c>
      <c r="AF20" s="62">
        <f t="shared" si="2"/>
        <v>1</v>
      </c>
      <c r="AG20" s="62">
        <v>1</v>
      </c>
      <c r="AH20" s="62">
        <f t="shared" si="3"/>
        <v>-1</v>
      </c>
      <c r="AI20" s="62">
        <v>1</v>
      </c>
      <c r="AJ20" s="62">
        <f t="shared" si="4"/>
        <v>-1</v>
      </c>
      <c r="AK20" s="62">
        <v>1</v>
      </c>
      <c r="AL20" s="62">
        <f t="shared" si="5"/>
        <v>1</v>
      </c>
      <c r="AM20" s="62">
        <v>2</v>
      </c>
      <c r="AN20" s="62">
        <f t="shared" si="6"/>
        <v>1</v>
      </c>
      <c r="AO20" s="62">
        <v>1</v>
      </c>
      <c r="AP20" s="62">
        <f t="shared" si="7"/>
        <v>-1</v>
      </c>
      <c r="AQ20" s="62">
        <v>1</v>
      </c>
      <c r="AR20" s="62">
        <f t="shared" si="8"/>
        <v>1</v>
      </c>
      <c r="AS20" s="62">
        <v>1</v>
      </c>
      <c r="AT20" s="62">
        <f t="shared" si="9"/>
        <v>-1</v>
      </c>
      <c r="AU20" s="62">
        <v>1</v>
      </c>
      <c r="AV20" s="62">
        <f t="shared" si="10"/>
        <v>-1</v>
      </c>
      <c r="AW20" s="62">
        <v>1</v>
      </c>
      <c r="AX20" s="62">
        <f t="shared" si="11"/>
        <v>1</v>
      </c>
      <c r="AY20" s="62">
        <v>1</v>
      </c>
      <c r="AZ20" s="62">
        <f t="shared" si="12"/>
        <v>1</v>
      </c>
      <c r="BA20" s="62">
        <v>2</v>
      </c>
      <c r="BB20" s="62">
        <f t="shared" si="13"/>
        <v>1</v>
      </c>
      <c r="BC20" s="62">
        <v>1</v>
      </c>
      <c r="BD20" s="62">
        <f t="shared" si="14"/>
        <v>1</v>
      </c>
      <c r="BE20" s="62">
        <v>1</v>
      </c>
      <c r="BF20" s="62">
        <f t="shared" si="15"/>
        <v>-1</v>
      </c>
      <c r="BG20" s="62">
        <v>1</v>
      </c>
      <c r="BH20" s="62">
        <f t="shared" si="16"/>
        <v>-1</v>
      </c>
      <c r="BI20" s="62">
        <v>1</v>
      </c>
      <c r="BJ20" s="62">
        <f t="shared" si="17"/>
        <v>1</v>
      </c>
      <c r="BK20" s="62">
        <v>1</v>
      </c>
      <c r="BL20" s="62">
        <f t="shared" si="18"/>
        <v>1</v>
      </c>
      <c r="BM20" s="62">
        <v>2</v>
      </c>
      <c r="BN20" s="62">
        <f t="shared" si="19"/>
        <v>1</v>
      </c>
      <c r="BO20" s="62">
        <v>1</v>
      </c>
      <c r="BP20" s="62">
        <f t="shared" si="20"/>
        <v>-1</v>
      </c>
      <c r="BQ20" s="59">
        <f t="shared" si="21"/>
        <v>5</v>
      </c>
      <c r="BR20" s="1"/>
      <c r="BS20" s="60">
        <v>1</v>
      </c>
      <c r="BT20" s="62">
        <v>4</v>
      </c>
      <c r="BU20" s="62">
        <v>4</v>
      </c>
      <c r="BV20" s="62">
        <v>2</v>
      </c>
      <c r="BW20" s="62">
        <v>4</v>
      </c>
      <c r="BX20" s="62">
        <v>4</v>
      </c>
      <c r="BY20" s="62">
        <v>4</v>
      </c>
      <c r="BZ20" s="62">
        <v>4</v>
      </c>
      <c r="CA20" s="62">
        <v>5</v>
      </c>
      <c r="CB20" s="62">
        <v>3</v>
      </c>
      <c r="CC20" s="62">
        <v>3</v>
      </c>
      <c r="CD20" s="62">
        <v>3</v>
      </c>
      <c r="CE20" s="62">
        <v>3</v>
      </c>
      <c r="CF20" s="62">
        <v>4</v>
      </c>
      <c r="CG20" s="62">
        <v>4</v>
      </c>
      <c r="CH20" s="62">
        <v>4</v>
      </c>
      <c r="CI20" s="62">
        <v>3</v>
      </c>
      <c r="CJ20" s="62">
        <v>3</v>
      </c>
      <c r="CK20" s="62">
        <v>4</v>
      </c>
      <c r="CL20" s="62">
        <v>4</v>
      </c>
      <c r="CM20" s="62">
        <v>3</v>
      </c>
      <c r="CN20" s="62">
        <v>3</v>
      </c>
      <c r="CO20" s="62">
        <f>LOOKUP(CN20,{1,2,3,4,5},{5,4,3,2,1})</f>
        <v>3</v>
      </c>
      <c r="CP20" s="62">
        <v>4</v>
      </c>
      <c r="CQ20" s="62">
        <v>3</v>
      </c>
      <c r="CR20" s="62">
        <v>4</v>
      </c>
      <c r="CS20" s="62">
        <v>2</v>
      </c>
      <c r="CT20" s="62">
        <v>2</v>
      </c>
      <c r="CU20" s="62" t="s">
        <v>668</v>
      </c>
      <c r="CV20" s="62">
        <v>4</v>
      </c>
      <c r="CW20" s="62">
        <f>LOOKUP(CV20,{1,2,3,4,5},{5,4,3,2,1})</f>
        <v>2</v>
      </c>
      <c r="CX20" s="62">
        <v>4</v>
      </c>
      <c r="CY20" s="62">
        <f>LOOKUP(CX20,{1,2,3,4,5},{5,4,3,2,1})</f>
        <v>2</v>
      </c>
      <c r="CZ20" s="62">
        <v>4</v>
      </c>
      <c r="DA20" s="62">
        <f>LOOKUP(CZ20,{1,2,3,4,5},{5,4,3,2,1})</f>
        <v>2</v>
      </c>
      <c r="DB20" s="62">
        <v>4</v>
      </c>
      <c r="DC20" s="62">
        <v>4</v>
      </c>
      <c r="DD20" s="62">
        <v>4</v>
      </c>
      <c r="DE20" s="62">
        <v>3</v>
      </c>
      <c r="DF20" s="62">
        <v>3</v>
      </c>
      <c r="DG20" s="62">
        <v>2</v>
      </c>
      <c r="DH20" s="60">
        <f t="shared" si="57"/>
        <v>10</v>
      </c>
      <c r="DI20" s="62">
        <f t="shared" si="58"/>
        <v>3.3332999999999999</v>
      </c>
      <c r="DJ20" s="62">
        <f t="shared" si="59"/>
        <v>12</v>
      </c>
      <c r="DK20" s="62">
        <f t="shared" si="60"/>
        <v>4</v>
      </c>
      <c r="DL20" s="62">
        <f t="shared" si="61"/>
        <v>22</v>
      </c>
      <c r="DM20" s="61">
        <f t="shared" si="62"/>
        <v>3.6667000000000001</v>
      </c>
      <c r="DN20" s="60">
        <f t="shared" si="63"/>
        <v>23</v>
      </c>
      <c r="DO20" s="62">
        <f t="shared" si="64"/>
        <v>3.8332999999999999</v>
      </c>
      <c r="DP20" s="62">
        <f t="shared" si="65"/>
        <v>27</v>
      </c>
      <c r="DQ20" s="62">
        <f t="shared" si="66"/>
        <v>3.375</v>
      </c>
      <c r="DR20" s="62">
        <f t="shared" si="67"/>
        <v>50</v>
      </c>
      <c r="DS20" s="61">
        <f t="shared" si="68"/>
        <v>3.57</v>
      </c>
      <c r="DT20" s="60">
        <f t="shared" si="69"/>
        <v>10</v>
      </c>
      <c r="DU20" s="62">
        <f t="shared" si="70"/>
        <v>3.3332999999999999</v>
      </c>
      <c r="DV20" s="62">
        <f t="shared" si="71"/>
        <v>11</v>
      </c>
      <c r="DW20" s="62">
        <f t="shared" si="72"/>
        <v>3.6667000000000001</v>
      </c>
      <c r="DX20" s="62">
        <f t="shared" si="73"/>
        <v>21</v>
      </c>
      <c r="DY20" s="61">
        <f t="shared" si="74"/>
        <v>3.5</v>
      </c>
      <c r="DZ20" s="60">
        <f t="shared" si="75"/>
        <v>10</v>
      </c>
      <c r="EA20" s="61">
        <f t="shared" si="76"/>
        <v>1.67</v>
      </c>
      <c r="EB20" s="60">
        <f t="shared" si="77"/>
        <v>8</v>
      </c>
      <c r="EC20" s="61">
        <f t="shared" si="78"/>
        <v>2.67</v>
      </c>
      <c r="ED20" s="60">
        <f t="shared" si="79"/>
        <v>111</v>
      </c>
      <c r="EE20" s="61">
        <f t="shared" si="80"/>
        <v>3.17</v>
      </c>
      <c r="EF20" s="1"/>
      <c r="EG20" s="60">
        <v>1</v>
      </c>
      <c r="EH20" s="62">
        <v>4</v>
      </c>
      <c r="EI20" s="62">
        <v>2</v>
      </c>
      <c r="EJ20" s="62">
        <v>2</v>
      </c>
      <c r="EK20" s="62">
        <v>4</v>
      </c>
      <c r="EL20" s="62">
        <v>3</v>
      </c>
      <c r="EM20" s="62">
        <v>3</v>
      </c>
      <c r="EN20" s="62">
        <v>3</v>
      </c>
      <c r="EO20" s="62">
        <v>3</v>
      </c>
      <c r="EP20" s="62">
        <v>3</v>
      </c>
      <c r="EQ20" s="62">
        <v>3</v>
      </c>
      <c r="ER20" s="62">
        <v>4</v>
      </c>
      <c r="ES20" s="62">
        <v>3</v>
      </c>
      <c r="ET20" s="62">
        <v>2</v>
      </c>
      <c r="EU20" s="62">
        <v>2</v>
      </c>
      <c r="EV20" s="62">
        <v>2</v>
      </c>
      <c r="EW20" s="62">
        <v>4</v>
      </c>
      <c r="EX20" s="62">
        <v>2</v>
      </c>
      <c r="EY20" s="62">
        <v>2</v>
      </c>
      <c r="EZ20" s="62">
        <v>2</v>
      </c>
      <c r="FA20" s="62">
        <v>2</v>
      </c>
      <c r="FB20" s="62">
        <v>4</v>
      </c>
      <c r="FC20" s="60">
        <f t="shared" si="81"/>
        <v>55</v>
      </c>
      <c r="FD20" s="61">
        <f t="shared" si="82"/>
        <v>2.75</v>
      </c>
      <c r="FE20" s="1"/>
      <c r="FF20" s="60" t="s">
        <v>1264</v>
      </c>
      <c r="FG20" s="62" t="s">
        <v>1265</v>
      </c>
      <c r="FH20" s="61" t="s">
        <v>1266</v>
      </c>
      <c r="FI20" s="1" t="s">
        <v>440</v>
      </c>
      <c r="FJ20" s="60">
        <v>1</v>
      </c>
      <c r="FK20" s="62">
        <v>1</v>
      </c>
      <c r="FL20" s="62">
        <v>1</v>
      </c>
      <c r="FM20" s="62">
        <v>1</v>
      </c>
      <c r="FN20" s="62">
        <v>1</v>
      </c>
      <c r="FO20" s="62">
        <v>2</v>
      </c>
      <c r="FP20" s="62">
        <v>2</v>
      </c>
      <c r="FQ20" s="62">
        <v>2</v>
      </c>
      <c r="FR20" s="62">
        <v>1</v>
      </c>
      <c r="FS20" s="62">
        <v>1</v>
      </c>
      <c r="FT20" s="62">
        <v>1</v>
      </c>
      <c r="FU20" s="62">
        <v>2</v>
      </c>
      <c r="FV20" s="62">
        <v>2</v>
      </c>
      <c r="FW20" s="62">
        <v>2</v>
      </c>
      <c r="FX20" s="62">
        <v>2</v>
      </c>
      <c r="FY20" s="62">
        <v>2</v>
      </c>
      <c r="FZ20" s="62">
        <v>1</v>
      </c>
      <c r="GA20" s="62">
        <v>1</v>
      </c>
      <c r="GB20" s="62">
        <v>2</v>
      </c>
      <c r="GC20" s="62">
        <v>2</v>
      </c>
      <c r="GD20" s="62">
        <v>2</v>
      </c>
      <c r="GE20" s="62">
        <v>2</v>
      </c>
      <c r="GF20" s="60">
        <f t="shared" si="83"/>
        <v>31</v>
      </c>
      <c r="GG20" s="61">
        <f t="shared" si="84"/>
        <v>1.55</v>
      </c>
      <c r="GH20" s="1"/>
      <c r="GI20" s="60" t="s">
        <v>507</v>
      </c>
      <c r="GJ20" s="62" t="s">
        <v>1222</v>
      </c>
      <c r="GK20" s="61" t="s">
        <v>1221</v>
      </c>
      <c r="GL20" s="1" t="s">
        <v>440</v>
      </c>
      <c r="GM20" s="60">
        <v>1</v>
      </c>
      <c r="GN20" s="62">
        <v>4</v>
      </c>
      <c r="GO20" s="62">
        <v>4</v>
      </c>
      <c r="GP20" s="62">
        <v>4</v>
      </c>
      <c r="GQ20" s="62">
        <v>5</v>
      </c>
      <c r="GR20" s="62">
        <v>4</v>
      </c>
      <c r="GS20" s="62">
        <f>LOOKUP(GR20,{1,2,3,4,5},{5,4,3,2,1})</f>
        <v>2</v>
      </c>
      <c r="GT20" s="62">
        <v>4</v>
      </c>
      <c r="GU20" s="62">
        <f>LOOKUP(GT20,{1,2,3,4,5},{5,4,3,2,1})</f>
        <v>2</v>
      </c>
      <c r="GV20" s="62">
        <v>4</v>
      </c>
      <c r="GW20" s="62">
        <v>4</v>
      </c>
      <c r="GX20" s="62">
        <f>LOOKUP(GW20,{1,2,3,4,5},{5,4,3,2,1})</f>
        <v>2</v>
      </c>
      <c r="GY20" s="62">
        <v>2</v>
      </c>
      <c r="GZ20" s="62">
        <v>4</v>
      </c>
      <c r="HA20" s="62">
        <v>5</v>
      </c>
      <c r="HB20" s="62">
        <v>4</v>
      </c>
      <c r="HC20" s="62">
        <v>4</v>
      </c>
      <c r="HD20" s="62">
        <v>4</v>
      </c>
      <c r="HE20" s="62">
        <v>4</v>
      </c>
      <c r="HF20" s="62">
        <v>4</v>
      </c>
      <c r="HG20" s="62">
        <f>LOOKUP(HF20,{1,2,3,4,5},{5,4,3,2,1})</f>
        <v>2</v>
      </c>
      <c r="HH20" s="62">
        <v>2</v>
      </c>
      <c r="HI20" s="62">
        <f>LOOKUP(HH20,{1,2,3,4,5},{5,4,3,2,1})</f>
        <v>4</v>
      </c>
      <c r="HJ20" s="62">
        <f t="shared" si="85"/>
        <v>60</v>
      </c>
      <c r="HK20" s="62">
        <f t="shared" si="86"/>
        <v>3.53</v>
      </c>
      <c r="HL20" s="1"/>
      <c r="HM20" s="62">
        <v>1</v>
      </c>
      <c r="HN20" s="62">
        <v>3</v>
      </c>
      <c r="HO20" s="62">
        <v>2</v>
      </c>
      <c r="HP20" s="62">
        <v>2</v>
      </c>
      <c r="HQ20" s="62">
        <v>2</v>
      </c>
      <c r="HR20" s="62">
        <v>1</v>
      </c>
      <c r="HS20" s="62">
        <v>1</v>
      </c>
      <c r="HT20" s="62">
        <v>3</v>
      </c>
      <c r="HU20" s="62">
        <v>2</v>
      </c>
      <c r="HV20" s="62">
        <v>3</v>
      </c>
      <c r="HW20" s="62">
        <v>3</v>
      </c>
      <c r="HX20" s="62">
        <v>1</v>
      </c>
      <c r="HY20" s="62">
        <v>2</v>
      </c>
      <c r="HZ20" s="62">
        <v>1</v>
      </c>
      <c r="IA20" s="62">
        <v>2</v>
      </c>
      <c r="IB20" s="62">
        <v>2</v>
      </c>
      <c r="IC20" s="62">
        <v>2</v>
      </c>
      <c r="ID20" s="62">
        <v>2</v>
      </c>
      <c r="IE20" s="62" t="s">
        <v>668</v>
      </c>
      <c r="IF20" s="62" t="s">
        <v>668</v>
      </c>
      <c r="IG20" s="60">
        <f t="shared" si="87"/>
        <v>31</v>
      </c>
      <c r="IH20" s="61">
        <f t="shared" si="88"/>
        <v>1.82</v>
      </c>
      <c r="II20" s="1"/>
      <c r="IJ20" s="60">
        <v>1</v>
      </c>
      <c r="IK20" s="62">
        <v>2</v>
      </c>
      <c r="IL20" s="62">
        <v>4</v>
      </c>
      <c r="IM20" s="62">
        <v>4</v>
      </c>
      <c r="IN20" s="62">
        <v>2</v>
      </c>
      <c r="IO20" s="62">
        <v>5</v>
      </c>
      <c r="IP20" s="61">
        <v>2</v>
      </c>
      <c r="IQ20" s="60">
        <v>1</v>
      </c>
      <c r="IR20" s="62">
        <v>1</v>
      </c>
      <c r="IS20" s="62">
        <v>4</v>
      </c>
      <c r="IT20" s="62">
        <v>4</v>
      </c>
      <c r="IU20" s="62">
        <v>2</v>
      </c>
      <c r="IV20" s="62">
        <v>5</v>
      </c>
      <c r="IW20" s="61">
        <v>1</v>
      </c>
      <c r="IX20" s="60">
        <v>1</v>
      </c>
      <c r="IY20" s="62">
        <v>3</v>
      </c>
      <c r="IZ20" s="62">
        <v>2</v>
      </c>
      <c r="JA20" s="62">
        <v>2</v>
      </c>
      <c r="JB20" s="62">
        <v>2</v>
      </c>
      <c r="JC20" s="62">
        <v>2</v>
      </c>
      <c r="JD20" s="61">
        <v>2</v>
      </c>
      <c r="JE20" s="60">
        <v>1</v>
      </c>
      <c r="JF20" s="62">
        <v>3</v>
      </c>
      <c r="JG20" s="62">
        <v>4</v>
      </c>
      <c r="JH20" s="62">
        <v>4</v>
      </c>
      <c r="JI20" s="62">
        <v>4</v>
      </c>
      <c r="JJ20" s="62">
        <v>3</v>
      </c>
      <c r="JK20" s="61">
        <v>4</v>
      </c>
      <c r="JL20" s="60">
        <v>1</v>
      </c>
      <c r="JM20" s="62">
        <v>4</v>
      </c>
      <c r="JN20" s="62">
        <v>2</v>
      </c>
      <c r="JO20" s="62">
        <v>2</v>
      </c>
      <c r="JP20" s="62">
        <v>3</v>
      </c>
      <c r="JQ20" s="62">
        <v>2</v>
      </c>
      <c r="JR20" s="61">
        <v>4</v>
      </c>
      <c r="JS20" s="1"/>
      <c r="JT20" s="60">
        <v>1</v>
      </c>
      <c r="JU20" s="62">
        <v>3</v>
      </c>
      <c r="JV20" s="62">
        <v>5</v>
      </c>
      <c r="JW20" s="62">
        <v>2</v>
      </c>
      <c r="JX20" s="62">
        <v>2</v>
      </c>
      <c r="JY20" s="62">
        <v>5</v>
      </c>
      <c r="JZ20" s="62">
        <v>1</v>
      </c>
      <c r="KA20" s="62">
        <v>5</v>
      </c>
      <c r="KB20" s="62">
        <v>3</v>
      </c>
      <c r="KC20" s="62">
        <v>5</v>
      </c>
      <c r="KD20" s="62">
        <v>5</v>
      </c>
      <c r="KE20" s="62">
        <v>3</v>
      </c>
      <c r="KF20" s="62">
        <v>5</v>
      </c>
      <c r="KG20" s="62">
        <v>2</v>
      </c>
      <c r="KH20" s="62">
        <v>4</v>
      </c>
      <c r="KI20" s="62">
        <v>3</v>
      </c>
      <c r="KJ20" s="62">
        <v>2</v>
      </c>
      <c r="KK20" s="62">
        <v>2</v>
      </c>
      <c r="KL20" s="62">
        <v>2</v>
      </c>
      <c r="KM20" s="62">
        <v>2</v>
      </c>
      <c r="KN20" s="62">
        <v>3</v>
      </c>
      <c r="KO20" s="62">
        <v>1</v>
      </c>
      <c r="KP20" s="61">
        <v>4</v>
      </c>
      <c r="KQ20" s="1"/>
      <c r="KR20" s="60">
        <v>1</v>
      </c>
      <c r="KS20" s="62">
        <v>2</v>
      </c>
      <c r="KT20" s="62">
        <v>2</v>
      </c>
      <c r="KU20" s="62">
        <v>1</v>
      </c>
      <c r="KV20" s="62">
        <v>1</v>
      </c>
      <c r="KW20" s="62">
        <v>2</v>
      </c>
      <c r="KX20" s="62">
        <v>1</v>
      </c>
      <c r="KY20" s="62">
        <v>1</v>
      </c>
      <c r="KZ20" s="62">
        <v>1</v>
      </c>
      <c r="LA20" s="61">
        <v>1</v>
      </c>
      <c r="LB20" s="62">
        <f t="shared" si="89"/>
        <v>13</v>
      </c>
      <c r="LC20" s="1"/>
      <c r="LD20" s="60">
        <v>1</v>
      </c>
      <c r="LE20" s="62">
        <v>4</v>
      </c>
      <c r="LF20" s="62">
        <v>5</v>
      </c>
      <c r="LG20" s="62">
        <v>3</v>
      </c>
      <c r="LH20" s="62">
        <f>LOOKUP(LG20,{1,2,3,4,5},{5,4,3,2,1})</f>
        <v>3</v>
      </c>
      <c r="LI20" s="62">
        <v>4</v>
      </c>
      <c r="LJ20" s="62">
        <v>2</v>
      </c>
      <c r="LK20" s="62">
        <f>LOOKUP(LJ20,{1,2,3,4,5},{5,4,3,2,1})</f>
        <v>4</v>
      </c>
      <c r="LL20" s="62">
        <v>2</v>
      </c>
      <c r="LM20" s="62">
        <f>LOOKUP(LL20,{1,2,3,4,5},{5,4,3,2,1})</f>
        <v>4</v>
      </c>
      <c r="LN20" s="62">
        <v>2</v>
      </c>
      <c r="LO20" s="62">
        <v>4</v>
      </c>
      <c r="LP20" s="62">
        <v>4</v>
      </c>
      <c r="LQ20" s="62">
        <v>4</v>
      </c>
      <c r="LR20" s="62">
        <f>LOOKUP(LQ20,{1,2,3,4,5},{5,4,3,2,1})</f>
        <v>2</v>
      </c>
      <c r="LS20" s="62">
        <v>3</v>
      </c>
      <c r="LT20" s="62">
        <v>4</v>
      </c>
      <c r="LU20" s="62">
        <v>2</v>
      </c>
      <c r="LV20" s="62">
        <f>LOOKUP(LU20,{1,2,3,4,5},{5,4,3,2,1})</f>
        <v>4</v>
      </c>
      <c r="LW20" s="62">
        <v>4</v>
      </c>
      <c r="LX20" s="62">
        <v>2</v>
      </c>
      <c r="LY20" s="62">
        <f>LOOKUP(LX20,{1,2,3,4,5},{5,4,3,2,1})</f>
        <v>4</v>
      </c>
      <c r="LZ20" s="62">
        <v>3</v>
      </c>
      <c r="MA20" s="62">
        <f>LOOKUP(LZ20,{1,2,3,4,5},{5,4,3,2,1})</f>
        <v>3</v>
      </c>
      <c r="MB20" s="62">
        <v>3</v>
      </c>
      <c r="MC20" s="62">
        <v>3</v>
      </c>
      <c r="MD20" s="62">
        <f>LOOKUP(MC20,{1,2,3,4,5},{5,4,3,2,1})</f>
        <v>3</v>
      </c>
      <c r="ME20" s="62">
        <v>3</v>
      </c>
      <c r="MF20" s="62">
        <f>LOOKUP(ME20,{1,2,3,4,5},{5,4,3,2,1})</f>
        <v>3</v>
      </c>
      <c r="MG20" s="62">
        <v>2</v>
      </c>
      <c r="MH20" s="62">
        <f>LOOKUP(MG20,{1,2,3,4,5},{5,4,3,2,1})</f>
        <v>4</v>
      </c>
      <c r="MI20" s="62">
        <v>2</v>
      </c>
      <c r="MJ20" s="62">
        <v>4</v>
      </c>
      <c r="MK20" s="62">
        <v>4</v>
      </c>
      <c r="ML20" s="62">
        <v>2</v>
      </c>
      <c r="MM20" s="62">
        <f>LOOKUP(ML20,{1,2,3,4,5},{5,4,3,2,1})</f>
        <v>4</v>
      </c>
      <c r="MN20" s="62">
        <v>3</v>
      </c>
      <c r="MO20" s="62">
        <f>LOOKUP(MN20,{1,2,3,4,5},{5,4,3,2,1})</f>
        <v>3</v>
      </c>
      <c r="MP20" s="62">
        <v>3</v>
      </c>
      <c r="MQ20" s="62">
        <f>LOOKUP(MP20,{1,2,3,4,5},{5,4,3,2,1})</f>
        <v>3</v>
      </c>
      <c r="MR20" s="62">
        <f t="shared" si="90"/>
        <v>91</v>
      </c>
      <c r="MS20" s="62">
        <f t="shared" si="91"/>
        <v>3.5</v>
      </c>
      <c r="MT20" s="1"/>
      <c r="MU20" s="59" t="s">
        <v>1267</v>
      </c>
      <c r="MV20" s="1"/>
      <c r="MW20" s="1"/>
      <c r="MX20" s="1"/>
    </row>
    <row r="21" spans="1:362" x14ac:dyDescent="0.3">
      <c r="A21" s="59">
        <v>173</v>
      </c>
      <c r="B21" s="60" t="s">
        <v>1268</v>
      </c>
      <c r="C21" s="61">
        <v>1</v>
      </c>
      <c r="D21" s="1"/>
      <c r="E21" s="60">
        <v>19</v>
      </c>
      <c r="F21" s="62">
        <v>1</v>
      </c>
      <c r="G21" s="60">
        <v>1</v>
      </c>
      <c r="H21" s="62">
        <v>1</v>
      </c>
      <c r="I21" s="61">
        <v>1</v>
      </c>
      <c r="J21" s="60">
        <v>1</v>
      </c>
      <c r="K21" s="62"/>
      <c r="L21" s="62"/>
      <c r="M21" s="62"/>
      <c r="N21" s="62"/>
      <c r="O21" s="62">
        <v>1</v>
      </c>
      <c r="P21" s="62"/>
      <c r="Q21" s="61"/>
      <c r="R21" s="60">
        <v>3</v>
      </c>
      <c r="S21" s="62">
        <v>4</v>
      </c>
      <c r="T21" s="61" t="s">
        <v>852</v>
      </c>
      <c r="U21" s="60">
        <v>2</v>
      </c>
      <c r="V21" s="62">
        <v>14</v>
      </c>
      <c r="W21" s="62">
        <v>85</v>
      </c>
      <c r="X21" s="61" t="s">
        <v>668</v>
      </c>
      <c r="Y21" s="1"/>
      <c r="Z21" s="60">
        <v>1</v>
      </c>
      <c r="AA21" s="62">
        <v>1</v>
      </c>
      <c r="AB21" s="62">
        <f t="shared" si="0"/>
        <v>1</v>
      </c>
      <c r="AC21" s="62">
        <v>1</v>
      </c>
      <c r="AD21" s="62">
        <f t="shared" si="1"/>
        <v>1</v>
      </c>
      <c r="AE21" s="62">
        <v>1</v>
      </c>
      <c r="AF21" s="62">
        <f t="shared" si="2"/>
        <v>1</v>
      </c>
      <c r="AG21" s="62">
        <v>2</v>
      </c>
      <c r="AH21" s="62">
        <f t="shared" si="3"/>
        <v>1</v>
      </c>
      <c r="AI21" s="62">
        <v>2</v>
      </c>
      <c r="AJ21" s="62">
        <f t="shared" si="4"/>
        <v>1</v>
      </c>
      <c r="AK21" s="62">
        <v>2</v>
      </c>
      <c r="AL21" s="62">
        <f t="shared" si="5"/>
        <v>-1</v>
      </c>
      <c r="AM21" s="62">
        <v>2</v>
      </c>
      <c r="AN21" s="62">
        <f t="shared" si="6"/>
        <v>1</v>
      </c>
      <c r="AO21" s="62">
        <v>2</v>
      </c>
      <c r="AP21" s="62">
        <f t="shared" si="7"/>
        <v>1</v>
      </c>
      <c r="AQ21" s="62">
        <v>2</v>
      </c>
      <c r="AR21" s="62">
        <f t="shared" si="8"/>
        <v>-1</v>
      </c>
      <c r="AS21" s="62">
        <v>2</v>
      </c>
      <c r="AT21" s="62">
        <f t="shared" si="9"/>
        <v>1</v>
      </c>
      <c r="AU21" s="62">
        <v>1</v>
      </c>
      <c r="AV21" s="62">
        <f t="shared" si="10"/>
        <v>-1</v>
      </c>
      <c r="AW21" s="62">
        <v>1</v>
      </c>
      <c r="AX21" s="62">
        <f t="shared" si="11"/>
        <v>1</v>
      </c>
      <c r="AY21" s="62">
        <v>2</v>
      </c>
      <c r="AZ21" s="62">
        <f t="shared" si="12"/>
        <v>-1</v>
      </c>
      <c r="BA21" s="62">
        <v>2</v>
      </c>
      <c r="BB21" s="62">
        <f t="shared" si="13"/>
        <v>1</v>
      </c>
      <c r="BC21" s="62">
        <v>2</v>
      </c>
      <c r="BD21" s="62">
        <f t="shared" si="14"/>
        <v>-1</v>
      </c>
      <c r="BE21" s="62">
        <v>2</v>
      </c>
      <c r="BF21" s="62">
        <f t="shared" si="15"/>
        <v>1</v>
      </c>
      <c r="BG21" s="62">
        <v>2</v>
      </c>
      <c r="BH21" s="62">
        <f t="shared" si="16"/>
        <v>1</v>
      </c>
      <c r="BI21" s="62">
        <v>2</v>
      </c>
      <c r="BJ21" s="62">
        <f t="shared" si="17"/>
        <v>-1</v>
      </c>
      <c r="BK21" s="62">
        <v>2</v>
      </c>
      <c r="BL21" s="62">
        <f t="shared" si="18"/>
        <v>-1</v>
      </c>
      <c r="BM21" s="62">
        <v>2</v>
      </c>
      <c r="BN21" s="62">
        <f t="shared" si="19"/>
        <v>1</v>
      </c>
      <c r="BO21" s="62">
        <v>2</v>
      </c>
      <c r="BP21" s="62">
        <f t="shared" si="20"/>
        <v>1</v>
      </c>
      <c r="BQ21" s="59">
        <f t="shared" si="21"/>
        <v>7</v>
      </c>
      <c r="BR21" s="1"/>
      <c r="BS21" s="60"/>
      <c r="BT21" s="62"/>
      <c r="BU21" s="62"/>
      <c r="BV21" s="62"/>
      <c r="BW21" s="62"/>
      <c r="BX21" s="62"/>
      <c r="BY21" s="62"/>
      <c r="BZ21" s="62"/>
      <c r="CA21" s="62"/>
      <c r="CB21" s="62" t="s">
        <v>668</v>
      </c>
      <c r="CC21" s="62" t="s">
        <v>668</v>
      </c>
      <c r="CD21" s="62" t="s">
        <v>668</v>
      </c>
      <c r="CE21" s="62" t="s">
        <v>668</v>
      </c>
      <c r="CF21" s="62" t="s">
        <v>668</v>
      </c>
      <c r="CG21" s="62" t="s">
        <v>668</v>
      </c>
      <c r="CH21" s="62" t="s">
        <v>668</v>
      </c>
      <c r="CI21" s="62" t="s">
        <v>668</v>
      </c>
      <c r="CJ21" s="62" t="s">
        <v>668</v>
      </c>
      <c r="CK21" s="62" t="s">
        <v>668</v>
      </c>
      <c r="CL21" s="62" t="s">
        <v>668</v>
      </c>
      <c r="CM21" s="62" t="s">
        <v>668</v>
      </c>
      <c r="CN21" s="62" t="s">
        <v>668</v>
      </c>
      <c r="CO21" s="62" t="s">
        <v>668</v>
      </c>
      <c r="CP21" s="62" t="s">
        <v>668</v>
      </c>
      <c r="CQ21" s="62" t="s">
        <v>668</v>
      </c>
      <c r="CR21" s="62" t="s">
        <v>668</v>
      </c>
      <c r="CS21" s="62" t="s">
        <v>668</v>
      </c>
      <c r="CT21" s="62" t="s">
        <v>668</v>
      </c>
      <c r="CU21" s="62" t="s">
        <v>668</v>
      </c>
      <c r="CV21" s="62" t="s">
        <v>668</v>
      </c>
      <c r="CW21" s="62" t="s">
        <v>668</v>
      </c>
      <c r="CX21" s="62" t="s">
        <v>668</v>
      </c>
      <c r="CY21" s="62" t="s">
        <v>668</v>
      </c>
      <c r="CZ21" s="62" t="s">
        <v>668</v>
      </c>
      <c r="DA21" s="62" t="s">
        <v>668</v>
      </c>
      <c r="DB21" s="62" t="s">
        <v>668</v>
      </c>
      <c r="DC21" s="62" t="s">
        <v>668</v>
      </c>
      <c r="DD21" s="62" t="s">
        <v>668</v>
      </c>
      <c r="DE21" s="62" t="s">
        <v>668</v>
      </c>
      <c r="DF21" s="62" t="s">
        <v>668</v>
      </c>
      <c r="DG21" s="62" t="s">
        <v>668</v>
      </c>
      <c r="DH21" s="62" t="s">
        <v>668</v>
      </c>
      <c r="DI21" s="62" t="s">
        <v>668</v>
      </c>
      <c r="DJ21" s="62" t="s">
        <v>668</v>
      </c>
      <c r="DK21" s="62" t="s">
        <v>668</v>
      </c>
      <c r="DL21" s="62" t="s">
        <v>668</v>
      </c>
      <c r="DM21" s="62" t="s">
        <v>668</v>
      </c>
      <c r="DN21" s="62" t="s">
        <v>668</v>
      </c>
      <c r="DO21" s="62" t="s">
        <v>668</v>
      </c>
      <c r="DP21" s="62" t="s">
        <v>668</v>
      </c>
      <c r="DQ21" s="62" t="s">
        <v>668</v>
      </c>
      <c r="DR21" s="62" t="s">
        <v>668</v>
      </c>
      <c r="DS21" s="62" t="s">
        <v>668</v>
      </c>
      <c r="DT21" s="62" t="s">
        <v>668</v>
      </c>
      <c r="DU21" s="62" t="s">
        <v>668</v>
      </c>
      <c r="DV21" s="62" t="s">
        <v>668</v>
      </c>
      <c r="DW21" s="62" t="s">
        <v>668</v>
      </c>
      <c r="DX21" s="62" t="s">
        <v>668</v>
      </c>
      <c r="DY21" s="62" t="s">
        <v>668</v>
      </c>
      <c r="DZ21" s="62" t="s">
        <v>668</v>
      </c>
      <c r="EA21" s="62" t="s">
        <v>668</v>
      </c>
      <c r="EB21" s="62" t="s">
        <v>668</v>
      </c>
      <c r="EC21" s="62" t="s">
        <v>668</v>
      </c>
      <c r="ED21" s="62" t="s">
        <v>668</v>
      </c>
      <c r="EE21" s="62" t="s">
        <v>668</v>
      </c>
      <c r="EF21" s="1"/>
      <c r="EG21" s="62" t="s">
        <v>668</v>
      </c>
      <c r="EH21" s="62" t="s">
        <v>668</v>
      </c>
      <c r="EI21" s="62" t="s">
        <v>668</v>
      </c>
      <c r="EJ21" s="62" t="s">
        <v>668</v>
      </c>
      <c r="EK21" s="62" t="s">
        <v>668</v>
      </c>
      <c r="EL21" s="62" t="s">
        <v>668</v>
      </c>
      <c r="EM21" s="62" t="s">
        <v>668</v>
      </c>
      <c r="EN21" s="62" t="s">
        <v>668</v>
      </c>
      <c r="EO21" s="62" t="s">
        <v>668</v>
      </c>
      <c r="EP21" s="62" t="s">
        <v>668</v>
      </c>
      <c r="EQ21" s="62" t="s">
        <v>668</v>
      </c>
      <c r="ER21" s="62" t="s">
        <v>668</v>
      </c>
      <c r="ES21" s="62" t="s">
        <v>668</v>
      </c>
      <c r="ET21" s="62" t="s">
        <v>668</v>
      </c>
      <c r="EU21" s="62" t="s">
        <v>668</v>
      </c>
      <c r="EV21" s="62" t="s">
        <v>668</v>
      </c>
      <c r="EW21" s="62" t="s">
        <v>668</v>
      </c>
      <c r="EX21" s="62" t="s">
        <v>668</v>
      </c>
      <c r="EY21" s="62" t="s">
        <v>668</v>
      </c>
      <c r="EZ21" s="62" t="s">
        <v>668</v>
      </c>
      <c r="FA21" s="62" t="s">
        <v>668</v>
      </c>
      <c r="FB21" s="62" t="s">
        <v>668</v>
      </c>
      <c r="FC21" s="62" t="s">
        <v>668</v>
      </c>
      <c r="FD21" s="62" t="s">
        <v>668</v>
      </c>
      <c r="FE21" s="1"/>
      <c r="FF21" s="60" t="s">
        <v>668</v>
      </c>
      <c r="FG21" s="62" t="s">
        <v>668</v>
      </c>
      <c r="FH21" s="61" t="s">
        <v>668</v>
      </c>
      <c r="FI21" s="1" t="s">
        <v>440</v>
      </c>
      <c r="FJ21" s="62" t="s">
        <v>668</v>
      </c>
      <c r="FK21" s="62" t="s">
        <v>668</v>
      </c>
      <c r="FL21" s="62" t="s">
        <v>668</v>
      </c>
      <c r="FM21" s="62" t="s">
        <v>668</v>
      </c>
      <c r="FN21" s="62" t="s">
        <v>668</v>
      </c>
      <c r="FO21" s="62" t="s">
        <v>668</v>
      </c>
      <c r="FP21" s="62" t="s">
        <v>668</v>
      </c>
      <c r="FQ21" s="62" t="s">
        <v>668</v>
      </c>
      <c r="FR21" s="62" t="s">
        <v>668</v>
      </c>
      <c r="FS21" s="62" t="s">
        <v>668</v>
      </c>
      <c r="FT21" s="62" t="s">
        <v>668</v>
      </c>
      <c r="FU21" s="62" t="s">
        <v>668</v>
      </c>
      <c r="FV21" s="62" t="s">
        <v>668</v>
      </c>
      <c r="FW21" s="62" t="s">
        <v>668</v>
      </c>
      <c r="FX21" s="62" t="s">
        <v>668</v>
      </c>
      <c r="FY21" s="62" t="s">
        <v>668</v>
      </c>
      <c r="FZ21" s="62" t="s">
        <v>668</v>
      </c>
      <c r="GA21" s="62" t="s">
        <v>668</v>
      </c>
      <c r="GB21" s="62" t="s">
        <v>668</v>
      </c>
      <c r="GC21" s="62" t="s">
        <v>668</v>
      </c>
      <c r="GD21" s="62" t="s">
        <v>668</v>
      </c>
      <c r="GE21" s="62" t="s">
        <v>668</v>
      </c>
      <c r="GF21" s="62" t="s">
        <v>668</v>
      </c>
      <c r="GG21" s="62" t="s">
        <v>668</v>
      </c>
      <c r="GH21" s="1"/>
      <c r="GI21" s="60" t="s">
        <v>668</v>
      </c>
      <c r="GJ21" s="62" t="s">
        <v>668</v>
      </c>
      <c r="GK21" s="61" t="s">
        <v>668</v>
      </c>
      <c r="GL21" s="1" t="s">
        <v>440</v>
      </c>
      <c r="GM21" s="61" t="s">
        <v>668</v>
      </c>
      <c r="GN21" s="61" t="s">
        <v>668</v>
      </c>
      <c r="GO21" s="61" t="s">
        <v>668</v>
      </c>
      <c r="GP21" s="61" t="s">
        <v>668</v>
      </c>
      <c r="GQ21" s="61" t="s">
        <v>668</v>
      </c>
      <c r="GR21" s="61" t="s">
        <v>668</v>
      </c>
      <c r="GS21" s="61" t="s">
        <v>668</v>
      </c>
      <c r="GT21" s="61" t="s">
        <v>668</v>
      </c>
      <c r="GU21" s="61" t="s">
        <v>668</v>
      </c>
      <c r="GV21" s="61" t="s">
        <v>668</v>
      </c>
      <c r="GW21" s="61" t="s">
        <v>668</v>
      </c>
      <c r="GX21" s="61" t="s">
        <v>668</v>
      </c>
      <c r="GY21" s="61" t="s">
        <v>668</v>
      </c>
      <c r="GZ21" s="61" t="s">
        <v>668</v>
      </c>
      <c r="HA21" s="61" t="s">
        <v>668</v>
      </c>
      <c r="HB21" s="61" t="s">
        <v>668</v>
      </c>
      <c r="HC21" s="61" t="s">
        <v>668</v>
      </c>
      <c r="HD21" s="61" t="s">
        <v>668</v>
      </c>
      <c r="HE21" s="61" t="s">
        <v>668</v>
      </c>
      <c r="HF21" s="61" t="s">
        <v>668</v>
      </c>
      <c r="HG21" s="61" t="s">
        <v>668</v>
      </c>
      <c r="HH21" s="61" t="s">
        <v>668</v>
      </c>
      <c r="HI21" s="61" t="s">
        <v>668</v>
      </c>
      <c r="HJ21" s="61" t="s">
        <v>668</v>
      </c>
      <c r="HK21" s="61" t="s">
        <v>668</v>
      </c>
      <c r="HL21" s="1"/>
      <c r="HM21" s="62" t="s">
        <v>668</v>
      </c>
      <c r="HN21" s="62" t="s">
        <v>668</v>
      </c>
      <c r="HO21" s="62" t="s">
        <v>668</v>
      </c>
      <c r="HP21" s="62" t="s">
        <v>668</v>
      </c>
      <c r="HQ21" s="62" t="s">
        <v>668</v>
      </c>
      <c r="HR21" s="62" t="s">
        <v>668</v>
      </c>
      <c r="HS21" s="62" t="s">
        <v>668</v>
      </c>
      <c r="HT21" s="62" t="s">
        <v>668</v>
      </c>
      <c r="HU21" s="62" t="s">
        <v>668</v>
      </c>
      <c r="HV21" s="62" t="s">
        <v>668</v>
      </c>
      <c r="HW21" s="62" t="s">
        <v>668</v>
      </c>
      <c r="HX21" s="62" t="s">
        <v>668</v>
      </c>
      <c r="HY21" s="62" t="s">
        <v>668</v>
      </c>
      <c r="HZ21" s="62" t="s">
        <v>668</v>
      </c>
      <c r="IA21" s="62" t="s">
        <v>668</v>
      </c>
      <c r="IB21" s="62" t="s">
        <v>668</v>
      </c>
      <c r="IC21" s="62" t="s">
        <v>668</v>
      </c>
      <c r="ID21" s="62" t="s">
        <v>668</v>
      </c>
      <c r="IE21" s="62" t="s">
        <v>668</v>
      </c>
      <c r="IF21" s="62" t="s">
        <v>668</v>
      </c>
      <c r="IG21" s="60" t="s">
        <v>668</v>
      </c>
      <c r="IH21" s="61" t="s">
        <v>668</v>
      </c>
      <c r="II21" s="1"/>
      <c r="IJ21" s="62" t="s">
        <v>668</v>
      </c>
      <c r="IK21" s="62" t="s">
        <v>668</v>
      </c>
      <c r="IL21" s="62" t="s">
        <v>668</v>
      </c>
      <c r="IM21" s="62" t="s">
        <v>668</v>
      </c>
      <c r="IN21" s="62" t="s">
        <v>668</v>
      </c>
      <c r="IO21" s="62" t="s">
        <v>668</v>
      </c>
      <c r="IP21" s="62" t="s">
        <v>668</v>
      </c>
      <c r="IQ21" s="62" t="s">
        <v>668</v>
      </c>
      <c r="IR21" s="62" t="s">
        <v>668</v>
      </c>
      <c r="IS21" s="62" t="s">
        <v>668</v>
      </c>
      <c r="IT21" s="62" t="s">
        <v>668</v>
      </c>
      <c r="IU21" s="62" t="s">
        <v>668</v>
      </c>
      <c r="IV21" s="62" t="s">
        <v>668</v>
      </c>
      <c r="IW21" s="62" t="s">
        <v>668</v>
      </c>
      <c r="IX21" s="62" t="s">
        <v>668</v>
      </c>
      <c r="IY21" s="62" t="s">
        <v>668</v>
      </c>
      <c r="IZ21" s="62" t="s">
        <v>668</v>
      </c>
      <c r="JA21" s="62" t="s">
        <v>668</v>
      </c>
      <c r="JB21" s="62" t="s">
        <v>668</v>
      </c>
      <c r="JC21" s="62" t="s">
        <v>668</v>
      </c>
      <c r="JD21" s="62" t="s">
        <v>668</v>
      </c>
      <c r="JE21" s="62" t="s">
        <v>668</v>
      </c>
      <c r="JF21" s="62" t="s">
        <v>668</v>
      </c>
      <c r="JG21" s="62" t="s">
        <v>668</v>
      </c>
      <c r="JH21" s="62" t="s">
        <v>668</v>
      </c>
      <c r="JI21" s="62" t="s">
        <v>668</v>
      </c>
      <c r="JJ21" s="62" t="s">
        <v>668</v>
      </c>
      <c r="JK21" s="62" t="s">
        <v>668</v>
      </c>
      <c r="JL21" s="62" t="s">
        <v>668</v>
      </c>
      <c r="JM21" s="62" t="s">
        <v>668</v>
      </c>
      <c r="JN21" s="62" t="s">
        <v>668</v>
      </c>
      <c r="JO21" s="62" t="s">
        <v>668</v>
      </c>
      <c r="JP21" s="62" t="s">
        <v>668</v>
      </c>
      <c r="JQ21" s="62" t="s">
        <v>668</v>
      </c>
      <c r="JR21" s="62" t="s">
        <v>668</v>
      </c>
      <c r="JS21" s="1"/>
      <c r="JT21" s="62" t="s">
        <v>668</v>
      </c>
      <c r="JU21" s="62" t="s">
        <v>668</v>
      </c>
      <c r="JV21" s="62" t="s">
        <v>668</v>
      </c>
      <c r="JW21" s="62" t="s">
        <v>668</v>
      </c>
      <c r="JX21" s="62" t="s">
        <v>668</v>
      </c>
      <c r="JY21" s="62" t="s">
        <v>668</v>
      </c>
      <c r="JZ21" s="62" t="s">
        <v>668</v>
      </c>
      <c r="KA21" s="62" t="s">
        <v>668</v>
      </c>
      <c r="KB21" s="62" t="s">
        <v>668</v>
      </c>
      <c r="KC21" s="62" t="s">
        <v>668</v>
      </c>
      <c r="KD21" s="62" t="s">
        <v>668</v>
      </c>
      <c r="KE21" s="62" t="s">
        <v>668</v>
      </c>
      <c r="KF21" s="62" t="s">
        <v>668</v>
      </c>
      <c r="KG21" s="62" t="s">
        <v>668</v>
      </c>
      <c r="KH21" s="62" t="s">
        <v>668</v>
      </c>
      <c r="KI21" s="62" t="s">
        <v>668</v>
      </c>
      <c r="KJ21" s="62" t="s">
        <v>668</v>
      </c>
      <c r="KK21" s="62" t="s">
        <v>668</v>
      </c>
      <c r="KL21" s="62" t="s">
        <v>668</v>
      </c>
      <c r="KM21" s="62" t="s">
        <v>668</v>
      </c>
      <c r="KN21" s="62" t="s">
        <v>668</v>
      </c>
      <c r="KO21" s="62" t="s">
        <v>668</v>
      </c>
      <c r="KP21" s="62" t="s">
        <v>668</v>
      </c>
      <c r="KQ21" s="1"/>
      <c r="KR21" s="62" t="s">
        <v>668</v>
      </c>
      <c r="KS21" s="62" t="s">
        <v>668</v>
      </c>
      <c r="KT21" s="62" t="s">
        <v>668</v>
      </c>
      <c r="KU21" s="62" t="s">
        <v>668</v>
      </c>
      <c r="KV21" s="62" t="s">
        <v>668</v>
      </c>
      <c r="KW21" s="62" t="s">
        <v>668</v>
      </c>
      <c r="KX21" s="62" t="s">
        <v>668</v>
      </c>
      <c r="KY21" s="62" t="s">
        <v>668</v>
      </c>
      <c r="KZ21" s="62" t="s">
        <v>668</v>
      </c>
      <c r="LA21" s="62" t="s">
        <v>668</v>
      </c>
      <c r="LB21" s="62" t="s">
        <v>668</v>
      </c>
      <c r="LC21" s="1"/>
      <c r="LD21" s="62" t="s">
        <v>668</v>
      </c>
      <c r="LE21" s="62" t="s">
        <v>668</v>
      </c>
      <c r="LF21" s="62" t="s">
        <v>668</v>
      </c>
      <c r="LG21" s="62" t="s">
        <v>668</v>
      </c>
      <c r="LH21" s="62" t="s">
        <v>668</v>
      </c>
      <c r="LI21" s="62" t="s">
        <v>668</v>
      </c>
      <c r="LJ21" s="62" t="s">
        <v>668</v>
      </c>
      <c r="LK21" s="62" t="s">
        <v>668</v>
      </c>
      <c r="LL21" s="62" t="s">
        <v>668</v>
      </c>
      <c r="LM21" s="62" t="s">
        <v>668</v>
      </c>
      <c r="LN21" s="62" t="s">
        <v>668</v>
      </c>
      <c r="LO21" s="62" t="s">
        <v>668</v>
      </c>
      <c r="LP21" s="62" t="s">
        <v>668</v>
      </c>
      <c r="LQ21" s="62" t="s">
        <v>668</v>
      </c>
      <c r="LR21" s="62" t="s">
        <v>668</v>
      </c>
      <c r="LS21" s="62" t="s">
        <v>668</v>
      </c>
      <c r="LT21" s="62" t="s">
        <v>668</v>
      </c>
      <c r="LU21" s="62" t="s">
        <v>668</v>
      </c>
      <c r="LV21" s="62" t="s">
        <v>668</v>
      </c>
      <c r="LW21" s="62" t="s">
        <v>668</v>
      </c>
      <c r="LX21" s="62" t="s">
        <v>668</v>
      </c>
      <c r="LY21" s="62" t="s">
        <v>668</v>
      </c>
      <c r="LZ21" s="62" t="s">
        <v>668</v>
      </c>
      <c r="MA21" s="62" t="s">
        <v>668</v>
      </c>
      <c r="MB21" s="62" t="s">
        <v>668</v>
      </c>
      <c r="MC21" s="62" t="s">
        <v>668</v>
      </c>
      <c r="MD21" s="62" t="s">
        <v>668</v>
      </c>
      <c r="ME21" s="62" t="s">
        <v>668</v>
      </c>
      <c r="MF21" s="62" t="s">
        <v>668</v>
      </c>
      <c r="MG21" s="62" t="s">
        <v>668</v>
      </c>
      <c r="MH21" s="62" t="s">
        <v>668</v>
      </c>
      <c r="MI21" s="62" t="s">
        <v>668</v>
      </c>
      <c r="MJ21" s="62" t="s">
        <v>668</v>
      </c>
      <c r="MK21" s="62" t="s">
        <v>668</v>
      </c>
      <c r="ML21" s="62" t="s">
        <v>668</v>
      </c>
      <c r="MM21" s="62" t="s">
        <v>668</v>
      </c>
      <c r="MN21" s="62" t="s">
        <v>668</v>
      </c>
      <c r="MO21" s="62" t="s">
        <v>668</v>
      </c>
      <c r="MP21" s="62" t="s">
        <v>668</v>
      </c>
      <c r="MQ21" s="62" t="s">
        <v>668</v>
      </c>
      <c r="MR21" s="62" t="s">
        <v>668</v>
      </c>
      <c r="MS21" s="62" t="s">
        <v>668</v>
      </c>
      <c r="MT21" s="1"/>
      <c r="MU21" s="59" t="s">
        <v>668</v>
      </c>
      <c r="MV21" s="1"/>
      <c r="MW21" s="1"/>
      <c r="MX21" s="1"/>
    </row>
    <row r="22" spans="1:362" x14ac:dyDescent="0.3">
      <c r="A22" s="59">
        <v>175</v>
      </c>
      <c r="B22" s="60" t="s">
        <v>1269</v>
      </c>
      <c r="C22" s="61">
        <v>1</v>
      </c>
      <c r="D22" s="1"/>
      <c r="E22" s="60">
        <v>20</v>
      </c>
      <c r="F22" s="62">
        <v>1</v>
      </c>
      <c r="G22" s="60">
        <v>2</v>
      </c>
      <c r="H22" s="62">
        <v>2</v>
      </c>
      <c r="I22" s="61">
        <v>1</v>
      </c>
      <c r="J22" s="60">
        <v>1</v>
      </c>
      <c r="K22" s="62"/>
      <c r="L22" s="62">
        <v>1</v>
      </c>
      <c r="M22" s="62"/>
      <c r="N22" s="62"/>
      <c r="O22" s="62"/>
      <c r="P22" s="62"/>
      <c r="Q22" s="61"/>
      <c r="R22" s="60">
        <v>3</v>
      </c>
      <c r="S22" s="62">
        <v>4</v>
      </c>
      <c r="T22" s="61" t="s">
        <v>852</v>
      </c>
      <c r="U22" s="60">
        <v>2</v>
      </c>
      <c r="V22" s="62">
        <v>5</v>
      </c>
      <c r="W22" s="62">
        <v>75</v>
      </c>
      <c r="X22" s="61">
        <v>75</v>
      </c>
      <c r="Y22" s="1"/>
      <c r="Z22" s="60">
        <v>1</v>
      </c>
      <c r="AA22" s="62">
        <v>1</v>
      </c>
      <c r="AB22" s="62">
        <f t="shared" si="0"/>
        <v>1</v>
      </c>
      <c r="AC22" s="62">
        <v>1</v>
      </c>
      <c r="AD22" s="62">
        <f t="shared" si="1"/>
        <v>1</v>
      </c>
      <c r="AE22" s="62">
        <v>1</v>
      </c>
      <c r="AF22" s="62">
        <f t="shared" si="2"/>
        <v>1</v>
      </c>
      <c r="AG22" s="62">
        <v>1</v>
      </c>
      <c r="AH22" s="62">
        <f t="shared" si="3"/>
        <v>-1</v>
      </c>
      <c r="AI22" s="62">
        <v>2</v>
      </c>
      <c r="AJ22" s="62">
        <f t="shared" si="4"/>
        <v>1</v>
      </c>
      <c r="AK22" s="62">
        <v>1</v>
      </c>
      <c r="AL22" s="62">
        <f t="shared" si="5"/>
        <v>1</v>
      </c>
      <c r="AM22" s="62">
        <v>2</v>
      </c>
      <c r="AN22" s="62">
        <f t="shared" si="6"/>
        <v>1</v>
      </c>
      <c r="AO22" s="62">
        <v>2</v>
      </c>
      <c r="AP22" s="62">
        <f t="shared" si="7"/>
        <v>1</v>
      </c>
      <c r="AQ22" s="62">
        <v>1</v>
      </c>
      <c r="AR22" s="62">
        <f t="shared" si="8"/>
        <v>1</v>
      </c>
      <c r="AS22" s="62">
        <v>1</v>
      </c>
      <c r="AT22" s="62">
        <f t="shared" si="9"/>
        <v>-1</v>
      </c>
      <c r="AU22" s="62">
        <v>1</v>
      </c>
      <c r="AV22" s="62">
        <f t="shared" si="10"/>
        <v>-1</v>
      </c>
      <c r="AW22" s="62">
        <v>1</v>
      </c>
      <c r="AX22" s="62">
        <f t="shared" si="11"/>
        <v>1</v>
      </c>
      <c r="AY22" s="62">
        <v>1</v>
      </c>
      <c r="AZ22" s="62">
        <f t="shared" si="12"/>
        <v>1</v>
      </c>
      <c r="BA22" s="62">
        <v>2</v>
      </c>
      <c r="BB22" s="62">
        <f t="shared" si="13"/>
        <v>1</v>
      </c>
      <c r="BC22" s="62">
        <v>1</v>
      </c>
      <c r="BD22" s="62">
        <f t="shared" si="14"/>
        <v>1</v>
      </c>
      <c r="BE22" s="62">
        <v>2</v>
      </c>
      <c r="BF22" s="62">
        <f t="shared" si="15"/>
        <v>1</v>
      </c>
      <c r="BG22" s="62">
        <v>2</v>
      </c>
      <c r="BH22" s="62">
        <f t="shared" si="16"/>
        <v>1</v>
      </c>
      <c r="BI22" s="62">
        <v>1</v>
      </c>
      <c r="BJ22" s="62">
        <f t="shared" si="17"/>
        <v>1</v>
      </c>
      <c r="BK22" s="62">
        <v>1</v>
      </c>
      <c r="BL22" s="62">
        <f t="shared" si="18"/>
        <v>1</v>
      </c>
      <c r="BM22" s="62">
        <v>2</v>
      </c>
      <c r="BN22" s="62">
        <f t="shared" si="19"/>
        <v>1</v>
      </c>
      <c r="BO22" s="62">
        <v>1</v>
      </c>
      <c r="BP22" s="62">
        <f t="shared" si="20"/>
        <v>-1</v>
      </c>
      <c r="BQ22" s="59">
        <f t="shared" si="21"/>
        <v>13</v>
      </c>
      <c r="BR22" s="1"/>
      <c r="BS22" s="60">
        <v>1</v>
      </c>
      <c r="BT22" s="62">
        <v>4</v>
      </c>
      <c r="BU22" s="62">
        <v>3</v>
      </c>
      <c r="BV22" s="62">
        <v>1</v>
      </c>
      <c r="BW22" s="62">
        <v>4</v>
      </c>
      <c r="BX22" s="62">
        <v>2</v>
      </c>
      <c r="BY22" s="62">
        <v>3</v>
      </c>
      <c r="BZ22" s="62">
        <v>3</v>
      </c>
      <c r="CA22" s="62">
        <v>3</v>
      </c>
      <c r="CB22" s="62">
        <v>2</v>
      </c>
      <c r="CC22" s="62">
        <v>3</v>
      </c>
      <c r="CD22" s="62">
        <v>2</v>
      </c>
      <c r="CE22" s="62">
        <v>1</v>
      </c>
      <c r="CF22" s="62">
        <v>1</v>
      </c>
      <c r="CG22" s="62">
        <v>3</v>
      </c>
      <c r="CH22" s="62">
        <v>2</v>
      </c>
      <c r="CI22" s="62">
        <v>1</v>
      </c>
      <c r="CJ22" s="62">
        <v>1</v>
      </c>
      <c r="CK22" s="62">
        <v>2</v>
      </c>
      <c r="CL22" s="62">
        <v>4</v>
      </c>
      <c r="CM22" s="62">
        <v>4</v>
      </c>
      <c r="CN22" s="62">
        <v>2</v>
      </c>
      <c r="CO22" s="62">
        <f>LOOKUP(CN22,{1,2,3,4,5},{5,4,3,2,1})</f>
        <v>4</v>
      </c>
      <c r="CP22" s="62">
        <v>4</v>
      </c>
      <c r="CQ22" s="62">
        <v>4</v>
      </c>
      <c r="CR22" s="62">
        <v>4</v>
      </c>
      <c r="CS22" s="62">
        <v>3</v>
      </c>
      <c r="CT22" s="62">
        <v>4</v>
      </c>
      <c r="CU22" s="62">
        <v>2</v>
      </c>
      <c r="CV22" s="62">
        <v>3</v>
      </c>
      <c r="CW22" s="62">
        <f>LOOKUP(CV22,{1,2,3,4,5},{5,4,3,2,1})</f>
        <v>3</v>
      </c>
      <c r="CX22" s="62">
        <v>4</v>
      </c>
      <c r="CY22" s="62">
        <f>LOOKUP(CX22,{1,2,3,4,5},{5,4,3,2,1})</f>
        <v>2</v>
      </c>
      <c r="CZ22" s="62">
        <v>4</v>
      </c>
      <c r="DA22" s="62">
        <f>LOOKUP(CZ22,{1,2,3,4,5},{5,4,3,2,1})</f>
        <v>2</v>
      </c>
      <c r="DB22" s="62">
        <v>3</v>
      </c>
      <c r="DC22" s="62">
        <v>4</v>
      </c>
      <c r="DD22" s="62">
        <v>4</v>
      </c>
      <c r="DE22" s="62">
        <v>3</v>
      </c>
      <c r="DF22" s="62">
        <v>1</v>
      </c>
      <c r="DG22" s="62">
        <v>1</v>
      </c>
      <c r="DH22" s="60">
        <f t="shared" ref="DH22:DH25" si="92">SUM(BT22,BU22,BV22)</f>
        <v>8</v>
      </c>
      <c r="DI22" s="62">
        <f t="shared" ref="DI22:DI25" si="93">ROUND(AVERAGE(BT22,BU22,BV22),4)</f>
        <v>2.6667000000000001</v>
      </c>
      <c r="DJ22" s="62">
        <f t="shared" ref="DJ22:DJ25" si="94">SUM(DB22,DC22,DD22)</f>
        <v>11</v>
      </c>
      <c r="DK22" s="62">
        <f t="shared" ref="DK22:DK25" si="95">ROUND(AVERAGE(DB22,DC22,DD22),4)</f>
        <v>3.6667000000000001</v>
      </c>
      <c r="DL22" s="62">
        <f t="shared" ref="DL22:DL25" si="96">SUM(DH22,DJ22)</f>
        <v>19</v>
      </c>
      <c r="DM22" s="61">
        <f t="shared" ref="DM22:DM25" si="97">ROUND(AVERAGE(DI22,DK22),4)</f>
        <v>3.1667000000000001</v>
      </c>
      <c r="DN22" s="60">
        <f t="shared" ref="DN22:DN25" si="98">SUM(BW22,BY22,CF22,CG22,CH22,CJ22)</f>
        <v>14</v>
      </c>
      <c r="DO22" s="62">
        <f t="shared" ref="DO22:DO25" si="99">ROUND(AVERAGE(BW22,BY22,CF22,CG22,CH22,CJ22),4)</f>
        <v>2.3332999999999999</v>
      </c>
      <c r="DP22" s="62">
        <f t="shared" ref="DP22:DP25" si="100">SUM(BX22,BZ22,CB22,CC22,CD22,CE22,CI22,CK22)</f>
        <v>16</v>
      </c>
      <c r="DQ22" s="62">
        <f t="shared" ref="DQ22:DQ25" si="101">ROUND(AVERAGE(BX22,BZ22,CB22,CC22,CD22,CE22,CI22,CK22),4)</f>
        <v>2</v>
      </c>
      <c r="DR22" s="62">
        <f t="shared" ref="DR22:DR25" si="102">SUM(DN22,DP22)</f>
        <v>30</v>
      </c>
      <c r="DS22" s="61">
        <f t="shared" ref="DS22:DS25" si="103">ROUND((DR22/14), 2)</f>
        <v>2.14</v>
      </c>
      <c r="DT22" s="60">
        <f t="shared" ref="DT22:DT25" si="104">SUM(CL22,CM22,CO22)</f>
        <v>12</v>
      </c>
      <c r="DU22" s="62">
        <f t="shared" ref="DU22:DU25" si="105">ROUND(AVERAGE(CL22,CM22,CO22),4)</f>
        <v>4</v>
      </c>
      <c r="DV22" s="62">
        <f t="shared" ref="DV22:DV25" si="106">SUM(CP22,CQ22,CR22)</f>
        <v>12</v>
      </c>
      <c r="DW22" s="62">
        <f t="shared" ref="DW22:DW25" si="107">ROUND(AVERAGE(CP22,CQ22,CR22),4)</f>
        <v>4</v>
      </c>
      <c r="DX22" s="62">
        <f t="shared" ref="DX22:DX25" si="108">SUM(DT22,DV22)</f>
        <v>24</v>
      </c>
      <c r="DY22" s="61">
        <f t="shared" ref="DY22:DY25" si="109">ROUND((DX22/6), 2)</f>
        <v>4</v>
      </c>
      <c r="DZ22" s="60">
        <f t="shared" ref="DZ22:DZ25" si="110">SUM(CS22,CT22,CU22,CW22,CY22,DA22)</f>
        <v>16</v>
      </c>
      <c r="EA22" s="61">
        <f t="shared" ref="EA22:EA25" si="111">ROUND((DZ22/6), 2)</f>
        <v>2.67</v>
      </c>
      <c r="EB22" s="60">
        <f t="shared" ref="EB22:EB25" si="112">SUM(DE22,DF22,DG22)</f>
        <v>5</v>
      </c>
      <c r="EC22" s="61">
        <f t="shared" ref="EC22:EC25" si="113">ROUND((EB22/3), 2)</f>
        <v>1.67</v>
      </c>
      <c r="ED22" s="60">
        <f t="shared" ref="ED22:ED25" si="114">SUM(DH22,DJ22,DN22,DP22,DT22,DV22,DZ22,EB22)</f>
        <v>94</v>
      </c>
      <c r="EE22" s="61">
        <f t="shared" ref="EE22:EE25" si="115">ROUND((ED22/35), 2)</f>
        <v>2.69</v>
      </c>
      <c r="EF22" s="1"/>
      <c r="EG22" s="60">
        <v>1</v>
      </c>
      <c r="EH22" s="62">
        <v>3</v>
      </c>
      <c r="EI22" s="62">
        <v>2</v>
      </c>
      <c r="EJ22" s="62">
        <v>4</v>
      </c>
      <c r="EK22" s="62">
        <v>3</v>
      </c>
      <c r="EL22" s="62">
        <v>1</v>
      </c>
      <c r="EM22" s="62">
        <v>1</v>
      </c>
      <c r="EN22" s="62">
        <v>1</v>
      </c>
      <c r="EO22" s="62">
        <v>1</v>
      </c>
      <c r="EP22" s="62">
        <v>3</v>
      </c>
      <c r="EQ22" s="62">
        <v>5</v>
      </c>
      <c r="ER22" s="62">
        <v>2</v>
      </c>
      <c r="ES22" s="62">
        <v>1</v>
      </c>
      <c r="ET22" s="62">
        <v>1</v>
      </c>
      <c r="EU22" s="62">
        <v>1</v>
      </c>
      <c r="EV22" s="62">
        <v>1</v>
      </c>
      <c r="EW22" s="62">
        <v>4</v>
      </c>
      <c r="EX22" s="62">
        <v>3</v>
      </c>
      <c r="EY22" s="62">
        <v>1</v>
      </c>
      <c r="EZ22" s="62">
        <v>1</v>
      </c>
      <c r="FA22" s="62">
        <v>1</v>
      </c>
      <c r="FB22" s="62">
        <v>3</v>
      </c>
      <c r="FC22" s="60">
        <f t="shared" ref="FC22:FC25" si="116">SUM(EH22,EI22,EJ22,EK22,EL22,EM22,EN22,EO22,EP22,EQ22,ES22,ET22,EU22,EV22,EW22,EX22,EY22,EZ22,FA22,FB22)</f>
        <v>41</v>
      </c>
      <c r="FD22" s="61">
        <f t="shared" ref="FD22:FD25" si="117">ROUND((FC22/20), 4)</f>
        <v>2.0499999999999998</v>
      </c>
      <c r="FE22" s="1"/>
      <c r="FF22" s="60" t="s">
        <v>514</v>
      </c>
      <c r="FG22" s="62" t="s">
        <v>1255</v>
      </c>
      <c r="FH22" s="61" t="s">
        <v>507</v>
      </c>
      <c r="FI22" s="1" t="s">
        <v>440</v>
      </c>
      <c r="FJ22" s="60">
        <v>1</v>
      </c>
      <c r="FK22" s="62">
        <v>1</v>
      </c>
      <c r="FL22" s="62">
        <v>1</v>
      </c>
      <c r="FM22" s="62">
        <v>1</v>
      </c>
      <c r="FN22" s="62">
        <v>1</v>
      </c>
      <c r="FO22" s="62">
        <v>2</v>
      </c>
      <c r="FP22" s="62">
        <v>2</v>
      </c>
      <c r="FQ22" s="62">
        <v>2</v>
      </c>
      <c r="FR22" s="62">
        <v>1</v>
      </c>
      <c r="FS22" s="62">
        <v>1</v>
      </c>
      <c r="FT22" s="62">
        <v>1</v>
      </c>
      <c r="FU22" s="62">
        <v>2</v>
      </c>
      <c r="FV22" s="62">
        <v>2</v>
      </c>
      <c r="FW22" s="62">
        <v>2</v>
      </c>
      <c r="FX22" s="62">
        <v>2</v>
      </c>
      <c r="FY22" s="62">
        <v>2</v>
      </c>
      <c r="FZ22" s="62">
        <v>1</v>
      </c>
      <c r="GA22" s="62">
        <v>1</v>
      </c>
      <c r="GB22" s="62">
        <v>2</v>
      </c>
      <c r="GC22" s="62">
        <v>2</v>
      </c>
      <c r="GD22" s="62">
        <v>2</v>
      </c>
      <c r="GE22" s="62">
        <v>1</v>
      </c>
      <c r="GF22" s="60">
        <f t="shared" ref="GF22:GF25" si="118">SUM(FK22,FL22,FM22,FN22,FO22,FP22,FQ22,FR22,FS22,FT22,FV22,FW22,FX22,FY22,FZ22,GA22,GB22,GC22,GD22,GE22)</f>
        <v>30</v>
      </c>
      <c r="GG22" s="61">
        <f t="shared" ref="GG22:GG25" si="119">ROUND((GF22/20), 2)</f>
        <v>1.5</v>
      </c>
      <c r="GH22" s="1"/>
      <c r="GI22" s="60" t="s">
        <v>506</v>
      </c>
      <c r="GJ22" s="62" t="s">
        <v>507</v>
      </c>
      <c r="GK22" s="61" t="s">
        <v>508</v>
      </c>
      <c r="GL22" s="1" t="s">
        <v>440</v>
      </c>
      <c r="GM22" s="60">
        <v>1</v>
      </c>
      <c r="GN22" s="62">
        <v>5</v>
      </c>
      <c r="GO22" s="62">
        <v>5</v>
      </c>
      <c r="GP22" s="62">
        <v>4</v>
      </c>
      <c r="GQ22" s="62">
        <v>5</v>
      </c>
      <c r="GR22" s="62">
        <v>5</v>
      </c>
      <c r="GS22" s="62">
        <f>LOOKUP(GR22,{1,2,3,4,5},{5,4,3,2,1})</f>
        <v>1</v>
      </c>
      <c r="GT22" s="62">
        <v>2</v>
      </c>
      <c r="GU22" s="62">
        <f>LOOKUP(GT22,{1,2,3,4,5},{5,4,3,2,1})</f>
        <v>4</v>
      </c>
      <c r="GV22" s="62">
        <v>4</v>
      </c>
      <c r="GW22" s="62">
        <v>4</v>
      </c>
      <c r="GX22" s="62">
        <f>LOOKUP(GW22,{1,2,3,4,5},{5,4,3,2,1})</f>
        <v>2</v>
      </c>
      <c r="GY22" s="62">
        <v>1</v>
      </c>
      <c r="GZ22" s="62">
        <v>4</v>
      </c>
      <c r="HA22" s="62">
        <v>3</v>
      </c>
      <c r="HB22" s="62">
        <v>4</v>
      </c>
      <c r="HC22" s="62">
        <v>3</v>
      </c>
      <c r="HD22" s="62">
        <v>3</v>
      </c>
      <c r="HE22" s="62">
        <v>4</v>
      </c>
      <c r="HF22" s="62">
        <v>3</v>
      </c>
      <c r="HG22" s="62">
        <f>LOOKUP(HF22,{1,2,3,4,5},{5,4,3,2,1})</f>
        <v>3</v>
      </c>
      <c r="HH22" s="62">
        <v>2</v>
      </c>
      <c r="HI22" s="62">
        <f>LOOKUP(HH22,{1,2,3,4,5},{5,4,3,2,1})</f>
        <v>4</v>
      </c>
      <c r="HJ22" s="62">
        <f t="shared" ref="HJ22:HJ25" si="120">SUM(GN22,GO22,GP22,GQ22,GS22,GU22,GV22,GX22,GY22,GZ22,HA22,HB22,HC22,HD22,HE22,HG22,HI22)</f>
        <v>59</v>
      </c>
      <c r="HK22" s="62">
        <f t="shared" ref="HK22:HK25" si="121">ROUND((HJ22/17), 2)</f>
        <v>3.47</v>
      </c>
      <c r="HL22" s="1"/>
      <c r="HM22" s="62">
        <v>1</v>
      </c>
      <c r="HN22" s="62">
        <v>3</v>
      </c>
      <c r="HO22" s="62">
        <v>2</v>
      </c>
      <c r="HP22" s="62">
        <v>1</v>
      </c>
      <c r="HQ22" s="62">
        <v>1</v>
      </c>
      <c r="HR22" s="62">
        <v>1</v>
      </c>
      <c r="HS22" s="62">
        <v>1</v>
      </c>
      <c r="HT22" s="62">
        <v>3</v>
      </c>
      <c r="HU22" s="62">
        <v>2</v>
      </c>
      <c r="HV22" s="62">
        <v>3</v>
      </c>
      <c r="HW22" s="62">
        <v>2</v>
      </c>
      <c r="HX22" s="62">
        <v>1</v>
      </c>
      <c r="HY22" s="62">
        <v>2</v>
      </c>
      <c r="HZ22" s="62">
        <v>2</v>
      </c>
      <c r="IA22" s="62">
        <v>2</v>
      </c>
      <c r="IB22" s="62">
        <v>2</v>
      </c>
      <c r="IC22" s="62">
        <v>3</v>
      </c>
      <c r="ID22" s="62">
        <v>3</v>
      </c>
      <c r="IE22" s="62">
        <v>2</v>
      </c>
      <c r="IF22" s="62">
        <f>LOOKUP(IE22,{1,2,3},{3,2,1})</f>
        <v>2</v>
      </c>
      <c r="IG22" s="60">
        <f t="shared" ref="IG22:IG25" si="122">SUM(HN22,HO22,HP22,HQ22,HR22,HS22,HU22,HV22,HW22,HX22,HY22,HZ22,IA22,IB22,IC22,ID22,IF22)</f>
        <v>33</v>
      </c>
      <c r="IH22" s="61">
        <f t="shared" ref="IH22:IH25" si="123">ROUND((IG22/17), 2)</f>
        <v>1.94</v>
      </c>
      <c r="II22" s="1"/>
      <c r="IJ22" s="60">
        <v>1</v>
      </c>
      <c r="IK22" s="62">
        <v>2</v>
      </c>
      <c r="IL22" s="62">
        <v>5</v>
      </c>
      <c r="IM22" s="62">
        <v>3</v>
      </c>
      <c r="IN22" s="62">
        <v>3</v>
      </c>
      <c r="IO22" s="62">
        <v>5</v>
      </c>
      <c r="IP22" s="61">
        <v>4</v>
      </c>
      <c r="IQ22" s="60">
        <v>1</v>
      </c>
      <c r="IR22" s="62">
        <v>1</v>
      </c>
      <c r="IS22" s="62">
        <v>4</v>
      </c>
      <c r="IT22" s="62">
        <v>2</v>
      </c>
      <c r="IU22" s="62">
        <v>2</v>
      </c>
      <c r="IV22" s="62">
        <v>5</v>
      </c>
      <c r="IW22" s="61">
        <v>3</v>
      </c>
      <c r="IX22" s="60">
        <v>1</v>
      </c>
      <c r="IY22" s="62">
        <v>4</v>
      </c>
      <c r="IZ22" s="62">
        <v>4</v>
      </c>
      <c r="JA22" s="62">
        <v>2</v>
      </c>
      <c r="JB22" s="62">
        <v>4</v>
      </c>
      <c r="JC22" s="62">
        <v>1</v>
      </c>
      <c r="JD22" s="61">
        <v>3</v>
      </c>
      <c r="JE22" s="60">
        <v>1</v>
      </c>
      <c r="JF22" s="62">
        <v>2</v>
      </c>
      <c r="JG22" s="62">
        <v>4</v>
      </c>
      <c r="JH22" s="62">
        <v>2</v>
      </c>
      <c r="JI22" s="62">
        <v>4</v>
      </c>
      <c r="JJ22" s="62">
        <v>5</v>
      </c>
      <c r="JK22" s="61">
        <v>4</v>
      </c>
      <c r="JL22" s="60">
        <v>1</v>
      </c>
      <c r="JM22" s="62">
        <v>4</v>
      </c>
      <c r="JN22" s="62">
        <v>4</v>
      </c>
      <c r="JO22" s="62">
        <v>5</v>
      </c>
      <c r="JP22" s="62">
        <v>5</v>
      </c>
      <c r="JQ22" s="62">
        <v>2</v>
      </c>
      <c r="JR22" s="61">
        <v>3</v>
      </c>
      <c r="JS22" s="1"/>
      <c r="JT22" s="60">
        <v>1</v>
      </c>
      <c r="JU22" s="62">
        <v>3</v>
      </c>
      <c r="JV22" s="62">
        <v>5</v>
      </c>
      <c r="JW22" s="62">
        <v>2</v>
      </c>
      <c r="JX22" s="62">
        <v>1</v>
      </c>
      <c r="JY22" s="62">
        <v>5</v>
      </c>
      <c r="JZ22" s="62">
        <v>1</v>
      </c>
      <c r="KA22" s="62">
        <v>5</v>
      </c>
      <c r="KB22" s="62">
        <v>2</v>
      </c>
      <c r="KC22" s="62">
        <v>5</v>
      </c>
      <c r="KD22" s="62">
        <v>5</v>
      </c>
      <c r="KE22" s="62">
        <v>2</v>
      </c>
      <c r="KF22" s="62">
        <v>5</v>
      </c>
      <c r="KG22" s="62">
        <v>3</v>
      </c>
      <c r="KH22" s="62">
        <v>4</v>
      </c>
      <c r="KI22" s="62">
        <v>4</v>
      </c>
      <c r="KJ22" s="62">
        <v>2</v>
      </c>
      <c r="KK22" s="62">
        <v>2</v>
      </c>
      <c r="KL22" s="62">
        <v>1</v>
      </c>
      <c r="KM22" s="62">
        <v>2</v>
      </c>
      <c r="KN22" s="62">
        <v>3</v>
      </c>
      <c r="KO22" s="62">
        <v>1</v>
      </c>
      <c r="KP22" s="61">
        <v>4</v>
      </c>
      <c r="KQ22" s="1"/>
      <c r="KR22" s="60">
        <v>1</v>
      </c>
      <c r="KS22" s="62">
        <v>2</v>
      </c>
      <c r="KT22" s="62">
        <v>1</v>
      </c>
      <c r="KU22" s="62">
        <v>2</v>
      </c>
      <c r="KV22" s="62">
        <v>1</v>
      </c>
      <c r="KW22" s="62">
        <v>2</v>
      </c>
      <c r="KX22" s="62">
        <v>1</v>
      </c>
      <c r="KY22" s="62">
        <v>2</v>
      </c>
      <c r="KZ22" s="62">
        <v>1</v>
      </c>
      <c r="LA22" s="61">
        <v>2</v>
      </c>
      <c r="LB22" s="62">
        <f t="shared" ref="LB22:LB25" si="124">SUM(KR22,KS22,KT22,KU22,KV22,KW22,KX22,KY22,KZ22,LA22)</f>
        <v>15</v>
      </c>
      <c r="LC22" s="1"/>
      <c r="LD22" s="60">
        <v>1</v>
      </c>
      <c r="LE22" s="62">
        <v>4</v>
      </c>
      <c r="LF22" s="62">
        <v>3</v>
      </c>
      <c r="LG22" s="62">
        <v>2</v>
      </c>
      <c r="LH22" s="62">
        <f>LOOKUP(LG22,{1,2,3,4,5},{5,4,3,2,1})</f>
        <v>4</v>
      </c>
      <c r="LI22" s="62">
        <v>5</v>
      </c>
      <c r="LJ22" s="62">
        <v>4</v>
      </c>
      <c r="LK22" s="62">
        <f>LOOKUP(LJ22,{1,2,3,4,5},{5,4,3,2,1})</f>
        <v>2</v>
      </c>
      <c r="LL22" s="62">
        <v>2</v>
      </c>
      <c r="LM22" s="62">
        <f>LOOKUP(LL22,{1,2,3,4,5},{5,4,3,2,1})</f>
        <v>4</v>
      </c>
      <c r="LN22" s="62">
        <v>5</v>
      </c>
      <c r="LO22" s="62">
        <v>4</v>
      </c>
      <c r="LP22" s="62">
        <v>4</v>
      </c>
      <c r="LQ22" s="62">
        <v>4</v>
      </c>
      <c r="LR22" s="62">
        <f>LOOKUP(LQ22,{1,2,3,4,5},{5,4,3,2,1})</f>
        <v>2</v>
      </c>
      <c r="LS22" s="62">
        <v>4</v>
      </c>
      <c r="LT22" s="62">
        <v>2</v>
      </c>
      <c r="LU22" s="62">
        <v>4</v>
      </c>
      <c r="LV22" s="62">
        <f>LOOKUP(LU22,{1,2,3,4,5},{5,4,3,2,1})</f>
        <v>2</v>
      </c>
      <c r="LW22" s="62">
        <v>5</v>
      </c>
      <c r="LX22" s="62">
        <v>3</v>
      </c>
      <c r="LY22" s="62">
        <f>LOOKUP(LX22,{1,2,3,4,5},{5,4,3,2,1})</f>
        <v>3</v>
      </c>
      <c r="LZ22" s="62">
        <v>2</v>
      </c>
      <c r="MA22" s="62">
        <f>LOOKUP(LZ22,{1,2,3,4,5},{5,4,3,2,1})</f>
        <v>4</v>
      </c>
      <c r="MB22" s="62">
        <v>5</v>
      </c>
      <c r="MC22" s="62">
        <v>2</v>
      </c>
      <c r="MD22" s="62">
        <f>LOOKUP(MC22,{1,2,3,4,5},{5,4,3,2,1})</f>
        <v>4</v>
      </c>
      <c r="ME22" s="62">
        <v>2</v>
      </c>
      <c r="MF22" s="62">
        <f>LOOKUP(ME22,{1,2,3,4,5},{5,4,3,2,1})</f>
        <v>4</v>
      </c>
      <c r="MG22" s="62">
        <v>2</v>
      </c>
      <c r="MH22" s="62">
        <f>LOOKUP(MG22,{1,2,3,4,5},{5,4,3,2,1})</f>
        <v>4</v>
      </c>
      <c r="MI22" s="62">
        <v>2</v>
      </c>
      <c r="MJ22" s="62">
        <v>3</v>
      </c>
      <c r="MK22" s="62">
        <v>4</v>
      </c>
      <c r="ML22" s="62">
        <v>2</v>
      </c>
      <c r="MM22" s="62">
        <f>LOOKUP(ML22,{1,2,3,4,5},{5,4,3,2,1})</f>
        <v>4</v>
      </c>
      <c r="MN22" s="62">
        <v>4</v>
      </c>
      <c r="MO22" s="62">
        <f>LOOKUP(MN22,{1,2,3,4,5},{5,4,3,2,1})</f>
        <v>2</v>
      </c>
      <c r="MP22" s="62">
        <v>4</v>
      </c>
      <c r="MQ22" s="62">
        <f>LOOKUP(MP22,{1,2,3,4,5},{5,4,3,2,1})</f>
        <v>2</v>
      </c>
      <c r="MR22" s="62">
        <f t="shared" ref="MR22:MR25" si="125">SUM(LE22,LF22,LH22,LI22,LK22,LM22,LN22,LO22,LP22,LR22,LS22,LT22,LV22,LW22,LY22,MA22,MB22,MD22,MF22,MH22,MI22,MJ22,MK22,MM22,MO22,MQ22)</f>
        <v>91</v>
      </c>
      <c r="MS22" s="62">
        <f t="shared" ref="MS22:MS25" si="126">ROUND((MR22/26), 2)</f>
        <v>3.5</v>
      </c>
      <c r="MT22" s="1"/>
      <c r="MU22" s="59" t="s">
        <v>1270</v>
      </c>
      <c r="MV22" s="1" t="s">
        <v>440</v>
      </c>
      <c r="MW22" s="1"/>
      <c r="MX22" s="1"/>
    </row>
    <row r="23" spans="1:362" x14ac:dyDescent="0.3">
      <c r="A23" s="59">
        <v>176</v>
      </c>
      <c r="B23" s="60" t="s">
        <v>1271</v>
      </c>
      <c r="C23" s="61">
        <v>1</v>
      </c>
      <c r="D23" s="1"/>
      <c r="E23" s="60">
        <v>18</v>
      </c>
      <c r="F23" s="62">
        <v>1</v>
      </c>
      <c r="G23" s="60">
        <v>1</v>
      </c>
      <c r="H23" s="62">
        <v>1</v>
      </c>
      <c r="I23" s="61">
        <v>1</v>
      </c>
      <c r="J23" s="60">
        <v>1</v>
      </c>
      <c r="K23" s="62">
        <v>1</v>
      </c>
      <c r="L23" s="62"/>
      <c r="M23" s="62"/>
      <c r="N23" s="62">
        <v>1</v>
      </c>
      <c r="O23" s="62">
        <v>1</v>
      </c>
      <c r="P23" s="62">
        <v>1</v>
      </c>
      <c r="Q23" s="61"/>
      <c r="R23" s="60">
        <v>3</v>
      </c>
      <c r="S23" s="62">
        <v>4</v>
      </c>
      <c r="T23" s="61" t="s">
        <v>852</v>
      </c>
      <c r="U23" s="60">
        <v>1</v>
      </c>
      <c r="V23" s="62">
        <v>10</v>
      </c>
      <c r="W23" s="62">
        <v>50</v>
      </c>
      <c r="X23" s="61" t="s">
        <v>668</v>
      </c>
      <c r="Y23" s="1"/>
      <c r="Z23" s="60">
        <v>1</v>
      </c>
      <c r="AA23" s="62">
        <v>2</v>
      </c>
      <c r="AB23" s="62">
        <f t="shared" si="0"/>
        <v>-1</v>
      </c>
      <c r="AC23" s="62">
        <v>2</v>
      </c>
      <c r="AD23" s="62">
        <f t="shared" si="1"/>
        <v>-1</v>
      </c>
      <c r="AE23" s="62">
        <v>2</v>
      </c>
      <c r="AF23" s="62">
        <f t="shared" si="2"/>
        <v>-1</v>
      </c>
      <c r="AG23" s="62">
        <v>2</v>
      </c>
      <c r="AH23" s="62">
        <f t="shared" si="3"/>
        <v>1</v>
      </c>
      <c r="AI23" s="62">
        <v>2</v>
      </c>
      <c r="AJ23" s="62">
        <f t="shared" si="4"/>
        <v>1</v>
      </c>
      <c r="AK23" s="62">
        <v>2</v>
      </c>
      <c r="AL23" s="62">
        <f t="shared" si="5"/>
        <v>-1</v>
      </c>
      <c r="AM23" s="62">
        <v>2</v>
      </c>
      <c r="AN23" s="62">
        <f t="shared" si="6"/>
        <v>1</v>
      </c>
      <c r="AO23" s="62">
        <v>2</v>
      </c>
      <c r="AP23" s="62">
        <f t="shared" si="7"/>
        <v>1</v>
      </c>
      <c r="AQ23" s="62">
        <v>2</v>
      </c>
      <c r="AR23" s="62">
        <f t="shared" si="8"/>
        <v>-1</v>
      </c>
      <c r="AS23" s="62">
        <v>2</v>
      </c>
      <c r="AT23" s="62">
        <f t="shared" si="9"/>
        <v>1</v>
      </c>
      <c r="AU23" s="62">
        <v>2</v>
      </c>
      <c r="AV23" s="62">
        <f t="shared" si="10"/>
        <v>1</v>
      </c>
      <c r="AW23" s="62">
        <v>2</v>
      </c>
      <c r="AX23" s="62">
        <f t="shared" si="11"/>
        <v>-1</v>
      </c>
      <c r="AY23" s="62">
        <v>2</v>
      </c>
      <c r="AZ23" s="62">
        <f t="shared" si="12"/>
        <v>-1</v>
      </c>
      <c r="BA23" s="62">
        <v>2</v>
      </c>
      <c r="BB23" s="62">
        <f t="shared" si="13"/>
        <v>1</v>
      </c>
      <c r="BC23" s="62">
        <v>2</v>
      </c>
      <c r="BD23" s="62">
        <f t="shared" si="14"/>
        <v>-1</v>
      </c>
      <c r="BE23" s="62">
        <v>2</v>
      </c>
      <c r="BF23" s="62">
        <f t="shared" si="15"/>
        <v>1</v>
      </c>
      <c r="BG23" s="62">
        <v>2</v>
      </c>
      <c r="BH23" s="62">
        <f t="shared" si="16"/>
        <v>1</v>
      </c>
      <c r="BI23" s="62">
        <v>2</v>
      </c>
      <c r="BJ23" s="62">
        <f t="shared" si="17"/>
        <v>-1</v>
      </c>
      <c r="BK23" s="62">
        <v>2</v>
      </c>
      <c r="BL23" s="62">
        <f t="shared" si="18"/>
        <v>-1</v>
      </c>
      <c r="BM23" s="62">
        <v>2</v>
      </c>
      <c r="BN23" s="62">
        <f t="shared" si="19"/>
        <v>1</v>
      </c>
      <c r="BO23" s="62">
        <v>2</v>
      </c>
      <c r="BP23" s="62">
        <f t="shared" si="20"/>
        <v>1</v>
      </c>
      <c r="BQ23" s="59">
        <f t="shared" si="21"/>
        <v>1</v>
      </c>
      <c r="BR23" s="1"/>
      <c r="BS23" s="60">
        <v>1</v>
      </c>
      <c r="BT23" s="62">
        <v>3</v>
      </c>
      <c r="BU23" s="62">
        <v>4</v>
      </c>
      <c r="BV23" s="62">
        <v>2</v>
      </c>
      <c r="BW23" s="62">
        <v>4</v>
      </c>
      <c r="BX23" s="62">
        <v>4</v>
      </c>
      <c r="BY23" s="62">
        <v>4</v>
      </c>
      <c r="BZ23" s="62">
        <v>4</v>
      </c>
      <c r="CA23" s="62">
        <v>3</v>
      </c>
      <c r="CB23" s="62">
        <v>2</v>
      </c>
      <c r="CC23" s="62">
        <v>3</v>
      </c>
      <c r="CD23" s="62">
        <v>4</v>
      </c>
      <c r="CE23" s="62">
        <v>3</v>
      </c>
      <c r="CF23" s="62">
        <v>2</v>
      </c>
      <c r="CG23" s="62">
        <v>3</v>
      </c>
      <c r="CH23" s="62">
        <v>4</v>
      </c>
      <c r="CI23" s="62">
        <v>3</v>
      </c>
      <c r="CJ23" s="62">
        <v>2</v>
      </c>
      <c r="CK23" s="62">
        <v>3</v>
      </c>
      <c r="CL23" s="62">
        <v>4</v>
      </c>
      <c r="CM23" s="62">
        <v>3</v>
      </c>
      <c r="CN23" s="62">
        <v>2</v>
      </c>
      <c r="CO23" s="62">
        <f>LOOKUP(CN23,{1,2,3,4,5},{5,4,3,2,1})</f>
        <v>4</v>
      </c>
      <c r="CP23" s="62">
        <v>3</v>
      </c>
      <c r="CQ23" s="62">
        <v>4</v>
      </c>
      <c r="CR23" s="62">
        <v>3</v>
      </c>
      <c r="CS23" s="62">
        <v>2</v>
      </c>
      <c r="CT23" s="62">
        <v>3</v>
      </c>
      <c r="CU23" s="62">
        <v>4</v>
      </c>
      <c r="CV23" s="62">
        <v>3</v>
      </c>
      <c r="CW23" s="62">
        <f>LOOKUP(CV23,{1,2,3,4,5},{5,4,3,2,1})</f>
        <v>3</v>
      </c>
      <c r="CX23" s="62">
        <v>2</v>
      </c>
      <c r="CY23" s="62">
        <f>LOOKUP(CX23,{1,2,3,4,5},{5,4,3,2,1})</f>
        <v>4</v>
      </c>
      <c r="CZ23" s="62">
        <v>3</v>
      </c>
      <c r="DA23" s="62">
        <f>LOOKUP(CZ23,{1,2,3,4,5},{5,4,3,2,1})</f>
        <v>3</v>
      </c>
      <c r="DB23" s="62">
        <v>4</v>
      </c>
      <c r="DC23" s="62">
        <v>3</v>
      </c>
      <c r="DD23" s="62">
        <v>2</v>
      </c>
      <c r="DE23" s="62">
        <v>3</v>
      </c>
      <c r="DF23" s="62">
        <v>4</v>
      </c>
      <c r="DG23" s="62">
        <v>3</v>
      </c>
      <c r="DH23" s="60">
        <f t="shared" si="92"/>
        <v>9</v>
      </c>
      <c r="DI23" s="62">
        <f t="shared" si="93"/>
        <v>3</v>
      </c>
      <c r="DJ23" s="62">
        <f t="shared" si="94"/>
        <v>9</v>
      </c>
      <c r="DK23" s="62">
        <f t="shared" si="95"/>
        <v>3</v>
      </c>
      <c r="DL23" s="62">
        <f t="shared" si="96"/>
        <v>18</v>
      </c>
      <c r="DM23" s="61">
        <f t="shared" si="97"/>
        <v>3</v>
      </c>
      <c r="DN23" s="60">
        <f t="shared" si="98"/>
        <v>19</v>
      </c>
      <c r="DO23" s="62">
        <f t="shared" si="99"/>
        <v>3.1667000000000001</v>
      </c>
      <c r="DP23" s="62">
        <f t="shared" si="100"/>
        <v>26</v>
      </c>
      <c r="DQ23" s="62">
        <f t="shared" si="101"/>
        <v>3.25</v>
      </c>
      <c r="DR23" s="62">
        <f t="shared" si="102"/>
        <v>45</v>
      </c>
      <c r="DS23" s="61">
        <f t="shared" si="103"/>
        <v>3.21</v>
      </c>
      <c r="DT23" s="60">
        <f t="shared" si="104"/>
        <v>11</v>
      </c>
      <c r="DU23" s="62">
        <f t="shared" si="105"/>
        <v>3.6667000000000001</v>
      </c>
      <c r="DV23" s="62">
        <f t="shared" si="106"/>
        <v>10</v>
      </c>
      <c r="DW23" s="62">
        <f t="shared" si="107"/>
        <v>3.3332999999999999</v>
      </c>
      <c r="DX23" s="62">
        <f t="shared" si="108"/>
        <v>21</v>
      </c>
      <c r="DY23" s="61">
        <f t="shared" si="109"/>
        <v>3.5</v>
      </c>
      <c r="DZ23" s="60">
        <f t="shared" si="110"/>
        <v>19</v>
      </c>
      <c r="EA23" s="61">
        <f t="shared" si="111"/>
        <v>3.17</v>
      </c>
      <c r="EB23" s="60">
        <f t="shared" si="112"/>
        <v>10</v>
      </c>
      <c r="EC23" s="61">
        <f t="shared" si="113"/>
        <v>3.33</v>
      </c>
      <c r="ED23" s="60">
        <f t="shared" si="114"/>
        <v>113</v>
      </c>
      <c r="EE23" s="61">
        <f t="shared" si="115"/>
        <v>3.23</v>
      </c>
      <c r="EF23" s="1"/>
      <c r="EG23" s="60">
        <v>1</v>
      </c>
      <c r="EH23" s="62">
        <v>2</v>
      </c>
      <c r="EI23" s="62">
        <v>2</v>
      </c>
      <c r="EJ23" s="62">
        <v>2</v>
      </c>
      <c r="EK23" s="62">
        <v>2</v>
      </c>
      <c r="EL23" s="62">
        <v>2</v>
      </c>
      <c r="EM23" s="62">
        <v>2</v>
      </c>
      <c r="EN23" s="62">
        <v>2</v>
      </c>
      <c r="EO23" s="62">
        <v>2</v>
      </c>
      <c r="EP23" s="62">
        <v>2</v>
      </c>
      <c r="EQ23" s="62">
        <v>4</v>
      </c>
      <c r="ER23" s="62">
        <v>2</v>
      </c>
      <c r="ES23" s="62">
        <v>2</v>
      </c>
      <c r="ET23" s="62">
        <v>1</v>
      </c>
      <c r="EU23" s="62">
        <v>1</v>
      </c>
      <c r="EV23" s="62">
        <v>1</v>
      </c>
      <c r="EW23" s="62">
        <v>4</v>
      </c>
      <c r="EX23" s="62">
        <v>2</v>
      </c>
      <c r="EY23" s="62">
        <v>2</v>
      </c>
      <c r="EZ23" s="62">
        <v>2</v>
      </c>
      <c r="FA23" s="62">
        <v>2</v>
      </c>
      <c r="FB23" s="62">
        <v>2</v>
      </c>
      <c r="FC23" s="60">
        <f t="shared" si="116"/>
        <v>41</v>
      </c>
      <c r="FD23" s="61">
        <f t="shared" si="117"/>
        <v>2.0499999999999998</v>
      </c>
      <c r="FE23" s="1"/>
      <c r="FF23" s="60" t="s">
        <v>1255</v>
      </c>
      <c r="FG23" s="62" t="s">
        <v>514</v>
      </c>
      <c r="FH23" s="61" t="s">
        <v>1272</v>
      </c>
      <c r="FI23" s="1" t="s">
        <v>440</v>
      </c>
      <c r="FJ23" s="60">
        <v>1</v>
      </c>
      <c r="FK23" s="62">
        <v>2</v>
      </c>
      <c r="FL23" s="62">
        <v>2</v>
      </c>
      <c r="FM23" s="62">
        <v>2</v>
      </c>
      <c r="FN23" s="62">
        <v>2</v>
      </c>
      <c r="FO23" s="62">
        <v>2</v>
      </c>
      <c r="FP23" s="62">
        <v>2</v>
      </c>
      <c r="FQ23" s="62">
        <v>2</v>
      </c>
      <c r="FR23" s="62">
        <v>2</v>
      </c>
      <c r="FS23" s="62">
        <v>2</v>
      </c>
      <c r="FT23" s="62">
        <v>1</v>
      </c>
      <c r="FU23" s="62">
        <v>2</v>
      </c>
      <c r="FV23" s="62">
        <v>2</v>
      </c>
      <c r="FW23" s="62">
        <v>2</v>
      </c>
      <c r="FX23" s="62">
        <v>2</v>
      </c>
      <c r="FY23" s="62">
        <v>2</v>
      </c>
      <c r="FZ23" s="62">
        <v>2</v>
      </c>
      <c r="GA23" s="62">
        <v>1</v>
      </c>
      <c r="GB23" s="62">
        <v>2</v>
      </c>
      <c r="GC23" s="62">
        <v>2</v>
      </c>
      <c r="GD23" s="62">
        <v>2</v>
      </c>
      <c r="GE23" s="62">
        <v>2</v>
      </c>
      <c r="GF23" s="60">
        <f t="shared" si="118"/>
        <v>38</v>
      </c>
      <c r="GG23" s="61">
        <f t="shared" si="119"/>
        <v>1.9</v>
      </c>
      <c r="GH23" s="1"/>
      <c r="GI23" s="60" t="s">
        <v>668</v>
      </c>
      <c r="GJ23" s="62" t="s">
        <v>514</v>
      </c>
      <c r="GK23" s="61" t="s">
        <v>1222</v>
      </c>
      <c r="GL23" s="1" t="s">
        <v>440</v>
      </c>
      <c r="GM23" s="60">
        <v>1</v>
      </c>
      <c r="GN23" s="62">
        <v>5</v>
      </c>
      <c r="GO23" s="62">
        <v>4</v>
      </c>
      <c r="GP23" s="62">
        <v>3</v>
      </c>
      <c r="GQ23" s="62">
        <v>2</v>
      </c>
      <c r="GR23" s="62">
        <v>1</v>
      </c>
      <c r="GS23" s="62">
        <f>LOOKUP(GR23,{1,2,3,4,5},{5,4,3,2,1})</f>
        <v>5</v>
      </c>
      <c r="GT23" s="62">
        <v>3</v>
      </c>
      <c r="GU23" s="62">
        <f>LOOKUP(GT23,{1,2,3,4,5},{5,4,3,2,1})</f>
        <v>3</v>
      </c>
      <c r="GV23" s="62">
        <v>4</v>
      </c>
      <c r="GW23" s="62">
        <v>2</v>
      </c>
      <c r="GX23" s="62">
        <f>LOOKUP(GW23,{1,2,3,4,5},{5,4,3,2,1})</f>
        <v>4</v>
      </c>
      <c r="GY23" s="62">
        <v>3</v>
      </c>
      <c r="GZ23" s="62">
        <v>5</v>
      </c>
      <c r="HA23" s="62">
        <v>2</v>
      </c>
      <c r="HB23" s="62">
        <v>1</v>
      </c>
      <c r="HC23" s="62">
        <v>3</v>
      </c>
      <c r="HD23" s="62">
        <v>4</v>
      </c>
      <c r="HE23" s="62">
        <v>2</v>
      </c>
      <c r="HF23" s="62">
        <v>4</v>
      </c>
      <c r="HG23" s="62">
        <f>LOOKUP(HF23,{1,2,3,4,5},{5,4,3,2,1})</f>
        <v>2</v>
      </c>
      <c r="HH23" s="62">
        <v>3</v>
      </c>
      <c r="HI23" s="62">
        <f>LOOKUP(HH23,{1,2,3,4,5},{5,4,3,2,1})</f>
        <v>3</v>
      </c>
      <c r="HJ23" s="62">
        <f t="shared" si="120"/>
        <v>55</v>
      </c>
      <c r="HK23" s="62">
        <f t="shared" si="121"/>
        <v>3.24</v>
      </c>
      <c r="HL23" s="1"/>
      <c r="HM23" s="62">
        <v>1</v>
      </c>
      <c r="HN23" s="62">
        <v>3</v>
      </c>
      <c r="HO23" s="62">
        <v>3</v>
      </c>
      <c r="HP23" s="62">
        <v>1</v>
      </c>
      <c r="HQ23" s="62">
        <v>1</v>
      </c>
      <c r="HR23" s="62">
        <v>1</v>
      </c>
      <c r="HS23" s="62">
        <v>1</v>
      </c>
      <c r="HT23" s="62">
        <v>2</v>
      </c>
      <c r="HU23" s="62">
        <v>1</v>
      </c>
      <c r="HV23" s="62">
        <v>3</v>
      </c>
      <c r="HW23" s="62">
        <v>3</v>
      </c>
      <c r="HX23" s="62">
        <v>2</v>
      </c>
      <c r="HY23" s="62">
        <v>1</v>
      </c>
      <c r="HZ23" s="62">
        <v>3</v>
      </c>
      <c r="IA23" s="62">
        <v>2</v>
      </c>
      <c r="IB23" s="62">
        <v>2</v>
      </c>
      <c r="IC23" s="62">
        <v>1</v>
      </c>
      <c r="ID23" s="62">
        <v>3</v>
      </c>
      <c r="IE23" s="62">
        <v>2</v>
      </c>
      <c r="IF23" s="62">
        <f>LOOKUP(IE23,{1,2,3},{3,2,1})</f>
        <v>2</v>
      </c>
      <c r="IG23" s="60">
        <f t="shared" si="122"/>
        <v>33</v>
      </c>
      <c r="IH23" s="61">
        <f t="shared" si="123"/>
        <v>1.94</v>
      </c>
      <c r="II23" s="1"/>
      <c r="IJ23" s="60">
        <v>1</v>
      </c>
      <c r="IK23" s="62">
        <v>1</v>
      </c>
      <c r="IL23" s="62">
        <v>4</v>
      </c>
      <c r="IM23" s="62">
        <v>4</v>
      </c>
      <c r="IN23" s="62">
        <v>3</v>
      </c>
      <c r="IO23" s="62">
        <v>5</v>
      </c>
      <c r="IP23" s="61">
        <v>4</v>
      </c>
      <c r="IQ23" s="60">
        <v>1</v>
      </c>
      <c r="IR23" s="62">
        <v>2</v>
      </c>
      <c r="IS23" s="62">
        <v>4</v>
      </c>
      <c r="IT23" s="62">
        <v>4</v>
      </c>
      <c r="IU23" s="62">
        <v>2</v>
      </c>
      <c r="IV23" s="62">
        <v>5</v>
      </c>
      <c r="IW23" s="61">
        <v>4</v>
      </c>
      <c r="IX23" s="60">
        <v>1</v>
      </c>
      <c r="IY23" s="62">
        <v>2</v>
      </c>
      <c r="IZ23" s="62">
        <v>2</v>
      </c>
      <c r="JA23" s="62">
        <v>3</v>
      </c>
      <c r="JB23" s="62">
        <v>3</v>
      </c>
      <c r="JC23" s="62">
        <v>3</v>
      </c>
      <c r="JD23" s="61">
        <v>4</v>
      </c>
      <c r="JE23" s="60">
        <v>1</v>
      </c>
      <c r="JF23" s="62">
        <v>4</v>
      </c>
      <c r="JG23" s="62">
        <v>4</v>
      </c>
      <c r="JH23" s="62">
        <v>2</v>
      </c>
      <c r="JI23" s="62">
        <v>4</v>
      </c>
      <c r="JJ23" s="62">
        <v>2</v>
      </c>
      <c r="JK23" s="61">
        <v>4</v>
      </c>
      <c r="JL23" s="60">
        <v>1</v>
      </c>
      <c r="JM23" s="62">
        <v>4</v>
      </c>
      <c r="JN23" s="62">
        <v>2</v>
      </c>
      <c r="JO23" s="62">
        <v>2</v>
      </c>
      <c r="JP23" s="62">
        <v>4</v>
      </c>
      <c r="JQ23" s="62">
        <v>2</v>
      </c>
      <c r="JR23" s="61">
        <v>4</v>
      </c>
      <c r="JS23" s="1"/>
      <c r="JT23" s="60">
        <v>1</v>
      </c>
      <c r="JU23" s="62">
        <v>3</v>
      </c>
      <c r="JV23" s="62">
        <v>4</v>
      </c>
      <c r="JW23" s="62">
        <v>3</v>
      </c>
      <c r="JX23" s="62">
        <v>2</v>
      </c>
      <c r="JY23" s="62">
        <v>4</v>
      </c>
      <c r="JZ23" s="62">
        <v>2</v>
      </c>
      <c r="KA23" s="62">
        <v>5</v>
      </c>
      <c r="KB23" s="62">
        <v>2</v>
      </c>
      <c r="KC23" s="62">
        <v>4</v>
      </c>
      <c r="KD23" s="62">
        <v>4</v>
      </c>
      <c r="KE23" s="62">
        <v>2</v>
      </c>
      <c r="KF23" s="62">
        <v>5</v>
      </c>
      <c r="KG23" s="62">
        <v>2</v>
      </c>
      <c r="KH23" s="62">
        <v>4</v>
      </c>
      <c r="KI23" s="62">
        <v>2</v>
      </c>
      <c r="KJ23" s="62">
        <v>2</v>
      </c>
      <c r="KK23" s="62">
        <v>2</v>
      </c>
      <c r="KL23" s="62">
        <v>2</v>
      </c>
      <c r="KM23" s="62">
        <v>2</v>
      </c>
      <c r="KN23" s="62">
        <v>3</v>
      </c>
      <c r="KO23" s="62">
        <v>1</v>
      </c>
      <c r="KP23" s="61">
        <v>3</v>
      </c>
      <c r="KQ23" s="1"/>
      <c r="KR23" s="60">
        <v>1</v>
      </c>
      <c r="KS23" s="62">
        <v>1</v>
      </c>
      <c r="KT23" s="62">
        <v>2</v>
      </c>
      <c r="KU23" s="62">
        <v>1</v>
      </c>
      <c r="KV23" s="62">
        <v>2</v>
      </c>
      <c r="KW23" s="62">
        <v>2</v>
      </c>
      <c r="KX23" s="62">
        <v>1</v>
      </c>
      <c r="KY23" s="62">
        <v>1</v>
      </c>
      <c r="KZ23" s="62">
        <v>1</v>
      </c>
      <c r="LA23" s="61">
        <v>2</v>
      </c>
      <c r="LB23" s="62">
        <f t="shared" si="124"/>
        <v>14</v>
      </c>
      <c r="LC23" s="1"/>
      <c r="LD23" s="60">
        <v>1</v>
      </c>
      <c r="LE23" s="62">
        <v>4</v>
      </c>
      <c r="LF23" s="62">
        <v>4</v>
      </c>
      <c r="LG23" s="62">
        <v>3</v>
      </c>
      <c r="LH23" s="62">
        <f>LOOKUP(LG23,{1,2,3,4,5},{5,4,3,2,1})</f>
        <v>3</v>
      </c>
      <c r="LI23" s="62">
        <v>2</v>
      </c>
      <c r="LJ23" s="62">
        <v>4</v>
      </c>
      <c r="LK23" s="62">
        <f>LOOKUP(LJ23,{1,2,3,4,5},{5,4,3,2,1})</f>
        <v>2</v>
      </c>
      <c r="LL23" s="62">
        <v>2</v>
      </c>
      <c r="LM23" s="62">
        <f>LOOKUP(LL23,{1,2,3,4,5},{5,4,3,2,1})</f>
        <v>4</v>
      </c>
      <c r="LN23" s="62">
        <v>3</v>
      </c>
      <c r="LO23" s="62" t="s">
        <v>668</v>
      </c>
      <c r="LP23" s="62">
        <v>5</v>
      </c>
      <c r="LQ23" s="62">
        <v>2</v>
      </c>
      <c r="LR23" s="62">
        <f>LOOKUP(LQ23,{1,2,3,4,5},{5,4,3,2,1})</f>
        <v>4</v>
      </c>
      <c r="LS23" s="62">
        <v>3</v>
      </c>
      <c r="LT23" s="62">
        <v>2</v>
      </c>
      <c r="LU23" s="62">
        <v>4</v>
      </c>
      <c r="LV23" s="62">
        <f>LOOKUP(LU23,{1,2,3,4,5},{5,4,3,2,1})</f>
        <v>2</v>
      </c>
      <c r="LW23" s="62">
        <v>2</v>
      </c>
      <c r="LX23" s="62">
        <v>3</v>
      </c>
      <c r="LY23" s="62">
        <f>LOOKUP(LX23,{1,2,3,4,5},{5,4,3,2,1})</f>
        <v>3</v>
      </c>
      <c r="LZ23" s="62">
        <v>5</v>
      </c>
      <c r="MA23" s="62">
        <f>LOOKUP(LZ23,{1,2,3,4,5},{5,4,3,2,1})</f>
        <v>1</v>
      </c>
      <c r="MB23" s="62">
        <v>2</v>
      </c>
      <c r="MC23" s="62">
        <v>3</v>
      </c>
      <c r="MD23" s="62">
        <f>LOOKUP(MC23,{1,2,3,4,5},{5,4,3,2,1})</f>
        <v>3</v>
      </c>
      <c r="ME23" s="62">
        <v>4</v>
      </c>
      <c r="MF23" s="62">
        <f>LOOKUP(ME23,{1,2,3,4,5},{5,4,3,2,1})</f>
        <v>2</v>
      </c>
      <c r="MG23" s="62">
        <v>2</v>
      </c>
      <c r="MH23" s="62">
        <f>LOOKUP(MG23,{1,2,3,4,5},{5,4,3,2,1})</f>
        <v>4</v>
      </c>
      <c r="MI23" s="62">
        <v>4</v>
      </c>
      <c r="MJ23" s="62">
        <v>3</v>
      </c>
      <c r="MK23" s="62">
        <v>3</v>
      </c>
      <c r="ML23" s="62">
        <v>2</v>
      </c>
      <c r="MM23" s="62">
        <f>LOOKUP(ML23,{1,2,3,4,5},{5,4,3,2,1})</f>
        <v>4</v>
      </c>
      <c r="MN23" s="62">
        <v>3</v>
      </c>
      <c r="MO23" s="62">
        <f>LOOKUP(MN23,{1,2,3,4,5},{5,4,3,2,1})</f>
        <v>3</v>
      </c>
      <c r="MP23" s="62">
        <v>4</v>
      </c>
      <c r="MQ23" s="62">
        <f>LOOKUP(MP23,{1,2,3,4,5},{5,4,3,2,1})</f>
        <v>2</v>
      </c>
      <c r="MR23" s="62">
        <f t="shared" si="125"/>
        <v>74</v>
      </c>
      <c r="MS23" s="62">
        <f t="shared" si="126"/>
        <v>2.85</v>
      </c>
      <c r="MT23" s="1"/>
      <c r="MU23" s="59" t="s">
        <v>1273</v>
      </c>
      <c r="MV23" s="1"/>
      <c r="MW23" s="1"/>
      <c r="MX23" s="1"/>
    </row>
    <row r="24" spans="1:362" x14ac:dyDescent="0.3">
      <c r="A24" s="59">
        <v>177</v>
      </c>
      <c r="B24" s="60" t="s">
        <v>1274</v>
      </c>
      <c r="C24" s="61">
        <v>1</v>
      </c>
      <c r="D24" s="1"/>
      <c r="E24" s="60">
        <v>20</v>
      </c>
      <c r="F24" s="62">
        <v>2</v>
      </c>
      <c r="G24" s="60">
        <v>1</v>
      </c>
      <c r="H24" s="62">
        <v>1</v>
      </c>
      <c r="I24" s="61">
        <v>1</v>
      </c>
      <c r="J24" s="60">
        <v>1</v>
      </c>
      <c r="K24" s="62">
        <v>1</v>
      </c>
      <c r="L24" s="62">
        <v>1</v>
      </c>
      <c r="M24" s="62"/>
      <c r="N24" s="62">
        <v>1</v>
      </c>
      <c r="O24" s="62"/>
      <c r="P24" s="62">
        <v>1</v>
      </c>
      <c r="Q24" s="61" t="s">
        <v>1275</v>
      </c>
      <c r="R24" s="60">
        <v>5</v>
      </c>
      <c r="S24" s="62">
        <v>1</v>
      </c>
      <c r="T24" s="61"/>
      <c r="U24" s="60">
        <v>2</v>
      </c>
      <c r="V24" s="62">
        <v>12</v>
      </c>
      <c r="W24" s="62">
        <v>20</v>
      </c>
      <c r="X24" s="61" t="s">
        <v>668</v>
      </c>
      <c r="Y24" s="1"/>
      <c r="Z24" s="60">
        <v>1</v>
      </c>
      <c r="AA24" s="62">
        <v>1</v>
      </c>
      <c r="AB24" s="62">
        <f t="shared" si="0"/>
        <v>1</v>
      </c>
      <c r="AC24" s="62">
        <v>2</v>
      </c>
      <c r="AD24" s="62">
        <f t="shared" si="1"/>
        <v>-1</v>
      </c>
      <c r="AE24" s="62">
        <v>1</v>
      </c>
      <c r="AF24" s="62">
        <f t="shared" si="2"/>
        <v>1</v>
      </c>
      <c r="AG24" s="62">
        <v>1</v>
      </c>
      <c r="AH24" s="62">
        <f t="shared" si="3"/>
        <v>-1</v>
      </c>
      <c r="AI24" s="62">
        <v>1</v>
      </c>
      <c r="AJ24" s="62">
        <f t="shared" si="4"/>
        <v>-1</v>
      </c>
      <c r="AK24" s="62">
        <v>1</v>
      </c>
      <c r="AL24" s="62">
        <f t="shared" si="5"/>
        <v>1</v>
      </c>
      <c r="AM24" s="62">
        <v>2</v>
      </c>
      <c r="AN24" s="62">
        <f t="shared" si="6"/>
        <v>1</v>
      </c>
      <c r="AO24" s="62">
        <v>1</v>
      </c>
      <c r="AP24" s="62">
        <f t="shared" si="7"/>
        <v>-1</v>
      </c>
      <c r="AQ24" s="62">
        <v>2</v>
      </c>
      <c r="AR24" s="62">
        <f t="shared" si="8"/>
        <v>-1</v>
      </c>
      <c r="AS24" s="62">
        <v>1</v>
      </c>
      <c r="AT24" s="62">
        <f t="shared" si="9"/>
        <v>-1</v>
      </c>
      <c r="AU24" s="62">
        <v>1</v>
      </c>
      <c r="AV24" s="62">
        <f t="shared" si="10"/>
        <v>-1</v>
      </c>
      <c r="AW24" s="62">
        <v>1</v>
      </c>
      <c r="AX24" s="62">
        <f t="shared" si="11"/>
        <v>1</v>
      </c>
      <c r="AY24" s="62">
        <v>1</v>
      </c>
      <c r="AZ24" s="62">
        <f t="shared" si="12"/>
        <v>1</v>
      </c>
      <c r="BA24" s="62">
        <v>2</v>
      </c>
      <c r="BB24" s="62">
        <f t="shared" si="13"/>
        <v>1</v>
      </c>
      <c r="BC24" s="62">
        <v>1</v>
      </c>
      <c r="BD24" s="62">
        <f t="shared" si="14"/>
        <v>1</v>
      </c>
      <c r="BE24" s="62">
        <v>2</v>
      </c>
      <c r="BF24" s="62">
        <f t="shared" si="15"/>
        <v>1</v>
      </c>
      <c r="BG24" s="62">
        <v>1</v>
      </c>
      <c r="BH24" s="62">
        <f t="shared" si="16"/>
        <v>-1</v>
      </c>
      <c r="BI24" s="62">
        <v>1</v>
      </c>
      <c r="BJ24" s="62">
        <f t="shared" si="17"/>
        <v>1</v>
      </c>
      <c r="BK24" s="62">
        <v>1</v>
      </c>
      <c r="BL24" s="62">
        <f t="shared" si="18"/>
        <v>1</v>
      </c>
      <c r="BM24" s="62">
        <v>2</v>
      </c>
      <c r="BN24" s="62">
        <f t="shared" si="19"/>
        <v>1</v>
      </c>
      <c r="BO24" s="62">
        <v>1</v>
      </c>
      <c r="BP24" s="62">
        <f t="shared" si="20"/>
        <v>-1</v>
      </c>
      <c r="BQ24" s="59">
        <f t="shared" si="21"/>
        <v>3</v>
      </c>
      <c r="BR24" s="1"/>
      <c r="BS24" s="60">
        <v>1</v>
      </c>
      <c r="BT24" s="62">
        <v>3</v>
      </c>
      <c r="BU24" s="62">
        <v>5</v>
      </c>
      <c r="BV24" s="62">
        <v>4</v>
      </c>
      <c r="BW24" s="62">
        <v>4</v>
      </c>
      <c r="BX24" s="62">
        <v>3</v>
      </c>
      <c r="BY24" s="62">
        <v>4</v>
      </c>
      <c r="BZ24" s="62">
        <v>3</v>
      </c>
      <c r="CA24" s="62">
        <v>3</v>
      </c>
      <c r="CB24" s="62">
        <v>3</v>
      </c>
      <c r="CC24" s="62">
        <v>2</v>
      </c>
      <c r="CD24" s="62">
        <v>4</v>
      </c>
      <c r="CE24" s="62">
        <v>3</v>
      </c>
      <c r="CF24" s="62">
        <v>3</v>
      </c>
      <c r="CG24" s="62">
        <v>4</v>
      </c>
      <c r="CH24" s="62">
        <v>4</v>
      </c>
      <c r="CI24" s="62">
        <v>4</v>
      </c>
      <c r="CJ24" s="62">
        <v>2</v>
      </c>
      <c r="CK24" s="62">
        <v>4</v>
      </c>
      <c r="CL24" s="62">
        <v>3</v>
      </c>
      <c r="CM24" s="62">
        <v>3</v>
      </c>
      <c r="CN24" s="62">
        <v>3</v>
      </c>
      <c r="CO24" s="62">
        <f>LOOKUP(CN24,{1,2,3,4,5},{5,4,3,2,1})</f>
        <v>3</v>
      </c>
      <c r="CP24" s="62">
        <v>3</v>
      </c>
      <c r="CQ24" s="62">
        <v>2</v>
      </c>
      <c r="CR24" s="62">
        <v>2</v>
      </c>
      <c r="CS24" s="62">
        <v>3</v>
      </c>
      <c r="CT24" s="62">
        <v>1</v>
      </c>
      <c r="CU24" s="62">
        <v>1</v>
      </c>
      <c r="CV24" s="62">
        <v>5</v>
      </c>
      <c r="CW24" s="62">
        <f>LOOKUP(CV24,{1,2,3,4,5},{5,4,3,2,1})</f>
        <v>1</v>
      </c>
      <c r="CX24" s="62">
        <v>5</v>
      </c>
      <c r="CY24" s="62">
        <f>LOOKUP(CX24,{1,2,3,4,5},{5,4,3,2,1})</f>
        <v>1</v>
      </c>
      <c r="CZ24" s="62">
        <v>5</v>
      </c>
      <c r="DA24" s="62">
        <f>LOOKUP(CZ24,{1,2,3,4,5},{5,4,3,2,1})</f>
        <v>1</v>
      </c>
      <c r="DB24" s="62">
        <v>4</v>
      </c>
      <c r="DC24" s="62">
        <v>3</v>
      </c>
      <c r="DD24" s="62">
        <v>3</v>
      </c>
      <c r="DE24" s="62">
        <v>3</v>
      </c>
      <c r="DF24" s="62">
        <v>4</v>
      </c>
      <c r="DG24" s="62">
        <v>3</v>
      </c>
      <c r="DH24" s="60">
        <f t="shared" si="92"/>
        <v>12</v>
      </c>
      <c r="DI24" s="62">
        <f t="shared" si="93"/>
        <v>4</v>
      </c>
      <c r="DJ24" s="62">
        <f t="shared" si="94"/>
        <v>10</v>
      </c>
      <c r="DK24" s="62">
        <f t="shared" si="95"/>
        <v>3.3332999999999999</v>
      </c>
      <c r="DL24" s="62">
        <f t="shared" si="96"/>
        <v>22</v>
      </c>
      <c r="DM24" s="61">
        <f t="shared" si="97"/>
        <v>3.6667000000000001</v>
      </c>
      <c r="DN24" s="60">
        <f t="shared" si="98"/>
        <v>21</v>
      </c>
      <c r="DO24" s="62">
        <f t="shared" si="99"/>
        <v>3.5</v>
      </c>
      <c r="DP24" s="62">
        <f t="shared" si="100"/>
        <v>26</v>
      </c>
      <c r="DQ24" s="62">
        <f t="shared" si="101"/>
        <v>3.25</v>
      </c>
      <c r="DR24" s="62">
        <f t="shared" si="102"/>
        <v>47</v>
      </c>
      <c r="DS24" s="61">
        <f t="shared" si="103"/>
        <v>3.36</v>
      </c>
      <c r="DT24" s="60">
        <f t="shared" si="104"/>
        <v>9</v>
      </c>
      <c r="DU24" s="62">
        <f t="shared" si="105"/>
        <v>3</v>
      </c>
      <c r="DV24" s="62">
        <f t="shared" si="106"/>
        <v>7</v>
      </c>
      <c r="DW24" s="62">
        <f t="shared" si="107"/>
        <v>2.3332999999999999</v>
      </c>
      <c r="DX24" s="62">
        <f t="shared" si="108"/>
        <v>16</v>
      </c>
      <c r="DY24" s="61">
        <f t="shared" si="109"/>
        <v>2.67</v>
      </c>
      <c r="DZ24" s="60">
        <f t="shared" si="110"/>
        <v>8</v>
      </c>
      <c r="EA24" s="61">
        <f t="shared" si="111"/>
        <v>1.33</v>
      </c>
      <c r="EB24" s="60">
        <f t="shared" si="112"/>
        <v>10</v>
      </c>
      <c r="EC24" s="61">
        <f t="shared" si="113"/>
        <v>3.33</v>
      </c>
      <c r="ED24" s="60">
        <f t="shared" si="114"/>
        <v>103</v>
      </c>
      <c r="EE24" s="61">
        <f t="shared" si="115"/>
        <v>2.94</v>
      </c>
      <c r="EF24" s="1"/>
      <c r="EG24" s="60">
        <v>1</v>
      </c>
      <c r="EH24" s="62">
        <v>4</v>
      </c>
      <c r="EI24" s="62">
        <v>2</v>
      </c>
      <c r="EJ24" s="62">
        <v>1</v>
      </c>
      <c r="EK24" s="62">
        <v>3</v>
      </c>
      <c r="EL24" s="62">
        <v>2</v>
      </c>
      <c r="EM24" s="62">
        <v>2</v>
      </c>
      <c r="EN24" s="62">
        <v>4</v>
      </c>
      <c r="EO24" s="62">
        <v>4</v>
      </c>
      <c r="EP24" s="62">
        <v>3</v>
      </c>
      <c r="EQ24" s="62">
        <v>4</v>
      </c>
      <c r="ER24" s="62">
        <v>2</v>
      </c>
      <c r="ES24" s="62">
        <v>4</v>
      </c>
      <c r="ET24" s="62">
        <v>4</v>
      </c>
      <c r="EU24" s="62">
        <v>4</v>
      </c>
      <c r="EV24" s="62">
        <v>1</v>
      </c>
      <c r="EW24" s="62">
        <v>4</v>
      </c>
      <c r="EX24" s="62">
        <v>1</v>
      </c>
      <c r="EY24" s="62">
        <v>5</v>
      </c>
      <c r="EZ24" s="62">
        <v>3</v>
      </c>
      <c r="FA24" s="62">
        <v>4</v>
      </c>
      <c r="FB24" s="62">
        <v>4</v>
      </c>
      <c r="FC24" s="60">
        <f t="shared" si="116"/>
        <v>63</v>
      </c>
      <c r="FD24" s="61">
        <f t="shared" si="117"/>
        <v>3.15</v>
      </c>
      <c r="FE24" s="1"/>
      <c r="FF24" s="60" t="s">
        <v>1255</v>
      </c>
      <c r="FG24" s="62" t="s">
        <v>514</v>
      </c>
      <c r="FH24" s="61" t="s">
        <v>1276</v>
      </c>
      <c r="FI24" s="1" t="s">
        <v>440</v>
      </c>
      <c r="FJ24" s="60">
        <v>1</v>
      </c>
      <c r="FK24" s="62">
        <v>1</v>
      </c>
      <c r="FL24" s="62">
        <v>2</v>
      </c>
      <c r="FM24" s="62">
        <v>2</v>
      </c>
      <c r="FN24" s="62">
        <v>2</v>
      </c>
      <c r="FO24" s="62">
        <v>2</v>
      </c>
      <c r="FP24" s="62">
        <v>2</v>
      </c>
      <c r="FQ24" s="62">
        <v>2</v>
      </c>
      <c r="FR24" s="62">
        <v>2</v>
      </c>
      <c r="FS24" s="62">
        <v>2</v>
      </c>
      <c r="FT24" s="62">
        <v>1</v>
      </c>
      <c r="FU24" s="62">
        <v>2</v>
      </c>
      <c r="FV24" s="62">
        <v>1</v>
      </c>
      <c r="FW24" s="62">
        <v>2</v>
      </c>
      <c r="FX24" s="62">
        <v>1</v>
      </c>
      <c r="FY24" s="62">
        <v>2</v>
      </c>
      <c r="FZ24" s="62">
        <v>1</v>
      </c>
      <c r="GA24" s="62">
        <v>1</v>
      </c>
      <c r="GB24" s="62">
        <v>1</v>
      </c>
      <c r="GC24" s="62">
        <v>2</v>
      </c>
      <c r="GD24" s="62">
        <v>1</v>
      </c>
      <c r="GE24" s="62">
        <v>1</v>
      </c>
      <c r="GF24" s="60">
        <f t="shared" si="118"/>
        <v>31</v>
      </c>
      <c r="GG24" s="61">
        <f t="shared" si="119"/>
        <v>1.55</v>
      </c>
      <c r="GH24" s="1"/>
      <c r="GI24" s="60" t="s">
        <v>1277</v>
      </c>
      <c r="GJ24" s="62" t="s">
        <v>1272</v>
      </c>
      <c r="GK24" s="61" t="s">
        <v>1278</v>
      </c>
      <c r="GL24" s="1" t="s">
        <v>440</v>
      </c>
      <c r="GM24" s="60">
        <v>1</v>
      </c>
      <c r="GN24" s="62">
        <v>5</v>
      </c>
      <c r="GO24" s="62">
        <v>4</v>
      </c>
      <c r="GP24" s="62">
        <v>3</v>
      </c>
      <c r="GQ24" s="62">
        <v>3</v>
      </c>
      <c r="GR24" s="62">
        <v>3</v>
      </c>
      <c r="GS24" s="62">
        <f>LOOKUP(GR24,{1,2,3,4,5},{5,4,3,2,1})</f>
        <v>3</v>
      </c>
      <c r="GT24" s="62">
        <v>3</v>
      </c>
      <c r="GU24" s="62">
        <f>LOOKUP(GT24,{1,2,3,4,5},{5,4,3,2,1})</f>
        <v>3</v>
      </c>
      <c r="GV24" s="62">
        <v>3</v>
      </c>
      <c r="GW24" s="62">
        <v>2</v>
      </c>
      <c r="GX24" s="62">
        <f>LOOKUP(GW24,{1,2,3,4,5},{5,4,3,2,1})</f>
        <v>4</v>
      </c>
      <c r="GY24" s="62">
        <v>3</v>
      </c>
      <c r="GZ24" s="62">
        <v>2</v>
      </c>
      <c r="HA24" s="62">
        <v>4</v>
      </c>
      <c r="HB24" s="62">
        <v>1</v>
      </c>
      <c r="HC24" s="62">
        <v>3</v>
      </c>
      <c r="HD24" s="62">
        <v>4</v>
      </c>
      <c r="HE24" s="62">
        <v>5</v>
      </c>
      <c r="HF24" s="62">
        <v>4</v>
      </c>
      <c r="HG24" s="62">
        <f>LOOKUP(HF24,{1,2,3,4,5},{5,4,3,2,1})</f>
        <v>2</v>
      </c>
      <c r="HH24" s="62">
        <v>3</v>
      </c>
      <c r="HI24" s="62">
        <f>LOOKUP(HH24,{1,2,3,4,5},{5,4,3,2,1})</f>
        <v>3</v>
      </c>
      <c r="HJ24" s="62">
        <f t="shared" si="120"/>
        <v>55</v>
      </c>
      <c r="HK24" s="62">
        <f t="shared" si="121"/>
        <v>3.24</v>
      </c>
      <c r="HL24" s="1"/>
      <c r="HM24" s="62">
        <v>1</v>
      </c>
      <c r="HN24" s="62">
        <v>2</v>
      </c>
      <c r="HO24" s="62">
        <v>2</v>
      </c>
      <c r="HP24" s="62">
        <v>3</v>
      </c>
      <c r="HQ24" s="62">
        <v>2</v>
      </c>
      <c r="HR24" s="62">
        <v>3</v>
      </c>
      <c r="HS24" s="62">
        <v>2</v>
      </c>
      <c r="HT24" s="62">
        <v>3</v>
      </c>
      <c r="HU24" s="62">
        <v>2</v>
      </c>
      <c r="HV24" s="62">
        <v>1</v>
      </c>
      <c r="HW24" s="62">
        <v>2</v>
      </c>
      <c r="HX24" s="62">
        <v>1</v>
      </c>
      <c r="HY24" s="62">
        <v>2</v>
      </c>
      <c r="HZ24" s="62">
        <v>2</v>
      </c>
      <c r="IA24" s="62">
        <v>2</v>
      </c>
      <c r="IB24" s="62">
        <v>3</v>
      </c>
      <c r="IC24" s="62">
        <v>3</v>
      </c>
      <c r="ID24" s="62">
        <v>2</v>
      </c>
      <c r="IE24" s="62">
        <v>1</v>
      </c>
      <c r="IF24" s="62">
        <f>LOOKUP(IE24,{1,2,3},{3,2,1})</f>
        <v>3</v>
      </c>
      <c r="IG24" s="60">
        <f t="shared" si="122"/>
        <v>37</v>
      </c>
      <c r="IH24" s="61">
        <f t="shared" si="123"/>
        <v>2.1800000000000002</v>
      </c>
      <c r="II24" s="1"/>
      <c r="IJ24" s="60">
        <v>1</v>
      </c>
      <c r="IK24" s="62">
        <v>1</v>
      </c>
      <c r="IL24" s="62">
        <v>2</v>
      </c>
      <c r="IM24" s="62">
        <v>5</v>
      </c>
      <c r="IN24" s="62">
        <v>2</v>
      </c>
      <c r="IO24" s="62">
        <v>4</v>
      </c>
      <c r="IP24" s="61">
        <v>2</v>
      </c>
      <c r="IQ24" s="60">
        <v>1</v>
      </c>
      <c r="IR24" s="62">
        <v>1</v>
      </c>
      <c r="IS24" s="62">
        <v>2</v>
      </c>
      <c r="IT24" s="62">
        <v>5</v>
      </c>
      <c r="IU24" s="62">
        <v>1</v>
      </c>
      <c r="IV24" s="62">
        <v>5</v>
      </c>
      <c r="IW24" s="61">
        <v>1</v>
      </c>
      <c r="IX24" s="60">
        <v>1</v>
      </c>
      <c r="IY24" s="62">
        <v>5</v>
      </c>
      <c r="IZ24" s="62">
        <v>5</v>
      </c>
      <c r="JA24" s="62">
        <v>2</v>
      </c>
      <c r="JB24" s="62">
        <v>5</v>
      </c>
      <c r="JC24" s="62">
        <v>1</v>
      </c>
      <c r="JD24" s="61">
        <v>5</v>
      </c>
      <c r="JE24" s="60">
        <v>1</v>
      </c>
      <c r="JF24" s="62">
        <v>4</v>
      </c>
      <c r="JG24" s="62">
        <v>5</v>
      </c>
      <c r="JH24" s="62">
        <v>4</v>
      </c>
      <c r="JI24" s="62">
        <v>4</v>
      </c>
      <c r="JJ24" s="62">
        <v>5</v>
      </c>
      <c r="JK24" s="61">
        <v>3</v>
      </c>
      <c r="JL24" s="60">
        <v>1</v>
      </c>
      <c r="JM24" s="62">
        <v>5</v>
      </c>
      <c r="JN24" s="62">
        <v>4</v>
      </c>
      <c r="JO24" s="62">
        <v>1</v>
      </c>
      <c r="JP24" s="62">
        <v>5</v>
      </c>
      <c r="JQ24" s="62">
        <v>1</v>
      </c>
      <c r="JR24" s="61">
        <v>4</v>
      </c>
      <c r="JS24" s="1"/>
      <c r="JT24" s="60">
        <v>1</v>
      </c>
      <c r="JU24" s="62">
        <v>2</v>
      </c>
      <c r="JV24" s="62">
        <v>3</v>
      </c>
      <c r="JW24" s="62">
        <v>1</v>
      </c>
      <c r="JX24" s="62">
        <v>2</v>
      </c>
      <c r="JY24" s="62">
        <v>4</v>
      </c>
      <c r="JZ24" s="62">
        <v>5</v>
      </c>
      <c r="KA24" s="62">
        <v>3</v>
      </c>
      <c r="KB24" s="62">
        <v>4</v>
      </c>
      <c r="KC24" s="62">
        <v>3</v>
      </c>
      <c r="KD24" s="62">
        <v>3</v>
      </c>
      <c r="KE24" s="62">
        <v>3</v>
      </c>
      <c r="KF24" s="62">
        <v>4</v>
      </c>
      <c r="KG24" s="62">
        <v>3</v>
      </c>
      <c r="KH24" s="62">
        <v>4</v>
      </c>
      <c r="KI24" s="62">
        <v>3</v>
      </c>
      <c r="KJ24" s="62">
        <v>3</v>
      </c>
      <c r="KK24" s="62">
        <v>4</v>
      </c>
      <c r="KL24" s="62">
        <v>2</v>
      </c>
      <c r="KM24" s="62">
        <v>2</v>
      </c>
      <c r="KN24" s="62">
        <v>3</v>
      </c>
      <c r="KO24" s="62">
        <v>3</v>
      </c>
      <c r="KP24" s="61">
        <v>2</v>
      </c>
      <c r="KQ24" s="1"/>
      <c r="KR24" s="60">
        <v>1</v>
      </c>
      <c r="KS24" s="62">
        <v>1</v>
      </c>
      <c r="KT24" s="62">
        <v>2</v>
      </c>
      <c r="KU24" s="62">
        <v>1</v>
      </c>
      <c r="KV24" s="62">
        <v>1</v>
      </c>
      <c r="KW24" s="62">
        <v>2</v>
      </c>
      <c r="KX24" s="62">
        <v>2</v>
      </c>
      <c r="KY24" s="62">
        <v>1</v>
      </c>
      <c r="KZ24" s="62">
        <v>2</v>
      </c>
      <c r="LA24" s="61">
        <v>1</v>
      </c>
      <c r="LB24" s="62">
        <f t="shared" si="124"/>
        <v>14</v>
      </c>
      <c r="LC24" s="1"/>
      <c r="LD24" s="60">
        <v>1</v>
      </c>
      <c r="LE24" s="62">
        <v>4</v>
      </c>
      <c r="LF24" s="62">
        <v>4</v>
      </c>
      <c r="LG24" s="62">
        <v>3</v>
      </c>
      <c r="LH24" s="62">
        <f>LOOKUP(LG24,{1,2,3,4,5},{5,4,3,2,1})</f>
        <v>3</v>
      </c>
      <c r="LI24" s="62">
        <v>4</v>
      </c>
      <c r="LJ24" s="62">
        <v>3</v>
      </c>
      <c r="LK24" s="62">
        <f>LOOKUP(LJ24,{1,2,3,4,5},{5,4,3,2,1})</f>
        <v>3</v>
      </c>
      <c r="LL24" s="62">
        <v>4</v>
      </c>
      <c r="LM24" s="62">
        <f>LOOKUP(LL24,{1,2,3,4,5},{5,4,3,2,1})</f>
        <v>2</v>
      </c>
      <c r="LN24" s="62">
        <v>4</v>
      </c>
      <c r="LO24" s="62">
        <v>3</v>
      </c>
      <c r="LP24" s="62">
        <v>4</v>
      </c>
      <c r="LQ24" s="62">
        <v>3</v>
      </c>
      <c r="LR24" s="62">
        <f>LOOKUP(LQ24,{1,2,3,4,5},{5,4,3,2,1})</f>
        <v>3</v>
      </c>
      <c r="LS24" s="62">
        <v>4</v>
      </c>
      <c r="LT24" s="62">
        <v>3</v>
      </c>
      <c r="LU24" s="62">
        <v>4</v>
      </c>
      <c r="LV24" s="62">
        <f>LOOKUP(LU24,{1,2,3,4,5},{5,4,3,2,1})</f>
        <v>2</v>
      </c>
      <c r="LW24" s="62">
        <v>4</v>
      </c>
      <c r="LX24" s="62">
        <v>4</v>
      </c>
      <c r="LY24" s="62">
        <f>LOOKUP(LX24,{1,2,3,4,5},{5,4,3,2,1})</f>
        <v>2</v>
      </c>
      <c r="LZ24" s="62">
        <v>3</v>
      </c>
      <c r="MA24" s="62">
        <f>LOOKUP(LZ24,{1,2,3,4,5},{5,4,3,2,1})</f>
        <v>3</v>
      </c>
      <c r="MB24" s="62">
        <v>3</v>
      </c>
      <c r="MC24" s="62">
        <v>4</v>
      </c>
      <c r="MD24" s="62">
        <f>LOOKUP(MC24,{1,2,3,4,5},{5,4,3,2,1})</f>
        <v>2</v>
      </c>
      <c r="ME24" s="62">
        <v>4</v>
      </c>
      <c r="MF24" s="62">
        <f>LOOKUP(ME24,{1,2,3,4,5},{5,4,3,2,1})</f>
        <v>2</v>
      </c>
      <c r="MG24" s="62">
        <v>3</v>
      </c>
      <c r="MH24" s="62">
        <f>LOOKUP(MG24,{1,2,3,4,5},{5,4,3,2,1})</f>
        <v>3</v>
      </c>
      <c r="MI24" s="62">
        <v>3</v>
      </c>
      <c r="MJ24" s="62">
        <v>3</v>
      </c>
      <c r="MK24" s="62">
        <v>4</v>
      </c>
      <c r="ML24" s="62">
        <v>3</v>
      </c>
      <c r="MM24" s="62">
        <f>LOOKUP(ML24,{1,2,3,4,5},{5,4,3,2,1})</f>
        <v>3</v>
      </c>
      <c r="MN24" s="62">
        <v>5</v>
      </c>
      <c r="MO24" s="62">
        <f>LOOKUP(MN24,{1,2,3,4,5},{5,4,3,2,1})</f>
        <v>1</v>
      </c>
      <c r="MP24" s="62">
        <v>4</v>
      </c>
      <c r="MQ24" s="62">
        <f>LOOKUP(MP24,{1,2,3,4,5},{5,4,3,2,1})</f>
        <v>2</v>
      </c>
      <c r="MR24" s="62">
        <f t="shared" si="125"/>
        <v>78</v>
      </c>
      <c r="MS24" s="62">
        <f t="shared" si="126"/>
        <v>3</v>
      </c>
      <c r="MT24" s="1"/>
      <c r="MU24" s="59" t="s">
        <v>1279</v>
      </c>
      <c r="MV24" s="1" t="s">
        <v>440</v>
      </c>
      <c r="MW24" s="1"/>
      <c r="MX24" s="1"/>
    </row>
    <row r="25" spans="1:362" x14ac:dyDescent="0.3">
      <c r="A25" s="59">
        <v>195</v>
      </c>
      <c r="B25" s="60" t="s">
        <v>1280</v>
      </c>
      <c r="C25" s="61">
        <v>1</v>
      </c>
      <c r="D25" s="1"/>
      <c r="E25" s="60">
        <v>19</v>
      </c>
      <c r="F25" s="62">
        <v>1</v>
      </c>
      <c r="G25" s="60">
        <v>2</v>
      </c>
      <c r="H25" s="62">
        <v>2</v>
      </c>
      <c r="I25" s="61">
        <v>1</v>
      </c>
      <c r="J25" s="60">
        <v>1</v>
      </c>
      <c r="K25" s="62"/>
      <c r="L25" s="62">
        <v>1</v>
      </c>
      <c r="M25" s="62">
        <v>1</v>
      </c>
      <c r="N25" s="62">
        <v>1</v>
      </c>
      <c r="O25" s="62"/>
      <c r="P25" s="62"/>
      <c r="Q25" s="61"/>
      <c r="R25" s="60">
        <v>2</v>
      </c>
      <c r="S25" s="62">
        <v>1</v>
      </c>
      <c r="T25" s="61"/>
      <c r="U25" s="60">
        <v>1</v>
      </c>
      <c r="V25" s="62">
        <v>14</v>
      </c>
      <c r="W25" s="62">
        <v>10</v>
      </c>
      <c r="X25" s="61">
        <v>15</v>
      </c>
      <c r="Y25" s="1"/>
      <c r="Z25" s="60">
        <v>1</v>
      </c>
      <c r="AA25" s="62">
        <v>1</v>
      </c>
      <c r="AB25" s="62">
        <f t="shared" si="0"/>
        <v>1</v>
      </c>
      <c r="AC25" s="62">
        <v>1</v>
      </c>
      <c r="AD25" s="62">
        <f t="shared" si="1"/>
        <v>1</v>
      </c>
      <c r="AE25" s="62">
        <v>1</v>
      </c>
      <c r="AF25" s="62">
        <f t="shared" si="2"/>
        <v>1</v>
      </c>
      <c r="AG25" s="62">
        <v>2</v>
      </c>
      <c r="AH25" s="62">
        <f t="shared" si="3"/>
        <v>1</v>
      </c>
      <c r="AI25" s="62">
        <v>2</v>
      </c>
      <c r="AJ25" s="62">
        <f t="shared" si="4"/>
        <v>1</v>
      </c>
      <c r="AK25" s="62">
        <v>1</v>
      </c>
      <c r="AL25" s="62">
        <f t="shared" si="5"/>
        <v>1</v>
      </c>
      <c r="AM25" s="62">
        <v>2</v>
      </c>
      <c r="AN25" s="62">
        <f t="shared" si="6"/>
        <v>1</v>
      </c>
      <c r="AO25" s="62">
        <v>2</v>
      </c>
      <c r="AP25" s="62">
        <f t="shared" si="7"/>
        <v>1</v>
      </c>
      <c r="AQ25" s="62">
        <v>1</v>
      </c>
      <c r="AR25" s="62">
        <f t="shared" si="8"/>
        <v>1</v>
      </c>
      <c r="AS25" s="62">
        <v>1</v>
      </c>
      <c r="AT25" s="62">
        <f t="shared" si="9"/>
        <v>-1</v>
      </c>
      <c r="AU25" s="62">
        <v>1</v>
      </c>
      <c r="AV25" s="62">
        <f t="shared" si="10"/>
        <v>-1</v>
      </c>
      <c r="AW25" s="62">
        <v>1</v>
      </c>
      <c r="AX25" s="62">
        <f t="shared" si="11"/>
        <v>1</v>
      </c>
      <c r="AY25" s="62">
        <v>1</v>
      </c>
      <c r="AZ25" s="62">
        <f t="shared" si="12"/>
        <v>1</v>
      </c>
      <c r="BA25" s="62">
        <v>2</v>
      </c>
      <c r="BB25" s="62">
        <f t="shared" si="13"/>
        <v>1</v>
      </c>
      <c r="BC25" s="62">
        <v>2</v>
      </c>
      <c r="BD25" s="62">
        <f t="shared" si="14"/>
        <v>-1</v>
      </c>
      <c r="BE25" s="62">
        <v>2</v>
      </c>
      <c r="BF25" s="62">
        <f t="shared" si="15"/>
        <v>1</v>
      </c>
      <c r="BG25" s="62">
        <v>2</v>
      </c>
      <c r="BH25" s="62">
        <f t="shared" si="16"/>
        <v>1</v>
      </c>
      <c r="BI25" s="62">
        <v>1</v>
      </c>
      <c r="BJ25" s="62">
        <f t="shared" si="17"/>
        <v>1</v>
      </c>
      <c r="BK25" s="62">
        <v>1</v>
      </c>
      <c r="BL25" s="62">
        <f t="shared" si="18"/>
        <v>1</v>
      </c>
      <c r="BM25" s="62">
        <v>1</v>
      </c>
      <c r="BN25" s="62">
        <f t="shared" si="19"/>
        <v>-1</v>
      </c>
      <c r="BO25" s="62">
        <v>1</v>
      </c>
      <c r="BP25" s="62">
        <f t="shared" si="20"/>
        <v>-1</v>
      </c>
      <c r="BQ25" s="59">
        <f t="shared" si="21"/>
        <v>11</v>
      </c>
      <c r="BR25" s="1"/>
      <c r="BS25" s="60">
        <v>1</v>
      </c>
      <c r="BT25" s="62">
        <v>4</v>
      </c>
      <c r="BU25" s="62">
        <v>5</v>
      </c>
      <c r="BV25" s="62">
        <v>4</v>
      </c>
      <c r="BW25" s="62">
        <v>5</v>
      </c>
      <c r="BX25" s="62">
        <v>3</v>
      </c>
      <c r="BY25" s="62">
        <v>4</v>
      </c>
      <c r="BZ25" s="62">
        <v>2</v>
      </c>
      <c r="CA25" s="62"/>
      <c r="CB25" s="62">
        <v>3</v>
      </c>
      <c r="CC25" s="62">
        <v>4</v>
      </c>
      <c r="CD25" s="62">
        <v>2</v>
      </c>
      <c r="CE25" s="62">
        <v>3</v>
      </c>
      <c r="CF25" s="62">
        <v>4</v>
      </c>
      <c r="CG25" s="62">
        <v>4</v>
      </c>
      <c r="CH25" s="62">
        <v>4</v>
      </c>
      <c r="CI25" s="62">
        <v>4</v>
      </c>
      <c r="CJ25" s="62">
        <v>5</v>
      </c>
      <c r="CK25" s="62">
        <v>3</v>
      </c>
      <c r="CL25" s="62">
        <v>5</v>
      </c>
      <c r="CM25" s="62">
        <v>3</v>
      </c>
      <c r="CN25" s="62">
        <v>2</v>
      </c>
      <c r="CO25" s="62">
        <f>LOOKUP(CN25,{1,2,3,4,5},{5,4,3,2,1})</f>
        <v>4</v>
      </c>
      <c r="CP25" s="62">
        <v>5</v>
      </c>
      <c r="CQ25" s="62">
        <v>4</v>
      </c>
      <c r="CR25" s="62">
        <v>4</v>
      </c>
      <c r="CS25" s="62">
        <v>2</v>
      </c>
      <c r="CT25" s="62">
        <v>1</v>
      </c>
      <c r="CU25" s="62">
        <v>1</v>
      </c>
      <c r="CV25" s="62">
        <v>4</v>
      </c>
      <c r="CW25" s="62">
        <f>LOOKUP(CV25,{1,2,3,4,5},{5,4,3,2,1})</f>
        <v>2</v>
      </c>
      <c r="CX25" s="62">
        <v>5</v>
      </c>
      <c r="CY25" s="62">
        <f>LOOKUP(CX25,{1,2,3,4,5},{5,4,3,2,1})</f>
        <v>1</v>
      </c>
      <c r="CZ25" s="62">
        <v>5</v>
      </c>
      <c r="DA25" s="62">
        <f>LOOKUP(CZ25,{1,2,3,4,5},{5,4,3,2,1})</f>
        <v>1</v>
      </c>
      <c r="DB25" s="62">
        <v>5</v>
      </c>
      <c r="DC25" s="62">
        <v>4</v>
      </c>
      <c r="DD25" s="62">
        <v>5</v>
      </c>
      <c r="DE25" s="62">
        <v>5</v>
      </c>
      <c r="DF25" s="62">
        <v>4</v>
      </c>
      <c r="DG25" s="62">
        <v>3</v>
      </c>
      <c r="DH25" s="60">
        <f t="shared" si="92"/>
        <v>13</v>
      </c>
      <c r="DI25" s="62">
        <f t="shared" si="93"/>
        <v>4.3333000000000004</v>
      </c>
      <c r="DJ25" s="62">
        <f t="shared" si="94"/>
        <v>14</v>
      </c>
      <c r="DK25" s="62">
        <f t="shared" si="95"/>
        <v>4.6666999999999996</v>
      </c>
      <c r="DL25" s="62">
        <f t="shared" si="96"/>
        <v>27</v>
      </c>
      <c r="DM25" s="61">
        <f t="shared" si="97"/>
        <v>4.5</v>
      </c>
      <c r="DN25" s="60">
        <f t="shared" si="98"/>
        <v>26</v>
      </c>
      <c r="DO25" s="62">
        <f t="shared" si="99"/>
        <v>4.3333000000000004</v>
      </c>
      <c r="DP25" s="62">
        <f t="shared" si="100"/>
        <v>24</v>
      </c>
      <c r="DQ25" s="62">
        <f t="shared" si="101"/>
        <v>3</v>
      </c>
      <c r="DR25" s="62">
        <f t="shared" si="102"/>
        <v>50</v>
      </c>
      <c r="DS25" s="61">
        <f t="shared" si="103"/>
        <v>3.57</v>
      </c>
      <c r="DT25" s="60">
        <f t="shared" si="104"/>
        <v>12</v>
      </c>
      <c r="DU25" s="62">
        <f t="shared" si="105"/>
        <v>4</v>
      </c>
      <c r="DV25" s="62">
        <f t="shared" si="106"/>
        <v>13</v>
      </c>
      <c r="DW25" s="62">
        <f t="shared" si="107"/>
        <v>4.3333000000000004</v>
      </c>
      <c r="DX25" s="62">
        <f t="shared" si="108"/>
        <v>25</v>
      </c>
      <c r="DY25" s="61">
        <f t="shared" si="109"/>
        <v>4.17</v>
      </c>
      <c r="DZ25" s="60">
        <f t="shared" si="110"/>
        <v>8</v>
      </c>
      <c r="EA25" s="61">
        <f t="shared" si="111"/>
        <v>1.33</v>
      </c>
      <c r="EB25" s="60">
        <f t="shared" si="112"/>
        <v>12</v>
      </c>
      <c r="EC25" s="61">
        <f t="shared" si="113"/>
        <v>4</v>
      </c>
      <c r="ED25" s="60">
        <f t="shared" si="114"/>
        <v>122</v>
      </c>
      <c r="EE25" s="61">
        <f t="shared" si="115"/>
        <v>3.49</v>
      </c>
      <c r="EF25" s="1"/>
      <c r="EG25" s="60">
        <v>1</v>
      </c>
      <c r="EH25" s="62">
        <v>2</v>
      </c>
      <c r="EI25" s="62">
        <v>2</v>
      </c>
      <c r="EJ25" s="62">
        <v>2</v>
      </c>
      <c r="EK25" s="62">
        <v>4</v>
      </c>
      <c r="EL25" s="62">
        <v>4</v>
      </c>
      <c r="EM25" s="62">
        <v>1</v>
      </c>
      <c r="EN25" s="62">
        <v>4</v>
      </c>
      <c r="EO25" s="62">
        <v>4</v>
      </c>
      <c r="EP25" s="62">
        <v>4</v>
      </c>
      <c r="EQ25" s="62">
        <v>5</v>
      </c>
      <c r="ER25" s="62"/>
      <c r="ES25" s="62">
        <v>3</v>
      </c>
      <c r="ET25" s="62">
        <v>3</v>
      </c>
      <c r="EU25" s="62">
        <v>4</v>
      </c>
      <c r="EV25" s="62">
        <v>4</v>
      </c>
      <c r="EW25" s="62">
        <v>5</v>
      </c>
      <c r="EX25" s="62">
        <v>1</v>
      </c>
      <c r="EY25" s="62">
        <v>2</v>
      </c>
      <c r="EZ25" s="62">
        <v>3</v>
      </c>
      <c r="FA25" s="62">
        <v>4</v>
      </c>
      <c r="FB25" s="62">
        <v>4</v>
      </c>
      <c r="FC25" s="60">
        <f t="shared" si="116"/>
        <v>65</v>
      </c>
      <c r="FD25" s="61">
        <f t="shared" si="117"/>
        <v>3.25</v>
      </c>
      <c r="FE25" s="1"/>
      <c r="FF25" s="60" t="s">
        <v>1281</v>
      </c>
      <c r="FG25" s="62" t="s">
        <v>511</v>
      </c>
      <c r="FH25" s="61" t="s">
        <v>514</v>
      </c>
      <c r="FI25" s="1" t="s">
        <v>440</v>
      </c>
      <c r="FJ25" s="60">
        <v>1</v>
      </c>
      <c r="FK25" s="62">
        <v>1</v>
      </c>
      <c r="FL25" s="62">
        <v>1</v>
      </c>
      <c r="FM25" s="62">
        <v>1</v>
      </c>
      <c r="FN25" s="62">
        <v>1</v>
      </c>
      <c r="FO25" s="62">
        <v>2</v>
      </c>
      <c r="FP25" s="62">
        <v>1</v>
      </c>
      <c r="FQ25" s="62">
        <v>1</v>
      </c>
      <c r="FR25" s="62">
        <v>1</v>
      </c>
      <c r="FS25" s="62">
        <v>1</v>
      </c>
      <c r="FT25" s="62">
        <v>1</v>
      </c>
      <c r="FU25" s="62">
        <v>2</v>
      </c>
      <c r="FV25" s="62">
        <v>1</v>
      </c>
      <c r="FW25" s="62">
        <v>1</v>
      </c>
      <c r="FX25" s="62">
        <v>1</v>
      </c>
      <c r="FY25" s="62">
        <v>1</v>
      </c>
      <c r="FZ25" s="62">
        <v>1</v>
      </c>
      <c r="GA25" s="62">
        <v>2</v>
      </c>
      <c r="GB25" s="62">
        <v>2</v>
      </c>
      <c r="GC25" s="62">
        <v>1</v>
      </c>
      <c r="GD25" s="62">
        <v>1</v>
      </c>
      <c r="GE25" s="62">
        <v>1</v>
      </c>
      <c r="GF25" s="60">
        <f t="shared" si="118"/>
        <v>23</v>
      </c>
      <c r="GG25" s="61">
        <f t="shared" si="119"/>
        <v>1.1499999999999999</v>
      </c>
      <c r="GH25" s="1"/>
      <c r="GI25" s="60" t="s">
        <v>1282</v>
      </c>
      <c r="GJ25" s="62" t="s">
        <v>1283</v>
      </c>
      <c r="GK25" s="61" t="s">
        <v>1284</v>
      </c>
      <c r="GL25" s="1" t="s">
        <v>440</v>
      </c>
      <c r="GM25" s="60">
        <v>1</v>
      </c>
      <c r="GN25" s="62">
        <v>5</v>
      </c>
      <c r="GO25" s="62">
        <v>5</v>
      </c>
      <c r="GP25" s="62">
        <v>3</v>
      </c>
      <c r="GQ25" s="62">
        <v>4</v>
      </c>
      <c r="GR25" s="62">
        <v>2</v>
      </c>
      <c r="GS25" s="62">
        <f>LOOKUP(GR25,{1,2,3,4,5},{5,4,3,2,1})</f>
        <v>4</v>
      </c>
      <c r="GT25" s="62">
        <v>3</v>
      </c>
      <c r="GU25" s="62">
        <f>LOOKUP(GT25,{1,2,3,4,5},{5,4,3,2,1})</f>
        <v>3</v>
      </c>
      <c r="GV25" s="62">
        <v>5</v>
      </c>
      <c r="GW25" s="62">
        <v>2</v>
      </c>
      <c r="GX25" s="62">
        <f>LOOKUP(GW25,{1,2,3,4,5},{5,4,3,2,1})</f>
        <v>4</v>
      </c>
      <c r="GY25" s="62">
        <v>4</v>
      </c>
      <c r="GZ25" s="62">
        <v>4</v>
      </c>
      <c r="HA25" s="62">
        <v>5</v>
      </c>
      <c r="HB25" s="62">
        <v>4</v>
      </c>
      <c r="HC25" s="62">
        <v>3</v>
      </c>
      <c r="HD25" s="62">
        <v>4</v>
      </c>
      <c r="HE25" s="62">
        <v>5</v>
      </c>
      <c r="HF25" s="62">
        <v>3</v>
      </c>
      <c r="HG25" s="62">
        <f>LOOKUP(HF25,{1,2,3,4,5},{5,4,3,2,1})</f>
        <v>3</v>
      </c>
      <c r="HH25" s="62">
        <v>4</v>
      </c>
      <c r="HI25" s="62">
        <f>LOOKUP(HH25,{1,2,3,4,5},{5,4,3,2,1})</f>
        <v>2</v>
      </c>
      <c r="HJ25" s="62">
        <f t="shared" si="120"/>
        <v>67</v>
      </c>
      <c r="HK25" s="62">
        <f t="shared" si="121"/>
        <v>3.94</v>
      </c>
      <c r="HL25" s="1"/>
      <c r="HM25" s="62">
        <v>1</v>
      </c>
      <c r="HN25" s="62">
        <v>1</v>
      </c>
      <c r="HO25" s="62">
        <v>2</v>
      </c>
      <c r="HP25" s="62">
        <v>2</v>
      </c>
      <c r="HQ25" s="62">
        <v>1</v>
      </c>
      <c r="HR25" s="62">
        <v>1</v>
      </c>
      <c r="HS25" s="62">
        <v>2</v>
      </c>
      <c r="HT25" s="62">
        <v>3</v>
      </c>
      <c r="HU25" s="62">
        <v>3</v>
      </c>
      <c r="HV25" s="62">
        <v>3</v>
      </c>
      <c r="HW25" s="62">
        <v>2</v>
      </c>
      <c r="HX25" s="62">
        <v>1</v>
      </c>
      <c r="HY25" s="62">
        <v>2</v>
      </c>
      <c r="HZ25" s="62">
        <v>2</v>
      </c>
      <c r="IA25" s="62">
        <v>3</v>
      </c>
      <c r="IB25" s="62">
        <v>3</v>
      </c>
      <c r="IC25" s="62">
        <v>3</v>
      </c>
      <c r="ID25" s="62">
        <v>2</v>
      </c>
      <c r="IE25" s="62">
        <v>1</v>
      </c>
      <c r="IF25" s="62">
        <f>LOOKUP(IE25,{1,2,3},{3,2,1})</f>
        <v>3</v>
      </c>
      <c r="IG25" s="60">
        <f t="shared" si="122"/>
        <v>36</v>
      </c>
      <c r="IH25" s="61">
        <f t="shared" si="123"/>
        <v>2.12</v>
      </c>
      <c r="II25" s="1"/>
      <c r="IJ25" s="60">
        <v>1</v>
      </c>
      <c r="IK25" s="62">
        <v>2</v>
      </c>
      <c r="IL25" s="62">
        <v>4</v>
      </c>
      <c r="IM25" s="62">
        <v>3</v>
      </c>
      <c r="IN25" s="62" t="s">
        <v>668</v>
      </c>
      <c r="IO25" s="62">
        <v>5</v>
      </c>
      <c r="IP25" s="61">
        <v>3</v>
      </c>
      <c r="IQ25" s="60">
        <v>1</v>
      </c>
      <c r="IR25" s="62">
        <v>5</v>
      </c>
      <c r="IS25" s="62">
        <v>5</v>
      </c>
      <c r="IT25" s="62">
        <v>5</v>
      </c>
      <c r="IU25" s="62">
        <v>4</v>
      </c>
      <c r="IV25" s="62">
        <v>5</v>
      </c>
      <c r="IW25" s="61">
        <v>4</v>
      </c>
      <c r="IX25" s="60">
        <v>1</v>
      </c>
      <c r="IY25" s="62">
        <v>3</v>
      </c>
      <c r="IZ25" s="62">
        <v>3</v>
      </c>
      <c r="JA25" s="62">
        <v>2</v>
      </c>
      <c r="JB25" s="62">
        <v>4</v>
      </c>
      <c r="JC25" s="62">
        <v>2</v>
      </c>
      <c r="JD25" s="61">
        <v>4</v>
      </c>
      <c r="JE25" s="60">
        <v>1</v>
      </c>
      <c r="JF25" s="62">
        <v>3</v>
      </c>
      <c r="JG25" s="62">
        <v>5</v>
      </c>
      <c r="JH25" s="62">
        <v>5</v>
      </c>
      <c r="JI25" s="62">
        <v>4</v>
      </c>
      <c r="JJ25" s="62">
        <v>5</v>
      </c>
      <c r="JK25" s="61">
        <v>3</v>
      </c>
      <c r="JL25" s="60">
        <v>1</v>
      </c>
      <c r="JM25" s="62">
        <v>2</v>
      </c>
      <c r="JN25" s="62">
        <v>1</v>
      </c>
      <c r="JO25" s="62">
        <v>1</v>
      </c>
      <c r="JP25" s="62">
        <v>2</v>
      </c>
      <c r="JQ25" s="62">
        <v>1</v>
      </c>
      <c r="JR25" s="61">
        <v>2</v>
      </c>
      <c r="JS25" s="1"/>
      <c r="JT25" s="60">
        <v>1</v>
      </c>
      <c r="JU25" s="62">
        <v>3</v>
      </c>
      <c r="JV25" s="62">
        <v>5</v>
      </c>
      <c r="JW25" s="62">
        <v>3</v>
      </c>
      <c r="JX25" s="62">
        <v>2</v>
      </c>
      <c r="JY25" s="62">
        <v>4</v>
      </c>
      <c r="JZ25" s="62">
        <v>2</v>
      </c>
      <c r="KA25" s="62">
        <v>5</v>
      </c>
      <c r="KB25" s="62">
        <v>2</v>
      </c>
      <c r="KC25" s="62">
        <v>5</v>
      </c>
      <c r="KD25" s="62">
        <v>4</v>
      </c>
      <c r="KE25" s="62">
        <v>2</v>
      </c>
      <c r="KF25" s="62">
        <v>5</v>
      </c>
      <c r="KG25" s="62">
        <v>2</v>
      </c>
      <c r="KH25" s="62">
        <v>3</v>
      </c>
      <c r="KI25" s="62">
        <v>2</v>
      </c>
      <c r="KJ25" s="62">
        <v>2</v>
      </c>
      <c r="KK25" s="62">
        <v>2</v>
      </c>
      <c r="KL25" s="62">
        <v>4</v>
      </c>
      <c r="KM25" s="62">
        <v>2</v>
      </c>
      <c r="KN25" s="62">
        <v>3</v>
      </c>
      <c r="KO25" s="62">
        <v>1</v>
      </c>
      <c r="KP25" s="61">
        <v>2</v>
      </c>
      <c r="KQ25" s="1"/>
      <c r="KR25" s="60">
        <v>1</v>
      </c>
      <c r="KS25" s="62">
        <v>2</v>
      </c>
      <c r="KT25" s="62">
        <v>1</v>
      </c>
      <c r="KU25" s="62">
        <v>1</v>
      </c>
      <c r="KV25" s="62">
        <v>1</v>
      </c>
      <c r="KW25" s="62">
        <v>2</v>
      </c>
      <c r="KX25" s="62">
        <v>1</v>
      </c>
      <c r="KY25" s="62">
        <v>1</v>
      </c>
      <c r="KZ25" s="62">
        <v>2</v>
      </c>
      <c r="LA25" s="61">
        <v>2</v>
      </c>
      <c r="LB25" s="62">
        <f t="shared" si="124"/>
        <v>14</v>
      </c>
      <c r="LC25" s="1"/>
      <c r="LD25" s="60">
        <v>1</v>
      </c>
      <c r="LE25" s="62">
        <v>4</v>
      </c>
      <c r="LF25" s="62">
        <v>2</v>
      </c>
      <c r="LG25" s="62">
        <v>2</v>
      </c>
      <c r="LH25" s="62">
        <f>LOOKUP(LG25,{1,2,3,4,5},{5,4,3,2,1})</f>
        <v>4</v>
      </c>
      <c r="LI25" s="62">
        <v>2</v>
      </c>
      <c r="LJ25" s="62">
        <v>3</v>
      </c>
      <c r="LK25" s="62">
        <f>LOOKUP(LJ25,{1,2,3,4,5},{5,4,3,2,1})</f>
        <v>3</v>
      </c>
      <c r="LL25" s="62">
        <v>2</v>
      </c>
      <c r="LM25" s="62">
        <f>LOOKUP(LL25,{1,2,3,4,5},{5,4,3,2,1})</f>
        <v>4</v>
      </c>
      <c r="LN25" s="62">
        <v>2</v>
      </c>
      <c r="LO25" s="62">
        <v>1</v>
      </c>
      <c r="LP25" s="62">
        <v>1</v>
      </c>
      <c r="LQ25" s="62">
        <v>4</v>
      </c>
      <c r="LR25" s="62">
        <f>LOOKUP(LQ25,{1,2,3,4,5},{5,4,3,2,1})</f>
        <v>2</v>
      </c>
      <c r="LS25" s="62">
        <v>3</v>
      </c>
      <c r="LT25" s="62">
        <v>2</v>
      </c>
      <c r="LU25" s="62">
        <v>4</v>
      </c>
      <c r="LV25" s="62">
        <f>LOOKUP(LU25,{1,2,3,4,5},{5,4,3,2,1})</f>
        <v>2</v>
      </c>
      <c r="LW25" s="62">
        <v>3</v>
      </c>
      <c r="LX25" s="62">
        <v>3</v>
      </c>
      <c r="LY25" s="62">
        <f>LOOKUP(LX25,{1,2,3,4,5},{5,4,3,2,1})</f>
        <v>3</v>
      </c>
      <c r="LZ25" s="62">
        <v>2</v>
      </c>
      <c r="MA25" s="62">
        <f>LOOKUP(LZ25,{1,2,3,4,5},{5,4,3,2,1})</f>
        <v>4</v>
      </c>
      <c r="MB25" s="62">
        <v>3</v>
      </c>
      <c r="MC25" s="62">
        <v>3</v>
      </c>
      <c r="MD25" s="62">
        <f>LOOKUP(MC25,{1,2,3,4,5},{5,4,3,2,1})</f>
        <v>3</v>
      </c>
      <c r="ME25" s="62">
        <v>2</v>
      </c>
      <c r="MF25" s="62">
        <f>LOOKUP(ME25,{1,2,3,4,5},{5,4,3,2,1})</f>
        <v>4</v>
      </c>
      <c r="MG25" s="62">
        <v>2</v>
      </c>
      <c r="MH25" s="62">
        <f>LOOKUP(MG25,{1,2,3,4,5},{5,4,3,2,1})</f>
        <v>4</v>
      </c>
      <c r="MI25" s="62">
        <v>2</v>
      </c>
      <c r="MJ25" s="62">
        <v>4</v>
      </c>
      <c r="MK25" s="62">
        <v>4</v>
      </c>
      <c r="ML25" s="62">
        <v>2</v>
      </c>
      <c r="MM25" s="62">
        <f>LOOKUP(ML25,{1,2,3,4,5},{5,4,3,2,1})</f>
        <v>4</v>
      </c>
      <c r="MN25" s="62">
        <v>5</v>
      </c>
      <c r="MO25" s="62">
        <f>LOOKUP(MN25,{1,2,3,4,5},{5,4,3,2,1})</f>
        <v>1</v>
      </c>
      <c r="MP25" s="62">
        <v>3</v>
      </c>
      <c r="MQ25" s="62">
        <f>LOOKUP(MP25,{1,2,3,4,5},{5,4,3,2,1})</f>
        <v>3</v>
      </c>
      <c r="MR25" s="62">
        <f t="shared" si="125"/>
        <v>74</v>
      </c>
      <c r="MS25" s="62">
        <f t="shared" si="126"/>
        <v>2.85</v>
      </c>
      <c r="MT25" s="1"/>
      <c r="MU25" s="59" t="s">
        <v>668</v>
      </c>
      <c r="MV25" s="1"/>
      <c r="MW25" s="1"/>
      <c r="MX25" s="1"/>
    </row>
    <row r="26" spans="1:362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</row>
    <row r="27" spans="1:362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</row>
    <row r="28" spans="1:362" ht="15" thickBo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</row>
    <row r="29" spans="1:362" x14ac:dyDescent="0.3">
      <c r="C29" s="98">
        <v>17</v>
      </c>
      <c r="D29" s="101">
        <f>COUNTIF(E4:E25,17)</f>
        <v>1</v>
      </c>
      <c r="E29" s="101"/>
      <c r="F29" t="s">
        <v>1055</v>
      </c>
      <c r="G29" t="s">
        <v>1056</v>
      </c>
      <c r="R29" t="s">
        <v>1061</v>
      </c>
    </row>
    <row r="30" spans="1:362" x14ac:dyDescent="0.3">
      <c r="C30" s="99">
        <v>18</v>
      </c>
      <c r="D30" s="102">
        <f>COUNTIF(E4:E25,18)</f>
        <v>4</v>
      </c>
      <c r="E30" s="102" t="s">
        <v>1148</v>
      </c>
      <c r="F30">
        <f>COUNTIF(F4:F25,1)</f>
        <v>14</v>
      </c>
      <c r="G30">
        <f>COUNTIF(G4:G25,1)</f>
        <v>12</v>
      </c>
      <c r="R30">
        <f>COUNTIF(R4:R25,1)</f>
        <v>6</v>
      </c>
    </row>
    <row r="31" spans="1:362" ht="15" thickBot="1" x14ac:dyDescent="0.35">
      <c r="C31" s="100">
        <v>19</v>
      </c>
      <c r="D31" s="103">
        <f>COUNTIF(E4:E25,19)</f>
        <v>7</v>
      </c>
      <c r="E31" s="103">
        <f>SUM(D29:D31)</f>
        <v>12</v>
      </c>
      <c r="F31" t="s">
        <v>1083</v>
      </c>
      <c r="G31" t="s">
        <v>1084</v>
      </c>
      <c r="R31" t="s">
        <v>1087</v>
      </c>
    </row>
    <row r="32" spans="1:362" x14ac:dyDescent="0.3">
      <c r="C32" s="98">
        <v>20</v>
      </c>
      <c r="D32" s="101">
        <f>COUNTIF(E4:E25,20)</f>
        <v>4</v>
      </c>
      <c r="E32" s="101"/>
      <c r="F32">
        <f>COUNTIF(F4:F25,2)</f>
        <v>8</v>
      </c>
      <c r="G32">
        <f>COUNTIF(G4:G25,2)</f>
        <v>10</v>
      </c>
      <c r="R32">
        <f>COUNTIF(R4:R25,2)</f>
        <v>2</v>
      </c>
    </row>
    <row r="33" spans="3:18" x14ac:dyDescent="0.3">
      <c r="C33" s="99">
        <v>21</v>
      </c>
      <c r="D33" s="102">
        <f>COUNTIF(E4:E25,21)</f>
        <v>3</v>
      </c>
      <c r="E33" s="102" t="s">
        <v>1148</v>
      </c>
      <c r="R33" t="s">
        <v>1108</v>
      </c>
    </row>
    <row r="34" spans="3:18" ht="15" thickBot="1" x14ac:dyDescent="0.35">
      <c r="C34" s="100">
        <v>22</v>
      </c>
      <c r="D34" s="103">
        <f>COUNTIF(E4:E25,22)</f>
        <v>2</v>
      </c>
      <c r="E34" s="103">
        <f>SUM(D32:D34)</f>
        <v>9</v>
      </c>
      <c r="R34">
        <f>COUNTIF(R4:R25,3)</f>
        <v>8</v>
      </c>
    </row>
    <row r="35" spans="3:18" x14ac:dyDescent="0.3">
      <c r="C35" s="98">
        <v>23</v>
      </c>
      <c r="D35" s="101">
        <f>COUNTIF(E4:E25,23)</f>
        <v>1</v>
      </c>
      <c r="E35" s="101"/>
      <c r="R35" t="s">
        <v>1124</v>
      </c>
    </row>
    <row r="36" spans="3:18" x14ac:dyDescent="0.3">
      <c r="C36" s="99">
        <v>24</v>
      </c>
      <c r="D36" s="102">
        <f>COUNTIF(E4:E25,24)</f>
        <v>0</v>
      </c>
      <c r="E36" s="102"/>
      <c r="R36">
        <f>COUNTIF(R4:R25,4)</f>
        <v>0</v>
      </c>
    </row>
    <row r="37" spans="3:18" x14ac:dyDescent="0.3">
      <c r="C37" s="99">
        <v>25</v>
      </c>
      <c r="D37" s="102">
        <f>COUNTIF(E4:E25,25)</f>
        <v>0</v>
      </c>
      <c r="E37" s="102" t="s">
        <v>1148</v>
      </c>
      <c r="R37" t="s">
        <v>1139</v>
      </c>
    </row>
    <row r="38" spans="3:18" ht="15" thickBot="1" x14ac:dyDescent="0.35">
      <c r="C38" s="100">
        <v>26</v>
      </c>
      <c r="D38" s="103">
        <f>COUNTIF(E4:E25,26)</f>
        <v>0</v>
      </c>
      <c r="E38" s="103">
        <f>SUM(D35:D38)</f>
        <v>1</v>
      </c>
      <c r="R38">
        <f>COUNTIF(R4:R25,5)</f>
        <v>2</v>
      </c>
    </row>
    <row r="39" spans="3:18" x14ac:dyDescent="0.3">
      <c r="R39" t="s">
        <v>1150</v>
      </c>
    </row>
    <row r="40" spans="3:18" x14ac:dyDescent="0.3">
      <c r="R40">
        <f>COUNTIF(R4:R25,6)</f>
        <v>3</v>
      </c>
    </row>
    <row r="41" spans="3:18" x14ac:dyDescent="0.3">
      <c r="R41" t="s">
        <v>1151</v>
      </c>
    </row>
    <row r="42" spans="3:18" x14ac:dyDescent="0.3">
      <c r="R42">
        <f>COUNTIF(R4:R25,7)</f>
        <v>0</v>
      </c>
    </row>
    <row r="43" spans="3:18" x14ac:dyDescent="0.3">
      <c r="R43" t="s">
        <v>1152</v>
      </c>
    </row>
    <row r="44" spans="3:18" x14ac:dyDescent="0.3">
      <c r="R44">
        <f>COUNTIF(R4:R25,8)</f>
        <v>0</v>
      </c>
    </row>
    <row r="45" spans="3:18" x14ac:dyDescent="0.3">
      <c r="R45" t="s">
        <v>1158</v>
      </c>
    </row>
    <row r="46" spans="3:18" x14ac:dyDescent="0.3">
      <c r="R46">
        <f>COUNTIF(R4:R25,9)</f>
        <v>1</v>
      </c>
    </row>
    <row r="47" spans="3:18" x14ac:dyDescent="0.3">
      <c r="R47" t="s">
        <v>1161</v>
      </c>
    </row>
    <row r="48" spans="3:18" x14ac:dyDescent="0.3">
      <c r="R48">
        <f>COUNTIF(R4:R25,10)</f>
        <v>0</v>
      </c>
    </row>
    <row r="49" spans="18:18" x14ac:dyDescent="0.3">
      <c r="R49" t="s">
        <v>1167</v>
      </c>
    </row>
    <row r="50" spans="18:18" x14ac:dyDescent="0.3">
      <c r="R50">
        <f>COUNTIF(R4:R25,11)</f>
        <v>0</v>
      </c>
    </row>
    <row r="51" spans="18:18" x14ac:dyDescent="0.3">
      <c r="R51" t="s">
        <v>1173</v>
      </c>
    </row>
    <row r="52" spans="18:18" x14ac:dyDescent="0.3">
      <c r="R52">
        <f>COUNTIF(R4:R25,12)</f>
        <v>0</v>
      </c>
    </row>
    <row r="53" spans="18:18" x14ac:dyDescent="0.3">
      <c r="R53" t="s">
        <v>1179</v>
      </c>
    </row>
    <row r="54" spans="18:18" x14ac:dyDescent="0.3">
      <c r="R54">
        <f>COUNTIF(R4:R25,13)</f>
        <v>0</v>
      </c>
    </row>
    <row r="55" spans="18:18" x14ac:dyDescent="0.3">
      <c r="R55" t="s">
        <v>1185</v>
      </c>
    </row>
    <row r="56" spans="18:18" x14ac:dyDescent="0.3">
      <c r="R56">
        <f>COUNTIF(R4:R25,14)</f>
        <v>0</v>
      </c>
    </row>
    <row r="57" spans="18:18" x14ac:dyDescent="0.3">
      <c r="R57" t="s">
        <v>1191</v>
      </c>
    </row>
    <row r="58" spans="18:18" x14ac:dyDescent="0.3">
      <c r="R58">
        <f>COUNTIF(R4:R25,15)</f>
        <v>0</v>
      </c>
    </row>
    <row r="59" spans="18:18" x14ac:dyDescent="0.3">
      <c r="R59" t="s">
        <v>1068</v>
      </c>
    </row>
    <row r="60" spans="18:18" x14ac:dyDescent="0.3">
      <c r="R60">
        <f>COUNT(#REF!)</f>
        <v>0</v>
      </c>
    </row>
  </sheetData>
  <mergeCells count="21">
    <mergeCell ref="EB1:EC1"/>
    <mergeCell ref="ED1:EE1"/>
    <mergeCell ref="KR1:LB1"/>
    <mergeCell ref="DP1:DQ1"/>
    <mergeCell ref="DR1:DS1"/>
    <mergeCell ref="DT1:DU1"/>
    <mergeCell ref="DV1:DW1"/>
    <mergeCell ref="DX1:DY1"/>
    <mergeCell ref="DZ1:EA1"/>
    <mergeCell ref="DN1:DO1"/>
    <mergeCell ref="BT1:BV1"/>
    <mergeCell ref="CB1:CE1"/>
    <mergeCell ref="CF1:CH1"/>
    <mergeCell ref="CL1:CO1"/>
    <mergeCell ref="CP1:CR1"/>
    <mergeCell ref="CS1:DA1"/>
    <mergeCell ref="DB1:DD1"/>
    <mergeCell ref="DE1:DG1"/>
    <mergeCell ref="DH1:DI1"/>
    <mergeCell ref="DJ1:DK1"/>
    <mergeCell ref="DL1:D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26"/>
  <sheetViews>
    <sheetView tabSelected="1" topLeftCell="N1" zoomScaleNormal="100" workbookViewId="0">
      <selection activeCell="R4" sqref="R4"/>
    </sheetView>
  </sheetViews>
  <sheetFormatPr defaultRowHeight="14.4" x14ac:dyDescent="0.3"/>
  <cols>
    <col min="1" max="9" width="20.6640625" customWidth="1"/>
    <col min="10" max="18" width="25.6640625" customWidth="1"/>
    <col min="19" max="22" width="20.6640625" customWidth="1"/>
    <col min="23" max="23" width="21" customWidth="1"/>
    <col min="24" max="27" width="20.6640625" customWidth="1"/>
  </cols>
  <sheetData>
    <row r="1" spans="1:29" x14ac:dyDescent="0.3">
      <c r="A1" s="15"/>
      <c r="B1" s="16"/>
      <c r="C1" s="18"/>
      <c r="D1" s="1"/>
      <c r="E1" s="16"/>
      <c r="F1" s="17"/>
      <c r="G1" s="16"/>
      <c r="H1" s="17"/>
      <c r="I1" s="18"/>
      <c r="J1" s="16"/>
      <c r="K1" s="17"/>
      <c r="L1" s="17"/>
      <c r="M1" s="17"/>
      <c r="N1" s="17"/>
      <c r="O1" s="17"/>
      <c r="P1" s="17"/>
      <c r="Q1" s="17"/>
      <c r="R1" s="17"/>
      <c r="S1" s="16"/>
      <c r="T1" s="15"/>
      <c r="U1" s="18"/>
      <c r="V1" s="18"/>
      <c r="W1" s="18"/>
      <c r="X1" s="17"/>
      <c r="Y1" s="18"/>
      <c r="Z1" s="17"/>
      <c r="AA1" s="17"/>
      <c r="AB1" s="1"/>
      <c r="AC1" s="1"/>
    </row>
    <row r="2" spans="1:29" ht="15" thickBot="1" x14ac:dyDescent="0.35">
      <c r="A2" s="29" t="s">
        <v>37</v>
      </c>
      <c r="B2" s="19" t="s">
        <v>38</v>
      </c>
      <c r="C2" s="21" t="s">
        <v>39</v>
      </c>
      <c r="D2" s="1"/>
      <c r="E2" s="19" t="s">
        <v>40</v>
      </c>
      <c r="F2" s="20" t="s">
        <v>41</v>
      </c>
      <c r="G2" s="19" t="s">
        <v>43</v>
      </c>
      <c r="H2" s="20" t="s">
        <v>44</v>
      </c>
      <c r="I2" s="21" t="s">
        <v>45</v>
      </c>
      <c r="J2" s="19" t="s">
        <v>46</v>
      </c>
      <c r="K2" s="20" t="s">
        <v>47</v>
      </c>
      <c r="L2" s="20" t="s">
        <v>48</v>
      </c>
      <c r="M2" s="20" t="s">
        <v>49</v>
      </c>
      <c r="N2" s="20" t="s">
        <v>50</v>
      </c>
      <c r="O2" s="20" t="s">
        <v>51</v>
      </c>
      <c r="P2" s="20" t="s">
        <v>52</v>
      </c>
      <c r="Q2" s="20" t="s">
        <v>53</v>
      </c>
      <c r="R2" s="20"/>
      <c r="S2" s="41" t="s">
        <v>54</v>
      </c>
      <c r="T2" s="44" t="s">
        <v>43</v>
      </c>
      <c r="U2" s="68" t="s">
        <v>1285</v>
      </c>
      <c r="V2" s="68" t="s">
        <v>1286</v>
      </c>
      <c r="W2" s="68" t="s">
        <v>56</v>
      </c>
      <c r="X2" s="27" t="s">
        <v>57</v>
      </c>
      <c r="Y2" s="68" t="s">
        <v>58</v>
      </c>
      <c r="Z2" s="27" t="s">
        <v>59</v>
      </c>
      <c r="AA2" s="27" t="s">
        <v>60</v>
      </c>
      <c r="AB2" s="1"/>
      <c r="AC2" s="1"/>
    </row>
    <row r="3" spans="1:29" ht="15" thickBot="1" x14ac:dyDescent="0.35">
      <c r="A3" s="30"/>
      <c r="B3" s="7"/>
      <c r="C3" s="9"/>
      <c r="D3" s="1"/>
      <c r="E3" s="7"/>
      <c r="F3" s="8"/>
      <c r="G3" s="7"/>
      <c r="H3" s="8"/>
      <c r="I3" s="9"/>
      <c r="J3" s="7"/>
      <c r="K3" s="8"/>
      <c r="L3" s="8"/>
      <c r="M3" s="8"/>
      <c r="N3" s="8"/>
      <c r="O3" s="8"/>
      <c r="P3" s="8"/>
      <c r="Q3" s="8"/>
      <c r="R3" s="8"/>
      <c r="S3" s="7"/>
      <c r="T3" s="14"/>
      <c r="U3" s="9"/>
      <c r="V3" s="9"/>
      <c r="W3" s="9"/>
      <c r="X3" s="8"/>
      <c r="Y3" s="9"/>
      <c r="Z3" s="7"/>
      <c r="AA3" s="8"/>
      <c r="AB3" s="1"/>
      <c r="AC3" s="1"/>
    </row>
    <row r="4" spans="1:29" x14ac:dyDescent="0.3">
      <c r="A4" s="30">
        <v>2</v>
      </c>
      <c r="B4" s="2" t="s">
        <v>666</v>
      </c>
      <c r="C4" s="3">
        <v>1</v>
      </c>
      <c r="D4" s="1"/>
      <c r="E4" s="2">
        <v>21</v>
      </c>
      <c r="F4">
        <v>2</v>
      </c>
      <c r="G4" s="2">
        <v>1</v>
      </c>
      <c r="H4">
        <v>1</v>
      </c>
      <c r="I4" s="3">
        <v>1</v>
      </c>
      <c r="J4" s="2">
        <v>1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f t="shared" ref="Q4:Q35" si="0">SUM(K4:P4)</f>
        <v>4</v>
      </c>
      <c r="R4" t="s">
        <v>667</v>
      </c>
      <c r="S4" s="2">
        <v>1</v>
      </c>
      <c r="T4" s="13">
        <v>1</v>
      </c>
      <c r="U4" s="3">
        <f>T4</f>
        <v>1</v>
      </c>
      <c r="V4" s="3"/>
      <c r="W4">
        <f>LOOKUP(S4,{1,2,3,4,5,6,11,15},{1,2,1,2,2,2,1,2})</f>
        <v>1</v>
      </c>
      <c r="X4">
        <v>1</v>
      </c>
      <c r="Y4" s="3"/>
      <c r="Z4" s="32"/>
      <c r="AA4" s="32"/>
      <c r="AB4" s="1"/>
      <c r="AC4" s="1"/>
    </row>
    <row r="5" spans="1:29" x14ac:dyDescent="0.3">
      <c r="A5" s="30">
        <v>3</v>
      </c>
      <c r="B5" s="2" t="s">
        <v>670</v>
      </c>
      <c r="C5" s="3">
        <v>1</v>
      </c>
      <c r="D5" s="1"/>
      <c r="E5" s="2">
        <v>19</v>
      </c>
      <c r="F5">
        <v>2</v>
      </c>
      <c r="G5" s="2">
        <v>1</v>
      </c>
      <c r="H5">
        <v>1</v>
      </c>
      <c r="I5" s="3">
        <v>1</v>
      </c>
      <c r="J5" s="2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f t="shared" si="0"/>
        <v>1</v>
      </c>
      <c r="R5" t="s">
        <v>671</v>
      </c>
      <c r="S5" s="2">
        <v>1</v>
      </c>
      <c r="T5" s="13">
        <v>1</v>
      </c>
      <c r="U5" s="3">
        <f t="shared" ref="U5:U61" si="1">T5</f>
        <v>1</v>
      </c>
      <c r="V5" s="3"/>
      <c r="W5">
        <f>LOOKUP(S5,{1,2,3,4,5,6,11,15},{1,2,1,2,2,2,1,2})</f>
        <v>1</v>
      </c>
      <c r="X5">
        <v>1</v>
      </c>
      <c r="Y5" s="3"/>
      <c r="Z5" s="32"/>
      <c r="AA5" s="32"/>
      <c r="AB5" s="1"/>
      <c r="AC5" s="1"/>
    </row>
    <row r="6" spans="1:29" x14ac:dyDescent="0.3">
      <c r="A6" s="30">
        <v>4</v>
      </c>
      <c r="B6" s="2" t="s">
        <v>672</v>
      </c>
      <c r="C6" s="3">
        <v>1</v>
      </c>
      <c r="D6" s="1"/>
      <c r="E6" s="2">
        <v>19</v>
      </c>
      <c r="F6">
        <v>2</v>
      </c>
      <c r="G6" s="2">
        <v>1</v>
      </c>
      <c r="H6">
        <v>1</v>
      </c>
      <c r="I6" s="3">
        <v>1</v>
      </c>
      <c r="J6" s="2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f t="shared" si="0"/>
        <v>3</v>
      </c>
      <c r="S6" s="2">
        <v>1</v>
      </c>
      <c r="T6" s="13">
        <v>1</v>
      </c>
      <c r="U6" s="3">
        <f t="shared" si="1"/>
        <v>1</v>
      </c>
      <c r="V6" s="3"/>
      <c r="W6">
        <f>LOOKUP(S6,{1,2,3,4,5,6,11,15},{1,2,1,2,2,2,1,2})</f>
        <v>1</v>
      </c>
      <c r="X6">
        <v>1</v>
      </c>
      <c r="Y6" s="3"/>
      <c r="Z6" s="32"/>
      <c r="AA6" s="32"/>
      <c r="AB6" s="1"/>
      <c r="AC6" s="1"/>
    </row>
    <row r="7" spans="1:29" x14ac:dyDescent="0.3">
      <c r="A7" s="30">
        <v>6</v>
      </c>
      <c r="B7" s="2" t="s">
        <v>674</v>
      </c>
      <c r="C7" s="3">
        <v>1</v>
      </c>
      <c r="D7" s="1"/>
      <c r="E7" s="2">
        <v>19</v>
      </c>
      <c r="F7">
        <v>2</v>
      </c>
      <c r="G7" s="2">
        <v>1</v>
      </c>
      <c r="H7">
        <v>2</v>
      </c>
      <c r="I7" s="3">
        <v>1</v>
      </c>
      <c r="J7" s="2">
        <v>1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f t="shared" si="0"/>
        <v>2</v>
      </c>
      <c r="S7" s="2">
        <v>1</v>
      </c>
      <c r="T7" s="13">
        <v>1</v>
      </c>
      <c r="U7" s="3">
        <f t="shared" si="1"/>
        <v>1</v>
      </c>
      <c r="V7" s="3"/>
      <c r="W7">
        <f>LOOKUP(S7,{1,2,3,4,5,6,11,15},{1,2,1,2,2,2,1,2})</f>
        <v>1</v>
      </c>
      <c r="X7">
        <v>1</v>
      </c>
      <c r="Y7" s="3"/>
      <c r="Z7" s="32"/>
      <c r="AA7" s="32"/>
      <c r="AB7" s="1"/>
      <c r="AC7" s="1"/>
    </row>
    <row r="8" spans="1:29" x14ac:dyDescent="0.3">
      <c r="A8" s="30">
        <v>7</v>
      </c>
      <c r="B8" s="2" t="s">
        <v>675</v>
      </c>
      <c r="C8" s="3">
        <v>1</v>
      </c>
      <c r="D8" s="1"/>
      <c r="E8" s="2">
        <v>19</v>
      </c>
      <c r="F8">
        <v>2</v>
      </c>
      <c r="G8" s="2">
        <v>2</v>
      </c>
      <c r="H8">
        <v>2</v>
      </c>
      <c r="I8" s="3">
        <v>1</v>
      </c>
      <c r="J8" s="2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f t="shared" si="0"/>
        <v>2</v>
      </c>
      <c r="S8" s="2">
        <v>1</v>
      </c>
      <c r="T8" s="13">
        <v>2</v>
      </c>
      <c r="U8" s="3">
        <f t="shared" si="1"/>
        <v>2</v>
      </c>
      <c r="V8" s="3"/>
      <c r="W8">
        <f>LOOKUP(S8,{1,2,3,4,5,6,11,15},{1,2,1,2,2,2,1,2})</f>
        <v>1</v>
      </c>
      <c r="X8">
        <v>1</v>
      </c>
      <c r="Y8" s="3"/>
      <c r="Z8" s="32"/>
      <c r="AA8" s="32"/>
      <c r="AB8" s="1"/>
      <c r="AC8" s="1"/>
    </row>
    <row r="9" spans="1:29" x14ac:dyDescent="0.3">
      <c r="A9" s="30">
        <v>8</v>
      </c>
      <c r="B9" s="2" t="s">
        <v>677</v>
      </c>
      <c r="C9" s="3">
        <v>1</v>
      </c>
      <c r="D9" s="1"/>
      <c r="E9" s="2">
        <v>19</v>
      </c>
      <c r="F9">
        <v>2</v>
      </c>
      <c r="G9" s="2">
        <v>2</v>
      </c>
      <c r="H9">
        <v>2</v>
      </c>
      <c r="I9" s="3">
        <v>1</v>
      </c>
      <c r="J9" s="2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f t="shared" si="0"/>
        <v>4</v>
      </c>
      <c r="S9" s="2">
        <v>1</v>
      </c>
      <c r="T9" s="13">
        <v>2</v>
      </c>
      <c r="U9" s="3">
        <f t="shared" si="1"/>
        <v>2</v>
      </c>
      <c r="V9" s="3"/>
      <c r="W9">
        <f>LOOKUP(S9,{1,2,3,4,5,6,11,15},{1,2,1,2,2,2,1,2})</f>
        <v>1</v>
      </c>
      <c r="X9">
        <v>1</v>
      </c>
      <c r="Y9" s="3"/>
      <c r="Z9" s="32"/>
      <c r="AA9" s="32"/>
      <c r="AB9" s="1"/>
      <c r="AC9" s="1"/>
    </row>
    <row r="10" spans="1:29" x14ac:dyDescent="0.3">
      <c r="A10" s="30">
        <v>9</v>
      </c>
      <c r="B10" s="2" t="s">
        <v>681</v>
      </c>
      <c r="C10" s="3">
        <v>1</v>
      </c>
      <c r="D10" s="1"/>
      <c r="E10" s="2">
        <v>18</v>
      </c>
      <c r="F10">
        <v>2</v>
      </c>
      <c r="G10" s="2">
        <v>1</v>
      </c>
      <c r="H10">
        <v>1</v>
      </c>
      <c r="I10" s="3">
        <v>1</v>
      </c>
      <c r="J10" s="2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f t="shared" si="0"/>
        <v>4</v>
      </c>
      <c r="S10" s="2">
        <v>1</v>
      </c>
      <c r="T10" s="13">
        <v>1</v>
      </c>
      <c r="U10" s="3">
        <f t="shared" si="1"/>
        <v>1</v>
      </c>
      <c r="V10" s="3"/>
      <c r="W10">
        <f>LOOKUP(S10,{1,2,3,4,5,6,11,15},{1,2,1,2,2,2,1,2})</f>
        <v>1</v>
      </c>
      <c r="X10">
        <v>1</v>
      </c>
      <c r="Y10" s="3"/>
      <c r="Z10" s="32"/>
      <c r="AA10" s="32"/>
      <c r="AB10" s="1"/>
      <c r="AC10" s="1"/>
    </row>
    <row r="11" spans="1:29" x14ac:dyDescent="0.3">
      <c r="A11" s="30">
        <v>10</v>
      </c>
      <c r="B11" s="2" t="s">
        <v>682</v>
      </c>
      <c r="C11" s="3">
        <v>1</v>
      </c>
      <c r="D11" s="1"/>
      <c r="E11" s="2">
        <v>19</v>
      </c>
      <c r="F11">
        <v>2</v>
      </c>
      <c r="G11" s="2">
        <v>1</v>
      </c>
      <c r="H11">
        <v>1</v>
      </c>
      <c r="I11" s="3">
        <v>1</v>
      </c>
      <c r="J11" s="2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f t="shared" si="0"/>
        <v>4</v>
      </c>
      <c r="R11" t="s">
        <v>683</v>
      </c>
      <c r="S11" s="2">
        <v>1</v>
      </c>
      <c r="T11" s="13">
        <v>1</v>
      </c>
      <c r="U11" s="3">
        <f t="shared" si="1"/>
        <v>1</v>
      </c>
      <c r="V11" s="3"/>
      <c r="W11">
        <f>LOOKUP(S11,{1,2,3,4,5,6,11,15},{1,2,1,2,2,2,1,2})</f>
        <v>1</v>
      </c>
      <c r="X11">
        <v>1</v>
      </c>
      <c r="Y11" s="3"/>
      <c r="Z11" s="32"/>
      <c r="AA11" s="32"/>
      <c r="AB11" s="1"/>
      <c r="AC11" s="1"/>
    </row>
    <row r="12" spans="1:29" x14ac:dyDescent="0.3">
      <c r="A12" s="30">
        <v>11</v>
      </c>
      <c r="B12" s="2" t="s">
        <v>688</v>
      </c>
      <c r="C12" s="3">
        <v>1</v>
      </c>
      <c r="D12" s="1"/>
      <c r="E12" s="2">
        <v>18</v>
      </c>
      <c r="F12">
        <v>2</v>
      </c>
      <c r="G12" s="2">
        <v>1</v>
      </c>
      <c r="H12">
        <v>1</v>
      </c>
      <c r="I12" s="3">
        <v>1</v>
      </c>
      <c r="J12" s="2">
        <v>1</v>
      </c>
      <c r="K12">
        <v>0</v>
      </c>
      <c r="L12">
        <v>0</v>
      </c>
      <c r="M12">
        <v>1</v>
      </c>
      <c r="N12">
        <v>0</v>
      </c>
      <c r="O12">
        <v>1</v>
      </c>
      <c r="P12">
        <v>1</v>
      </c>
      <c r="Q12">
        <f t="shared" si="0"/>
        <v>3</v>
      </c>
      <c r="R12" t="s">
        <v>689</v>
      </c>
      <c r="S12" s="2">
        <v>1</v>
      </c>
      <c r="T12" s="13">
        <v>1</v>
      </c>
      <c r="U12" s="3">
        <f t="shared" si="1"/>
        <v>1</v>
      </c>
      <c r="V12" s="3"/>
      <c r="W12">
        <f>LOOKUP(S12,{1,2,3,4,5,6,11,15},{1,2,1,2,2,2,1,2})</f>
        <v>1</v>
      </c>
      <c r="X12">
        <v>1</v>
      </c>
      <c r="Y12" s="3"/>
      <c r="Z12" s="32"/>
      <c r="AA12" s="32"/>
      <c r="AB12" s="1"/>
      <c r="AC12" s="1"/>
    </row>
    <row r="13" spans="1:29" x14ac:dyDescent="0.3">
      <c r="A13" s="30">
        <v>12</v>
      </c>
      <c r="B13" s="2" t="s">
        <v>690</v>
      </c>
      <c r="C13" s="3">
        <v>1</v>
      </c>
      <c r="D13" s="1"/>
      <c r="E13" s="2">
        <v>19</v>
      </c>
      <c r="F13">
        <v>2</v>
      </c>
      <c r="G13" s="2">
        <v>1</v>
      </c>
      <c r="H13">
        <v>2</v>
      </c>
      <c r="I13" s="3">
        <v>1</v>
      </c>
      <c r="J13" s="2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f t="shared" si="0"/>
        <v>2</v>
      </c>
      <c r="S13" s="2">
        <v>1</v>
      </c>
      <c r="T13" s="13">
        <v>1</v>
      </c>
      <c r="U13" s="3">
        <f t="shared" si="1"/>
        <v>1</v>
      </c>
      <c r="V13" s="3"/>
      <c r="W13">
        <f>LOOKUP(S13,{1,2,3,4,5,6,11,15},{1,2,1,2,2,2,1,2})</f>
        <v>1</v>
      </c>
      <c r="X13">
        <v>1</v>
      </c>
      <c r="Y13" s="3"/>
      <c r="Z13" s="32"/>
      <c r="AA13" s="32"/>
      <c r="AB13" s="1"/>
      <c r="AC13" s="1"/>
    </row>
    <row r="14" spans="1:29" x14ac:dyDescent="0.3">
      <c r="A14" s="30">
        <v>14</v>
      </c>
      <c r="B14" s="2" t="s">
        <v>692</v>
      </c>
      <c r="C14" s="3">
        <v>1</v>
      </c>
      <c r="D14" s="1"/>
      <c r="E14" s="2">
        <v>19</v>
      </c>
      <c r="F14">
        <v>2</v>
      </c>
      <c r="G14" s="2">
        <v>1</v>
      </c>
      <c r="H14">
        <v>2</v>
      </c>
      <c r="I14" s="3">
        <v>1</v>
      </c>
      <c r="J14" s="2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f t="shared" si="0"/>
        <v>1</v>
      </c>
      <c r="S14" s="2">
        <v>1</v>
      </c>
      <c r="T14" s="13">
        <v>1</v>
      </c>
      <c r="U14" s="3">
        <f t="shared" si="1"/>
        <v>1</v>
      </c>
      <c r="V14" s="3"/>
      <c r="W14">
        <f>LOOKUP(S14,{1,2,3,4,5,6,11,15},{1,2,1,2,2,2,1,2})</f>
        <v>1</v>
      </c>
      <c r="X14">
        <v>1</v>
      </c>
      <c r="Y14" s="3"/>
      <c r="Z14" s="32"/>
      <c r="AA14" s="32"/>
      <c r="AB14" s="1"/>
      <c r="AC14" s="1"/>
    </row>
    <row r="15" spans="1:29" x14ac:dyDescent="0.3">
      <c r="A15" s="30">
        <v>24</v>
      </c>
      <c r="B15" s="2" t="s">
        <v>707</v>
      </c>
      <c r="C15" s="3">
        <v>1</v>
      </c>
      <c r="D15" s="1"/>
      <c r="E15" s="2">
        <v>18</v>
      </c>
      <c r="F15">
        <v>2</v>
      </c>
      <c r="G15" s="2">
        <v>1</v>
      </c>
      <c r="H15">
        <v>1</v>
      </c>
      <c r="I15" s="3">
        <v>1</v>
      </c>
      <c r="J15" s="2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1</v>
      </c>
      <c r="Q15">
        <f t="shared" si="0"/>
        <v>2</v>
      </c>
      <c r="R15" t="s">
        <v>708</v>
      </c>
      <c r="S15" s="2">
        <v>1</v>
      </c>
      <c r="T15" s="13">
        <v>1</v>
      </c>
      <c r="U15" s="3">
        <f t="shared" si="1"/>
        <v>1</v>
      </c>
      <c r="V15" s="3"/>
      <c r="W15">
        <f>LOOKUP(S15,{1,2,3,4,5,6,11,15},{1,2,1,2,2,2,1,2})</f>
        <v>1</v>
      </c>
      <c r="X15">
        <v>1</v>
      </c>
      <c r="Y15" s="3"/>
      <c r="Z15" s="32"/>
      <c r="AA15" s="32"/>
      <c r="AB15" s="1"/>
      <c r="AC15" s="1"/>
    </row>
    <row r="16" spans="1:29" x14ac:dyDescent="0.3">
      <c r="A16" s="30">
        <v>25</v>
      </c>
      <c r="B16" s="2" t="s">
        <v>710</v>
      </c>
      <c r="C16" s="3">
        <v>1</v>
      </c>
      <c r="D16" s="1"/>
      <c r="E16" s="2">
        <v>19</v>
      </c>
      <c r="F16">
        <v>2</v>
      </c>
      <c r="G16" s="2">
        <v>1</v>
      </c>
      <c r="H16">
        <v>1</v>
      </c>
      <c r="I16" s="3">
        <v>1</v>
      </c>
      <c r="J16" s="2">
        <v>1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f t="shared" si="0"/>
        <v>3</v>
      </c>
      <c r="S16" s="2">
        <v>1</v>
      </c>
      <c r="T16" s="13">
        <v>1</v>
      </c>
      <c r="U16" s="3">
        <f t="shared" si="1"/>
        <v>1</v>
      </c>
      <c r="V16" s="3"/>
      <c r="W16">
        <f>LOOKUP(S16,{1,2,3,4,5,6,11,15},{1,2,1,2,2,2,1,2})</f>
        <v>1</v>
      </c>
      <c r="X16">
        <v>1</v>
      </c>
      <c r="Y16" s="3"/>
      <c r="Z16" s="32"/>
      <c r="AA16" s="32"/>
      <c r="AB16" s="1"/>
      <c r="AC16" s="1"/>
    </row>
    <row r="17" spans="1:29" x14ac:dyDescent="0.3">
      <c r="A17" s="30">
        <v>26</v>
      </c>
      <c r="B17" s="2" t="s">
        <v>711</v>
      </c>
      <c r="C17" s="3">
        <v>1</v>
      </c>
      <c r="D17" s="1"/>
      <c r="E17" s="2">
        <v>19</v>
      </c>
      <c r="F17">
        <v>2</v>
      </c>
      <c r="G17" s="2">
        <v>1</v>
      </c>
      <c r="H17">
        <v>1</v>
      </c>
      <c r="I17" s="3">
        <v>1</v>
      </c>
      <c r="J17" s="2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f t="shared" si="0"/>
        <v>1</v>
      </c>
      <c r="S17" s="2">
        <v>1</v>
      </c>
      <c r="T17" s="13">
        <v>1</v>
      </c>
      <c r="U17" s="3">
        <f t="shared" si="1"/>
        <v>1</v>
      </c>
      <c r="V17" s="3"/>
      <c r="W17">
        <f>LOOKUP(S17,{1,2,3,4,5,6,11,15},{1,2,1,2,2,2,1,2})</f>
        <v>1</v>
      </c>
      <c r="X17">
        <v>1</v>
      </c>
      <c r="Y17" s="3"/>
      <c r="Z17" s="32"/>
      <c r="AA17" s="32"/>
      <c r="AB17" s="1"/>
      <c r="AC17" s="1"/>
    </row>
    <row r="18" spans="1:29" x14ac:dyDescent="0.3">
      <c r="A18" s="30">
        <v>27</v>
      </c>
      <c r="B18" s="2" t="s">
        <v>713</v>
      </c>
      <c r="C18" s="3">
        <v>1</v>
      </c>
      <c r="D18" s="1"/>
      <c r="E18" s="2">
        <v>20</v>
      </c>
      <c r="F18">
        <v>2</v>
      </c>
      <c r="G18" s="2">
        <v>2</v>
      </c>
      <c r="H18">
        <v>2</v>
      </c>
      <c r="I18" s="3">
        <v>1</v>
      </c>
      <c r="J18" s="2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f t="shared" si="0"/>
        <v>3</v>
      </c>
      <c r="S18" s="2">
        <v>1</v>
      </c>
      <c r="T18" s="13">
        <v>2</v>
      </c>
      <c r="U18" s="3">
        <f t="shared" si="1"/>
        <v>2</v>
      </c>
      <c r="V18" s="3"/>
      <c r="W18">
        <f>LOOKUP(S18,{1,2,3,4,5,6,11,15},{1,2,1,2,2,2,1,2})</f>
        <v>1</v>
      </c>
      <c r="X18">
        <v>1</v>
      </c>
      <c r="Y18" s="3"/>
      <c r="Z18" s="32"/>
      <c r="AA18" s="32"/>
      <c r="AB18" s="1"/>
      <c r="AC18" s="1"/>
    </row>
    <row r="19" spans="1:29" x14ac:dyDescent="0.3">
      <c r="A19" s="30">
        <v>37</v>
      </c>
      <c r="B19" s="2" t="s">
        <v>730</v>
      </c>
      <c r="C19" s="3">
        <v>1</v>
      </c>
      <c r="D19" s="1"/>
      <c r="E19" s="2">
        <v>20</v>
      </c>
      <c r="F19">
        <v>1</v>
      </c>
      <c r="G19" s="2">
        <v>1</v>
      </c>
      <c r="H19">
        <v>1</v>
      </c>
      <c r="I19" s="3">
        <v>1</v>
      </c>
      <c r="J19" s="2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f t="shared" si="0"/>
        <v>2</v>
      </c>
      <c r="R19" t="s">
        <v>731</v>
      </c>
      <c r="S19" s="2">
        <v>1</v>
      </c>
      <c r="T19" s="13">
        <v>1</v>
      </c>
      <c r="U19" s="3">
        <f t="shared" si="1"/>
        <v>1</v>
      </c>
      <c r="V19" s="3"/>
      <c r="W19">
        <f>LOOKUP(S19,{1,2,3,4,5,6,11,15},{1,2,1,2,2,2,1,2})</f>
        <v>1</v>
      </c>
      <c r="X19">
        <v>2</v>
      </c>
      <c r="Y19" s="3"/>
      <c r="Z19" s="32"/>
      <c r="AA19" s="32"/>
      <c r="AB19" s="1"/>
      <c r="AC19" s="1"/>
    </row>
    <row r="20" spans="1:29" x14ac:dyDescent="0.3">
      <c r="A20" s="30">
        <v>38</v>
      </c>
      <c r="B20" s="2" t="s">
        <v>733</v>
      </c>
      <c r="C20" s="3">
        <v>1</v>
      </c>
      <c r="D20" s="1"/>
      <c r="E20" s="2">
        <v>19</v>
      </c>
      <c r="F20">
        <v>1</v>
      </c>
      <c r="G20" s="2">
        <v>1</v>
      </c>
      <c r="H20">
        <v>1</v>
      </c>
      <c r="I20" s="3">
        <v>1</v>
      </c>
      <c r="J20" s="2">
        <v>1</v>
      </c>
      <c r="K20">
        <v>1</v>
      </c>
      <c r="L20">
        <v>1</v>
      </c>
      <c r="M20">
        <v>0</v>
      </c>
      <c r="N20">
        <v>1</v>
      </c>
      <c r="O20">
        <v>1</v>
      </c>
      <c r="P20">
        <v>0</v>
      </c>
      <c r="Q20">
        <f t="shared" si="0"/>
        <v>4</v>
      </c>
      <c r="S20" s="2">
        <v>1</v>
      </c>
      <c r="T20" s="13">
        <v>1</v>
      </c>
      <c r="U20" s="3">
        <f t="shared" si="1"/>
        <v>1</v>
      </c>
      <c r="V20" s="3"/>
      <c r="W20">
        <f>LOOKUP(S20,{1,2,3,4,5,6,11,15},{1,2,1,2,2,2,1,2})</f>
        <v>1</v>
      </c>
      <c r="X20">
        <v>2</v>
      </c>
      <c r="Y20" s="3"/>
      <c r="Z20" s="32"/>
      <c r="AA20" s="32"/>
      <c r="AB20" s="1"/>
      <c r="AC20" s="1"/>
    </row>
    <row r="21" spans="1:29" x14ac:dyDescent="0.3">
      <c r="A21" s="30">
        <v>39</v>
      </c>
      <c r="B21" s="2" t="s">
        <v>735</v>
      </c>
      <c r="C21" s="3">
        <v>1</v>
      </c>
      <c r="D21" s="1"/>
      <c r="E21" s="2">
        <v>20</v>
      </c>
      <c r="F21">
        <v>1</v>
      </c>
      <c r="G21" s="2">
        <v>2</v>
      </c>
      <c r="H21">
        <v>2</v>
      </c>
      <c r="I21" s="3">
        <v>1</v>
      </c>
      <c r="J21" s="2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f t="shared" si="0"/>
        <v>1</v>
      </c>
      <c r="S21" s="2">
        <v>1</v>
      </c>
      <c r="T21" s="13">
        <v>2</v>
      </c>
      <c r="U21" s="3">
        <f t="shared" si="1"/>
        <v>2</v>
      </c>
      <c r="V21" s="3"/>
      <c r="W21">
        <f>LOOKUP(S21,{1,2,3,4,5,6,11,15},{1,2,1,2,2,2,1,2})</f>
        <v>1</v>
      </c>
      <c r="X21">
        <v>2</v>
      </c>
      <c r="Y21" s="3"/>
      <c r="Z21" s="32"/>
      <c r="AA21" s="32"/>
      <c r="AB21" s="1"/>
      <c r="AC21" s="1"/>
    </row>
    <row r="22" spans="1:29" x14ac:dyDescent="0.3">
      <c r="A22" s="30">
        <v>40</v>
      </c>
      <c r="B22" s="2" t="s">
        <v>736</v>
      </c>
      <c r="C22" s="3">
        <v>1</v>
      </c>
      <c r="D22" s="1"/>
      <c r="E22" s="2">
        <v>19</v>
      </c>
      <c r="F22">
        <v>1</v>
      </c>
      <c r="G22" s="2">
        <v>1</v>
      </c>
      <c r="H22">
        <v>1</v>
      </c>
      <c r="I22" s="3">
        <v>1</v>
      </c>
      <c r="J22" s="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f t="shared" si="0"/>
        <v>3</v>
      </c>
      <c r="S22" s="2">
        <v>1</v>
      </c>
      <c r="T22" s="13">
        <v>1</v>
      </c>
      <c r="U22" s="3">
        <f t="shared" si="1"/>
        <v>1</v>
      </c>
      <c r="V22" s="3"/>
      <c r="W22">
        <f>LOOKUP(S22,{1,2,3,4,5,6,11,15},{1,2,1,2,2,2,1,2})</f>
        <v>1</v>
      </c>
      <c r="X22">
        <v>2</v>
      </c>
      <c r="Y22" s="3"/>
      <c r="Z22" s="32"/>
      <c r="AA22" s="32"/>
      <c r="AB22" s="1"/>
      <c r="AC22" s="1"/>
    </row>
    <row r="23" spans="1:29" x14ac:dyDescent="0.3">
      <c r="A23" s="30">
        <v>41</v>
      </c>
      <c r="B23" s="2" t="s">
        <v>738</v>
      </c>
      <c r="C23" s="3">
        <v>1</v>
      </c>
      <c r="D23" s="1"/>
      <c r="E23" s="2">
        <v>19</v>
      </c>
      <c r="F23">
        <v>1</v>
      </c>
      <c r="G23" s="2">
        <v>2</v>
      </c>
      <c r="H23">
        <v>2</v>
      </c>
      <c r="I23" s="3">
        <v>1</v>
      </c>
      <c r="J23" s="2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f t="shared" si="0"/>
        <v>1</v>
      </c>
      <c r="S23" s="2">
        <v>1</v>
      </c>
      <c r="T23" s="13">
        <v>2</v>
      </c>
      <c r="U23" s="3">
        <f t="shared" si="1"/>
        <v>2</v>
      </c>
      <c r="V23" s="3"/>
      <c r="W23">
        <f>LOOKUP(S23,{1,2,3,4,5,6,11,15},{1,2,1,2,2,2,1,2})</f>
        <v>1</v>
      </c>
      <c r="X23">
        <v>2</v>
      </c>
      <c r="Y23" s="3"/>
      <c r="Z23" s="32"/>
      <c r="AA23" s="32"/>
      <c r="AB23" s="1"/>
      <c r="AC23" s="1"/>
    </row>
    <row r="24" spans="1:29" x14ac:dyDescent="0.3">
      <c r="A24" s="30">
        <v>42</v>
      </c>
      <c r="B24" s="2" t="s">
        <v>741</v>
      </c>
      <c r="C24" s="3">
        <v>1</v>
      </c>
      <c r="D24" s="1"/>
      <c r="E24" s="2">
        <v>21</v>
      </c>
      <c r="F24">
        <v>1</v>
      </c>
      <c r="G24" s="2">
        <v>2</v>
      </c>
      <c r="H24">
        <v>2</v>
      </c>
      <c r="I24" s="3">
        <v>1</v>
      </c>
      <c r="J24" s="2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f t="shared" si="0"/>
        <v>0</v>
      </c>
      <c r="S24" s="2">
        <v>1</v>
      </c>
      <c r="T24" s="13">
        <v>2</v>
      </c>
      <c r="U24" s="3">
        <f t="shared" si="1"/>
        <v>2</v>
      </c>
      <c r="V24" s="3"/>
      <c r="W24">
        <f>LOOKUP(S24,{1,2,3,4,5,6,11,15},{1,2,1,2,2,2,1,2})</f>
        <v>1</v>
      </c>
      <c r="X24">
        <v>2</v>
      </c>
      <c r="Y24" s="3"/>
      <c r="Z24" s="32"/>
      <c r="AA24" s="32"/>
      <c r="AB24" s="1"/>
      <c r="AC24" s="1"/>
    </row>
    <row r="25" spans="1:29" x14ac:dyDescent="0.3">
      <c r="A25" s="30">
        <v>43</v>
      </c>
      <c r="B25" s="2" t="s">
        <v>743</v>
      </c>
      <c r="C25" s="3">
        <v>1</v>
      </c>
      <c r="D25" s="1"/>
      <c r="E25" s="2">
        <v>21</v>
      </c>
      <c r="F25">
        <v>1</v>
      </c>
      <c r="G25" s="2">
        <v>1</v>
      </c>
      <c r="H25">
        <v>2</v>
      </c>
      <c r="I25" s="3">
        <v>1</v>
      </c>
      <c r="J25" s="2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f t="shared" si="0"/>
        <v>2</v>
      </c>
      <c r="R25" t="s">
        <v>744</v>
      </c>
      <c r="S25" s="2">
        <v>1</v>
      </c>
      <c r="T25" s="13">
        <v>1</v>
      </c>
      <c r="U25" s="3">
        <f t="shared" si="1"/>
        <v>1</v>
      </c>
      <c r="V25" s="3"/>
      <c r="W25">
        <f>LOOKUP(S25,{1,2,3,4,5,6,11,15},{1,2,1,2,2,2,1,2})</f>
        <v>1</v>
      </c>
      <c r="X25">
        <v>2</v>
      </c>
      <c r="Y25" s="3"/>
      <c r="Z25" s="32"/>
      <c r="AA25" s="32"/>
      <c r="AB25" s="1"/>
      <c r="AC25" s="1"/>
    </row>
    <row r="26" spans="1:29" x14ac:dyDescent="0.3">
      <c r="A26" s="30">
        <v>44</v>
      </c>
      <c r="B26" s="2" t="s">
        <v>748</v>
      </c>
      <c r="C26" s="3">
        <v>1</v>
      </c>
      <c r="D26" s="1"/>
      <c r="E26" s="2">
        <v>21</v>
      </c>
      <c r="F26">
        <v>1</v>
      </c>
      <c r="G26" s="2">
        <v>1</v>
      </c>
      <c r="H26">
        <v>2</v>
      </c>
      <c r="I26" s="3">
        <v>1</v>
      </c>
      <c r="J26" s="2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f t="shared" si="0"/>
        <v>2</v>
      </c>
      <c r="S26" s="2">
        <v>1</v>
      </c>
      <c r="T26" s="13">
        <v>1</v>
      </c>
      <c r="U26" s="3">
        <f t="shared" si="1"/>
        <v>1</v>
      </c>
      <c r="V26" s="3"/>
      <c r="W26">
        <f>LOOKUP(S26,{1,2,3,4,5,6,11,15},{1,2,1,2,2,2,1,2})</f>
        <v>1</v>
      </c>
      <c r="X26">
        <v>2</v>
      </c>
      <c r="Y26" s="3"/>
      <c r="Z26" s="32"/>
      <c r="AA26" s="32"/>
      <c r="AB26" s="1"/>
      <c r="AC26" s="1"/>
    </row>
    <row r="27" spans="1:29" x14ac:dyDescent="0.3">
      <c r="A27" s="30">
        <v>45</v>
      </c>
      <c r="B27" s="2" t="s">
        <v>749</v>
      </c>
      <c r="C27" s="3">
        <v>1</v>
      </c>
      <c r="D27" s="1"/>
      <c r="E27" s="2">
        <v>20</v>
      </c>
      <c r="F27">
        <v>1</v>
      </c>
      <c r="G27" s="2">
        <v>1</v>
      </c>
      <c r="H27">
        <v>2</v>
      </c>
      <c r="I27" s="3">
        <v>1</v>
      </c>
      <c r="J27" s="2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f t="shared" si="0"/>
        <v>5</v>
      </c>
      <c r="S27" s="2">
        <v>1</v>
      </c>
      <c r="T27" s="13">
        <v>1</v>
      </c>
      <c r="U27" s="3">
        <f t="shared" si="1"/>
        <v>1</v>
      </c>
      <c r="V27" s="3"/>
      <c r="W27">
        <f>LOOKUP(S27,{1,2,3,4,5,6,11,15},{1,2,1,2,2,2,1,2})</f>
        <v>1</v>
      </c>
      <c r="X27">
        <v>2</v>
      </c>
      <c r="Y27" s="3"/>
      <c r="Z27" s="32"/>
      <c r="AA27" s="32"/>
      <c r="AB27" s="1"/>
      <c r="AC27" s="1"/>
    </row>
    <row r="28" spans="1:29" x14ac:dyDescent="0.3">
      <c r="A28" s="30">
        <v>46</v>
      </c>
      <c r="B28" s="2" t="s">
        <v>750</v>
      </c>
      <c r="C28" s="3">
        <v>1</v>
      </c>
      <c r="D28" s="1"/>
      <c r="E28" s="2">
        <v>23</v>
      </c>
      <c r="F28">
        <v>1</v>
      </c>
      <c r="G28" s="2">
        <v>1</v>
      </c>
      <c r="H28">
        <v>1</v>
      </c>
      <c r="I28" s="3">
        <v>1</v>
      </c>
      <c r="J28" s="2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f t="shared" si="0"/>
        <v>1</v>
      </c>
      <c r="S28" s="2">
        <v>1</v>
      </c>
      <c r="T28" s="13">
        <v>1</v>
      </c>
      <c r="U28" s="3">
        <f t="shared" si="1"/>
        <v>1</v>
      </c>
      <c r="V28" s="3"/>
      <c r="W28">
        <f>LOOKUP(S28,{1,2,3,4,5,6,11,15},{1,2,1,2,2,2,1,2})</f>
        <v>1</v>
      </c>
      <c r="X28">
        <v>2</v>
      </c>
      <c r="Y28" s="3"/>
      <c r="Z28" s="32"/>
      <c r="AA28" s="32"/>
      <c r="AB28" s="1"/>
      <c r="AC28" s="1"/>
    </row>
    <row r="29" spans="1:29" x14ac:dyDescent="0.3">
      <c r="A29" s="30">
        <v>47</v>
      </c>
      <c r="B29" s="2" t="s">
        <v>757</v>
      </c>
      <c r="C29" s="3">
        <v>1</v>
      </c>
      <c r="D29" s="1"/>
      <c r="E29" s="2">
        <v>22</v>
      </c>
      <c r="F29">
        <v>2</v>
      </c>
      <c r="G29" s="2">
        <v>2</v>
      </c>
      <c r="H29">
        <v>2</v>
      </c>
      <c r="I29" s="3">
        <v>1</v>
      </c>
      <c r="J29" s="2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f t="shared" si="0"/>
        <v>1</v>
      </c>
      <c r="S29" s="2">
        <v>1</v>
      </c>
      <c r="T29" s="13">
        <v>2</v>
      </c>
      <c r="U29" s="3">
        <f t="shared" si="1"/>
        <v>2</v>
      </c>
      <c r="V29" s="3"/>
      <c r="W29">
        <f>LOOKUP(S29,{1,2,3,4,5,6,11,15},{1,2,1,2,2,2,1,2})</f>
        <v>1</v>
      </c>
      <c r="X29">
        <v>1</v>
      </c>
      <c r="Y29" s="3"/>
      <c r="Z29" s="32"/>
      <c r="AA29" s="32"/>
      <c r="AB29" s="1"/>
      <c r="AC29" s="1"/>
    </row>
    <row r="30" spans="1:29" x14ac:dyDescent="0.3">
      <c r="A30" s="30">
        <v>48</v>
      </c>
      <c r="B30" s="2" t="s">
        <v>758</v>
      </c>
      <c r="C30" s="3">
        <v>1</v>
      </c>
      <c r="D30" s="1"/>
      <c r="E30" s="2">
        <v>21</v>
      </c>
      <c r="F30">
        <v>1</v>
      </c>
      <c r="G30" s="2">
        <v>1</v>
      </c>
      <c r="H30">
        <v>1</v>
      </c>
      <c r="I30" s="3">
        <v>1</v>
      </c>
      <c r="J30" s="2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f t="shared" si="0"/>
        <v>1</v>
      </c>
      <c r="S30" s="2">
        <v>1</v>
      </c>
      <c r="T30" s="13">
        <v>1</v>
      </c>
      <c r="U30" s="3">
        <f t="shared" si="1"/>
        <v>1</v>
      </c>
      <c r="V30" s="3"/>
      <c r="W30">
        <f>LOOKUP(S30,{1,2,3,4,5,6,11,15},{1,2,1,2,2,2,1,2})</f>
        <v>1</v>
      </c>
      <c r="X30">
        <v>2</v>
      </c>
      <c r="Y30" s="3"/>
      <c r="Z30" s="32"/>
      <c r="AA30" s="32"/>
      <c r="AB30" s="1"/>
      <c r="AC30" s="1"/>
    </row>
    <row r="31" spans="1:29" x14ac:dyDescent="0.3">
      <c r="A31" s="30">
        <v>49</v>
      </c>
      <c r="B31" s="2" t="s">
        <v>763</v>
      </c>
      <c r="C31" s="3">
        <v>1</v>
      </c>
      <c r="D31" s="1"/>
      <c r="E31" s="32"/>
      <c r="F31">
        <v>1</v>
      </c>
      <c r="G31" s="2">
        <v>1</v>
      </c>
      <c r="H31">
        <v>1</v>
      </c>
      <c r="I31" s="3">
        <v>1</v>
      </c>
      <c r="J31" s="2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f t="shared" si="0"/>
        <v>1</v>
      </c>
      <c r="S31" s="2">
        <v>1</v>
      </c>
      <c r="T31" s="13">
        <v>1</v>
      </c>
      <c r="U31" s="3">
        <f t="shared" si="1"/>
        <v>1</v>
      </c>
      <c r="V31" s="3"/>
      <c r="W31">
        <f>LOOKUP(S31,{1,2,3,4,5,6,11,15},{1,2,1,2,2,2,1,2})</f>
        <v>1</v>
      </c>
      <c r="X31">
        <v>2</v>
      </c>
      <c r="Y31" s="3"/>
      <c r="Z31" s="32"/>
      <c r="AA31" s="32"/>
      <c r="AB31" s="1"/>
      <c r="AC31" s="1"/>
    </row>
    <row r="32" spans="1:29" x14ac:dyDescent="0.3">
      <c r="A32" s="30">
        <v>50</v>
      </c>
      <c r="B32" s="2" t="s">
        <v>765</v>
      </c>
      <c r="C32" s="3">
        <v>1</v>
      </c>
      <c r="D32" s="1"/>
      <c r="E32" s="2">
        <v>19</v>
      </c>
      <c r="F32">
        <v>1</v>
      </c>
      <c r="G32" s="2">
        <v>2</v>
      </c>
      <c r="H32">
        <v>2</v>
      </c>
      <c r="I32" s="33"/>
      <c r="J32" s="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f t="shared" si="0"/>
        <v>1</v>
      </c>
      <c r="S32" s="2">
        <v>1</v>
      </c>
      <c r="T32" s="13">
        <v>2</v>
      </c>
      <c r="U32" s="3">
        <f t="shared" si="1"/>
        <v>2</v>
      </c>
      <c r="V32" s="3"/>
      <c r="W32">
        <f>LOOKUP(S32,{1,2,3,4,5,6,11,15},{1,2,1,2,2,2,1,2})</f>
        <v>1</v>
      </c>
      <c r="X32">
        <v>2</v>
      </c>
      <c r="Y32" s="3"/>
      <c r="Z32" s="32"/>
      <c r="AA32" s="32"/>
      <c r="AB32" s="1"/>
      <c r="AC32" s="1"/>
    </row>
    <row r="33" spans="1:29" x14ac:dyDescent="0.3">
      <c r="A33" s="30">
        <v>51</v>
      </c>
      <c r="B33" s="2" t="s">
        <v>768</v>
      </c>
      <c r="C33" s="3">
        <v>1</v>
      </c>
      <c r="D33" s="1"/>
      <c r="E33" s="2">
        <v>18</v>
      </c>
      <c r="F33">
        <v>1</v>
      </c>
      <c r="G33" s="2">
        <v>1</v>
      </c>
      <c r="H33">
        <v>2</v>
      </c>
      <c r="I33" s="3">
        <v>1</v>
      </c>
      <c r="J33" s="2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f t="shared" si="0"/>
        <v>1</v>
      </c>
      <c r="S33" s="2">
        <v>1</v>
      </c>
      <c r="T33" s="13">
        <v>1</v>
      </c>
      <c r="U33" s="3">
        <f t="shared" si="1"/>
        <v>1</v>
      </c>
      <c r="V33" s="3"/>
      <c r="W33">
        <f>LOOKUP(S33,{1,2,3,4,5,6,11,15},{1,2,1,2,2,2,1,2})</f>
        <v>1</v>
      </c>
      <c r="X33">
        <v>2</v>
      </c>
      <c r="Y33" s="3"/>
      <c r="Z33" s="32"/>
      <c r="AA33" s="32"/>
      <c r="AB33" s="1"/>
      <c r="AC33" s="1"/>
    </row>
    <row r="34" spans="1:29" x14ac:dyDescent="0.3">
      <c r="A34" s="30">
        <v>52</v>
      </c>
      <c r="B34" s="2" t="s">
        <v>769</v>
      </c>
      <c r="C34" s="3">
        <v>1</v>
      </c>
      <c r="D34" s="1"/>
      <c r="E34" s="2">
        <v>18</v>
      </c>
      <c r="F34">
        <v>1</v>
      </c>
      <c r="G34" s="2">
        <v>1</v>
      </c>
      <c r="H34">
        <v>1</v>
      </c>
      <c r="I34" s="3">
        <v>1</v>
      </c>
      <c r="J34" s="2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f t="shared" si="0"/>
        <v>1</v>
      </c>
      <c r="S34" s="2">
        <v>1</v>
      </c>
      <c r="T34" s="13">
        <v>1</v>
      </c>
      <c r="U34" s="3">
        <f t="shared" si="1"/>
        <v>1</v>
      </c>
      <c r="V34" s="3"/>
      <c r="W34">
        <f>LOOKUP(S34,{1,2,3,4,5,6,11,15},{1,2,1,2,2,2,1,2})</f>
        <v>1</v>
      </c>
      <c r="X34">
        <v>2</v>
      </c>
      <c r="Y34" s="3"/>
      <c r="Z34" s="32"/>
      <c r="AA34" s="32"/>
      <c r="AB34" s="1"/>
      <c r="AC34" s="1"/>
    </row>
    <row r="35" spans="1:29" x14ac:dyDescent="0.3">
      <c r="A35" s="30">
        <v>53</v>
      </c>
      <c r="B35" s="2" t="s">
        <v>770</v>
      </c>
      <c r="C35" s="3">
        <v>1</v>
      </c>
      <c r="D35" s="1"/>
      <c r="E35" s="2">
        <v>21</v>
      </c>
      <c r="F35">
        <v>1</v>
      </c>
      <c r="G35" s="2">
        <v>1</v>
      </c>
      <c r="H35">
        <v>1</v>
      </c>
      <c r="I35" s="3">
        <v>1</v>
      </c>
      <c r="J35" s="2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1</v>
      </c>
      <c r="Q35">
        <f t="shared" si="0"/>
        <v>4</v>
      </c>
      <c r="R35" t="s">
        <v>771</v>
      </c>
      <c r="S35" s="2">
        <v>1</v>
      </c>
      <c r="T35" s="13">
        <v>1</v>
      </c>
      <c r="U35" s="3">
        <f t="shared" si="1"/>
        <v>1</v>
      </c>
      <c r="V35" s="3"/>
      <c r="W35">
        <f>LOOKUP(S35,{1,2,3,4,5,6,11,15},{1,2,1,2,2,2,1,2})</f>
        <v>1</v>
      </c>
      <c r="X35">
        <v>2</v>
      </c>
      <c r="Y35" s="3"/>
      <c r="Z35" s="32"/>
      <c r="AA35" s="32"/>
      <c r="AB35" s="1"/>
      <c r="AC35" s="1"/>
    </row>
    <row r="36" spans="1:29" x14ac:dyDescent="0.3">
      <c r="A36" s="30">
        <v>54</v>
      </c>
      <c r="B36" s="2" t="s">
        <v>772</v>
      </c>
      <c r="C36" s="3">
        <v>1</v>
      </c>
      <c r="D36" s="1"/>
      <c r="E36" s="2">
        <v>18</v>
      </c>
      <c r="F36">
        <v>1</v>
      </c>
      <c r="G36" s="2">
        <v>1</v>
      </c>
      <c r="H36">
        <v>1</v>
      </c>
      <c r="I36" s="3">
        <v>1</v>
      </c>
      <c r="J36" s="2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f t="shared" ref="Q36:Q61" si="2">SUM(K36:P36)</f>
        <v>1</v>
      </c>
      <c r="S36" s="2">
        <v>1</v>
      </c>
      <c r="T36" s="13">
        <v>1</v>
      </c>
      <c r="U36" s="3">
        <f t="shared" si="1"/>
        <v>1</v>
      </c>
      <c r="V36" s="3"/>
      <c r="W36">
        <f>LOOKUP(S36,{1,2,3,4,5,6,11,15},{1,2,1,2,2,2,1,2})</f>
        <v>1</v>
      </c>
      <c r="X36">
        <v>2</v>
      </c>
      <c r="Y36" s="3"/>
      <c r="Z36" s="32"/>
      <c r="AA36" s="32"/>
      <c r="AB36" s="1"/>
      <c r="AC36" s="1"/>
    </row>
    <row r="37" spans="1:29" x14ac:dyDescent="0.3">
      <c r="A37" s="30">
        <v>55</v>
      </c>
      <c r="B37" s="2" t="s">
        <v>773</v>
      </c>
      <c r="C37" s="3">
        <v>1</v>
      </c>
      <c r="D37" s="1"/>
      <c r="E37" s="2">
        <v>20</v>
      </c>
      <c r="F37">
        <v>1</v>
      </c>
      <c r="G37" s="2">
        <v>1</v>
      </c>
      <c r="H37">
        <v>1</v>
      </c>
      <c r="I37" s="3">
        <v>1</v>
      </c>
      <c r="J37" s="2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f t="shared" si="2"/>
        <v>4</v>
      </c>
      <c r="R37" t="s">
        <v>774</v>
      </c>
      <c r="S37" s="2">
        <v>1</v>
      </c>
      <c r="T37" s="13">
        <v>1</v>
      </c>
      <c r="U37" s="3">
        <f t="shared" si="1"/>
        <v>1</v>
      </c>
      <c r="V37" s="3"/>
      <c r="W37">
        <f>LOOKUP(S37,{1,2,3,4,5,6,11,15},{1,2,1,2,2,2,1,2})</f>
        <v>1</v>
      </c>
      <c r="X37">
        <v>2</v>
      </c>
      <c r="Y37" s="3"/>
      <c r="Z37" s="32"/>
      <c r="AA37" s="32"/>
      <c r="AB37" s="1"/>
      <c r="AC37" s="1"/>
    </row>
    <row r="38" spans="1:29" x14ac:dyDescent="0.3">
      <c r="A38" s="30">
        <v>56</v>
      </c>
      <c r="B38" s="2" t="s">
        <v>779</v>
      </c>
      <c r="C38" s="3">
        <v>1</v>
      </c>
      <c r="D38" s="1"/>
      <c r="E38" s="2">
        <v>20</v>
      </c>
      <c r="F38">
        <v>1</v>
      </c>
      <c r="G38" s="2">
        <v>1</v>
      </c>
      <c r="H38">
        <v>1</v>
      </c>
      <c r="I38" s="3">
        <v>1</v>
      </c>
      <c r="J38" s="2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f t="shared" si="2"/>
        <v>1</v>
      </c>
      <c r="R38" t="s">
        <v>780</v>
      </c>
      <c r="S38" s="2">
        <v>1</v>
      </c>
      <c r="T38" s="13">
        <v>1</v>
      </c>
      <c r="U38" s="3">
        <f t="shared" si="1"/>
        <v>1</v>
      </c>
      <c r="V38" s="3"/>
      <c r="W38">
        <f>LOOKUP(S38,{1,2,3,4,5,6,11,15},{1,2,1,2,2,2,1,2})</f>
        <v>1</v>
      </c>
      <c r="X38">
        <v>2</v>
      </c>
      <c r="Y38" s="3"/>
      <c r="Z38" s="32"/>
      <c r="AA38" s="32"/>
      <c r="AB38" s="1"/>
      <c r="AC38" s="1"/>
    </row>
    <row r="39" spans="1:29" x14ac:dyDescent="0.3">
      <c r="A39" s="30">
        <v>57</v>
      </c>
      <c r="B39" s="2" t="s">
        <v>783</v>
      </c>
      <c r="C39" s="3">
        <v>1</v>
      </c>
      <c r="D39" s="1"/>
      <c r="E39" s="2">
        <v>23</v>
      </c>
      <c r="F39">
        <v>1</v>
      </c>
      <c r="G39" s="2">
        <v>1</v>
      </c>
      <c r="H39">
        <v>2</v>
      </c>
      <c r="I39" s="3">
        <v>1</v>
      </c>
      <c r="J39" s="2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f t="shared" si="2"/>
        <v>1</v>
      </c>
      <c r="S39" s="2">
        <v>1</v>
      </c>
      <c r="T39" s="13">
        <v>1</v>
      </c>
      <c r="U39" s="3">
        <f t="shared" si="1"/>
        <v>1</v>
      </c>
      <c r="V39" s="3"/>
      <c r="W39">
        <f>LOOKUP(S39,{1,2,3,4,5,6,11,15},{1,2,1,2,2,2,1,2})</f>
        <v>1</v>
      </c>
      <c r="X39">
        <v>2</v>
      </c>
      <c r="Y39" s="3"/>
      <c r="Z39" s="32"/>
      <c r="AA39" s="32"/>
      <c r="AB39" s="1"/>
      <c r="AC39" s="1"/>
    </row>
    <row r="40" spans="1:29" x14ac:dyDescent="0.3">
      <c r="A40" s="30">
        <v>79</v>
      </c>
      <c r="B40" s="2" t="s">
        <v>826</v>
      </c>
      <c r="C40" s="3">
        <v>1</v>
      </c>
      <c r="D40" s="1"/>
      <c r="E40" s="2">
        <v>23</v>
      </c>
      <c r="F40">
        <v>1</v>
      </c>
      <c r="G40" s="2">
        <v>2</v>
      </c>
      <c r="H40">
        <v>2</v>
      </c>
      <c r="I40" s="3">
        <v>1</v>
      </c>
      <c r="J40" s="2">
        <v>1</v>
      </c>
      <c r="K40">
        <v>1</v>
      </c>
      <c r="L40">
        <v>0</v>
      </c>
      <c r="M40">
        <v>1</v>
      </c>
      <c r="N40">
        <v>0</v>
      </c>
      <c r="O40">
        <v>1</v>
      </c>
      <c r="P40">
        <v>1</v>
      </c>
      <c r="Q40">
        <f t="shared" si="2"/>
        <v>4</v>
      </c>
      <c r="R40" t="s">
        <v>827</v>
      </c>
      <c r="S40" s="2">
        <v>1</v>
      </c>
      <c r="T40" s="13">
        <v>2</v>
      </c>
      <c r="U40" s="3">
        <f t="shared" si="1"/>
        <v>2</v>
      </c>
      <c r="V40" s="3"/>
      <c r="W40">
        <f>LOOKUP(S40,{1,2,3,4,5,6,11,15},{1,2,1,2,2,2,1,2})</f>
        <v>1</v>
      </c>
      <c r="X40">
        <v>1</v>
      </c>
      <c r="Y40" s="3" t="s">
        <v>828</v>
      </c>
      <c r="Z40" s="32"/>
      <c r="AA40" s="32"/>
      <c r="AB40" s="1"/>
      <c r="AC40" s="1"/>
    </row>
    <row r="41" spans="1:29" x14ac:dyDescent="0.3">
      <c r="A41" s="30">
        <v>82</v>
      </c>
      <c r="B41" s="2" t="s">
        <v>833</v>
      </c>
      <c r="C41" s="3">
        <v>1</v>
      </c>
      <c r="D41" s="1"/>
      <c r="E41" s="2">
        <v>22</v>
      </c>
      <c r="F41">
        <v>1</v>
      </c>
      <c r="G41" s="2">
        <v>2</v>
      </c>
      <c r="H41">
        <v>2</v>
      </c>
      <c r="I41" s="3">
        <v>1</v>
      </c>
      <c r="J41" s="2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f t="shared" si="2"/>
        <v>1</v>
      </c>
      <c r="S41" s="2">
        <v>1</v>
      </c>
      <c r="T41" s="13">
        <v>2</v>
      </c>
      <c r="U41" s="3">
        <f t="shared" si="1"/>
        <v>2</v>
      </c>
      <c r="V41" s="3"/>
      <c r="W41">
        <f>LOOKUP(S41,{1,2,3,4,5,6,11,15},{1,2,1,2,2,2,1,2})</f>
        <v>1</v>
      </c>
      <c r="X41">
        <v>2</v>
      </c>
      <c r="Y41" s="3"/>
      <c r="Z41" s="32"/>
      <c r="AA41" s="32"/>
      <c r="AB41" s="1"/>
      <c r="AC41" s="1"/>
    </row>
    <row r="42" spans="1:29" x14ac:dyDescent="0.3">
      <c r="A42" s="30">
        <v>85</v>
      </c>
      <c r="B42" s="2" t="s">
        <v>841</v>
      </c>
      <c r="C42" s="3">
        <v>1</v>
      </c>
      <c r="D42" s="1"/>
      <c r="E42" s="2">
        <v>24</v>
      </c>
      <c r="F42">
        <v>2</v>
      </c>
      <c r="G42" s="2">
        <v>1</v>
      </c>
      <c r="H42">
        <v>2</v>
      </c>
      <c r="I42" s="3">
        <v>1</v>
      </c>
      <c r="J42" s="2">
        <v>1</v>
      </c>
      <c r="K42">
        <v>1</v>
      </c>
      <c r="L42">
        <v>0</v>
      </c>
      <c r="M42">
        <v>1</v>
      </c>
      <c r="N42">
        <v>1</v>
      </c>
      <c r="O42">
        <v>0</v>
      </c>
      <c r="P42">
        <v>0</v>
      </c>
      <c r="Q42">
        <f t="shared" si="2"/>
        <v>3</v>
      </c>
      <c r="S42" s="2">
        <v>1</v>
      </c>
      <c r="T42" s="13">
        <v>1</v>
      </c>
      <c r="U42" s="3">
        <f t="shared" si="1"/>
        <v>1</v>
      </c>
      <c r="V42" s="3"/>
      <c r="W42">
        <f>LOOKUP(S42,{1,2,3,4,5,6,11,15},{1,2,1,2,2,2,1,2})</f>
        <v>1</v>
      </c>
      <c r="X42">
        <v>1</v>
      </c>
      <c r="Y42" s="3"/>
      <c r="Z42" s="32"/>
      <c r="AA42" s="32"/>
      <c r="AB42" s="1"/>
      <c r="AC42" s="1"/>
    </row>
    <row r="43" spans="1:29" x14ac:dyDescent="0.3">
      <c r="A43" s="30">
        <v>86</v>
      </c>
      <c r="B43" s="2" t="s">
        <v>842</v>
      </c>
      <c r="C43" s="3">
        <v>1</v>
      </c>
      <c r="D43" s="1"/>
      <c r="E43" s="2">
        <v>18</v>
      </c>
      <c r="F43">
        <v>2</v>
      </c>
      <c r="G43" s="2">
        <v>1</v>
      </c>
      <c r="H43">
        <v>1</v>
      </c>
      <c r="I43" s="3">
        <v>1</v>
      </c>
      <c r="J43" s="2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1</v>
      </c>
      <c r="Q43">
        <f t="shared" si="2"/>
        <v>5</v>
      </c>
      <c r="R43" t="s">
        <v>1309</v>
      </c>
      <c r="S43" s="2">
        <v>1</v>
      </c>
      <c r="T43" s="13">
        <v>1</v>
      </c>
      <c r="U43" s="3">
        <f t="shared" si="1"/>
        <v>1</v>
      </c>
      <c r="V43" s="3"/>
      <c r="W43">
        <f>LOOKUP(S43,{1,2,3,4,5,6,11,15},{1,2,1,2,2,2,1,2})</f>
        <v>1</v>
      </c>
      <c r="X43">
        <v>1</v>
      </c>
      <c r="Y43" s="3"/>
      <c r="Z43" s="32"/>
      <c r="AA43" s="32"/>
      <c r="AB43" s="1"/>
      <c r="AC43" s="1"/>
    </row>
    <row r="44" spans="1:29" x14ac:dyDescent="0.3">
      <c r="A44" s="30">
        <v>120</v>
      </c>
      <c r="B44" s="2" t="s">
        <v>895</v>
      </c>
      <c r="C44" s="3">
        <v>1</v>
      </c>
      <c r="D44" s="1"/>
      <c r="E44" s="2">
        <v>19</v>
      </c>
      <c r="F44">
        <v>1</v>
      </c>
      <c r="G44" s="2">
        <v>1</v>
      </c>
      <c r="H44">
        <v>2</v>
      </c>
      <c r="I44" s="3">
        <v>1</v>
      </c>
      <c r="J44" s="2">
        <v>1</v>
      </c>
      <c r="K44">
        <v>0</v>
      </c>
      <c r="L44">
        <v>1</v>
      </c>
      <c r="M44">
        <v>0</v>
      </c>
      <c r="N44">
        <v>1</v>
      </c>
      <c r="O44">
        <v>1</v>
      </c>
      <c r="P44">
        <v>1</v>
      </c>
      <c r="Q44">
        <f t="shared" si="2"/>
        <v>4</v>
      </c>
      <c r="R44" t="s">
        <v>896</v>
      </c>
      <c r="S44" s="2">
        <v>1</v>
      </c>
      <c r="T44" s="13">
        <v>1</v>
      </c>
      <c r="U44" s="3">
        <f t="shared" si="1"/>
        <v>1</v>
      </c>
      <c r="V44" s="3"/>
      <c r="W44">
        <f>LOOKUP(S44,{1,2,3,4,5,6,11,15},{1,2,1,2,2,2,1,2})</f>
        <v>1</v>
      </c>
      <c r="X44">
        <v>2</v>
      </c>
      <c r="Y44" s="3"/>
      <c r="Z44" s="2">
        <v>1</v>
      </c>
      <c r="AA44" s="2">
        <v>6</v>
      </c>
      <c r="AB44" s="1"/>
      <c r="AC44" s="1"/>
    </row>
    <row r="45" spans="1:29" x14ac:dyDescent="0.3">
      <c r="A45" s="30">
        <v>121</v>
      </c>
      <c r="B45" s="2" t="s">
        <v>899</v>
      </c>
      <c r="C45" s="3">
        <v>1</v>
      </c>
      <c r="D45" s="1"/>
      <c r="E45" s="2">
        <v>19</v>
      </c>
      <c r="F45">
        <v>1</v>
      </c>
      <c r="G45" s="2">
        <v>2</v>
      </c>
      <c r="H45">
        <v>2</v>
      </c>
      <c r="I45" s="3">
        <v>1</v>
      </c>
      <c r="J45" s="2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f t="shared" si="2"/>
        <v>1</v>
      </c>
      <c r="S45" s="2">
        <v>1</v>
      </c>
      <c r="T45" s="13">
        <v>2</v>
      </c>
      <c r="U45" s="3">
        <f t="shared" si="1"/>
        <v>2</v>
      </c>
      <c r="V45" s="3"/>
      <c r="W45">
        <f>LOOKUP(S45,{1,2,3,4,5,6,11,15},{1,2,1,2,2,2,1,2})</f>
        <v>1</v>
      </c>
      <c r="X45">
        <v>2</v>
      </c>
      <c r="Y45" s="3"/>
      <c r="Z45" s="2">
        <v>1</v>
      </c>
      <c r="AA45" s="2">
        <v>6</v>
      </c>
      <c r="AB45" s="1"/>
      <c r="AC45" s="1"/>
    </row>
    <row r="46" spans="1:29" x14ac:dyDescent="0.3">
      <c r="A46" s="30">
        <v>130</v>
      </c>
      <c r="B46" s="2" t="s">
        <v>913</v>
      </c>
      <c r="C46" s="3">
        <v>1</v>
      </c>
      <c r="D46" s="1"/>
      <c r="E46" s="2">
        <v>17</v>
      </c>
      <c r="F46">
        <v>2</v>
      </c>
      <c r="G46" s="2">
        <v>1</v>
      </c>
      <c r="H46">
        <v>1</v>
      </c>
      <c r="I46" s="3">
        <v>1</v>
      </c>
      <c r="J46" s="2">
        <v>1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f t="shared" si="2"/>
        <v>5</v>
      </c>
      <c r="R46" t="s">
        <v>914</v>
      </c>
      <c r="S46" s="2">
        <v>1</v>
      </c>
      <c r="T46" s="13">
        <v>1</v>
      </c>
      <c r="U46" s="3">
        <f t="shared" si="1"/>
        <v>1</v>
      </c>
      <c r="V46" s="3"/>
      <c r="W46">
        <f>LOOKUP(S46,{1,2,3,4,5,6,11,15},{1,2,1,2,2,2,1,2})</f>
        <v>1</v>
      </c>
      <c r="X46">
        <v>1</v>
      </c>
      <c r="Y46" s="3"/>
      <c r="Z46" s="2">
        <v>1</v>
      </c>
      <c r="AA46" s="2">
        <v>5</v>
      </c>
      <c r="AB46" s="1"/>
      <c r="AC46" s="1"/>
    </row>
    <row r="47" spans="1:29" x14ac:dyDescent="0.3">
      <c r="A47" s="30">
        <v>131</v>
      </c>
      <c r="B47" s="2" t="s">
        <v>915</v>
      </c>
      <c r="C47" s="3">
        <v>1</v>
      </c>
      <c r="D47" s="1"/>
      <c r="E47" s="2">
        <v>18</v>
      </c>
      <c r="F47">
        <v>2</v>
      </c>
      <c r="G47" s="2">
        <v>2</v>
      </c>
      <c r="H47">
        <v>2</v>
      </c>
      <c r="I47" s="3">
        <v>1</v>
      </c>
      <c r="J47" s="2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f t="shared" si="2"/>
        <v>1</v>
      </c>
      <c r="S47" s="75">
        <v>1</v>
      </c>
      <c r="T47" s="13">
        <v>2</v>
      </c>
      <c r="U47" s="3">
        <f t="shared" si="1"/>
        <v>2</v>
      </c>
      <c r="V47" s="3"/>
      <c r="W47" s="73">
        <f>LOOKUP(S47,{1,2,3,4,5,6,11,15},{1,2,1,2,2,2,1,2})</f>
        <v>1</v>
      </c>
      <c r="X47" s="73">
        <v>1</v>
      </c>
      <c r="Y47" s="74"/>
      <c r="Z47" s="75">
        <v>1</v>
      </c>
      <c r="AA47" s="75">
        <v>5</v>
      </c>
      <c r="AB47" s="1"/>
      <c r="AC47" s="1"/>
    </row>
    <row r="48" spans="1:29" x14ac:dyDescent="0.3">
      <c r="A48" s="30">
        <v>132</v>
      </c>
      <c r="B48" s="2" t="s">
        <v>916</v>
      </c>
      <c r="C48" s="3">
        <v>1</v>
      </c>
      <c r="D48" s="1"/>
      <c r="E48" s="2">
        <v>18</v>
      </c>
      <c r="F48">
        <v>2</v>
      </c>
      <c r="G48" s="2">
        <v>2</v>
      </c>
      <c r="H48">
        <v>2</v>
      </c>
      <c r="I48" s="3">
        <v>1</v>
      </c>
      <c r="J48" s="2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f t="shared" si="2"/>
        <v>2</v>
      </c>
      <c r="R48" t="s">
        <v>917</v>
      </c>
      <c r="S48" s="2">
        <v>1</v>
      </c>
      <c r="T48" s="13">
        <v>2</v>
      </c>
      <c r="U48" s="3">
        <f t="shared" si="1"/>
        <v>2</v>
      </c>
      <c r="V48" s="3"/>
      <c r="W48">
        <f>LOOKUP(S48,{1,2,3,4,5,6,11,15},{1,2,1,2,2,2,1,2})</f>
        <v>1</v>
      </c>
      <c r="X48">
        <v>1</v>
      </c>
      <c r="Y48" s="3"/>
      <c r="Z48" s="2">
        <v>1</v>
      </c>
      <c r="AA48" s="2">
        <v>4</v>
      </c>
      <c r="AB48" s="1"/>
      <c r="AC48" s="1"/>
    </row>
    <row r="49" spans="1:29" x14ac:dyDescent="0.3">
      <c r="A49" s="30">
        <v>133</v>
      </c>
      <c r="B49" s="2" t="s">
        <v>919</v>
      </c>
      <c r="C49" s="3">
        <v>1</v>
      </c>
      <c r="D49" s="1"/>
      <c r="E49" s="2">
        <v>19</v>
      </c>
      <c r="F49">
        <v>2</v>
      </c>
      <c r="G49" s="2">
        <v>1</v>
      </c>
      <c r="H49">
        <v>1</v>
      </c>
      <c r="I49" s="2">
        <v>1</v>
      </c>
      <c r="J49" s="2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f t="shared" si="2"/>
        <v>2</v>
      </c>
      <c r="S49" s="2">
        <v>1</v>
      </c>
      <c r="T49" s="13">
        <v>1</v>
      </c>
      <c r="U49" s="3">
        <f t="shared" si="1"/>
        <v>1</v>
      </c>
      <c r="V49" s="3"/>
      <c r="W49">
        <f>LOOKUP(S49,{1,2,3,4,5,6,11,15},{1,2,1,2,2,2,1,2})</f>
        <v>1</v>
      </c>
      <c r="X49">
        <v>1</v>
      </c>
      <c r="Y49" s="3"/>
      <c r="Z49" s="2">
        <v>1</v>
      </c>
      <c r="AA49" s="2">
        <v>6</v>
      </c>
      <c r="AB49" s="1"/>
      <c r="AC49" s="1"/>
    </row>
    <row r="50" spans="1:29" x14ac:dyDescent="0.3">
      <c r="A50" s="30">
        <v>134</v>
      </c>
      <c r="B50" s="2" t="s">
        <v>921</v>
      </c>
      <c r="C50" s="3">
        <v>1</v>
      </c>
      <c r="D50" s="1"/>
      <c r="E50" s="32"/>
      <c r="F50">
        <v>2</v>
      </c>
      <c r="G50" s="2">
        <v>2</v>
      </c>
      <c r="H50">
        <v>2</v>
      </c>
      <c r="I50" s="3">
        <v>1</v>
      </c>
      <c r="J50" s="2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f t="shared" si="2"/>
        <v>5</v>
      </c>
      <c r="S50" s="75">
        <v>1</v>
      </c>
      <c r="T50" s="13">
        <v>2</v>
      </c>
      <c r="U50" s="3">
        <f t="shared" si="1"/>
        <v>2</v>
      </c>
      <c r="V50" s="3"/>
      <c r="W50" s="73">
        <f>LOOKUP(S50,{1,2,3,4,5,6,11,15},{1,2,1,2,2,2,1,2})</f>
        <v>1</v>
      </c>
      <c r="X50" s="73">
        <v>1</v>
      </c>
      <c r="Y50" s="74"/>
      <c r="Z50" s="75">
        <v>1</v>
      </c>
      <c r="AA50" s="75">
        <v>1</v>
      </c>
      <c r="AB50" s="1"/>
      <c r="AC50" s="1"/>
    </row>
    <row r="51" spans="1:29" x14ac:dyDescent="0.3">
      <c r="A51" s="30">
        <v>135</v>
      </c>
      <c r="B51" s="2" t="s">
        <v>922</v>
      </c>
      <c r="C51" s="3">
        <v>1</v>
      </c>
      <c r="D51" s="1"/>
      <c r="E51" s="2">
        <v>19</v>
      </c>
      <c r="F51">
        <v>2</v>
      </c>
      <c r="G51" s="2">
        <v>1</v>
      </c>
      <c r="H51">
        <v>1</v>
      </c>
      <c r="I51" s="3">
        <v>1</v>
      </c>
      <c r="J51" s="2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f t="shared" si="2"/>
        <v>4</v>
      </c>
      <c r="S51" s="2">
        <v>1</v>
      </c>
      <c r="T51" s="13">
        <v>1</v>
      </c>
      <c r="U51" s="3">
        <f t="shared" si="1"/>
        <v>1</v>
      </c>
      <c r="V51" s="3"/>
      <c r="W51">
        <f>LOOKUP(S51,{1,2,3,4,5,6,11,15},{1,2,1,2,2,2,1,2})</f>
        <v>1</v>
      </c>
      <c r="X51">
        <v>1</v>
      </c>
      <c r="Y51" s="3"/>
      <c r="Z51" s="2">
        <v>1</v>
      </c>
      <c r="AA51" s="2">
        <v>5</v>
      </c>
      <c r="AB51" s="1"/>
      <c r="AC51" s="1"/>
    </row>
    <row r="52" spans="1:29" x14ac:dyDescent="0.3">
      <c r="A52" s="30">
        <v>136</v>
      </c>
      <c r="B52" s="2" t="s">
        <v>923</v>
      </c>
      <c r="C52" s="3">
        <v>1</v>
      </c>
      <c r="D52" s="1"/>
      <c r="E52" s="2">
        <v>19</v>
      </c>
      <c r="F52">
        <v>2</v>
      </c>
      <c r="G52" s="2">
        <v>1</v>
      </c>
      <c r="H52">
        <v>1</v>
      </c>
      <c r="I52" s="3">
        <v>1</v>
      </c>
      <c r="J52" s="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f t="shared" si="2"/>
        <v>4</v>
      </c>
      <c r="S52" s="2">
        <v>1</v>
      </c>
      <c r="T52" s="13">
        <v>1</v>
      </c>
      <c r="U52" s="3">
        <f t="shared" si="1"/>
        <v>1</v>
      </c>
      <c r="V52" s="3"/>
      <c r="W52">
        <f>LOOKUP(S52,{1,2,3,4,5,6,11,15},{1,2,1,2,2,2,1,2})</f>
        <v>1</v>
      </c>
      <c r="X52">
        <v>1</v>
      </c>
      <c r="Y52" s="3"/>
      <c r="Z52" s="2">
        <v>2</v>
      </c>
      <c r="AA52" s="2">
        <v>6</v>
      </c>
      <c r="AB52" s="1"/>
      <c r="AC52" s="1"/>
    </row>
    <row r="53" spans="1:29" x14ac:dyDescent="0.3">
      <c r="A53" s="30">
        <v>137</v>
      </c>
      <c r="B53" s="2" t="s">
        <v>924</v>
      </c>
      <c r="C53" s="3">
        <v>1</v>
      </c>
      <c r="D53" s="1"/>
      <c r="E53" s="2">
        <v>18</v>
      </c>
      <c r="F53">
        <v>2</v>
      </c>
      <c r="G53" s="2">
        <v>1</v>
      </c>
      <c r="H53">
        <v>1</v>
      </c>
      <c r="I53" s="3">
        <v>1</v>
      </c>
      <c r="J53" s="2">
        <v>1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f t="shared" si="2"/>
        <v>2</v>
      </c>
      <c r="S53" s="2">
        <v>1</v>
      </c>
      <c r="T53" s="13">
        <v>1</v>
      </c>
      <c r="U53" s="3">
        <f t="shared" si="1"/>
        <v>1</v>
      </c>
      <c r="V53" s="3"/>
      <c r="W53">
        <f>LOOKUP(S53,{1,2,3,4,5,6,11,15},{1,2,1,2,2,2,1,2})</f>
        <v>1</v>
      </c>
      <c r="X53">
        <v>1</v>
      </c>
      <c r="Y53" s="3"/>
      <c r="Z53" s="2">
        <v>1</v>
      </c>
      <c r="AA53" s="2">
        <v>5</v>
      </c>
      <c r="AB53" s="1"/>
      <c r="AC53" s="1"/>
    </row>
    <row r="54" spans="1:29" x14ac:dyDescent="0.3">
      <c r="A54" s="30">
        <v>138</v>
      </c>
      <c r="B54" s="2" t="s">
        <v>926</v>
      </c>
      <c r="C54" s="3">
        <v>1</v>
      </c>
      <c r="D54" s="1"/>
      <c r="E54" s="2">
        <v>18</v>
      </c>
      <c r="F54">
        <v>2</v>
      </c>
      <c r="G54" s="2">
        <v>2</v>
      </c>
      <c r="H54">
        <v>2</v>
      </c>
      <c r="I54" s="3">
        <v>1</v>
      </c>
      <c r="J54" s="2">
        <v>1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f t="shared" si="2"/>
        <v>2</v>
      </c>
      <c r="S54" s="2">
        <v>1</v>
      </c>
      <c r="T54" s="13">
        <v>2</v>
      </c>
      <c r="U54" s="3">
        <f t="shared" si="1"/>
        <v>2</v>
      </c>
      <c r="V54" s="3"/>
      <c r="W54">
        <f>LOOKUP(S54,{1,2,3,4,5,6,11,15},{1,2,1,2,2,2,1,2})</f>
        <v>1</v>
      </c>
      <c r="X54">
        <v>1</v>
      </c>
      <c r="Y54" s="3"/>
      <c r="Z54" s="2">
        <v>1</v>
      </c>
      <c r="AA54" s="2">
        <v>5</v>
      </c>
      <c r="AB54" s="1"/>
      <c r="AC54" s="1"/>
    </row>
    <row r="55" spans="1:29" x14ac:dyDescent="0.3">
      <c r="A55" s="30">
        <v>154</v>
      </c>
      <c r="B55" s="2" t="s">
        <v>961</v>
      </c>
      <c r="C55" s="3">
        <v>1</v>
      </c>
      <c r="D55" s="1"/>
      <c r="E55" s="2">
        <v>18</v>
      </c>
      <c r="F55">
        <v>1</v>
      </c>
      <c r="G55" s="2">
        <v>1</v>
      </c>
      <c r="H55">
        <v>1</v>
      </c>
      <c r="I55" s="3">
        <v>1</v>
      </c>
      <c r="J55" s="2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f t="shared" si="2"/>
        <v>1</v>
      </c>
      <c r="S55" s="2">
        <v>1</v>
      </c>
      <c r="T55" s="13">
        <v>1</v>
      </c>
      <c r="U55" s="3">
        <f t="shared" si="1"/>
        <v>1</v>
      </c>
      <c r="V55" s="3"/>
      <c r="W55">
        <f>LOOKUP(S55,{1,2,3,4,5,6,11,15},{1,2,1,2,2,2,1,2})</f>
        <v>1</v>
      </c>
      <c r="X55">
        <v>2</v>
      </c>
      <c r="Y55" s="3"/>
      <c r="Z55" s="2">
        <v>1</v>
      </c>
      <c r="AA55" s="2">
        <v>5</v>
      </c>
      <c r="AB55" s="1"/>
      <c r="AC55" s="1"/>
    </row>
    <row r="56" spans="1:29" x14ac:dyDescent="0.3">
      <c r="A56" s="30">
        <v>156</v>
      </c>
      <c r="B56" s="2" t="s">
        <v>963</v>
      </c>
      <c r="C56" s="3">
        <v>1</v>
      </c>
      <c r="D56" s="1"/>
      <c r="E56" s="2">
        <v>20</v>
      </c>
      <c r="F56">
        <v>1</v>
      </c>
      <c r="G56" s="2">
        <v>1</v>
      </c>
      <c r="H56">
        <v>1</v>
      </c>
      <c r="I56" s="3">
        <v>1</v>
      </c>
      <c r="J56" s="2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f t="shared" si="2"/>
        <v>1</v>
      </c>
      <c r="S56" s="2">
        <v>1</v>
      </c>
      <c r="T56" s="13">
        <v>1</v>
      </c>
      <c r="U56" s="3">
        <f t="shared" si="1"/>
        <v>1</v>
      </c>
      <c r="V56" s="3"/>
      <c r="W56">
        <f>LOOKUP(S56,{1,2,3,4,5,6,11,15},{1,2,1,2,2,2,1,2})</f>
        <v>1</v>
      </c>
      <c r="X56">
        <v>2</v>
      </c>
      <c r="Y56" s="3"/>
      <c r="Z56" s="2">
        <v>2</v>
      </c>
      <c r="AA56" s="2">
        <v>6</v>
      </c>
      <c r="AB56" s="1"/>
      <c r="AC56" s="1"/>
    </row>
    <row r="57" spans="1:29" x14ac:dyDescent="0.3">
      <c r="A57" s="30">
        <v>157</v>
      </c>
      <c r="B57" s="2" t="s">
        <v>967</v>
      </c>
      <c r="C57" s="3">
        <v>1</v>
      </c>
      <c r="D57" s="1"/>
      <c r="E57" s="2">
        <v>18</v>
      </c>
      <c r="F57">
        <v>1</v>
      </c>
      <c r="G57" s="2">
        <v>1</v>
      </c>
      <c r="H57">
        <v>2</v>
      </c>
      <c r="I57" s="3">
        <v>1</v>
      </c>
      <c r="J57" s="2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f t="shared" si="2"/>
        <v>2</v>
      </c>
      <c r="R57" t="s">
        <v>968</v>
      </c>
      <c r="S57" s="2">
        <v>1</v>
      </c>
      <c r="T57" s="13">
        <v>1</v>
      </c>
      <c r="U57" s="3">
        <f t="shared" si="1"/>
        <v>1</v>
      </c>
      <c r="V57" s="3"/>
      <c r="W57">
        <f>LOOKUP(S57,{1,2,3,4,5,6,11,15},{1,2,1,2,2,2,1,2})</f>
        <v>1</v>
      </c>
      <c r="X57">
        <v>2</v>
      </c>
      <c r="Y57" s="3"/>
      <c r="Z57" s="2">
        <v>1</v>
      </c>
      <c r="AA57" s="2">
        <v>2</v>
      </c>
      <c r="AB57" s="1"/>
      <c r="AC57" s="1"/>
    </row>
    <row r="58" spans="1:29" x14ac:dyDescent="0.3">
      <c r="A58" s="30">
        <v>158</v>
      </c>
      <c r="B58" s="2" t="s">
        <v>969</v>
      </c>
      <c r="C58" s="3">
        <v>1</v>
      </c>
      <c r="D58" s="1"/>
      <c r="E58" s="2">
        <v>23</v>
      </c>
      <c r="F58">
        <v>1</v>
      </c>
      <c r="G58" s="2">
        <v>1</v>
      </c>
      <c r="H58">
        <v>1</v>
      </c>
      <c r="I58" s="3">
        <v>1</v>
      </c>
      <c r="J58" s="2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f t="shared" si="2"/>
        <v>1</v>
      </c>
      <c r="R58" t="s">
        <v>970</v>
      </c>
      <c r="S58" s="2">
        <v>1</v>
      </c>
      <c r="T58" s="13">
        <v>1</v>
      </c>
      <c r="U58" s="3">
        <f t="shared" si="1"/>
        <v>1</v>
      </c>
      <c r="V58" s="3"/>
      <c r="W58">
        <f>LOOKUP(S58,{1,2,3,4,5,6,11,15},{1,2,1,2,2,2,1,2})</f>
        <v>1</v>
      </c>
      <c r="X58">
        <v>2</v>
      </c>
      <c r="Y58" s="3"/>
      <c r="Z58" s="2">
        <v>4</v>
      </c>
      <c r="AA58" s="2">
        <v>10</v>
      </c>
      <c r="AB58" s="1"/>
      <c r="AC58" s="1"/>
    </row>
    <row r="59" spans="1:29" x14ac:dyDescent="0.3">
      <c r="A59" s="30">
        <v>159</v>
      </c>
      <c r="B59" s="2" t="s">
        <v>972</v>
      </c>
      <c r="C59" s="3">
        <v>1</v>
      </c>
      <c r="D59" s="1"/>
      <c r="E59" s="2">
        <v>18</v>
      </c>
      <c r="F59">
        <v>1</v>
      </c>
      <c r="G59" s="2">
        <v>1</v>
      </c>
      <c r="H59">
        <v>1</v>
      </c>
      <c r="I59" s="3">
        <v>1</v>
      </c>
      <c r="J59" s="2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f t="shared" si="2"/>
        <v>1</v>
      </c>
      <c r="R59" t="s">
        <v>973</v>
      </c>
      <c r="S59" s="2">
        <v>1</v>
      </c>
      <c r="T59" s="13">
        <v>1</v>
      </c>
      <c r="U59" s="3">
        <f t="shared" si="1"/>
        <v>1</v>
      </c>
      <c r="V59" s="3"/>
      <c r="W59">
        <f>LOOKUP(S59,{1,2,3,4,5,6,11,15},{1,2,1,2,2,2,1,2})</f>
        <v>1</v>
      </c>
      <c r="X59">
        <v>2</v>
      </c>
      <c r="Y59" s="3"/>
      <c r="Z59" s="2">
        <v>1</v>
      </c>
      <c r="AA59" s="2">
        <v>5</v>
      </c>
      <c r="AB59" s="1"/>
      <c r="AC59" s="1"/>
    </row>
    <row r="60" spans="1:29" x14ac:dyDescent="0.3">
      <c r="A60" s="30">
        <v>160</v>
      </c>
      <c r="B60" s="2" t="s">
        <v>974</v>
      </c>
      <c r="C60" s="3">
        <v>1</v>
      </c>
      <c r="D60" s="1"/>
      <c r="E60" s="2">
        <v>18</v>
      </c>
      <c r="F60">
        <v>1</v>
      </c>
      <c r="G60" s="2">
        <v>1</v>
      </c>
      <c r="H60">
        <v>2</v>
      </c>
      <c r="I60" s="3">
        <v>1</v>
      </c>
      <c r="J60" s="2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f t="shared" si="2"/>
        <v>1</v>
      </c>
      <c r="S60" s="2">
        <v>1</v>
      </c>
      <c r="T60" s="13">
        <v>1</v>
      </c>
      <c r="U60" s="3">
        <f t="shared" si="1"/>
        <v>1</v>
      </c>
      <c r="V60" s="3"/>
      <c r="W60">
        <f>LOOKUP(S60,{1,2,3,4,5,6,11,15},{1,2,1,2,2,2,1,2})</f>
        <v>1</v>
      </c>
      <c r="X60">
        <v>2</v>
      </c>
      <c r="Y60" s="3"/>
      <c r="Z60" s="2">
        <v>1</v>
      </c>
      <c r="AA60" s="2">
        <v>5</v>
      </c>
      <c r="AB60" s="1"/>
      <c r="AC60" s="1"/>
    </row>
    <row r="61" spans="1:29" x14ac:dyDescent="0.3">
      <c r="A61" s="30">
        <v>161</v>
      </c>
      <c r="B61" s="2" t="s">
        <v>976</v>
      </c>
      <c r="C61" s="3">
        <v>1</v>
      </c>
      <c r="D61" s="1"/>
      <c r="E61" s="2">
        <v>19</v>
      </c>
      <c r="F61">
        <v>1</v>
      </c>
      <c r="G61" s="2">
        <v>1</v>
      </c>
      <c r="H61">
        <v>1</v>
      </c>
      <c r="I61" s="3">
        <v>1</v>
      </c>
      <c r="J61" s="2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f t="shared" si="2"/>
        <v>5</v>
      </c>
      <c r="S61" s="2">
        <v>1</v>
      </c>
      <c r="T61" s="13">
        <v>1</v>
      </c>
      <c r="U61" s="3">
        <f t="shared" si="1"/>
        <v>1</v>
      </c>
      <c r="V61" s="3"/>
      <c r="W61">
        <f>LOOKUP(S61,{1,2,3,4,5,6,11,15},{1,2,1,2,2,2,1,2})</f>
        <v>1</v>
      </c>
      <c r="X61">
        <v>2</v>
      </c>
      <c r="Y61" s="3"/>
      <c r="Z61" s="2">
        <v>1</v>
      </c>
      <c r="AA61" s="2">
        <v>6</v>
      </c>
      <c r="AB61" s="1"/>
      <c r="AC61" s="1"/>
    </row>
    <row r="62" spans="1:29" x14ac:dyDescent="0.3">
      <c r="A62" s="30">
        <v>60</v>
      </c>
      <c r="B62" s="2" t="s">
        <v>790</v>
      </c>
      <c r="C62" s="3">
        <v>1</v>
      </c>
      <c r="D62" s="1"/>
      <c r="E62" s="2">
        <v>22</v>
      </c>
      <c r="F62">
        <v>1</v>
      </c>
      <c r="G62" s="2">
        <v>1</v>
      </c>
      <c r="H62">
        <v>1</v>
      </c>
      <c r="I62" s="3">
        <v>1</v>
      </c>
      <c r="J62" s="32">
        <v>2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/>
      <c r="S62" s="2">
        <v>2</v>
      </c>
      <c r="T62" s="13">
        <v>1</v>
      </c>
      <c r="U62" s="3"/>
      <c r="V62" s="3">
        <f>T62</f>
        <v>1</v>
      </c>
      <c r="W62">
        <f>LOOKUP(S62,{1,2,3,4,5,6,11,15},{1,2,1,2,2,2,1,2})</f>
        <v>2</v>
      </c>
      <c r="X62">
        <v>1</v>
      </c>
      <c r="Y62" s="3"/>
      <c r="Z62" s="32"/>
      <c r="AA62" s="32"/>
      <c r="AB62" s="1"/>
      <c r="AC62" s="1"/>
    </row>
    <row r="63" spans="1:29" x14ac:dyDescent="0.3">
      <c r="A63" s="30">
        <v>62</v>
      </c>
      <c r="B63" s="2" t="s">
        <v>794</v>
      </c>
      <c r="C63" s="3">
        <v>1</v>
      </c>
      <c r="D63" s="1"/>
      <c r="E63" s="2">
        <v>18</v>
      </c>
      <c r="F63">
        <v>1</v>
      </c>
      <c r="G63" s="2">
        <v>1</v>
      </c>
      <c r="H63">
        <v>2</v>
      </c>
      <c r="I63" s="3">
        <v>1</v>
      </c>
      <c r="J63" s="2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f>SUM(K63:P63)</f>
        <v>2</v>
      </c>
      <c r="S63" s="2">
        <v>2</v>
      </c>
      <c r="T63" s="13">
        <v>1</v>
      </c>
      <c r="U63" s="3"/>
      <c r="V63" s="3">
        <f t="shared" ref="V63:V83" si="3">T63</f>
        <v>1</v>
      </c>
      <c r="W63">
        <f>LOOKUP(S63,{1,2,3,4,5,6,11,15},{1,2,1,2,2,2,1,2})</f>
        <v>2</v>
      </c>
      <c r="X63">
        <v>1</v>
      </c>
      <c r="Y63" s="3"/>
      <c r="Z63" s="32"/>
      <c r="AA63" s="32"/>
      <c r="AB63" s="1"/>
      <c r="AC63" s="1"/>
    </row>
    <row r="64" spans="1:29" x14ac:dyDescent="0.3">
      <c r="A64" s="30">
        <v>63</v>
      </c>
      <c r="B64" s="2" t="s">
        <v>795</v>
      </c>
      <c r="C64" s="3">
        <v>1</v>
      </c>
      <c r="D64" s="1"/>
      <c r="E64" s="2">
        <v>18</v>
      </c>
      <c r="F64">
        <v>1</v>
      </c>
      <c r="G64" s="2">
        <v>1</v>
      </c>
      <c r="H64">
        <v>2</v>
      </c>
      <c r="I64" s="3">
        <v>1</v>
      </c>
      <c r="J64" s="2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f>SUM(K64:P64)</f>
        <v>2</v>
      </c>
      <c r="S64" s="2">
        <v>2</v>
      </c>
      <c r="T64" s="13">
        <v>1</v>
      </c>
      <c r="U64" s="3"/>
      <c r="V64" s="3">
        <f t="shared" si="3"/>
        <v>1</v>
      </c>
      <c r="W64">
        <f>LOOKUP(S64,{1,2,3,4,5,6,11,15},{1,2,1,2,2,2,1,2})</f>
        <v>2</v>
      </c>
      <c r="X64">
        <v>1</v>
      </c>
      <c r="Y64" s="3"/>
      <c r="Z64" s="32"/>
      <c r="AA64" s="32"/>
      <c r="AB64" s="1"/>
      <c r="AC64" s="1"/>
    </row>
    <row r="65" spans="1:29" x14ac:dyDescent="0.3">
      <c r="A65" s="30">
        <v>64</v>
      </c>
      <c r="B65" s="2" t="s">
        <v>796</v>
      </c>
      <c r="C65" s="3">
        <v>1</v>
      </c>
      <c r="D65" s="1"/>
      <c r="E65" s="2">
        <v>18</v>
      </c>
      <c r="F65">
        <v>1</v>
      </c>
      <c r="G65" s="2">
        <v>2</v>
      </c>
      <c r="H65">
        <v>2</v>
      </c>
      <c r="I65" s="3">
        <v>1</v>
      </c>
      <c r="J65" s="2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f>SUM(K65:P65)</f>
        <v>1</v>
      </c>
      <c r="S65" s="2">
        <v>2</v>
      </c>
      <c r="T65" s="13">
        <v>2</v>
      </c>
      <c r="U65" s="3"/>
      <c r="V65" s="3">
        <f t="shared" si="3"/>
        <v>2</v>
      </c>
      <c r="W65">
        <f>LOOKUP(S65,{1,2,3,4,5,6,11,15},{1,2,1,2,2,2,1,2})</f>
        <v>2</v>
      </c>
      <c r="X65">
        <v>1</v>
      </c>
      <c r="Y65" s="3"/>
      <c r="Z65" s="32"/>
      <c r="AA65" s="32"/>
      <c r="AB65" s="1"/>
      <c r="AC65" s="1"/>
    </row>
    <row r="66" spans="1:29" x14ac:dyDescent="0.3">
      <c r="A66" s="30">
        <v>65</v>
      </c>
      <c r="B66" s="2" t="s">
        <v>797</v>
      </c>
      <c r="C66" s="3">
        <v>1</v>
      </c>
      <c r="D66" s="1"/>
      <c r="E66" s="2">
        <v>22</v>
      </c>
      <c r="F66">
        <v>1</v>
      </c>
      <c r="G66" s="2">
        <v>1</v>
      </c>
      <c r="H66">
        <v>1</v>
      </c>
      <c r="I66" s="3">
        <v>1</v>
      </c>
      <c r="J66" s="32">
        <v>2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/>
      <c r="S66" s="2">
        <v>2</v>
      </c>
      <c r="T66" s="13">
        <v>1</v>
      </c>
      <c r="U66" s="3"/>
      <c r="V66" s="3">
        <f t="shared" si="3"/>
        <v>1</v>
      </c>
      <c r="W66">
        <f>LOOKUP(S66,{1,2,3,4,5,6,11,15},{1,2,1,2,2,2,1,2})</f>
        <v>2</v>
      </c>
      <c r="X66">
        <v>1</v>
      </c>
      <c r="Y66" s="3"/>
      <c r="Z66" s="32"/>
      <c r="AA66" s="32"/>
      <c r="AB66" s="1"/>
      <c r="AC66" s="1"/>
    </row>
    <row r="67" spans="1:29" x14ac:dyDescent="0.3">
      <c r="A67" s="30">
        <v>67</v>
      </c>
      <c r="B67" s="2" t="s">
        <v>806</v>
      </c>
      <c r="C67" s="3">
        <v>1</v>
      </c>
      <c r="D67" s="1"/>
      <c r="E67" s="2">
        <v>18</v>
      </c>
      <c r="F67">
        <v>2</v>
      </c>
      <c r="G67" s="2">
        <v>1</v>
      </c>
      <c r="H67">
        <v>1</v>
      </c>
      <c r="I67" s="3">
        <v>1</v>
      </c>
      <c r="J67" s="2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f>SUM(K67:P67)</f>
        <v>1</v>
      </c>
      <c r="S67" s="2">
        <v>2</v>
      </c>
      <c r="T67" s="13">
        <v>1</v>
      </c>
      <c r="U67" s="3"/>
      <c r="V67" s="3">
        <f t="shared" si="3"/>
        <v>1</v>
      </c>
      <c r="W67">
        <f>LOOKUP(S67,{1,2,3,4,5,6,11,15},{1,2,1,2,2,2,1,2})</f>
        <v>2</v>
      </c>
      <c r="X67">
        <v>1</v>
      </c>
      <c r="Y67" s="3"/>
      <c r="Z67" s="32"/>
      <c r="AA67" s="32"/>
      <c r="AB67" s="1"/>
      <c r="AC67" s="1"/>
    </row>
    <row r="68" spans="1:29" x14ac:dyDescent="0.3">
      <c r="A68" s="30">
        <v>68</v>
      </c>
      <c r="B68" s="2" t="s">
        <v>807</v>
      </c>
      <c r="C68" s="3">
        <v>1</v>
      </c>
      <c r="D68" s="1"/>
      <c r="E68" s="2">
        <v>20</v>
      </c>
      <c r="F68">
        <v>2</v>
      </c>
      <c r="G68" s="2">
        <v>2</v>
      </c>
      <c r="H68">
        <v>2</v>
      </c>
      <c r="I68" s="3">
        <v>1</v>
      </c>
      <c r="J68" s="32">
        <v>2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/>
      <c r="S68" s="2">
        <v>2</v>
      </c>
      <c r="T68" s="13">
        <v>2</v>
      </c>
      <c r="U68" s="3"/>
      <c r="V68" s="3">
        <f t="shared" si="3"/>
        <v>2</v>
      </c>
      <c r="W68">
        <f>LOOKUP(S68,{1,2,3,4,5,6,11,15},{1,2,1,2,2,2,1,2})</f>
        <v>2</v>
      </c>
      <c r="X68">
        <v>1</v>
      </c>
      <c r="Y68" s="3"/>
      <c r="Z68" s="32"/>
      <c r="AA68" s="32"/>
      <c r="AB68" s="1"/>
      <c r="AC68" s="1"/>
    </row>
    <row r="69" spans="1:29" x14ac:dyDescent="0.3">
      <c r="A69" s="30">
        <v>70</v>
      </c>
      <c r="B69" s="2" t="s">
        <v>809</v>
      </c>
      <c r="C69" s="3">
        <v>1</v>
      </c>
      <c r="D69" s="1"/>
      <c r="E69" s="2">
        <v>22</v>
      </c>
      <c r="F69">
        <v>1</v>
      </c>
      <c r="G69" s="2">
        <v>1</v>
      </c>
      <c r="H69">
        <v>1</v>
      </c>
      <c r="I69" s="3">
        <v>1</v>
      </c>
      <c r="J69" s="2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f t="shared" ref="Q69:Q85" si="4">SUM(K69:P69)</f>
        <v>1</v>
      </c>
      <c r="S69" s="2">
        <v>2</v>
      </c>
      <c r="T69" s="13">
        <v>1</v>
      </c>
      <c r="U69" s="3"/>
      <c r="V69" s="3">
        <f t="shared" si="3"/>
        <v>1</v>
      </c>
      <c r="W69">
        <f>LOOKUP(S69,{1,2,3,4,5,6,11,15},{1,2,1,2,2,2,1,2})</f>
        <v>2</v>
      </c>
      <c r="X69">
        <v>1</v>
      </c>
      <c r="Y69" s="3"/>
      <c r="Z69" s="32"/>
      <c r="AA69" s="32"/>
      <c r="AB69" s="1"/>
      <c r="AC69" s="1"/>
    </row>
    <row r="70" spans="1:29" x14ac:dyDescent="0.3">
      <c r="A70" s="30">
        <v>71</v>
      </c>
      <c r="B70" s="2" t="s">
        <v>810</v>
      </c>
      <c r="C70" s="3">
        <v>1</v>
      </c>
      <c r="D70" s="1"/>
      <c r="E70" s="2">
        <v>20</v>
      </c>
      <c r="F70">
        <v>1</v>
      </c>
      <c r="G70" s="2">
        <v>1</v>
      </c>
      <c r="H70">
        <v>2</v>
      </c>
      <c r="I70" s="3">
        <v>1</v>
      </c>
      <c r="J70" s="2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f t="shared" si="4"/>
        <v>2</v>
      </c>
      <c r="S70" s="2">
        <v>2</v>
      </c>
      <c r="T70" s="13">
        <v>1</v>
      </c>
      <c r="U70" s="3"/>
      <c r="V70" s="3">
        <f t="shared" si="3"/>
        <v>1</v>
      </c>
      <c r="W70">
        <f>LOOKUP(S70,{1,2,3,4,5,6,11,15},{1,2,1,2,2,2,1,2})</f>
        <v>2</v>
      </c>
      <c r="X70">
        <v>1</v>
      </c>
      <c r="Y70" s="3"/>
      <c r="Z70" s="32"/>
      <c r="AA70" s="32"/>
      <c r="AB70" s="1"/>
      <c r="AC70" s="1"/>
    </row>
    <row r="71" spans="1:29" x14ac:dyDescent="0.3">
      <c r="A71" s="30">
        <v>72</v>
      </c>
      <c r="B71" s="2" t="s">
        <v>811</v>
      </c>
      <c r="C71" s="3">
        <v>1</v>
      </c>
      <c r="D71" s="1"/>
      <c r="E71" s="2">
        <v>21</v>
      </c>
      <c r="F71">
        <v>1</v>
      </c>
      <c r="G71" s="2">
        <v>2</v>
      </c>
      <c r="H71">
        <v>2</v>
      </c>
      <c r="I71" s="3">
        <v>1</v>
      </c>
      <c r="J71" s="2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f t="shared" si="4"/>
        <v>2</v>
      </c>
      <c r="S71" s="2">
        <v>2</v>
      </c>
      <c r="T71" s="13">
        <v>2</v>
      </c>
      <c r="U71" s="3"/>
      <c r="V71" s="3">
        <f t="shared" si="3"/>
        <v>2</v>
      </c>
      <c r="W71">
        <f>LOOKUP(S71,{1,2,3,4,5,6,11,15},{1,2,1,2,2,2,1,2})</f>
        <v>2</v>
      </c>
      <c r="X71">
        <v>1</v>
      </c>
      <c r="Y71" s="3"/>
      <c r="Z71" s="32"/>
      <c r="AA71" s="32"/>
      <c r="AB71" s="1"/>
      <c r="AC71" s="1"/>
    </row>
    <row r="72" spans="1:29" x14ac:dyDescent="0.3">
      <c r="A72" s="30">
        <v>73</v>
      </c>
      <c r="B72" s="2" t="s">
        <v>812</v>
      </c>
      <c r="C72" s="3">
        <v>1</v>
      </c>
      <c r="D72" s="1"/>
      <c r="E72" s="2">
        <v>19</v>
      </c>
      <c r="F72">
        <v>1</v>
      </c>
      <c r="G72" s="2">
        <v>1</v>
      </c>
      <c r="H72">
        <v>1</v>
      </c>
      <c r="I72" s="3">
        <v>1</v>
      </c>
      <c r="J72" s="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f t="shared" si="4"/>
        <v>1</v>
      </c>
      <c r="R72" t="s">
        <v>813</v>
      </c>
      <c r="S72" s="2">
        <v>2</v>
      </c>
      <c r="T72" s="13">
        <v>1</v>
      </c>
      <c r="U72" s="3"/>
      <c r="V72" s="3">
        <f t="shared" si="3"/>
        <v>1</v>
      </c>
      <c r="W72">
        <f>LOOKUP(S72,{1,2,3,4,5,6,11,15},{1,2,1,2,2,2,1,2})</f>
        <v>2</v>
      </c>
      <c r="X72">
        <v>1</v>
      </c>
      <c r="Y72" s="3"/>
      <c r="Z72" s="32"/>
      <c r="AA72" s="32"/>
      <c r="AB72" s="1"/>
      <c r="AC72" s="1"/>
    </row>
    <row r="73" spans="1:29" x14ac:dyDescent="0.3">
      <c r="A73" s="30">
        <v>74</v>
      </c>
      <c r="B73" s="2" t="s">
        <v>814</v>
      </c>
      <c r="C73" s="3">
        <v>1</v>
      </c>
      <c r="D73" s="1"/>
      <c r="E73" s="2">
        <v>21</v>
      </c>
      <c r="F73">
        <v>1</v>
      </c>
      <c r="G73" s="2">
        <v>1</v>
      </c>
      <c r="H73">
        <v>1</v>
      </c>
      <c r="I73" s="3">
        <v>1</v>
      </c>
      <c r="J73" s="2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f t="shared" si="4"/>
        <v>1</v>
      </c>
      <c r="R73" t="s">
        <v>815</v>
      </c>
      <c r="S73" s="2">
        <v>2</v>
      </c>
      <c r="T73" s="13">
        <v>1</v>
      </c>
      <c r="U73" s="3"/>
      <c r="V73" s="3">
        <f t="shared" si="3"/>
        <v>1</v>
      </c>
      <c r="W73">
        <f>LOOKUP(S73,{1,2,3,4,5,6,11,15},{1,2,1,2,2,2,1,2})</f>
        <v>2</v>
      </c>
      <c r="X73">
        <v>1</v>
      </c>
      <c r="Y73" s="3"/>
      <c r="Z73" s="32"/>
      <c r="AA73" s="32"/>
      <c r="AB73" s="1"/>
      <c r="AC73" s="1"/>
    </row>
    <row r="74" spans="1:29" x14ac:dyDescent="0.3">
      <c r="A74" s="30">
        <v>75</v>
      </c>
      <c r="B74" s="2" t="s">
        <v>816</v>
      </c>
      <c r="C74" s="3">
        <v>1</v>
      </c>
      <c r="D74" s="1"/>
      <c r="E74" s="2">
        <v>23</v>
      </c>
      <c r="F74">
        <v>2</v>
      </c>
      <c r="G74" s="2">
        <v>2</v>
      </c>
      <c r="H74">
        <v>2</v>
      </c>
      <c r="I74" s="3">
        <v>1</v>
      </c>
      <c r="J74" s="2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f t="shared" si="4"/>
        <v>1</v>
      </c>
      <c r="R74" t="s">
        <v>817</v>
      </c>
      <c r="S74" s="2">
        <v>2</v>
      </c>
      <c r="T74" s="13">
        <v>2</v>
      </c>
      <c r="U74" s="3"/>
      <c r="V74" s="3">
        <f t="shared" si="3"/>
        <v>2</v>
      </c>
      <c r="W74">
        <f>LOOKUP(S74,{1,2,3,4,5,6,11,15},{1,2,1,2,2,2,1,2})</f>
        <v>2</v>
      </c>
      <c r="X74">
        <v>1</v>
      </c>
      <c r="Y74" s="3"/>
      <c r="Z74" s="32"/>
      <c r="AA74" s="32"/>
      <c r="AB74" s="1"/>
      <c r="AC74" s="1"/>
    </row>
    <row r="75" spans="1:29" x14ac:dyDescent="0.3">
      <c r="A75" s="30">
        <v>80</v>
      </c>
      <c r="B75" s="2" t="s">
        <v>830</v>
      </c>
      <c r="C75" s="3">
        <v>1</v>
      </c>
      <c r="D75" s="1"/>
      <c r="E75" s="2">
        <v>19</v>
      </c>
      <c r="F75">
        <v>1</v>
      </c>
      <c r="G75" s="2">
        <v>2</v>
      </c>
      <c r="H75">
        <v>2</v>
      </c>
      <c r="I75" s="3">
        <v>1</v>
      </c>
      <c r="J75" s="2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f t="shared" si="4"/>
        <v>1</v>
      </c>
      <c r="S75" s="2">
        <v>2</v>
      </c>
      <c r="T75" s="13">
        <v>2</v>
      </c>
      <c r="U75" s="3"/>
      <c r="V75" s="3">
        <f t="shared" si="3"/>
        <v>2</v>
      </c>
      <c r="W75">
        <f>LOOKUP(S75,{1,2,3,4,5,6,11,15},{1,2,1,2,2,2,1,2})</f>
        <v>2</v>
      </c>
      <c r="X75">
        <v>1</v>
      </c>
      <c r="Y75" s="3"/>
      <c r="Z75" s="32"/>
      <c r="AA75" s="32"/>
      <c r="AB75" s="1"/>
      <c r="AC75" s="1"/>
    </row>
    <row r="76" spans="1:29" x14ac:dyDescent="0.3">
      <c r="A76" s="30">
        <v>81</v>
      </c>
      <c r="B76" s="2" t="s">
        <v>832</v>
      </c>
      <c r="C76" s="3">
        <v>1</v>
      </c>
      <c r="D76" s="1"/>
      <c r="E76" s="2">
        <v>22</v>
      </c>
      <c r="F76">
        <v>1</v>
      </c>
      <c r="G76" s="2">
        <v>1</v>
      </c>
      <c r="H76">
        <v>1</v>
      </c>
      <c r="I76" s="3">
        <v>1</v>
      </c>
      <c r="J76" s="2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f t="shared" si="4"/>
        <v>1</v>
      </c>
      <c r="S76" s="2">
        <v>2</v>
      </c>
      <c r="T76" s="13">
        <v>1</v>
      </c>
      <c r="U76" s="3"/>
      <c r="V76" s="3">
        <f t="shared" si="3"/>
        <v>1</v>
      </c>
      <c r="W76">
        <f>LOOKUP(S76,{1,2,3,4,5,6,11,15},{1,2,1,2,2,2,1,2})</f>
        <v>2</v>
      </c>
      <c r="X76">
        <v>1</v>
      </c>
      <c r="Y76" s="3"/>
      <c r="Z76" s="32"/>
      <c r="AA76" s="32"/>
      <c r="AB76" s="1"/>
      <c r="AC76" s="1"/>
    </row>
    <row r="77" spans="1:29" x14ac:dyDescent="0.3">
      <c r="A77" s="30">
        <v>83</v>
      </c>
      <c r="B77" s="2" t="s">
        <v>834</v>
      </c>
      <c r="C77" s="3">
        <v>1</v>
      </c>
      <c r="D77" s="1"/>
      <c r="E77" s="2">
        <v>20</v>
      </c>
      <c r="F77">
        <v>2</v>
      </c>
      <c r="G77" s="2">
        <v>1</v>
      </c>
      <c r="H77">
        <v>1</v>
      </c>
      <c r="I77" s="3">
        <v>1</v>
      </c>
      <c r="J77" s="2">
        <v>1</v>
      </c>
      <c r="K77">
        <v>1</v>
      </c>
      <c r="L77">
        <v>0</v>
      </c>
      <c r="M77">
        <v>1</v>
      </c>
      <c r="N77">
        <v>0</v>
      </c>
      <c r="O77">
        <v>1</v>
      </c>
      <c r="P77">
        <v>0</v>
      </c>
      <c r="Q77">
        <f t="shared" si="4"/>
        <v>3</v>
      </c>
      <c r="S77" s="2">
        <v>2</v>
      </c>
      <c r="T77" s="13">
        <v>1</v>
      </c>
      <c r="U77" s="3"/>
      <c r="V77" s="3">
        <f t="shared" si="3"/>
        <v>1</v>
      </c>
      <c r="W77">
        <f>LOOKUP(S77,{1,2,3,4,5,6,11,15},{1,2,1,2,2,2,1,2})</f>
        <v>2</v>
      </c>
      <c r="X77">
        <v>1</v>
      </c>
      <c r="Y77" s="3"/>
      <c r="Z77" s="32"/>
      <c r="AA77" s="32"/>
      <c r="AB77" s="1"/>
      <c r="AC77" s="1"/>
    </row>
    <row r="78" spans="1:29" x14ac:dyDescent="0.3">
      <c r="A78" s="30">
        <v>84</v>
      </c>
      <c r="B78" s="2" t="s">
        <v>839</v>
      </c>
      <c r="C78" s="3">
        <v>1</v>
      </c>
      <c r="D78" s="1"/>
      <c r="E78" s="2">
        <v>20</v>
      </c>
      <c r="F78">
        <v>2</v>
      </c>
      <c r="G78" s="2">
        <v>1</v>
      </c>
      <c r="H78">
        <v>1</v>
      </c>
      <c r="I78" s="3">
        <v>1</v>
      </c>
      <c r="J78" s="2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1</v>
      </c>
      <c r="Q78">
        <f t="shared" si="4"/>
        <v>3</v>
      </c>
      <c r="R78" t="s">
        <v>840</v>
      </c>
      <c r="S78" s="2">
        <v>2</v>
      </c>
      <c r="T78" s="13">
        <v>1</v>
      </c>
      <c r="U78" s="3"/>
      <c r="V78" s="3">
        <f t="shared" si="3"/>
        <v>1</v>
      </c>
      <c r="W78">
        <f>LOOKUP(S78,{1,2,3,4,5,6,11,15},{1,2,1,2,2,2,1,2})</f>
        <v>2</v>
      </c>
      <c r="X78">
        <v>1</v>
      </c>
      <c r="Y78" s="3"/>
      <c r="Z78" s="32"/>
      <c r="AA78" s="32"/>
      <c r="AB78" s="1"/>
      <c r="AC78" s="1"/>
    </row>
    <row r="79" spans="1:29" x14ac:dyDescent="0.3">
      <c r="A79" s="30">
        <v>192</v>
      </c>
      <c r="B79" s="2" t="s">
        <v>1044</v>
      </c>
      <c r="C79" s="3">
        <v>1</v>
      </c>
      <c r="D79" s="1"/>
      <c r="E79" s="2">
        <v>19</v>
      </c>
      <c r="F79">
        <v>2</v>
      </c>
      <c r="G79" s="2">
        <v>2</v>
      </c>
      <c r="H79">
        <v>2</v>
      </c>
      <c r="I79" s="3">
        <v>1</v>
      </c>
      <c r="J79" s="2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f t="shared" si="4"/>
        <v>2</v>
      </c>
      <c r="S79" s="2">
        <v>2</v>
      </c>
      <c r="T79" s="13">
        <v>2</v>
      </c>
      <c r="U79" s="3"/>
      <c r="V79" s="3">
        <f t="shared" si="3"/>
        <v>2</v>
      </c>
      <c r="W79">
        <f>LOOKUP(S79,{1,2,3,4,5,6,11,15},{1,2,1,2,2,2,1,2})</f>
        <v>2</v>
      </c>
      <c r="X79">
        <v>1</v>
      </c>
      <c r="Y79" s="3"/>
      <c r="Z79" s="2">
        <v>2</v>
      </c>
      <c r="AA79" s="2">
        <v>15</v>
      </c>
      <c r="AB79" s="1"/>
      <c r="AC79" s="1"/>
    </row>
    <row r="80" spans="1:29" x14ac:dyDescent="0.3">
      <c r="A80" s="30">
        <v>193</v>
      </c>
      <c r="B80" s="2" t="s">
        <v>1046</v>
      </c>
      <c r="C80" s="3">
        <v>1</v>
      </c>
      <c r="D80" s="1"/>
      <c r="E80" s="2">
        <v>19</v>
      </c>
      <c r="F80">
        <v>2</v>
      </c>
      <c r="G80" s="2">
        <v>1</v>
      </c>
      <c r="H80">
        <v>1</v>
      </c>
      <c r="I80" s="3">
        <v>1</v>
      </c>
      <c r="J80" s="2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f t="shared" si="4"/>
        <v>1</v>
      </c>
      <c r="S80" s="2">
        <v>2</v>
      </c>
      <c r="T80" s="13">
        <v>1</v>
      </c>
      <c r="U80" s="3"/>
      <c r="V80" s="3">
        <f t="shared" si="3"/>
        <v>1</v>
      </c>
      <c r="W80">
        <f>LOOKUP(S80,{1,2,3,4,5,6,11,15},{1,2,1,2,2,2,1,2})</f>
        <v>2</v>
      </c>
      <c r="X80">
        <v>1</v>
      </c>
      <c r="Y80" s="3"/>
      <c r="Z80" s="2">
        <v>2</v>
      </c>
      <c r="AA80" s="2">
        <v>12</v>
      </c>
      <c r="AB80" s="1"/>
      <c r="AC80" s="1"/>
    </row>
    <row r="81" spans="1:29" x14ac:dyDescent="0.3">
      <c r="A81" s="30">
        <v>194</v>
      </c>
      <c r="B81" s="2" t="s">
        <v>1048</v>
      </c>
      <c r="C81" s="3">
        <v>1</v>
      </c>
      <c r="D81" s="1"/>
      <c r="E81" s="2">
        <v>19</v>
      </c>
      <c r="F81">
        <v>1</v>
      </c>
      <c r="G81" s="2">
        <v>1</v>
      </c>
      <c r="H81">
        <v>1</v>
      </c>
      <c r="I81" s="3">
        <v>1</v>
      </c>
      <c r="J81" s="2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0</v>
      </c>
      <c r="Q81">
        <f t="shared" si="4"/>
        <v>3</v>
      </c>
      <c r="S81" s="2">
        <v>2</v>
      </c>
      <c r="T81" s="13">
        <v>1</v>
      </c>
      <c r="U81" s="3"/>
      <c r="V81" s="3">
        <f t="shared" si="3"/>
        <v>1</v>
      </c>
      <c r="W81">
        <f>LOOKUP(S81,{1,2,3,4,5,6,11,15},{1,2,1,2,2,2,1,2})</f>
        <v>2</v>
      </c>
      <c r="X81">
        <v>1</v>
      </c>
      <c r="Y81" s="3"/>
      <c r="Z81" s="2">
        <v>1</v>
      </c>
      <c r="AA81" s="2">
        <v>15</v>
      </c>
      <c r="AB81" s="1"/>
      <c r="AC81" s="1"/>
    </row>
    <row r="82" spans="1:29" x14ac:dyDescent="0.3">
      <c r="A82" s="30">
        <v>196</v>
      </c>
      <c r="B82" s="2" t="s">
        <v>1051</v>
      </c>
      <c r="C82" s="3">
        <v>1</v>
      </c>
      <c r="D82" s="1"/>
      <c r="E82" s="2">
        <v>20</v>
      </c>
      <c r="F82">
        <v>1</v>
      </c>
      <c r="G82" s="2">
        <v>1</v>
      </c>
      <c r="H82">
        <v>1</v>
      </c>
      <c r="I82" s="3">
        <v>1</v>
      </c>
      <c r="J82" s="2">
        <v>1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f t="shared" si="4"/>
        <v>2</v>
      </c>
      <c r="S82" s="2">
        <v>2</v>
      </c>
      <c r="T82" s="13">
        <v>1</v>
      </c>
      <c r="U82" s="3"/>
      <c r="V82" s="3">
        <f t="shared" si="3"/>
        <v>1</v>
      </c>
      <c r="W82">
        <f>LOOKUP(S82,{1,2,3,4,5,6,11,15},{1,2,1,2,2,2,1,2})</f>
        <v>2</v>
      </c>
      <c r="X82">
        <v>1</v>
      </c>
      <c r="Y82" s="3"/>
      <c r="Z82" s="2">
        <v>3</v>
      </c>
      <c r="AA82" s="2">
        <v>16</v>
      </c>
      <c r="AB82" s="1"/>
      <c r="AC82" s="1"/>
    </row>
    <row r="83" spans="1:29" x14ac:dyDescent="0.3">
      <c r="A83" s="30">
        <v>197</v>
      </c>
      <c r="B83" s="2" t="s">
        <v>1053</v>
      </c>
      <c r="C83" s="3">
        <v>1</v>
      </c>
      <c r="D83" s="1"/>
      <c r="E83" s="2">
        <v>18</v>
      </c>
      <c r="F83">
        <v>1</v>
      </c>
      <c r="G83" s="2">
        <v>1</v>
      </c>
      <c r="H83">
        <v>1</v>
      </c>
      <c r="I83" s="3">
        <v>1</v>
      </c>
      <c r="J83" s="2">
        <v>1</v>
      </c>
      <c r="K83">
        <v>0</v>
      </c>
      <c r="L83">
        <v>1</v>
      </c>
      <c r="M83">
        <v>0</v>
      </c>
      <c r="N83">
        <v>1</v>
      </c>
      <c r="O83">
        <v>1</v>
      </c>
      <c r="P83">
        <v>0</v>
      </c>
      <c r="Q83">
        <f t="shared" si="4"/>
        <v>3</v>
      </c>
      <c r="S83" s="2">
        <v>2</v>
      </c>
      <c r="T83" s="13">
        <v>1</v>
      </c>
      <c r="U83" s="3"/>
      <c r="V83" s="3">
        <f t="shared" si="3"/>
        <v>1</v>
      </c>
      <c r="W83">
        <f>LOOKUP(S83,{1,2,3,4,5,6,11,15},{1,2,1,2,2,2,1,2})</f>
        <v>2</v>
      </c>
      <c r="X83">
        <v>1</v>
      </c>
      <c r="Y83" s="3"/>
      <c r="Z83" s="2">
        <v>1</v>
      </c>
      <c r="AA83" s="2">
        <v>10</v>
      </c>
      <c r="AB83" s="1"/>
      <c r="AC83" s="1"/>
    </row>
    <row r="84" spans="1:29" x14ac:dyDescent="0.3">
      <c r="A84" s="30">
        <v>89</v>
      </c>
      <c r="B84" s="2" t="s">
        <v>848</v>
      </c>
      <c r="C84" s="3">
        <v>1</v>
      </c>
      <c r="D84" s="1"/>
      <c r="E84" s="2">
        <v>20</v>
      </c>
      <c r="F84">
        <v>1</v>
      </c>
      <c r="G84" s="2">
        <v>1</v>
      </c>
      <c r="H84">
        <v>1</v>
      </c>
      <c r="I84" s="3">
        <v>1</v>
      </c>
      <c r="J84" s="2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f t="shared" si="4"/>
        <v>6</v>
      </c>
      <c r="R84" t="s">
        <v>849</v>
      </c>
      <c r="S84" s="2">
        <v>3</v>
      </c>
      <c r="T84" s="13">
        <v>1</v>
      </c>
      <c r="U84" s="3">
        <f>T84</f>
        <v>1</v>
      </c>
      <c r="V84" s="3"/>
      <c r="W84">
        <f>LOOKUP(S84,{1,2,3,4,5,6,11,15},{1,2,1,2,2,2,1,2})</f>
        <v>1</v>
      </c>
      <c r="X84">
        <v>1</v>
      </c>
      <c r="Y84" s="3"/>
      <c r="Z84" s="32"/>
      <c r="AA84" s="32"/>
      <c r="AB84" s="1"/>
      <c r="AC84" s="1"/>
    </row>
    <row r="85" spans="1:29" x14ac:dyDescent="0.3">
      <c r="A85" s="30">
        <v>90</v>
      </c>
      <c r="B85" s="2" t="s">
        <v>851</v>
      </c>
      <c r="C85" s="3">
        <v>1</v>
      </c>
      <c r="D85" s="1"/>
      <c r="E85" s="2">
        <v>22</v>
      </c>
      <c r="F85">
        <v>1</v>
      </c>
      <c r="G85" s="2">
        <v>1</v>
      </c>
      <c r="H85">
        <v>1</v>
      </c>
      <c r="I85" s="3">
        <v>1</v>
      </c>
      <c r="J85" s="2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f t="shared" si="4"/>
        <v>1</v>
      </c>
      <c r="S85" s="2">
        <v>3</v>
      </c>
      <c r="T85" s="13">
        <v>1</v>
      </c>
      <c r="U85" s="3">
        <f t="shared" ref="U85:U114" si="5">T85</f>
        <v>1</v>
      </c>
      <c r="V85" s="3"/>
      <c r="W85">
        <f>LOOKUP(S85,{1,2,3,4,5,6,11,15},{1,2,1,2,2,2,1,2})</f>
        <v>1</v>
      </c>
      <c r="X85">
        <v>4</v>
      </c>
      <c r="Y85" s="3" t="s">
        <v>852</v>
      </c>
      <c r="Z85" s="32"/>
      <c r="AA85" s="32"/>
      <c r="AB85" s="1"/>
      <c r="AC85" s="1"/>
    </row>
    <row r="86" spans="1:29" x14ac:dyDescent="0.3">
      <c r="A86" s="30">
        <v>91</v>
      </c>
      <c r="B86" s="2" t="s">
        <v>857</v>
      </c>
      <c r="C86" s="3">
        <v>1</v>
      </c>
      <c r="D86" s="1"/>
      <c r="E86" s="2">
        <v>24</v>
      </c>
      <c r="F86">
        <v>1</v>
      </c>
      <c r="G86" s="2">
        <v>2</v>
      </c>
      <c r="H86">
        <v>2</v>
      </c>
      <c r="I86" s="3">
        <v>1</v>
      </c>
      <c r="J86" s="32">
        <v>2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/>
      <c r="S86" s="2">
        <v>3</v>
      </c>
      <c r="T86" s="13">
        <v>2</v>
      </c>
      <c r="U86" s="3">
        <f t="shared" si="5"/>
        <v>2</v>
      </c>
      <c r="V86" s="3"/>
      <c r="W86">
        <f>LOOKUP(S86,{1,2,3,4,5,6,11,15},{1,2,1,2,2,2,1,2})</f>
        <v>1</v>
      </c>
      <c r="X86">
        <v>4</v>
      </c>
      <c r="Y86" s="3" t="s">
        <v>852</v>
      </c>
      <c r="Z86" s="32"/>
      <c r="AA86" s="32"/>
      <c r="AB86" s="1"/>
      <c r="AC86" s="1"/>
    </row>
    <row r="87" spans="1:29" x14ac:dyDescent="0.3">
      <c r="A87" s="30">
        <v>93</v>
      </c>
      <c r="B87" s="2" t="s">
        <v>858</v>
      </c>
      <c r="C87" s="3">
        <v>1</v>
      </c>
      <c r="D87" s="1"/>
      <c r="E87" s="2">
        <v>19</v>
      </c>
      <c r="F87">
        <v>1</v>
      </c>
      <c r="G87" s="2">
        <v>1</v>
      </c>
      <c r="H87">
        <v>1</v>
      </c>
      <c r="I87" s="3">
        <v>1</v>
      </c>
      <c r="J87" s="2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f>SUM(K87:P87)</f>
        <v>4</v>
      </c>
      <c r="S87" s="2">
        <v>3</v>
      </c>
      <c r="T87" s="13">
        <v>1</v>
      </c>
      <c r="U87" s="3">
        <f t="shared" si="5"/>
        <v>1</v>
      </c>
      <c r="V87" s="3"/>
      <c r="W87">
        <f>LOOKUP(S87,{1,2,3,4,5,6,11,15},{1,2,1,2,2,2,1,2})</f>
        <v>1</v>
      </c>
      <c r="X87">
        <v>4</v>
      </c>
      <c r="Y87" s="3" t="s">
        <v>852</v>
      </c>
      <c r="Z87" s="32"/>
      <c r="AA87" s="32"/>
      <c r="AB87" s="1"/>
      <c r="AC87" s="1"/>
    </row>
    <row r="88" spans="1:29" x14ac:dyDescent="0.3">
      <c r="A88" s="30">
        <v>100</v>
      </c>
      <c r="B88" s="2" t="s">
        <v>867</v>
      </c>
      <c r="C88" s="3">
        <v>1</v>
      </c>
      <c r="D88" s="1"/>
      <c r="E88" s="2">
        <v>18</v>
      </c>
      <c r="F88">
        <v>2</v>
      </c>
      <c r="G88" s="2">
        <v>1</v>
      </c>
      <c r="H88">
        <v>1</v>
      </c>
      <c r="I88" s="3">
        <v>1</v>
      </c>
      <c r="J88" s="2">
        <v>1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f>SUM(K88:P88)</f>
        <v>2</v>
      </c>
      <c r="S88" s="2">
        <v>3</v>
      </c>
      <c r="T88" s="13">
        <v>1</v>
      </c>
      <c r="U88" s="3">
        <f t="shared" si="5"/>
        <v>1</v>
      </c>
      <c r="V88" s="3"/>
      <c r="W88">
        <f>LOOKUP(S88,{1,2,3,4,5,6,11,15},{1,2,1,2,2,2,1,2})</f>
        <v>1</v>
      </c>
      <c r="X88">
        <v>1</v>
      </c>
      <c r="Y88" s="3"/>
      <c r="Z88" s="32"/>
      <c r="AA88" s="32"/>
      <c r="AB88" s="1"/>
      <c r="AC88" s="1"/>
    </row>
    <row r="89" spans="1:29" x14ac:dyDescent="0.3">
      <c r="A89" s="30">
        <v>101</v>
      </c>
      <c r="B89" s="2" t="s">
        <v>869</v>
      </c>
      <c r="C89" s="3">
        <v>1</v>
      </c>
      <c r="D89" s="1"/>
      <c r="E89" s="2">
        <v>20</v>
      </c>
      <c r="F89">
        <v>2</v>
      </c>
      <c r="G89" s="2">
        <v>1</v>
      </c>
      <c r="H89">
        <v>2</v>
      </c>
      <c r="I89" s="3">
        <v>1</v>
      </c>
      <c r="J89" s="2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1</v>
      </c>
      <c r="Q89">
        <f>SUM(K89:P89)</f>
        <v>3</v>
      </c>
      <c r="R89" t="s">
        <v>870</v>
      </c>
      <c r="S89" s="2">
        <v>3</v>
      </c>
      <c r="T89" s="13">
        <v>1</v>
      </c>
      <c r="U89" s="3">
        <f t="shared" si="5"/>
        <v>1</v>
      </c>
      <c r="V89" s="3"/>
      <c r="W89">
        <f>LOOKUP(S89,{1,2,3,4,5,6,11,15},{1,2,1,2,2,2,1,2})</f>
        <v>1</v>
      </c>
      <c r="X89">
        <v>1</v>
      </c>
      <c r="Y89" s="3"/>
      <c r="Z89" s="32"/>
      <c r="AA89" s="32"/>
      <c r="AB89" s="1"/>
      <c r="AC89" s="1"/>
    </row>
    <row r="90" spans="1:29" x14ac:dyDescent="0.3">
      <c r="A90" s="30">
        <v>102</v>
      </c>
      <c r="B90" s="2" t="s">
        <v>872</v>
      </c>
      <c r="C90" s="3">
        <v>1</v>
      </c>
      <c r="D90" s="1"/>
      <c r="E90" s="2">
        <v>19</v>
      </c>
      <c r="F90">
        <v>2</v>
      </c>
      <c r="G90" s="2">
        <v>1</v>
      </c>
      <c r="H90">
        <v>1</v>
      </c>
      <c r="I90" s="3">
        <v>1</v>
      </c>
      <c r="J90" s="2">
        <v>1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f>SUM(K90:P90)</f>
        <v>2</v>
      </c>
      <c r="S90" s="2">
        <v>3</v>
      </c>
      <c r="T90" s="13">
        <v>1</v>
      </c>
      <c r="U90" s="3">
        <f t="shared" si="5"/>
        <v>1</v>
      </c>
      <c r="V90" s="3"/>
      <c r="W90">
        <f>LOOKUP(S90,{1,2,3,4,5,6,11,15},{1,2,1,2,2,2,1,2})</f>
        <v>1</v>
      </c>
      <c r="X90">
        <v>1</v>
      </c>
      <c r="Y90" s="3"/>
      <c r="Z90" s="32"/>
      <c r="AA90" s="32"/>
      <c r="AB90" s="1"/>
      <c r="AC90" s="1"/>
    </row>
    <row r="91" spans="1:29" x14ac:dyDescent="0.3">
      <c r="A91" s="30">
        <v>103</v>
      </c>
      <c r="B91" s="2" t="s">
        <v>874</v>
      </c>
      <c r="C91" s="3">
        <v>1</v>
      </c>
      <c r="D91" s="1"/>
      <c r="E91" s="2">
        <v>20</v>
      </c>
      <c r="F91">
        <v>2</v>
      </c>
      <c r="G91" s="2">
        <v>1</v>
      </c>
      <c r="H91">
        <v>1</v>
      </c>
      <c r="I91" s="3">
        <v>1</v>
      </c>
      <c r="J91" s="32">
        <v>2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/>
      <c r="S91" s="2">
        <v>3</v>
      </c>
      <c r="T91" s="13">
        <v>1</v>
      </c>
      <c r="U91" s="3">
        <f t="shared" si="5"/>
        <v>1</v>
      </c>
      <c r="V91" s="3"/>
      <c r="W91">
        <f>LOOKUP(S91,{1,2,3,4,5,6,11,15},{1,2,1,2,2,2,1,2})</f>
        <v>1</v>
      </c>
      <c r="X91">
        <v>1</v>
      </c>
      <c r="Y91" s="3"/>
      <c r="Z91" s="32"/>
      <c r="AA91" s="32"/>
      <c r="AB91" s="1"/>
      <c r="AC91" s="1"/>
    </row>
    <row r="92" spans="1:29" x14ac:dyDescent="0.3">
      <c r="A92" s="30">
        <v>104</v>
      </c>
      <c r="B92" s="2" t="s">
        <v>875</v>
      </c>
      <c r="C92" s="3">
        <v>1</v>
      </c>
      <c r="D92" s="1"/>
      <c r="E92" s="2">
        <v>18</v>
      </c>
      <c r="F92">
        <v>2</v>
      </c>
      <c r="G92" s="2">
        <v>2</v>
      </c>
      <c r="H92">
        <v>2</v>
      </c>
      <c r="I92" s="3">
        <v>1</v>
      </c>
      <c r="J92" s="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SUM(K92:P92)</f>
        <v>0</v>
      </c>
      <c r="S92" s="2">
        <v>3</v>
      </c>
      <c r="T92" s="13">
        <v>2</v>
      </c>
      <c r="U92" s="3">
        <f t="shared" si="5"/>
        <v>2</v>
      </c>
      <c r="V92" s="3"/>
      <c r="W92">
        <f>LOOKUP(S92,{1,2,3,4,5,6,11,15},{1,2,1,2,2,2,1,2})</f>
        <v>1</v>
      </c>
      <c r="X92">
        <v>1</v>
      </c>
      <c r="Y92" s="3"/>
      <c r="Z92" s="32"/>
      <c r="AA92" s="32"/>
      <c r="AB92" s="1"/>
      <c r="AC92" s="1"/>
    </row>
    <row r="93" spans="1:29" x14ac:dyDescent="0.3">
      <c r="A93" s="30">
        <v>105</v>
      </c>
      <c r="B93" s="2" t="s">
        <v>876</v>
      </c>
      <c r="C93" s="3">
        <v>1</v>
      </c>
      <c r="D93" s="1"/>
      <c r="E93" s="2">
        <v>20</v>
      </c>
      <c r="F93">
        <v>2</v>
      </c>
      <c r="G93" s="2">
        <v>2</v>
      </c>
      <c r="H93">
        <v>2</v>
      </c>
      <c r="I93" s="3">
        <v>1</v>
      </c>
      <c r="J93" s="2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f>SUM(K93:P93)</f>
        <v>1</v>
      </c>
      <c r="S93" s="2">
        <v>3</v>
      </c>
      <c r="T93" s="13">
        <v>2</v>
      </c>
      <c r="U93" s="3">
        <f t="shared" si="5"/>
        <v>2</v>
      </c>
      <c r="V93" s="3"/>
      <c r="W93">
        <f>LOOKUP(S93,{1,2,3,4,5,6,11,15},{1,2,1,2,2,2,1,2})</f>
        <v>1</v>
      </c>
      <c r="X93">
        <v>1</v>
      </c>
      <c r="Y93" s="3"/>
      <c r="Z93" s="32"/>
      <c r="AA93" s="32"/>
      <c r="AB93" s="1"/>
      <c r="AC93" s="1"/>
    </row>
    <row r="94" spans="1:29" x14ac:dyDescent="0.3">
      <c r="A94" s="30">
        <v>106</v>
      </c>
      <c r="B94" s="2" t="s">
        <v>877</v>
      </c>
      <c r="C94" s="3">
        <v>1</v>
      </c>
      <c r="D94" s="1"/>
      <c r="E94" s="2">
        <v>26</v>
      </c>
      <c r="F94">
        <v>2</v>
      </c>
      <c r="G94" s="2">
        <v>1</v>
      </c>
      <c r="H94">
        <v>2</v>
      </c>
      <c r="I94" s="3">
        <v>1</v>
      </c>
      <c r="J94" s="32">
        <v>2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/>
      <c r="S94" s="2">
        <v>3</v>
      </c>
      <c r="T94" s="13">
        <v>1</v>
      </c>
      <c r="U94" s="3">
        <f t="shared" si="5"/>
        <v>1</v>
      </c>
      <c r="V94" s="3"/>
      <c r="W94">
        <f>LOOKUP(S94,{1,2,3,4,5,6,11,15},{1,2,1,2,2,2,1,2})</f>
        <v>1</v>
      </c>
      <c r="X94">
        <v>1</v>
      </c>
      <c r="Y94" s="3"/>
      <c r="Z94" s="32"/>
      <c r="AA94" s="32"/>
      <c r="AB94" s="1"/>
      <c r="AC94" s="1"/>
    </row>
    <row r="95" spans="1:29" x14ac:dyDescent="0.3">
      <c r="A95" s="30">
        <v>107</v>
      </c>
      <c r="B95" s="2" t="s">
        <v>878</v>
      </c>
      <c r="C95" s="3">
        <v>1</v>
      </c>
      <c r="D95" s="1"/>
      <c r="E95" s="2">
        <v>19</v>
      </c>
      <c r="F95">
        <v>2</v>
      </c>
      <c r="G95" s="2">
        <v>2</v>
      </c>
      <c r="H95">
        <v>2</v>
      </c>
      <c r="I95" s="3">
        <v>1</v>
      </c>
      <c r="J95" s="2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f>SUM(K95:P95)</f>
        <v>1</v>
      </c>
      <c r="S95" s="2">
        <v>3</v>
      </c>
      <c r="T95" s="13">
        <v>2</v>
      </c>
      <c r="U95" s="3">
        <f t="shared" si="5"/>
        <v>2</v>
      </c>
      <c r="V95" s="3"/>
      <c r="W95">
        <f>LOOKUP(S95,{1,2,3,4,5,6,11,15},{1,2,1,2,2,2,1,2})</f>
        <v>1</v>
      </c>
      <c r="X95">
        <v>1</v>
      </c>
      <c r="Y95" s="3"/>
      <c r="Z95" s="32"/>
      <c r="AA95" s="32"/>
      <c r="AB95" s="1"/>
      <c r="AC95" s="1"/>
    </row>
    <row r="96" spans="1:29" x14ac:dyDescent="0.3">
      <c r="A96" s="30">
        <v>108</v>
      </c>
      <c r="B96" s="2" t="s">
        <v>880</v>
      </c>
      <c r="C96" s="3">
        <v>1</v>
      </c>
      <c r="D96" s="1"/>
      <c r="E96" s="2">
        <v>21</v>
      </c>
      <c r="F96">
        <v>2</v>
      </c>
      <c r="G96" s="2">
        <v>2</v>
      </c>
      <c r="H96">
        <v>2</v>
      </c>
      <c r="I96" s="3">
        <v>1</v>
      </c>
      <c r="J96" s="32">
        <v>2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/>
      <c r="S96" s="2">
        <v>3</v>
      </c>
      <c r="T96" s="13">
        <v>2</v>
      </c>
      <c r="U96" s="3">
        <f t="shared" si="5"/>
        <v>2</v>
      </c>
      <c r="V96" s="3"/>
      <c r="W96">
        <f>LOOKUP(S96,{1,2,3,4,5,6,11,15},{1,2,1,2,2,2,1,2})</f>
        <v>1</v>
      </c>
      <c r="X96">
        <v>1</v>
      </c>
      <c r="Y96" s="3"/>
      <c r="Z96" s="32"/>
      <c r="AA96" s="32"/>
      <c r="AB96" s="1"/>
      <c r="AC96" s="1"/>
    </row>
    <row r="97" spans="1:29" x14ac:dyDescent="0.3">
      <c r="A97" s="30">
        <v>139</v>
      </c>
      <c r="B97" s="2" t="s">
        <v>927</v>
      </c>
      <c r="C97" s="3">
        <v>1</v>
      </c>
      <c r="D97" s="1"/>
      <c r="E97" s="2">
        <v>18</v>
      </c>
      <c r="F97">
        <v>1</v>
      </c>
      <c r="G97" s="2">
        <v>2</v>
      </c>
      <c r="H97">
        <v>2</v>
      </c>
      <c r="I97" s="3">
        <v>1</v>
      </c>
      <c r="J97" s="2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f t="shared" ref="Q97:Q103" si="6">SUM(K97:P97)</f>
        <v>1</v>
      </c>
      <c r="S97" s="2">
        <v>3</v>
      </c>
      <c r="T97" s="13">
        <v>2</v>
      </c>
      <c r="U97" s="3">
        <f t="shared" si="5"/>
        <v>2</v>
      </c>
      <c r="V97" s="3"/>
      <c r="W97">
        <f>LOOKUP(S97,{1,2,3,4,5,6,11,15},{1,2,1,2,2,2,1,2})</f>
        <v>1</v>
      </c>
      <c r="X97">
        <v>4</v>
      </c>
      <c r="Y97" s="3" t="s">
        <v>852</v>
      </c>
      <c r="Z97" s="2">
        <v>1</v>
      </c>
      <c r="AA97" s="2">
        <v>7</v>
      </c>
      <c r="AB97" s="1"/>
      <c r="AC97" s="1"/>
    </row>
    <row r="98" spans="1:29" x14ac:dyDescent="0.3">
      <c r="A98" s="30">
        <v>140</v>
      </c>
      <c r="B98" s="2" t="s">
        <v>928</v>
      </c>
      <c r="C98" s="3">
        <v>1</v>
      </c>
      <c r="D98" s="1"/>
      <c r="E98" s="2">
        <v>18</v>
      </c>
      <c r="F98">
        <v>1</v>
      </c>
      <c r="G98" s="2">
        <v>2</v>
      </c>
      <c r="H98">
        <v>2</v>
      </c>
      <c r="I98" s="3">
        <v>1</v>
      </c>
      <c r="J98" s="2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f t="shared" si="6"/>
        <v>1</v>
      </c>
      <c r="S98" s="2">
        <v>3</v>
      </c>
      <c r="T98" s="13">
        <v>2</v>
      </c>
      <c r="U98" s="3">
        <f t="shared" si="5"/>
        <v>2</v>
      </c>
      <c r="V98" s="3"/>
      <c r="W98">
        <f>LOOKUP(S98,{1,2,3,4,5,6,11,15},{1,2,1,2,2,2,1,2})</f>
        <v>1</v>
      </c>
      <c r="X98">
        <v>4</v>
      </c>
      <c r="Y98" s="3" t="s">
        <v>852</v>
      </c>
      <c r="Z98" s="2">
        <v>1</v>
      </c>
      <c r="AA98" s="2">
        <v>13</v>
      </c>
      <c r="AB98" s="1"/>
      <c r="AC98" s="1"/>
    </row>
    <row r="99" spans="1:29" x14ac:dyDescent="0.3">
      <c r="A99" s="30">
        <v>141</v>
      </c>
      <c r="B99" s="2" t="s">
        <v>933</v>
      </c>
      <c r="C99" s="3">
        <v>1</v>
      </c>
      <c r="D99" s="1"/>
      <c r="E99" s="2">
        <v>19</v>
      </c>
      <c r="F99">
        <v>1</v>
      </c>
      <c r="G99" s="2">
        <v>1</v>
      </c>
      <c r="H99">
        <v>1</v>
      </c>
      <c r="I99" s="3">
        <v>1</v>
      </c>
      <c r="J99" s="2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f t="shared" si="6"/>
        <v>1</v>
      </c>
      <c r="S99" s="2">
        <v>3</v>
      </c>
      <c r="T99" s="13">
        <v>1</v>
      </c>
      <c r="U99" s="3">
        <f t="shared" si="5"/>
        <v>1</v>
      </c>
      <c r="V99" s="3"/>
      <c r="W99">
        <f>LOOKUP(S99,{1,2,3,4,5,6,11,15},{1,2,1,2,2,2,1,2})</f>
        <v>1</v>
      </c>
      <c r="X99">
        <v>4</v>
      </c>
      <c r="Y99" s="3" t="s">
        <v>852</v>
      </c>
      <c r="Z99" s="2">
        <v>2</v>
      </c>
      <c r="AA99" s="2">
        <v>14</v>
      </c>
      <c r="AB99" s="1"/>
      <c r="AC99" s="1"/>
    </row>
    <row r="100" spans="1:29" x14ac:dyDescent="0.3">
      <c r="A100" s="30">
        <v>143</v>
      </c>
      <c r="B100" s="2" t="s">
        <v>937</v>
      </c>
      <c r="C100" s="3">
        <v>1</v>
      </c>
      <c r="D100" s="1"/>
      <c r="E100" s="2">
        <v>21</v>
      </c>
      <c r="F100">
        <v>1</v>
      </c>
      <c r="G100" s="2">
        <v>2</v>
      </c>
      <c r="H100">
        <v>2</v>
      </c>
      <c r="I100" s="3">
        <v>1</v>
      </c>
      <c r="J100" s="2">
        <v>1</v>
      </c>
      <c r="K100">
        <v>0</v>
      </c>
      <c r="L100">
        <v>1</v>
      </c>
      <c r="M100">
        <v>1</v>
      </c>
      <c r="N100">
        <v>1</v>
      </c>
      <c r="O100">
        <v>0</v>
      </c>
      <c r="P100">
        <v>0</v>
      </c>
      <c r="Q100">
        <f t="shared" si="6"/>
        <v>3</v>
      </c>
      <c r="S100" s="2">
        <v>3</v>
      </c>
      <c r="T100" s="13">
        <v>2</v>
      </c>
      <c r="U100" s="3">
        <f t="shared" si="5"/>
        <v>2</v>
      </c>
      <c r="V100" s="3"/>
      <c r="W100">
        <f>LOOKUP(S100,{1,2,3,4,5,6,11,15},{1,2,1,2,2,2,1,2})</f>
        <v>1</v>
      </c>
      <c r="X100">
        <v>4</v>
      </c>
      <c r="Y100" s="3" t="s">
        <v>852</v>
      </c>
      <c r="Z100" s="2">
        <v>2</v>
      </c>
      <c r="AA100" s="2">
        <v>18</v>
      </c>
      <c r="AB100" s="1"/>
      <c r="AC100" s="1"/>
    </row>
    <row r="101" spans="1:29" x14ac:dyDescent="0.3">
      <c r="A101" s="30">
        <v>144</v>
      </c>
      <c r="B101" s="2" t="s">
        <v>940</v>
      </c>
      <c r="C101" s="3">
        <v>1</v>
      </c>
      <c r="D101" s="1"/>
      <c r="E101" s="2">
        <v>19</v>
      </c>
      <c r="F101">
        <v>1</v>
      </c>
      <c r="G101" s="2">
        <v>1</v>
      </c>
      <c r="H101">
        <v>1</v>
      </c>
      <c r="I101" s="3">
        <v>1</v>
      </c>
      <c r="J101" s="2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f t="shared" si="6"/>
        <v>3</v>
      </c>
      <c r="R101" t="s">
        <v>941</v>
      </c>
      <c r="S101" s="2">
        <v>3</v>
      </c>
      <c r="T101" s="13">
        <v>1</v>
      </c>
      <c r="U101" s="3">
        <f t="shared" si="5"/>
        <v>1</v>
      </c>
      <c r="V101" s="3"/>
      <c r="W101">
        <f>LOOKUP(S101,{1,2,3,4,5,6,11,15},{1,2,1,2,2,2,1,2})</f>
        <v>1</v>
      </c>
      <c r="X101">
        <v>4</v>
      </c>
      <c r="Y101" s="3" t="s">
        <v>852</v>
      </c>
      <c r="Z101" s="2">
        <v>1</v>
      </c>
      <c r="AA101" s="2">
        <v>10</v>
      </c>
      <c r="AB101" s="1"/>
      <c r="AC101" s="1"/>
    </row>
    <row r="102" spans="1:29" ht="15" thickBot="1" x14ac:dyDescent="0.35">
      <c r="A102" s="30">
        <v>145</v>
      </c>
      <c r="B102" s="2" t="s">
        <v>942</v>
      </c>
      <c r="C102" s="3">
        <v>1</v>
      </c>
      <c r="D102" s="1"/>
      <c r="E102" s="2">
        <v>20</v>
      </c>
      <c r="F102">
        <v>1</v>
      </c>
      <c r="G102" s="2">
        <v>1</v>
      </c>
      <c r="H102">
        <v>1</v>
      </c>
      <c r="I102" s="3">
        <v>1</v>
      </c>
      <c r="J102" s="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f t="shared" si="6"/>
        <v>1</v>
      </c>
      <c r="R102" t="s">
        <v>780</v>
      </c>
      <c r="S102" s="2">
        <v>3</v>
      </c>
      <c r="T102" s="13">
        <v>1</v>
      </c>
      <c r="U102" s="3">
        <f t="shared" si="5"/>
        <v>1</v>
      </c>
      <c r="V102" s="3"/>
      <c r="W102">
        <f>LOOKUP(S102,{1,2,3,4,5,6,11,15},{1,2,1,2,2,2,1,2})</f>
        <v>1</v>
      </c>
      <c r="X102">
        <v>4</v>
      </c>
      <c r="Y102" s="3" t="s">
        <v>852</v>
      </c>
      <c r="Z102" s="2">
        <v>2</v>
      </c>
      <c r="AA102" s="2">
        <v>14</v>
      </c>
      <c r="AB102" s="1"/>
      <c r="AC102" s="1"/>
    </row>
    <row r="103" spans="1:29" x14ac:dyDescent="0.3">
      <c r="A103" s="30">
        <v>146</v>
      </c>
      <c r="B103" s="2" t="s">
        <v>944</v>
      </c>
      <c r="C103" s="3">
        <v>1</v>
      </c>
      <c r="D103" s="1"/>
      <c r="E103" s="2">
        <v>17</v>
      </c>
      <c r="F103">
        <v>1</v>
      </c>
      <c r="G103" s="2">
        <v>1</v>
      </c>
      <c r="H103">
        <v>1</v>
      </c>
      <c r="I103" s="3">
        <v>1</v>
      </c>
      <c r="J103" s="2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f t="shared" si="6"/>
        <v>1</v>
      </c>
      <c r="R103" t="s">
        <v>945</v>
      </c>
      <c r="S103" s="2">
        <v>3</v>
      </c>
      <c r="T103" s="13">
        <v>1</v>
      </c>
      <c r="U103" s="3">
        <f t="shared" si="5"/>
        <v>1</v>
      </c>
      <c r="V103" s="3"/>
      <c r="W103">
        <f>LOOKUP(S103,{1,2,3,4,5,6,11,15},{1,2,1,2,2,2,1,2})</f>
        <v>1</v>
      </c>
      <c r="Y103" s="3" t="s">
        <v>852</v>
      </c>
      <c r="Z103" s="10">
        <v>1</v>
      </c>
      <c r="AA103" s="11">
        <v>14</v>
      </c>
      <c r="AB103" s="1"/>
      <c r="AC103" s="1"/>
    </row>
    <row r="104" spans="1:29" x14ac:dyDescent="0.3">
      <c r="A104" s="30">
        <v>147</v>
      </c>
      <c r="B104" s="2" t="s">
        <v>949</v>
      </c>
      <c r="C104" s="3">
        <v>1</v>
      </c>
      <c r="D104" s="1"/>
      <c r="E104" s="2">
        <v>19</v>
      </c>
      <c r="F104">
        <v>1</v>
      </c>
      <c r="G104" s="2">
        <v>1</v>
      </c>
      <c r="H104">
        <v>2</v>
      </c>
      <c r="I104" s="3">
        <v>1</v>
      </c>
      <c r="J104" s="32">
        <v>2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/>
      <c r="S104" s="2">
        <v>3</v>
      </c>
      <c r="T104" s="13">
        <v>1</v>
      </c>
      <c r="U104" s="3">
        <f t="shared" si="5"/>
        <v>1</v>
      </c>
      <c r="V104" s="3"/>
      <c r="W104">
        <f>LOOKUP(S104,{1,2,3,4,5,6,11,15},{1,2,1,2,2,2,1,2})</f>
        <v>1</v>
      </c>
      <c r="X104">
        <v>4</v>
      </c>
      <c r="Y104" s="3" t="s">
        <v>852</v>
      </c>
      <c r="Z104" s="2">
        <v>2</v>
      </c>
      <c r="AA104">
        <v>9</v>
      </c>
      <c r="AB104" s="1"/>
      <c r="AC104" s="1"/>
    </row>
    <row r="105" spans="1:29" x14ac:dyDescent="0.3">
      <c r="A105" s="30">
        <v>148</v>
      </c>
      <c r="B105" s="2" t="s">
        <v>950</v>
      </c>
      <c r="C105" s="3">
        <v>1</v>
      </c>
      <c r="D105" s="1"/>
      <c r="E105" s="2">
        <v>18</v>
      </c>
      <c r="F105">
        <v>1</v>
      </c>
      <c r="G105" s="2">
        <v>2</v>
      </c>
      <c r="H105">
        <v>2</v>
      </c>
      <c r="I105" s="3">
        <v>1</v>
      </c>
      <c r="J105" s="2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f t="shared" ref="Q105:Q119" si="7">SUM(K105:P105)</f>
        <v>1</v>
      </c>
      <c r="S105" s="2">
        <v>3</v>
      </c>
      <c r="T105" s="13">
        <v>2</v>
      </c>
      <c r="U105" s="3">
        <f t="shared" si="5"/>
        <v>2</v>
      </c>
      <c r="V105" s="3"/>
      <c r="W105">
        <f>LOOKUP(S105,{1,2,3,4,5,6,11,15},{1,2,1,2,2,2,1,2})</f>
        <v>1</v>
      </c>
      <c r="X105">
        <v>4</v>
      </c>
      <c r="Y105" s="3" t="s">
        <v>852</v>
      </c>
      <c r="Z105" s="2">
        <v>1</v>
      </c>
      <c r="AA105">
        <v>13</v>
      </c>
      <c r="AB105" s="1"/>
      <c r="AC105" s="1"/>
    </row>
    <row r="106" spans="1:29" x14ac:dyDescent="0.3">
      <c r="A106" s="30">
        <v>149</v>
      </c>
      <c r="B106" s="2" t="s">
        <v>952</v>
      </c>
      <c r="C106" s="3">
        <v>1</v>
      </c>
      <c r="D106" s="1"/>
      <c r="E106" s="2">
        <v>19</v>
      </c>
      <c r="F106">
        <v>1</v>
      </c>
      <c r="G106" s="2">
        <v>1</v>
      </c>
      <c r="H106">
        <v>1</v>
      </c>
      <c r="I106" s="3">
        <v>1</v>
      </c>
      <c r="J106" s="2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f t="shared" si="7"/>
        <v>1</v>
      </c>
      <c r="S106" s="2">
        <v>3</v>
      </c>
      <c r="T106" s="13">
        <v>1</v>
      </c>
      <c r="U106" s="3">
        <f t="shared" si="5"/>
        <v>1</v>
      </c>
      <c r="V106" s="3"/>
      <c r="W106">
        <f>LOOKUP(S106,{1,2,3,4,5,6,11,15},{1,2,1,2,2,2,1,2})</f>
        <v>1</v>
      </c>
      <c r="X106">
        <v>4</v>
      </c>
      <c r="Y106" s="3" t="s">
        <v>852</v>
      </c>
      <c r="Z106" s="2">
        <v>2</v>
      </c>
      <c r="AA106">
        <v>10</v>
      </c>
      <c r="AB106" s="1"/>
      <c r="AC106" s="1"/>
    </row>
    <row r="107" spans="1:29" x14ac:dyDescent="0.3">
      <c r="A107" s="30">
        <v>164</v>
      </c>
      <c r="B107" s="2" t="s">
        <v>986</v>
      </c>
      <c r="C107" s="3">
        <v>1</v>
      </c>
      <c r="D107" s="1"/>
      <c r="E107" s="2">
        <v>19</v>
      </c>
      <c r="F107">
        <v>1</v>
      </c>
      <c r="G107" s="2">
        <v>1</v>
      </c>
      <c r="H107">
        <v>2</v>
      </c>
      <c r="I107" s="3">
        <v>1</v>
      </c>
      <c r="J107" s="2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f t="shared" si="7"/>
        <v>1</v>
      </c>
      <c r="S107" s="2">
        <v>3</v>
      </c>
      <c r="T107" s="13">
        <v>1</v>
      </c>
      <c r="U107" s="3">
        <f t="shared" si="5"/>
        <v>1</v>
      </c>
      <c r="V107" s="3"/>
      <c r="W107">
        <f>LOOKUP(S107,{1,2,3,4,5,6,11,15},{1,2,1,2,2,2,1,2})</f>
        <v>1</v>
      </c>
      <c r="X107">
        <v>4</v>
      </c>
      <c r="Y107" s="3" t="s">
        <v>852</v>
      </c>
      <c r="Z107" s="2">
        <v>1</v>
      </c>
      <c r="AA107">
        <v>15</v>
      </c>
      <c r="AB107" s="1"/>
      <c r="AC107" s="1"/>
    </row>
    <row r="108" spans="1:29" x14ac:dyDescent="0.3">
      <c r="A108" s="30">
        <v>165</v>
      </c>
      <c r="B108" s="2" t="s">
        <v>989</v>
      </c>
      <c r="C108" s="3">
        <v>1</v>
      </c>
      <c r="D108" s="1"/>
      <c r="E108" s="2">
        <v>22</v>
      </c>
      <c r="F108">
        <v>1</v>
      </c>
      <c r="G108" s="2">
        <v>2</v>
      </c>
      <c r="H108">
        <v>2</v>
      </c>
      <c r="I108" s="3">
        <v>2</v>
      </c>
      <c r="J108" s="2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f t="shared" si="7"/>
        <v>1</v>
      </c>
      <c r="S108" s="2">
        <v>3</v>
      </c>
      <c r="T108" s="13">
        <v>2</v>
      </c>
      <c r="U108" s="3">
        <f t="shared" si="5"/>
        <v>2</v>
      </c>
      <c r="V108" s="3"/>
      <c r="W108">
        <f>LOOKUP(S108,{1,2,3,4,5,6,11,15},{1,2,1,2,2,2,1,2})</f>
        <v>1</v>
      </c>
      <c r="X108">
        <v>4</v>
      </c>
      <c r="Y108" s="3" t="s">
        <v>852</v>
      </c>
      <c r="Z108" s="2">
        <v>4</v>
      </c>
      <c r="AA108">
        <v>20</v>
      </c>
      <c r="AB108" s="1"/>
      <c r="AC108" s="1"/>
    </row>
    <row r="109" spans="1:29" x14ac:dyDescent="0.3">
      <c r="A109" s="30">
        <v>166</v>
      </c>
      <c r="B109" s="2" t="s">
        <v>990</v>
      </c>
      <c r="C109" s="3">
        <v>1</v>
      </c>
      <c r="D109" s="1"/>
      <c r="E109" s="2">
        <v>21</v>
      </c>
      <c r="F109">
        <v>1</v>
      </c>
      <c r="G109" s="2">
        <v>2</v>
      </c>
      <c r="H109">
        <v>2</v>
      </c>
      <c r="I109" s="3">
        <v>1</v>
      </c>
      <c r="J109" s="2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f t="shared" si="7"/>
        <v>1</v>
      </c>
      <c r="S109" s="2">
        <v>3</v>
      </c>
      <c r="T109" s="13">
        <v>2</v>
      </c>
      <c r="U109" s="3">
        <f t="shared" si="5"/>
        <v>2</v>
      </c>
      <c r="V109" s="3"/>
      <c r="W109">
        <f>LOOKUP(S109,{1,2,3,4,5,6,11,15},{1,2,1,2,2,2,1,2})</f>
        <v>1</v>
      </c>
      <c r="X109">
        <v>4</v>
      </c>
      <c r="Y109" s="3" t="s">
        <v>852</v>
      </c>
      <c r="Z109" s="2">
        <v>4</v>
      </c>
      <c r="AA109">
        <v>15</v>
      </c>
      <c r="AB109" s="1"/>
      <c r="AC109" s="1"/>
    </row>
    <row r="110" spans="1:29" x14ac:dyDescent="0.3">
      <c r="A110" s="30">
        <v>168</v>
      </c>
      <c r="B110" s="2" t="s">
        <v>991</v>
      </c>
      <c r="C110" s="3">
        <v>1</v>
      </c>
      <c r="D110" s="1"/>
      <c r="E110" s="2">
        <v>25</v>
      </c>
      <c r="F110">
        <v>1</v>
      </c>
      <c r="G110" s="2">
        <v>2</v>
      </c>
      <c r="H110">
        <v>2</v>
      </c>
      <c r="I110" s="3">
        <v>1</v>
      </c>
      <c r="J110" s="2">
        <v>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f t="shared" si="7"/>
        <v>2</v>
      </c>
      <c r="S110" s="2">
        <v>3</v>
      </c>
      <c r="T110" s="13">
        <v>2</v>
      </c>
      <c r="U110" s="3">
        <f t="shared" si="5"/>
        <v>2</v>
      </c>
      <c r="V110" s="3"/>
      <c r="W110">
        <f>LOOKUP(S110,{1,2,3,4,5,6,11,15},{1,2,1,2,2,2,1,2})</f>
        <v>1</v>
      </c>
      <c r="X110">
        <v>4</v>
      </c>
      <c r="Y110" s="3" t="s">
        <v>852</v>
      </c>
      <c r="Z110" s="2">
        <v>2</v>
      </c>
      <c r="AA110">
        <v>18</v>
      </c>
      <c r="AB110" s="1"/>
      <c r="AC110" s="1"/>
    </row>
    <row r="111" spans="1:29" x14ac:dyDescent="0.3">
      <c r="A111" s="30">
        <v>169</v>
      </c>
      <c r="B111" s="2" t="s">
        <v>992</v>
      </c>
      <c r="C111" s="3">
        <v>1</v>
      </c>
      <c r="D111" s="1"/>
      <c r="E111" s="2">
        <v>18</v>
      </c>
      <c r="F111">
        <v>1</v>
      </c>
      <c r="G111" s="2">
        <v>1</v>
      </c>
      <c r="H111">
        <v>2</v>
      </c>
      <c r="I111" s="3">
        <v>1</v>
      </c>
      <c r="J111" s="2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f t="shared" si="7"/>
        <v>1</v>
      </c>
      <c r="S111" s="2">
        <v>3</v>
      </c>
      <c r="T111" s="13">
        <v>1</v>
      </c>
      <c r="U111" s="3">
        <f t="shared" si="5"/>
        <v>1</v>
      </c>
      <c r="V111" s="3"/>
      <c r="W111">
        <f>LOOKUP(S111,{1,2,3,4,5,6,11,15},{1,2,1,2,2,2,1,2})</f>
        <v>1</v>
      </c>
      <c r="X111">
        <v>4</v>
      </c>
      <c r="Y111" s="3" t="s">
        <v>852</v>
      </c>
      <c r="Z111" s="2">
        <v>1</v>
      </c>
      <c r="AA111">
        <v>12</v>
      </c>
      <c r="AB111" s="1"/>
      <c r="AC111" s="1"/>
    </row>
    <row r="112" spans="1:29" x14ac:dyDescent="0.3">
      <c r="A112" s="30">
        <v>170</v>
      </c>
      <c r="B112" s="2" t="s">
        <v>995</v>
      </c>
      <c r="C112" s="3">
        <v>1</v>
      </c>
      <c r="D112" s="1"/>
      <c r="E112" s="2">
        <v>18</v>
      </c>
      <c r="F112">
        <v>1</v>
      </c>
      <c r="G112" s="2">
        <v>1</v>
      </c>
      <c r="H112">
        <v>1</v>
      </c>
      <c r="I112" s="3">
        <v>1</v>
      </c>
      <c r="J112" s="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f t="shared" si="7"/>
        <v>1</v>
      </c>
      <c r="S112" s="2">
        <v>3</v>
      </c>
      <c r="T112" s="13">
        <v>1</v>
      </c>
      <c r="U112" s="3">
        <f t="shared" si="5"/>
        <v>1</v>
      </c>
      <c r="V112" s="3"/>
      <c r="W112">
        <f>LOOKUP(S112,{1,2,3,4,5,6,11,15},{1,2,1,2,2,2,1,2})</f>
        <v>1</v>
      </c>
      <c r="X112">
        <v>4</v>
      </c>
      <c r="Y112" s="3" t="s">
        <v>852</v>
      </c>
      <c r="Z112" s="2">
        <v>1</v>
      </c>
      <c r="AA112">
        <v>10</v>
      </c>
      <c r="AB112" s="1"/>
      <c r="AC112" s="1"/>
    </row>
    <row r="113" spans="1:29" x14ac:dyDescent="0.3">
      <c r="A113" s="30">
        <v>171</v>
      </c>
      <c r="B113" s="2" t="s">
        <v>996</v>
      </c>
      <c r="C113" s="3">
        <v>1</v>
      </c>
      <c r="D113" s="1"/>
      <c r="E113" s="2">
        <v>22</v>
      </c>
      <c r="F113">
        <v>1</v>
      </c>
      <c r="G113" s="2">
        <v>2</v>
      </c>
      <c r="H113">
        <v>2</v>
      </c>
      <c r="I113" s="3">
        <v>1</v>
      </c>
      <c r="J113" s="2">
        <v>1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0</v>
      </c>
      <c r="Q113">
        <f t="shared" si="7"/>
        <v>3</v>
      </c>
      <c r="S113" s="2">
        <v>3</v>
      </c>
      <c r="T113" s="13">
        <v>2</v>
      </c>
      <c r="U113" s="3">
        <f t="shared" si="5"/>
        <v>2</v>
      </c>
      <c r="V113" s="3"/>
      <c r="W113">
        <f>LOOKUP(S113,{1,2,3,4,5,6,11,15},{1,2,1,2,2,2,1,2})</f>
        <v>1</v>
      </c>
      <c r="X113">
        <v>4</v>
      </c>
      <c r="Y113" s="3" t="s">
        <v>852</v>
      </c>
      <c r="Z113" s="2">
        <v>4</v>
      </c>
      <c r="AA113">
        <v>10</v>
      </c>
      <c r="AB113" s="1"/>
      <c r="AC113" s="1"/>
    </row>
    <row r="114" spans="1:29" x14ac:dyDescent="0.3">
      <c r="A114" s="30">
        <v>174</v>
      </c>
      <c r="B114" s="2" t="s">
        <v>999</v>
      </c>
      <c r="C114" s="3">
        <v>1</v>
      </c>
      <c r="D114" s="1"/>
      <c r="E114" s="2">
        <v>18</v>
      </c>
      <c r="F114">
        <v>1</v>
      </c>
      <c r="G114" s="2">
        <v>1</v>
      </c>
      <c r="H114">
        <v>2</v>
      </c>
      <c r="I114" s="3">
        <v>1</v>
      </c>
      <c r="J114" s="2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f t="shared" si="7"/>
        <v>1</v>
      </c>
      <c r="S114" s="2">
        <v>3</v>
      </c>
      <c r="T114" s="13">
        <v>1</v>
      </c>
      <c r="U114" s="3">
        <f t="shared" si="5"/>
        <v>1</v>
      </c>
      <c r="V114" s="3"/>
      <c r="W114">
        <f>LOOKUP(S114,{1,2,3,4,5,6,11,15},{1,2,1,2,2,2,1,2})</f>
        <v>1</v>
      </c>
      <c r="Y114" s="3" t="s">
        <v>852</v>
      </c>
      <c r="Z114" s="2">
        <v>1</v>
      </c>
      <c r="AA114">
        <v>13</v>
      </c>
      <c r="AB114" s="1"/>
      <c r="AC114" s="1"/>
    </row>
    <row r="115" spans="1:29" x14ac:dyDescent="0.3">
      <c r="A115" s="30">
        <v>69</v>
      </c>
      <c r="B115" s="2" t="s">
        <v>808</v>
      </c>
      <c r="C115" s="3">
        <v>1</v>
      </c>
      <c r="D115" s="1"/>
      <c r="E115" s="2">
        <v>24</v>
      </c>
      <c r="F115">
        <v>2</v>
      </c>
      <c r="G115" s="2">
        <v>1</v>
      </c>
      <c r="H115">
        <v>2</v>
      </c>
      <c r="I115" s="3">
        <v>1</v>
      </c>
      <c r="J115" s="2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f t="shared" si="7"/>
        <v>1</v>
      </c>
      <c r="S115" s="2">
        <v>4</v>
      </c>
      <c r="T115" s="13">
        <v>1</v>
      </c>
      <c r="U115" s="3"/>
      <c r="V115" s="3">
        <f>T115</f>
        <v>1</v>
      </c>
      <c r="W115">
        <f>LOOKUP(S115,{1,2,3,4,5,6,11,15},{1,2,1,2,2,2,1,2})</f>
        <v>2</v>
      </c>
      <c r="X115">
        <v>1</v>
      </c>
      <c r="Y115" s="3"/>
      <c r="Z115" s="32"/>
      <c r="AA115" s="31"/>
      <c r="AB115" s="1"/>
      <c r="AC115" s="1"/>
    </row>
    <row r="116" spans="1:29" x14ac:dyDescent="0.3">
      <c r="A116" s="30">
        <v>119</v>
      </c>
      <c r="B116" s="2" t="s">
        <v>894</v>
      </c>
      <c r="C116" s="3">
        <v>1</v>
      </c>
      <c r="D116" s="1"/>
      <c r="E116" s="2">
        <v>20</v>
      </c>
      <c r="F116">
        <v>2</v>
      </c>
      <c r="G116" s="2">
        <v>2</v>
      </c>
      <c r="H116">
        <v>2</v>
      </c>
      <c r="I116" s="3">
        <v>1</v>
      </c>
      <c r="J116" s="2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f t="shared" si="7"/>
        <v>1</v>
      </c>
      <c r="R116" t="s">
        <v>846</v>
      </c>
      <c r="S116" s="2">
        <v>4</v>
      </c>
      <c r="T116" s="13">
        <v>2</v>
      </c>
      <c r="U116" s="3"/>
      <c r="V116" s="3">
        <f t="shared" ref="V116:V165" si="8">T116</f>
        <v>2</v>
      </c>
      <c r="W116">
        <f>LOOKUP(S116,{1,2,3,4,5,6,11,15},{1,2,1,2,2,2,1,2})</f>
        <v>2</v>
      </c>
      <c r="X116">
        <v>2</v>
      </c>
      <c r="Y116" s="3"/>
      <c r="Z116" s="2">
        <v>2</v>
      </c>
      <c r="AA116">
        <v>13</v>
      </c>
      <c r="AB116" s="1"/>
      <c r="AC116" s="1"/>
    </row>
    <row r="117" spans="1:29" x14ac:dyDescent="0.3">
      <c r="A117" s="30">
        <v>122</v>
      </c>
      <c r="B117" s="2" t="s">
        <v>901</v>
      </c>
      <c r="C117" s="3">
        <v>1</v>
      </c>
      <c r="D117" s="1"/>
      <c r="E117" s="2">
        <v>22</v>
      </c>
      <c r="F117">
        <v>1</v>
      </c>
      <c r="G117" s="2">
        <v>1</v>
      </c>
      <c r="H117">
        <v>1</v>
      </c>
      <c r="I117" s="3">
        <v>1</v>
      </c>
      <c r="J117" s="2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f t="shared" si="7"/>
        <v>2</v>
      </c>
      <c r="S117" s="2">
        <v>4</v>
      </c>
      <c r="T117" s="13">
        <v>1</v>
      </c>
      <c r="U117" s="3"/>
      <c r="V117" s="3">
        <f t="shared" si="8"/>
        <v>1</v>
      </c>
      <c r="W117">
        <f>LOOKUP(S117,{1,2,3,4,5,6,11,15},{1,2,1,2,2,2,1,2})</f>
        <v>2</v>
      </c>
      <c r="X117">
        <v>1</v>
      </c>
      <c r="Y117" s="3"/>
      <c r="Z117" s="32"/>
      <c r="AA117">
        <v>9</v>
      </c>
      <c r="AB117" s="1"/>
      <c r="AC117" s="1"/>
    </row>
    <row r="118" spans="1:29" x14ac:dyDescent="0.3">
      <c r="A118" s="30">
        <v>123</v>
      </c>
      <c r="B118" s="2" t="s">
        <v>903</v>
      </c>
      <c r="C118" s="3">
        <v>1</v>
      </c>
      <c r="D118" s="1"/>
      <c r="E118" s="2">
        <v>21</v>
      </c>
      <c r="F118">
        <v>1</v>
      </c>
      <c r="G118" s="2">
        <v>1</v>
      </c>
      <c r="H118">
        <v>2</v>
      </c>
      <c r="I118" s="3">
        <v>1</v>
      </c>
      <c r="J118" s="2">
        <v>1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f t="shared" si="7"/>
        <v>2</v>
      </c>
      <c r="S118" s="2">
        <v>4</v>
      </c>
      <c r="T118" s="13">
        <v>1</v>
      </c>
      <c r="U118" s="3"/>
      <c r="V118" s="3">
        <f t="shared" si="8"/>
        <v>1</v>
      </c>
      <c r="W118">
        <f>LOOKUP(S118,{1,2,3,4,5,6,11,15},{1,2,1,2,2,2,1,2})</f>
        <v>2</v>
      </c>
      <c r="X118">
        <v>1</v>
      </c>
      <c r="Y118" s="3"/>
      <c r="Z118" s="2">
        <v>3</v>
      </c>
      <c r="AA118">
        <v>12</v>
      </c>
      <c r="AB118" s="1"/>
      <c r="AC118" s="1"/>
    </row>
    <row r="119" spans="1:29" x14ac:dyDescent="0.3">
      <c r="A119" s="30">
        <v>124</v>
      </c>
      <c r="B119" s="2" t="s">
        <v>904</v>
      </c>
      <c r="C119" s="3">
        <v>1</v>
      </c>
      <c r="D119" s="1"/>
      <c r="E119" s="2">
        <v>20</v>
      </c>
      <c r="F119">
        <v>1</v>
      </c>
      <c r="G119" s="2">
        <v>2</v>
      </c>
      <c r="H119">
        <v>2</v>
      </c>
      <c r="I119" s="3">
        <v>1</v>
      </c>
      <c r="J119" s="2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f t="shared" si="7"/>
        <v>3</v>
      </c>
      <c r="S119" s="2">
        <v>4</v>
      </c>
      <c r="T119" s="13">
        <v>2</v>
      </c>
      <c r="U119" s="3"/>
      <c r="V119" s="3">
        <f t="shared" si="8"/>
        <v>2</v>
      </c>
      <c r="W119">
        <f>LOOKUP(S119,{1,2,3,4,5,6,11,15},{1,2,1,2,2,2,1,2})</f>
        <v>2</v>
      </c>
      <c r="X119">
        <v>1</v>
      </c>
      <c r="Y119" s="3"/>
      <c r="Z119" s="2">
        <v>3</v>
      </c>
      <c r="AA119">
        <v>8</v>
      </c>
      <c r="AB119" s="1"/>
      <c r="AC119" s="1"/>
    </row>
    <row r="120" spans="1:29" x14ac:dyDescent="0.3">
      <c r="A120" s="30">
        <v>125</v>
      </c>
      <c r="B120" s="2" t="s">
        <v>905</v>
      </c>
      <c r="C120" s="3">
        <v>1</v>
      </c>
      <c r="D120" s="1"/>
      <c r="E120" s="2">
        <v>19</v>
      </c>
      <c r="F120">
        <v>2</v>
      </c>
      <c r="G120" s="2">
        <v>2</v>
      </c>
      <c r="H120">
        <v>2</v>
      </c>
      <c r="I120" s="3">
        <v>1</v>
      </c>
      <c r="J120" s="32">
        <v>2</v>
      </c>
      <c r="K120" s="31">
        <v>0</v>
      </c>
      <c r="L120" s="31">
        <v>0</v>
      </c>
      <c r="M120" s="31">
        <v>0</v>
      </c>
      <c r="N120" s="31">
        <v>0</v>
      </c>
      <c r="O120" s="31">
        <v>0</v>
      </c>
      <c r="P120" s="31">
        <v>0</v>
      </c>
      <c r="Q120" s="31"/>
      <c r="S120" s="2">
        <v>4</v>
      </c>
      <c r="T120" s="13">
        <v>2</v>
      </c>
      <c r="U120" s="3"/>
      <c r="V120" s="3">
        <f t="shared" si="8"/>
        <v>2</v>
      </c>
      <c r="W120">
        <f>LOOKUP(S120,{1,2,3,4,5,6,11,15},{1,2,1,2,2,2,1,2})</f>
        <v>2</v>
      </c>
      <c r="X120">
        <v>1</v>
      </c>
      <c r="Y120" s="3"/>
      <c r="Z120" s="2">
        <v>1</v>
      </c>
      <c r="AA120">
        <v>9</v>
      </c>
      <c r="AB120" s="1"/>
      <c r="AC120" s="1"/>
    </row>
    <row r="121" spans="1:29" x14ac:dyDescent="0.3">
      <c r="A121" s="30">
        <v>126</v>
      </c>
      <c r="B121" s="2" t="s">
        <v>906</v>
      </c>
      <c r="C121" s="3">
        <v>1</v>
      </c>
      <c r="D121" s="1"/>
      <c r="E121" s="2">
        <v>18</v>
      </c>
      <c r="F121">
        <v>2</v>
      </c>
      <c r="G121" s="2">
        <v>2</v>
      </c>
      <c r="H121">
        <v>2</v>
      </c>
      <c r="I121" s="3">
        <v>1</v>
      </c>
      <c r="J121" s="2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f>SUM(K121:P121)</f>
        <v>1</v>
      </c>
      <c r="S121" s="2">
        <v>4</v>
      </c>
      <c r="T121" s="13">
        <v>2</v>
      </c>
      <c r="U121" s="3"/>
      <c r="V121" s="3">
        <f t="shared" si="8"/>
        <v>2</v>
      </c>
      <c r="W121">
        <f>LOOKUP(S121,{1,2,3,4,5,6,11,15},{1,2,1,2,2,2,1,2})</f>
        <v>2</v>
      </c>
      <c r="X121">
        <v>1</v>
      </c>
      <c r="Y121" s="3"/>
      <c r="Z121" s="2">
        <v>2</v>
      </c>
      <c r="AA121">
        <v>9</v>
      </c>
      <c r="AB121" s="1"/>
      <c r="AC121" s="1"/>
    </row>
    <row r="122" spans="1:29" x14ac:dyDescent="0.3">
      <c r="A122" s="30">
        <v>127</v>
      </c>
      <c r="B122" s="2" t="s">
        <v>908</v>
      </c>
      <c r="C122" s="3">
        <v>1</v>
      </c>
      <c r="D122" s="1"/>
      <c r="E122" s="2">
        <v>18</v>
      </c>
      <c r="F122">
        <v>2</v>
      </c>
      <c r="G122" s="2">
        <v>2</v>
      </c>
      <c r="H122">
        <v>2</v>
      </c>
      <c r="I122" s="3">
        <v>1</v>
      </c>
      <c r="J122" s="32">
        <v>2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/>
      <c r="S122" s="2">
        <v>4</v>
      </c>
      <c r="T122" s="13">
        <v>2</v>
      </c>
      <c r="U122" s="3"/>
      <c r="V122" s="3">
        <f t="shared" si="8"/>
        <v>2</v>
      </c>
      <c r="W122">
        <f>LOOKUP(S122,{1,2,3,4,5,6,11,15},{1,2,1,2,2,2,1,2})</f>
        <v>2</v>
      </c>
      <c r="X122">
        <v>1</v>
      </c>
      <c r="Y122" s="3"/>
      <c r="Z122" s="2">
        <v>1</v>
      </c>
      <c r="AA122">
        <v>12</v>
      </c>
      <c r="AB122" s="1"/>
      <c r="AC122" s="1"/>
    </row>
    <row r="123" spans="1:29" x14ac:dyDescent="0.3">
      <c r="A123" s="30">
        <v>150</v>
      </c>
      <c r="B123" s="2" t="s">
        <v>954</v>
      </c>
      <c r="C123" s="3">
        <v>1</v>
      </c>
      <c r="D123" s="1"/>
      <c r="E123" s="2">
        <v>21</v>
      </c>
      <c r="F123">
        <v>1</v>
      </c>
      <c r="G123" s="2">
        <v>2</v>
      </c>
      <c r="H123">
        <v>2</v>
      </c>
      <c r="I123" s="3">
        <v>1</v>
      </c>
      <c r="J123" s="2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f t="shared" ref="Q123:Q132" si="9">SUM(K123:P123)</f>
        <v>3</v>
      </c>
      <c r="S123" s="2">
        <v>4</v>
      </c>
      <c r="T123" s="13">
        <v>2</v>
      </c>
      <c r="U123" s="3"/>
      <c r="V123" s="3">
        <f t="shared" si="8"/>
        <v>2</v>
      </c>
      <c r="W123">
        <f>LOOKUP(S123,{1,2,3,4,5,6,11,15},{1,2,1,2,2,2,1,2})</f>
        <v>2</v>
      </c>
      <c r="X123">
        <v>1</v>
      </c>
      <c r="Y123" s="3"/>
      <c r="Z123" s="2">
        <v>1</v>
      </c>
      <c r="AA123">
        <v>16</v>
      </c>
      <c r="AB123" s="1"/>
      <c r="AC123" s="1"/>
    </row>
    <row r="124" spans="1:29" x14ac:dyDescent="0.3">
      <c r="A124" s="30">
        <v>94</v>
      </c>
      <c r="B124" s="2" t="s">
        <v>860</v>
      </c>
      <c r="C124" s="3">
        <v>1</v>
      </c>
      <c r="D124" s="1"/>
      <c r="E124" s="2">
        <v>20</v>
      </c>
      <c r="F124">
        <v>2</v>
      </c>
      <c r="G124" s="2">
        <v>2</v>
      </c>
      <c r="H124">
        <v>2</v>
      </c>
      <c r="I124" s="3">
        <v>1</v>
      </c>
      <c r="J124" s="2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f t="shared" si="9"/>
        <v>1</v>
      </c>
      <c r="S124" s="2">
        <v>5</v>
      </c>
      <c r="T124" s="13">
        <v>2</v>
      </c>
      <c r="U124" s="3"/>
      <c r="V124" s="3">
        <f t="shared" si="8"/>
        <v>2</v>
      </c>
      <c r="W124">
        <f>LOOKUP(S124,{1,2,3,4,5,6,11,15},{1,2,1,2,2,2,1,2})</f>
        <v>2</v>
      </c>
      <c r="X124">
        <v>1</v>
      </c>
      <c r="Y124" s="3"/>
      <c r="Z124" s="32"/>
      <c r="AA124" s="31"/>
      <c r="AB124" s="1"/>
      <c r="AC124" s="1"/>
    </row>
    <row r="125" spans="1:29" x14ac:dyDescent="0.3">
      <c r="A125" s="30">
        <v>96</v>
      </c>
      <c r="B125" s="2" t="s">
        <v>861</v>
      </c>
      <c r="C125" s="3">
        <v>1</v>
      </c>
      <c r="D125" s="1"/>
      <c r="E125" s="2">
        <v>20</v>
      </c>
      <c r="F125">
        <v>2</v>
      </c>
      <c r="G125" s="2">
        <v>2</v>
      </c>
      <c r="H125">
        <v>2</v>
      </c>
      <c r="I125" s="3">
        <v>1</v>
      </c>
      <c r="J125" s="2">
        <v>1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f t="shared" si="9"/>
        <v>2</v>
      </c>
      <c r="S125" s="2">
        <v>5</v>
      </c>
      <c r="T125" s="13">
        <v>2</v>
      </c>
      <c r="U125" s="3"/>
      <c r="V125" s="3">
        <f t="shared" si="8"/>
        <v>2</v>
      </c>
      <c r="W125">
        <f>LOOKUP(S125,{1,2,3,4,5,6,11,15},{1,2,1,2,2,2,1,2})</f>
        <v>2</v>
      </c>
      <c r="X125">
        <v>1</v>
      </c>
      <c r="Y125" s="3"/>
      <c r="Z125" s="32"/>
      <c r="AA125" s="31"/>
      <c r="AB125" s="1"/>
      <c r="AC125" s="1"/>
    </row>
    <row r="126" spans="1:29" x14ac:dyDescent="0.3">
      <c r="A126" s="30">
        <v>98</v>
      </c>
      <c r="B126" s="2" t="s">
        <v>863</v>
      </c>
      <c r="C126" s="3">
        <v>1</v>
      </c>
      <c r="D126" s="1"/>
      <c r="E126" s="2">
        <v>20</v>
      </c>
      <c r="F126">
        <v>1</v>
      </c>
      <c r="G126" s="2">
        <v>1</v>
      </c>
      <c r="H126">
        <v>1</v>
      </c>
      <c r="I126" s="3">
        <v>1</v>
      </c>
      <c r="J126" s="2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0</v>
      </c>
      <c r="Q126">
        <f t="shared" si="9"/>
        <v>4</v>
      </c>
      <c r="S126" s="2">
        <v>5</v>
      </c>
      <c r="T126" s="13">
        <v>1</v>
      </c>
      <c r="U126" s="3"/>
      <c r="V126" s="3">
        <f t="shared" si="8"/>
        <v>1</v>
      </c>
      <c r="W126">
        <f>LOOKUP(S126,{1,2,3,4,5,6,11,15},{1,2,1,2,2,2,1,2})</f>
        <v>2</v>
      </c>
      <c r="X126">
        <v>1</v>
      </c>
      <c r="Y126" s="3"/>
      <c r="Z126" s="32"/>
      <c r="AA126" s="31"/>
      <c r="AB126" s="1"/>
      <c r="AC126" s="1"/>
    </row>
    <row r="127" spans="1:29" x14ac:dyDescent="0.3">
      <c r="A127" s="30">
        <v>99</v>
      </c>
      <c r="B127" s="2" t="s">
        <v>866</v>
      </c>
      <c r="C127" s="3">
        <v>1</v>
      </c>
      <c r="D127" s="1"/>
      <c r="E127" s="2">
        <v>20</v>
      </c>
      <c r="F127">
        <v>1</v>
      </c>
      <c r="G127" s="2">
        <v>1</v>
      </c>
      <c r="H127">
        <v>1</v>
      </c>
      <c r="I127" s="3">
        <v>1</v>
      </c>
      <c r="J127" s="2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0</v>
      </c>
      <c r="Q127">
        <f t="shared" si="9"/>
        <v>4</v>
      </c>
      <c r="S127" s="2">
        <v>5</v>
      </c>
      <c r="T127" s="13">
        <v>1</v>
      </c>
      <c r="U127" s="3"/>
      <c r="V127" s="3">
        <f t="shared" si="8"/>
        <v>1</v>
      </c>
      <c r="W127">
        <f>LOOKUP(S127,{1,2,3,4,5,6,11,15},{1,2,1,2,2,2,1,2})</f>
        <v>2</v>
      </c>
      <c r="X127">
        <v>1</v>
      </c>
      <c r="Y127" s="3"/>
      <c r="Z127" s="32"/>
      <c r="AA127" s="31"/>
      <c r="AB127" s="1"/>
      <c r="AC127" s="1"/>
    </row>
    <row r="128" spans="1:29" x14ac:dyDescent="0.3">
      <c r="A128" s="30">
        <v>178</v>
      </c>
      <c r="B128" s="2" t="s">
        <v>1000</v>
      </c>
      <c r="C128" s="3">
        <v>1</v>
      </c>
      <c r="D128" s="1"/>
      <c r="E128" s="2">
        <v>19</v>
      </c>
      <c r="F128">
        <v>2</v>
      </c>
      <c r="G128" s="2">
        <v>2</v>
      </c>
      <c r="H128">
        <v>2</v>
      </c>
      <c r="I128" s="3">
        <v>1</v>
      </c>
      <c r="J128" s="2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f t="shared" si="9"/>
        <v>1</v>
      </c>
      <c r="S128" s="2">
        <v>5</v>
      </c>
      <c r="T128" s="13">
        <v>2</v>
      </c>
      <c r="U128" s="3"/>
      <c r="V128" s="3">
        <f t="shared" si="8"/>
        <v>2</v>
      </c>
      <c r="W128">
        <f>LOOKUP(S128,{1,2,3,4,5,6,11,15},{1,2,1,2,2,2,1,2})</f>
        <v>2</v>
      </c>
      <c r="X128">
        <v>1</v>
      </c>
      <c r="Y128" s="3"/>
      <c r="Z128" s="2">
        <v>1</v>
      </c>
      <c r="AA128">
        <v>2</v>
      </c>
      <c r="AB128" s="1"/>
      <c r="AC128" s="1"/>
    </row>
    <row r="129" spans="1:29" x14ac:dyDescent="0.3">
      <c r="A129" s="30">
        <v>179</v>
      </c>
      <c r="B129" s="2" t="s">
        <v>1002</v>
      </c>
      <c r="C129" s="3">
        <v>1</v>
      </c>
      <c r="D129" s="1"/>
      <c r="E129" s="2">
        <v>18</v>
      </c>
      <c r="F129">
        <v>2</v>
      </c>
      <c r="G129" s="2">
        <v>2</v>
      </c>
      <c r="H129">
        <v>2</v>
      </c>
      <c r="I129" s="3">
        <v>1</v>
      </c>
      <c r="J129" s="2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f t="shared" si="9"/>
        <v>1</v>
      </c>
      <c r="S129" s="2">
        <v>5</v>
      </c>
      <c r="T129" s="13">
        <v>2</v>
      </c>
      <c r="U129" s="3"/>
      <c r="V129" s="3">
        <f t="shared" si="8"/>
        <v>2</v>
      </c>
      <c r="W129">
        <f>LOOKUP(S129,{1,2,3,4,5,6,11,15},{1,2,1,2,2,2,1,2})</f>
        <v>2</v>
      </c>
      <c r="X129">
        <v>1</v>
      </c>
      <c r="Y129" s="3"/>
      <c r="Z129" s="2">
        <v>1</v>
      </c>
      <c r="AA129">
        <v>2.5</v>
      </c>
      <c r="AB129" s="1"/>
      <c r="AC129" s="1"/>
    </row>
    <row r="130" spans="1:29" x14ac:dyDescent="0.3">
      <c r="A130" s="30">
        <v>180</v>
      </c>
      <c r="B130" s="2" t="s">
        <v>1003</v>
      </c>
      <c r="C130" s="3">
        <v>1</v>
      </c>
      <c r="D130" s="1"/>
      <c r="E130" s="2">
        <v>21</v>
      </c>
      <c r="F130">
        <v>2</v>
      </c>
      <c r="G130" s="2">
        <v>1</v>
      </c>
      <c r="H130">
        <v>1</v>
      </c>
      <c r="I130" s="3">
        <v>1</v>
      </c>
      <c r="J130" s="2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f t="shared" si="9"/>
        <v>1</v>
      </c>
      <c r="R130" t="s">
        <v>785</v>
      </c>
      <c r="S130" s="2">
        <v>5</v>
      </c>
      <c r="T130" s="13">
        <v>1</v>
      </c>
      <c r="U130" s="3"/>
      <c r="V130" s="3">
        <f t="shared" si="8"/>
        <v>1</v>
      </c>
      <c r="W130">
        <f>LOOKUP(S130,{1,2,3,4,5,6,11,15},{1,2,1,2,2,2,1,2})</f>
        <v>2</v>
      </c>
      <c r="X130">
        <v>1</v>
      </c>
      <c r="Y130" s="3"/>
      <c r="Z130" s="2">
        <v>3</v>
      </c>
      <c r="AA130">
        <v>3</v>
      </c>
      <c r="AB130" s="1"/>
      <c r="AC130" s="1"/>
    </row>
    <row r="131" spans="1:29" x14ac:dyDescent="0.3">
      <c r="A131" s="30">
        <v>181</v>
      </c>
      <c r="B131" s="2" t="s">
        <v>1005</v>
      </c>
      <c r="C131" s="3">
        <v>1</v>
      </c>
      <c r="D131" s="1"/>
      <c r="E131" s="2">
        <v>19</v>
      </c>
      <c r="F131">
        <v>2</v>
      </c>
      <c r="G131" s="2">
        <v>2</v>
      </c>
      <c r="H131">
        <v>2</v>
      </c>
      <c r="I131" s="3">
        <v>1</v>
      </c>
      <c r="J131" s="2">
        <v>1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1</v>
      </c>
      <c r="Q131">
        <f t="shared" si="9"/>
        <v>4</v>
      </c>
      <c r="R131" t="s">
        <v>1006</v>
      </c>
      <c r="S131" s="2">
        <v>5</v>
      </c>
      <c r="T131" s="13">
        <v>2</v>
      </c>
      <c r="U131" s="3"/>
      <c r="V131" s="3">
        <f t="shared" si="8"/>
        <v>2</v>
      </c>
      <c r="W131">
        <f>LOOKUP(S131,{1,2,3,4,5,6,11,15},{1,2,1,2,2,2,1,2})</f>
        <v>2</v>
      </c>
      <c r="X131">
        <v>1</v>
      </c>
      <c r="Y131" s="3"/>
      <c r="Z131" s="2">
        <v>3</v>
      </c>
      <c r="AA131">
        <v>3</v>
      </c>
      <c r="AB131" s="1"/>
      <c r="AC131" s="1"/>
    </row>
    <row r="132" spans="1:29" x14ac:dyDescent="0.3">
      <c r="A132" s="30">
        <v>182</v>
      </c>
      <c r="B132" s="2" t="s">
        <v>1009</v>
      </c>
      <c r="C132" s="3">
        <v>1</v>
      </c>
      <c r="D132" s="1"/>
      <c r="E132" s="2">
        <v>22</v>
      </c>
      <c r="F132">
        <v>2</v>
      </c>
      <c r="G132" s="2">
        <v>2</v>
      </c>
      <c r="H132">
        <v>2</v>
      </c>
      <c r="I132" s="3">
        <v>1</v>
      </c>
      <c r="J132" s="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f t="shared" si="9"/>
        <v>1</v>
      </c>
      <c r="S132" s="2">
        <v>5</v>
      </c>
      <c r="T132" s="13">
        <v>2</v>
      </c>
      <c r="U132" s="3"/>
      <c r="V132" s="3">
        <f t="shared" si="8"/>
        <v>2</v>
      </c>
      <c r="W132">
        <f>LOOKUP(S132,{1,2,3,4,5,6,11,15},{1,2,1,2,2,2,1,2})</f>
        <v>2</v>
      </c>
      <c r="X132">
        <v>1</v>
      </c>
      <c r="Y132" s="3"/>
      <c r="Z132" s="2">
        <v>5</v>
      </c>
      <c r="AA132">
        <v>9</v>
      </c>
      <c r="AB132" s="1"/>
      <c r="AC132" s="1"/>
    </row>
    <row r="133" spans="1:29" x14ac:dyDescent="0.3">
      <c r="A133" s="30">
        <v>183</v>
      </c>
      <c r="B133" s="2" t="s">
        <v>1010</v>
      </c>
      <c r="C133" s="3">
        <v>1</v>
      </c>
      <c r="D133" s="1"/>
      <c r="E133" s="2">
        <v>20</v>
      </c>
      <c r="F133">
        <v>1</v>
      </c>
      <c r="G133" s="2">
        <v>2</v>
      </c>
      <c r="H133">
        <v>2</v>
      </c>
      <c r="I133" s="3">
        <v>1</v>
      </c>
      <c r="J133" s="32">
        <v>2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/>
      <c r="S133" s="2">
        <v>5</v>
      </c>
      <c r="T133" s="13">
        <v>2</v>
      </c>
      <c r="U133" s="3"/>
      <c r="V133" s="3">
        <f t="shared" si="8"/>
        <v>2</v>
      </c>
      <c r="W133">
        <f>LOOKUP(S133,{1,2,3,4,5,6,11,15},{1,2,1,2,2,2,1,2})</f>
        <v>2</v>
      </c>
      <c r="X133">
        <v>1</v>
      </c>
      <c r="Y133" s="3"/>
      <c r="Z133" s="2">
        <v>1</v>
      </c>
      <c r="AA133">
        <v>2</v>
      </c>
      <c r="AB133" s="1"/>
      <c r="AC133" s="1"/>
    </row>
    <row r="134" spans="1:29" x14ac:dyDescent="0.3">
      <c r="A134" s="30">
        <v>184</v>
      </c>
      <c r="B134" s="2" t="s">
        <v>1011</v>
      </c>
      <c r="C134" s="3">
        <v>1</v>
      </c>
      <c r="D134" s="1"/>
      <c r="E134" s="2">
        <v>21</v>
      </c>
      <c r="F134">
        <v>1</v>
      </c>
      <c r="G134" s="2">
        <v>1</v>
      </c>
      <c r="H134">
        <v>1</v>
      </c>
      <c r="I134" s="3">
        <v>1</v>
      </c>
      <c r="J134" s="2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f t="shared" ref="Q134:Q139" si="10">SUM(K134:P134)</f>
        <v>1</v>
      </c>
      <c r="R134" t="s">
        <v>1012</v>
      </c>
      <c r="S134" s="2">
        <v>5</v>
      </c>
      <c r="T134" s="13">
        <v>1</v>
      </c>
      <c r="U134" s="3"/>
      <c r="V134" s="3">
        <f t="shared" si="8"/>
        <v>1</v>
      </c>
      <c r="W134">
        <f>LOOKUP(S134,{1,2,3,4,5,6,11,15},{1,2,1,2,2,2,1,2})</f>
        <v>2</v>
      </c>
      <c r="X134">
        <v>1</v>
      </c>
      <c r="Y134" s="3"/>
      <c r="Z134" s="2">
        <v>2</v>
      </c>
      <c r="AA134">
        <v>2</v>
      </c>
      <c r="AB134" s="1"/>
      <c r="AC134" s="1"/>
    </row>
    <row r="135" spans="1:29" x14ac:dyDescent="0.3">
      <c r="A135" s="30">
        <v>185</v>
      </c>
      <c r="B135" s="2" t="s">
        <v>1016</v>
      </c>
      <c r="C135" s="3">
        <v>1</v>
      </c>
      <c r="D135" s="1"/>
      <c r="E135" s="2">
        <v>20</v>
      </c>
      <c r="F135">
        <v>2</v>
      </c>
      <c r="G135" s="2">
        <v>1</v>
      </c>
      <c r="H135">
        <v>1</v>
      </c>
      <c r="I135" s="3">
        <v>1</v>
      </c>
      <c r="J135" s="2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f t="shared" si="10"/>
        <v>2</v>
      </c>
      <c r="R135" t="s">
        <v>785</v>
      </c>
      <c r="S135" s="2">
        <v>5</v>
      </c>
      <c r="T135" s="13">
        <v>1</v>
      </c>
      <c r="U135" s="3"/>
      <c r="V135" s="3">
        <f t="shared" si="8"/>
        <v>1</v>
      </c>
      <c r="W135">
        <f>LOOKUP(S135,{1,2,3,4,5,6,11,15},{1,2,1,2,2,2,1,2})</f>
        <v>2</v>
      </c>
      <c r="X135">
        <v>1</v>
      </c>
      <c r="Y135" s="3"/>
      <c r="Z135" s="2">
        <v>2</v>
      </c>
      <c r="AA135">
        <v>3</v>
      </c>
      <c r="AB135" s="1"/>
      <c r="AC135" s="1"/>
    </row>
    <row r="136" spans="1:29" x14ac:dyDescent="0.3">
      <c r="A136" s="30">
        <v>186</v>
      </c>
      <c r="B136" s="2" t="s">
        <v>1018</v>
      </c>
      <c r="C136" s="3">
        <v>1</v>
      </c>
      <c r="D136" s="1"/>
      <c r="E136" s="2">
        <v>22</v>
      </c>
      <c r="F136">
        <v>1</v>
      </c>
      <c r="G136" s="2">
        <v>1</v>
      </c>
      <c r="H136">
        <v>1</v>
      </c>
      <c r="I136" s="3">
        <v>1</v>
      </c>
      <c r="J136" s="2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1</v>
      </c>
      <c r="Q136">
        <f t="shared" si="10"/>
        <v>5</v>
      </c>
      <c r="S136" s="2">
        <v>5</v>
      </c>
      <c r="T136" s="13">
        <v>1</v>
      </c>
      <c r="U136" s="3"/>
      <c r="V136" s="3">
        <f t="shared" si="8"/>
        <v>1</v>
      </c>
      <c r="W136">
        <f>LOOKUP(S136,{1,2,3,4,5,6,11,15},{1,2,1,2,2,2,1,2})</f>
        <v>2</v>
      </c>
      <c r="X136">
        <v>1</v>
      </c>
      <c r="Y136" s="3"/>
      <c r="Z136" s="2">
        <v>2</v>
      </c>
      <c r="AA136">
        <v>3</v>
      </c>
      <c r="AB136" s="1"/>
      <c r="AC136" s="1"/>
    </row>
    <row r="137" spans="1:29" x14ac:dyDescent="0.3">
      <c r="A137" s="30">
        <v>187</v>
      </c>
      <c r="B137" s="2" t="s">
        <v>1024</v>
      </c>
      <c r="C137" s="3">
        <v>1</v>
      </c>
      <c r="D137" s="1"/>
      <c r="E137" s="2">
        <v>19</v>
      </c>
      <c r="F137">
        <v>1</v>
      </c>
      <c r="G137" s="2">
        <v>2</v>
      </c>
      <c r="H137">
        <v>2</v>
      </c>
      <c r="I137" s="3">
        <v>1</v>
      </c>
      <c r="J137" s="2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f t="shared" si="10"/>
        <v>2</v>
      </c>
      <c r="R137" t="s">
        <v>1025</v>
      </c>
      <c r="S137" s="2">
        <v>5</v>
      </c>
      <c r="T137" s="13">
        <v>2</v>
      </c>
      <c r="U137" s="3"/>
      <c r="V137" s="3">
        <f t="shared" si="8"/>
        <v>2</v>
      </c>
      <c r="W137">
        <f>LOOKUP(S137,{1,2,3,4,5,6,11,15},{1,2,1,2,2,2,1,2})</f>
        <v>2</v>
      </c>
      <c r="X137">
        <v>1</v>
      </c>
      <c r="Y137" s="3"/>
      <c r="Z137" s="2">
        <v>1</v>
      </c>
      <c r="AA137">
        <v>2</v>
      </c>
      <c r="AB137" s="1"/>
      <c r="AC137" s="1"/>
    </row>
    <row r="138" spans="1:29" x14ac:dyDescent="0.3">
      <c r="A138" s="30">
        <v>188</v>
      </c>
      <c r="B138" s="2" t="s">
        <v>1026</v>
      </c>
      <c r="C138" s="3">
        <v>1</v>
      </c>
      <c r="D138" s="1"/>
      <c r="E138" s="2">
        <v>20</v>
      </c>
      <c r="F138">
        <v>1</v>
      </c>
      <c r="G138" s="2">
        <v>1</v>
      </c>
      <c r="H138">
        <v>1</v>
      </c>
      <c r="I138" s="3">
        <v>1</v>
      </c>
      <c r="J138" s="2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f t="shared" si="10"/>
        <v>1</v>
      </c>
      <c r="S138" s="2">
        <v>5</v>
      </c>
      <c r="T138" s="13">
        <v>1</v>
      </c>
      <c r="U138" s="3"/>
      <c r="V138" s="3">
        <f t="shared" si="8"/>
        <v>1</v>
      </c>
      <c r="W138">
        <f>LOOKUP(S138,{1,2,3,4,5,6,11,15},{1,2,1,2,2,2,1,2})</f>
        <v>2</v>
      </c>
      <c r="X138">
        <v>1</v>
      </c>
      <c r="Y138" s="3"/>
      <c r="Z138" s="2">
        <v>3</v>
      </c>
      <c r="AA138">
        <v>7</v>
      </c>
      <c r="AB138" s="1"/>
      <c r="AC138" s="1"/>
    </row>
    <row r="139" spans="1:29" x14ac:dyDescent="0.3">
      <c r="A139" s="30">
        <v>189</v>
      </c>
      <c r="B139" s="2" t="s">
        <v>1032</v>
      </c>
      <c r="C139" s="3">
        <v>1</v>
      </c>
      <c r="D139" s="1"/>
      <c r="E139" s="2">
        <v>24</v>
      </c>
      <c r="F139">
        <v>1</v>
      </c>
      <c r="G139" s="2">
        <v>2</v>
      </c>
      <c r="H139">
        <v>2</v>
      </c>
      <c r="I139" s="3">
        <v>1</v>
      </c>
      <c r="J139" s="2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f t="shared" si="10"/>
        <v>3</v>
      </c>
      <c r="S139" s="2">
        <v>5</v>
      </c>
      <c r="T139" s="13">
        <v>2</v>
      </c>
      <c r="U139" s="3"/>
      <c r="V139" s="3">
        <f t="shared" si="8"/>
        <v>2</v>
      </c>
      <c r="W139">
        <f>LOOKUP(S139,{1,2,3,4,5,6,11,15},{1,2,1,2,2,2,1,2})</f>
        <v>2</v>
      </c>
      <c r="X139">
        <v>1</v>
      </c>
      <c r="Y139" s="3"/>
      <c r="Z139" s="2">
        <v>1</v>
      </c>
      <c r="AA139">
        <v>10</v>
      </c>
      <c r="AB139" s="1"/>
      <c r="AC139" s="1"/>
    </row>
    <row r="140" spans="1:29" x14ac:dyDescent="0.3">
      <c r="A140" s="30">
        <v>190</v>
      </c>
      <c r="B140" s="2" t="s">
        <v>1035</v>
      </c>
      <c r="C140" s="3">
        <v>1</v>
      </c>
      <c r="D140" s="1"/>
      <c r="E140" s="2">
        <v>23</v>
      </c>
      <c r="F140">
        <v>1</v>
      </c>
      <c r="G140" s="2">
        <v>1</v>
      </c>
      <c r="H140">
        <v>1</v>
      </c>
      <c r="I140" s="3">
        <v>1</v>
      </c>
      <c r="J140" s="32">
        <v>2</v>
      </c>
      <c r="K140" s="31">
        <v>0</v>
      </c>
      <c r="L140" s="31">
        <v>0</v>
      </c>
      <c r="M140" s="31">
        <v>0</v>
      </c>
      <c r="N140" s="31">
        <v>0</v>
      </c>
      <c r="O140" s="31">
        <v>0</v>
      </c>
      <c r="P140" s="31">
        <v>0</v>
      </c>
      <c r="Q140" s="31"/>
      <c r="S140" s="2">
        <v>5</v>
      </c>
      <c r="T140" s="13">
        <v>1</v>
      </c>
      <c r="U140" s="3"/>
      <c r="V140" s="3">
        <f t="shared" si="8"/>
        <v>1</v>
      </c>
      <c r="W140">
        <f>LOOKUP(S140,{1,2,3,4,5,6,11,15},{1,2,1,2,2,2,1,2})</f>
        <v>2</v>
      </c>
      <c r="X140">
        <v>1</v>
      </c>
      <c r="Y140" s="3"/>
      <c r="Z140" s="2">
        <v>4</v>
      </c>
      <c r="AA140">
        <v>5</v>
      </c>
      <c r="AB140" s="1"/>
      <c r="AC140" s="1"/>
    </row>
    <row r="141" spans="1:29" x14ac:dyDescent="0.3">
      <c r="A141" s="30">
        <v>191</v>
      </c>
      <c r="B141" s="2" t="s">
        <v>1041</v>
      </c>
      <c r="C141" s="3">
        <v>1</v>
      </c>
      <c r="D141" s="1"/>
      <c r="E141" s="2">
        <v>19</v>
      </c>
      <c r="F141">
        <v>1</v>
      </c>
      <c r="G141" s="2">
        <v>2</v>
      </c>
      <c r="H141">
        <v>2</v>
      </c>
      <c r="I141" s="3">
        <v>2</v>
      </c>
      <c r="J141" s="32">
        <v>2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/>
      <c r="S141" s="2">
        <v>5</v>
      </c>
      <c r="T141" s="13">
        <v>2</v>
      </c>
      <c r="U141" s="3"/>
      <c r="V141" s="3">
        <f t="shared" si="8"/>
        <v>2</v>
      </c>
      <c r="W141">
        <f>LOOKUP(S141,{1,2,3,4,5,6,11,15},{1,2,1,2,2,2,1,2})</f>
        <v>2</v>
      </c>
      <c r="X141">
        <v>1</v>
      </c>
      <c r="Y141" s="3"/>
      <c r="Z141" s="2">
        <v>2</v>
      </c>
      <c r="AA141">
        <v>6</v>
      </c>
      <c r="AB141" s="1"/>
      <c r="AC141" s="1"/>
    </row>
    <row r="142" spans="1:29" x14ac:dyDescent="0.3">
      <c r="A142" s="30">
        <v>15</v>
      </c>
      <c r="B142" s="2" t="s">
        <v>693</v>
      </c>
      <c r="C142" s="3">
        <v>1</v>
      </c>
      <c r="D142" s="1"/>
      <c r="E142" s="2">
        <v>20</v>
      </c>
      <c r="F142">
        <v>1</v>
      </c>
      <c r="G142" s="2">
        <v>2</v>
      </c>
      <c r="H142">
        <v>2</v>
      </c>
      <c r="I142" s="3">
        <v>1</v>
      </c>
      <c r="J142" s="2">
        <v>1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f>SUM(K142:P142)</f>
        <v>2</v>
      </c>
      <c r="S142" s="2">
        <v>6</v>
      </c>
      <c r="T142" s="13">
        <v>2</v>
      </c>
      <c r="U142" s="3"/>
      <c r="V142" s="3">
        <f t="shared" si="8"/>
        <v>2</v>
      </c>
      <c r="W142">
        <f>LOOKUP(S142,{1,2,3,4,5,6,11,15},{1,2,1,2,2,2,1,2})</f>
        <v>2</v>
      </c>
      <c r="X142">
        <v>2</v>
      </c>
      <c r="Y142" s="3"/>
      <c r="Z142" s="32"/>
      <c r="AA142" s="31"/>
      <c r="AB142" s="1"/>
      <c r="AC142" s="1"/>
    </row>
    <row r="143" spans="1:29" x14ac:dyDescent="0.3">
      <c r="A143" s="30">
        <v>17</v>
      </c>
      <c r="B143" s="2" t="s">
        <v>694</v>
      </c>
      <c r="C143" s="3">
        <v>1</v>
      </c>
      <c r="D143" s="1"/>
      <c r="E143" s="2">
        <v>18</v>
      </c>
      <c r="F143">
        <v>1</v>
      </c>
      <c r="G143" s="2">
        <v>2</v>
      </c>
      <c r="H143">
        <v>2</v>
      </c>
      <c r="I143" s="3">
        <v>1</v>
      </c>
      <c r="J143" s="2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f>SUM(K143:P143)</f>
        <v>2</v>
      </c>
      <c r="S143" s="2">
        <v>6</v>
      </c>
      <c r="T143" s="13">
        <v>2</v>
      </c>
      <c r="U143" s="3"/>
      <c r="V143" s="3">
        <f t="shared" si="8"/>
        <v>2</v>
      </c>
      <c r="W143">
        <f>LOOKUP(S143,{1,2,3,4,5,6,11,15},{1,2,1,2,2,2,1,2})</f>
        <v>2</v>
      </c>
      <c r="X143">
        <v>2</v>
      </c>
      <c r="Y143" s="3"/>
      <c r="Z143" s="32"/>
      <c r="AA143" s="31"/>
      <c r="AB143" s="1"/>
      <c r="AC143" s="1"/>
    </row>
    <row r="144" spans="1:29" x14ac:dyDescent="0.3">
      <c r="A144" s="30">
        <v>18</v>
      </c>
      <c r="B144" s="2" t="s">
        <v>697</v>
      </c>
      <c r="C144" s="3">
        <v>1</v>
      </c>
      <c r="D144" s="1"/>
      <c r="E144" s="2">
        <v>19</v>
      </c>
      <c r="F144">
        <v>2</v>
      </c>
      <c r="G144" s="2">
        <v>2</v>
      </c>
      <c r="H144">
        <v>2</v>
      </c>
      <c r="I144" s="3">
        <v>1</v>
      </c>
      <c r="J144" s="2">
        <v>1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f>SUM(K144:P144)</f>
        <v>2</v>
      </c>
      <c r="S144" s="2">
        <v>6</v>
      </c>
      <c r="T144" s="13">
        <v>2</v>
      </c>
      <c r="U144" s="3"/>
      <c r="V144" s="3">
        <f t="shared" si="8"/>
        <v>2</v>
      </c>
      <c r="W144">
        <f>LOOKUP(S144,{1,2,3,4,5,6,11,15},{1,2,1,2,2,2,1,2})</f>
        <v>2</v>
      </c>
      <c r="X144">
        <v>2</v>
      </c>
      <c r="Y144" s="3"/>
      <c r="Z144" s="32"/>
      <c r="AA144" s="31"/>
      <c r="AB144" s="1"/>
      <c r="AC144" s="1"/>
    </row>
    <row r="145" spans="1:29" x14ac:dyDescent="0.3">
      <c r="A145" s="30">
        <v>19</v>
      </c>
      <c r="B145" s="2" t="s">
        <v>698</v>
      </c>
      <c r="C145" s="3">
        <v>1</v>
      </c>
      <c r="D145" s="1"/>
      <c r="E145" s="2">
        <v>19</v>
      </c>
      <c r="F145">
        <v>1</v>
      </c>
      <c r="G145" s="2">
        <v>2</v>
      </c>
      <c r="H145">
        <v>2</v>
      </c>
      <c r="I145" s="3">
        <v>1</v>
      </c>
      <c r="J145" s="2">
        <v>1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0</v>
      </c>
      <c r="Q145">
        <f>SUM(K145:P145)</f>
        <v>2</v>
      </c>
      <c r="S145" s="2">
        <v>6</v>
      </c>
      <c r="T145" s="13">
        <v>2</v>
      </c>
      <c r="U145" s="3"/>
      <c r="V145" s="3">
        <f t="shared" si="8"/>
        <v>2</v>
      </c>
      <c r="W145">
        <f>LOOKUP(S145,{1,2,3,4,5,6,11,15},{1,2,1,2,2,2,1,2})</f>
        <v>2</v>
      </c>
      <c r="X145">
        <v>2</v>
      </c>
      <c r="Y145" s="3"/>
      <c r="Z145" s="32"/>
      <c r="AA145" s="31"/>
      <c r="AB145" s="1"/>
      <c r="AC145" s="1"/>
    </row>
    <row r="146" spans="1:29" x14ac:dyDescent="0.3">
      <c r="A146" s="30">
        <v>20</v>
      </c>
      <c r="B146" s="2" t="s">
        <v>701</v>
      </c>
      <c r="C146" s="3">
        <v>1</v>
      </c>
      <c r="D146" s="1"/>
      <c r="E146" s="2">
        <v>19</v>
      </c>
      <c r="F146">
        <v>1</v>
      </c>
      <c r="G146" s="2">
        <v>2</v>
      </c>
      <c r="H146">
        <v>2</v>
      </c>
      <c r="I146" s="3">
        <v>1</v>
      </c>
      <c r="J146" s="32">
        <v>2</v>
      </c>
      <c r="K146" s="31">
        <v>1</v>
      </c>
      <c r="L146" s="31">
        <v>0</v>
      </c>
      <c r="M146" s="31">
        <v>0</v>
      </c>
      <c r="N146" s="31">
        <v>0</v>
      </c>
      <c r="O146" s="31">
        <v>0</v>
      </c>
      <c r="P146" s="31">
        <v>0</v>
      </c>
      <c r="Q146" s="31"/>
      <c r="S146" s="2">
        <v>6</v>
      </c>
      <c r="T146" s="13">
        <v>2</v>
      </c>
      <c r="U146" s="3"/>
      <c r="V146" s="3">
        <f t="shared" si="8"/>
        <v>2</v>
      </c>
      <c r="W146">
        <f>LOOKUP(S146,{1,2,3,4,5,6,11,15},{1,2,1,2,2,2,1,2})</f>
        <v>2</v>
      </c>
      <c r="X146">
        <v>2</v>
      </c>
      <c r="Y146" s="3"/>
      <c r="Z146" s="32"/>
      <c r="AA146" s="31"/>
      <c r="AB146" s="1"/>
      <c r="AC146" s="1"/>
    </row>
    <row r="147" spans="1:29" x14ac:dyDescent="0.3">
      <c r="A147" s="30">
        <v>21</v>
      </c>
      <c r="B147" s="2" t="s">
        <v>702</v>
      </c>
      <c r="C147" s="3">
        <v>1</v>
      </c>
      <c r="D147" s="1"/>
      <c r="E147" s="2">
        <v>21</v>
      </c>
      <c r="F147">
        <v>2</v>
      </c>
      <c r="G147" s="2">
        <v>1</v>
      </c>
      <c r="H147">
        <v>1</v>
      </c>
      <c r="I147" s="3">
        <v>1</v>
      </c>
      <c r="J147" s="2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f>SUM(K147:P147)</f>
        <v>1</v>
      </c>
      <c r="R147" t="s">
        <v>703</v>
      </c>
      <c r="S147" s="2">
        <v>6</v>
      </c>
      <c r="T147" s="13">
        <v>1</v>
      </c>
      <c r="U147" s="3"/>
      <c r="V147" s="3">
        <f t="shared" si="8"/>
        <v>1</v>
      </c>
      <c r="W147">
        <f>LOOKUP(S147,{1,2,3,4,5,6,11,15},{1,2,1,2,2,2,1,2})</f>
        <v>2</v>
      </c>
      <c r="X147">
        <v>2</v>
      </c>
      <c r="Y147" s="3"/>
      <c r="Z147" s="32"/>
      <c r="AA147" s="31"/>
      <c r="AB147" s="1"/>
      <c r="AC147" s="1"/>
    </row>
    <row r="148" spans="1:29" x14ac:dyDescent="0.3">
      <c r="A148" s="30">
        <v>22</v>
      </c>
      <c r="B148" s="2" t="s">
        <v>705</v>
      </c>
      <c r="C148" s="3">
        <v>1</v>
      </c>
      <c r="D148" s="1"/>
      <c r="E148" s="2">
        <v>19</v>
      </c>
      <c r="F148">
        <v>2</v>
      </c>
      <c r="G148" s="2">
        <v>1</v>
      </c>
      <c r="H148">
        <v>1</v>
      </c>
      <c r="I148" s="3">
        <v>1</v>
      </c>
      <c r="J148" s="2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f>SUM(K148:P148)</f>
        <v>2</v>
      </c>
      <c r="S148" s="2">
        <v>6</v>
      </c>
      <c r="T148" s="13">
        <v>1</v>
      </c>
      <c r="U148" s="3"/>
      <c r="V148" s="3">
        <f t="shared" si="8"/>
        <v>1</v>
      </c>
      <c r="W148">
        <f>LOOKUP(S148,{1,2,3,4,5,6,11,15},{1,2,1,2,2,2,1,2})</f>
        <v>2</v>
      </c>
      <c r="X148">
        <v>2</v>
      </c>
      <c r="Y148" s="3"/>
      <c r="Z148" s="32"/>
      <c r="AA148" s="31"/>
      <c r="AB148" s="1"/>
      <c r="AC148" s="1"/>
    </row>
    <row r="149" spans="1:29" x14ac:dyDescent="0.3">
      <c r="A149" s="30">
        <v>23</v>
      </c>
      <c r="B149" s="2" t="s">
        <v>706</v>
      </c>
      <c r="C149" s="3">
        <v>1</v>
      </c>
      <c r="D149" s="1"/>
      <c r="E149" s="2">
        <v>21</v>
      </c>
      <c r="F149">
        <v>1</v>
      </c>
      <c r="G149" s="2">
        <v>2</v>
      </c>
      <c r="H149">
        <v>2</v>
      </c>
      <c r="I149" s="3">
        <v>1</v>
      </c>
      <c r="J149" s="2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f>SUM(K149:P149)</f>
        <v>1</v>
      </c>
      <c r="S149" s="2">
        <v>6</v>
      </c>
      <c r="T149" s="13">
        <v>2</v>
      </c>
      <c r="U149" s="3"/>
      <c r="V149" s="3">
        <f t="shared" si="8"/>
        <v>2</v>
      </c>
      <c r="W149">
        <f>LOOKUP(S149,{1,2,3,4,5,6,11,15},{1,2,1,2,2,2,1,2})</f>
        <v>2</v>
      </c>
      <c r="X149">
        <v>2</v>
      </c>
      <c r="Y149" s="3"/>
      <c r="Z149" s="32"/>
      <c r="AA149" s="31"/>
      <c r="AB149" s="1"/>
      <c r="AC149" s="1"/>
    </row>
    <row r="150" spans="1:29" x14ac:dyDescent="0.3">
      <c r="A150" s="30">
        <v>28</v>
      </c>
      <c r="B150" s="2" t="s">
        <v>715</v>
      </c>
      <c r="C150" s="3">
        <v>1</v>
      </c>
      <c r="D150" s="1"/>
      <c r="E150" s="2">
        <v>21</v>
      </c>
      <c r="F150">
        <v>2</v>
      </c>
      <c r="G150" s="2">
        <v>2</v>
      </c>
      <c r="H150">
        <v>2</v>
      </c>
      <c r="I150" s="3">
        <v>1</v>
      </c>
      <c r="J150" s="2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f>SUM(K150:P150)</f>
        <v>2</v>
      </c>
      <c r="S150" s="2">
        <v>6</v>
      </c>
      <c r="T150" s="13">
        <v>2</v>
      </c>
      <c r="U150" s="3"/>
      <c r="V150" s="3">
        <f t="shared" si="8"/>
        <v>2</v>
      </c>
      <c r="W150">
        <f>LOOKUP(S150,{1,2,3,4,5,6,11,15},{1,2,1,2,2,2,1,2})</f>
        <v>2</v>
      </c>
      <c r="X150">
        <v>2</v>
      </c>
      <c r="Y150" s="3"/>
      <c r="Z150" s="32"/>
      <c r="AA150" s="31"/>
      <c r="AB150" s="1"/>
      <c r="AC150" s="1"/>
    </row>
    <row r="151" spans="1:29" x14ac:dyDescent="0.3">
      <c r="A151" s="30">
        <v>29</v>
      </c>
      <c r="B151" s="2" t="s">
        <v>716</v>
      </c>
      <c r="C151" s="3">
        <v>1</v>
      </c>
      <c r="D151" s="1"/>
      <c r="E151" s="2">
        <v>19</v>
      </c>
      <c r="F151">
        <v>1</v>
      </c>
      <c r="G151" s="2">
        <v>2</v>
      </c>
      <c r="H151">
        <v>2</v>
      </c>
      <c r="I151" s="3">
        <v>1</v>
      </c>
      <c r="J151" s="32">
        <v>2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/>
      <c r="S151" s="2">
        <v>6</v>
      </c>
      <c r="T151" s="13">
        <v>2</v>
      </c>
      <c r="U151" s="3"/>
      <c r="V151" s="3">
        <f t="shared" si="8"/>
        <v>2</v>
      </c>
      <c r="W151">
        <f>LOOKUP(S151,{1,2,3,4,5,6,11,15},{1,2,1,2,2,2,1,2})</f>
        <v>2</v>
      </c>
      <c r="X151">
        <v>2</v>
      </c>
      <c r="Y151" s="3"/>
      <c r="Z151" s="32"/>
      <c r="AA151" s="31"/>
      <c r="AB151" s="1"/>
      <c r="AC151" s="1"/>
    </row>
    <row r="152" spans="1:29" x14ac:dyDescent="0.3">
      <c r="A152" s="30">
        <v>30</v>
      </c>
      <c r="B152" s="2" t="s">
        <v>717</v>
      </c>
      <c r="C152" s="3">
        <v>1</v>
      </c>
      <c r="D152" s="1"/>
      <c r="E152" s="2">
        <v>18</v>
      </c>
      <c r="F152">
        <v>1</v>
      </c>
      <c r="G152" s="2">
        <v>2</v>
      </c>
      <c r="H152">
        <v>2</v>
      </c>
      <c r="I152" s="3">
        <v>1</v>
      </c>
      <c r="J152" s="2">
        <v>1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f t="shared" ref="Q152:Q159" si="11">SUM(K152:P152)</f>
        <v>5</v>
      </c>
      <c r="S152" s="2">
        <v>6</v>
      </c>
      <c r="T152" s="13">
        <v>2</v>
      </c>
      <c r="U152" s="3"/>
      <c r="V152" s="3">
        <f t="shared" si="8"/>
        <v>2</v>
      </c>
      <c r="W152">
        <f>LOOKUP(S152,{1,2,3,4,5,6,11,15},{1,2,1,2,2,2,1,2})</f>
        <v>2</v>
      </c>
      <c r="X152">
        <v>2</v>
      </c>
      <c r="Y152" s="3"/>
      <c r="Z152" s="32"/>
      <c r="AA152" s="31"/>
      <c r="AB152" s="1"/>
      <c r="AC152" s="1"/>
    </row>
    <row r="153" spans="1:29" x14ac:dyDescent="0.3">
      <c r="A153" s="30">
        <v>31</v>
      </c>
      <c r="B153" s="2" t="s">
        <v>719</v>
      </c>
      <c r="C153" s="3">
        <v>1</v>
      </c>
      <c r="D153" s="1"/>
      <c r="E153" s="2">
        <v>26</v>
      </c>
      <c r="F153">
        <v>2</v>
      </c>
      <c r="G153" s="2">
        <v>2</v>
      </c>
      <c r="H153">
        <v>2</v>
      </c>
      <c r="I153" s="3">
        <v>1</v>
      </c>
      <c r="J153" s="2">
        <v>1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0</v>
      </c>
      <c r="Q153">
        <f t="shared" si="11"/>
        <v>3</v>
      </c>
      <c r="S153" s="2">
        <v>6</v>
      </c>
      <c r="T153" s="13">
        <v>2</v>
      </c>
      <c r="U153" s="3"/>
      <c r="V153" s="3">
        <f t="shared" si="8"/>
        <v>2</v>
      </c>
      <c r="W153">
        <f>LOOKUP(S153,{1,2,3,4,5,6,11,15},{1,2,1,2,2,2,1,2})</f>
        <v>2</v>
      </c>
      <c r="X153">
        <v>2</v>
      </c>
      <c r="Y153" s="3"/>
      <c r="Z153" s="32"/>
      <c r="AA153" s="31"/>
      <c r="AB153" s="1"/>
      <c r="AC153" s="1"/>
    </row>
    <row r="154" spans="1:29" x14ac:dyDescent="0.3">
      <c r="A154" s="30">
        <v>32</v>
      </c>
      <c r="B154" s="2" t="s">
        <v>720</v>
      </c>
      <c r="C154" s="3">
        <v>1</v>
      </c>
      <c r="D154" s="1"/>
      <c r="E154" s="2">
        <v>18</v>
      </c>
      <c r="F154">
        <v>1</v>
      </c>
      <c r="G154" s="2">
        <v>1</v>
      </c>
      <c r="H154">
        <v>1</v>
      </c>
      <c r="I154" s="3">
        <v>1</v>
      </c>
      <c r="J154" s="2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f t="shared" si="11"/>
        <v>1</v>
      </c>
      <c r="S154" s="2">
        <v>6</v>
      </c>
      <c r="T154" s="13">
        <v>1</v>
      </c>
      <c r="U154" s="3"/>
      <c r="V154" s="3">
        <f t="shared" si="8"/>
        <v>1</v>
      </c>
      <c r="W154">
        <f>LOOKUP(S154,{1,2,3,4,5,6,11,15},{1,2,1,2,2,2,1,2})</f>
        <v>2</v>
      </c>
      <c r="X154">
        <v>2</v>
      </c>
      <c r="Y154" s="3"/>
      <c r="Z154" s="32"/>
      <c r="AA154" s="31"/>
      <c r="AB154" s="1"/>
      <c r="AC154" s="1"/>
    </row>
    <row r="155" spans="1:29" x14ac:dyDescent="0.3">
      <c r="A155" s="30">
        <v>33</v>
      </c>
      <c r="B155" s="2" t="s">
        <v>721</v>
      </c>
      <c r="C155" s="3">
        <v>1</v>
      </c>
      <c r="D155" s="1"/>
      <c r="E155" s="2">
        <v>20</v>
      </c>
      <c r="F155">
        <v>2</v>
      </c>
      <c r="G155" s="2">
        <v>2</v>
      </c>
      <c r="H155">
        <v>2</v>
      </c>
      <c r="I155" s="3">
        <v>1</v>
      </c>
      <c r="J155" s="2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f t="shared" si="11"/>
        <v>2</v>
      </c>
      <c r="S155" s="2">
        <v>6</v>
      </c>
      <c r="T155" s="13">
        <v>2</v>
      </c>
      <c r="U155" s="3"/>
      <c r="V155" s="3">
        <f t="shared" si="8"/>
        <v>2</v>
      </c>
      <c r="W155">
        <f>LOOKUP(S155,{1,2,3,4,5,6,11,15},{1,2,1,2,2,2,1,2})</f>
        <v>2</v>
      </c>
      <c r="X155">
        <v>2</v>
      </c>
      <c r="Y155" s="3"/>
      <c r="Z155" s="32"/>
      <c r="AA155" s="31"/>
      <c r="AB155" s="1"/>
      <c r="AC155" s="1"/>
    </row>
    <row r="156" spans="1:29" x14ac:dyDescent="0.3">
      <c r="A156" s="30">
        <v>34</v>
      </c>
      <c r="B156" s="2" t="s">
        <v>722</v>
      </c>
      <c r="C156" s="3">
        <v>1</v>
      </c>
      <c r="D156" s="1"/>
      <c r="E156" s="2">
        <v>18</v>
      </c>
      <c r="F156">
        <v>2</v>
      </c>
      <c r="G156" s="2">
        <v>2</v>
      </c>
      <c r="H156">
        <v>2</v>
      </c>
      <c r="I156" s="3">
        <v>1</v>
      </c>
      <c r="J156" s="2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f t="shared" si="11"/>
        <v>1</v>
      </c>
      <c r="S156" s="2">
        <v>6</v>
      </c>
      <c r="T156" s="13">
        <v>2</v>
      </c>
      <c r="U156" s="3"/>
      <c r="V156" s="3">
        <f t="shared" si="8"/>
        <v>2</v>
      </c>
      <c r="W156">
        <f>LOOKUP(S156,{1,2,3,4,5,6,11,15},{1,2,1,2,2,2,1,2})</f>
        <v>2</v>
      </c>
      <c r="X156">
        <v>2</v>
      </c>
      <c r="Y156" s="3"/>
      <c r="Z156" s="32"/>
      <c r="AA156" s="31"/>
      <c r="AB156" s="1"/>
      <c r="AC156" s="1"/>
    </row>
    <row r="157" spans="1:29" x14ac:dyDescent="0.3">
      <c r="A157" s="30">
        <v>35</v>
      </c>
      <c r="B157" s="2" t="s">
        <v>723</v>
      </c>
      <c r="C157" s="3">
        <v>1</v>
      </c>
      <c r="D157" s="1"/>
      <c r="E157" s="2">
        <v>22</v>
      </c>
      <c r="F157">
        <v>2</v>
      </c>
      <c r="G157" s="2">
        <v>1</v>
      </c>
      <c r="H157">
        <v>1</v>
      </c>
      <c r="I157" s="3">
        <v>1</v>
      </c>
      <c r="J157" s="2">
        <v>1</v>
      </c>
      <c r="K157">
        <v>1</v>
      </c>
      <c r="L157">
        <v>1</v>
      </c>
      <c r="M157">
        <v>0</v>
      </c>
      <c r="N157">
        <v>1</v>
      </c>
      <c r="O157">
        <v>0</v>
      </c>
      <c r="P157">
        <v>0</v>
      </c>
      <c r="Q157">
        <f t="shared" si="11"/>
        <v>3</v>
      </c>
      <c r="S157" s="2">
        <v>6</v>
      </c>
      <c r="T157" s="13">
        <v>1</v>
      </c>
      <c r="U157" s="3"/>
      <c r="V157" s="3">
        <f t="shared" si="8"/>
        <v>1</v>
      </c>
      <c r="W157">
        <f>LOOKUP(S157,{1,2,3,4,5,6,11,15},{1,2,1,2,2,2,1,2})</f>
        <v>2</v>
      </c>
      <c r="X157">
        <v>2</v>
      </c>
      <c r="Y157" s="3"/>
      <c r="Z157" s="32"/>
      <c r="AA157" s="31"/>
      <c r="AB157" s="1"/>
      <c r="AC157" s="1"/>
    </row>
    <row r="158" spans="1:29" x14ac:dyDescent="0.3">
      <c r="A158" s="30">
        <v>36</v>
      </c>
      <c r="B158" s="2" t="s">
        <v>726</v>
      </c>
      <c r="C158" s="3">
        <v>1</v>
      </c>
      <c r="D158" s="1"/>
      <c r="E158" s="2">
        <v>18</v>
      </c>
      <c r="F158">
        <v>2</v>
      </c>
      <c r="G158" s="2">
        <v>2</v>
      </c>
      <c r="H158">
        <v>2</v>
      </c>
      <c r="I158" s="3">
        <v>1</v>
      </c>
      <c r="J158" s="2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f t="shared" si="11"/>
        <v>1</v>
      </c>
      <c r="S158" s="2">
        <v>6</v>
      </c>
      <c r="T158" s="13">
        <v>2</v>
      </c>
      <c r="U158" s="3"/>
      <c r="V158" s="3">
        <f t="shared" si="8"/>
        <v>2</v>
      </c>
      <c r="W158">
        <f>LOOKUP(S158,{1,2,3,4,5,6,11,15},{1,2,1,2,2,2,1,2})</f>
        <v>2</v>
      </c>
      <c r="X158">
        <v>2</v>
      </c>
      <c r="Y158" s="3"/>
      <c r="Z158" s="32"/>
      <c r="AA158" s="31"/>
      <c r="AB158" s="1"/>
      <c r="AC158" s="1"/>
    </row>
    <row r="159" spans="1:29" x14ac:dyDescent="0.3">
      <c r="A159" s="30">
        <v>110</v>
      </c>
      <c r="B159" s="2" t="s">
        <v>881</v>
      </c>
      <c r="C159" s="3">
        <v>1</v>
      </c>
      <c r="D159" s="1"/>
      <c r="E159" s="2">
        <v>18</v>
      </c>
      <c r="F159">
        <v>1</v>
      </c>
      <c r="G159" s="2">
        <v>2</v>
      </c>
      <c r="H159">
        <v>2</v>
      </c>
      <c r="I159" s="3">
        <v>1</v>
      </c>
      <c r="J159" s="2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f t="shared" si="11"/>
        <v>1</v>
      </c>
      <c r="S159" s="2">
        <v>6</v>
      </c>
      <c r="T159" s="13">
        <v>2</v>
      </c>
      <c r="U159" s="3"/>
      <c r="V159" s="3">
        <f t="shared" si="8"/>
        <v>2</v>
      </c>
      <c r="W159">
        <f>LOOKUP(S159,{1,2,3,4,5,6,11,15},{1,2,1,2,2,2,1,2})</f>
        <v>2</v>
      </c>
      <c r="X159">
        <v>2</v>
      </c>
      <c r="Y159" s="3"/>
      <c r="Z159" s="2">
        <v>1</v>
      </c>
      <c r="AA159">
        <v>8</v>
      </c>
      <c r="AB159" s="1"/>
      <c r="AC159" s="1"/>
    </row>
    <row r="160" spans="1:29" x14ac:dyDescent="0.3">
      <c r="A160" s="30">
        <v>112</v>
      </c>
      <c r="B160" s="2" t="s">
        <v>883</v>
      </c>
      <c r="C160" s="3">
        <v>1</v>
      </c>
      <c r="D160" s="1"/>
      <c r="E160" s="2">
        <v>19</v>
      </c>
      <c r="F160">
        <v>2</v>
      </c>
      <c r="G160" s="2">
        <v>2</v>
      </c>
      <c r="H160">
        <v>2</v>
      </c>
      <c r="I160" s="3">
        <v>1</v>
      </c>
      <c r="J160" s="32">
        <v>2</v>
      </c>
      <c r="K160" s="31">
        <v>0</v>
      </c>
      <c r="L160" s="31">
        <v>0</v>
      </c>
      <c r="M160" s="31">
        <v>0</v>
      </c>
      <c r="N160" s="31">
        <v>0</v>
      </c>
      <c r="O160" s="31">
        <v>0</v>
      </c>
      <c r="P160" s="31">
        <v>1</v>
      </c>
      <c r="Q160" s="31"/>
      <c r="R160" t="s">
        <v>884</v>
      </c>
      <c r="S160" s="2">
        <v>6</v>
      </c>
      <c r="T160" s="13">
        <v>2</v>
      </c>
      <c r="U160" s="3"/>
      <c r="V160" s="3">
        <f t="shared" si="8"/>
        <v>2</v>
      </c>
      <c r="W160">
        <f>LOOKUP(S160,{1,2,3,4,5,6,11,15},{1,2,1,2,2,2,1,2})</f>
        <v>2</v>
      </c>
      <c r="X160">
        <v>2</v>
      </c>
      <c r="Y160" s="3"/>
      <c r="Z160" s="2">
        <v>1</v>
      </c>
      <c r="AA160">
        <v>8</v>
      </c>
      <c r="AB160" s="1"/>
      <c r="AC160" s="1"/>
    </row>
    <row r="161" spans="1:29" x14ac:dyDescent="0.3">
      <c r="A161" s="30">
        <v>113</v>
      </c>
      <c r="B161" s="2" t="s">
        <v>885</v>
      </c>
      <c r="C161" s="3">
        <v>1</v>
      </c>
      <c r="D161" s="1"/>
      <c r="E161" s="2">
        <v>18</v>
      </c>
      <c r="F161">
        <v>1</v>
      </c>
      <c r="G161" s="2">
        <v>2</v>
      </c>
      <c r="H161">
        <v>2</v>
      </c>
      <c r="I161" s="3">
        <v>1</v>
      </c>
      <c r="J161" s="2">
        <v>1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f t="shared" ref="Q161:Q168" si="12">SUM(K161:P161)</f>
        <v>3</v>
      </c>
      <c r="S161" s="2">
        <v>6</v>
      </c>
      <c r="T161" s="13">
        <v>2</v>
      </c>
      <c r="U161" s="3"/>
      <c r="V161" s="3">
        <f t="shared" si="8"/>
        <v>2</v>
      </c>
      <c r="W161">
        <f>LOOKUP(S161,{1,2,3,4,5,6,11,15},{1,2,1,2,2,2,1,2})</f>
        <v>2</v>
      </c>
      <c r="X161">
        <v>2</v>
      </c>
      <c r="Y161" s="3"/>
      <c r="Z161" s="2">
        <v>1</v>
      </c>
      <c r="AA161">
        <v>4</v>
      </c>
      <c r="AB161" s="1"/>
      <c r="AC161" s="1"/>
    </row>
    <row r="162" spans="1:29" x14ac:dyDescent="0.3">
      <c r="A162" s="30">
        <v>114</v>
      </c>
      <c r="B162" s="2" t="s">
        <v>887</v>
      </c>
      <c r="C162" s="3">
        <v>1</v>
      </c>
      <c r="D162" s="1"/>
      <c r="E162" s="2">
        <v>19</v>
      </c>
      <c r="F162">
        <v>1</v>
      </c>
      <c r="G162" s="2">
        <v>2</v>
      </c>
      <c r="H162">
        <v>2</v>
      </c>
      <c r="I162" s="3">
        <v>1</v>
      </c>
      <c r="J162" s="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1</v>
      </c>
      <c r="Q162">
        <f t="shared" si="12"/>
        <v>2</v>
      </c>
      <c r="S162" s="2">
        <v>6</v>
      </c>
      <c r="T162" s="13">
        <v>2</v>
      </c>
      <c r="U162" s="3"/>
      <c r="V162" s="3">
        <f t="shared" si="8"/>
        <v>2</v>
      </c>
      <c r="W162">
        <f>LOOKUP(S162,{1,2,3,4,5,6,11,15},{1,2,1,2,2,2,1,2})</f>
        <v>2</v>
      </c>
      <c r="X162">
        <v>2</v>
      </c>
      <c r="Y162" s="3"/>
      <c r="Z162" s="2">
        <v>1</v>
      </c>
      <c r="AA162">
        <v>7</v>
      </c>
      <c r="AB162" s="1"/>
      <c r="AC162" s="1"/>
    </row>
    <row r="163" spans="1:29" x14ac:dyDescent="0.3">
      <c r="A163" s="30">
        <v>116</v>
      </c>
      <c r="B163" s="2" t="s">
        <v>890</v>
      </c>
      <c r="C163" s="3">
        <v>1</v>
      </c>
      <c r="D163" s="1"/>
      <c r="E163" s="2">
        <v>18</v>
      </c>
      <c r="F163" s="31"/>
      <c r="G163" s="2">
        <v>1</v>
      </c>
      <c r="H163">
        <v>1</v>
      </c>
      <c r="I163" s="3">
        <v>1</v>
      </c>
      <c r="J163" s="2">
        <v>1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f t="shared" si="12"/>
        <v>4</v>
      </c>
      <c r="R163" t="s">
        <v>891</v>
      </c>
      <c r="S163" s="2">
        <v>6</v>
      </c>
      <c r="T163" s="13">
        <v>1</v>
      </c>
      <c r="U163" s="3"/>
      <c r="V163" s="3">
        <f t="shared" si="8"/>
        <v>1</v>
      </c>
      <c r="W163">
        <f>LOOKUP(S163,{1,2,3,4,5,6,11,15},{1,2,1,2,2,2,1,2})</f>
        <v>2</v>
      </c>
      <c r="X163">
        <v>2</v>
      </c>
      <c r="Y163" s="3"/>
      <c r="Z163" s="2">
        <v>1</v>
      </c>
      <c r="AA163">
        <v>5</v>
      </c>
      <c r="AB163" s="1"/>
      <c r="AC163" s="1"/>
    </row>
    <row r="164" spans="1:29" x14ac:dyDescent="0.3">
      <c r="A164" s="30">
        <v>117</v>
      </c>
      <c r="B164" s="2" t="s">
        <v>892</v>
      </c>
      <c r="C164" s="3">
        <v>1</v>
      </c>
      <c r="D164" s="1"/>
      <c r="E164" s="2">
        <v>18</v>
      </c>
      <c r="F164">
        <v>1</v>
      </c>
      <c r="G164" s="2">
        <v>2</v>
      </c>
      <c r="H164">
        <v>1</v>
      </c>
      <c r="I164" s="3">
        <v>1</v>
      </c>
      <c r="J164" s="2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f t="shared" si="12"/>
        <v>3</v>
      </c>
      <c r="S164" s="2">
        <v>6</v>
      </c>
      <c r="T164" s="13">
        <v>2</v>
      </c>
      <c r="U164" s="3"/>
      <c r="V164" s="3">
        <f t="shared" si="8"/>
        <v>2</v>
      </c>
      <c r="W164">
        <f>LOOKUP(S164,{1,2,3,4,5,6,11,15},{1,2,1,2,2,2,1,2})</f>
        <v>2</v>
      </c>
      <c r="X164">
        <v>2</v>
      </c>
      <c r="Y164" s="3"/>
      <c r="Z164" s="2">
        <v>1</v>
      </c>
      <c r="AA164">
        <v>11</v>
      </c>
      <c r="AB164" s="1"/>
      <c r="AC164" s="1"/>
    </row>
    <row r="165" spans="1:29" x14ac:dyDescent="0.3">
      <c r="A165" s="30">
        <v>118</v>
      </c>
      <c r="B165" s="2" t="s">
        <v>893</v>
      </c>
      <c r="C165" s="3">
        <v>1</v>
      </c>
      <c r="D165" s="1"/>
      <c r="E165" s="2">
        <v>18</v>
      </c>
      <c r="F165">
        <v>1</v>
      </c>
      <c r="G165" s="2">
        <v>2</v>
      </c>
      <c r="H165">
        <v>2</v>
      </c>
      <c r="I165" s="3">
        <v>1</v>
      </c>
      <c r="J165" s="2">
        <v>1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0</v>
      </c>
      <c r="Q165">
        <f t="shared" si="12"/>
        <v>3</v>
      </c>
      <c r="S165" s="2">
        <v>6</v>
      </c>
      <c r="T165" s="13">
        <v>2</v>
      </c>
      <c r="U165" s="3"/>
      <c r="V165" s="3">
        <f t="shared" si="8"/>
        <v>2</v>
      </c>
      <c r="W165">
        <f>LOOKUP(S165,{1,2,3,4,5,6,11,15},{1,2,1,2,2,2,1,2})</f>
        <v>2</v>
      </c>
      <c r="X165">
        <v>2</v>
      </c>
      <c r="Y165" s="3"/>
      <c r="Z165" s="2">
        <v>1</v>
      </c>
      <c r="AA165">
        <v>5</v>
      </c>
      <c r="AB165" s="1"/>
      <c r="AC165" s="1"/>
    </row>
    <row r="166" spans="1:29" x14ac:dyDescent="0.3">
      <c r="A166" s="30">
        <v>58</v>
      </c>
      <c r="B166" s="2" t="s">
        <v>784</v>
      </c>
      <c r="C166" s="3">
        <v>1</v>
      </c>
      <c r="D166" s="1"/>
      <c r="E166" s="2">
        <v>19</v>
      </c>
      <c r="F166">
        <v>1</v>
      </c>
      <c r="G166" s="2">
        <v>1</v>
      </c>
      <c r="H166">
        <v>1</v>
      </c>
      <c r="I166" s="3">
        <v>1</v>
      </c>
      <c r="J166" s="2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  <c r="Q166">
        <f t="shared" si="12"/>
        <v>4</v>
      </c>
      <c r="R166" t="s">
        <v>785</v>
      </c>
      <c r="S166" s="2">
        <v>11</v>
      </c>
      <c r="T166" s="13">
        <v>1</v>
      </c>
      <c r="U166" s="3">
        <f>T166</f>
        <v>1</v>
      </c>
      <c r="V166" s="3"/>
      <c r="W166">
        <f>LOOKUP(S166,{1,2,3,4,5,6,11,15},{1,2,1,2,2,2,1,2})</f>
        <v>1</v>
      </c>
      <c r="X166">
        <v>3</v>
      </c>
      <c r="Y166" s="3"/>
      <c r="Z166" s="32"/>
      <c r="AA166" s="31"/>
      <c r="AB166" s="1"/>
      <c r="AC166" s="1"/>
    </row>
    <row r="167" spans="1:29" x14ac:dyDescent="0.3">
      <c r="A167" s="30">
        <v>66</v>
      </c>
      <c r="B167" s="2" t="s">
        <v>799</v>
      </c>
      <c r="C167" s="3">
        <v>1</v>
      </c>
      <c r="D167" s="1"/>
      <c r="E167" s="2">
        <v>22</v>
      </c>
      <c r="F167">
        <v>1</v>
      </c>
      <c r="G167" s="2">
        <v>1</v>
      </c>
      <c r="H167">
        <v>2</v>
      </c>
      <c r="I167" s="3">
        <v>1</v>
      </c>
      <c r="J167" s="2">
        <v>1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f t="shared" si="12"/>
        <v>2</v>
      </c>
      <c r="S167" s="2">
        <v>11</v>
      </c>
      <c r="T167" s="13">
        <v>1</v>
      </c>
      <c r="U167" s="3">
        <f t="shared" ref="U167:U173" si="13">T167</f>
        <v>1</v>
      </c>
      <c r="V167" s="3"/>
      <c r="W167">
        <f>LOOKUP(S167,{1,2,3,4,5,6,11,15},{1,2,1,2,2,2,1,2})</f>
        <v>1</v>
      </c>
      <c r="X167">
        <v>2</v>
      </c>
      <c r="Y167" s="3" t="s">
        <v>800</v>
      </c>
      <c r="Z167" s="32"/>
      <c r="AA167" s="31"/>
      <c r="AB167" s="1"/>
      <c r="AC167" s="1"/>
    </row>
    <row r="168" spans="1:29" x14ac:dyDescent="0.3">
      <c r="A168" s="30">
        <v>76</v>
      </c>
      <c r="B168" s="2" t="s">
        <v>820</v>
      </c>
      <c r="C168" s="3">
        <v>1</v>
      </c>
      <c r="D168" s="1"/>
      <c r="E168" s="2">
        <v>21</v>
      </c>
      <c r="F168">
        <v>1</v>
      </c>
      <c r="G168" s="2">
        <v>2</v>
      </c>
      <c r="H168">
        <v>2</v>
      </c>
      <c r="I168" s="3">
        <v>1</v>
      </c>
      <c r="J168" s="2">
        <v>1</v>
      </c>
      <c r="K168">
        <v>1</v>
      </c>
      <c r="L168">
        <v>0</v>
      </c>
      <c r="M168">
        <v>0</v>
      </c>
      <c r="N168">
        <v>1</v>
      </c>
      <c r="O168">
        <v>1</v>
      </c>
      <c r="P168">
        <v>0</v>
      </c>
      <c r="Q168">
        <f t="shared" si="12"/>
        <v>3</v>
      </c>
      <c r="S168" s="2">
        <v>11</v>
      </c>
      <c r="T168" s="13">
        <v>2</v>
      </c>
      <c r="U168" s="3">
        <f t="shared" si="13"/>
        <v>2</v>
      </c>
      <c r="V168" s="3"/>
      <c r="W168">
        <f>LOOKUP(S168,{1,2,3,4,5,6,11,15},{1,2,1,2,2,2,1,2})</f>
        <v>1</v>
      </c>
      <c r="X168">
        <v>3</v>
      </c>
      <c r="Y168" s="3"/>
      <c r="Z168" s="32"/>
      <c r="AA168" s="31"/>
      <c r="AB168" s="1"/>
      <c r="AC168" s="1"/>
    </row>
    <row r="169" spans="1:29" x14ac:dyDescent="0.3">
      <c r="A169" s="30">
        <v>77</v>
      </c>
      <c r="B169" s="2" t="s">
        <v>821</v>
      </c>
      <c r="C169" s="3">
        <v>1</v>
      </c>
      <c r="D169" s="1"/>
      <c r="E169" s="2">
        <v>21</v>
      </c>
      <c r="F169">
        <v>1</v>
      </c>
      <c r="G169" s="2">
        <v>1</v>
      </c>
      <c r="H169">
        <v>1</v>
      </c>
      <c r="I169" s="3">
        <v>1</v>
      </c>
      <c r="J169" s="32">
        <v>2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/>
      <c r="S169" s="2">
        <v>11</v>
      </c>
      <c r="T169" s="13">
        <v>1</v>
      </c>
      <c r="U169" s="3">
        <f t="shared" si="13"/>
        <v>1</v>
      </c>
      <c r="V169" s="3"/>
      <c r="W169">
        <f>LOOKUP(S169,{1,2,3,4,5,6,11,15},{1,2,1,2,2,2,1,2})</f>
        <v>1</v>
      </c>
      <c r="X169">
        <v>1</v>
      </c>
      <c r="Y169" s="3" t="s">
        <v>822</v>
      </c>
      <c r="Z169" s="32"/>
      <c r="AA169" s="31"/>
      <c r="AB169" s="1"/>
      <c r="AC169" s="1"/>
    </row>
    <row r="170" spans="1:29" x14ac:dyDescent="0.3">
      <c r="A170" s="30">
        <v>78</v>
      </c>
      <c r="B170" s="2" t="s">
        <v>824</v>
      </c>
      <c r="C170" s="3">
        <v>1</v>
      </c>
      <c r="D170" s="1"/>
      <c r="E170" s="2">
        <v>18</v>
      </c>
      <c r="F170">
        <v>1</v>
      </c>
      <c r="G170" s="2">
        <v>2</v>
      </c>
      <c r="H170">
        <v>2</v>
      </c>
      <c r="I170" s="3">
        <v>1</v>
      </c>
      <c r="J170" s="2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f>SUM(K170:P170)</f>
        <v>2</v>
      </c>
      <c r="S170" s="2">
        <v>11</v>
      </c>
      <c r="T170" s="13">
        <v>2</v>
      </c>
      <c r="U170" s="3">
        <f t="shared" si="13"/>
        <v>2</v>
      </c>
      <c r="V170" s="3"/>
      <c r="W170">
        <f>LOOKUP(S170,{1,2,3,4,5,6,11,15},{1,2,1,2,2,2,1,2})</f>
        <v>1</v>
      </c>
      <c r="X170">
        <v>2</v>
      </c>
      <c r="Y170" s="3" t="s">
        <v>825</v>
      </c>
      <c r="Z170" s="32"/>
      <c r="AA170" s="31"/>
      <c r="AB170" s="1"/>
      <c r="AC170" s="1"/>
    </row>
    <row r="171" spans="1:29" x14ac:dyDescent="0.3">
      <c r="A171" s="30">
        <v>87</v>
      </c>
      <c r="B171" s="2" t="s">
        <v>845</v>
      </c>
      <c r="C171" s="3">
        <v>1</v>
      </c>
      <c r="D171" s="1"/>
      <c r="E171" s="2">
        <v>23</v>
      </c>
      <c r="F171">
        <v>1</v>
      </c>
      <c r="G171" s="2">
        <v>1</v>
      </c>
      <c r="H171">
        <v>1</v>
      </c>
      <c r="I171" s="3">
        <v>1</v>
      </c>
      <c r="J171" s="2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f>SUM(K171:P171)</f>
        <v>2</v>
      </c>
      <c r="R171" t="s">
        <v>846</v>
      </c>
      <c r="S171" s="2">
        <v>11</v>
      </c>
      <c r="T171" s="13">
        <v>1</v>
      </c>
      <c r="U171" s="3">
        <f t="shared" si="13"/>
        <v>1</v>
      </c>
      <c r="V171" s="3"/>
      <c r="W171">
        <f>LOOKUP(S171,{1,2,3,4,5,6,11,15},{1,2,1,2,2,2,1,2})</f>
        <v>1</v>
      </c>
      <c r="X171">
        <v>3</v>
      </c>
      <c r="Y171" s="3"/>
      <c r="Z171" s="32"/>
      <c r="AA171" s="31"/>
      <c r="AB171" s="1"/>
      <c r="AC171" s="1"/>
    </row>
    <row r="172" spans="1:29" x14ac:dyDescent="0.3">
      <c r="A172" s="30">
        <v>88</v>
      </c>
      <c r="B172" s="2" t="s">
        <v>847</v>
      </c>
      <c r="C172" s="3">
        <v>1</v>
      </c>
      <c r="D172" s="1"/>
      <c r="E172" s="2">
        <v>22</v>
      </c>
      <c r="F172">
        <v>1</v>
      </c>
      <c r="G172" s="2">
        <v>1</v>
      </c>
      <c r="H172">
        <v>1</v>
      </c>
      <c r="I172" s="3">
        <v>1</v>
      </c>
      <c r="J172" s="32">
        <v>2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/>
      <c r="S172" s="2">
        <v>11</v>
      </c>
      <c r="T172" s="13">
        <v>1</v>
      </c>
      <c r="U172" s="3">
        <f t="shared" si="13"/>
        <v>1</v>
      </c>
      <c r="V172" s="3"/>
      <c r="W172">
        <f>LOOKUP(S172,{1,2,3,4,5,6,11,15},{1,2,1,2,2,2,1,2})</f>
        <v>1</v>
      </c>
      <c r="X172">
        <v>3</v>
      </c>
      <c r="Y172" s="3"/>
      <c r="Z172" s="32"/>
      <c r="AA172" s="31"/>
      <c r="AB172" s="1"/>
      <c r="AC172" s="1"/>
    </row>
    <row r="173" spans="1:29" x14ac:dyDescent="0.3">
      <c r="A173" s="30">
        <v>128</v>
      </c>
      <c r="B173" s="2" t="s">
        <v>910</v>
      </c>
      <c r="C173" s="3">
        <v>1</v>
      </c>
      <c r="D173" s="1"/>
      <c r="E173" s="2">
        <v>24</v>
      </c>
      <c r="F173">
        <v>2</v>
      </c>
      <c r="G173" s="2">
        <v>1</v>
      </c>
      <c r="H173">
        <v>1</v>
      </c>
      <c r="I173" s="3">
        <v>1</v>
      </c>
      <c r="J173" s="2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f>SUM(K173:P173)</f>
        <v>2</v>
      </c>
      <c r="R173" t="s">
        <v>911</v>
      </c>
      <c r="S173" s="2">
        <v>11</v>
      </c>
      <c r="T173" s="13">
        <v>1</v>
      </c>
      <c r="U173" s="3">
        <f t="shared" si="13"/>
        <v>1</v>
      </c>
      <c r="V173" s="3"/>
      <c r="W173">
        <f>LOOKUP(S173,{1,2,3,4,5,6,11,15},{1,2,1,2,2,2,1,2})</f>
        <v>1</v>
      </c>
      <c r="X173">
        <v>1</v>
      </c>
      <c r="Y173" s="3"/>
      <c r="Z173" s="2">
        <v>1</v>
      </c>
      <c r="AA173">
        <v>10</v>
      </c>
      <c r="AB173" s="1"/>
      <c r="AC173" s="1"/>
    </row>
    <row r="174" spans="1:29" x14ac:dyDescent="0.3">
      <c r="A174" s="30">
        <v>151</v>
      </c>
      <c r="B174" s="2" t="s">
        <v>956</v>
      </c>
      <c r="C174" s="3">
        <v>1</v>
      </c>
      <c r="D174" s="1"/>
      <c r="E174" s="2">
        <v>20</v>
      </c>
      <c r="F174">
        <v>1</v>
      </c>
      <c r="G174" s="2">
        <v>2</v>
      </c>
      <c r="H174">
        <v>2</v>
      </c>
      <c r="I174" s="3">
        <v>2</v>
      </c>
      <c r="J174" s="32">
        <v>2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/>
      <c r="S174" s="2">
        <v>15</v>
      </c>
      <c r="T174" s="13">
        <v>2</v>
      </c>
      <c r="U174" s="3"/>
      <c r="V174" s="3">
        <f>T174</f>
        <v>2</v>
      </c>
      <c r="W174">
        <f>LOOKUP(S174,{1,2,3,4,5,6,11,15},{1,2,1,2,2,2,1,2})</f>
        <v>2</v>
      </c>
      <c r="Y174" s="3"/>
      <c r="Z174" s="32"/>
      <c r="AA174">
        <v>7</v>
      </c>
      <c r="AB174" s="1"/>
      <c r="AC174" s="1"/>
    </row>
    <row r="175" spans="1:29" x14ac:dyDescent="0.3">
      <c r="A175" s="30">
        <v>152</v>
      </c>
      <c r="B175" s="2" t="s">
        <v>957</v>
      </c>
      <c r="C175" s="3">
        <v>1</v>
      </c>
      <c r="D175" s="1"/>
      <c r="E175" s="2">
        <v>22</v>
      </c>
      <c r="F175">
        <v>2</v>
      </c>
      <c r="G175" s="2">
        <v>2</v>
      </c>
      <c r="H175">
        <v>2</v>
      </c>
      <c r="I175" s="3">
        <v>1</v>
      </c>
      <c r="J175" s="2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f>SUM(K175:P175)</f>
        <v>1</v>
      </c>
      <c r="S175" s="2">
        <v>15</v>
      </c>
      <c r="T175" s="13">
        <v>2</v>
      </c>
      <c r="U175" s="3"/>
      <c r="V175" s="3">
        <f t="shared" ref="V175:V178" si="14">T175</f>
        <v>2</v>
      </c>
      <c r="W175">
        <f>LOOKUP(S175,{1,2,3,4,5,6,11,15},{1,2,1,2,2,2,1,2})</f>
        <v>2</v>
      </c>
      <c r="X175">
        <v>1</v>
      </c>
      <c r="Y175" s="3"/>
      <c r="Z175" s="2">
        <v>3</v>
      </c>
      <c r="AA175">
        <v>15</v>
      </c>
      <c r="AB175" s="1"/>
      <c r="AC175" s="1"/>
    </row>
    <row r="176" spans="1:29" x14ac:dyDescent="0.3">
      <c r="A176" s="30">
        <v>153</v>
      </c>
      <c r="B176" s="2" t="s">
        <v>959</v>
      </c>
      <c r="C176" s="3">
        <v>1</v>
      </c>
      <c r="D176" s="1"/>
      <c r="E176" s="2">
        <v>19</v>
      </c>
      <c r="F176">
        <v>2</v>
      </c>
      <c r="G176" s="2">
        <v>2</v>
      </c>
      <c r="H176">
        <v>2</v>
      </c>
      <c r="I176" s="3">
        <v>1</v>
      </c>
      <c r="J176" s="2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f>SUM(K176:P176)</f>
        <v>2</v>
      </c>
      <c r="S176" s="2">
        <v>15</v>
      </c>
      <c r="T176" s="13">
        <v>2</v>
      </c>
      <c r="U176" s="3"/>
      <c r="V176" s="3">
        <f t="shared" si="14"/>
        <v>2</v>
      </c>
      <c r="W176">
        <f>LOOKUP(S176,{1,2,3,4,5,6,11,15},{1,2,1,2,2,2,1,2})</f>
        <v>2</v>
      </c>
      <c r="X176">
        <v>1</v>
      </c>
      <c r="Y176" s="3"/>
      <c r="Z176" s="2">
        <v>3</v>
      </c>
      <c r="AA176">
        <v>10</v>
      </c>
      <c r="AB176" s="1"/>
      <c r="AC176" s="1"/>
    </row>
    <row r="177" spans="1:29" x14ac:dyDescent="0.3">
      <c r="A177" s="30">
        <v>162</v>
      </c>
      <c r="B177" s="2" t="s">
        <v>978</v>
      </c>
      <c r="C177" s="3">
        <v>1</v>
      </c>
      <c r="D177" s="1"/>
      <c r="E177" s="2">
        <v>20</v>
      </c>
      <c r="F177">
        <v>1</v>
      </c>
      <c r="G177" s="2">
        <v>2</v>
      </c>
      <c r="H177">
        <v>2</v>
      </c>
      <c r="I177" s="3">
        <v>1</v>
      </c>
      <c r="J177" s="2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f>SUM(K177:P177)</f>
        <v>2</v>
      </c>
      <c r="S177" s="2">
        <v>15</v>
      </c>
      <c r="T177" s="13">
        <v>2</v>
      </c>
      <c r="U177" s="3"/>
      <c r="V177" s="3">
        <f t="shared" si="14"/>
        <v>2</v>
      </c>
      <c r="W177">
        <f>LOOKUP(S177,{1,2,3,4,5,6,11,15},{1,2,1,2,2,2,1,2})</f>
        <v>2</v>
      </c>
      <c r="X177">
        <v>1</v>
      </c>
      <c r="Y177" s="3"/>
      <c r="Z177" s="2">
        <v>4</v>
      </c>
      <c r="AA177">
        <v>10</v>
      </c>
      <c r="AB177" s="1"/>
      <c r="AC177" s="1"/>
    </row>
    <row r="178" spans="1:29" ht="15" thickBot="1" x14ac:dyDescent="0.35">
      <c r="A178" s="28">
        <v>163</v>
      </c>
      <c r="B178" s="4" t="s">
        <v>984</v>
      </c>
      <c r="C178" s="6">
        <v>1</v>
      </c>
      <c r="D178" s="1"/>
      <c r="E178" s="4">
        <v>20</v>
      </c>
      <c r="F178" s="5">
        <v>2</v>
      </c>
      <c r="G178" s="4">
        <v>2</v>
      </c>
      <c r="H178" s="5">
        <v>2</v>
      </c>
      <c r="I178" s="6">
        <v>2</v>
      </c>
      <c r="J178" s="4">
        <v>1</v>
      </c>
      <c r="K178" s="5">
        <v>1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>
        <f>SUM(K178:P178)</f>
        <v>1</v>
      </c>
      <c r="R178" s="5"/>
      <c r="S178" s="4">
        <v>15</v>
      </c>
      <c r="T178" s="46">
        <v>2</v>
      </c>
      <c r="U178" s="6"/>
      <c r="V178" s="3">
        <f t="shared" si="14"/>
        <v>2</v>
      </c>
      <c r="W178">
        <f>LOOKUP(S178,{1,2,3,4,5,6,11,15},{1,2,1,2,2,2,1,2})</f>
        <v>2</v>
      </c>
      <c r="X178" s="5">
        <v>1</v>
      </c>
      <c r="Y178" s="6"/>
      <c r="Z178" s="4">
        <v>1</v>
      </c>
      <c r="AA178" s="5">
        <v>6</v>
      </c>
      <c r="AB178" s="1"/>
      <c r="AC178" s="1"/>
    </row>
    <row r="179" spans="1:29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x14ac:dyDescent="0.3">
      <c r="A180" s="1"/>
      <c r="B180" s="1"/>
      <c r="C180" s="1"/>
      <c r="D180" s="1"/>
      <c r="E180" t="s">
        <v>1054</v>
      </c>
      <c r="F180" t="s">
        <v>1055</v>
      </c>
      <c r="G180" t="s">
        <v>1056</v>
      </c>
      <c r="H180" t="s">
        <v>1057</v>
      </c>
      <c r="I180" t="s">
        <v>1058</v>
      </c>
      <c r="J180" t="s">
        <v>1056</v>
      </c>
      <c r="K180" t="s">
        <v>1059</v>
      </c>
      <c r="L180" t="s">
        <v>1059</v>
      </c>
      <c r="M180" t="s">
        <v>1059</v>
      </c>
      <c r="N180" t="s">
        <v>1059</v>
      </c>
      <c r="O180" t="s">
        <v>1059</v>
      </c>
      <c r="P180" t="s">
        <v>1059</v>
      </c>
      <c r="Q180" t="s">
        <v>1060</v>
      </c>
      <c r="R180" s="1"/>
      <c r="S180" t="s">
        <v>1061</v>
      </c>
      <c r="T180" t="s">
        <v>1056</v>
      </c>
      <c r="U180" t="s">
        <v>1287</v>
      </c>
      <c r="V180" t="s">
        <v>1288</v>
      </c>
      <c r="W180" t="s">
        <v>1063</v>
      </c>
      <c r="X180" t="s">
        <v>1064</v>
      </c>
      <c r="Y180" s="1"/>
      <c r="Z180" t="s">
        <v>1062</v>
      </c>
      <c r="AA180" t="s">
        <v>1062</v>
      </c>
      <c r="AB180" s="1"/>
      <c r="AC180" s="1"/>
    </row>
    <row r="181" spans="1:29" x14ac:dyDescent="0.3">
      <c r="A181" s="1"/>
      <c r="B181" s="1"/>
      <c r="C181" s="1"/>
      <c r="D181" s="1"/>
      <c r="E181">
        <f>ROUND(AVERAGE(E4:E178),2)</f>
        <v>19.84</v>
      </c>
      <c r="F181">
        <f>COUNTIF(F4:F178,1)</f>
        <v>104</v>
      </c>
      <c r="G181">
        <f>COUNTIF(G4:G178,1)</f>
        <v>99</v>
      </c>
      <c r="H181">
        <f>COUNTIF(H4:H178,0)</f>
        <v>0</v>
      </c>
      <c r="I181">
        <f>COUNTIF(I4:I178,0)</f>
        <v>0</v>
      </c>
      <c r="J181">
        <f>COUNTIF(J4:J178,1)</f>
        <v>156</v>
      </c>
      <c r="K181">
        <f t="shared" ref="K181:P181" si="15">SUM(K4:K178)</f>
        <v>57</v>
      </c>
      <c r="L181">
        <f t="shared" si="15"/>
        <v>49</v>
      </c>
      <c r="M181">
        <f t="shared" si="15"/>
        <v>63</v>
      </c>
      <c r="N181">
        <f t="shared" si="15"/>
        <v>53</v>
      </c>
      <c r="O181">
        <f t="shared" si="15"/>
        <v>57</v>
      </c>
      <c r="P181">
        <f t="shared" si="15"/>
        <v>47</v>
      </c>
      <c r="Q181">
        <f>COUNTIF(Q4:Q178,1)</f>
        <v>66</v>
      </c>
      <c r="R181" s="1"/>
      <c r="S181">
        <f>COUNTIF(S4:S178,1)</f>
        <v>58</v>
      </c>
      <c r="T181">
        <f>COUNTIF(T4:T178,1)</f>
        <v>99</v>
      </c>
      <c r="U181">
        <f t="shared" ref="U181:V181" si="16">COUNTIF(U4:U178,1)</f>
        <v>67</v>
      </c>
      <c r="V181">
        <f t="shared" si="16"/>
        <v>32</v>
      </c>
      <c r="W181">
        <f>COUNTIF(W4:W178,1)</f>
        <v>97</v>
      </c>
      <c r="X181">
        <f>COUNTIF(X4:X178,1)</f>
        <v>92</v>
      </c>
      <c r="Y181" s="1"/>
      <c r="Z181">
        <f>ROUND(AVERAGE(Z4:Z178),2)</f>
        <v>1.73</v>
      </c>
      <c r="AA181">
        <f>ROUND(AVERAGE(AA4:AA178),2)</f>
        <v>8.5500000000000007</v>
      </c>
      <c r="AB181" s="1"/>
      <c r="AC181" s="1"/>
    </row>
    <row r="182" spans="1:29" x14ac:dyDescent="0.3">
      <c r="A182" s="1"/>
      <c r="B182" s="1"/>
      <c r="C182" s="1"/>
      <c r="D182" s="1"/>
      <c r="E182" t="s">
        <v>1082</v>
      </c>
      <c r="F182" t="s">
        <v>1083</v>
      </c>
      <c r="G182" t="s">
        <v>1084</v>
      </c>
      <c r="H182" t="s">
        <v>1085</v>
      </c>
      <c r="I182" t="s">
        <v>1056</v>
      </c>
      <c r="J182" t="s">
        <v>1084</v>
      </c>
      <c r="K182" s="1"/>
      <c r="L182" s="1"/>
      <c r="M182" s="1"/>
      <c r="N182" s="1"/>
      <c r="O182" s="1"/>
      <c r="P182" s="1"/>
      <c r="Q182" t="s">
        <v>1086</v>
      </c>
      <c r="R182" s="1"/>
      <c r="S182" t="s">
        <v>1087</v>
      </c>
      <c r="T182" t="s">
        <v>1084</v>
      </c>
      <c r="U182" t="s">
        <v>1289</v>
      </c>
      <c r="V182" t="s">
        <v>1290</v>
      </c>
      <c r="W182" t="s">
        <v>1089</v>
      </c>
      <c r="X182" t="s">
        <v>1090</v>
      </c>
      <c r="Y182" s="1"/>
      <c r="Z182" t="s">
        <v>1088</v>
      </c>
      <c r="AA182" t="s">
        <v>1088</v>
      </c>
      <c r="AB182" s="1"/>
      <c r="AC182" s="1"/>
    </row>
    <row r="183" spans="1:29" x14ac:dyDescent="0.3">
      <c r="A183" s="1"/>
      <c r="B183" s="1"/>
      <c r="C183" s="1"/>
      <c r="D183" s="1"/>
      <c r="E183">
        <f>MAX(E4:E178)</f>
        <v>26</v>
      </c>
      <c r="F183">
        <f>COUNTIF(F4:F178,2)</f>
        <v>70</v>
      </c>
      <c r="G183">
        <f>COUNTIF(G4:G178,2)</f>
        <v>76</v>
      </c>
      <c r="H183">
        <f>COUNTIF(H4:H178,1)</f>
        <v>76</v>
      </c>
      <c r="I183">
        <f>COUNTIF(I4:I178,1)</f>
        <v>170</v>
      </c>
      <c r="J183">
        <f>COUNTIF(J4:J178,2)</f>
        <v>19</v>
      </c>
      <c r="K183" s="1"/>
      <c r="L183" s="1"/>
      <c r="M183" s="1"/>
      <c r="N183" s="1"/>
      <c r="O183" s="1"/>
      <c r="P183" s="1"/>
      <c r="Q183">
        <f>COUNTIF(Q4:Q178,2)</f>
        <v>40</v>
      </c>
      <c r="R183" s="1"/>
      <c r="S183">
        <f>COUNTIF(S4:S178,2)</f>
        <v>22</v>
      </c>
      <c r="T183">
        <f>COUNTIF(T4:T178,2)</f>
        <v>76</v>
      </c>
      <c r="U183">
        <f t="shared" ref="U183:V183" si="17">COUNTIF(U4:U178,2)</f>
        <v>30</v>
      </c>
      <c r="V183">
        <f t="shared" si="17"/>
        <v>46</v>
      </c>
      <c r="W183">
        <f>COUNTIF(W4:W178,2)</f>
        <v>78</v>
      </c>
      <c r="X183">
        <f>COUNTIF(X4:X178,2)</f>
        <v>57</v>
      </c>
      <c r="Y183" s="1"/>
      <c r="Z183">
        <f>ROUND(_xlfn.STDEV.S(Z4:Z178),2)</f>
        <v>1.04</v>
      </c>
      <c r="AA183">
        <f>ROUND(_xlfn.STDEV.S(AA4:AA178),2)</f>
        <v>4.54</v>
      </c>
      <c r="AB183" s="1"/>
      <c r="AC183" s="1"/>
    </row>
    <row r="184" spans="1:29" x14ac:dyDescent="0.3">
      <c r="A184" s="1"/>
      <c r="B184" s="1"/>
      <c r="C184" s="1"/>
      <c r="D184" s="1"/>
      <c r="E184" t="s">
        <v>1105</v>
      </c>
      <c r="F184" t="s">
        <v>1068</v>
      </c>
      <c r="G184" t="s">
        <v>1068</v>
      </c>
      <c r="H184" t="s">
        <v>1106</v>
      </c>
      <c r="I184" t="s">
        <v>1084</v>
      </c>
      <c r="J184" t="s">
        <v>1068</v>
      </c>
      <c r="K184" s="1"/>
      <c r="L184" s="1"/>
      <c r="M184" s="1"/>
      <c r="N184" s="1"/>
      <c r="O184" s="1"/>
      <c r="P184" s="1"/>
      <c r="Q184" t="s">
        <v>1107</v>
      </c>
      <c r="R184" s="1"/>
      <c r="S184" t="s">
        <v>1108</v>
      </c>
      <c r="T184" t="s">
        <v>1068</v>
      </c>
      <c r="U184" t="s">
        <v>1068</v>
      </c>
      <c r="V184" t="s">
        <v>1068</v>
      </c>
      <c r="W184" t="s">
        <v>1068</v>
      </c>
      <c r="X184" t="s">
        <v>1110</v>
      </c>
      <c r="Y184" s="1"/>
      <c r="Z184" t="s">
        <v>1109</v>
      </c>
      <c r="AA184" t="s">
        <v>1109</v>
      </c>
      <c r="AB184" s="1"/>
      <c r="AC184" s="1"/>
    </row>
    <row r="185" spans="1:29" x14ac:dyDescent="0.3">
      <c r="A185" s="1"/>
      <c r="B185" s="1"/>
      <c r="C185" s="1"/>
      <c r="D185" s="1"/>
      <c r="E185">
        <f>MIN(E4:E178)</f>
        <v>17</v>
      </c>
      <c r="F185">
        <f>COUNT(F4:F178)</f>
        <v>174</v>
      </c>
      <c r="G185">
        <f>COUNT(G4:G178)</f>
        <v>175</v>
      </c>
      <c r="H185">
        <f>COUNTIF(H4:H178,2)</f>
        <v>99</v>
      </c>
      <c r="I185">
        <f>COUNTIF(I4:I178,2)</f>
        <v>4</v>
      </c>
      <c r="J185">
        <f>COUNT(J4:J178)</f>
        <v>175</v>
      </c>
      <c r="K185" s="1"/>
      <c r="L185" s="1"/>
      <c r="M185" s="1"/>
      <c r="N185" s="1"/>
      <c r="O185" s="1"/>
      <c r="P185" s="1"/>
      <c r="Q185">
        <f>COUNTIF(Q4:Q178,3)</f>
        <v>23</v>
      </c>
      <c r="R185" s="1"/>
      <c r="S185">
        <f>COUNTIF(S4:S178,3)</f>
        <v>31</v>
      </c>
      <c r="T185">
        <f>COUNT(T4:T178)</f>
        <v>175</v>
      </c>
      <c r="U185">
        <f t="shared" ref="U185:V185" si="18">COUNT(U4:U178)</f>
        <v>97</v>
      </c>
      <c r="V185">
        <f t="shared" si="18"/>
        <v>78</v>
      </c>
      <c r="W185">
        <f>COUNT(W4:W178)</f>
        <v>175</v>
      </c>
      <c r="X185">
        <f>COUNTIF(X4:X178,3)</f>
        <v>4</v>
      </c>
      <c r="Y185" s="1"/>
      <c r="Z185">
        <f>COUNT(Z4:Z178)</f>
        <v>74</v>
      </c>
      <c r="AA185">
        <f>COUNT(AA4:AA178)</f>
        <v>76</v>
      </c>
      <c r="AB185" s="1"/>
      <c r="AC185" s="1"/>
    </row>
    <row r="186" spans="1:29" x14ac:dyDescent="0.3">
      <c r="A186" s="1"/>
      <c r="B186" s="1"/>
      <c r="C186" s="1"/>
      <c r="D186" s="1"/>
      <c r="E186" t="s">
        <v>1068</v>
      </c>
      <c r="F186" s="1"/>
      <c r="G186" s="1"/>
      <c r="H186" t="s">
        <v>1068</v>
      </c>
      <c r="I186" t="s">
        <v>1068</v>
      </c>
      <c r="J186" s="1"/>
      <c r="K186" s="1"/>
      <c r="L186" s="1"/>
      <c r="M186" s="1"/>
      <c r="N186" s="1"/>
      <c r="O186" s="1"/>
      <c r="P186" s="1"/>
      <c r="Q186" t="s">
        <v>1123</v>
      </c>
      <c r="R186" s="1"/>
      <c r="S186" t="s">
        <v>1124</v>
      </c>
      <c r="T186" s="1"/>
      <c r="U186" t="s">
        <v>1291</v>
      </c>
      <c r="V186" t="s">
        <v>1291</v>
      </c>
      <c r="W186" s="1"/>
      <c r="X186" t="s">
        <v>1126</v>
      </c>
      <c r="Y186" s="1"/>
      <c r="Z186" t="s">
        <v>1127</v>
      </c>
      <c r="AA186" t="s">
        <v>1127</v>
      </c>
      <c r="AB186" s="1"/>
      <c r="AC186" s="1"/>
    </row>
    <row r="187" spans="1:29" x14ac:dyDescent="0.3">
      <c r="A187" s="1"/>
      <c r="B187" s="1"/>
      <c r="C187" s="1"/>
      <c r="D187" s="1"/>
      <c r="E187">
        <f>COUNT(E4:E178)</f>
        <v>173</v>
      </c>
      <c r="F187" s="1"/>
      <c r="G187" s="1"/>
      <c r="H187">
        <f>COUNT(H4:H178)</f>
        <v>175</v>
      </c>
      <c r="I187">
        <f>COUNT(I4:I178)</f>
        <v>174</v>
      </c>
      <c r="J187" s="1"/>
      <c r="K187" s="1"/>
      <c r="L187" s="1"/>
      <c r="M187" s="1"/>
      <c r="N187" s="1"/>
      <c r="O187" s="1"/>
      <c r="P187" s="1"/>
      <c r="Q187">
        <f>COUNTIF(Q4:Q178,4)</f>
        <v>17</v>
      </c>
      <c r="R187" s="1"/>
      <c r="S187">
        <f>COUNTIF(S4:S178,4)</f>
        <v>9</v>
      </c>
      <c r="T187" s="1"/>
      <c r="U187">
        <f>ROUND(((U181/U185)*100),2)</f>
        <v>69.069999999999993</v>
      </c>
      <c r="V187">
        <f>ROUND(((V181/V185)*100),2)</f>
        <v>41.03</v>
      </c>
      <c r="W187" s="1"/>
      <c r="X187">
        <f>COUNTIF(X4:X178,4)</f>
        <v>19</v>
      </c>
      <c r="Y187" s="1"/>
      <c r="Z187">
        <f>MAX(Z4:Z178)</f>
        <v>5</v>
      </c>
      <c r="AA187">
        <f>MAX(AA4:AA178)</f>
        <v>20</v>
      </c>
      <c r="AB187" s="1"/>
      <c r="AC187" s="1"/>
    </row>
    <row r="188" spans="1:29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t="s">
        <v>1138</v>
      </c>
      <c r="R188" s="1"/>
      <c r="S188" t="s">
        <v>1139</v>
      </c>
      <c r="T188" s="1"/>
      <c r="U188" t="s">
        <v>1292</v>
      </c>
      <c r="V188" t="s">
        <v>1292</v>
      </c>
      <c r="W188" s="1"/>
      <c r="X188" t="s">
        <v>1068</v>
      </c>
      <c r="Y188" s="1"/>
      <c r="Z188" t="s">
        <v>1141</v>
      </c>
      <c r="AA188" t="s">
        <v>1141</v>
      </c>
      <c r="AB188" s="1"/>
      <c r="AC188" s="1"/>
    </row>
    <row r="189" spans="1:29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>
        <f>COUNTIF(Q4:Q178,5)</f>
        <v>7</v>
      </c>
      <c r="R189" s="1"/>
      <c r="S189">
        <f>COUNTIF(S4:S178,5)</f>
        <v>18</v>
      </c>
      <c r="T189" s="1"/>
      <c r="U189">
        <f>ROUND(((U183/U185)*100),2)</f>
        <v>30.93</v>
      </c>
      <c r="V189">
        <f>ROUND(((V183/V185)*100),2)</f>
        <v>58.97</v>
      </c>
      <c r="W189" s="1"/>
      <c r="X189">
        <f>COUNT(X4:X178)</f>
        <v>172</v>
      </c>
      <c r="Y189" s="1"/>
      <c r="Z189">
        <f>MIN(Z4:Z178)</f>
        <v>1</v>
      </c>
      <c r="AA189">
        <f>MIN(AA4:AA178)</f>
        <v>1</v>
      </c>
      <c r="AB189" s="1"/>
      <c r="AC189" s="1"/>
    </row>
    <row r="190" spans="1:29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t="s">
        <v>1149</v>
      </c>
      <c r="R190" s="1"/>
      <c r="S190" t="s">
        <v>1150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>
        <f>COUNTIF(Q4:Q178,6)</f>
        <v>1</v>
      </c>
      <c r="R191" s="1"/>
      <c r="S191">
        <f>COUNTIF(S4:S178,6)</f>
        <v>24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t="s">
        <v>1068</v>
      </c>
      <c r="R192" s="1"/>
      <c r="S192" t="s">
        <v>1151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>
        <f>COUNT(Q4:Q178)</f>
        <v>156</v>
      </c>
      <c r="R193" s="1"/>
      <c r="S193">
        <f>COUNTIF(S4:S178,7)</f>
        <v>0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t="s">
        <v>1062</v>
      </c>
      <c r="R194" s="1"/>
      <c r="S194" t="s">
        <v>1152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>
        <f>ROUND(AVERAGE(Q4:Q178),2)</f>
        <v>2.08</v>
      </c>
      <c r="R195" s="1"/>
      <c r="S195">
        <f>COUNTIF(S4:S178,8)</f>
        <v>0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t="s">
        <v>1088</v>
      </c>
      <c r="R196" s="1"/>
      <c r="S196" t="s">
        <v>1158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>
        <f>ROUND(_xlfn.STDEV.S(Q4:Q178),2)</f>
        <v>1.25</v>
      </c>
      <c r="R197" s="1"/>
      <c r="S197">
        <f>COUNTIF(S4:S178,9)</f>
        <v>0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t="s">
        <v>1109</v>
      </c>
      <c r="R198" s="1"/>
      <c r="S198" t="s">
        <v>1161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>
        <f>COUNT(Q4:Q178)</f>
        <v>156</v>
      </c>
      <c r="R199" s="1"/>
      <c r="S199">
        <f>COUNTIF(S4:S178,10)</f>
        <v>0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t="s">
        <v>1127</v>
      </c>
      <c r="R200" s="1"/>
      <c r="S200" t="s">
        <v>1167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>
        <f>MAX(Q4:Q178)</f>
        <v>6</v>
      </c>
      <c r="R201" s="1"/>
      <c r="S201">
        <f>COUNTIF(S4:S178,11)</f>
        <v>8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t="s">
        <v>1141</v>
      </c>
      <c r="R202" s="1"/>
      <c r="S202" t="s">
        <v>1173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>
        <f>MIN(Q4:Q178)</f>
        <v>0</v>
      </c>
      <c r="R203" s="1"/>
      <c r="S203">
        <f>COUNTIF(S4:S178,12)</f>
        <v>0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t="s">
        <v>1179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>
        <f>COUNTIF(S4:S178,13)</f>
        <v>0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t="s">
        <v>1185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>
        <f>COUNTIF(S4:S178,14)</f>
        <v>0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t="s">
        <v>1191</v>
      </c>
      <c r="T208" s="1"/>
      <c r="U208" s="1"/>
      <c r="V208" s="1"/>
      <c r="X208" s="1"/>
      <c r="Y208" s="1"/>
      <c r="Z208" s="1"/>
      <c r="AA208" s="1"/>
      <c r="AB208" s="1"/>
      <c r="AC208" s="1"/>
    </row>
    <row r="209" spans="1:29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>
        <f>COUNTIF(S4:S178,15)</f>
        <v>5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t="s">
        <v>1068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>
        <f>COUNT(S4:S178)</f>
        <v>175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</sheetData>
  <sortState xmlns:xlrd2="http://schemas.microsoft.com/office/spreadsheetml/2017/richdata2" ref="A4:AA178">
    <sortCondition ref="S4:S17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326"/>
  <sheetViews>
    <sheetView workbookViewId="0">
      <selection activeCell="C1" sqref="C1"/>
    </sheetView>
  </sheetViews>
  <sheetFormatPr defaultRowHeight="14.4" x14ac:dyDescent="0.3"/>
  <cols>
    <col min="3" max="67" width="25.6640625" customWidth="1"/>
    <col min="68" max="68" width="20.6640625" customWidth="1"/>
  </cols>
  <sheetData>
    <row r="1" spans="1:68" x14ac:dyDescent="0.3">
      <c r="A1" s="15"/>
      <c r="B1" s="1"/>
      <c r="C1" s="16"/>
      <c r="D1" s="108" t="s">
        <v>23</v>
      </c>
      <c r="E1" s="108"/>
      <c r="F1" s="108"/>
      <c r="G1" s="50" t="s">
        <v>24</v>
      </c>
      <c r="H1" s="51" t="s">
        <v>25</v>
      </c>
      <c r="I1" s="50" t="s">
        <v>24</v>
      </c>
      <c r="J1" s="51" t="s">
        <v>25</v>
      </c>
      <c r="K1" s="36" t="s">
        <v>26</v>
      </c>
      <c r="L1" s="109" t="s">
        <v>25</v>
      </c>
      <c r="M1" s="109"/>
      <c r="N1" s="109"/>
      <c r="O1" s="109"/>
      <c r="P1" s="110" t="s">
        <v>24</v>
      </c>
      <c r="Q1" s="110"/>
      <c r="R1" s="110"/>
      <c r="S1" s="51" t="s">
        <v>25</v>
      </c>
      <c r="T1" s="50" t="s">
        <v>24</v>
      </c>
      <c r="U1" s="51" t="s">
        <v>25</v>
      </c>
      <c r="V1" s="111" t="s">
        <v>27</v>
      </c>
      <c r="W1" s="111"/>
      <c r="X1" s="111"/>
      <c r="Y1" s="111"/>
      <c r="Z1" s="112" t="s">
        <v>28</v>
      </c>
      <c r="AA1" s="112"/>
      <c r="AB1" s="112"/>
      <c r="AC1" s="107" t="s">
        <v>29</v>
      </c>
      <c r="AD1" s="107"/>
      <c r="AE1" s="107"/>
      <c r="AF1" s="107"/>
      <c r="AG1" s="107"/>
      <c r="AH1" s="107"/>
      <c r="AI1" s="107"/>
      <c r="AJ1" s="107"/>
      <c r="AK1" s="107"/>
      <c r="AL1" s="121" t="s">
        <v>30</v>
      </c>
      <c r="AM1" s="121"/>
      <c r="AN1" s="121"/>
      <c r="AO1" s="122" t="s">
        <v>31</v>
      </c>
      <c r="AP1" s="122"/>
      <c r="AQ1" s="122"/>
      <c r="AR1" s="123" t="s">
        <v>23</v>
      </c>
      <c r="AS1" s="123"/>
      <c r="AT1" s="124" t="s">
        <v>30</v>
      </c>
      <c r="AU1" s="124"/>
      <c r="AV1" s="114" t="s">
        <v>32</v>
      </c>
      <c r="AW1" s="114"/>
      <c r="AX1" s="125" t="s">
        <v>24</v>
      </c>
      <c r="AY1" s="125"/>
      <c r="AZ1" s="117" t="s">
        <v>25</v>
      </c>
      <c r="BA1" s="117"/>
      <c r="BB1" s="114" t="s">
        <v>33</v>
      </c>
      <c r="BC1" s="114"/>
      <c r="BD1" s="118" t="s">
        <v>27</v>
      </c>
      <c r="BE1" s="118"/>
      <c r="BF1" s="119" t="s">
        <v>28</v>
      </c>
      <c r="BG1" s="119"/>
      <c r="BH1" s="114" t="s">
        <v>34</v>
      </c>
      <c r="BI1" s="114"/>
      <c r="BJ1" s="120" t="s">
        <v>29</v>
      </c>
      <c r="BK1" s="120"/>
      <c r="BL1" s="113" t="s">
        <v>31</v>
      </c>
      <c r="BM1" s="113"/>
      <c r="BN1" s="114"/>
      <c r="BO1" s="114"/>
      <c r="BP1" s="1"/>
    </row>
    <row r="2" spans="1:68" ht="15" thickBot="1" x14ac:dyDescent="0.35">
      <c r="A2" s="29"/>
      <c r="B2" s="1"/>
      <c r="C2" s="19" t="s">
        <v>111</v>
      </c>
      <c r="D2" s="20" t="s">
        <v>112</v>
      </c>
      <c r="E2" s="20" t="s">
        <v>113</v>
      </c>
      <c r="F2" s="20" t="s">
        <v>114</v>
      </c>
      <c r="G2" s="20" t="s">
        <v>115</v>
      </c>
      <c r="H2" s="20" t="s">
        <v>116</v>
      </c>
      <c r="I2" s="20" t="s">
        <v>117</v>
      </c>
      <c r="J2" s="20" t="s">
        <v>118</v>
      </c>
      <c r="K2" s="38" t="s">
        <v>119</v>
      </c>
      <c r="L2" s="20" t="s">
        <v>120</v>
      </c>
      <c r="M2" s="20" t="s">
        <v>121</v>
      </c>
      <c r="N2" s="20" t="s">
        <v>122</v>
      </c>
      <c r="O2" s="20" t="s">
        <v>123</v>
      </c>
      <c r="P2" s="20" t="s">
        <v>124</v>
      </c>
      <c r="Q2" s="20" t="s">
        <v>125</v>
      </c>
      <c r="R2" s="20" t="s">
        <v>126</v>
      </c>
      <c r="S2" s="20" t="s">
        <v>127</v>
      </c>
      <c r="T2" s="20" t="s">
        <v>128</v>
      </c>
      <c r="U2" s="20" t="s">
        <v>129</v>
      </c>
      <c r="V2" s="20" t="s">
        <v>130</v>
      </c>
      <c r="W2" s="20" t="s">
        <v>131</v>
      </c>
      <c r="X2" s="20" t="s">
        <v>132</v>
      </c>
      <c r="Y2" s="38" t="s">
        <v>133</v>
      </c>
      <c r="Z2" s="20" t="s">
        <v>134</v>
      </c>
      <c r="AA2" s="20" t="s">
        <v>135</v>
      </c>
      <c r="AB2" s="20" t="s">
        <v>136</v>
      </c>
      <c r="AC2" s="20" t="s">
        <v>137</v>
      </c>
      <c r="AD2" s="38" t="s">
        <v>138</v>
      </c>
      <c r="AE2" s="20" t="s">
        <v>139</v>
      </c>
      <c r="AF2" s="38" t="s">
        <v>140</v>
      </c>
      <c r="AG2" s="20" t="s">
        <v>141</v>
      </c>
      <c r="AH2" s="38" t="s">
        <v>142</v>
      </c>
      <c r="AI2" s="20" t="s">
        <v>143</v>
      </c>
      <c r="AJ2" s="20" t="s">
        <v>144</v>
      </c>
      <c r="AK2" s="20" t="s">
        <v>145</v>
      </c>
      <c r="AL2" s="20" t="s">
        <v>146</v>
      </c>
      <c r="AM2" s="20" t="s">
        <v>147</v>
      </c>
      <c r="AN2" s="20" t="s">
        <v>148</v>
      </c>
      <c r="AO2" s="20" t="s">
        <v>149</v>
      </c>
      <c r="AP2" s="20" t="s">
        <v>150</v>
      </c>
      <c r="AQ2" s="20" t="s">
        <v>151</v>
      </c>
      <c r="AR2" s="27" t="s">
        <v>152</v>
      </c>
      <c r="AS2" s="27" t="s">
        <v>153</v>
      </c>
      <c r="AT2" s="27" t="s">
        <v>154</v>
      </c>
      <c r="AU2" s="27" t="s">
        <v>155</v>
      </c>
      <c r="AV2" s="27" t="s">
        <v>156</v>
      </c>
      <c r="AW2" s="27" t="s">
        <v>157</v>
      </c>
      <c r="AX2" s="27" t="s">
        <v>158</v>
      </c>
      <c r="AY2" s="27" t="s">
        <v>159</v>
      </c>
      <c r="AZ2" s="27" t="s">
        <v>160</v>
      </c>
      <c r="BA2" s="27" t="s">
        <v>161</v>
      </c>
      <c r="BB2" s="27" t="s">
        <v>162</v>
      </c>
      <c r="BC2" s="27" t="s">
        <v>163</v>
      </c>
      <c r="BD2" s="27" t="s">
        <v>164</v>
      </c>
      <c r="BE2" s="27" t="s">
        <v>165</v>
      </c>
      <c r="BF2" s="27" t="s">
        <v>166</v>
      </c>
      <c r="BG2" s="27" t="s">
        <v>167</v>
      </c>
      <c r="BH2" s="27" t="s">
        <v>168</v>
      </c>
      <c r="BI2" s="27" t="s">
        <v>169</v>
      </c>
      <c r="BJ2" s="27" t="s">
        <v>170</v>
      </c>
      <c r="BK2" s="27" t="s">
        <v>171</v>
      </c>
      <c r="BL2" s="27" t="s">
        <v>172</v>
      </c>
      <c r="BM2" s="27" t="s">
        <v>173</v>
      </c>
      <c r="BN2" s="27" t="s">
        <v>174</v>
      </c>
      <c r="BO2" s="27" t="s">
        <v>175</v>
      </c>
      <c r="BP2" s="1"/>
    </row>
    <row r="3" spans="1:68" ht="15" thickBot="1" x14ac:dyDescent="0.35">
      <c r="A3" s="28"/>
      <c r="B3" s="1" t="s">
        <v>440</v>
      </c>
      <c r="C3" s="7" t="s">
        <v>464</v>
      </c>
      <c r="D3" s="8" t="s">
        <v>465</v>
      </c>
      <c r="E3" s="8" t="s">
        <v>466</v>
      </c>
      <c r="F3" s="8" t="s">
        <v>467</v>
      </c>
      <c r="G3" s="8" t="s">
        <v>468</v>
      </c>
      <c r="H3" s="8" t="s">
        <v>469</v>
      </c>
      <c r="I3" s="8" t="s">
        <v>470</v>
      </c>
      <c r="J3" s="8" t="s">
        <v>471</v>
      </c>
      <c r="K3" s="35" t="s">
        <v>472</v>
      </c>
      <c r="L3" s="8" t="s">
        <v>473</v>
      </c>
      <c r="M3" s="8" t="s">
        <v>474</v>
      </c>
      <c r="N3" s="8" t="s">
        <v>475</v>
      </c>
      <c r="O3" s="8" t="s">
        <v>476</v>
      </c>
      <c r="P3" s="8" t="s">
        <v>477</v>
      </c>
      <c r="Q3" s="8" t="s">
        <v>478</v>
      </c>
      <c r="R3" s="8" t="s">
        <v>479</v>
      </c>
      <c r="S3" s="8" t="s">
        <v>480</v>
      </c>
      <c r="T3" s="8" t="s">
        <v>481</v>
      </c>
      <c r="U3" s="8" t="s">
        <v>482</v>
      </c>
      <c r="V3" s="8" t="s">
        <v>483</v>
      </c>
      <c r="W3" s="8" t="s">
        <v>484</v>
      </c>
      <c r="X3" s="8" t="s">
        <v>485</v>
      </c>
      <c r="Y3" s="36" t="s">
        <v>486</v>
      </c>
      <c r="Z3" s="8" t="s">
        <v>487</v>
      </c>
      <c r="AA3" s="8" t="s">
        <v>488</v>
      </c>
      <c r="AB3" s="8" t="s">
        <v>489</v>
      </c>
      <c r="AC3" s="8" t="s">
        <v>490</v>
      </c>
      <c r="AD3" s="36" t="s">
        <v>486</v>
      </c>
      <c r="AE3" s="8" t="s">
        <v>491</v>
      </c>
      <c r="AF3" s="36" t="s">
        <v>486</v>
      </c>
      <c r="AG3" s="8" t="s">
        <v>492</v>
      </c>
      <c r="AH3" s="36" t="s">
        <v>486</v>
      </c>
      <c r="AI3" s="8" t="s">
        <v>493</v>
      </c>
      <c r="AJ3" s="8" t="s">
        <v>494</v>
      </c>
      <c r="AK3" s="8" t="s">
        <v>495</v>
      </c>
      <c r="AL3" s="8" t="s">
        <v>496</v>
      </c>
      <c r="AM3" s="8" t="s">
        <v>497</v>
      </c>
      <c r="AN3" s="8" t="s">
        <v>498</v>
      </c>
      <c r="AO3" s="8" t="s">
        <v>499</v>
      </c>
      <c r="AP3" s="8" t="s">
        <v>500</v>
      </c>
      <c r="AQ3" s="9" t="s">
        <v>501</v>
      </c>
      <c r="AR3" s="7" t="s">
        <v>502</v>
      </c>
      <c r="AS3" s="9" t="s">
        <v>503</v>
      </c>
      <c r="AT3" s="7" t="s">
        <v>502</v>
      </c>
      <c r="AU3" s="9" t="s">
        <v>503</v>
      </c>
      <c r="AV3" s="7" t="s">
        <v>502</v>
      </c>
      <c r="AW3" s="9" t="s">
        <v>503</v>
      </c>
      <c r="AX3" s="7" t="s">
        <v>502</v>
      </c>
      <c r="AY3" s="9" t="s">
        <v>503</v>
      </c>
      <c r="AZ3" s="7" t="s">
        <v>502</v>
      </c>
      <c r="BA3" s="9" t="s">
        <v>503</v>
      </c>
      <c r="BB3" s="7" t="s">
        <v>502</v>
      </c>
      <c r="BC3" s="9" t="s">
        <v>503</v>
      </c>
      <c r="BD3" s="7" t="s">
        <v>502</v>
      </c>
      <c r="BE3" s="9" t="s">
        <v>503</v>
      </c>
      <c r="BF3" s="7" t="s">
        <v>502</v>
      </c>
      <c r="BG3" s="9" t="s">
        <v>503</v>
      </c>
      <c r="BH3" s="7" t="s">
        <v>502</v>
      </c>
      <c r="BI3" s="9" t="s">
        <v>503</v>
      </c>
      <c r="BJ3" s="7" t="s">
        <v>502</v>
      </c>
      <c r="BK3" s="9" t="s">
        <v>503</v>
      </c>
      <c r="BL3" s="7" t="s">
        <v>502</v>
      </c>
      <c r="BM3" s="9" t="s">
        <v>503</v>
      </c>
      <c r="BN3" s="7" t="s">
        <v>502</v>
      </c>
      <c r="BO3" s="9" t="s">
        <v>503</v>
      </c>
      <c r="BP3" s="1" t="s">
        <v>440</v>
      </c>
    </row>
    <row r="4" spans="1:68" x14ac:dyDescent="0.3">
      <c r="A4" s="30">
        <v>2</v>
      </c>
      <c r="B4" s="1"/>
      <c r="C4" s="2">
        <v>1</v>
      </c>
      <c r="D4">
        <v>5</v>
      </c>
      <c r="E4">
        <v>4</v>
      </c>
      <c r="F4">
        <v>3</v>
      </c>
      <c r="G4">
        <v>5</v>
      </c>
      <c r="H4">
        <v>1</v>
      </c>
      <c r="I4">
        <v>4</v>
      </c>
      <c r="J4">
        <v>2</v>
      </c>
      <c r="K4" s="37">
        <v>5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4</v>
      </c>
      <c r="S4">
        <v>3</v>
      </c>
      <c r="T4">
        <v>2</v>
      </c>
      <c r="U4">
        <v>2</v>
      </c>
      <c r="V4">
        <v>3</v>
      </c>
      <c r="W4">
        <v>1</v>
      </c>
      <c r="X4">
        <v>3</v>
      </c>
      <c r="Y4">
        <f>LOOKUP(X4,{1,2,3,4,5},{5,4,3,2,1})</f>
        <v>3</v>
      </c>
      <c r="Z4">
        <v>3</v>
      </c>
      <c r="AA4">
        <v>2</v>
      </c>
      <c r="AB4">
        <v>4</v>
      </c>
      <c r="AC4">
        <v>4</v>
      </c>
      <c r="AD4">
        <f>LOOKUP(AC4,{1,2,3,4,5},{5,4,3,2,1})</f>
        <v>2</v>
      </c>
      <c r="AE4">
        <v>2</v>
      </c>
      <c r="AF4">
        <f>LOOKUP(AE4,{1,2,3,4,5},{5,4,3,2,1})</f>
        <v>4</v>
      </c>
      <c r="AG4">
        <v>2</v>
      </c>
      <c r="AH4">
        <f>LOOKUP(AG4,{1,2,3,4,5},{5,4,3,2,1})</f>
        <v>4</v>
      </c>
      <c r="AI4">
        <v>4</v>
      </c>
      <c r="AJ4">
        <v>3</v>
      </c>
      <c r="AK4">
        <v>4</v>
      </c>
      <c r="AL4">
        <v>4</v>
      </c>
      <c r="AM4">
        <v>4</v>
      </c>
      <c r="AN4">
        <v>4</v>
      </c>
      <c r="AO4">
        <v>3</v>
      </c>
      <c r="AP4">
        <v>3</v>
      </c>
      <c r="AQ4">
        <v>3</v>
      </c>
      <c r="AR4" s="2">
        <f t="shared" ref="AR4:AR35" si="0">SUM(D4,E4,F4)</f>
        <v>12</v>
      </c>
      <c r="AS4">
        <f t="shared" ref="AS4:AS35" si="1">ROUND(AVERAGE(D4,E4,F4),4)</f>
        <v>4</v>
      </c>
      <c r="AT4">
        <f t="shared" ref="AT4:AT67" si="2">SUM(AL4,AM4,AN4)</f>
        <v>12</v>
      </c>
      <c r="AU4">
        <f t="shared" ref="AU4:AU67" si="3">ROUND(AVERAGE(AL4,AM4,AN4),4)</f>
        <v>4</v>
      </c>
      <c r="AV4">
        <f t="shared" ref="AV4:AV67" si="4">SUM(AR4,AT4)</f>
        <v>24</v>
      </c>
      <c r="AW4" s="3">
        <f t="shared" ref="AW4:AW67" si="5">ROUND(AVERAGE(AS4,AU4),4)</f>
        <v>4</v>
      </c>
      <c r="AX4" s="2">
        <f t="shared" ref="AX4:AX35" si="6">SUM(G4,I4,P4,Q4,R4,T4)</f>
        <v>19</v>
      </c>
      <c r="AY4">
        <f t="shared" ref="AY4:AY35" si="7">ROUND(AVERAGE(G4,I4,P4,Q4,R4,T4),4)</f>
        <v>3.1667000000000001</v>
      </c>
      <c r="AZ4">
        <f t="shared" ref="AZ4:AZ35" si="8">SUM(H4,J4,L4,M4,N4,O4,S4,U4)</f>
        <v>16</v>
      </c>
      <c r="BA4">
        <f t="shared" ref="BA4:BA35" si="9">ROUND(AVERAGE(H4,J4,L4,M4,N4,O4,S4,U4),4)</f>
        <v>2</v>
      </c>
      <c r="BB4">
        <f t="shared" ref="BB4:BB67" si="10">SUM(AX4,AZ4)</f>
        <v>35</v>
      </c>
      <c r="BC4" s="3">
        <f t="shared" ref="BC4:BC67" si="11">ROUND((BB4/14), 2)</f>
        <v>2.5</v>
      </c>
      <c r="BD4" s="2">
        <f t="shared" ref="BD4:BD35" si="12">SUM(V4,W4,Y4)</f>
        <v>7</v>
      </c>
      <c r="BE4">
        <f t="shared" ref="BE4:BE35" si="13">ROUND(AVERAGE(V4,W4,Y4),4)</f>
        <v>2.3332999999999999</v>
      </c>
      <c r="BF4">
        <f t="shared" ref="BF4:BF35" si="14">SUM(Z4,AA4,AB4)</f>
        <v>9</v>
      </c>
      <c r="BG4">
        <f t="shared" ref="BG4:BG35" si="15">ROUND(AVERAGE(Z4,AA4,AB4),4)</f>
        <v>3</v>
      </c>
      <c r="BH4">
        <f t="shared" ref="BH4:BH67" si="16">SUM(BD4,BF4)</f>
        <v>16</v>
      </c>
      <c r="BI4" s="3">
        <f t="shared" ref="BI4:BI67" si="17">ROUND((BH4/6), 2)</f>
        <v>2.67</v>
      </c>
      <c r="BJ4" s="2">
        <f>SUM(AD4,AF4,AH4,AI4,AJ4,AK4)</f>
        <v>21</v>
      </c>
      <c r="BK4" s="3">
        <f t="shared" ref="BK4:BK67" si="18">ROUND((BJ4/6), 2)</f>
        <v>3.5</v>
      </c>
      <c r="BL4" s="2">
        <f t="shared" ref="BL4:BL67" si="19">SUM(AO4,AP4,AQ4)</f>
        <v>9</v>
      </c>
      <c r="BM4" s="3">
        <f t="shared" ref="BM4:BM67" si="20">ROUND((BL4/3), 2)</f>
        <v>3</v>
      </c>
      <c r="BN4" s="2">
        <f t="shared" ref="BN4:BN67" si="21">SUM(AR4,AT4,AX4,AZ4,BD4,BF4,BJ4,BL4)</f>
        <v>105</v>
      </c>
      <c r="BO4" s="3">
        <f t="shared" ref="BO4:BO67" si="22">ROUND((BN4/35), 2)</f>
        <v>3</v>
      </c>
      <c r="BP4" s="1"/>
    </row>
    <row r="5" spans="1:68" x14ac:dyDescent="0.3">
      <c r="A5" s="30">
        <v>3</v>
      </c>
      <c r="B5" s="1"/>
      <c r="C5" s="2">
        <v>1</v>
      </c>
      <c r="D5">
        <v>4</v>
      </c>
      <c r="E5">
        <v>4</v>
      </c>
      <c r="F5">
        <v>2</v>
      </c>
      <c r="G5">
        <v>4</v>
      </c>
      <c r="H5">
        <v>1</v>
      </c>
      <c r="I5">
        <v>4</v>
      </c>
      <c r="J5">
        <v>2</v>
      </c>
      <c r="K5" s="37">
        <v>5</v>
      </c>
      <c r="L5">
        <v>2</v>
      </c>
      <c r="M5">
        <v>4</v>
      </c>
      <c r="N5">
        <v>3</v>
      </c>
      <c r="O5">
        <v>2</v>
      </c>
      <c r="P5">
        <v>2</v>
      </c>
      <c r="Q5">
        <v>2</v>
      </c>
      <c r="R5">
        <v>4</v>
      </c>
      <c r="S5">
        <v>3</v>
      </c>
      <c r="T5">
        <v>2</v>
      </c>
      <c r="U5">
        <v>2</v>
      </c>
      <c r="V5">
        <v>4</v>
      </c>
      <c r="W5">
        <v>3</v>
      </c>
      <c r="X5">
        <v>1</v>
      </c>
      <c r="Y5">
        <f>LOOKUP(X5,{1,2,3,4,5},{5,4,3,2,1})</f>
        <v>5</v>
      </c>
      <c r="Z5">
        <v>4</v>
      </c>
      <c r="AA5">
        <v>3</v>
      </c>
      <c r="AB5">
        <v>4</v>
      </c>
      <c r="AC5">
        <v>3</v>
      </c>
      <c r="AD5">
        <f>LOOKUP(AC5,{1,2,3,4,5},{5,4,3,2,1})</f>
        <v>3</v>
      </c>
      <c r="AE5">
        <v>2</v>
      </c>
      <c r="AF5">
        <f>LOOKUP(AE5,{1,2,3,4,5},{5,4,3,2,1})</f>
        <v>4</v>
      </c>
      <c r="AG5">
        <v>1</v>
      </c>
      <c r="AH5">
        <f>LOOKUP(AG5,{1,2,3,4,5},{5,4,3,2,1})</f>
        <v>5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3</v>
      </c>
      <c r="AP5">
        <v>4</v>
      </c>
      <c r="AQ5">
        <v>4</v>
      </c>
      <c r="AR5" s="2">
        <f t="shared" si="0"/>
        <v>10</v>
      </c>
      <c r="AS5">
        <f t="shared" si="1"/>
        <v>3.3332999999999999</v>
      </c>
      <c r="AT5">
        <f t="shared" si="2"/>
        <v>11</v>
      </c>
      <c r="AU5">
        <f t="shared" si="3"/>
        <v>3.6667000000000001</v>
      </c>
      <c r="AV5">
        <f t="shared" si="4"/>
        <v>21</v>
      </c>
      <c r="AW5" s="3">
        <f t="shared" si="5"/>
        <v>3.5</v>
      </c>
      <c r="AX5" s="2">
        <f t="shared" si="6"/>
        <v>18</v>
      </c>
      <c r="AY5">
        <f t="shared" si="7"/>
        <v>3</v>
      </c>
      <c r="AZ5">
        <f t="shared" si="8"/>
        <v>19</v>
      </c>
      <c r="BA5">
        <f t="shared" si="9"/>
        <v>2.375</v>
      </c>
      <c r="BB5">
        <f t="shared" si="10"/>
        <v>37</v>
      </c>
      <c r="BC5" s="3">
        <f t="shared" si="11"/>
        <v>2.64</v>
      </c>
      <c r="BD5" s="2">
        <f t="shared" si="12"/>
        <v>12</v>
      </c>
      <c r="BE5">
        <f t="shared" si="13"/>
        <v>4</v>
      </c>
      <c r="BF5">
        <f t="shared" si="14"/>
        <v>11</v>
      </c>
      <c r="BG5">
        <f t="shared" si="15"/>
        <v>3.6667000000000001</v>
      </c>
      <c r="BH5">
        <f t="shared" si="16"/>
        <v>23</v>
      </c>
      <c r="BI5" s="3">
        <f t="shared" si="17"/>
        <v>3.83</v>
      </c>
      <c r="BJ5" s="2">
        <f t="shared" ref="BJ5:BJ68" si="23">SUM(AD5,AF5,AH5,AI5,AJ5,AK5)</f>
        <v>24</v>
      </c>
      <c r="BK5" s="3">
        <f t="shared" si="18"/>
        <v>4</v>
      </c>
      <c r="BL5" s="2">
        <f t="shared" si="19"/>
        <v>11</v>
      </c>
      <c r="BM5" s="3">
        <f t="shared" si="20"/>
        <v>3.67</v>
      </c>
      <c r="BN5" s="2">
        <f t="shared" si="21"/>
        <v>116</v>
      </c>
      <c r="BO5" s="3">
        <f t="shared" si="22"/>
        <v>3.31</v>
      </c>
      <c r="BP5" s="1"/>
    </row>
    <row r="6" spans="1:68" x14ac:dyDescent="0.3">
      <c r="A6" s="30">
        <v>4</v>
      </c>
      <c r="B6" s="1"/>
      <c r="C6" s="2">
        <v>1</v>
      </c>
      <c r="D6">
        <v>4</v>
      </c>
      <c r="E6">
        <v>4</v>
      </c>
      <c r="F6">
        <v>2</v>
      </c>
      <c r="G6">
        <v>4</v>
      </c>
      <c r="H6">
        <v>2</v>
      </c>
      <c r="I6">
        <v>3</v>
      </c>
      <c r="J6">
        <v>2</v>
      </c>
      <c r="K6" s="37">
        <v>5</v>
      </c>
      <c r="L6">
        <v>2</v>
      </c>
      <c r="M6">
        <v>2</v>
      </c>
      <c r="N6">
        <v>2</v>
      </c>
      <c r="O6">
        <v>2</v>
      </c>
      <c r="P6">
        <v>3</v>
      </c>
      <c r="Q6">
        <v>2</v>
      </c>
      <c r="R6">
        <v>2</v>
      </c>
      <c r="S6">
        <v>2</v>
      </c>
      <c r="T6">
        <v>4</v>
      </c>
      <c r="U6">
        <v>3</v>
      </c>
      <c r="V6">
        <v>4</v>
      </c>
      <c r="W6">
        <v>3</v>
      </c>
      <c r="X6">
        <v>2</v>
      </c>
      <c r="Y6">
        <f>LOOKUP(X6,{1,2,3,4,5},{5,4,3,2,1})</f>
        <v>4</v>
      </c>
      <c r="Z6">
        <v>3</v>
      </c>
      <c r="AA6">
        <v>2</v>
      </c>
      <c r="AB6">
        <v>2</v>
      </c>
      <c r="AC6">
        <v>3</v>
      </c>
      <c r="AD6">
        <f>LOOKUP(AC6,{1,2,3,4,5},{5,4,3,2,1})</f>
        <v>3</v>
      </c>
      <c r="AE6">
        <v>2</v>
      </c>
      <c r="AF6">
        <f>LOOKUP(AE6,{1,2,3,4,5},{5,4,3,2,1})</f>
        <v>4</v>
      </c>
      <c r="AG6">
        <v>2</v>
      </c>
      <c r="AH6">
        <f>LOOKUP(AG6,{1,2,3,4,5},{5,4,3,2,1})</f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3</v>
      </c>
      <c r="AP6">
        <v>3</v>
      </c>
      <c r="AQ6">
        <v>3</v>
      </c>
      <c r="AR6" s="2">
        <f t="shared" si="0"/>
        <v>10</v>
      </c>
      <c r="AS6">
        <f t="shared" si="1"/>
        <v>3.3332999999999999</v>
      </c>
      <c r="AT6">
        <f t="shared" si="2"/>
        <v>12</v>
      </c>
      <c r="AU6">
        <f t="shared" si="3"/>
        <v>4</v>
      </c>
      <c r="AV6">
        <f t="shared" si="4"/>
        <v>22</v>
      </c>
      <c r="AW6" s="3">
        <f t="shared" si="5"/>
        <v>3.6667000000000001</v>
      </c>
      <c r="AX6" s="2">
        <f t="shared" si="6"/>
        <v>18</v>
      </c>
      <c r="AY6">
        <f t="shared" si="7"/>
        <v>3</v>
      </c>
      <c r="AZ6">
        <f t="shared" si="8"/>
        <v>17</v>
      </c>
      <c r="BA6">
        <f t="shared" si="9"/>
        <v>2.125</v>
      </c>
      <c r="BB6">
        <f t="shared" si="10"/>
        <v>35</v>
      </c>
      <c r="BC6" s="3">
        <f t="shared" si="11"/>
        <v>2.5</v>
      </c>
      <c r="BD6" s="2">
        <f t="shared" si="12"/>
        <v>11</v>
      </c>
      <c r="BE6">
        <f t="shared" si="13"/>
        <v>3.6667000000000001</v>
      </c>
      <c r="BF6">
        <f t="shared" si="14"/>
        <v>7</v>
      </c>
      <c r="BG6">
        <f t="shared" si="15"/>
        <v>2.3332999999999999</v>
      </c>
      <c r="BH6">
        <f t="shared" si="16"/>
        <v>18</v>
      </c>
      <c r="BI6" s="3">
        <f t="shared" si="17"/>
        <v>3</v>
      </c>
      <c r="BJ6" s="2">
        <f t="shared" si="23"/>
        <v>23</v>
      </c>
      <c r="BK6" s="3">
        <f t="shared" si="18"/>
        <v>3.83</v>
      </c>
      <c r="BL6" s="2">
        <f t="shared" si="19"/>
        <v>9</v>
      </c>
      <c r="BM6" s="3">
        <f t="shared" si="20"/>
        <v>3</v>
      </c>
      <c r="BN6" s="2">
        <f t="shared" si="21"/>
        <v>107</v>
      </c>
      <c r="BO6" s="3">
        <f t="shared" si="22"/>
        <v>3.06</v>
      </c>
      <c r="BP6" s="1"/>
    </row>
    <row r="7" spans="1:68" x14ac:dyDescent="0.3">
      <c r="A7" s="30">
        <v>6</v>
      </c>
      <c r="B7" s="1"/>
      <c r="C7" s="2">
        <v>1</v>
      </c>
      <c r="D7">
        <v>4</v>
      </c>
      <c r="E7">
        <v>3</v>
      </c>
      <c r="F7">
        <v>3</v>
      </c>
      <c r="G7">
        <v>5</v>
      </c>
      <c r="H7">
        <v>3</v>
      </c>
      <c r="I7">
        <v>4</v>
      </c>
      <c r="J7">
        <v>2</v>
      </c>
      <c r="K7" s="37">
        <v>5</v>
      </c>
      <c r="L7">
        <v>2</v>
      </c>
      <c r="M7">
        <v>2</v>
      </c>
      <c r="N7">
        <v>2</v>
      </c>
      <c r="O7">
        <v>2</v>
      </c>
      <c r="P7">
        <v>2</v>
      </c>
      <c r="Q7">
        <v>3</v>
      </c>
      <c r="R7">
        <v>3</v>
      </c>
      <c r="S7">
        <v>2</v>
      </c>
      <c r="T7">
        <v>4</v>
      </c>
      <c r="U7">
        <v>3</v>
      </c>
      <c r="V7">
        <v>5</v>
      </c>
      <c r="W7">
        <v>4</v>
      </c>
      <c r="X7">
        <v>1</v>
      </c>
      <c r="Y7">
        <f>LOOKUP(X7,{1,2,3,4,5},{5,4,3,2,1})</f>
        <v>5</v>
      </c>
      <c r="Z7">
        <v>3</v>
      </c>
      <c r="AA7">
        <v>3</v>
      </c>
      <c r="AB7">
        <v>3</v>
      </c>
      <c r="AC7">
        <v>3</v>
      </c>
      <c r="AD7">
        <f>LOOKUP(AC7,{1,2,3,4,5},{5,4,3,2,1})</f>
        <v>3</v>
      </c>
      <c r="AE7">
        <v>2</v>
      </c>
      <c r="AF7">
        <f>LOOKUP(AE7,{1,2,3,4,5},{5,4,3,2,1})</f>
        <v>4</v>
      </c>
      <c r="AG7">
        <v>2</v>
      </c>
      <c r="AH7">
        <f>LOOKUP(AG7,{1,2,3,4,5},{5,4,3,2,1})</f>
        <v>4</v>
      </c>
      <c r="AI7">
        <v>3</v>
      </c>
      <c r="AJ7">
        <v>3</v>
      </c>
      <c r="AK7">
        <v>4</v>
      </c>
      <c r="AL7">
        <v>4</v>
      </c>
      <c r="AM7">
        <v>4</v>
      </c>
      <c r="AN7">
        <v>4</v>
      </c>
      <c r="AO7">
        <v>1</v>
      </c>
      <c r="AP7">
        <v>2</v>
      </c>
      <c r="AQ7">
        <v>2</v>
      </c>
      <c r="AR7" s="2">
        <f t="shared" si="0"/>
        <v>10</v>
      </c>
      <c r="AS7">
        <f t="shared" si="1"/>
        <v>3.3332999999999999</v>
      </c>
      <c r="AT7">
        <f t="shared" si="2"/>
        <v>12</v>
      </c>
      <c r="AU7">
        <f t="shared" si="3"/>
        <v>4</v>
      </c>
      <c r="AV7">
        <f t="shared" si="4"/>
        <v>22</v>
      </c>
      <c r="AW7" s="3">
        <f t="shared" si="5"/>
        <v>3.6667000000000001</v>
      </c>
      <c r="AX7" s="2">
        <f t="shared" si="6"/>
        <v>21</v>
      </c>
      <c r="AY7">
        <f t="shared" si="7"/>
        <v>3.5</v>
      </c>
      <c r="AZ7">
        <f t="shared" si="8"/>
        <v>18</v>
      </c>
      <c r="BA7">
        <f t="shared" si="9"/>
        <v>2.25</v>
      </c>
      <c r="BB7">
        <f t="shared" si="10"/>
        <v>39</v>
      </c>
      <c r="BC7" s="3">
        <f t="shared" si="11"/>
        <v>2.79</v>
      </c>
      <c r="BD7" s="2">
        <f t="shared" si="12"/>
        <v>14</v>
      </c>
      <c r="BE7">
        <f t="shared" si="13"/>
        <v>4.6666999999999996</v>
      </c>
      <c r="BF7">
        <f t="shared" si="14"/>
        <v>9</v>
      </c>
      <c r="BG7">
        <f t="shared" si="15"/>
        <v>3</v>
      </c>
      <c r="BH7">
        <f t="shared" si="16"/>
        <v>23</v>
      </c>
      <c r="BI7" s="3">
        <f t="shared" si="17"/>
        <v>3.83</v>
      </c>
      <c r="BJ7" s="2">
        <f t="shared" si="23"/>
        <v>21</v>
      </c>
      <c r="BK7" s="3">
        <f t="shared" si="18"/>
        <v>3.5</v>
      </c>
      <c r="BL7" s="2">
        <f t="shared" si="19"/>
        <v>5</v>
      </c>
      <c r="BM7" s="3">
        <f t="shared" si="20"/>
        <v>1.67</v>
      </c>
      <c r="BN7" s="2">
        <f t="shared" si="21"/>
        <v>110</v>
      </c>
      <c r="BO7" s="3">
        <f t="shared" si="22"/>
        <v>3.14</v>
      </c>
      <c r="BP7" s="1"/>
    </row>
    <row r="8" spans="1:68" x14ac:dyDescent="0.3">
      <c r="A8" s="30">
        <v>7</v>
      </c>
      <c r="B8" s="1"/>
      <c r="C8" s="2">
        <v>1</v>
      </c>
      <c r="D8">
        <v>3</v>
      </c>
      <c r="E8">
        <v>4</v>
      </c>
      <c r="F8">
        <v>1</v>
      </c>
      <c r="G8">
        <v>5</v>
      </c>
      <c r="H8">
        <v>1</v>
      </c>
      <c r="I8">
        <v>4</v>
      </c>
      <c r="J8">
        <v>2</v>
      </c>
      <c r="K8" s="37">
        <v>5</v>
      </c>
      <c r="L8">
        <v>2</v>
      </c>
      <c r="M8">
        <v>1</v>
      </c>
      <c r="N8">
        <v>1</v>
      </c>
      <c r="O8">
        <v>1</v>
      </c>
      <c r="P8">
        <v>4</v>
      </c>
      <c r="Q8">
        <v>2</v>
      </c>
      <c r="R8">
        <v>3</v>
      </c>
      <c r="S8">
        <v>3</v>
      </c>
      <c r="T8">
        <v>1</v>
      </c>
      <c r="U8">
        <v>1</v>
      </c>
      <c r="V8">
        <v>3</v>
      </c>
      <c r="W8">
        <v>3</v>
      </c>
      <c r="X8">
        <v>2</v>
      </c>
      <c r="Y8">
        <f>LOOKUP(X8,{1,2,3,4,5},{5,4,3,2,1})</f>
        <v>4</v>
      </c>
      <c r="Z8">
        <v>2</v>
      </c>
      <c r="AA8">
        <v>3</v>
      </c>
      <c r="AB8">
        <v>2</v>
      </c>
      <c r="AC8">
        <v>2</v>
      </c>
      <c r="AD8">
        <f>LOOKUP(AC8,{1,2,3,4,5},{5,4,3,2,1})</f>
        <v>4</v>
      </c>
      <c r="AE8">
        <v>3</v>
      </c>
      <c r="AF8">
        <f>LOOKUP(AE8,{1,2,3,4,5},{5,4,3,2,1})</f>
        <v>3</v>
      </c>
      <c r="AG8">
        <v>3</v>
      </c>
      <c r="AH8">
        <f>LOOKUP(AG8,{1,2,3,4,5},{5,4,3,2,1})</f>
        <v>3</v>
      </c>
      <c r="AI8">
        <v>3</v>
      </c>
      <c r="AJ8">
        <v>4</v>
      </c>
      <c r="AK8">
        <v>4</v>
      </c>
      <c r="AL8">
        <v>3</v>
      </c>
      <c r="AM8">
        <v>3</v>
      </c>
      <c r="AN8">
        <v>3</v>
      </c>
      <c r="AO8">
        <v>3</v>
      </c>
      <c r="AP8">
        <v>4</v>
      </c>
      <c r="AQ8">
        <v>3</v>
      </c>
      <c r="AR8" s="2">
        <f t="shared" si="0"/>
        <v>8</v>
      </c>
      <c r="AS8">
        <f t="shared" si="1"/>
        <v>2.6667000000000001</v>
      </c>
      <c r="AT8">
        <f t="shared" si="2"/>
        <v>9</v>
      </c>
      <c r="AU8">
        <f t="shared" si="3"/>
        <v>3</v>
      </c>
      <c r="AV8">
        <f t="shared" si="4"/>
        <v>17</v>
      </c>
      <c r="AW8" s="3">
        <f t="shared" si="5"/>
        <v>2.8334000000000001</v>
      </c>
      <c r="AX8" s="2">
        <f t="shared" si="6"/>
        <v>19</v>
      </c>
      <c r="AY8">
        <f t="shared" si="7"/>
        <v>3.1667000000000001</v>
      </c>
      <c r="AZ8">
        <f t="shared" si="8"/>
        <v>12</v>
      </c>
      <c r="BA8">
        <f t="shared" si="9"/>
        <v>1.5</v>
      </c>
      <c r="BB8">
        <f t="shared" si="10"/>
        <v>31</v>
      </c>
      <c r="BC8" s="3">
        <f t="shared" si="11"/>
        <v>2.21</v>
      </c>
      <c r="BD8" s="2">
        <f t="shared" si="12"/>
        <v>10</v>
      </c>
      <c r="BE8">
        <f t="shared" si="13"/>
        <v>3.3332999999999999</v>
      </c>
      <c r="BF8">
        <f t="shared" si="14"/>
        <v>7</v>
      </c>
      <c r="BG8">
        <f t="shared" si="15"/>
        <v>2.3332999999999999</v>
      </c>
      <c r="BH8">
        <f t="shared" si="16"/>
        <v>17</v>
      </c>
      <c r="BI8" s="3">
        <f t="shared" si="17"/>
        <v>2.83</v>
      </c>
      <c r="BJ8" s="2">
        <f t="shared" si="23"/>
        <v>21</v>
      </c>
      <c r="BK8" s="3">
        <f t="shared" si="18"/>
        <v>3.5</v>
      </c>
      <c r="BL8" s="2">
        <f t="shared" si="19"/>
        <v>10</v>
      </c>
      <c r="BM8" s="3">
        <f t="shared" si="20"/>
        <v>3.33</v>
      </c>
      <c r="BN8" s="2">
        <f t="shared" si="21"/>
        <v>96</v>
      </c>
      <c r="BO8" s="3">
        <f t="shared" si="22"/>
        <v>2.74</v>
      </c>
      <c r="BP8" s="1"/>
    </row>
    <row r="9" spans="1:68" x14ac:dyDescent="0.3">
      <c r="A9" s="30">
        <v>8</v>
      </c>
      <c r="B9" s="1"/>
      <c r="C9" s="2">
        <v>1</v>
      </c>
      <c r="D9">
        <v>2</v>
      </c>
      <c r="E9">
        <v>4</v>
      </c>
      <c r="F9">
        <v>2</v>
      </c>
      <c r="G9">
        <v>4</v>
      </c>
      <c r="H9">
        <v>1</v>
      </c>
      <c r="I9">
        <v>4</v>
      </c>
      <c r="J9">
        <v>2</v>
      </c>
      <c r="K9" s="37">
        <v>5</v>
      </c>
      <c r="L9">
        <v>3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3</v>
      </c>
      <c r="T9">
        <v>4</v>
      </c>
      <c r="U9">
        <v>4</v>
      </c>
      <c r="V9">
        <v>4</v>
      </c>
      <c r="W9">
        <v>4</v>
      </c>
      <c r="X9">
        <v>2</v>
      </c>
      <c r="Y9">
        <f>LOOKUP(X9,{1,2,3,4,5},{5,4,3,2,1})</f>
        <v>4</v>
      </c>
      <c r="Z9">
        <v>4</v>
      </c>
      <c r="AA9">
        <v>2</v>
      </c>
      <c r="AB9">
        <v>4</v>
      </c>
      <c r="AC9">
        <v>4</v>
      </c>
      <c r="AD9">
        <f>LOOKUP(AC9,{1,2,3,4,5},{5,4,3,2,1})</f>
        <v>2</v>
      </c>
      <c r="AE9">
        <v>2</v>
      </c>
      <c r="AF9">
        <f>LOOKUP(AE9,{1,2,3,4,5},{5,4,3,2,1})</f>
        <v>4</v>
      </c>
      <c r="AG9">
        <v>2</v>
      </c>
      <c r="AH9">
        <f>LOOKUP(AG9,{1,2,3,4,5},{5,4,3,2,1})</f>
        <v>4</v>
      </c>
      <c r="AI9">
        <v>4</v>
      </c>
      <c r="AJ9">
        <v>2</v>
      </c>
      <c r="AK9">
        <v>4</v>
      </c>
      <c r="AL9">
        <v>4</v>
      </c>
      <c r="AM9">
        <v>4</v>
      </c>
      <c r="AN9">
        <v>3</v>
      </c>
      <c r="AO9">
        <v>3</v>
      </c>
      <c r="AP9">
        <v>4</v>
      </c>
      <c r="AQ9">
        <v>4</v>
      </c>
      <c r="AR9" s="2">
        <f t="shared" si="0"/>
        <v>8</v>
      </c>
      <c r="AS9">
        <f t="shared" si="1"/>
        <v>2.6667000000000001</v>
      </c>
      <c r="AT9">
        <f t="shared" si="2"/>
        <v>11</v>
      </c>
      <c r="AU9">
        <f t="shared" si="3"/>
        <v>3.6667000000000001</v>
      </c>
      <c r="AV9">
        <f t="shared" si="4"/>
        <v>19</v>
      </c>
      <c r="AW9" s="3">
        <f t="shared" si="5"/>
        <v>3.1667000000000001</v>
      </c>
      <c r="AX9" s="2">
        <f t="shared" si="6"/>
        <v>24</v>
      </c>
      <c r="AY9">
        <f t="shared" si="7"/>
        <v>4</v>
      </c>
      <c r="AZ9">
        <f t="shared" si="8"/>
        <v>25</v>
      </c>
      <c r="BA9">
        <f t="shared" si="9"/>
        <v>3.125</v>
      </c>
      <c r="BB9">
        <f t="shared" si="10"/>
        <v>49</v>
      </c>
      <c r="BC9" s="3">
        <f t="shared" si="11"/>
        <v>3.5</v>
      </c>
      <c r="BD9" s="2">
        <f t="shared" si="12"/>
        <v>12</v>
      </c>
      <c r="BE9">
        <f t="shared" si="13"/>
        <v>4</v>
      </c>
      <c r="BF9">
        <f t="shared" si="14"/>
        <v>10</v>
      </c>
      <c r="BG9">
        <f t="shared" si="15"/>
        <v>3.3332999999999999</v>
      </c>
      <c r="BH9">
        <f t="shared" si="16"/>
        <v>22</v>
      </c>
      <c r="BI9" s="3">
        <f t="shared" si="17"/>
        <v>3.67</v>
      </c>
      <c r="BJ9" s="2">
        <f t="shared" si="23"/>
        <v>20</v>
      </c>
      <c r="BK9" s="3">
        <f t="shared" si="18"/>
        <v>3.33</v>
      </c>
      <c r="BL9" s="2">
        <f t="shared" si="19"/>
        <v>11</v>
      </c>
      <c r="BM9" s="3">
        <f t="shared" si="20"/>
        <v>3.67</v>
      </c>
      <c r="BN9" s="2">
        <f t="shared" si="21"/>
        <v>121</v>
      </c>
      <c r="BO9" s="3">
        <f t="shared" si="22"/>
        <v>3.46</v>
      </c>
      <c r="BP9" s="1"/>
    </row>
    <row r="10" spans="1:68" x14ac:dyDescent="0.3">
      <c r="A10" s="30">
        <v>9</v>
      </c>
      <c r="B10" s="1"/>
      <c r="C10" s="32">
        <v>1</v>
      </c>
      <c r="D10" s="31">
        <v>4</v>
      </c>
      <c r="E10" s="31">
        <v>4</v>
      </c>
      <c r="F10" s="31">
        <v>4</v>
      </c>
      <c r="G10" s="31" t="s">
        <v>668</v>
      </c>
      <c r="H10" s="31">
        <v>5</v>
      </c>
      <c r="I10" s="31">
        <v>4</v>
      </c>
      <c r="J10" s="31">
        <v>2</v>
      </c>
      <c r="K10" s="31">
        <v>5</v>
      </c>
      <c r="L10" s="31">
        <v>3</v>
      </c>
      <c r="M10" s="31">
        <v>4</v>
      </c>
      <c r="N10" s="31">
        <v>2</v>
      </c>
      <c r="O10" s="31">
        <v>1</v>
      </c>
      <c r="P10" s="31">
        <v>1</v>
      </c>
      <c r="Q10" s="31">
        <v>3</v>
      </c>
      <c r="R10" s="31">
        <v>4</v>
      </c>
      <c r="S10" s="31">
        <v>3</v>
      </c>
      <c r="T10" s="31">
        <v>3</v>
      </c>
      <c r="U10" s="31">
        <v>4</v>
      </c>
      <c r="V10" s="31">
        <v>4</v>
      </c>
      <c r="W10" s="31">
        <v>3</v>
      </c>
      <c r="X10" s="31">
        <v>2</v>
      </c>
      <c r="Y10" s="31">
        <f>LOOKUP(X10,{1,2,3,4,5},{5,4,3,2,1})</f>
        <v>4</v>
      </c>
      <c r="Z10" s="31">
        <v>4</v>
      </c>
      <c r="AA10" s="31">
        <v>4</v>
      </c>
      <c r="AB10" s="31">
        <v>3</v>
      </c>
      <c r="AC10" s="31">
        <v>3</v>
      </c>
      <c r="AD10" s="31">
        <f>LOOKUP(AC10,{1,2,3,4,5},{5,4,3,2,1})</f>
        <v>3</v>
      </c>
      <c r="AE10" s="31">
        <v>2</v>
      </c>
      <c r="AF10" s="31">
        <f>LOOKUP(AE10,{1,2,3,4,5},{5,4,3,2,1})</f>
        <v>4</v>
      </c>
      <c r="AG10" s="31">
        <v>1</v>
      </c>
      <c r="AH10" s="31">
        <f>LOOKUP(AG10,{1,2,3,4,5},{5,4,3,2,1})</f>
        <v>5</v>
      </c>
      <c r="AI10" s="31">
        <v>5</v>
      </c>
      <c r="AJ10" s="31">
        <v>3</v>
      </c>
      <c r="AK10" s="31">
        <v>3</v>
      </c>
      <c r="AL10" s="31">
        <v>3</v>
      </c>
      <c r="AM10" s="31">
        <v>4</v>
      </c>
      <c r="AN10" s="31">
        <v>4</v>
      </c>
      <c r="AO10" s="31">
        <v>2</v>
      </c>
      <c r="AP10" s="31">
        <v>1</v>
      </c>
      <c r="AQ10" s="31">
        <v>1</v>
      </c>
      <c r="AR10" s="32">
        <f t="shared" si="0"/>
        <v>12</v>
      </c>
      <c r="AS10" s="31">
        <f t="shared" si="1"/>
        <v>4</v>
      </c>
      <c r="AT10" s="31">
        <f t="shared" si="2"/>
        <v>11</v>
      </c>
      <c r="AU10" s="31">
        <f t="shared" si="3"/>
        <v>3.6667000000000001</v>
      </c>
      <c r="AV10" s="31">
        <f t="shared" si="4"/>
        <v>23</v>
      </c>
      <c r="AW10" s="33">
        <f t="shared" si="5"/>
        <v>3.8334000000000001</v>
      </c>
      <c r="AX10" s="32">
        <f t="shared" si="6"/>
        <v>15</v>
      </c>
      <c r="AY10" s="31">
        <f t="shared" si="7"/>
        <v>3</v>
      </c>
      <c r="AZ10" s="31">
        <f t="shared" si="8"/>
        <v>24</v>
      </c>
      <c r="BA10" s="31">
        <f t="shared" si="9"/>
        <v>3</v>
      </c>
      <c r="BB10" s="31">
        <f t="shared" si="10"/>
        <v>39</v>
      </c>
      <c r="BC10" s="33">
        <f t="shared" si="11"/>
        <v>2.79</v>
      </c>
      <c r="BD10" s="32">
        <f t="shared" si="12"/>
        <v>11</v>
      </c>
      <c r="BE10" s="31">
        <f t="shared" si="13"/>
        <v>3.6667000000000001</v>
      </c>
      <c r="BF10" s="31">
        <f t="shared" si="14"/>
        <v>11</v>
      </c>
      <c r="BG10" s="31">
        <f t="shared" si="15"/>
        <v>3.6667000000000001</v>
      </c>
      <c r="BH10" s="31">
        <f t="shared" si="16"/>
        <v>22</v>
      </c>
      <c r="BI10" s="33">
        <f t="shared" si="17"/>
        <v>3.67</v>
      </c>
      <c r="BJ10" s="32">
        <f t="shared" si="23"/>
        <v>23</v>
      </c>
      <c r="BK10" s="33">
        <f t="shared" si="18"/>
        <v>3.83</v>
      </c>
      <c r="BL10" s="32">
        <f t="shared" si="19"/>
        <v>4</v>
      </c>
      <c r="BM10" s="33">
        <f t="shared" si="20"/>
        <v>1.33</v>
      </c>
      <c r="BN10" s="32">
        <f t="shared" si="21"/>
        <v>111</v>
      </c>
      <c r="BO10" s="33">
        <f t="shared" si="22"/>
        <v>3.17</v>
      </c>
      <c r="BP10" s="1"/>
    </row>
    <row r="11" spans="1:68" x14ac:dyDescent="0.3">
      <c r="A11" s="30">
        <v>10</v>
      </c>
      <c r="B11" s="1"/>
      <c r="C11" s="2">
        <v>1</v>
      </c>
      <c r="D11">
        <v>3</v>
      </c>
      <c r="E11">
        <v>4</v>
      </c>
      <c r="F11">
        <v>3</v>
      </c>
      <c r="G11">
        <v>5</v>
      </c>
      <c r="H11">
        <v>2</v>
      </c>
      <c r="I11">
        <v>5</v>
      </c>
      <c r="J11">
        <v>3</v>
      </c>
      <c r="K11" s="37">
        <v>5</v>
      </c>
      <c r="L11">
        <v>2</v>
      </c>
      <c r="M11">
        <v>5</v>
      </c>
      <c r="N11">
        <v>2</v>
      </c>
      <c r="O11">
        <v>2</v>
      </c>
      <c r="P11">
        <v>5</v>
      </c>
      <c r="Q11">
        <v>3</v>
      </c>
      <c r="R11">
        <v>4</v>
      </c>
      <c r="S11">
        <v>4</v>
      </c>
      <c r="T11">
        <v>4</v>
      </c>
      <c r="U11">
        <v>4</v>
      </c>
      <c r="V11">
        <v>2</v>
      </c>
      <c r="W11">
        <v>1</v>
      </c>
      <c r="X11">
        <v>4</v>
      </c>
      <c r="Y11">
        <f>LOOKUP(X11,{1,2,3,4,5},{5,4,3,2,1})</f>
        <v>2</v>
      </c>
      <c r="Z11">
        <v>3</v>
      </c>
      <c r="AA11">
        <v>2</v>
      </c>
      <c r="AB11">
        <v>2</v>
      </c>
      <c r="AC11">
        <v>2</v>
      </c>
      <c r="AD11">
        <f>LOOKUP(AC11,{1,2,3,4,5},{5,4,3,2,1})</f>
        <v>4</v>
      </c>
      <c r="AE11">
        <v>2</v>
      </c>
      <c r="AF11">
        <f>LOOKUP(AE11,{1,2,3,4,5},{5,4,3,2,1})</f>
        <v>4</v>
      </c>
      <c r="AG11">
        <v>2</v>
      </c>
      <c r="AH11">
        <f>LOOKUP(AG11,{1,2,3,4,5},{5,4,3,2,1})</f>
        <v>4</v>
      </c>
      <c r="AI11">
        <v>4</v>
      </c>
      <c r="AJ11">
        <v>4</v>
      </c>
      <c r="AK11">
        <v>5</v>
      </c>
      <c r="AL11">
        <v>5</v>
      </c>
      <c r="AM11">
        <v>3</v>
      </c>
      <c r="AN11">
        <v>2</v>
      </c>
      <c r="AO11">
        <v>5</v>
      </c>
      <c r="AP11">
        <v>5</v>
      </c>
      <c r="AQ11">
        <v>5</v>
      </c>
      <c r="AR11" s="2">
        <f t="shared" si="0"/>
        <v>10</v>
      </c>
      <c r="AS11">
        <f t="shared" si="1"/>
        <v>3.3332999999999999</v>
      </c>
      <c r="AT11">
        <f t="shared" si="2"/>
        <v>10</v>
      </c>
      <c r="AU11">
        <f t="shared" si="3"/>
        <v>3.3332999999999999</v>
      </c>
      <c r="AV11">
        <f t="shared" si="4"/>
        <v>20</v>
      </c>
      <c r="AW11" s="3">
        <f t="shared" si="5"/>
        <v>3.3332999999999999</v>
      </c>
      <c r="AX11" s="2">
        <f t="shared" si="6"/>
        <v>26</v>
      </c>
      <c r="AY11">
        <f t="shared" si="7"/>
        <v>4.3333000000000004</v>
      </c>
      <c r="AZ11">
        <f t="shared" si="8"/>
        <v>24</v>
      </c>
      <c r="BA11">
        <f t="shared" si="9"/>
        <v>3</v>
      </c>
      <c r="BB11">
        <f t="shared" si="10"/>
        <v>50</v>
      </c>
      <c r="BC11" s="3">
        <f t="shared" si="11"/>
        <v>3.57</v>
      </c>
      <c r="BD11" s="2">
        <f t="shared" si="12"/>
        <v>5</v>
      </c>
      <c r="BE11">
        <f t="shared" si="13"/>
        <v>1.6667000000000001</v>
      </c>
      <c r="BF11">
        <f t="shared" si="14"/>
        <v>7</v>
      </c>
      <c r="BG11">
        <f t="shared" si="15"/>
        <v>2.3332999999999999</v>
      </c>
      <c r="BH11">
        <f t="shared" si="16"/>
        <v>12</v>
      </c>
      <c r="BI11" s="3">
        <f t="shared" si="17"/>
        <v>2</v>
      </c>
      <c r="BJ11" s="2">
        <f t="shared" si="23"/>
        <v>25</v>
      </c>
      <c r="BK11" s="3">
        <f t="shared" si="18"/>
        <v>4.17</v>
      </c>
      <c r="BL11" s="2">
        <f t="shared" si="19"/>
        <v>15</v>
      </c>
      <c r="BM11" s="3">
        <f t="shared" si="20"/>
        <v>5</v>
      </c>
      <c r="BN11" s="2">
        <f t="shared" si="21"/>
        <v>122</v>
      </c>
      <c r="BO11" s="3">
        <f t="shared" si="22"/>
        <v>3.49</v>
      </c>
      <c r="BP11" s="1"/>
    </row>
    <row r="12" spans="1:68" x14ac:dyDescent="0.3">
      <c r="A12" s="30">
        <v>11</v>
      </c>
      <c r="B12" s="1"/>
      <c r="C12" s="2">
        <v>1</v>
      </c>
      <c r="D12">
        <v>3</v>
      </c>
      <c r="E12">
        <v>3</v>
      </c>
      <c r="F12">
        <v>3</v>
      </c>
      <c r="G12">
        <v>4</v>
      </c>
      <c r="H12">
        <v>2</v>
      </c>
      <c r="I12">
        <v>4</v>
      </c>
      <c r="J12">
        <v>2</v>
      </c>
      <c r="K12" s="37">
        <v>5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4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f>LOOKUP(X12,{1,2,3,4,5},{5,4,3,2,1})</f>
        <v>4</v>
      </c>
      <c r="Z12">
        <v>3</v>
      </c>
      <c r="AA12">
        <v>3</v>
      </c>
      <c r="AB12">
        <v>3</v>
      </c>
      <c r="AC12">
        <v>2</v>
      </c>
      <c r="AD12">
        <f>LOOKUP(AC12,{1,2,3,4,5},{5,4,3,2,1})</f>
        <v>4</v>
      </c>
      <c r="AE12">
        <v>3</v>
      </c>
      <c r="AF12">
        <f>LOOKUP(AE12,{1,2,3,4,5},{5,4,3,2,1})</f>
        <v>3</v>
      </c>
      <c r="AG12">
        <v>3</v>
      </c>
      <c r="AH12">
        <f>LOOKUP(AG12,{1,2,3,4,5},{5,4,3,2,1})</f>
        <v>3</v>
      </c>
      <c r="AI12">
        <v>2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3</v>
      </c>
      <c r="AP12">
        <v>2</v>
      </c>
      <c r="AQ12">
        <v>2</v>
      </c>
      <c r="AR12" s="2">
        <f t="shared" si="0"/>
        <v>9</v>
      </c>
      <c r="AS12">
        <f t="shared" si="1"/>
        <v>3</v>
      </c>
      <c r="AT12">
        <f t="shared" si="2"/>
        <v>12</v>
      </c>
      <c r="AU12">
        <f t="shared" si="3"/>
        <v>4</v>
      </c>
      <c r="AV12">
        <f t="shared" si="4"/>
        <v>21</v>
      </c>
      <c r="AW12" s="3">
        <f t="shared" si="5"/>
        <v>3.5</v>
      </c>
      <c r="AX12" s="2">
        <f t="shared" si="6"/>
        <v>18</v>
      </c>
      <c r="AY12">
        <f t="shared" si="7"/>
        <v>3</v>
      </c>
      <c r="AZ12">
        <f t="shared" si="8"/>
        <v>16</v>
      </c>
      <c r="BA12">
        <f t="shared" si="9"/>
        <v>2</v>
      </c>
      <c r="BB12">
        <f t="shared" si="10"/>
        <v>34</v>
      </c>
      <c r="BC12" s="3">
        <f t="shared" si="11"/>
        <v>2.4300000000000002</v>
      </c>
      <c r="BD12" s="2">
        <f t="shared" si="12"/>
        <v>8</v>
      </c>
      <c r="BE12">
        <f t="shared" si="13"/>
        <v>2.6667000000000001</v>
      </c>
      <c r="BF12">
        <f t="shared" si="14"/>
        <v>9</v>
      </c>
      <c r="BG12">
        <f t="shared" si="15"/>
        <v>3</v>
      </c>
      <c r="BH12">
        <f t="shared" si="16"/>
        <v>17</v>
      </c>
      <c r="BI12" s="3">
        <f t="shared" si="17"/>
        <v>2.83</v>
      </c>
      <c r="BJ12" s="2">
        <f t="shared" si="23"/>
        <v>20</v>
      </c>
      <c r="BK12" s="3">
        <f t="shared" si="18"/>
        <v>3.33</v>
      </c>
      <c r="BL12" s="2">
        <f t="shared" si="19"/>
        <v>7</v>
      </c>
      <c r="BM12" s="3">
        <f t="shared" si="20"/>
        <v>2.33</v>
      </c>
      <c r="BN12" s="2">
        <f t="shared" si="21"/>
        <v>99</v>
      </c>
      <c r="BO12" s="3">
        <f t="shared" si="22"/>
        <v>2.83</v>
      </c>
      <c r="BP12" s="1"/>
    </row>
    <row r="13" spans="1:68" x14ac:dyDescent="0.3">
      <c r="A13" s="30">
        <v>12</v>
      </c>
      <c r="B13" s="1"/>
      <c r="C13" s="2">
        <v>1</v>
      </c>
      <c r="D13">
        <v>4</v>
      </c>
      <c r="E13">
        <v>4</v>
      </c>
      <c r="F13">
        <v>2</v>
      </c>
      <c r="G13">
        <v>3</v>
      </c>
      <c r="H13">
        <v>1</v>
      </c>
      <c r="I13">
        <v>5</v>
      </c>
      <c r="J13">
        <v>1</v>
      </c>
      <c r="K13" s="37">
        <v>5</v>
      </c>
      <c r="L13">
        <v>1</v>
      </c>
      <c r="M13">
        <v>2</v>
      </c>
      <c r="N13">
        <v>2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1</v>
      </c>
      <c r="V13">
        <v>5</v>
      </c>
      <c r="W13">
        <v>5</v>
      </c>
      <c r="X13">
        <v>2</v>
      </c>
      <c r="Y13">
        <f>LOOKUP(X13,{1,2,3,4,5},{5,4,3,2,1})</f>
        <v>4</v>
      </c>
      <c r="Z13">
        <v>5</v>
      </c>
      <c r="AA13">
        <v>5</v>
      </c>
      <c r="AB13">
        <v>5</v>
      </c>
      <c r="AC13">
        <v>1</v>
      </c>
      <c r="AD13">
        <f>LOOKUP(AC13,{1,2,3,4,5},{5,4,3,2,1})</f>
        <v>5</v>
      </c>
      <c r="AE13">
        <v>1</v>
      </c>
      <c r="AF13">
        <f>LOOKUP(AE13,{1,2,3,4,5},{5,4,3,2,1})</f>
        <v>5</v>
      </c>
      <c r="AG13">
        <v>1</v>
      </c>
      <c r="AH13">
        <f>LOOKUP(AG13,{1,2,3,4,5},{5,4,3,2,1})</f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3</v>
      </c>
      <c r="AP13">
        <v>4</v>
      </c>
      <c r="AQ13">
        <v>2</v>
      </c>
      <c r="AR13" s="2">
        <f t="shared" si="0"/>
        <v>10</v>
      </c>
      <c r="AS13">
        <f t="shared" si="1"/>
        <v>3.3332999999999999</v>
      </c>
      <c r="AT13">
        <f t="shared" si="2"/>
        <v>15</v>
      </c>
      <c r="AU13">
        <f t="shared" si="3"/>
        <v>5</v>
      </c>
      <c r="AV13">
        <f t="shared" si="4"/>
        <v>25</v>
      </c>
      <c r="AW13" s="3">
        <f t="shared" si="5"/>
        <v>4.1666999999999996</v>
      </c>
      <c r="AX13" s="2">
        <f t="shared" si="6"/>
        <v>14</v>
      </c>
      <c r="AY13">
        <f t="shared" si="7"/>
        <v>2.3332999999999999</v>
      </c>
      <c r="AZ13">
        <f t="shared" si="8"/>
        <v>11</v>
      </c>
      <c r="BA13">
        <f t="shared" si="9"/>
        <v>1.375</v>
      </c>
      <c r="BB13">
        <f t="shared" si="10"/>
        <v>25</v>
      </c>
      <c r="BC13" s="3">
        <f t="shared" si="11"/>
        <v>1.79</v>
      </c>
      <c r="BD13" s="2">
        <f t="shared" si="12"/>
        <v>14</v>
      </c>
      <c r="BE13">
        <f t="shared" si="13"/>
        <v>4.6666999999999996</v>
      </c>
      <c r="BF13">
        <f t="shared" si="14"/>
        <v>15</v>
      </c>
      <c r="BG13">
        <f t="shared" si="15"/>
        <v>5</v>
      </c>
      <c r="BH13">
        <f t="shared" si="16"/>
        <v>29</v>
      </c>
      <c r="BI13" s="3">
        <f t="shared" si="17"/>
        <v>4.83</v>
      </c>
      <c r="BJ13" s="2">
        <f t="shared" si="23"/>
        <v>30</v>
      </c>
      <c r="BK13" s="3">
        <f t="shared" si="18"/>
        <v>5</v>
      </c>
      <c r="BL13" s="2">
        <f t="shared" si="19"/>
        <v>9</v>
      </c>
      <c r="BM13" s="3">
        <f t="shared" si="20"/>
        <v>3</v>
      </c>
      <c r="BN13" s="2">
        <f t="shared" si="21"/>
        <v>118</v>
      </c>
      <c r="BO13" s="3">
        <f t="shared" si="22"/>
        <v>3.37</v>
      </c>
      <c r="BP13" s="1"/>
    </row>
    <row r="14" spans="1:68" x14ac:dyDescent="0.3">
      <c r="A14" s="30">
        <v>14</v>
      </c>
      <c r="B14" s="1"/>
      <c r="C14" s="2">
        <v>1</v>
      </c>
      <c r="D14">
        <v>3</v>
      </c>
      <c r="E14">
        <v>4</v>
      </c>
      <c r="F14">
        <v>2</v>
      </c>
      <c r="G14">
        <v>5</v>
      </c>
      <c r="H14">
        <v>4</v>
      </c>
      <c r="I14">
        <v>4</v>
      </c>
      <c r="J14">
        <v>2</v>
      </c>
      <c r="K14" s="37">
        <v>5</v>
      </c>
      <c r="L14">
        <v>2</v>
      </c>
      <c r="M14">
        <v>2</v>
      </c>
      <c r="N14">
        <v>2</v>
      </c>
      <c r="O14">
        <v>1</v>
      </c>
      <c r="P14">
        <v>1</v>
      </c>
      <c r="Q14">
        <v>3</v>
      </c>
      <c r="R14">
        <v>2</v>
      </c>
      <c r="S14">
        <v>2</v>
      </c>
      <c r="T14">
        <v>2</v>
      </c>
      <c r="U14">
        <v>2</v>
      </c>
      <c r="V14">
        <v>4</v>
      </c>
      <c r="W14">
        <v>2</v>
      </c>
      <c r="X14">
        <v>2</v>
      </c>
      <c r="Y14">
        <f>LOOKUP(X14,{1,2,3,4,5},{5,4,3,2,1})</f>
        <v>4</v>
      </c>
      <c r="Z14">
        <v>2</v>
      </c>
      <c r="AA14">
        <v>3</v>
      </c>
      <c r="AB14">
        <v>3</v>
      </c>
      <c r="AC14">
        <v>2</v>
      </c>
      <c r="AD14">
        <f>LOOKUP(AC14,{1,2,3,4,5},{5,4,3,2,1})</f>
        <v>4</v>
      </c>
      <c r="AE14">
        <v>2</v>
      </c>
      <c r="AF14">
        <f>LOOKUP(AE14,{1,2,3,4,5},{5,4,3,2,1})</f>
        <v>4</v>
      </c>
      <c r="AG14">
        <v>2</v>
      </c>
      <c r="AH14">
        <f>LOOKUP(AG14,{1,2,3,4,5},{5,4,3,2,1})</f>
        <v>4</v>
      </c>
      <c r="AI14">
        <v>3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2</v>
      </c>
      <c r="AP14">
        <v>4</v>
      </c>
      <c r="AQ14">
        <v>3</v>
      </c>
      <c r="AR14" s="2">
        <f t="shared" si="0"/>
        <v>9</v>
      </c>
      <c r="AS14">
        <f t="shared" si="1"/>
        <v>3</v>
      </c>
      <c r="AT14">
        <f t="shared" si="2"/>
        <v>12</v>
      </c>
      <c r="AU14">
        <f t="shared" si="3"/>
        <v>4</v>
      </c>
      <c r="AV14">
        <f t="shared" si="4"/>
        <v>21</v>
      </c>
      <c r="AW14" s="3">
        <f t="shared" si="5"/>
        <v>3.5</v>
      </c>
      <c r="AX14" s="2">
        <f t="shared" si="6"/>
        <v>17</v>
      </c>
      <c r="AY14">
        <f t="shared" si="7"/>
        <v>2.8332999999999999</v>
      </c>
      <c r="AZ14">
        <f t="shared" si="8"/>
        <v>17</v>
      </c>
      <c r="BA14">
        <f t="shared" si="9"/>
        <v>2.125</v>
      </c>
      <c r="BB14">
        <f t="shared" si="10"/>
        <v>34</v>
      </c>
      <c r="BC14" s="3">
        <f t="shared" si="11"/>
        <v>2.4300000000000002</v>
      </c>
      <c r="BD14" s="2">
        <f t="shared" si="12"/>
        <v>10</v>
      </c>
      <c r="BE14">
        <f t="shared" si="13"/>
        <v>3.3332999999999999</v>
      </c>
      <c r="BF14">
        <f t="shared" si="14"/>
        <v>8</v>
      </c>
      <c r="BG14">
        <f t="shared" si="15"/>
        <v>2.6667000000000001</v>
      </c>
      <c r="BH14">
        <f t="shared" si="16"/>
        <v>18</v>
      </c>
      <c r="BI14" s="3">
        <f t="shared" si="17"/>
        <v>3</v>
      </c>
      <c r="BJ14" s="2">
        <f t="shared" si="23"/>
        <v>23</v>
      </c>
      <c r="BK14" s="3">
        <f t="shared" si="18"/>
        <v>3.83</v>
      </c>
      <c r="BL14" s="2">
        <f t="shared" si="19"/>
        <v>9</v>
      </c>
      <c r="BM14" s="3">
        <f t="shared" si="20"/>
        <v>3</v>
      </c>
      <c r="BN14" s="2">
        <f t="shared" si="21"/>
        <v>105</v>
      </c>
      <c r="BO14" s="3">
        <f t="shared" si="22"/>
        <v>3</v>
      </c>
      <c r="BP14" s="1"/>
    </row>
    <row r="15" spans="1:68" x14ac:dyDescent="0.3">
      <c r="A15" s="30">
        <v>15</v>
      </c>
      <c r="B15" s="1"/>
      <c r="C15" s="2">
        <v>1</v>
      </c>
      <c r="D15">
        <v>2</v>
      </c>
      <c r="E15">
        <v>4</v>
      </c>
      <c r="F15">
        <v>1</v>
      </c>
      <c r="G15">
        <v>4</v>
      </c>
      <c r="H15">
        <v>4</v>
      </c>
      <c r="I15">
        <v>5</v>
      </c>
      <c r="J15">
        <v>3</v>
      </c>
      <c r="K15" s="37">
        <v>5</v>
      </c>
      <c r="L15">
        <v>1</v>
      </c>
      <c r="M15">
        <v>4</v>
      </c>
      <c r="N15">
        <v>2</v>
      </c>
      <c r="O15">
        <v>1</v>
      </c>
      <c r="P15">
        <v>3</v>
      </c>
      <c r="Q15">
        <v>4</v>
      </c>
      <c r="R15">
        <v>5</v>
      </c>
      <c r="S15">
        <v>3</v>
      </c>
      <c r="T15">
        <v>3</v>
      </c>
      <c r="U15">
        <v>4</v>
      </c>
      <c r="V15">
        <v>4</v>
      </c>
      <c r="W15">
        <v>4</v>
      </c>
      <c r="X15">
        <v>2</v>
      </c>
      <c r="Y15">
        <f>LOOKUP(X15,{1,2,3,4,5},{5,4,3,2,1})</f>
        <v>4</v>
      </c>
      <c r="Z15">
        <v>4</v>
      </c>
      <c r="AA15">
        <v>4</v>
      </c>
      <c r="AB15">
        <v>4</v>
      </c>
      <c r="AC15">
        <v>1</v>
      </c>
      <c r="AD15">
        <f>LOOKUP(AC15,{1,2,3,4,5},{5,4,3,2,1})</f>
        <v>5</v>
      </c>
      <c r="AE15">
        <v>1</v>
      </c>
      <c r="AF15">
        <f>LOOKUP(AE15,{1,2,3,4,5},{5,4,3,2,1})</f>
        <v>5</v>
      </c>
      <c r="AG15">
        <v>1</v>
      </c>
      <c r="AH15">
        <f>LOOKUP(AG15,{1,2,3,4,5},{5,4,3,2,1})</f>
        <v>5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2</v>
      </c>
      <c r="AP15">
        <v>2</v>
      </c>
      <c r="AQ15">
        <v>2</v>
      </c>
      <c r="AR15" s="2">
        <f t="shared" si="0"/>
        <v>7</v>
      </c>
      <c r="AS15">
        <f t="shared" si="1"/>
        <v>2.3332999999999999</v>
      </c>
      <c r="AT15">
        <f t="shared" si="2"/>
        <v>12</v>
      </c>
      <c r="AU15">
        <f t="shared" si="3"/>
        <v>4</v>
      </c>
      <c r="AV15">
        <f t="shared" si="4"/>
        <v>19</v>
      </c>
      <c r="AW15" s="3">
        <f t="shared" si="5"/>
        <v>3.1667000000000001</v>
      </c>
      <c r="AX15" s="2">
        <f t="shared" si="6"/>
        <v>24</v>
      </c>
      <c r="AY15">
        <f t="shared" si="7"/>
        <v>4</v>
      </c>
      <c r="AZ15">
        <f t="shared" si="8"/>
        <v>22</v>
      </c>
      <c r="BA15">
        <f t="shared" si="9"/>
        <v>2.75</v>
      </c>
      <c r="BB15">
        <f t="shared" si="10"/>
        <v>46</v>
      </c>
      <c r="BC15" s="3">
        <f t="shared" si="11"/>
        <v>3.29</v>
      </c>
      <c r="BD15" s="2">
        <f t="shared" si="12"/>
        <v>12</v>
      </c>
      <c r="BE15">
        <f t="shared" si="13"/>
        <v>4</v>
      </c>
      <c r="BF15">
        <f t="shared" si="14"/>
        <v>12</v>
      </c>
      <c r="BG15">
        <f t="shared" si="15"/>
        <v>4</v>
      </c>
      <c r="BH15">
        <f t="shared" si="16"/>
        <v>24</v>
      </c>
      <c r="BI15" s="3">
        <f t="shared" si="17"/>
        <v>4</v>
      </c>
      <c r="BJ15" s="2">
        <f t="shared" si="23"/>
        <v>27</v>
      </c>
      <c r="BK15" s="3">
        <f t="shared" si="18"/>
        <v>4.5</v>
      </c>
      <c r="BL15" s="2">
        <f t="shared" si="19"/>
        <v>6</v>
      </c>
      <c r="BM15" s="3">
        <f t="shared" si="20"/>
        <v>2</v>
      </c>
      <c r="BN15" s="2">
        <f t="shared" si="21"/>
        <v>122</v>
      </c>
      <c r="BO15" s="3">
        <f t="shared" si="22"/>
        <v>3.49</v>
      </c>
      <c r="BP15" s="1"/>
    </row>
    <row r="16" spans="1:68" x14ac:dyDescent="0.3">
      <c r="A16" s="30">
        <v>17</v>
      </c>
      <c r="B16" s="1"/>
      <c r="C16" s="2">
        <v>1</v>
      </c>
      <c r="D16">
        <v>4</v>
      </c>
      <c r="E16">
        <v>4</v>
      </c>
      <c r="F16">
        <v>3</v>
      </c>
      <c r="G16">
        <v>5</v>
      </c>
      <c r="H16">
        <v>4</v>
      </c>
      <c r="I16">
        <v>5</v>
      </c>
      <c r="J16">
        <v>4</v>
      </c>
      <c r="K16" s="37">
        <v>5</v>
      </c>
      <c r="L16">
        <v>2</v>
      </c>
      <c r="M16">
        <v>4</v>
      </c>
      <c r="N16">
        <v>4</v>
      </c>
      <c r="O16">
        <v>3</v>
      </c>
      <c r="P16">
        <v>2</v>
      </c>
      <c r="Q16">
        <v>5</v>
      </c>
      <c r="R16">
        <v>5</v>
      </c>
      <c r="S16">
        <v>5</v>
      </c>
      <c r="T16">
        <v>5</v>
      </c>
      <c r="U16">
        <v>4</v>
      </c>
      <c r="V16">
        <v>4</v>
      </c>
      <c r="W16">
        <v>2</v>
      </c>
      <c r="X16">
        <v>4</v>
      </c>
      <c r="Y16">
        <f>LOOKUP(X16,{1,2,3,4,5},{5,4,3,2,1})</f>
        <v>2</v>
      </c>
      <c r="Z16">
        <v>3</v>
      </c>
      <c r="AA16">
        <v>2</v>
      </c>
      <c r="AB16">
        <v>2</v>
      </c>
      <c r="AC16">
        <v>3</v>
      </c>
      <c r="AD16">
        <f>LOOKUP(AC16,{1,2,3,4,5},{5,4,3,2,1})</f>
        <v>3</v>
      </c>
      <c r="AE16">
        <v>3</v>
      </c>
      <c r="AF16">
        <f>LOOKUP(AE16,{1,2,3,4,5},{5,4,3,2,1})</f>
        <v>3</v>
      </c>
      <c r="AG16">
        <v>2</v>
      </c>
      <c r="AH16">
        <f>LOOKUP(AG16,{1,2,3,4,5},{5,4,3,2,1})</f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3</v>
      </c>
      <c r="AP16">
        <v>4</v>
      </c>
      <c r="AQ16">
        <v>3</v>
      </c>
      <c r="AR16" s="2">
        <f t="shared" si="0"/>
        <v>11</v>
      </c>
      <c r="AS16">
        <f t="shared" si="1"/>
        <v>3.6667000000000001</v>
      </c>
      <c r="AT16">
        <f t="shared" si="2"/>
        <v>12</v>
      </c>
      <c r="AU16">
        <f t="shared" si="3"/>
        <v>4</v>
      </c>
      <c r="AV16">
        <f t="shared" si="4"/>
        <v>23</v>
      </c>
      <c r="AW16" s="3">
        <f t="shared" si="5"/>
        <v>3.8334000000000001</v>
      </c>
      <c r="AX16" s="2">
        <f t="shared" si="6"/>
        <v>27</v>
      </c>
      <c r="AY16">
        <f t="shared" si="7"/>
        <v>4.5</v>
      </c>
      <c r="AZ16">
        <f t="shared" si="8"/>
        <v>30</v>
      </c>
      <c r="BA16">
        <f t="shared" si="9"/>
        <v>3.75</v>
      </c>
      <c r="BB16">
        <f t="shared" si="10"/>
        <v>57</v>
      </c>
      <c r="BC16" s="3">
        <f t="shared" si="11"/>
        <v>4.07</v>
      </c>
      <c r="BD16" s="2">
        <f t="shared" si="12"/>
        <v>8</v>
      </c>
      <c r="BE16">
        <f t="shared" si="13"/>
        <v>2.6667000000000001</v>
      </c>
      <c r="BF16">
        <f t="shared" si="14"/>
        <v>7</v>
      </c>
      <c r="BG16">
        <f t="shared" si="15"/>
        <v>2.3332999999999999</v>
      </c>
      <c r="BH16">
        <f t="shared" si="16"/>
        <v>15</v>
      </c>
      <c r="BI16" s="3">
        <f t="shared" si="17"/>
        <v>2.5</v>
      </c>
      <c r="BJ16" s="2">
        <f t="shared" si="23"/>
        <v>22</v>
      </c>
      <c r="BK16" s="3">
        <f t="shared" si="18"/>
        <v>3.67</v>
      </c>
      <c r="BL16" s="2">
        <f t="shared" si="19"/>
        <v>10</v>
      </c>
      <c r="BM16" s="3">
        <f t="shared" si="20"/>
        <v>3.33</v>
      </c>
      <c r="BN16" s="2">
        <f t="shared" si="21"/>
        <v>127</v>
      </c>
      <c r="BO16" s="3">
        <f t="shared" si="22"/>
        <v>3.63</v>
      </c>
      <c r="BP16" s="1"/>
    </row>
    <row r="17" spans="1:68" x14ac:dyDescent="0.3">
      <c r="A17" s="30">
        <v>18</v>
      </c>
      <c r="B17" s="1"/>
      <c r="C17" s="2">
        <v>1</v>
      </c>
      <c r="D17">
        <v>3</v>
      </c>
      <c r="E17">
        <v>4</v>
      </c>
      <c r="F17">
        <v>2</v>
      </c>
      <c r="G17">
        <v>4</v>
      </c>
      <c r="H17">
        <v>4</v>
      </c>
      <c r="I17">
        <v>4</v>
      </c>
      <c r="J17">
        <v>1</v>
      </c>
      <c r="K17" s="37">
        <v>5</v>
      </c>
      <c r="L17">
        <v>2</v>
      </c>
      <c r="M17">
        <v>4</v>
      </c>
      <c r="N17">
        <v>1</v>
      </c>
      <c r="O17">
        <v>2</v>
      </c>
      <c r="P17">
        <v>4</v>
      </c>
      <c r="Q17">
        <v>3</v>
      </c>
      <c r="R17">
        <v>4</v>
      </c>
      <c r="S17">
        <v>4</v>
      </c>
      <c r="T17">
        <v>4</v>
      </c>
      <c r="U17">
        <v>3</v>
      </c>
      <c r="V17">
        <v>4</v>
      </c>
      <c r="W17">
        <v>4</v>
      </c>
      <c r="X17">
        <v>2</v>
      </c>
      <c r="Y17">
        <f>LOOKUP(X17,{1,2,3,4,5},{5,4,3,2,1})</f>
        <v>4</v>
      </c>
      <c r="Z17">
        <v>3</v>
      </c>
      <c r="AA17">
        <v>2</v>
      </c>
      <c r="AB17">
        <v>2</v>
      </c>
      <c r="AC17">
        <v>2</v>
      </c>
      <c r="AD17">
        <f>LOOKUP(AC17,{1,2,3,4,5},{5,4,3,2,1})</f>
        <v>4</v>
      </c>
      <c r="AE17">
        <v>2</v>
      </c>
      <c r="AF17">
        <f>LOOKUP(AE17,{1,2,3,4,5},{5,4,3,2,1})</f>
        <v>4</v>
      </c>
      <c r="AG17">
        <v>2</v>
      </c>
      <c r="AH17">
        <f>LOOKUP(AG17,{1,2,3,4,5},{5,4,3,2,1})</f>
        <v>4</v>
      </c>
      <c r="AI17">
        <v>3</v>
      </c>
      <c r="AJ17">
        <v>2</v>
      </c>
      <c r="AK17">
        <v>3</v>
      </c>
      <c r="AL17">
        <v>4</v>
      </c>
      <c r="AM17">
        <v>4</v>
      </c>
      <c r="AN17">
        <v>4</v>
      </c>
      <c r="AO17">
        <v>4</v>
      </c>
      <c r="AP17">
        <v>5</v>
      </c>
      <c r="AQ17">
        <v>5</v>
      </c>
      <c r="AR17" s="2">
        <f t="shared" si="0"/>
        <v>9</v>
      </c>
      <c r="AS17">
        <f t="shared" si="1"/>
        <v>3</v>
      </c>
      <c r="AT17">
        <f t="shared" si="2"/>
        <v>12</v>
      </c>
      <c r="AU17">
        <f t="shared" si="3"/>
        <v>4</v>
      </c>
      <c r="AV17">
        <f t="shared" si="4"/>
        <v>21</v>
      </c>
      <c r="AW17" s="3">
        <f t="shared" si="5"/>
        <v>3.5</v>
      </c>
      <c r="AX17" s="2">
        <f t="shared" si="6"/>
        <v>23</v>
      </c>
      <c r="AY17">
        <f t="shared" si="7"/>
        <v>3.8332999999999999</v>
      </c>
      <c r="AZ17">
        <f t="shared" si="8"/>
        <v>21</v>
      </c>
      <c r="BA17">
        <f t="shared" si="9"/>
        <v>2.625</v>
      </c>
      <c r="BB17">
        <f t="shared" si="10"/>
        <v>44</v>
      </c>
      <c r="BC17" s="3">
        <f t="shared" si="11"/>
        <v>3.14</v>
      </c>
      <c r="BD17" s="2">
        <f t="shared" si="12"/>
        <v>12</v>
      </c>
      <c r="BE17">
        <f t="shared" si="13"/>
        <v>4</v>
      </c>
      <c r="BF17">
        <f t="shared" si="14"/>
        <v>7</v>
      </c>
      <c r="BG17">
        <f t="shared" si="15"/>
        <v>2.3332999999999999</v>
      </c>
      <c r="BH17">
        <f t="shared" si="16"/>
        <v>19</v>
      </c>
      <c r="BI17" s="3">
        <f t="shared" si="17"/>
        <v>3.17</v>
      </c>
      <c r="BJ17" s="2">
        <f t="shared" si="23"/>
        <v>20</v>
      </c>
      <c r="BK17" s="3">
        <f t="shared" si="18"/>
        <v>3.33</v>
      </c>
      <c r="BL17" s="2">
        <f t="shared" si="19"/>
        <v>14</v>
      </c>
      <c r="BM17" s="3">
        <f t="shared" si="20"/>
        <v>4.67</v>
      </c>
      <c r="BN17" s="2">
        <f t="shared" si="21"/>
        <v>118</v>
      </c>
      <c r="BO17" s="3">
        <f t="shared" si="22"/>
        <v>3.37</v>
      </c>
      <c r="BP17" s="1"/>
    </row>
    <row r="18" spans="1:68" x14ac:dyDescent="0.3">
      <c r="A18" s="30">
        <v>19</v>
      </c>
      <c r="B18" s="1"/>
      <c r="C18" s="2">
        <v>1</v>
      </c>
      <c r="D18">
        <v>4</v>
      </c>
      <c r="E18">
        <v>4</v>
      </c>
      <c r="F18">
        <v>1</v>
      </c>
      <c r="G18">
        <v>5</v>
      </c>
      <c r="H18">
        <v>3</v>
      </c>
      <c r="I18">
        <v>4</v>
      </c>
      <c r="J18">
        <v>2</v>
      </c>
      <c r="K18" s="37">
        <v>5</v>
      </c>
      <c r="L18">
        <v>2</v>
      </c>
      <c r="M18">
        <v>2</v>
      </c>
      <c r="N18">
        <v>1</v>
      </c>
      <c r="O18">
        <v>2</v>
      </c>
      <c r="P18">
        <v>1</v>
      </c>
      <c r="Q18">
        <v>4</v>
      </c>
      <c r="R18">
        <v>4</v>
      </c>
      <c r="S18">
        <v>4</v>
      </c>
      <c r="T18">
        <v>4</v>
      </c>
      <c r="U18">
        <v>3</v>
      </c>
      <c r="V18">
        <v>4</v>
      </c>
      <c r="W18">
        <v>2</v>
      </c>
      <c r="X18">
        <v>2</v>
      </c>
      <c r="Y18">
        <f>LOOKUP(X18,{1,2,3,4,5},{5,4,3,2,1})</f>
        <v>4</v>
      </c>
      <c r="Z18">
        <v>4</v>
      </c>
      <c r="AA18">
        <v>3</v>
      </c>
      <c r="AB18">
        <v>4</v>
      </c>
      <c r="AC18">
        <v>5</v>
      </c>
      <c r="AD18">
        <f>LOOKUP(AC18,{1,2,3,4,5},{5,4,3,2,1})</f>
        <v>1</v>
      </c>
      <c r="AE18">
        <v>2</v>
      </c>
      <c r="AF18">
        <f>LOOKUP(AE18,{1,2,3,4,5},{5,4,3,2,1})</f>
        <v>4</v>
      </c>
      <c r="AG18">
        <v>3</v>
      </c>
      <c r="AH18">
        <f>LOOKUP(AG18,{1,2,3,4,5},{5,4,3,2,1})</f>
        <v>3</v>
      </c>
      <c r="AI18">
        <v>3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2</v>
      </c>
      <c r="AP18">
        <v>2</v>
      </c>
      <c r="AQ18">
        <v>3</v>
      </c>
      <c r="AR18" s="2">
        <f t="shared" si="0"/>
        <v>9</v>
      </c>
      <c r="AS18">
        <f t="shared" si="1"/>
        <v>3</v>
      </c>
      <c r="AT18">
        <f t="shared" si="2"/>
        <v>12</v>
      </c>
      <c r="AU18">
        <f t="shared" si="3"/>
        <v>4</v>
      </c>
      <c r="AV18">
        <f t="shared" si="4"/>
        <v>21</v>
      </c>
      <c r="AW18" s="3">
        <f t="shared" si="5"/>
        <v>3.5</v>
      </c>
      <c r="AX18" s="2">
        <f t="shared" si="6"/>
        <v>22</v>
      </c>
      <c r="AY18">
        <f t="shared" si="7"/>
        <v>3.6667000000000001</v>
      </c>
      <c r="AZ18">
        <f t="shared" si="8"/>
        <v>19</v>
      </c>
      <c r="BA18">
        <f t="shared" si="9"/>
        <v>2.375</v>
      </c>
      <c r="BB18">
        <f t="shared" si="10"/>
        <v>41</v>
      </c>
      <c r="BC18" s="3">
        <f t="shared" si="11"/>
        <v>2.93</v>
      </c>
      <c r="BD18" s="2">
        <f t="shared" si="12"/>
        <v>10</v>
      </c>
      <c r="BE18">
        <f t="shared" si="13"/>
        <v>3.3332999999999999</v>
      </c>
      <c r="BF18">
        <f t="shared" si="14"/>
        <v>11</v>
      </c>
      <c r="BG18">
        <f t="shared" si="15"/>
        <v>3.6667000000000001</v>
      </c>
      <c r="BH18">
        <f t="shared" si="16"/>
        <v>21</v>
      </c>
      <c r="BI18" s="3">
        <f t="shared" si="17"/>
        <v>3.5</v>
      </c>
      <c r="BJ18" s="2">
        <f t="shared" si="23"/>
        <v>19</v>
      </c>
      <c r="BK18" s="3">
        <f t="shared" si="18"/>
        <v>3.17</v>
      </c>
      <c r="BL18" s="2">
        <f t="shared" si="19"/>
        <v>7</v>
      </c>
      <c r="BM18" s="3">
        <f t="shared" si="20"/>
        <v>2.33</v>
      </c>
      <c r="BN18" s="2">
        <f t="shared" si="21"/>
        <v>109</v>
      </c>
      <c r="BO18" s="3">
        <f t="shared" si="22"/>
        <v>3.11</v>
      </c>
      <c r="BP18" s="1"/>
    </row>
    <row r="19" spans="1:68" x14ac:dyDescent="0.3">
      <c r="A19" s="30">
        <v>20</v>
      </c>
      <c r="B19" s="1"/>
      <c r="C19" s="2">
        <v>1</v>
      </c>
      <c r="D19">
        <v>1</v>
      </c>
      <c r="E19">
        <v>3</v>
      </c>
      <c r="F19">
        <v>1</v>
      </c>
      <c r="G19">
        <v>4</v>
      </c>
      <c r="H19">
        <v>4</v>
      </c>
      <c r="I19">
        <v>5</v>
      </c>
      <c r="J19">
        <v>4</v>
      </c>
      <c r="K19" s="37">
        <v>5</v>
      </c>
      <c r="L19">
        <v>1</v>
      </c>
      <c r="M19">
        <v>3</v>
      </c>
      <c r="N19">
        <v>1</v>
      </c>
      <c r="O19">
        <v>1</v>
      </c>
      <c r="P19">
        <v>1</v>
      </c>
      <c r="Q19">
        <v>1</v>
      </c>
      <c r="R19">
        <v>3</v>
      </c>
      <c r="S19">
        <v>3</v>
      </c>
      <c r="T19">
        <v>1</v>
      </c>
      <c r="U19">
        <v>3</v>
      </c>
      <c r="V19">
        <v>5</v>
      </c>
      <c r="W19">
        <v>1</v>
      </c>
      <c r="X19">
        <v>1</v>
      </c>
      <c r="Y19">
        <f>LOOKUP(X19,{1,2,3,4,5},{5,4,3,2,1})</f>
        <v>5</v>
      </c>
      <c r="Z19">
        <v>5</v>
      </c>
      <c r="AA19">
        <v>5</v>
      </c>
      <c r="AB19">
        <v>5</v>
      </c>
      <c r="AC19">
        <v>3</v>
      </c>
      <c r="AD19">
        <f>LOOKUP(AC19,{1,2,3,4,5},{5,4,3,2,1})</f>
        <v>3</v>
      </c>
      <c r="AE19">
        <v>2</v>
      </c>
      <c r="AF19">
        <f>LOOKUP(AE19,{1,2,3,4,5},{5,4,3,2,1})</f>
        <v>4</v>
      </c>
      <c r="AG19">
        <v>2</v>
      </c>
      <c r="AH19">
        <f>LOOKUP(AG19,{1,2,3,4,5},{5,4,3,2,1})</f>
        <v>4</v>
      </c>
      <c r="AI19">
        <v>4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3</v>
      </c>
      <c r="AP19">
        <v>1</v>
      </c>
      <c r="AQ19">
        <v>1</v>
      </c>
      <c r="AR19" s="2">
        <f t="shared" si="0"/>
        <v>5</v>
      </c>
      <c r="AS19">
        <f t="shared" si="1"/>
        <v>1.6667000000000001</v>
      </c>
      <c r="AT19">
        <f t="shared" si="2"/>
        <v>15</v>
      </c>
      <c r="AU19">
        <f t="shared" si="3"/>
        <v>5</v>
      </c>
      <c r="AV19">
        <f t="shared" si="4"/>
        <v>20</v>
      </c>
      <c r="AW19" s="3">
        <f t="shared" si="5"/>
        <v>3.3334000000000001</v>
      </c>
      <c r="AX19" s="2">
        <f t="shared" si="6"/>
        <v>15</v>
      </c>
      <c r="AY19">
        <f t="shared" si="7"/>
        <v>2.5</v>
      </c>
      <c r="AZ19">
        <f t="shared" si="8"/>
        <v>20</v>
      </c>
      <c r="BA19">
        <f t="shared" si="9"/>
        <v>2.5</v>
      </c>
      <c r="BB19">
        <f t="shared" si="10"/>
        <v>35</v>
      </c>
      <c r="BC19" s="3">
        <f t="shared" si="11"/>
        <v>2.5</v>
      </c>
      <c r="BD19" s="2">
        <f t="shared" si="12"/>
        <v>11</v>
      </c>
      <c r="BE19">
        <f t="shared" si="13"/>
        <v>3.6667000000000001</v>
      </c>
      <c r="BF19">
        <f t="shared" si="14"/>
        <v>15</v>
      </c>
      <c r="BG19">
        <f t="shared" si="15"/>
        <v>5</v>
      </c>
      <c r="BH19">
        <f t="shared" si="16"/>
        <v>26</v>
      </c>
      <c r="BI19" s="3">
        <f t="shared" si="17"/>
        <v>4.33</v>
      </c>
      <c r="BJ19" s="2">
        <f t="shared" si="23"/>
        <v>25</v>
      </c>
      <c r="BK19" s="3">
        <f t="shared" si="18"/>
        <v>4.17</v>
      </c>
      <c r="BL19" s="2">
        <f t="shared" si="19"/>
        <v>5</v>
      </c>
      <c r="BM19" s="3">
        <f t="shared" si="20"/>
        <v>1.67</v>
      </c>
      <c r="BN19" s="2">
        <f t="shared" si="21"/>
        <v>111</v>
      </c>
      <c r="BO19" s="3">
        <f t="shared" si="22"/>
        <v>3.17</v>
      </c>
      <c r="BP19" s="1"/>
    </row>
    <row r="20" spans="1:68" x14ac:dyDescent="0.3">
      <c r="A20" s="30">
        <v>21</v>
      </c>
      <c r="B20" s="1"/>
      <c r="C20" s="2">
        <v>1</v>
      </c>
      <c r="D20">
        <v>1</v>
      </c>
      <c r="E20">
        <v>3</v>
      </c>
      <c r="F20">
        <v>1</v>
      </c>
      <c r="G20">
        <v>3</v>
      </c>
      <c r="H20">
        <v>1</v>
      </c>
      <c r="I20">
        <v>5</v>
      </c>
      <c r="J20">
        <v>1</v>
      </c>
      <c r="K20" s="37">
        <v>5</v>
      </c>
      <c r="L20">
        <v>1</v>
      </c>
      <c r="M20">
        <v>1</v>
      </c>
      <c r="N20">
        <v>1</v>
      </c>
      <c r="O20">
        <v>1</v>
      </c>
      <c r="P20">
        <v>1</v>
      </c>
      <c r="Q20">
        <v>2</v>
      </c>
      <c r="R20">
        <v>5</v>
      </c>
      <c r="S20">
        <v>3</v>
      </c>
      <c r="T20">
        <v>4</v>
      </c>
      <c r="U20">
        <v>1</v>
      </c>
      <c r="V20">
        <v>5</v>
      </c>
      <c r="W20">
        <v>3</v>
      </c>
      <c r="X20">
        <v>1</v>
      </c>
      <c r="Y20">
        <f>LOOKUP(X20,{1,2,3,4,5},{5,4,3,2,1})</f>
        <v>5</v>
      </c>
      <c r="Z20">
        <v>2</v>
      </c>
      <c r="AA20">
        <v>2</v>
      </c>
      <c r="AB20">
        <v>2</v>
      </c>
      <c r="AC20">
        <v>1</v>
      </c>
      <c r="AD20">
        <f>LOOKUP(AC20,{1,2,3,4,5},{5,4,3,2,1})</f>
        <v>5</v>
      </c>
      <c r="AE20">
        <v>1</v>
      </c>
      <c r="AF20">
        <f>LOOKUP(AE20,{1,2,3,4,5},{5,4,3,2,1})</f>
        <v>5</v>
      </c>
      <c r="AG20">
        <v>1</v>
      </c>
      <c r="AH20">
        <f>LOOKUP(AG20,{1,2,3,4,5},{5,4,3,2,1})</f>
        <v>5</v>
      </c>
      <c r="AI20">
        <v>4</v>
      </c>
      <c r="AJ20">
        <v>5</v>
      </c>
      <c r="AK20">
        <v>5</v>
      </c>
      <c r="AL20">
        <v>5</v>
      </c>
      <c r="AM20">
        <v>5</v>
      </c>
      <c r="AN20">
        <v>5</v>
      </c>
      <c r="AO20">
        <v>2</v>
      </c>
      <c r="AP20">
        <v>3</v>
      </c>
      <c r="AQ20">
        <v>3</v>
      </c>
      <c r="AR20" s="2">
        <f t="shared" si="0"/>
        <v>5</v>
      </c>
      <c r="AS20">
        <f t="shared" si="1"/>
        <v>1.6667000000000001</v>
      </c>
      <c r="AT20">
        <f t="shared" si="2"/>
        <v>15</v>
      </c>
      <c r="AU20">
        <f t="shared" si="3"/>
        <v>5</v>
      </c>
      <c r="AV20">
        <f t="shared" si="4"/>
        <v>20</v>
      </c>
      <c r="AW20" s="3">
        <f t="shared" si="5"/>
        <v>3.3334000000000001</v>
      </c>
      <c r="AX20" s="2">
        <f t="shared" si="6"/>
        <v>20</v>
      </c>
      <c r="AY20">
        <f t="shared" si="7"/>
        <v>3.3332999999999999</v>
      </c>
      <c r="AZ20">
        <f t="shared" si="8"/>
        <v>10</v>
      </c>
      <c r="BA20">
        <f t="shared" si="9"/>
        <v>1.25</v>
      </c>
      <c r="BB20">
        <f t="shared" si="10"/>
        <v>30</v>
      </c>
      <c r="BC20" s="3">
        <f t="shared" si="11"/>
        <v>2.14</v>
      </c>
      <c r="BD20" s="2">
        <f t="shared" si="12"/>
        <v>13</v>
      </c>
      <c r="BE20">
        <f t="shared" si="13"/>
        <v>4.3333000000000004</v>
      </c>
      <c r="BF20">
        <f t="shared" si="14"/>
        <v>6</v>
      </c>
      <c r="BG20">
        <f t="shared" si="15"/>
        <v>2</v>
      </c>
      <c r="BH20">
        <f t="shared" si="16"/>
        <v>19</v>
      </c>
      <c r="BI20" s="3">
        <f t="shared" si="17"/>
        <v>3.17</v>
      </c>
      <c r="BJ20" s="2">
        <f t="shared" si="23"/>
        <v>29</v>
      </c>
      <c r="BK20" s="3">
        <f t="shared" si="18"/>
        <v>4.83</v>
      </c>
      <c r="BL20" s="2">
        <f t="shared" si="19"/>
        <v>8</v>
      </c>
      <c r="BM20" s="3">
        <f t="shared" si="20"/>
        <v>2.67</v>
      </c>
      <c r="BN20" s="2">
        <f t="shared" si="21"/>
        <v>106</v>
      </c>
      <c r="BO20" s="3">
        <f t="shared" si="22"/>
        <v>3.03</v>
      </c>
      <c r="BP20" s="1"/>
    </row>
    <row r="21" spans="1:68" x14ac:dyDescent="0.3">
      <c r="A21" s="30">
        <v>22</v>
      </c>
      <c r="B21" s="1"/>
      <c r="C21" s="2">
        <v>1</v>
      </c>
      <c r="D21">
        <v>2</v>
      </c>
      <c r="E21">
        <v>4</v>
      </c>
      <c r="F21">
        <v>1</v>
      </c>
      <c r="G21">
        <v>3</v>
      </c>
      <c r="H21">
        <v>5</v>
      </c>
      <c r="I21">
        <v>4</v>
      </c>
      <c r="J21">
        <v>2</v>
      </c>
      <c r="K21" s="37">
        <v>5</v>
      </c>
      <c r="L21">
        <v>3</v>
      </c>
      <c r="M21">
        <v>3</v>
      </c>
      <c r="N21">
        <v>1</v>
      </c>
      <c r="O21">
        <v>2</v>
      </c>
      <c r="P21">
        <v>2</v>
      </c>
      <c r="Q21">
        <v>2</v>
      </c>
      <c r="R21">
        <v>4</v>
      </c>
      <c r="S21">
        <v>3</v>
      </c>
      <c r="T21">
        <v>4</v>
      </c>
      <c r="U21">
        <v>4</v>
      </c>
      <c r="V21">
        <v>5</v>
      </c>
      <c r="W21">
        <v>2</v>
      </c>
      <c r="X21">
        <v>2</v>
      </c>
      <c r="Y21">
        <f>LOOKUP(X21,{1,2,3,4,5},{5,4,3,2,1})</f>
        <v>4</v>
      </c>
      <c r="Z21">
        <v>4</v>
      </c>
      <c r="AA21">
        <v>2</v>
      </c>
      <c r="AB21">
        <v>4</v>
      </c>
      <c r="AC21">
        <v>2</v>
      </c>
      <c r="AD21">
        <f>LOOKUP(AC21,{1,2,3,4,5},{5,4,3,2,1})</f>
        <v>4</v>
      </c>
      <c r="AE21">
        <v>2</v>
      </c>
      <c r="AF21">
        <f>LOOKUP(AE21,{1,2,3,4,5},{5,4,3,2,1})</f>
        <v>4</v>
      </c>
      <c r="AG21">
        <v>2</v>
      </c>
      <c r="AH21">
        <f>LOOKUP(AG21,{1,2,3,4,5},{5,4,3,2,1})</f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3</v>
      </c>
      <c r="AP21">
        <v>3</v>
      </c>
      <c r="AQ21">
        <v>3</v>
      </c>
      <c r="AR21" s="2">
        <f t="shared" si="0"/>
        <v>7</v>
      </c>
      <c r="AS21">
        <f t="shared" si="1"/>
        <v>2.3332999999999999</v>
      </c>
      <c r="AT21">
        <f t="shared" si="2"/>
        <v>12</v>
      </c>
      <c r="AU21">
        <f t="shared" si="3"/>
        <v>4</v>
      </c>
      <c r="AV21">
        <f t="shared" si="4"/>
        <v>19</v>
      </c>
      <c r="AW21" s="3">
        <f t="shared" si="5"/>
        <v>3.1667000000000001</v>
      </c>
      <c r="AX21" s="2">
        <f t="shared" si="6"/>
        <v>19</v>
      </c>
      <c r="AY21">
        <f t="shared" si="7"/>
        <v>3.1667000000000001</v>
      </c>
      <c r="AZ21">
        <f t="shared" si="8"/>
        <v>23</v>
      </c>
      <c r="BA21">
        <f t="shared" si="9"/>
        <v>2.875</v>
      </c>
      <c r="BB21">
        <f t="shared" si="10"/>
        <v>42</v>
      </c>
      <c r="BC21" s="3">
        <f t="shared" si="11"/>
        <v>3</v>
      </c>
      <c r="BD21" s="2">
        <f t="shared" si="12"/>
        <v>11</v>
      </c>
      <c r="BE21">
        <f t="shared" si="13"/>
        <v>3.6667000000000001</v>
      </c>
      <c r="BF21">
        <f t="shared" si="14"/>
        <v>10</v>
      </c>
      <c r="BG21">
        <f t="shared" si="15"/>
        <v>3.3332999999999999</v>
      </c>
      <c r="BH21">
        <f t="shared" si="16"/>
        <v>21</v>
      </c>
      <c r="BI21" s="3">
        <f t="shared" si="17"/>
        <v>3.5</v>
      </c>
      <c r="BJ21" s="2">
        <f t="shared" si="23"/>
        <v>24</v>
      </c>
      <c r="BK21" s="3">
        <f t="shared" si="18"/>
        <v>4</v>
      </c>
      <c r="BL21" s="2">
        <f t="shared" si="19"/>
        <v>9</v>
      </c>
      <c r="BM21" s="3">
        <f t="shared" si="20"/>
        <v>3</v>
      </c>
      <c r="BN21" s="2">
        <f t="shared" si="21"/>
        <v>115</v>
      </c>
      <c r="BO21" s="3">
        <f t="shared" si="22"/>
        <v>3.29</v>
      </c>
      <c r="BP21" s="1"/>
    </row>
    <row r="22" spans="1:68" x14ac:dyDescent="0.3">
      <c r="A22" s="30">
        <v>23</v>
      </c>
      <c r="B22" s="1"/>
      <c r="C22" s="32">
        <v>1</v>
      </c>
      <c r="D22" s="31">
        <v>5</v>
      </c>
      <c r="E22" s="31">
        <v>4</v>
      </c>
      <c r="F22" s="31">
        <v>4</v>
      </c>
      <c r="G22" s="31">
        <v>5</v>
      </c>
      <c r="H22" s="31">
        <v>1</v>
      </c>
      <c r="I22" s="31">
        <v>5</v>
      </c>
      <c r="J22" s="31">
        <v>1</v>
      </c>
      <c r="K22" s="31">
        <v>5</v>
      </c>
      <c r="L22" s="31">
        <v>2</v>
      </c>
      <c r="M22" s="31">
        <v>2</v>
      </c>
      <c r="N22" s="31">
        <v>2</v>
      </c>
      <c r="O22" s="31">
        <v>1</v>
      </c>
      <c r="P22" s="31">
        <v>1</v>
      </c>
      <c r="Q22" s="31">
        <v>4</v>
      </c>
      <c r="R22" s="31">
        <v>4</v>
      </c>
      <c r="S22" s="31">
        <v>4</v>
      </c>
      <c r="T22" s="31">
        <v>4</v>
      </c>
      <c r="U22" s="31">
        <v>2</v>
      </c>
      <c r="V22" s="31" t="s">
        <v>668</v>
      </c>
      <c r="W22" s="31">
        <v>4</v>
      </c>
      <c r="X22" s="31">
        <v>4</v>
      </c>
      <c r="Y22" s="31">
        <f>LOOKUP(X22,{1,2,3,4,5},{5,4,3,2,1})</f>
        <v>2</v>
      </c>
      <c r="Z22" s="31">
        <v>4</v>
      </c>
      <c r="AA22" s="31">
        <v>4</v>
      </c>
      <c r="AB22" s="31">
        <v>2</v>
      </c>
      <c r="AC22" s="31">
        <v>2</v>
      </c>
      <c r="AD22" s="31">
        <f>LOOKUP(AC22,{1,2,3,4,5},{5,4,3,2,1})</f>
        <v>4</v>
      </c>
      <c r="AE22" s="31">
        <v>2</v>
      </c>
      <c r="AF22" s="31">
        <f>LOOKUP(AE22,{1,2,3,4,5},{5,4,3,2,1})</f>
        <v>4</v>
      </c>
      <c r="AG22" s="31">
        <v>2</v>
      </c>
      <c r="AH22" s="31">
        <f>LOOKUP(AG22,{1,2,3,4,5},{5,4,3,2,1})</f>
        <v>4</v>
      </c>
      <c r="AI22" s="31">
        <v>4</v>
      </c>
      <c r="AJ22" s="31">
        <v>4</v>
      </c>
      <c r="AK22" s="31">
        <v>4</v>
      </c>
      <c r="AL22" s="31">
        <v>4</v>
      </c>
      <c r="AM22" s="31">
        <v>4</v>
      </c>
      <c r="AN22" s="31">
        <v>4</v>
      </c>
      <c r="AO22" s="31">
        <v>2</v>
      </c>
      <c r="AP22" s="31">
        <v>2</v>
      </c>
      <c r="AQ22" s="31">
        <v>4</v>
      </c>
      <c r="AR22" s="32">
        <f t="shared" si="0"/>
        <v>13</v>
      </c>
      <c r="AS22" s="31">
        <f t="shared" si="1"/>
        <v>4.3333000000000004</v>
      </c>
      <c r="AT22" s="31">
        <f t="shared" si="2"/>
        <v>12</v>
      </c>
      <c r="AU22" s="31">
        <f t="shared" si="3"/>
        <v>4</v>
      </c>
      <c r="AV22" s="31">
        <f t="shared" si="4"/>
        <v>25</v>
      </c>
      <c r="AW22" s="33">
        <f t="shared" si="5"/>
        <v>4.1666999999999996</v>
      </c>
      <c r="AX22" s="32">
        <f t="shared" si="6"/>
        <v>23</v>
      </c>
      <c r="AY22" s="31">
        <f t="shared" si="7"/>
        <v>3.8332999999999999</v>
      </c>
      <c r="AZ22" s="31">
        <f t="shared" si="8"/>
        <v>15</v>
      </c>
      <c r="BA22" s="31">
        <f t="shared" si="9"/>
        <v>1.875</v>
      </c>
      <c r="BB22" s="31">
        <f t="shared" si="10"/>
        <v>38</v>
      </c>
      <c r="BC22" s="33">
        <f t="shared" si="11"/>
        <v>2.71</v>
      </c>
      <c r="BD22" s="32">
        <f t="shared" si="12"/>
        <v>6</v>
      </c>
      <c r="BE22" s="31">
        <f t="shared" si="13"/>
        <v>3</v>
      </c>
      <c r="BF22" s="31">
        <f t="shared" si="14"/>
        <v>10</v>
      </c>
      <c r="BG22" s="31">
        <f t="shared" si="15"/>
        <v>3.3332999999999999</v>
      </c>
      <c r="BH22" s="31">
        <f t="shared" si="16"/>
        <v>16</v>
      </c>
      <c r="BI22" s="33">
        <f t="shared" si="17"/>
        <v>2.67</v>
      </c>
      <c r="BJ22" s="32">
        <f t="shared" si="23"/>
        <v>24</v>
      </c>
      <c r="BK22" s="33">
        <f t="shared" si="18"/>
        <v>4</v>
      </c>
      <c r="BL22" s="32">
        <f t="shared" si="19"/>
        <v>8</v>
      </c>
      <c r="BM22" s="33">
        <f t="shared" si="20"/>
        <v>2.67</v>
      </c>
      <c r="BN22" s="32">
        <f t="shared" si="21"/>
        <v>111</v>
      </c>
      <c r="BO22" s="33">
        <f t="shared" si="22"/>
        <v>3.17</v>
      </c>
      <c r="BP22" s="1"/>
    </row>
    <row r="23" spans="1:68" x14ac:dyDescent="0.3">
      <c r="A23" s="30">
        <v>24</v>
      </c>
      <c r="B23" s="1"/>
      <c r="C23" s="2">
        <v>1</v>
      </c>
      <c r="D23">
        <v>3</v>
      </c>
      <c r="E23">
        <v>2</v>
      </c>
      <c r="F23">
        <v>4</v>
      </c>
      <c r="G23">
        <v>4</v>
      </c>
      <c r="H23">
        <v>1</v>
      </c>
      <c r="I23">
        <v>5</v>
      </c>
      <c r="J23">
        <v>1</v>
      </c>
      <c r="K23" s="37">
        <v>5</v>
      </c>
      <c r="L23">
        <v>3</v>
      </c>
      <c r="M23">
        <v>1</v>
      </c>
      <c r="N23">
        <v>1</v>
      </c>
      <c r="O23">
        <v>1</v>
      </c>
      <c r="P23">
        <v>1</v>
      </c>
      <c r="Q23">
        <v>1</v>
      </c>
      <c r="R23">
        <v>3</v>
      </c>
      <c r="S23">
        <v>1</v>
      </c>
      <c r="T23">
        <v>1</v>
      </c>
      <c r="U23">
        <v>1</v>
      </c>
      <c r="V23">
        <v>5</v>
      </c>
      <c r="W23">
        <v>1</v>
      </c>
      <c r="X23">
        <v>3</v>
      </c>
      <c r="Y23">
        <f>LOOKUP(X23,{1,2,3,4,5},{5,4,3,2,1})</f>
        <v>3</v>
      </c>
      <c r="Z23">
        <v>1</v>
      </c>
      <c r="AA23">
        <v>1</v>
      </c>
      <c r="AB23">
        <v>1</v>
      </c>
      <c r="AC23">
        <v>1</v>
      </c>
      <c r="AD23">
        <f>LOOKUP(AC23,{1,2,3,4,5},{5,4,3,2,1})</f>
        <v>5</v>
      </c>
      <c r="AE23">
        <v>1</v>
      </c>
      <c r="AF23">
        <f>LOOKUP(AE23,{1,2,3,4,5},{5,4,3,2,1})</f>
        <v>5</v>
      </c>
      <c r="AG23">
        <v>1</v>
      </c>
      <c r="AH23">
        <f>LOOKUP(AG23,{1,2,3,4,5},{5,4,3,2,1})</f>
        <v>5</v>
      </c>
      <c r="AI23">
        <v>5</v>
      </c>
      <c r="AJ23">
        <v>5</v>
      </c>
      <c r="AK23">
        <v>5</v>
      </c>
      <c r="AL23">
        <v>5</v>
      </c>
      <c r="AM23">
        <v>4</v>
      </c>
      <c r="AN23">
        <v>4</v>
      </c>
      <c r="AO23">
        <v>1</v>
      </c>
      <c r="AP23">
        <v>3</v>
      </c>
      <c r="AQ23">
        <v>1</v>
      </c>
      <c r="AR23" s="2">
        <f t="shared" si="0"/>
        <v>9</v>
      </c>
      <c r="AS23">
        <f t="shared" si="1"/>
        <v>3</v>
      </c>
      <c r="AT23">
        <f t="shared" si="2"/>
        <v>13</v>
      </c>
      <c r="AU23">
        <f t="shared" si="3"/>
        <v>4.3333000000000004</v>
      </c>
      <c r="AV23">
        <f t="shared" si="4"/>
        <v>22</v>
      </c>
      <c r="AW23" s="3">
        <f t="shared" si="5"/>
        <v>3.6667000000000001</v>
      </c>
      <c r="AX23" s="2">
        <f t="shared" si="6"/>
        <v>15</v>
      </c>
      <c r="AY23">
        <f t="shared" si="7"/>
        <v>2.5</v>
      </c>
      <c r="AZ23">
        <f t="shared" si="8"/>
        <v>10</v>
      </c>
      <c r="BA23">
        <f t="shared" si="9"/>
        <v>1.25</v>
      </c>
      <c r="BB23">
        <f t="shared" si="10"/>
        <v>25</v>
      </c>
      <c r="BC23" s="3">
        <f t="shared" si="11"/>
        <v>1.79</v>
      </c>
      <c r="BD23" s="2">
        <f t="shared" si="12"/>
        <v>9</v>
      </c>
      <c r="BE23">
        <f t="shared" si="13"/>
        <v>3</v>
      </c>
      <c r="BF23">
        <f t="shared" si="14"/>
        <v>3</v>
      </c>
      <c r="BG23">
        <f t="shared" si="15"/>
        <v>1</v>
      </c>
      <c r="BH23">
        <f t="shared" si="16"/>
        <v>12</v>
      </c>
      <c r="BI23" s="3">
        <f t="shared" si="17"/>
        <v>2</v>
      </c>
      <c r="BJ23" s="2">
        <f t="shared" si="23"/>
        <v>30</v>
      </c>
      <c r="BK23" s="3">
        <f t="shared" si="18"/>
        <v>5</v>
      </c>
      <c r="BL23" s="2">
        <f t="shared" si="19"/>
        <v>5</v>
      </c>
      <c r="BM23" s="3">
        <f t="shared" si="20"/>
        <v>1.67</v>
      </c>
      <c r="BN23" s="2">
        <f t="shared" si="21"/>
        <v>94</v>
      </c>
      <c r="BO23" s="3">
        <f t="shared" si="22"/>
        <v>2.69</v>
      </c>
      <c r="BP23" s="1"/>
    </row>
    <row r="24" spans="1:68" x14ac:dyDescent="0.3">
      <c r="A24" s="30">
        <v>25</v>
      </c>
      <c r="B24" s="1"/>
      <c r="C24" s="2">
        <v>1</v>
      </c>
      <c r="D24">
        <v>4</v>
      </c>
      <c r="E24">
        <v>4</v>
      </c>
      <c r="F24">
        <v>2</v>
      </c>
      <c r="G24">
        <v>4</v>
      </c>
      <c r="H24">
        <v>1</v>
      </c>
      <c r="I24">
        <v>5</v>
      </c>
      <c r="J24">
        <v>1</v>
      </c>
      <c r="K24" s="37">
        <v>5</v>
      </c>
      <c r="L24">
        <v>3</v>
      </c>
      <c r="M24">
        <v>2</v>
      </c>
      <c r="N24">
        <v>1</v>
      </c>
      <c r="O24">
        <v>2</v>
      </c>
      <c r="P24">
        <v>3</v>
      </c>
      <c r="Q24">
        <v>3</v>
      </c>
      <c r="R24">
        <v>4</v>
      </c>
      <c r="S24">
        <v>3</v>
      </c>
      <c r="T24">
        <v>4</v>
      </c>
      <c r="U24">
        <v>2</v>
      </c>
      <c r="V24">
        <v>4</v>
      </c>
      <c r="W24">
        <v>2</v>
      </c>
      <c r="X24">
        <v>2</v>
      </c>
      <c r="Y24">
        <f>LOOKUP(X24,{1,2,3,4,5},{5,4,3,2,1})</f>
        <v>4</v>
      </c>
      <c r="Z24">
        <v>4</v>
      </c>
      <c r="AA24">
        <v>1</v>
      </c>
      <c r="AB24">
        <v>4</v>
      </c>
      <c r="AC24">
        <v>1</v>
      </c>
      <c r="AD24">
        <f>LOOKUP(AC24,{1,2,3,4,5},{5,4,3,2,1})</f>
        <v>5</v>
      </c>
      <c r="AE24">
        <v>1</v>
      </c>
      <c r="AF24">
        <f>LOOKUP(AE24,{1,2,3,4,5},{5,4,3,2,1})</f>
        <v>5</v>
      </c>
      <c r="AG24">
        <v>1</v>
      </c>
      <c r="AH24">
        <f>LOOKUP(AG24,{1,2,3,4,5},{5,4,3,2,1})</f>
        <v>5</v>
      </c>
      <c r="AI24">
        <v>5</v>
      </c>
      <c r="AJ24">
        <v>5</v>
      </c>
      <c r="AK24">
        <v>5</v>
      </c>
      <c r="AL24">
        <v>4</v>
      </c>
      <c r="AM24">
        <v>4</v>
      </c>
      <c r="AN24">
        <v>3</v>
      </c>
      <c r="AO24">
        <v>2</v>
      </c>
      <c r="AP24">
        <v>4</v>
      </c>
      <c r="AQ24">
        <v>2</v>
      </c>
      <c r="AR24" s="2">
        <f t="shared" si="0"/>
        <v>10</v>
      </c>
      <c r="AS24">
        <f t="shared" si="1"/>
        <v>3.3332999999999999</v>
      </c>
      <c r="AT24">
        <f t="shared" si="2"/>
        <v>11</v>
      </c>
      <c r="AU24">
        <f t="shared" si="3"/>
        <v>3.6667000000000001</v>
      </c>
      <c r="AV24">
        <f t="shared" si="4"/>
        <v>21</v>
      </c>
      <c r="AW24" s="3">
        <f t="shared" si="5"/>
        <v>3.5</v>
      </c>
      <c r="AX24" s="2">
        <f t="shared" si="6"/>
        <v>23</v>
      </c>
      <c r="AY24">
        <f t="shared" si="7"/>
        <v>3.8332999999999999</v>
      </c>
      <c r="AZ24">
        <f t="shared" si="8"/>
        <v>15</v>
      </c>
      <c r="BA24">
        <f t="shared" si="9"/>
        <v>1.875</v>
      </c>
      <c r="BB24">
        <f t="shared" si="10"/>
        <v>38</v>
      </c>
      <c r="BC24" s="3">
        <f t="shared" si="11"/>
        <v>2.71</v>
      </c>
      <c r="BD24" s="2">
        <f t="shared" si="12"/>
        <v>10</v>
      </c>
      <c r="BE24">
        <f t="shared" si="13"/>
        <v>3.3332999999999999</v>
      </c>
      <c r="BF24">
        <f t="shared" si="14"/>
        <v>9</v>
      </c>
      <c r="BG24">
        <f t="shared" si="15"/>
        <v>3</v>
      </c>
      <c r="BH24">
        <f t="shared" si="16"/>
        <v>19</v>
      </c>
      <c r="BI24" s="3">
        <f t="shared" si="17"/>
        <v>3.17</v>
      </c>
      <c r="BJ24" s="2">
        <f t="shared" si="23"/>
        <v>30</v>
      </c>
      <c r="BK24" s="3">
        <f t="shared" si="18"/>
        <v>5</v>
      </c>
      <c r="BL24" s="2">
        <f t="shared" si="19"/>
        <v>8</v>
      </c>
      <c r="BM24" s="3">
        <f t="shared" si="20"/>
        <v>2.67</v>
      </c>
      <c r="BN24" s="2">
        <f t="shared" si="21"/>
        <v>116</v>
      </c>
      <c r="BO24" s="3">
        <f t="shared" si="22"/>
        <v>3.31</v>
      </c>
      <c r="BP24" s="1"/>
    </row>
    <row r="25" spans="1:68" x14ac:dyDescent="0.3">
      <c r="A25" s="30">
        <v>26</v>
      </c>
      <c r="B25" s="1"/>
      <c r="C25" s="2">
        <v>1</v>
      </c>
      <c r="D25">
        <v>5</v>
      </c>
      <c r="E25">
        <v>4</v>
      </c>
      <c r="F25">
        <v>2</v>
      </c>
      <c r="G25">
        <v>5</v>
      </c>
      <c r="H25">
        <v>3</v>
      </c>
      <c r="I25">
        <v>4</v>
      </c>
      <c r="J25">
        <v>2</v>
      </c>
      <c r="K25" s="37">
        <v>5</v>
      </c>
      <c r="L25">
        <v>2</v>
      </c>
      <c r="M25">
        <v>4</v>
      </c>
      <c r="N25">
        <v>2</v>
      </c>
      <c r="O25">
        <v>2</v>
      </c>
      <c r="P25">
        <v>2</v>
      </c>
      <c r="Q25">
        <v>4</v>
      </c>
      <c r="R25">
        <v>4</v>
      </c>
      <c r="S25">
        <v>4</v>
      </c>
      <c r="T25">
        <v>4</v>
      </c>
      <c r="U25">
        <v>4</v>
      </c>
      <c r="V25">
        <v>5</v>
      </c>
      <c r="W25">
        <v>5</v>
      </c>
      <c r="X25">
        <v>1</v>
      </c>
      <c r="Y25">
        <f>LOOKUP(X25,{1,2,3,4,5},{5,4,3,2,1})</f>
        <v>5</v>
      </c>
      <c r="Z25">
        <v>4</v>
      </c>
      <c r="AA25">
        <v>2</v>
      </c>
      <c r="AB25">
        <v>2</v>
      </c>
      <c r="AC25">
        <v>3</v>
      </c>
      <c r="AD25">
        <f>LOOKUP(AC25,{1,2,3,4,5},{5,4,3,2,1})</f>
        <v>3</v>
      </c>
      <c r="AE25">
        <v>3</v>
      </c>
      <c r="AF25">
        <f>LOOKUP(AE25,{1,2,3,4,5},{5,4,3,2,1})</f>
        <v>3</v>
      </c>
      <c r="AG25">
        <v>3</v>
      </c>
      <c r="AH25">
        <f>LOOKUP(AG25,{1,2,3,4,5},{5,4,3,2,1})</f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5</v>
      </c>
      <c r="AP25">
        <v>5</v>
      </c>
      <c r="AQ25">
        <v>5</v>
      </c>
      <c r="AR25" s="2">
        <f t="shared" si="0"/>
        <v>11</v>
      </c>
      <c r="AS25">
        <f t="shared" si="1"/>
        <v>3.6667000000000001</v>
      </c>
      <c r="AT25">
        <f t="shared" si="2"/>
        <v>12</v>
      </c>
      <c r="AU25">
        <f t="shared" si="3"/>
        <v>4</v>
      </c>
      <c r="AV25">
        <f t="shared" si="4"/>
        <v>23</v>
      </c>
      <c r="AW25" s="3">
        <f t="shared" si="5"/>
        <v>3.8334000000000001</v>
      </c>
      <c r="AX25" s="2">
        <f t="shared" si="6"/>
        <v>23</v>
      </c>
      <c r="AY25">
        <f t="shared" si="7"/>
        <v>3.8332999999999999</v>
      </c>
      <c r="AZ25">
        <f t="shared" si="8"/>
        <v>23</v>
      </c>
      <c r="BA25">
        <f t="shared" si="9"/>
        <v>2.875</v>
      </c>
      <c r="BB25">
        <f t="shared" si="10"/>
        <v>46</v>
      </c>
      <c r="BC25" s="3">
        <f t="shared" si="11"/>
        <v>3.29</v>
      </c>
      <c r="BD25" s="2">
        <f t="shared" si="12"/>
        <v>15</v>
      </c>
      <c r="BE25">
        <f t="shared" si="13"/>
        <v>5</v>
      </c>
      <c r="BF25">
        <f t="shared" si="14"/>
        <v>8</v>
      </c>
      <c r="BG25">
        <f t="shared" si="15"/>
        <v>2.6667000000000001</v>
      </c>
      <c r="BH25">
        <f t="shared" si="16"/>
        <v>23</v>
      </c>
      <c r="BI25" s="3">
        <f t="shared" si="17"/>
        <v>3.83</v>
      </c>
      <c r="BJ25" s="2">
        <f t="shared" si="23"/>
        <v>18</v>
      </c>
      <c r="BK25" s="3">
        <f t="shared" si="18"/>
        <v>3</v>
      </c>
      <c r="BL25" s="2">
        <f t="shared" si="19"/>
        <v>15</v>
      </c>
      <c r="BM25" s="3">
        <f t="shared" si="20"/>
        <v>5</v>
      </c>
      <c r="BN25" s="2">
        <f t="shared" si="21"/>
        <v>125</v>
      </c>
      <c r="BO25" s="3">
        <f t="shared" si="22"/>
        <v>3.57</v>
      </c>
      <c r="BP25" s="1"/>
    </row>
    <row r="26" spans="1:68" x14ac:dyDescent="0.3">
      <c r="A26" s="30">
        <v>27</v>
      </c>
      <c r="B26" s="1"/>
      <c r="C26" s="32">
        <v>1</v>
      </c>
      <c r="D26" s="31">
        <v>4</v>
      </c>
      <c r="E26" s="31">
        <v>3</v>
      </c>
      <c r="F26" s="31">
        <v>2</v>
      </c>
      <c r="G26" s="31">
        <v>5</v>
      </c>
      <c r="H26" s="31">
        <v>5</v>
      </c>
      <c r="I26" s="31">
        <v>5</v>
      </c>
      <c r="J26" s="31">
        <v>3</v>
      </c>
      <c r="K26" s="31">
        <v>5</v>
      </c>
      <c r="L26" s="31" t="s">
        <v>668</v>
      </c>
      <c r="M26" s="31">
        <v>5</v>
      </c>
      <c r="N26" s="31">
        <v>4</v>
      </c>
      <c r="O26" s="31">
        <v>4</v>
      </c>
      <c r="P26" s="31">
        <v>5</v>
      </c>
      <c r="Q26" s="31">
        <v>2</v>
      </c>
      <c r="R26" s="31">
        <v>2</v>
      </c>
      <c r="S26" s="31">
        <v>4</v>
      </c>
      <c r="T26" s="31">
        <v>2</v>
      </c>
      <c r="U26" s="31">
        <v>3</v>
      </c>
      <c r="V26" s="31">
        <v>4</v>
      </c>
      <c r="W26" s="31">
        <v>2</v>
      </c>
      <c r="X26" s="31">
        <v>2</v>
      </c>
      <c r="Y26" s="31">
        <f>LOOKUP(X26,{1,2,3,4,5},{5,4,3,2,1})</f>
        <v>4</v>
      </c>
      <c r="Z26" s="31">
        <v>2</v>
      </c>
      <c r="AA26" s="31">
        <v>5</v>
      </c>
      <c r="AB26" s="31">
        <v>5</v>
      </c>
      <c r="AC26" s="31">
        <v>5</v>
      </c>
      <c r="AD26" s="31">
        <f>LOOKUP(AC26,{1,2,3,4,5},{5,4,3,2,1})</f>
        <v>1</v>
      </c>
      <c r="AE26" s="31">
        <v>3</v>
      </c>
      <c r="AF26" s="31">
        <f>LOOKUP(AE26,{1,2,3,4,5},{5,4,3,2,1})</f>
        <v>3</v>
      </c>
      <c r="AG26" s="31">
        <v>3</v>
      </c>
      <c r="AH26" s="31">
        <f>LOOKUP(AG26,{1,2,3,4,5},{5,4,3,2,1})</f>
        <v>3</v>
      </c>
      <c r="AI26" s="31">
        <v>4</v>
      </c>
      <c r="AJ26" s="31" t="s">
        <v>668</v>
      </c>
      <c r="AK26" s="31">
        <v>5</v>
      </c>
      <c r="AL26" s="31">
        <v>5</v>
      </c>
      <c r="AM26" s="31">
        <v>4</v>
      </c>
      <c r="AN26" s="31">
        <v>5</v>
      </c>
      <c r="AO26" s="31">
        <v>5</v>
      </c>
      <c r="AP26" s="31">
        <v>4</v>
      </c>
      <c r="AQ26" s="31">
        <v>5</v>
      </c>
      <c r="AR26" s="32">
        <f t="shared" si="0"/>
        <v>9</v>
      </c>
      <c r="AS26" s="31">
        <f t="shared" si="1"/>
        <v>3</v>
      </c>
      <c r="AT26" s="31">
        <f t="shared" si="2"/>
        <v>14</v>
      </c>
      <c r="AU26" s="31">
        <f t="shared" si="3"/>
        <v>4.6666999999999996</v>
      </c>
      <c r="AV26" s="31">
        <f t="shared" si="4"/>
        <v>23</v>
      </c>
      <c r="AW26" s="33">
        <f t="shared" si="5"/>
        <v>3.8334000000000001</v>
      </c>
      <c r="AX26" s="32">
        <f t="shared" si="6"/>
        <v>21</v>
      </c>
      <c r="AY26" s="31">
        <f t="shared" si="7"/>
        <v>3.5</v>
      </c>
      <c r="AZ26" s="31">
        <f t="shared" si="8"/>
        <v>28</v>
      </c>
      <c r="BA26" s="31">
        <f t="shared" si="9"/>
        <v>4</v>
      </c>
      <c r="BB26" s="31">
        <f t="shared" si="10"/>
        <v>49</v>
      </c>
      <c r="BC26" s="33">
        <f t="shared" si="11"/>
        <v>3.5</v>
      </c>
      <c r="BD26" s="32">
        <f t="shared" si="12"/>
        <v>10</v>
      </c>
      <c r="BE26" s="31">
        <f t="shared" si="13"/>
        <v>3.3332999999999999</v>
      </c>
      <c r="BF26" s="31">
        <f t="shared" si="14"/>
        <v>12</v>
      </c>
      <c r="BG26" s="31">
        <f t="shared" si="15"/>
        <v>4</v>
      </c>
      <c r="BH26" s="31">
        <f t="shared" si="16"/>
        <v>22</v>
      </c>
      <c r="BI26" s="33">
        <f t="shared" si="17"/>
        <v>3.67</v>
      </c>
      <c r="BJ26" s="32">
        <f t="shared" si="23"/>
        <v>16</v>
      </c>
      <c r="BK26" s="33">
        <f t="shared" si="18"/>
        <v>2.67</v>
      </c>
      <c r="BL26" s="32">
        <f t="shared" si="19"/>
        <v>14</v>
      </c>
      <c r="BM26" s="33">
        <f t="shared" si="20"/>
        <v>4.67</v>
      </c>
      <c r="BN26" s="32">
        <f t="shared" si="21"/>
        <v>124</v>
      </c>
      <c r="BO26" s="33">
        <f t="shared" si="22"/>
        <v>3.54</v>
      </c>
      <c r="BP26" s="1"/>
    </row>
    <row r="27" spans="1:68" x14ac:dyDescent="0.3">
      <c r="A27" s="30">
        <v>28</v>
      </c>
      <c r="B27" s="1"/>
      <c r="C27" s="2">
        <v>1</v>
      </c>
      <c r="D27">
        <v>2</v>
      </c>
      <c r="E27">
        <v>4</v>
      </c>
      <c r="F27">
        <v>3</v>
      </c>
      <c r="G27">
        <v>4</v>
      </c>
      <c r="H27">
        <v>4</v>
      </c>
      <c r="I27">
        <v>4</v>
      </c>
      <c r="J27">
        <v>3</v>
      </c>
      <c r="K27" s="37">
        <v>5</v>
      </c>
      <c r="L27">
        <v>2</v>
      </c>
      <c r="M27">
        <v>2</v>
      </c>
      <c r="N27">
        <v>2</v>
      </c>
      <c r="O27">
        <v>2</v>
      </c>
      <c r="P27">
        <v>3</v>
      </c>
      <c r="Q27">
        <v>1</v>
      </c>
      <c r="R27">
        <v>4</v>
      </c>
      <c r="S27">
        <v>4</v>
      </c>
      <c r="T27">
        <v>5</v>
      </c>
      <c r="U27">
        <v>4</v>
      </c>
      <c r="V27">
        <v>5</v>
      </c>
      <c r="W27">
        <v>5</v>
      </c>
      <c r="X27">
        <v>1</v>
      </c>
      <c r="Y27">
        <f>LOOKUP(X27,{1,2,3,4,5},{5,4,3,2,1})</f>
        <v>5</v>
      </c>
      <c r="Z27">
        <v>5</v>
      </c>
      <c r="AA27">
        <v>4</v>
      </c>
      <c r="AB27">
        <v>4</v>
      </c>
      <c r="AC27">
        <v>2</v>
      </c>
      <c r="AD27">
        <f>LOOKUP(AC27,{1,2,3,4,5},{5,4,3,2,1})</f>
        <v>4</v>
      </c>
      <c r="AE27">
        <v>2</v>
      </c>
      <c r="AF27">
        <f>LOOKUP(AE27,{1,2,3,4,5},{5,4,3,2,1})</f>
        <v>4</v>
      </c>
      <c r="AG27">
        <v>2</v>
      </c>
      <c r="AH27">
        <f>LOOKUP(AG27,{1,2,3,4,5},{5,4,3,2,1})</f>
        <v>4</v>
      </c>
      <c r="AI27">
        <v>4</v>
      </c>
      <c r="AJ27">
        <v>4</v>
      </c>
      <c r="AK27">
        <v>4</v>
      </c>
      <c r="AL27">
        <v>3</v>
      </c>
      <c r="AM27">
        <v>4</v>
      </c>
      <c r="AN27">
        <v>4</v>
      </c>
      <c r="AO27">
        <v>1</v>
      </c>
      <c r="AP27">
        <v>4</v>
      </c>
      <c r="AQ27">
        <v>3</v>
      </c>
      <c r="AR27" s="2">
        <f t="shared" si="0"/>
        <v>9</v>
      </c>
      <c r="AS27">
        <f t="shared" si="1"/>
        <v>3</v>
      </c>
      <c r="AT27">
        <f t="shared" si="2"/>
        <v>11</v>
      </c>
      <c r="AU27">
        <f t="shared" si="3"/>
        <v>3.6667000000000001</v>
      </c>
      <c r="AV27">
        <f t="shared" si="4"/>
        <v>20</v>
      </c>
      <c r="AW27" s="3">
        <f t="shared" si="5"/>
        <v>3.3334000000000001</v>
      </c>
      <c r="AX27" s="2">
        <f t="shared" si="6"/>
        <v>21</v>
      </c>
      <c r="AY27">
        <f t="shared" si="7"/>
        <v>3.5</v>
      </c>
      <c r="AZ27">
        <f t="shared" si="8"/>
        <v>23</v>
      </c>
      <c r="BA27">
        <f t="shared" si="9"/>
        <v>2.875</v>
      </c>
      <c r="BB27">
        <f t="shared" si="10"/>
        <v>44</v>
      </c>
      <c r="BC27" s="3">
        <f t="shared" si="11"/>
        <v>3.14</v>
      </c>
      <c r="BD27" s="2">
        <f t="shared" si="12"/>
        <v>15</v>
      </c>
      <c r="BE27">
        <f t="shared" si="13"/>
        <v>5</v>
      </c>
      <c r="BF27">
        <f t="shared" si="14"/>
        <v>13</v>
      </c>
      <c r="BG27">
        <f t="shared" si="15"/>
        <v>4.3333000000000004</v>
      </c>
      <c r="BH27">
        <f t="shared" si="16"/>
        <v>28</v>
      </c>
      <c r="BI27" s="3">
        <f t="shared" si="17"/>
        <v>4.67</v>
      </c>
      <c r="BJ27" s="2">
        <f t="shared" si="23"/>
        <v>24</v>
      </c>
      <c r="BK27" s="3">
        <f t="shared" si="18"/>
        <v>4</v>
      </c>
      <c r="BL27" s="2">
        <f t="shared" si="19"/>
        <v>8</v>
      </c>
      <c r="BM27" s="3">
        <f t="shared" si="20"/>
        <v>2.67</v>
      </c>
      <c r="BN27" s="2">
        <f t="shared" si="21"/>
        <v>124</v>
      </c>
      <c r="BO27" s="3">
        <f t="shared" si="22"/>
        <v>3.54</v>
      </c>
      <c r="BP27" s="1"/>
    </row>
    <row r="28" spans="1:68" x14ac:dyDescent="0.3">
      <c r="A28" s="30">
        <v>29</v>
      </c>
      <c r="B28" s="1"/>
      <c r="C28" s="2">
        <v>1</v>
      </c>
      <c r="D28">
        <v>2</v>
      </c>
      <c r="E28">
        <v>4</v>
      </c>
      <c r="F28">
        <v>1</v>
      </c>
      <c r="G28">
        <v>4</v>
      </c>
      <c r="H28">
        <v>4</v>
      </c>
      <c r="I28">
        <v>2</v>
      </c>
      <c r="J28">
        <v>2</v>
      </c>
      <c r="K28" s="37">
        <v>5</v>
      </c>
      <c r="L28">
        <v>2</v>
      </c>
      <c r="M28">
        <v>2</v>
      </c>
      <c r="N28">
        <v>2</v>
      </c>
      <c r="O28">
        <v>2</v>
      </c>
      <c r="P28">
        <v>1</v>
      </c>
      <c r="Q28">
        <v>2</v>
      </c>
      <c r="R28">
        <v>2</v>
      </c>
      <c r="S28">
        <v>2</v>
      </c>
      <c r="T28">
        <v>2</v>
      </c>
      <c r="U28">
        <v>2</v>
      </c>
      <c r="V28">
        <v>4</v>
      </c>
      <c r="W28">
        <v>4</v>
      </c>
      <c r="X28">
        <v>1</v>
      </c>
      <c r="Y28">
        <f>LOOKUP(X28,{1,2,3,4,5},{5,4,3,2,1})</f>
        <v>5</v>
      </c>
      <c r="Z28">
        <v>4</v>
      </c>
      <c r="AA28">
        <v>4</v>
      </c>
      <c r="AB28">
        <v>5</v>
      </c>
      <c r="AC28">
        <v>4</v>
      </c>
      <c r="AD28">
        <f>LOOKUP(AC28,{1,2,3,4,5},{5,4,3,2,1})</f>
        <v>2</v>
      </c>
      <c r="AE28">
        <v>4</v>
      </c>
      <c r="AF28">
        <f>LOOKUP(AE28,{1,2,3,4,5},{5,4,3,2,1})</f>
        <v>2</v>
      </c>
      <c r="AG28">
        <v>4</v>
      </c>
      <c r="AH28">
        <f>LOOKUP(AG28,{1,2,3,4,5},{5,4,3,2,1})</f>
        <v>2</v>
      </c>
      <c r="AI28">
        <v>2</v>
      </c>
      <c r="AJ28">
        <v>2</v>
      </c>
      <c r="AK28">
        <v>2</v>
      </c>
      <c r="AL28">
        <v>4</v>
      </c>
      <c r="AM28">
        <v>4</v>
      </c>
      <c r="AN28">
        <v>5</v>
      </c>
      <c r="AO28">
        <v>2</v>
      </c>
      <c r="AP28">
        <v>4</v>
      </c>
      <c r="AQ28">
        <v>2</v>
      </c>
      <c r="AR28" s="2">
        <f t="shared" si="0"/>
        <v>7</v>
      </c>
      <c r="AS28">
        <f t="shared" si="1"/>
        <v>2.3332999999999999</v>
      </c>
      <c r="AT28">
        <f t="shared" si="2"/>
        <v>13</v>
      </c>
      <c r="AU28">
        <f t="shared" si="3"/>
        <v>4.3333000000000004</v>
      </c>
      <c r="AV28">
        <f t="shared" si="4"/>
        <v>20</v>
      </c>
      <c r="AW28" s="3">
        <f t="shared" si="5"/>
        <v>3.3332999999999999</v>
      </c>
      <c r="AX28" s="2">
        <f t="shared" si="6"/>
        <v>13</v>
      </c>
      <c r="AY28">
        <f t="shared" si="7"/>
        <v>2.1667000000000001</v>
      </c>
      <c r="AZ28">
        <f t="shared" si="8"/>
        <v>18</v>
      </c>
      <c r="BA28">
        <f t="shared" si="9"/>
        <v>2.25</v>
      </c>
      <c r="BB28">
        <f t="shared" si="10"/>
        <v>31</v>
      </c>
      <c r="BC28" s="3">
        <f t="shared" si="11"/>
        <v>2.21</v>
      </c>
      <c r="BD28" s="2">
        <f t="shared" si="12"/>
        <v>13</v>
      </c>
      <c r="BE28">
        <f t="shared" si="13"/>
        <v>4.3333000000000004</v>
      </c>
      <c r="BF28">
        <f t="shared" si="14"/>
        <v>13</v>
      </c>
      <c r="BG28">
        <f t="shared" si="15"/>
        <v>4.3333000000000004</v>
      </c>
      <c r="BH28">
        <f t="shared" si="16"/>
        <v>26</v>
      </c>
      <c r="BI28" s="3">
        <f t="shared" si="17"/>
        <v>4.33</v>
      </c>
      <c r="BJ28" s="2">
        <f t="shared" si="23"/>
        <v>12</v>
      </c>
      <c r="BK28" s="3">
        <f t="shared" si="18"/>
        <v>2</v>
      </c>
      <c r="BL28" s="2">
        <f t="shared" si="19"/>
        <v>8</v>
      </c>
      <c r="BM28" s="3">
        <f t="shared" si="20"/>
        <v>2.67</v>
      </c>
      <c r="BN28" s="2">
        <f t="shared" si="21"/>
        <v>97</v>
      </c>
      <c r="BO28" s="3">
        <f t="shared" si="22"/>
        <v>2.77</v>
      </c>
      <c r="BP28" s="1"/>
    </row>
    <row r="29" spans="1:68" x14ac:dyDescent="0.3">
      <c r="A29" s="30">
        <v>30</v>
      </c>
      <c r="B29" s="1"/>
      <c r="C29" s="2">
        <v>1</v>
      </c>
      <c r="D29">
        <v>4</v>
      </c>
      <c r="E29">
        <v>4</v>
      </c>
      <c r="F29">
        <v>3</v>
      </c>
      <c r="G29">
        <v>4</v>
      </c>
      <c r="H29">
        <v>4</v>
      </c>
      <c r="I29">
        <v>4</v>
      </c>
      <c r="J29">
        <v>1</v>
      </c>
      <c r="K29" s="37">
        <v>5</v>
      </c>
      <c r="L29">
        <v>3</v>
      </c>
      <c r="M29">
        <v>4</v>
      </c>
      <c r="N29">
        <v>1</v>
      </c>
      <c r="O29">
        <v>1</v>
      </c>
      <c r="P29">
        <v>1</v>
      </c>
      <c r="Q29">
        <v>1</v>
      </c>
      <c r="R29">
        <v>5</v>
      </c>
      <c r="S29">
        <v>4</v>
      </c>
      <c r="T29">
        <v>4</v>
      </c>
      <c r="U29">
        <v>3</v>
      </c>
      <c r="V29">
        <v>5</v>
      </c>
      <c r="W29">
        <v>5</v>
      </c>
      <c r="X29">
        <v>1</v>
      </c>
      <c r="Y29">
        <f>LOOKUP(X29,{1,2,3,4,5},{5,4,3,2,1})</f>
        <v>5</v>
      </c>
      <c r="Z29">
        <v>5</v>
      </c>
      <c r="AA29">
        <v>2</v>
      </c>
      <c r="AB29">
        <v>3</v>
      </c>
      <c r="AC29">
        <v>2</v>
      </c>
      <c r="AD29">
        <f>LOOKUP(AC29,{1,2,3,4,5},{5,4,3,2,1})</f>
        <v>4</v>
      </c>
      <c r="AE29">
        <v>2</v>
      </c>
      <c r="AF29">
        <f>LOOKUP(AE29,{1,2,3,4,5},{5,4,3,2,1})</f>
        <v>4</v>
      </c>
      <c r="AG29">
        <v>2</v>
      </c>
      <c r="AH29">
        <f>LOOKUP(AG29,{1,2,3,4,5},{5,4,3,2,1})</f>
        <v>4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2</v>
      </c>
      <c r="AP29">
        <v>3</v>
      </c>
      <c r="AQ29">
        <v>3</v>
      </c>
      <c r="AR29" s="2">
        <f t="shared" si="0"/>
        <v>11</v>
      </c>
      <c r="AS29">
        <f t="shared" si="1"/>
        <v>3.6667000000000001</v>
      </c>
      <c r="AT29">
        <f t="shared" si="2"/>
        <v>15</v>
      </c>
      <c r="AU29">
        <f t="shared" si="3"/>
        <v>5</v>
      </c>
      <c r="AV29">
        <f t="shared" si="4"/>
        <v>26</v>
      </c>
      <c r="AW29" s="3">
        <f t="shared" si="5"/>
        <v>4.3334000000000001</v>
      </c>
      <c r="AX29" s="2">
        <f t="shared" si="6"/>
        <v>19</v>
      </c>
      <c r="AY29">
        <f t="shared" si="7"/>
        <v>3.1667000000000001</v>
      </c>
      <c r="AZ29">
        <f t="shared" si="8"/>
        <v>21</v>
      </c>
      <c r="BA29">
        <f t="shared" si="9"/>
        <v>2.625</v>
      </c>
      <c r="BB29">
        <f t="shared" si="10"/>
        <v>40</v>
      </c>
      <c r="BC29" s="3">
        <f t="shared" si="11"/>
        <v>2.86</v>
      </c>
      <c r="BD29" s="2">
        <f t="shared" si="12"/>
        <v>15</v>
      </c>
      <c r="BE29">
        <f t="shared" si="13"/>
        <v>5</v>
      </c>
      <c r="BF29">
        <f t="shared" si="14"/>
        <v>10</v>
      </c>
      <c r="BG29">
        <f t="shared" si="15"/>
        <v>3.3332999999999999</v>
      </c>
      <c r="BH29">
        <f t="shared" si="16"/>
        <v>25</v>
      </c>
      <c r="BI29" s="3">
        <f t="shared" si="17"/>
        <v>4.17</v>
      </c>
      <c r="BJ29" s="2">
        <f t="shared" si="23"/>
        <v>27</v>
      </c>
      <c r="BK29" s="3">
        <f t="shared" si="18"/>
        <v>4.5</v>
      </c>
      <c r="BL29" s="2">
        <f t="shared" si="19"/>
        <v>8</v>
      </c>
      <c r="BM29" s="3">
        <f t="shared" si="20"/>
        <v>2.67</v>
      </c>
      <c r="BN29" s="2">
        <f t="shared" si="21"/>
        <v>126</v>
      </c>
      <c r="BO29" s="3">
        <f t="shared" si="22"/>
        <v>3.6</v>
      </c>
      <c r="BP29" s="1"/>
    </row>
    <row r="30" spans="1:68" x14ac:dyDescent="0.3">
      <c r="A30" s="30">
        <v>31</v>
      </c>
      <c r="B30" s="1"/>
      <c r="C30" s="2">
        <v>1</v>
      </c>
      <c r="D30">
        <v>2</v>
      </c>
      <c r="E30">
        <v>4</v>
      </c>
      <c r="F30">
        <v>2</v>
      </c>
      <c r="G30">
        <v>4</v>
      </c>
      <c r="H30">
        <v>2</v>
      </c>
      <c r="I30">
        <v>3</v>
      </c>
      <c r="J30">
        <v>2</v>
      </c>
      <c r="K30" s="37">
        <v>5</v>
      </c>
      <c r="L30">
        <v>3</v>
      </c>
      <c r="M30">
        <v>3</v>
      </c>
      <c r="N30">
        <v>2</v>
      </c>
      <c r="O30">
        <v>2</v>
      </c>
      <c r="P30">
        <v>4</v>
      </c>
      <c r="Q30">
        <v>3</v>
      </c>
      <c r="R30">
        <v>5</v>
      </c>
      <c r="S30">
        <v>4</v>
      </c>
      <c r="T30">
        <v>3</v>
      </c>
      <c r="U30">
        <v>4</v>
      </c>
      <c r="V30">
        <v>5</v>
      </c>
      <c r="W30">
        <v>3</v>
      </c>
      <c r="X30">
        <v>2</v>
      </c>
      <c r="Y30">
        <f>LOOKUP(X30,{1,2,3,4,5},{5,4,3,2,1})</f>
        <v>4</v>
      </c>
      <c r="Z30">
        <v>3</v>
      </c>
      <c r="AA30">
        <v>2</v>
      </c>
      <c r="AB30">
        <v>2</v>
      </c>
      <c r="AC30">
        <v>3</v>
      </c>
      <c r="AD30">
        <f>LOOKUP(AC30,{1,2,3,4,5},{5,4,3,2,1})</f>
        <v>3</v>
      </c>
      <c r="AE30">
        <v>3</v>
      </c>
      <c r="AF30">
        <f>LOOKUP(AE30,{1,2,3,4,5},{5,4,3,2,1})</f>
        <v>3</v>
      </c>
      <c r="AG30">
        <v>2</v>
      </c>
      <c r="AH30">
        <f>LOOKUP(AG30,{1,2,3,4,5},{5,4,3,2,1})</f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5</v>
      </c>
      <c r="AP30">
        <v>3</v>
      </c>
      <c r="AQ30">
        <v>3</v>
      </c>
      <c r="AR30" s="2">
        <f t="shared" si="0"/>
        <v>8</v>
      </c>
      <c r="AS30">
        <f t="shared" si="1"/>
        <v>2.6667000000000001</v>
      </c>
      <c r="AT30">
        <f t="shared" si="2"/>
        <v>12</v>
      </c>
      <c r="AU30">
        <f t="shared" si="3"/>
        <v>4</v>
      </c>
      <c r="AV30">
        <f t="shared" si="4"/>
        <v>20</v>
      </c>
      <c r="AW30" s="3">
        <f t="shared" si="5"/>
        <v>3.3334000000000001</v>
      </c>
      <c r="AX30" s="2">
        <f t="shared" si="6"/>
        <v>22</v>
      </c>
      <c r="AY30">
        <f t="shared" si="7"/>
        <v>3.6667000000000001</v>
      </c>
      <c r="AZ30">
        <f t="shared" si="8"/>
        <v>22</v>
      </c>
      <c r="BA30">
        <f t="shared" si="9"/>
        <v>2.75</v>
      </c>
      <c r="BB30">
        <f t="shared" si="10"/>
        <v>44</v>
      </c>
      <c r="BC30" s="3">
        <f t="shared" si="11"/>
        <v>3.14</v>
      </c>
      <c r="BD30" s="2">
        <f t="shared" si="12"/>
        <v>12</v>
      </c>
      <c r="BE30">
        <f t="shared" si="13"/>
        <v>4</v>
      </c>
      <c r="BF30">
        <f t="shared" si="14"/>
        <v>7</v>
      </c>
      <c r="BG30">
        <f t="shared" si="15"/>
        <v>2.3332999999999999</v>
      </c>
      <c r="BH30">
        <f t="shared" si="16"/>
        <v>19</v>
      </c>
      <c r="BI30" s="3">
        <f t="shared" si="17"/>
        <v>3.17</v>
      </c>
      <c r="BJ30" s="2">
        <f t="shared" si="23"/>
        <v>19</v>
      </c>
      <c r="BK30" s="3">
        <f t="shared" si="18"/>
        <v>3.17</v>
      </c>
      <c r="BL30" s="2">
        <f t="shared" si="19"/>
        <v>11</v>
      </c>
      <c r="BM30" s="3">
        <f t="shared" si="20"/>
        <v>3.67</v>
      </c>
      <c r="BN30" s="2">
        <f t="shared" si="21"/>
        <v>113</v>
      </c>
      <c r="BO30" s="3">
        <f t="shared" si="22"/>
        <v>3.23</v>
      </c>
      <c r="BP30" s="1"/>
    </row>
    <row r="31" spans="1:68" x14ac:dyDescent="0.3">
      <c r="A31" s="30">
        <v>32</v>
      </c>
      <c r="B31" s="1"/>
      <c r="C31" s="32">
        <v>1</v>
      </c>
      <c r="D31" s="31">
        <v>2</v>
      </c>
      <c r="E31" s="31">
        <v>4</v>
      </c>
      <c r="F31" s="31">
        <v>1</v>
      </c>
      <c r="G31" s="31">
        <v>4</v>
      </c>
      <c r="H31" s="31">
        <v>5</v>
      </c>
      <c r="I31" s="31">
        <v>4</v>
      </c>
      <c r="J31" s="31">
        <v>3</v>
      </c>
      <c r="K31" s="31">
        <v>5</v>
      </c>
      <c r="L31" s="31">
        <v>4</v>
      </c>
      <c r="M31" s="31">
        <v>4</v>
      </c>
      <c r="N31" s="31">
        <v>2</v>
      </c>
      <c r="O31" s="31">
        <v>2</v>
      </c>
      <c r="P31" s="31">
        <v>3</v>
      </c>
      <c r="Q31" s="31">
        <v>2</v>
      </c>
      <c r="R31" s="31">
        <v>2</v>
      </c>
      <c r="S31" s="31">
        <v>2</v>
      </c>
      <c r="T31" s="31">
        <v>4</v>
      </c>
      <c r="U31" s="31">
        <v>3</v>
      </c>
      <c r="V31" s="31">
        <v>5</v>
      </c>
      <c r="W31" s="31">
        <v>5</v>
      </c>
      <c r="X31" s="31">
        <v>1</v>
      </c>
      <c r="Y31" s="31">
        <f>LOOKUP(X31,{1,2,3,4,5},{5,4,3,2,1})</f>
        <v>5</v>
      </c>
      <c r="Z31" s="31">
        <v>3</v>
      </c>
      <c r="AA31" s="31">
        <v>3</v>
      </c>
      <c r="AB31" s="31">
        <v>3</v>
      </c>
      <c r="AC31" s="31">
        <v>4</v>
      </c>
      <c r="AD31" s="31">
        <f>LOOKUP(AC31,{1,2,3,4,5},{5,4,3,2,1})</f>
        <v>2</v>
      </c>
      <c r="AE31" s="31" t="s">
        <v>668</v>
      </c>
      <c r="AF31" s="31" t="s">
        <v>668</v>
      </c>
      <c r="AG31" s="31">
        <v>2</v>
      </c>
      <c r="AH31" s="31">
        <f>LOOKUP(AG31,{1,2,3,4,5},{5,4,3,2,1})</f>
        <v>4</v>
      </c>
      <c r="AI31" s="31">
        <v>3</v>
      </c>
      <c r="AJ31" s="31">
        <v>4</v>
      </c>
      <c r="AK31" s="31">
        <v>4</v>
      </c>
      <c r="AL31" s="31">
        <v>4</v>
      </c>
      <c r="AM31" s="31">
        <v>4</v>
      </c>
      <c r="AN31" s="31">
        <v>5</v>
      </c>
      <c r="AO31" s="31">
        <v>3</v>
      </c>
      <c r="AP31" s="31">
        <v>3</v>
      </c>
      <c r="AQ31" s="31">
        <v>4</v>
      </c>
      <c r="AR31" s="32">
        <f t="shared" si="0"/>
        <v>7</v>
      </c>
      <c r="AS31" s="31">
        <f t="shared" si="1"/>
        <v>2.3332999999999999</v>
      </c>
      <c r="AT31" s="31">
        <f t="shared" si="2"/>
        <v>13</v>
      </c>
      <c r="AU31" s="31">
        <f t="shared" si="3"/>
        <v>4.3333000000000004</v>
      </c>
      <c r="AV31" s="31">
        <f t="shared" si="4"/>
        <v>20</v>
      </c>
      <c r="AW31" s="33">
        <f t="shared" si="5"/>
        <v>3.3332999999999999</v>
      </c>
      <c r="AX31" s="32">
        <f t="shared" si="6"/>
        <v>19</v>
      </c>
      <c r="AY31" s="31">
        <f t="shared" si="7"/>
        <v>3.1667000000000001</v>
      </c>
      <c r="AZ31" s="31">
        <f t="shared" si="8"/>
        <v>25</v>
      </c>
      <c r="BA31" s="31">
        <f t="shared" si="9"/>
        <v>3.125</v>
      </c>
      <c r="BB31" s="31">
        <f t="shared" si="10"/>
        <v>44</v>
      </c>
      <c r="BC31" s="33">
        <f t="shared" si="11"/>
        <v>3.14</v>
      </c>
      <c r="BD31" s="32">
        <f t="shared" si="12"/>
        <v>15</v>
      </c>
      <c r="BE31" s="31">
        <f t="shared" si="13"/>
        <v>5</v>
      </c>
      <c r="BF31" s="31">
        <f t="shared" si="14"/>
        <v>9</v>
      </c>
      <c r="BG31" s="31">
        <f t="shared" si="15"/>
        <v>3</v>
      </c>
      <c r="BH31" s="31">
        <f t="shared" si="16"/>
        <v>24</v>
      </c>
      <c r="BI31" s="33">
        <f t="shared" si="17"/>
        <v>4</v>
      </c>
      <c r="BJ31" s="32">
        <f t="shared" si="23"/>
        <v>17</v>
      </c>
      <c r="BK31" s="33">
        <f t="shared" si="18"/>
        <v>2.83</v>
      </c>
      <c r="BL31" s="32">
        <f t="shared" si="19"/>
        <v>10</v>
      </c>
      <c r="BM31" s="33">
        <f t="shared" si="20"/>
        <v>3.33</v>
      </c>
      <c r="BN31" s="32">
        <f t="shared" si="21"/>
        <v>115</v>
      </c>
      <c r="BO31" s="33">
        <f t="shared" si="22"/>
        <v>3.29</v>
      </c>
      <c r="BP31" s="1"/>
    </row>
    <row r="32" spans="1:68" x14ac:dyDescent="0.3">
      <c r="A32" s="30">
        <v>33</v>
      </c>
      <c r="B32" s="1"/>
      <c r="C32" s="2">
        <v>1</v>
      </c>
      <c r="D32">
        <v>3</v>
      </c>
      <c r="E32">
        <v>3</v>
      </c>
      <c r="F32">
        <v>2</v>
      </c>
      <c r="G32">
        <v>5</v>
      </c>
      <c r="H32">
        <v>4</v>
      </c>
      <c r="I32">
        <v>4</v>
      </c>
      <c r="J32">
        <v>2</v>
      </c>
      <c r="K32" s="37">
        <v>5</v>
      </c>
      <c r="L32">
        <v>1</v>
      </c>
      <c r="M32">
        <v>2</v>
      </c>
      <c r="N32">
        <v>1</v>
      </c>
      <c r="O32">
        <v>1</v>
      </c>
      <c r="P32">
        <v>1</v>
      </c>
      <c r="Q32">
        <v>3</v>
      </c>
      <c r="R32">
        <v>5</v>
      </c>
      <c r="S32">
        <v>4</v>
      </c>
      <c r="T32">
        <v>3</v>
      </c>
      <c r="U32">
        <v>4</v>
      </c>
      <c r="V32">
        <v>4</v>
      </c>
      <c r="W32">
        <v>1</v>
      </c>
      <c r="X32">
        <v>1</v>
      </c>
      <c r="Y32">
        <f>LOOKUP(X32,{1,2,3,4,5},{5,4,3,2,1})</f>
        <v>5</v>
      </c>
      <c r="Z32">
        <v>3</v>
      </c>
      <c r="AA32">
        <v>1</v>
      </c>
      <c r="AB32">
        <v>4</v>
      </c>
      <c r="AC32">
        <v>4</v>
      </c>
      <c r="AD32">
        <f>LOOKUP(AC32,{1,2,3,4,5},{5,4,3,2,1})</f>
        <v>2</v>
      </c>
      <c r="AE32">
        <v>1</v>
      </c>
      <c r="AF32">
        <f>LOOKUP(AE32,{1,2,3,4,5},{5,4,3,2,1})</f>
        <v>5</v>
      </c>
      <c r="AG32">
        <v>2</v>
      </c>
      <c r="AH32">
        <f>LOOKUP(AG32,{1,2,3,4,5},{5,4,3,2,1})</f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5</v>
      </c>
      <c r="AO32">
        <v>3</v>
      </c>
      <c r="AP32">
        <v>3</v>
      </c>
      <c r="AQ32">
        <v>4</v>
      </c>
      <c r="AR32" s="2">
        <f t="shared" si="0"/>
        <v>8</v>
      </c>
      <c r="AS32">
        <f t="shared" si="1"/>
        <v>2.6667000000000001</v>
      </c>
      <c r="AT32">
        <f t="shared" si="2"/>
        <v>13</v>
      </c>
      <c r="AU32">
        <f t="shared" si="3"/>
        <v>4.3333000000000004</v>
      </c>
      <c r="AV32">
        <f t="shared" si="4"/>
        <v>21</v>
      </c>
      <c r="AW32" s="3">
        <f t="shared" si="5"/>
        <v>3.5</v>
      </c>
      <c r="AX32" s="2">
        <f t="shared" si="6"/>
        <v>21</v>
      </c>
      <c r="AY32">
        <f t="shared" si="7"/>
        <v>3.5</v>
      </c>
      <c r="AZ32">
        <f t="shared" si="8"/>
        <v>19</v>
      </c>
      <c r="BA32">
        <f t="shared" si="9"/>
        <v>2.375</v>
      </c>
      <c r="BB32">
        <f t="shared" si="10"/>
        <v>40</v>
      </c>
      <c r="BC32" s="3">
        <f t="shared" si="11"/>
        <v>2.86</v>
      </c>
      <c r="BD32" s="2">
        <f t="shared" si="12"/>
        <v>10</v>
      </c>
      <c r="BE32">
        <f t="shared" si="13"/>
        <v>3.3332999999999999</v>
      </c>
      <c r="BF32">
        <f t="shared" si="14"/>
        <v>8</v>
      </c>
      <c r="BG32">
        <f t="shared" si="15"/>
        <v>2.6667000000000001</v>
      </c>
      <c r="BH32">
        <f t="shared" si="16"/>
        <v>18</v>
      </c>
      <c r="BI32" s="3">
        <f t="shared" si="17"/>
        <v>3</v>
      </c>
      <c r="BJ32" s="2">
        <f t="shared" si="23"/>
        <v>23</v>
      </c>
      <c r="BK32" s="3">
        <f t="shared" si="18"/>
        <v>3.83</v>
      </c>
      <c r="BL32" s="2">
        <f t="shared" si="19"/>
        <v>10</v>
      </c>
      <c r="BM32" s="3">
        <f t="shared" si="20"/>
        <v>3.33</v>
      </c>
      <c r="BN32" s="2">
        <f t="shared" si="21"/>
        <v>112</v>
      </c>
      <c r="BO32" s="3">
        <f t="shared" si="22"/>
        <v>3.2</v>
      </c>
      <c r="BP32" s="1"/>
    </row>
    <row r="33" spans="1:68" x14ac:dyDescent="0.3">
      <c r="A33" s="30">
        <v>34</v>
      </c>
      <c r="B33" s="1"/>
      <c r="C33" s="2">
        <v>1</v>
      </c>
      <c r="D33">
        <v>4</v>
      </c>
      <c r="E33">
        <v>4</v>
      </c>
      <c r="F33">
        <v>2</v>
      </c>
      <c r="G33">
        <v>4</v>
      </c>
      <c r="H33">
        <v>4</v>
      </c>
      <c r="I33">
        <v>2</v>
      </c>
      <c r="J33">
        <v>2</v>
      </c>
      <c r="K33" s="37">
        <v>5</v>
      </c>
      <c r="L33">
        <v>4</v>
      </c>
      <c r="M33">
        <v>3</v>
      </c>
      <c r="N33">
        <v>2</v>
      </c>
      <c r="O33">
        <v>3</v>
      </c>
      <c r="P33">
        <v>2</v>
      </c>
      <c r="Q33">
        <v>2</v>
      </c>
      <c r="R33">
        <v>5</v>
      </c>
      <c r="S33">
        <v>3</v>
      </c>
      <c r="T33">
        <v>4</v>
      </c>
      <c r="U33">
        <v>4</v>
      </c>
      <c r="V33">
        <v>4</v>
      </c>
      <c r="W33">
        <v>4</v>
      </c>
      <c r="X33">
        <v>2</v>
      </c>
      <c r="Y33">
        <f>LOOKUP(X33,{1,2,3,4,5},{5,4,3,2,1})</f>
        <v>4</v>
      </c>
      <c r="Z33">
        <v>4</v>
      </c>
      <c r="AA33">
        <v>4</v>
      </c>
      <c r="AB33">
        <v>4</v>
      </c>
      <c r="AC33">
        <v>2</v>
      </c>
      <c r="AD33">
        <f>LOOKUP(AC33,{1,2,3,4,5},{5,4,3,2,1})</f>
        <v>4</v>
      </c>
      <c r="AE33">
        <v>1</v>
      </c>
      <c r="AF33">
        <f>LOOKUP(AE33,{1,2,3,4,5},{5,4,3,2,1})</f>
        <v>5</v>
      </c>
      <c r="AG33">
        <v>1</v>
      </c>
      <c r="AH33">
        <f>LOOKUP(AG33,{1,2,3,4,5},{5,4,3,2,1})</f>
        <v>5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2</v>
      </c>
      <c r="AP33">
        <v>2</v>
      </c>
      <c r="AQ33">
        <v>2</v>
      </c>
      <c r="AR33" s="2">
        <f t="shared" si="0"/>
        <v>10</v>
      </c>
      <c r="AS33">
        <f t="shared" si="1"/>
        <v>3.3332999999999999</v>
      </c>
      <c r="AT33">
        <f t="shared" si="2"/>
        <v>12</v>
      </c>
      <c r="AU33">
        <f t="shared" si="3"/>
        <v>4</v>
      </c>
      <c r="AV33">
        <f t="shared" si="4"/>
        <v>22</v>
      </c>
      <c r="AW33" s="3">
        <f t="shared" si="5"/>
        <v>3.6667000000000001</v>
      </c>
      <c r="AX33" s="2">
        <f t="shared" si="6"/>
        <v>19</v>
      </c>
      <c r="AY33">
        <f t="shared" si="7"/>
        <v>3.1667000000000001</v>
      </c>
      <c r="AZ33">
        <f t="shared" si="8"/>
        <v>25</v>
      </c>
      <c r="BA33">
        <f t="shared" si="9"/>
        <v>3.125</v>
      </c>
      <c r="BB33">
        <f t="shared" si="10"/>
        <v>44</v>
      </c>
      <c r="BC33" s="3">
        <f t="shared" si="11"/>
        <v>3.14</v>
      </c>
      <c r="BD33" s="2">
        <f t="shared" si="12"/>
        <v>12</v>
      </c>
      <c r="BE33">
        <f t="shared" si="13"/>
        <v>4</v>
      </c>
      <c r="BF33">
        <f t="shared" si="14"/>
        <v>12</v>
      </c>
      <c r="BG33">
        <f t="shared" si="15"/>
        <v>4</v>
      </c>
      <c r="BH33">
        <f t="shared" si="16"/>
        <v>24</v>
      </c>
      <c r="BI33" s="3">
        <f t="shared" si="17"/>
        <v>4</v>
      </c>
      <c r="BJ33" s="2">
        <f t="shared" si="23"/>
        <v>26</v>
      </c>
      <c r="BK33" s="3">
        <f t="shared" si="18"/>
        <v>4.33</v>
      </c>
      <c r="BL33" s="2">
        <f t="shared" si="19"/>
        <v>6</v>
      </c>
      <c r="BM33" s="3">
        <f t="shared" si="20"/>
        <v>2</v>
      </c>
      <c r="BN33" s="2">
        <f t="shared" si="21"/>
        <v>122</v>
      </c>
      <c r="BO33" s="3">
        <f t="shared" si="22"/>
        <v>3.49</v>
      </c>
      <c r="BP33" s="1"/>
    </row>
    <row r="34" spans="1:68" x14ac:dyDescent="0.3">
      <c r="A34" s="30">
        <v>35</v>
      </c>
      <c r="B34" s="1"/>
      <c r="C34" s="2">
        <v>1</v>
      </c>
      <c r="D34">
        <v>1</v>
      </c>
      <c r="E34">
        <v>5</v>
      </c>
      <c r="F34">
        <v>2</v>
      </c>
      <c r="G34">
        <v>4</v>
      </c>
      <c r="H34">
        <v>3</v>
      </c>
      <c r="I34">
        <v>5</v>
      </c>
      <c r="J34">
        <v>2</v>
      </c>
      <c r="K34" s="37">
        <v>5</v>
      </c>
      <c r="L34">
        <v>4</v>
      </c>
      <c r="M34">
        <v>2</v>
      </c>
      <c r="N34">
        <v>2</v>
      </c>
      <c r="O34">
        <v>4</v>
      </c>
      <c r="P34">
        <v>4</v>
      </c>
      <c r="Q34">
        <v>1</v>
      </c>
      <c r="R34">
        <v>4</v>
      </c>
      <c r="S34">
        <v>4</v>
      </c>
      <c r="T34">
        <v>4</v>
      </c>
      <c r="U34">
        <v>3</v>
      </c>
      <c r="V34">
        <v>4</v>
      </c>
      <c r="W34">
        <v>2</v>
      </c>
      <c r="X34">
        <v>2</v>
      </c>
      <c r="Y34">
        <f>LOOKUP(X34,{1,2,3,4,5},{5,4,3,2,1})</f>
        <v>4</v>
      </c>
      <c r="Z34">
        <v>4</v>
      </c>
      <c r="AA34">
        <v>3</v>
      </c>
      <c r="AB34">
        <v>3</v>
      </c>
      <c r="AC34">
        <v>2</v>
      </c>
      <c r="AD34">
        <f>LOOKUP(AC34,{1,2,3,4,5},{5,4,3,2,1})</f>
        <v>4</v>
      </c>
      <c r="AE34">
        <v>2</v>
      </c>
      <c r="AF34">
        <f>LOOKUP(AE34,{1,2,3,4,5},{5,4,3,2,1})</f>
        <v>4</v>
      </c>
      <c r="AG34">
        <v>2</v>
      </c>
      <c r="AH34">
        <f>LOOKUP(AG34,{1,2,3,4,5},{5,4,3,2,1})</f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2</v>
      </c>
      <c r="AP34">
        <v>2</v>
      </c>
      <c r="AQ34">
        <v>2</v>
      </c>
      <c r="AR34" s="2">
        <f t="shared" si="0"/>
        <v>8</v>
      </c>
      <c r="AS34">
        <f t="shared" si="1"/>
        <v>2.6667000000000001</v>
      </c>
      <c r="AT34">
        <f t="shared" si="2"/>
        <v>12</v>
      </c>
      <c r="AU34">
        <f t="shared" si="3"/>
        <v>4</v>
      </c>
      <c r="AV34">
        <f t="shared" si="4"/>
        <v>20</v>
      </c>
      <c r="AW34" s="3">
        <f t="shared" si="5"/>
        <v>3.3334000000000001</v>
      </c>
      <c r="AX34" s="2">
        <f t="shared" si="6"/>
        <v>22</v>
      </c>
      <c r="AY34">
        <f t="shared" si="7"/>
        <v>3.6667000000000001</v>
      </c>
      <c r="AZ34">
        <f t="shared" si="8"/>
        <v>24</v>
      </c>
      <c r="BA34">
        <f t="shared" si="9"/>
        <v>3</v>
      </c>
      <c r="BB34">
        <f t="shared" si="10"/>
        <v>46</v>
      </c>
      <c r="BC34" s="3">
        <f t="shared" si="11"/>
        <v>3.29</v>
      </c>
      <c r="BD34" s="2">
        <f t="shared" si="12"/>
        <v>10</v>
      </c>
      <c r="BE34">
        <f t="shared" si="13"/>
        <v>3.3332999999999999</v>
      </c>
      <c r="BF34">
        <f t="shared" si="14"/>
        <v>10</v>
      </c>
      <c r="BG34">
        <f t="shared" si="15"/>
        <v>3.3332999999999999</v>
      </c>
      <c r="BH34">
        <f t="shared" si="16"/>
        <v>20</v>
      </c>
      <c r="BI34" s="3">
        <f t="shared" si="17"/>
        <v>3.33</v>
      </c>
      <c r="BJ34" s="2">
        <f t="shared" si="23"/>
        <v>24</v>
      </c>
      <c r="BK34" s="3">
        <f t="shared" si="18"/>
        <v>4</v>
      </c>
      <c r="BL34" s="2">
        <f t="shared" si="19"/>
        <v>6</v>
      </c>
      <c r="BM34" s="3">
        <f t="shared" si="20"/>
        <v>2</v>
      </c>
      <c r="BN34" s="2">
        <f t="shared" si="21"/>
        <v>116</v>
      </c>
      <c r="BO34" s="3">
        <f t="shared" si="22"/>
        <v>3.31</v>
      </c>
      <c r="BP34" s="1"/>
    </row>
    <row r="35" spans="1:68" x14ac:dyDescent="0.3">
      <c r="A35" s="30">
        <v>36</v>
      </c>
      <c r="B35" s="1"/>
      <c r="C35" s="2">
        <v>1</v>
      </c>
      <c r="D35">
        <v>5</v>
      </c>
      <c r="E35">
        <v>5</v>
      </c>
      <c r="F35">
        <v>5</v>
      </c>
      <c r="G35">
        <v>5</v>
      </c>
      <c r="H35">
        <v>2</v>
      </c>
      <c r="I35">
        <v>5</v>
      </c>
      <c r="J35">
        <v>2</v>
      </c>
      <c r="K35" s="37">
        <v>5</v>
      </c>
      <c r="L35">
        <v>1</v>
      </c>
      <c r="M35">
        <v>3</v>
      </c>
      <c r="N35">
        <v>2</v>
      </c>
      <c r="O35">
        <v>4</v>
      </c>
      <c r="P35">
        <v>2</v>
      </c>
      <c r="Q35">
        <v>2</v>
      </c>
      <c r="R35">
        <v>5</v>
      </c>
      <c r="S35">
        <v>4</v>
      </c>
      <c r="T35">
        <v>5</v>
      </c>
      <c r="U35">
        <v>4</v>
      </c>
      <c r="V35">
        <v>5</v>
      </c>
      <c r="W35">
        <v>5</v>
      </c>
      <c r="X35">
        <v>2</v>
      </c>
      <c r="Y35">
        <f>LOOKUP(X35,{1,2,3,4,5},{5,4,3,2,1})</f>
        <v>4</v>
      </c>
      <c r="Z35">
        <v>1</v>
      </c>
      <c r="AA35">
        <v>1</v>
      </c>
      <c r="AB35">
        <v>4</v>
      </c>
      <c r="AC35">
        <v>2</v>
      </c>
      <c r="AD35">
        <f>LOOKUP(AC35,{1,2,3,4,5},{5,4,3,2,1})</f>
        <v>4</v>
      </c>
      <c r="AE35">
        <v>2</v>
      </c>
      <c r="AF35">
        <f>LOOKUP(AE35,{1,2,3,4,5},{5,4,3,2,1})</f>
        <v>4</v>
      </c>
      <c r="AG35">
        <v>2</v>
      </c>
      <c r="AH35">
        <f>LOOKUP(AG35,{1,2,3,4,5},{5,4,3,2,1})</f>
        <v>4</v>
      </c>
      <c r="AI35">
        <v>3</v>
      </c>
      <c r="AJ35">
        <v>3</v>
      </c>
      <c r="AK35">
        <v>5</v>
      </c>
      <c r="AL35">
        <v>5</v>
      </c>
      <c r="AM35">
        <v>5</v>
      </c>
      <c r="AN35">
        <v>5</v>
      </c>
      <c r="AO35">
        <v>1</v>
      </c>
      <c r="AP35">
        <v>4</v>
      </c>
      <c r="AQ35">
        <v>2</v>
      </c>
      <c r="AR35" s="2">
        <f t="shared" si="0"/>
        <v>15</v>
      </c>
      <c r="AS35">
        <f t="shared" si="1"/>
        <v>5</v>
      </c>
      <c r="AT35">
        <f t="shared" si="2"/>
        <v>15</v>
      </c>
      <c r="AU35">
        <f t="shared" si="3"/>
        <v>5</v>
      </c>
      <c r="AV35">
        <f t="shared" si="4"/>
        <v>30</v>
      </c>
      <c r="AW35" s="3">
        <f t="shared" si="5"/>
        <v>5</v>
      </c>
      <c r="AX35" s="2">
        <f t="shared" si="6"/>
        <v>24</v>
      </c>
      <c r="AY35">
        <f t="shared" si="7"/>
        <v>4</v>
      </c>
      <c r="AZ35">
        <f t="shared" si="8"/>
        <v>22</v>
      </c>
      <c r="BA35">
        <f t="shared" si="9"/>
        <v>2.75</v>
      </c>
      <c r="BB35">
        <f t="shared" si="10"/>
        <v>46</v>
      </c>
      <c r="BC35" s="3">
        <f t="shared" si="11"/>
        <v>3.29</v>
      </c>
      <c r="BD35" s="2">
        <f t="shared" si="12"/>
        <v>14</v>
      </c>
      <c r="BE35">
        <f t="shared" si="13"/>
        <v>4.6666999999999996</v>
      </c>
      <c r="BF35">
        <f t="shared" si="14"/>
        <v>6</v>
      </c>
      <c r="BG35">
        <f t="shared" si="15"/>
        <v>2</v>
      </c>
      <c r="BH35">
        <f t="shared" si="16"/>
        <v>20</v>
      </c>
      <c r="BI35" s="3">
        <f t="shared" si="17"/>
        <v>3.33</v>
      </c>
      <c r="BJ35" s="2">
        <f t="shared" si="23"/>
        <v>23</v>
      </c>
      <c r="BK35" s="3">
        <f t="shared" si="18"/>
        <v>3.83</v>
      </c>
      <c r="BL35" s="2">
        <f t="shared" si="19"/>
        <v>7</v>
      </c>
      <c r="BM35" s="3">
        <f t="shared" si="20"/>
        <v>2.33</v>
      </c>
      <c r="BN35" s="2">
        <f t="shared" si="21"/>
        <v>126</v>
      </c>
      <c r="BO35" s="3">
        <f t="shared" si="22"/>
        <v>3.6</v>
      </c>
      <c r="BP35" s="1"/>
    </row>
    <row r="36" spans="1:68" x14ac:dyDescent="0.3">
      <c r="A36" s="30">
        <v>37</v>
      </c>
      <c r="B36" s="1"/>
      <c r="C36" s="2">
        <v>1</v>
      </c>
      <c r="D36">
        <v>3</v>
      </c>
      <c r="E36">
        <v>4</v>
      </c>
      <c r="F36">
        <v>2</v>
      </c>
      <c r="G36">
        <v>3</v>
      </c>
      <c r="H36">
        <v>4</v>
      </c>
      <c r="I36">
        <v>5</v>
      </c>
      <c r="J36">
        <v>3</v>
      </c>
      <c r="K36" s="37">
        <v>5</v>
      </c>
      <c r="L36">
        <v>4</v>
      </c>
      <c r="M36">
        <v>3</v>
      </c>
      <c r="N36">
        <v>3</v>
      </c>
      <c r="O36">
        <v>3</v>
      </c>
      <c r="P36">
        <v>2</v>
      </c>
      <c r="Q36">
        <v>4</v>
      </c>
      <c r="R36">
        <v>4</v>
      </c>
      <c r="S36">
        <v>4</v>
      </c>
      <c r="T36">
        <v>3</v>
      </c>
      <c r="U36">
        <v>2</v>
      </c>
      <c r="V36">
        <v>5</v>
      </c>
      <c r="W36">
        <v>4</v>
      </c>
      <c r="X36">
        <v>2</v>
      </c>
      <c r="Y36">
        <f>LOOKUP(X36,{1,2,3,4,5},{5,4,3,2,1})</f>
        <v>4</v>
      </c>
      <c r="Z36">
        <v>4</v>
      </c>
      <c r="AA36">
        <v>4</v>
      </c>
      <c r="AB36">
        <v>4</v>
      </c>
      <c r="AC36">
        <v>5</v>
      </c>
      <c r="AD36">
        <f>LOOKUP(AC36,{1,2,3,4,5},{5,4,3,2,1})</f>
        <v>1</v>
      </c>
      <c r="AE36">
        <v>4</v>
      </c>
      <c r="AF36">
        <f>LOOKUP(AE36,{1,2,3,4,5},{5,4,3,2,1})</f>
        <v>2</v>
      </c>
      <c r="AG36">
        <v>4</v>
      </c>
      <c r="AH36">
        <f>LOOKUP(AG36,{1,2,3,4,5},{5,4,3,2,1})</f>
        <v>2</v>
      </c>
      <c r="AI36">
        <v>2</v>
      </c>
      <c r="AJ36">
        <v>4</v>
      </c>
      <c r="AK36">
        <v>5</v>
      </c>
      <c r="AL36">
        <v>5</v>
      </c>
      <c r="AM36">
        <v>5</v>
      </c>
      <c r="AN36">
        <v>5</v>
      </c>
      <c r="AO36">
        <v>3</v>
      </c>
      <c r="AP36">
        <v>4</v>
      </c>
      <c r="AQ36">
        <v>4</v>
      </c>
      <c r="AR36" s="2">
        <f t="shared" ref="AR36:AR67" si="24">SUM(D36,E36,F36)</f>
        <v>9</v>
      </c>
      <c r="AS36">
        <f t="shared" ref="AS36:AS67" si="25">ROUND(AVERAGE(D36,E36,F36),4)</f>
        <v>3</v>
      </c>
      <c r="AT36">
        <f t="shared" si="2"/>
        <v>15</v>
      </c>
      <c r="AU36">
        <f t="shared" si="3"/>
        <v>5</v>
      </c>
      <c r="AV36">
        <f t="shared" si="4"/>
        <v>24</v>
      </c>
      <c r="AW36" s="3">
        <f t="shared" si="5"/>
        <v>4</v>
      </c>
      <c r="AX36" s="2">
        <f t="shared" ref="AX36:AX67" si="26">SUM(G36,I36,P36,Q36,R36,T36)</f>
        <v>21</v>
      </c>
      <c r="AY36">
        <f t="shared" ref="AY36:AY67" si="27">ROUND(AVERAGE(G36,I36,P36,Q36,R36,T36),4)</f>
        <v>3.5</v>
      </c>
      <c r="AZ36">
        <f t="shared" ref="AZ36:AZ67" si="28">SUM(H36,J36,L36,M36,N36,O36,S36,U36)</f>
        <v>26</v>
      </c>
      <c r="BA36">
        <f t="shared" ref="BA36:BA67" si="29">ROUND(AVERAGE(H36,J36,L36,M36,N36,O36,S36,U36),4)</f>
        <v>3.25</v>
      </c>
      <c r="BB36">
        <f t="shared" si="10"/>
        <v>47</v>
      </c>
      <c r="BC36" s="3">
        <f t="shared" si="11"/>
        <v>3.36</v>
      </c>
      <c r="BD36" s="2">
        <f t="shared" ref="BD36:BD67" si="30">SUM(V36,W36,Y36)</f>
        <v>13</v>
      </c>
      <c r="BE36">
        <f t="shared" ref="BE36:BE67" si="31">ROUND(AVERAGE(V36,W36,Y36),4)</f>
        <v>4.3333000000000004</v>
      </c>
      <c r="BF36">
        <f t="shared" ref="BF36:BF67" si="32">SUM(Z36,AA36,AB36)</f>
        <v>12</v>
      </c>
      <c r="BG36">
        <f t="shared" ref="BG36:BG67" si="33">ROUND(AVERAGE(Z36,AA36,AB36),4)</f>
        <v>4</v>
      </c>
      <c r="BH36">
        <f t="shared" si="16"/>
        <v>25</v>
      </c>
      <c r="BI36" s="3">
        <f t="shared" si="17"/>
        <v>4.17</v>
      </c>
      <c r="BJ36" s="2">
        <f t="shared" si="23"/>
        <v>16</v>
      </c>
      <c r="BK36" s="3">
        <f t="shared" si="18"/>
        <v>2.67</v>
      </c>
      <c r="BL36" s="2">
        <f t="shared" si="19"/>
        <v>11</v>
      </c>
      <c r="BM36" s="3">
        <f t="shared" si="20"/>
        <v>3.67</v>
      </c>
      <c r="BN36" s="2">
        <f t="shared" si="21"/>
        <v>123</v>
      </c>
      <c r="BO36" s="3">
        <f t="shared" si="22"/>
        <v>3.51</v>
      </c>
      <c r="BP36" s="1"/>
    </row>
    <row r="37" spans="1:68" x14ac:dyDescent="0.3">
      <c r="A37" s="30">
        <v>38</v>
      </c>
      <c r="B37" s="1"/>
      <c r="C37" s="2">
        <v>1</v>
      </c>
      <c r="D37">
        <v>4</v>
      </c>
      <c r="E37">
        <v>4</v>
      </c>
      <c r="F37">
        <v>3</v>
      </c>
      <c r="G37">
        <v>5</v>
      </c>
      <c r="H37">
        <v>4</v>
      </c>
      <c r="I37">
        <v>4</v>
      </c>
      <c r="J37">
        <v>4</v>
      </c>
      <c r="K37" s="37">
        <v>5</v>
      </c>
      <c r="L37">
        <v>4</v>
      </c>
      <c r="M37">
        <v>4</v>
      </c>
      <c r="N37">
        <v>5</v>
      </c>
      <c r="O37">
        <v>5</v>
      </c>
      <c r="P37">
        <v>4</v>
      </c>
      <c r="Q37">
        <v>4</v>
      </c>
      <c r="R37">
        <v>5</v>
      </c>
      <c r="S37">
        <v>4</v>
      </c>
      <c r="T37">
        <v>5</v>
      </c>
      <c r="U37">
        <v>4</v>
      </c>
      <c r="V37">
        <v>5</v>
      </c>
      <c r="W37">
        <v>4</v>
      </c>
      <c r="X37">
        <v>2</v>
      </c>
      <c r="Y37">
        <f>LOOKUP(X37,{1,2,3,4,5},{5,4,3,2,1})</f>
        <v>4</v>
      </c>
      <c r="Z37">
        <v>2</v>
      </c>
      <c r="AA37">
        <v>3</v>
      </c>
      <c r="AB37">
        <v>5</v>
      </c>
      <c r="AC37">
        <v>3</v>
      </c>
      <c r="AD37">
        <f>LOOKUP(AC37,{1,2,3,4,5},{5,4,3,2,1})</f>
        <v>3</v>
      </c>
      <c r="AE37">
        <v>2</v>
      </c>
      <c r="AF37">
        <f>LOOKUP(AE37,{1,2,3,4,5},{5,4,3,2,1})</f>
        <v>4</v>
      </c>
      <c r="AG37">
        <v>1</v>
      </c>
      <c r="AH37">
        <f>LOOKUP(AG37,{1,2,3,4,5},{5,4,3,2,1})</f>
        <v>5</v>
      </c>
      <c r="AI37">
        <v>5</v>
      </c>
      <c r="AJ37">
        <v>5</v>
      </c>
      <c r="AK37">
        <v>5</v>
      </c>
      <c r="AL37">
        <v>5</v>
      </c>
      <c r="AM37">
        <v>5</v>
      </c>
      <c r="AN37">
        <v>5</v>
      </c>
      <c r="AO37">
        <v>4</v>
      </c>
      <c r="AP37">
        <v>4</v>
      </c>
      <c r="AQ37">
        <v>4</v>
      </c>
      <c r="AR37" s="2">
        <f t="shared" si="24"/>
        <v>11</v>
      </c>
      <c r="AS37">
        <f t="shared" si="25"/>
        <v>3.6667000000000001</v>
      </c>
      <c r="AT37">
        <f t="shared" si="2"/>
        <v>15</v>
      </c>
      <c r="AU37">
        <f t="shared" si="3"/>
        <v>5</v>
      </c>
      <c r="AV37">
        <f t="shared" si="4"/>
        <v>26</v>
      </c>
      <c r="AW37" s="3">
        <f t="shared" si="5"/>
        <v>4.3334000000000001</v>
      </c>
      <c r="AX37" s="2">
        <f t="shared" si="26"/>
        <v>27</v>
      </c>
      <c r="AY37">
        <f t="shared" si="27"/>
        <v>4.5</v>
      </c>
      <c r="AZ37">
        <f t="shared" si="28"/>
        <v>34</v>
      </c>
      <c r="BA37">
        <f t="shared" si="29"/>
        <v>4.25</v>
      </c>
      <c r="BB37">
        <f t="shared" si="10"/>
        <v>61</v>
      </c>
      <c r="BC37" s="3">
        <f t="shared" si="11"/>
        <v>4.3600000000000003</v>
      </c>
      <c r="BD37" s="2">
        <f t="shared" si="30"/>
        <v>13</v>
      </c>
      <c r="BE37">
        <f t="shared" si="31"/>
        <v>4.3333000000000004</v>
      </c>
      <c r="BF37">
        <f t="shared" si="32"/>
        <v>10</v>
      </c>
      <c r="BG37">
        <f t="shared" si="33"/>
        <v>3.3332999999999999</v>
      </c>
      <c r="BH37">
        <f t="shared" si="16"/>
        <v>23</v>
      </c>
      <c r="BI37" s="3">
        <f t="shared" si="17"/>
        <v>3.83</v>
      </c>
      <c r="BJ37" s="2">
        <f t="shared" si="23"/>
        <v>27</v>
      </c>
      <c r="BK37" s="3">
        <f t="shared" si="18"/>
        <v>4.5</v>
      </c>
      <c r="BL37" s="2">
        <f t="shared" si="19"/>
        <v>12</v>
      </c>
      <c r="BM37" s="3">
        <f t="shared" si="20"/>
        <v>4</v>
      </c>
      <c r="BN37" s="2">
        <f t="shared" si="21"/>
        <v>149</v>
      </c>
      <c r="BO37" s="3">
        <f t="shared" si="22"/>
        <v>4.26</v>
      </c>
      <c r="BP37" s="1"/>
    </row>
    <row r="38" spans="1:68" x14ac:dyDescent="0.3">
      <c r="A38" s="30">
        <v>39</v>
      </c>
      <c r="B38" s="1"/>
      <c r="C38" s="2">
        <v>1</v>
      </c>
      <c r="D38">
        <v>3</v>
      </c>
      <c r="E38">
        <v>4</v>
      </c>
      <c r="F38">
        <v>3</v>
      </c>
      <c r="G38">
        <v>4</v>
      </c>
      <c r="H38">
        <v>2</v>
      </c>
      <c r="I38">
        <v>4</v>
      </c>
      <c r="J38">
        <v>2</v>
      </c>
      <c r="K38" s="37">
        <v>5</v>
      </c>
      <c r="L38">
        <v>2</v>
      </c>
      <c r="M38">
        <v>2</v>
      </c>
      <c r="N38">
        <v>2</v>
      </c>
      <c r="O38">
        <v>2</v>
      </c>
      <c r="P38">
        <v>3</v>
      </c>
      <c r="Q38">
        <v>2</v>
      </c>
      <c r="R38">
        <v>3</v>
      </c>
      <c r="S38">
        <v>4</v>
      </c>
      <c r="T38">
        <v>4</v>
      </c>
      <c r="U38">
        <v>3</v>
      </c>
      <c r="V38">
        <v>4</v>
      </c>
      <c r="W38">
        <v>4</v>
      </c>
      <c r="X38">
        <v>2</v>
      </c>
      <c r="Y38">
        <f>LOOKUP(X38,{1,2,3,4,5},{5,4,3,2,1})</f>
        <v>4</v>
      </c>
      <c r="Z38">
        <v>4</v>
      </c>
      <c r="AA38">
        <v>4</v>
      </c>
      <c r="AB38">
        <v>4</v>
      </c>
      <c r="AC38">
        <v>3</v>
      </c>
      <c r="AD38">
        <f>LOOKUP(AC38,{1,2,3,4,5},{5,4,3,2,1})</f>
        <v>3</v>
      </c>
      <c r="AE38">
        <v>3</v>
      </c>
      <c r="AF38">
        <f>LOOKUP(AE38,{1,2,3,4,5},{5,4,3,2,1})</f>
        <v>3</v>
      </c>
      <c r="AG38">
        <v>1</v>
      </c>
      <c r="AH38">
        <f>LOOKUP(AG38,{1,2,3,4,5},{5,4,3,2,1})</f>
        <v>5</v>
      </c>
      <c r="AI38">
        <v>3</v>
      </c>
      <c r="AJ38">
        <v>3</v>
      </c>
      <c r="AK38">
        <v>3</v>
      </c>
      <c r="AL38">
        <v>4</v>
      </c>
      <c r="AM38">
        <v>3</v>
      </c>
      <c r="AN38">
        <v>3</v>
      </c>
      <c r="AO38">
        <v>2</v>
      </c>
      <c r="AP38">
        <v>2</v>
      </c>
      <c r="AQ38">
        <v>2</v>
      </c>
      <c r="AR38" s="2">
        <f t="shared" si="24"/>
        <v>10</v>
      </c>
      <c r="AS38">
        <f t="shared" si="25"/>
        <v>3.3332999999999999</v>
      </c>
      <c r="AT38">
        <f t="shared" si="2"/>
        <v>10</v>
      </c>
      <c r="AU38">
        <f t="shared" si="3"/>
        <v>3.3332999999999999</v>
      </c>
      <c r="AV38">
        <f t="shared" si="4"/>
        <v>20</v>
      </c>
      <c r="AW38" s="3">
        <f t="shared" si="5"/>
        <v>3.3332999999999999</v>
      </c>
      <c r="AX38" s="2">
        <f t="shared" si="26"/>
        <v>20</v>
      </c>
      <c r="AY38">
        <f t="shared" si="27"/>
        <v>3.3332999999999999</v>
      </c>
      <c r="AZ38">
        <f t="shared" si="28"/>
        <v>19</v>
      </c>
      <c r="BA38">
        <f t="shared" si="29"/>
        <v>2.375</v>
      </c>
      <c r="BB38">
        <f t="shared" si="10"/>
        <v>39</v>
      </c>
      <c r="BC38" s="3">
        <f t="shared" si="11"/>
        <v>2.79</v>
      </c>
      <c r="BD38" s="2">
        <f t="shared" si="30"/>
        <v>12</v>
      </c>
      <c r="BE38">
        <f t="shared" si="31"/>
        <v>4</v>
      </c>
      <c r="BF38">
        <f t="shared" si="32"/>
        <v>12</v>
      </c>
      <c r="BG38">
        <f t="shared" si="33"/>
        <v>4</v>
      </c>
      <c r="BH38">
        <f t="shared" si="16"/>
        <v>24</v>
      </c>
      <c r="BI38" s="3">
        <f t="shared" si="17"/>
        <v>4</v>
      </c>
      <c r="BJ38" s="2">
        <f t="shared" si="23"/>
        <v>20</v>
      </c>
      <c r="BK38" s="3">
        <f t="shared" si="18"/>
        <v>3.33</v>
      </c>
      <c r="BL38" s="2">
        <f t="shared" si="19"/>
        <v>6</v>
      </c>
      <c r="BM38" s="3">
        <f t="shared" si="20"/>
        <v>2</v>
      </c>
      <c r="BN38" s="2">
        <f t="shared" si="21"/>
        <v>109</v>
      </c>
      <c r="BO38" s="3">
        <f t="shared" si="22"/>
        <v>3.11</v>
      </c>
      <c r="BP38" s="1"/>
    </row>
    <row r="39" spans="1:68" x14ac:dyDescent="0.3">
      <c r="A39" s="30">
        <v>40</v>
      </c>
      <c r="B39" s="1"/>
      <c r="C39" s="2">
        <v>1</v>
      </c>
      <c r="D39">
        <v>3</v>
      </c>
      <c r="E39">
        <v>4</v>
      </c>
      <c r="F39">
        <v>2</v>
      </c>
      <c r="G39">
        <v>4</v>
      </c>
      <c r="H39">
        <v>2</v>
      </c>
      <c r="I39">
        <v>3</v>
      </c>
      <c r="J39">
        <v>3</v>
      </c>
      <c r="K39" s="37">
        <v>5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3</v>
      </c>
      <c r="S39">
        <v>3</v>
      </c>
      <c r="T39">
        <v>2</v>
      </c>
      <c r="U39">
        <v>2</v>
      </c>
      <c r="V39">
        <v>3</v>
      </c>
      <c r="W39">
        <v>4</v>
      </c>
      <c r="X39">
        <v>2</v>
      </c>
      <c r="Y39">
        <f>LOOKUP(X39,{1,2,3,4,5},{5,4,3,2,1})</f>
        <v>4</v>
      </c>
      <c r="Z39">
        <v>4</v>
      </c>
      <c r="AA39">
        <v>2</v>
      </c>
      <c r="AB39">
        <v>3</v>
      </c>
      <c r="AC39">
        <v>2</v>
      </c>
      <c r="AD39">
        <f>LOOKUP(AC39,{1,2,3,4,5},{5,4,3,2,1})</f>
        <v>4</v>
      </c>
      <c r="AE39">
        <v>2</v>
      </c>
      <c r="AF39">
        <f>LOOKUP(AE39,{1,2,3,4,5},{5,4,3,2,1})</f>
        <v>4</v>
      </c>
      <c r="AG39">
        <v>2</v>
      </c>
      <c r="AH39">
        <f>LOOKUP(AG39,{1,2,3,4,5},{5,4,3,2,1})</f>
        <v>4</v>
      </c>
      <c r="AI39">
        <v>4</v>
      </c>
      <c r="AJ39">
        <v>4</v>
      </c>
      <c r="AK39">
        <v>4</v>
      </c>
      <c r="AL39">
        <v>3</v>
      </c>
      <c r="AM39">
        <v>4</v>
      </c>
      <c r="AN39">
        <v>4</v>
      </c>
      <c r="AO39">
        <v>3</v>
      </c>
      <c r="AP39">
        <v>3</v>
      </c>
      <c r="AQ39">
        <v>2</v>
      </c>
      <c r="AR39" s="2">
        <f t="shared" si="24"/>
        <v>9</v>
      </c>
      <c r="AS39">
        <f t="shared" si="25"/>
        <v>3</v>
      </c>
      <c r="AT39">
        <f t="shared" si="2"/>
        <v>11</v>
      </c>
      <c r="AU39">
        <f t="shared" si="3"/>
        <v>3.6667000000000001</v>
      </c>
      <c r="AV39">
        <f t="shared" si="4"/>
        <v>20</v>
      </c>
      <c r="AW39" s="3">
        <f t="shared" si="5"/>
        <v>3.3334000000000001</v>
      </c>
      <c r="AX39" s="2">
        <f t="shared" si="26"/>
        <v>16</v>
      </c>
      <c r="AY39">
        <f t="shared" si="27"/>
        <v>2.6667000000000001</v>
      </c>
      <c r="AZ39">
        <f t="shared" si="28"/>
        <v>18</v>
      </c>
      <c r="BA39">
        <f t="shared" si="29"/>
        <v>2.25</v>
      </c>
      <c r="BB39">
        <f t="shared" si="10"/>
        <v>34</v>
      </c>
      <c r="BC39" s="3">
        <f t="shared" si="11"/>
        <v>2.4300000000000002</v>
      </c>
      <c r="BD39" s="2">
        <f t="shared" si="30"/>
        <v>11</v>
      </c>
      <c r="BE39">
        <f t="shared" si="31"/>
        <v>3.6667000000000001</v>
      </c>
      <c r="BF39">
        <f t="shared" si="32"/>
        <v>9</v>
      </c>
      <c r="BG39">
        <f t="shared" si="33"/>
        <v>3</v>
      </c>
      <c r="BH39">
        <f t="shared" si="16"/>
        <v>20</v>
      </c>
      <c r="BI39" s="3">
        <f t="shared" si="17"/>
        <v>3.33</v>
      </c>
      <c r="BJ39" s="2">
        <f t="shared" si="23"/>
        <v>24</v>
      </c>
      <c r="BK39" s="3">
        <f t="shared" si="18"/>
        <v>4</v>
      </c>
      <c r="BL39" s="2">
        <f t="shared" si="19"/>
        <v>8</v>
      </c>
      <c r="BM39" s="3">
        <f t="shared" si="20"/>
        <v>2.67</v>
      </c>
      <c r="BN39" s="2">
        <f t="shared" si="21"/>
        <v>106</v>
      </c>
      <c r="BO39" s="3">
        <f t="shared" si="22"/>
        <v>3.03</v>
      </c>
      <c r="BP39" s="1"/>
    </row>
    <row r="40" spans="1:68" x14ac:dyDescent="0.3">
      <c r="A40" s="30">
        <v>41</v>
      </c>
      <c r="B40" s="1"/>
      <c r="C40" s="2">
        <v>1</v>
      </c>
      <c r="D40">
        <v>3</v>
      </c>
      <c r="E40">
        <v>3</v>
      </c>
      <c r="F40">
        <v>2</v>
      </c>
      <c r="G40">
        <v>4</v>
      </c>
      <c r="H40">
        <v>2</v>
      </c>
      <c r="I40">
        <v>4</v>
      </c>
      <c r="J40">
        <v>2</v>
      </c>
      <c r="K40" s="37">
        <v>5</v>
      </c>
      <c r="L40">
        <v>2</v>
      </c>
      <c r="M40">
        <v>2</v>
      </c>
      <c r="N40">
        <v>2</v>
      </c>
      <c r="O40">
        <v>2</v>
      </c>
      <c r="P40">
        <v>4</v>
      </c>
      <c r="Q40">
        <v>3</v>
      </c>
      <c r="R40">
        <v>3</v>
      </c>
      <c r="S40">
        <v>2</v>
      </c>
      <c r="T40">
        <v>4</v>
      </c>
      <c r="U40">
        <v>2</v>
      </c>
      <c r="V40">
        <v>4</v>
      </c>
      <c r="W40">
        <v>3</v>
      </c>
      <c r="X40">
        <v>2</v>
      </c>
      <c r="Y40">
        <f>LOOKUP(X40,{1,2,3,4,5},{5,4,3,2,1})</f>
        <v>4</v>
      </c>
      <c r="Z40">
        <v>4</v>
      </c>
      <c r="AA40">
        <v>4</v>
      </c>
      <c r="AB40">
        <v>4</v>
      </c>
      <c r="AC40">
        <v>2</v>
      </c>
      <c r="AD40">
        <f>LOOKUP(AC40,{1,2,3,4,5},{5,4,3,2,1})</f>
        <v>4</v>
      </c>
      <c r="AE40">
        <v>2</v>
      </c>
      <c r="AF40">
        <f>LOOKUP(AE40,{1,2,3,4,5},{5,4,3,2,1})</f>
        <v>4</v>
      </c>
      <c r="AG40">
        <v>2</v>
      </c>
      <c r="AH40">
        <f>LOOKUP(AG40,{1,2,3,4,5},{5,4,3,2,1})</f>
        <v>4</v>
      </c>
      <c r="AI40">
        <v>4</v>
      </c>
      <c r="AJ40">
        <v>4</v>
      </c>
      <c r="AK40">
        <v>4</v>
      </c>
      <c r="AL40">
        <v>4</v>
      </c>
      <c r="AM40">
        <v>3</v>
      </c>
      <c r="AN40">
        <v>3</v>
      </c>
      <c r="AO40">
        <v>2</v>
      </c>
      <c r="AP40">
        <v>2</v>
      </c>
      <c r="AQ40">
        <v>2</v>
      </c>
      <c r="AR40" s="2">
        <f t="shared" si="24"/>
        <v>8</v>
      </c>
      <c r="AS40">
        <f t="shared" si="25"/>
        <v>2.6667000000000001</v>
      </c>
      <c r="AT40">
        <f t="shared" si="2"/>
        <v>10</v>
      </c>
      <c r="AU40">
        <f t="shared" si="3"/>
        <v>3.3332999999999999</v>
      </c>
      <c r="AV40">
        <f t="shared" si="4"/>
        <v>18</v>
      </c>
      <c r="AW40" s="3">
        <f t="shared" si="5"/>
        <v>3</v>
      </c>
      <c r="AX40" s="2">
        <f t="shared" si="26"/>
        <v>22</v>
      </c>
      <c r="AY40">
        <f t="shared" si="27"/>
        <v>3.6667000000000001</v>
      </c>
      <c r="AZ40">
        <f t="shared" si="28"/>
        <v>16</v>
      </c>
      <c r="BA40">
        <f t="shared" si="29"/>
        <v>2</v>
      </c>
      <c r="BB40">
        <f t="shared" si="10"/>
        <v>38</v>
      </c>
      <c r="BC40" s="3">
        <f t="shared" si="11"/>
        <v>2.71</v>
      </c>
      <c r="BD40" s="2">
        <f t="shared" si="30"/>
        <v>11</v>
      </c>
      <c r="BE40">
        <f t="shared" si="31"/>
        <v>3.6667000000000001</v>
      </c>
      <c r="BF40">
        <f t="shared" si="32"/>
        <v>12</v>
      </c>
      <c r="BG40">
        <f t="shared" si="33"/>
        <v>4</v>
      </c>
      <c r="BH40">
        <f t="shared" si="16"/>
        <v>23</v>
      </c>
      <c r="BI40" s="3">
        <f t="shared" si="17"/>
        <v>3.83</v>
      </c>
      <c r="BJ40" s="2">
        <f t="shared" si="23"/>
        <v>24</v>
      </c>
      <c r="BK40" s="3">
        <f t="shared" si="18"/>
        <v>4</v>
      </c>
      <c r="BL40" s="2">
        <f t="shared" si="19"/>
        <v>6</v>
      </c>
      <c r="BM40" s="3">
        <f t="shared" si="20"/>
        <v>2</v>
      </c>
      <c r="BN40" s="2">
        <f t="shared" si="21"/>
        <v>109</v>
      </c>
      <c r="BO40" s="3">
        <f t="shared" si="22"/>
        <v>3.11</v>
      </c>
      <c r="BP40" s="1"/>
    </row>
    <row r="41" spans="1:68" x14ac:dyDescent="0.3">
      <c r="A41" s="30">
        <v>42</v>
      </c>
      <c r="B41" s="1"/>
      <c r="C41" s="2">
        <v>1</v>
      </c>
      <c r="D41">
        <v>4</v>
      </c>
      <c r="E41">
        <v>4</v>
      </c>
      <c r="F41">
        <v>3</v>
      </c>
      <c r="G41">
        <v>5</v>
      </c>
      <c r="H41">
        <v>3</v>
      </c>
      <c r="I41">
        <v>5</v>
      </c>
      <c r="J41">
        <v>3</v>
      </c>
      <c r="K41" s="37">
        <v>5</v>
      </c>
      <c r="L41">
        <v>3</v>
      </c>
      <c r="M41">
        <v>3</v>
      </c>
      <c r="N41">
        <v>2</v>
      </c>
      <c r="O41">
        <v>1</v>
      </c>
      <c r="P41">
        <v>1</v>
      </c>
      <c r="Q41">
        <v>3</v>
      </c>
      <c r="R41">
        <v>4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f>LOOKUP(X41,{1,2,3,4,5},{5,4,3,2,1})</f>
        <v>3</v>
      </c>
      <c r="Z41">
        <v>4</v>
      </c>
      <c r="AA41">
        <v>3</v>
      </c>
      <c r="AB41">
        <v>4</v>
      </c>
      <c r="AC41">
        <v>4</v>
      </c>
      <c r="AD41">
        <f>LOOKUP(AC41,{1,2,3,4,5},{5,4,3,2,1})</f>
        <v>2</v>
      </c>
      <c r="AE41">
        <v>4</v>
      </c>
      <c r="AF41">
        <f>LOOKUP(AE41,{1,2,3,4,5},{5,4,3,2,1})</f>
        <v>2</v>
      </c>
      <c r="AG41">
        <v>4</v>
      </c>
      <c r="AH41">
        <f>LOOKUP(AG41,{1,2,3,4,5},{5,4,3,2,1})</f>
        <v>2</v>
      </c>
      <c r="AI41">
        <v>3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 s="2">
        <f t="shared" si="24"/>
        <v>11</v>
      </c>
      <c r="AS41">
        <f t="shared" si="25"/>
        <v>3.6667000000000001</v>
      </c>
      <c r="AT41">
        <f t="shared" si="2"/>
        <v>10</v>
      </c>
      <c r="AU41">
        <f t="shared" si="3"/>
        <v>3.3332999999999999</v>
      </c>
      <c r="AV41">
        <f t="shared" si="4"/>
        <v>21</v>
      </c>
      <c r="AW41" s="3">
        <f t="shared" si="5"/>
        <v>3.5</v>
      </c>
      <c r="AX41" s="2">
        <f t="shared" si="26"/>
        <v>21</v>
      </c>
      <c r="AY41">
        <f t="shared" si="27"/>
        <v>3.5</v>
      </c>
      <c r="AZ41">
        <f t="shared" si="28"/>
        <v>21</v>
      </c>
      <c r="BA41">
        <f t="shared" si="29"/>
        <v>2.625</v>
      </c>
      <c r="BB41">
        <f t="shared" si="10"/>
        <v>42</v>
      </c>
      <c r="BC41" s="3">
        <f t="shared" si="11"/>
        <v>3</v>
      </c>
      <c r="BD41" s="2">
        <f t="shared" si="30"/>
        <v>9</v>
      </c>
      <c r="BE41">
        <f t="shared" si="31"/>
        <v>3</v>
      </c>
      <c r="BF41">
        <f t="shared" si="32"/>
        <v>11</v>
      </c>
      <c r="BG41">
        <f t="shared" si="33"/>
        <v>3.6667000000000001</v>
      </c>
      <c r="BH41">
        <f t="shared" si="16"/>
        <v>20</v>
      </c>
      <c r="BI41" s="3">
        <f t="shared" si="17"/>
        <v>3.33</v>
      </c>
      <c r="BJ41" s="2">
        <f t="shared" si="23"/>
        <v>16</v>
      </c>
      <c r="BK41" s="3">
        <f t="shared" si="18"/>
        <v>2.67</v>
      </c>
      <c r="BL41" s="2">
        <f t="shared" si="19"/>
        <v>9</v>
      </c>
      <c r="BM41" s="3">
        <f t="shared" si="20"/>
        <v>3</v>
      </c>
      <c r="BN41" s="2">
        <f t="shared" si="21"/>
        <v>108</v>
      </c>
      <c r="BO41" s="3">
        <f t="shared" si="22"/>
        <v>3.09</v>
      </c>
      <c r="BP41" s="1"/>
    </row>
    <row r="42" spans="1:68" x14ac:dyDescent="0.3">
      <c r="A42" s="30">
        <v>43</v>
      </c>
      <c r="B42" s="1"/>
      <c r="C42" s="2">
        <v>1</v>
      </c>
      <c r="D42">
        <v>3</v>
      </c>
      <c r="E42">
        <v>3</v>
      </c>
      <c r="F42">
        <v>1</v>
      </c>
      <c r="G42">
        <v>4</v>
      </c>
      <c r="H42">
        <v>2</v>
      </c>
      <c r="I42">
        <v>4</v>
      </c>
      <c r="J42">
        <v>2</v>
      </c>
      <c r="K42" s="37">
        <v>5</v>
      </c>
      <c r="L42">
        <v>4</v>
      </c>
      <c r="M42">
        <v>4</v>
      </c>
      <c r="N42">
        <v>2</v>
      </c>
      <c r="O42">
        <v>4</v>
      </c>
      <c r="P42">
        <v>3</v>
      </c>
      <c r="Q42">
        <v>4</v>
      </c>
      <c r="R42">
        <v>4</v>
      </c>
      <c r="S42">
        <v>4</v>
      </c>
      <c r="T42">
        <v>4</v>
      </c>
      <c r="U42">
        <v>3</v>
      </c>
      <c r="V42">
        <v>5</v>
      </c>
      <c r="W42">
        <v>4</v>
      </c>
      <c r="X42">
        <v>1</v>
      </c>
      <c r="Y42">
        <f>LOOKUP(X42,{1,2,3,4,5},{5,4,3,2,1})</f>
        <v>5</v>
      </c>
      <c r="Z42">
        <v>3</v>
      </c>
      <c r="AA42">
        <v>3</v>
      </c>
      <c r="AB42">
        <v>4</v>
      </c>
      <c r="AC42">
        <v>5</v>
      </c>
      <c r="AD42">
        <f>LOOKUP(AC42,{1,2,3,4,5},{5,4,3,2,1})</f>
        <v>1</v>
      </c>
      <c r="AE42">
        <v>4</v>
      </c>
      <c r="AF42">
        <f>LOOKUP(AE42,{1,2,3,4,5},{5,4,3,2,1})</f>
        <v>2</v>
      </c>
      <c r="AG42">
        <v>2</v>
      </c>
      <c r="AH42">
        <f>LOOKUP(AG42,{1,2,3,4,5},{5,4,3,2,1})</f>
        <v>4</v>
      </c>
      <c r="AI42">
        <v>2</v>
      </c>
      <c r="AJ42">
        <v>3</v>
      </c>
      <c r="AK42">
        <v>4</v>
      </c>
      <c r="AL42">
        <v>4</v>
      </c>
      <c r="AM42">
        <v>4</v>
      </c>
      <c r="AN42">
        <v>4</v>
      </c>
      <c r="AO42">
        <v>1</v>
      </c>
      <c r="AP42">
        <v>1</v>
      </c>
      <c r="AQ42">
        <v>1</v>
      </c>
      <c r="AR42" s="2">
        <f t="shared" si="24"/>
        <v>7</v>
      </c>
      <c r="AS42">
        <f t="shared" si="25"/>
        <v>2.3332999999999999</v>
      </c>
      <c r="AT42">
        <f t="shared" si="2"/>
        <v>12</v>
      </c>
      <c r="AU42">
        <f t="shared" si="3"/>
        <v>4</v>
      </c>
      <c r="AV42">
        <f t="shared" si="4"/>
        <v>19</v>
      </c>
      <c r="AW42" s="3">
        <f t="shared" si="5"/>
        <v>3.1667000000000001</v>
      </c>
      <c r="AX42" s="2">
        <f t="shared" si="26"/>
        <v>23</v>
      </c>
      <c r="AY42">
        <f t="shared" si="27"/>
        <v>3.8332999999999999</v>
      </c>
      <c r="AZ42">
        <f t="shared" si="28"/>
        <v>25</v>
      </c>
      <c r="BA42">
        <f t="shared" si="29"/>
        <v>3.125</v>
      </c>
      <c r="BB42">
        <f t="shared" si="10"/>
        <v>48</v>
      </c>
      <c r="BC42" s="3">
        <f t="shared" si="11"/>
        <v>3.43</v>
      </c>
      <c r="BD42" s="2">
        <f t="shared" si="30"/>
        <v>14</v>
      </c>
      <c r="BE42">
        <f t="shared" si="31"/>
        <v>4.6666999999999996</v>
      </c>
      <c r="BF42">
        <f t="shared" si="32"/>
        <v>10</v>
      </c>
      <c r="BG42">
        <f t="shared" si="33"/>
        <v>3.3332999999999999</v>
      </c>
      <c r="BH42">
        <f t="shared" si="16"/>
        <v>24</v>
      </c>
      <c r="BI42" s="3">
        <f t="shared" si="17"/>
        <v>4</v>
      </c>
      <c r="BJ42" s="2">
        <f t="shared" si="23"/>
        <v>16</v>
      </c>
      <c r="BK42" s="3">
        <f t="shared" si="18"/>
        <v>2.67</v>
      </c>
      <c r="BL42" s="2">
        <f t="shared" si="19"/>
        <v>3</v>
      </c>
      <c r="BM42" s="3">
        <f t="shared" si="20"/>
        <v>1</v>
      </c>
      <c r="BN42" s="2">
        <f t="shared" si="21"/>
        <v>110</v>
      </c>
      <c r="BO42" s="3">
        <f t="shared" si="22"/>
        <v>3.14</v>
      </c>
      <c r="BP42" s="1"/>
    </row>
    <row r="43" spans="1:68" x14ac:dyDescent="0.3">
      <c r="A43" s="30">
        <v>44</v>
      </c>
      <c r="B43" s="1"/>
      <c r="C43" s="32">
        <v>1</v>
      </c>
      <c r="D43" s="31">
        <v>4</v>
      </c>
      <c r="E43" s="31">
        <v>4</v>
      </c>
      <c r="F43" s="31">
        <v>4</v>
      </c>
      <c r="G43" s="31">
        <v>4</v>
      </c>
      <c r="H43" s="31">
        <v>4</v>
      </c>
      <c r="I43" s="31">
        <v>4</v>
      </c>
      <c r="J43" s="31">
        <v>4</v>
      </c>
      <c r="K43" s="31">
        <v>5</v>
      </c>
      <c r="L43" s="31">
        <v>4</v>
      </c>
      <c r="M43" s="31" t="s">
        <v>668</v>
      </c>
      <c r="N43" s="31">
        <v>4</v>
      </c>
      <c r="O43" s="31">
        <v>4</v>
      </c>
      <c r="P43" s="31">
        <v>4</v>
      </c>
      <c r="Q43" s="31">
        <v>3</v>
      </c>
      <c r="R43" s="31">
        <v>4</v>
      </c>
      <c r="S43" s="31">
        <v>3</v>
      </c>
      <c r="T43" s="31">
        <v>3</v>
      </c>
      <c r="U43" s="31">
        <v>3</v>
      </c>
      <c r="V43" s="31">
        <v>3</v>
      </c>
      <c r="W43" s="31">
        <v>3</v>
      </c>
      <c r="X43" s="31">
        <v>3</v>
      </c>
      <c r="Y43" s="31">
        <f>LOOKUP(X43,{1,2,3,4,5},{5,4,3,2,1})</f>
        <v>3</v>
      </c>
      <c r="Z43" s="31">
        <v>3</v>
      </c>
      <c r="AA43" s="31">
        <v>3</v>
      </c>
      <c r="AB43" s="31">
        <v>3</v>
      </c>
      <c r="AC43" s="31">
        <v>3</v>
      </c>
      <c r="AD43" s="31">
        <f>LOOKUP(AC43,{1,2,3,4,5},{5,4,3,2,1})</f>
        <v>3</v>
      </c>
      <c r="AE43" s="31">
        <v>3</v>
      </c>
      <c r="AF43" s="31">
        <f>LOOKUP(AE43,{1,2,3,4,5},{5,4,3,2,1})</f>
        <v>3</v>
      </c>
      <c r="AG43" s="31">
        <v>3</v>
      </c>
      <c r="AH43" s="31">
        <f>LOOKUP(AG43,{1,2,3,4,5},{5,4,3,2,1})</f>
        <v>3</v>
      </c>
      <c r="AI43" s="31">
        <v>3</v>
      </c>
      <c r="AJ43" s="31">
        <v>3</v>
      </c>
      <c r="AK43" s="31">
        <v>3</v>
      </c>
      <c r="AL43" s="31">
        <v>3</v>
      </c>
      <c r="AM43" s="31">
        <v>4</v>
      </c>
      <c r="AN43" s="31">
        <v>4</v>
      </c>
      <c r="AO43" s="31">
        <v>3</v>
      </c>
      <c r="AP43" s="31">
        <v>3</v>
      </c>
      <c r="AQ43" s="31">
        <v>3</v>
      </c>
      <c r="AR43" s="32">
        <f t="shared" si="24"/>
        <v>12</v>
      </c>
      <c r="AS43" s="31">
        <f t="shared" si="25"/>
        <v>4</v>
      </c>
      <c r="AT43" s="31">
        <f t="shared" si="2"/>
        <v>11</v>
      </c>
      <c r="AU43" s="31">
        <f t="shared" si="3"/>
        <v>3.6667000000000001</v>
      </c>
      <c r="AV43" s="31">
        <f t="shared" si="4"/>
        <v>23</v>
      </c>
      <c r="AW43" s="33">
        <f t="shared" si="5"/>
        <v>3.8334000000000001</v>
      </c>
      <c r="AX43" s="32">
        <f t="shared" si="26"/>
        <v>22</v>
      </c>
      <c r="AY43" s="31">
        <f t="shared" si="27"/>
        <v>3.6667000000000001</v>
      </c>
      <c r="AZ43" s="31">
        <f t="shared" si="28"/>
        <v>26</v>
      </c>
      <c r="BA43" s="31">
        <f t="shared" si="29"/>
        <v>3.7143000000000002</v>
      </c>
      <c r="BB43" s="31">
        <f t="shared" si="10"/>
        <v>48</v>
      </c>
      <c r="BC43" s="33">
        <f t="shared" si="11"/>
        <v>3.43</v>
      </c>
      <c r="BD43" s="32">
        <f t="shared" si="30"/>
        <v>9</v>
      </c>
      <c r="BE43" s="31">
        <f t="shared" si="31"/>
        <v>3</v>
      </c>
      <c r="BF43" s="31">
        <f t="shared" si="32"/>
        <v>9</v>
      </c>
      <c r="BG43" s="31">
        <f t="shared" si="33"/>
        <v>3</v>
      </c>
      <c r="BH43" s="31">
        <f t="shared" si="16"/>
        <v>18</v>
      </c>
      <c r="BI43" s="33">
        <f t="shared" si="17"/>
        <v>3</v>
      </c>
      <c r="BJ43" s="32">
        <f t="shared" si="23"/>
        <v>18</v>
      </c>
      <c r="BK43" s="33">
        <f t="shared" si="18"/>
        <v>3</v>
      </c>
      <c r="BL43" s="32">
        <f t="shared" si="19"/>
        <v>9</v>
      </c>
      <c r="BM43" s="33">
        <f t="shared" si="20"/>
        <v>3</v>
      </c>
      <c r="BN43" s="32">
        <f t="shared" si="21"/>
        <v>116</v>
      </c>
      <c r="BO43" s="33">
        <f t="shared" si="22"/>
        <v>3.31</v>
      </c>
      <c r="BP43" s="1"/>
    </row>
    <row r="44" spans="1:68" x14ac:dyDescent="0.3">
      <c r="A44" s="30">
        <v>45</v>
      </c>
      <c r="B44" s="1"/>
      <c r="C44" s="2">
        <v>1</v>
      </c>
      <c r="D44">
        <v>2</v>
      </c>
      <c r="E44">
        <v>3</v>
      </c>
      <c r="F44">
        <v>2</v>
      </c>
      <c r="G44">
        <v>5</v>
      </c>
      <c r="H44">
        <v>2</v>
      </c>
      <c r="I44">
        <v>2</v>
      </c>
      <c r="J44">
        <v>2</v>
      </c>
      <c r="K44" s="37">
        <v>5</v>
      </c>
      <c r="L44">
        <v>3</v>
      </c>
      <c r="M44">
        <v>2</v>
      </c>
      <c r="N44">
        <v>2</v>
      </c>
      <c r="O44">
        <v>2</v>
      </c>
      <c r="P44">
        <v>2</v>
      </c>
      <c r="Q44">
        <v>3</v>
      </c>
      <c r="R44">
        <v>4</v>
      </c>
      <c r="S44">
        <v>3</v>
      </c>
      <c r="T44">
        <v>4</v>
      </c>
      <c r="U44">
        <v>3</v>
      </c>
      <c r="V44">
        <v>5</v>
      </c>
      <c r="W44">
        <v>5</v>
      </c>
      <c r="X44">
        <v>2</v>
      </c>
      <c r="Y44">
        <f>LOOKUP(X44,{1,2,3,4,5},{5,4,3,2,1})</f>
        <v>4</v>
      </c>
      <c r="Z44">
        <v>4</v>
      </c>
      <c r="AA44">
        <v>3</v>
      </c>
      <c r="AB44">
        <v>3</v>
      </c>
      <c r="AC44">
        <v>3</v>
      </c>
      <c r="AD44">
        <f>LOOKUP(AC44,{1,2,3,4,5},{5,4,3,2,1})</f>
        <v>3</v>
      </c>
      <c r="AE44">
        <v>2</v>
      </c>
      <c r="AF44">
        <f>LOOKUP(AE44,{1,2,3,4,5},{5,4,3,2,1})</f>
        <v>4</v>
      </c>
      <c r="AG44">
        <v>2</v>
      </c>
      <c r="AH44">
        <f>LOOKUP(AG44,{1,2,3,4,5},{5,4,3,2,1})</f>
        <v>4</v>
      </c>
      <c r="AI44">
        <v>4</v>
      </c>
      <c r="AJ44">
        <v>4</v>
      </c>
      <c r="AK44">
        <v>4</v>
      </c>
      <c r="AL44">
        <v>3</v>
      </c>
      <c r="AM44">
        <v>4</v>
      </c>
      <c r="AN44">
        <v>4</v>
      </c>
      <c r="AO44">
        <v>3</v>
      </c>
      <c r="AP44">
        <v>4</v>
      </c>
      <c r="AQ44">
        <v>3</v>
      </c>
      <c r="AR44" s="2">
        <f t="shared" si="24"/>
        <v>7</v>
      </c>
      <c r="AS44">
        <f t="shared" si="25"/>
        <v>2.3332999999999999</v>
      </c>
      <c r="AT44">
        <f t="shared" si="2"/>
        <v>11</v>
      </c>
      <c r="AU44">
        <f t="shared" si="3"/>
        <v>3.6667000000000001</v>
      </c>
      <c r="AV44">
        <f t="shared" si="4"/>
        <v>18</v>
      </c>
      <c r="AW44" s="3">
        <f t="shared" si="5"/>
        <v>3</v>
      </c>
      <c r="AX44" s="2">
        <f t="shared" si="26"/>
        <v>20</v>
      </c>
      <c r="AY44">
        <f t="shared" si="27"/>
        <v>3.3332999999999999</v>
      </c>
      <c r="AZ44">
        <f t="shared" si="28"/>
        <v>19</v>
      </c>
      <c r="BA44">
        <f t="shared" si="29"/>
        <v>2.375</v>
      </c>
      <c r="BB44">
        <f t="shared" si="10"/>
        <v>39</v>
      </c>
      <c r="BC44" s="3">
        <f t="shared" si="11"/>
        <v>2.79</v>
      </c>
      <c r="BD44" s="2">
        <f t="shared" si="30"/>
        <v>14</v>
      </c>
      <c r="BE44">
        <f t="shared" si="31"/>
        <v>4.6666999999999996</v>
      </c>
      <c r="BF44">
        <f t="shared" si="32"/>
        <v>10</v>
      </c>
      <c r="BG44">
        <f t="shared" si="33"/>
        <v>3.3332999999999999</v>
      </c>
      <c r="BH44">
        <f t="shared" si="16"/>
        <v>24</v>
      </c>
      <c r="BI44" s="3">
        <f t="shared" si="17"/>
        <v>4</v>
      </c>
      <c r="BJ44" s="2">
        <f t="shared" si="23"/>
        <v>23</v>
      </c>
      <c r="BK44" s="3">
        <f t="shared" si="18"/>
        <v>3.83</v>
      </c>
      <c r="BL44" s="2">
        <f t="shared" si="19"/>
        <v>10</v>
      </c>
      <c r="BM44" s="3">
        <f t="shared" si="20"/>
        <v>3.33</v>
      </c>
      <c r="BN44" s="2">
        <f t="shared" si="21"/>
        <v>114</v>
      </c>
      <c r="BO44" s="3">
        <f t="shared" si="22"/>
        <v>3.26</v>
      </c>
      <c r="BP44" s="1"/>
    </row>
    <row r="45" spans="1:68" x14ac:dyDescent="0.3">
      <c r="A45" s="30">
        <v>46</v>
      </c>
      <c r="B45" s="1"/>
      <c r="C45" s="2">
        <v>1</v>
      </c>
      <c r="D45">
        <v>4</v>
      </c>
      <c r="E45">
        <v>4</v>
      </c>
      <c r="F45">
        <v>3</v>
      </c>
      <c r="G45">
        <v>4</v>
      </c>
      <c r="H45">
        <v>2</v>
      </c>
      <c r="I45">
        <v>4</v>
      </c>
      <c r="J45">
        <v>2</v>
      </c>
      <c r="K45" s="37">
        <v>5</v>
      </c>
      <c r="L45">
        <v>2</v>
      </c>
      <c r="M45">
        <v>2</v>
      </c>
      <c r="N45">
        <v>2</v>
      </c>
      <c r="O45">
        <v>3</v>
      </c>
      <c r="P45">
        <v>2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3</v>
      </c>
      <c r="X45">
        <v>2</v>
      </c>
      <c r="Y45">
        <f>LOOKUP(X45,{1,2,3,4,5},{5,4,3,2,1})</f>
        <v>4</v>
      </c>
      <c r="Z45">
        <v>3</v>
      </c>
      <c r="AA45">
        <v>2</v>
      </c>
      <c r="AB45">
        <v>2</v>
      </c>
      <c r="AC45">
        <v>2</v>
      </c>
      <c r="AD45">
        <f>LOOKUP(AC45,{1,2,3,4,5},{5,4,3,2,1})</f>
        <v>4</v>
      </c>
      <c r="AE45">
        <v>2</v>
      </c>
      <c r="AF45">
        <f>LOOKUP(AE45,{1,2,3,4,5},{5,4,3,2,1})</f>
        <v>4</v>
      </c>
      <c r="AG45">
        <v>2</v>
      </c>
      <c r="AH45">
        <f>LOOKUP(AG45,{1,2,3,4,5},{5,4,3,2,1})</f>
        <v>4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4</v>
      </c>
      <c r="AQ45">
        <v>4</v>
      </c>
      <c r="AR45" s="2">
        <f t="shared" si="24"/>
        <v>11</v>
      </c>
      <c r="AS45">
        <f t="shared" si="25"/>
        <v>3.6667000000000001</v>
      </c>
      <c r="AT45">
        <f t="shared" si="2"/>
        <v>9</v>
      </c>
      <c r="AU45">
        <f t="shared" si="3"/>
        <v>3</v>
      </c>
      <c r="AV45">
        <f t="shared" si="4"/>
        <v>20</v>
      </c>
      <c r="AW45" s="3">
        <f t="shared" si="5"/>
        <v>3.3334000000000001</v>
      </c>
      <c r="AX45" s="2">
        <f t="shared" si="26"/>
        <v>22</v>
      </c>
      <c r="AY45">
        <f t="shared" si="27"/>
        <v>3.6667000000000001</v>
      </c>
      <c r="AZ45">
        <f t="shared" si="28"/>
        <v>21</v>
      </c>
      <c r="BA45">
        <f t="shared" si="29"/>
        <v>2.625</v>
      </c>
      <c r="BB45">
        <f t="shared" si="10"/>
        <v>43</v>
      </c>
      <c r="BC45" s="3">
        <f t="shared" si="11"/>
        <v>3.07</v>
      </c>
      <c r="BD45" s="2">
        <f t="shared" si="30"/>
        <v>11</v>
      </c>
      <c r="BE45">
        <f t="shared" si="31"/>
        <v>3.6667000000000001</v>
      </c>
      <c r="BF45">
        <f t="shared" si="32"/>
        <v>7</v>
      </c>
      <c r="BG45">
        <f t="shared" si="33"/>
        <v>2.3332999999999999</v>
      </c>
      <c r="BH45">
        <f t="shared" si="16"/>
        <v>18</v>
      </c>
      <c r="BI45" s="3">
        <f t="shared" si="17"/>
        <v>3</v>
      </c>
      <c r="BJ45" s="2">
        <f t="shared" si="23"/>
        <v>21</v>
      </c>
      <c r="BK45" s="3">
        <f t="shared" si="18"/>
        <v>3.5</v>
      </c>
      <c r="BL45" s="2">
        <f t="shared" si="19"/>
        <v>11</v>
      </c>
      <c r="BM45" s="3">
        <f t="shared" si="20"/>
        <v>3.67</v>
      </c>
      <c r="BN45" s="2">
        <f t="shared" si="21"/>
        <v>113</v>
      </c>
      <c r="BO45" s="3">
        <f t="shared" si="22"/>
        <v>3.23</v>
      </c>
      <c r="BP45" s="1"/>
    </row>
    <row r="46" spans="1:68" x14ac:dyDescent="0.3">
      <c r="A46" s="30">
        <v>47</v>
      </c>
      <c r="B46" s="1"/>
      <c r="C46" s="32">
        <v>1</v>
      </c>
      <c r="D46" s="31">
        <v>4</v>
      </c>
      <c r="E46" s="31">
        <v>4</v>
      </c>
      <c r="F46" s="31">
        <v>2</v>
      </c>
      <c r="G46" s="31">
        <v>5</v>
      </c>
      <c r="H46" s="31">
        <v>2</v>
      </c>
      <c r="I46" s="31">
        <v>5</v>
      </c>
      <c r="J46" s="31">
        <v>1</v>
      </c>
      <c r="K46" s="31">
        <v>5</v>
      </c>
      <c r="L46" s="31">
        <v>2</v>
      </c>
      <c r="M46" s="31">
        <v>4</v>
      </c>
      <c r="N46" s="31">
        <v>2</v>
      </c>
      <c r="O46" s="31">
        <v>2</v>
      </c>
      <c r="P46" s="31">
        <v>1</v>
      </c>
      <c r="Q46" s="31">
        <v>4</v>
      </c>
      <c r="R46" s="31">
        <v>5</v>
      </c>
      <c r="S46" s="31">
        <v>5</v>
      </c>
      <c r="T46" s="31">
        <v>4</v>
      </c>
      <c r="U46" s="31">
        <v>3</v>
      </c>
      <c r="V46" s="31">
        <v>2</v>
      </c>
      <c r="W46" s="31">
        <v>1</v>
      </c>
      <c r="X46" s="31">
        <v>3</v>
      </c>
      <c r="Y46" s="31">
        <f>LOOKUP(X46,{1,2,3,4,5},{5,4,3,2,1})</f>
        <v>3</v>
      </c>
      <c r="Z46" s="31" t="s">
        <v>668</v>
      </c>
      <c r="AA46" s="31" t="s">
        <v>668</v>
      </c>
      <c r="AB46" s="31">
        <v>2</v>
      </c>
      <c r="AC46" s="31">
        <v>4</v>
      </c>
      <c r="AD46" s="31">
        <f>LOOKUP(AC46,{1,2,3,4,5},{5,4,3,2,1})</f>
        <v>2</v>
      </c>
      <c r="AE46" s="31">
        <v>5</v>
      </c>
      <c r="AF46" s="31">
        <f>LOOKUP(AE46,{1,2,3,4,5},{5,4,3,2,1})</f>
        <v>1</v>
      </c>
      <c r="AG46" s="31">
        <v>2</v>
      </c>
      <c r="AH46" s="31">
        <f>LOOKUP(AG46,{1,2,3,4,5},{5,4,3,2,1})</f>
        <v>4</v>
      </c>
      <c r="AI46" s="31">
        <v>2</v>
      </c>
      <c r="AJ46" s="31">
        <v>2</v>
      </c>
      <c r="AK46" s="31">
        <v>4</v>
      </c>
      <c r="AL46" s="31">
        <v>4</v>
      </c>
      <c r="AM46" s="31">
        <v>5</v>
      </c>
      <c r="AN46" s="31">
        <v>4</v>
      </c>
      <c r="AO46" s="31">
        <v>4</v>
      </c>
      <c r="AP46" s="31">
        <v>5</v>
      </c>
      <c r="AQ46" s="31">
        <v>5</v>
      </c>
      <c r="AR46" s="32">
        <f t="shared" si="24"/>
        <v>10</v>
      </c>
      <c r="AS46" s="31">
        <f t="shared" si="25"/>
        <v>3.3332999999999999</v>
      </c>
      <c r="AT46" s="31">
        <f t="shared" si="2"/>
        <v>13</v>
      </c>
      <c r="AU46" s="31">
        <f t="shared" si="3"/>
        <v>4.3333000000000004</v>
      </c>
      <c r="AV46" s="31">
        <f t="shared" si="4"/>
        <v>23</v>
      </c>
      <c r="AW46" s="33">
        <f t="shared" si="5"/>
        <v>3.8332999999999999</v>
      </c>
      <c r="AX46" s="32">
        <f t="shared" si="26"/>
        <v>24</v>
      </c>
      <c r="AY46" s="31">
        <f t="shared" si="27"/>
        <v>4</v>
      </c>
      <c r="AZ46" s="31">
        <f t="shared" si="28"/>
        <v>21</v>
      </c>
      <c r="BA46" s="31">
        <f t="shared" si="29"/>
        <v>2.625</v>
      </c>
      <c r="BB46" s="31">
        <f t="shared" si="10"/>
        <v>45</v>
      </c>
      <c r="BC46" s="33">
        <f t="shared" si="11"/>
        <v>3.21</v>
      </c>
      <c r="BD46" s="32">
        <f t="shared" si="30"/>
        <v>6</v>
      </c>
      <c r="BE46" s="31">
        <f t="shared" si="31"/>
        <v>2</v>
      </c>
      <c r="BF46" s="31">
        <f t="shared" si="32"/>
        <v>2</v>
      </c>
      <c r="BG46" s="31">
        <f t="shared" si="33"/>
        <v>2</v>
      </c>
      <c r="BH46" s="31">
        <f t="shared" si="16"/>
        <v>8</v>
      </c>
      <c r="BI46" s="33">
        <f t="shared" si="17"/>
        <v>1.33</v>
      </c>
      <c r="BJ46" s="32">
        <f t="shared" si="23"/>
        <v>15</v>
      </c>
      <c r="BK46" s="33">
        <f t="shared" si="18"/>
        <v>2.5</v>
      </c>
      <c r="BL46" s="32">
        <f t="shared" si="19"/>
        <v>14</v>
      </c>
      <c r="BM46" s="33">
        <f t="shared" si="20"/>
        <v>4.67</v>
      </c>
      <c r="BN46" s="32">
        <f t="shared" si="21"/>
        <v>105</v>
      </c>
      <c r="BO46" s="33">
        <f t="shared" si="22"/>
        <v>3</v>
      </c>
      <c r="BP46" s="1"/>
    </row>
    <row r="47" spans="1:68" x14ac:dyDescent="0.3">
      <c r="A47" s="30">
        <v>48</v>
      </c>
      <c r="B47" s="1"/>
      <c r="C47" s="2">
        <v>1</v>
      </c>
      <c r="D47">
        <v>2</v>
      </c>
      <c r="E47">
        <v>3</v>
      </c>
      <c r="F47">
        <v>2</v>
      </c>
      <c r="G47">
        <v>4</v>
      </c>
      <c r="H47">
        <v>2</v>
      </c>
      <c r="I47">
        <v>4</v>
      </c>
      <c r="J47">
        <v>2</v>
      </c>
      <c r="K47" s="37">
        <v>5</v>
      </c>
      <c r="L47">
        <v>2</v>
      </c>
      <c r="M47">
        <v>2</v>
      </c>
      <c r="N47">
        <v>1</v>
      </c>
      <c r="O47">
        <v>1</v>
      </c>
      <c r="P47">
        <v>4</v>
      </c>
      <c r="Q47">
        <v>2</v>
      </c>
      <c r="R47">
        <v>4</v>
      </c>
      <c r="S47">
        <v>2</v>
      </c>
      <c r="T47">
        <v>4</v>
      </c>
      <c r="U47">
        <v>4</v>
      </c>
      <c r="V47">
        <v>4</v>
      </c>
      <c r="W47">
        <v>3</v>
      </c>
      <c r="X47">
        <v>2</v>
      </c>
      <c r="Y47">
        <f>LOOKUP(X47,{1,2,3,4,5},{5,4,3,2,1})</f>
        <v>4</v>
      </c>
      <c r="Z47">
        <v>3</v>
      </c>
      <c r="AA47">
        <v>2</v>
      </c>
      <c r="AB47">
        <v>2</v>
      </c>
      <c r="AC47">
        <v>2</v>
      </c>
      <c r="AD47">
        <f>LOOKUP(AC47,{1,2,3,4,5},{5,4,3,2,1})</f>
        <v>4</v>
      </c>
      <c r="AE47">
        <v>1</v>
      </c>
      <c r="AF47">
        <f>LOOKUP(AE47,{1,2,3,4,5},{5,4,3,2,1})</f>
        <v>5</v>
      </c>
      <c r="AG47">
        <v>1</v>
      </c>
      <c r="AH47">
        <f>LOOKUP(AG47,{1,2,3,4,5},{5,4,3,2,1})</f>
        <v>5</v>
      </c>
      <c r="AI47">
        <v>5</v>
      </c>
      <c r="AJ47">
        <v>4</v>
      </c>
      <c r="AK47">
        <v>5</v>
      </c>
      <c r="AL47">
        <v>4</v>
      </c>
      <c r="AM47">
        <v>4</v>
      </c>
      <c r="AN47">
        <v>4</v>
      </c>
      <c r="AO47">
        <v>2</v>
      </c>
      <c r="AP47">
        <v>2</v>
      </c>
      <c r="AQ47">
        <v>2</v>
      </c>
      <c r="AR47" s="2">
        <f t="shared" si="24"/>
        <v>7</v>
      </c>
      <c r="AS47">
        <f t="shared" si="25"/>
        <v>2.3332999999999999</v>
      </c>
      <c r="AT47">
        <f t="shared" si="2"/>
        <v>12</v>
      </c>
      <c r="AU47">
        <f t="shared" si="3"/>
        <v>4</v>
      </c>
      <c r="AV47">
        <f t="shared" si="4"/>
        <v>19</v>
      </c>
      <c r="AW47" s="3">
        <f t="shared" si="5"/>
        <v>3.1667000000000001</v>
      </c>
      <c r="AX47" s="2">
        <f t="shared" si="26"/>
        <v>22</v>
      </c>
      <c r="AY47">
        <f t="shared" si="27"/>
        <v>3.6667000000000001</v>
      </c>
      <c r="AZ47">
        <f t="shared" si="28"/>
        <v>16</v>
      </c>
      <c r="BA47">
        <f t="shared" si="29"/>
        <v>2</v>
      </c>
      <c r="BB47">
        <f t="shared" si="10"/>
        <v>38</v>
      </c>
      <c r="BC47" s="3">
        <f t="shared" si="11"/>
        <v>2.71</v>
      </c>
      <c r="BD47" s="2">
        <f t="shared" si="30"/>
        <v>11</v>
      </c>
      <c r="BE47">
        <f t="shared" si="31"/>
        <v>3.6667000000000001</v>
      </c>
      <c r="BF47">
        <f t="shared" si="32"/>
        <v>7</v>
      </c>
      <c r="BG47">
        <f t="shared" si="33"/>
        <v>2.3332999999999999</v>
      </c>
      <c r="BH47">
        <f t="shared" si="16"/>
        <v>18</v>
      </c>
      <c r="BI47" s="3">
        <f t="shared" si="17"/>
        <v>3</v>
      </c>
      <c r="BJ47" s="2">
        <f t="shared" si="23"/>
        <v>28</v>
      </c>
      <c r="BK47" s="3">
        <f t="shared" si="18"/>
        <v>4.67</v>
      </c>
      <c r="BL47" s="2">
        <f t="shared" si="19"/>
        <v>6</v>
      </c>
      <c r="BM47" s="3">
        <f t="shared" si="20"/>
        <v>2</v>
      </c>
      <c r="BN47" s="2">
        <f t="shared" si="21"/>
        <v>109</v>
      </c>
      <c r="BO47" s="3">
        <f t="shared" si="22"/>
        <v>3.11</v>
      </c>
      <c r="BP47" s="1"/>
    </row>
    <row r="48" spans="1:68" x14ac:dyDescent="0.3">
      <c r="A48" s="30">
        <v>49</v>
      </c>
      <c r="B48" s="1"/>
      <c r="C48" s="2">
        <v>1</v>
      </c>
      <c r="D48">
        <v>2</v>
      </c>
      <c r="E48">
        <v>3</v>
      </c>
      <c r="F48">
        <v>1</v>
      </c>
      <c r="G48">
        <v>4</v>
      </c>
      <c r="H48">
        <v>2</v>
      </c>
      <c r="I48">
        <v>2</v>
      </c>
      <c r="J48">
        <v>2</v>
      </c>
      <c r="K48" s="37">
        <v>5</v>
      </c>
      <c r="L48">
        <v>2</v>
      </c>
      <c r="M48">
        <v>2</v>
      </c>
      <c r="N48">
        <v>1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5</v>
      </c>
      <c r="W48">
        <v>4</v>
      </c>
      <c r="X48">
        <v>2</v>
      </c>
      <c r="Y48">
        <f>LOOKUP(X48,{1,2,3,4,5},{5,4,3,2,1})</f>
        <v>4</v>
      </c>
      <c r="Z48">
        <v>2</v>
      </c>
      <c r="AA48">
        <v>2</v>
      </c>
      <c r="AB48">
        <v>2</v>
      </c>
      <c r="AC48">
        <v>2</v>
      </c>
      <c r="AD48">
        <f>LOOKUP(AC48,{1,2,3,4,5},{5,4,3,2,1})</f>
        <v>4</v>
      </c>
      <c r="AE48">
        <v>2</v>
      </c>
      <c r="AF48">
        <f>LOOKUP(AE48,{1,2,3,4,5},{5,4,3,2,1})</f>
        <v>4</v>
      </c>
      <c r="AG48">
        <v>2</v>
      </c>
      <c r="AH48">
        <f>LOOKUP(AG48,{1,2,3,4,5},{5,4,3,2,1})</f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3</v>
      </c>
      <c r="AO48">
        <v>2</v>
      </c>
      <c r="AP48">
        <v>2</v>
      </c>
      <c r="AQ48">
        <v>2</v>
      </c>
      <c r="AR48" s="2">
        <f t="shared" si="24"/>
        <v>6</v>
      </c>
      <c r="AS48">
        <f t="shared" si="25"/>
        <v>2</v>
      </c>
      <c r="AT48">
        <f t="shared" si="2"/>
        <v>11</v>
      </c>
      <c r="AU48">
        <f t="shared" si="3"/>
        <v>3.6667000000000001</v>
      </c>
      <c r="AV48">
        <f t="shared" si="4"/>
        <v>17</v>
      </c>
      <c r="AW48" s="3">
        <f t="shared" si="5"/>
        <v>2.8334000000000001</v>
      </c>
      <c r="AX48" s="2">
        <f t="shared" si="26"/>
        <v>14</v>
      </c>
      <c r="AY48">
        <f t="shared" si="27"/>
        <v>2.3332999999999999</v>
      </c>
      <c r="AZ48">
        <f t="shared" si="28"/>
        <v>15</v>
      </c>
      <c r="BA48">
        <f t="shared" si="29"/>
        <v>1.875</v>
      </c>
      <c r="BB48">
        <f t="shared" si="10"/>
        <v>29</v>
      </c>
      <c r="BC48" s="3">
        <f t="shared" si="11"/>
        <v>2.0699999999999998</v>
      </c>
      <c r="BD48" s="2">
        <f t="shared" si="30"/>
        <v>13</v>
      </c>
      <c r="BE48">
        <f t="shared" si="31"/>
        <v>4.3333000000000004</v>
      </c>
      <c r="BF48">
        <f t="shared" si="32"/>
        <v>6</v>
      </c>
      <c r="BG48">
        <f t="shared" si="33"/>
        <v>2</v>
      </c>
      <c r="BH48">
        <f t="shared" si="16"/>
        <v>19</v>
      </c>
      <c r="BI48" s="3">
        <f t="shared" si="17"/>
        <v>3.17</v>
      </c>
      <c r="BJ48" s="2">
        <f t="shared" si="23"/>
        <v>24</v>
      </c>
      <c r="BK48" s="3">
        <f t="shared" si="18"/>
        <v>4</v>
      </c>
      <c r="BL48" s="2">
        <f t="shared" si="19"/>
        <v>6</v>
      </c>
      <c r="BM48" s="3">
        <f t="shared" si="20"/>
        <v>2</v>
      </c>
      <c r="BN48" s="2">
        <f t="shared" si="21"/>
        <v>95</v>
      </c>
      <c r="BO48" s="3">
        <f t="shared" si="22"/>
        <v>2.71</v>
      </c>
      <c r="BP48" s="1"/>
    </row>
    <row r="49" spans="1:68" x14ac:dyDescent="0.3">
      <c r="A49" s="30">
        <v>50</v>
      </c>
      <c r="B49" s="1"/>
      <c r="C49" s="2">
        <v>1</v>
      </c>
      <c r="D49">
        <v>3</v>
      </c>
      <c r="E49">
        <v>4</v>
      </c>
      <c r="F49">
        <v>3</v>
      </c>
      <c r="G49">
        <v>4</v>
      </c>
      <c r="H49">
        <v>4</v>
      </c>
      <c r="I49">
        <v>5</v>
      </c>
      <c r="J49">
        <v>2</v>
      </c>
      <c r="K49" s="37">
        <v>5</v>
      </c>
      <c r="L49">
        <v>4</v>
      </c>
      <c r="M49">
        <v>2</v>
      </c>
      <c r="N49">
        <v>2</v>
      </c>
      <c r="O49">
        <v>2</v>
      </c>
      <c r="P49">
        <v>2</v>
      </c>
      <c r="Q49">
        <v>2</v>
      </c>
      <c r="R49">
        <v>3</v>
      </c>
      <c r="S49">
        <v>3</v>
      </c>
      <c r="T49">
        <v>4</v>
      </c>
      <c r="U49">
        <v>3</v>
      </c>
      <c r="V49">
        <v>4</v>
      </c>
      <c r="W49">
        <v>2</v>
      </c>
      <c r="X49">
        <v>2</v>
      </c>
      <c r="Y49">
        <f>LOOKUP(X49,{1,2,3,4,5},{5,4,3,2,1})</f>
        <v>4</v>
      </c>
      <c r="Z49">
        <v>4</v>
      </c>
      <c r="AA49">
        <v>3</v>
      </c>
      <c r="AB49">
        <v>4</v>
      </c>
      <c r="AC49">
        <v>4</v>
      </c>
      <c r="AD49">
        <f>LOOKUP(AC49,{1,2,3,4,5},{5,4,3,2,1})</f>
        <v>2</v>
      </c>
      <c r="AE49">
        <v>4</v>
      </c>
      <c r="AF49">
        <f>LOOKUP(AE49,{1,2,3,4,5},{5,4,3,2,1})</f>
        <v>2</v>
      </c>
      <c r="AG49">
        <v>4</v>
      </c>
      <c r="AH49">
        <f>LOOKUP(AG49,{1,2,3,4,5},{5,4,3,2,1})</f>
        <v>2</v>
      </c>
      <c r="AI49">
        <v>2</v>
      </c>
      <c r="AJ49">
        <v>2</v>
      </c>
      <c r="AK49">
        <v>2</v>
      </c>
      <c r="AL49">
        <v>2</v>
      </c>
      <c r="AM49">
        <v>3</v>
      </c>
      <c r="AN49">
        <v>3</v>
      </c>
      <c r="AO49">
        <v>3</v>
      </c>
      <c r="AP49">
        <v>3</v>
      </c>
      <c r="AQ49">
        <v>4</v>
      </c>
      <c r="AR49" s="2">
        <f t="shared" si="24"/>
        <v>10</v>
      </c>
      <c r="AS49">
        <f t="shared" si="25"/>
        <v>3.3332999999999999</v>
      </c>
      <c r="AT49">
        <f t="shared" si="2"/>
        <v>8</v>
      </c>
      <c r="AU49">
        <f t="shared" si="3"/>
        <v>2.6667000000000001</v>
      </c>
      <c r="AV49">
        <f t="shared" si="4"/>
        <v>18</v>
      </c>
      <c r="AW49" s="3">
        <f t="shared" si="5"/>
        <v>3</v>
      </c>
      <c r="AX49" s="2">
        <f t="shared" si="26"/>
        <v>20</v>
      </c>
      <c r="AY49">
        <f t="shared" si="27"/>
        <v>3.3332999999999999</v>
      </c>
      <c r="AZ49">
        <f t="shared" si="28"/>
        <v>22</v>
      </c>
      <c r="BA49">
        <f t="shared" si="29"/>
        <v>2.75</v>
      </c>
      <c r="BB49">
        <f t="shared" si="10"/>
        <v>42</v>
      </c>
      <c r="BC49" s="3">
        <f t="shared" si="11"/>
        <v>3</v>
      </c>
      <c r="BD49" s="2">
        <f t="shared" si="30"/>
        <v>10</v>
      </c>
      <c r="BE49">
        <f t="shared" si="31"/>
        <v>3.3332999999999999</v>
      </c>
      <c r="BF49">
        <f t="shared" si="32"/>
        <v>11</v>
      </c>
      <c r="BG49">
        <f t="shared" si="33"/>
        <v>3.6667000000000001</v>
      </c>
      <c r="BH49">
        <f t="shared" si="16"/>
        <v>21</v>
      </c>
      <c r="BI49" s="3">
        <f t="shared" si="17"/>
        <v>3.5</v>
      </c>
      <c r="BJ49" s="2">
        <f t="shared" si="23"/>
        <v>12</v>
      </c>
      <c r="BK49" s="3">
        <f t="shared" si="18"/>
        <v>2</v>
      </c>
      <c r="BL49" s="2">
        <f t="shared" si="19"/>
        <v>10</v>
      </c>
      <c r="BM49" s="3">
        <f t="shared" si="20"/>
        <v>3.33</v>
      </c>
      <c r="BN49" s="2">
        <f t="shared" si="21"/>
        <v>103</v>
      </c>
      <c r="BO49" s="3">
        <f t="shared" si="22"/>
        <v>2.94</v>
      </c>
      <c r="BP49" s="1"/>
    </row>
    <row r="50" spans="1:68" x14ac:dyDescent="0.3">
      <c r="A50" s="30">
        <v>51</v>
      </c>
      <c r="B50" s="1"/>
      <c r="C50" s="2">
        <v>1</v>
      </c>
      <c r="D50">
        <v>2</v>
      </c>
      <c r="E50">
        <v>4</v>
      </c>
      <c r="F50">
        <v>2</v>
      </c>
      <c r="G50">
        <v>4</v>
      </c>
      <c r="H50">
        <v>2</v>
      </c>
      <c r="I50">
        <v>5</v>
      </c>
      <c r="J50">
        <v>2</v>
      </c>
      <c r="K50" s="37">
        <v>5</v>
      </c>
      <c r="L50">
        <v>4</v>
      </c>
      <c r="M50">
        <v>4</v>
      </c>
      <c r="N50">
        <v>3</v>
      </c>
      <c r="O50">
        <v>2</v>
      </c>
      <c r="P50">
        <v>4</v>
      </c>
      <c r="Q50">
        <v>4</v>
      </c>
      <c r="R50">
        <v>5</v>
      </c>
      <c r="S50">
        <v>4</v>
      </c>
      <c r="T50">
        <v>5</v>
      </c>
      <c r="U50">
        <v>3</v>
      </c>
      <c r="V50">
        <v>5</v>
      </c>
      <c r="W50">
        <v>4</v>
      </c>
      <c r="X50">
        <v>2</v>
      </c>
      <c r="Y50">
        <f>LOOKUP(X50,{1,2,3,4,5},{5,4,3,2,1})</f>
        <v>4</v>
      </c>
      <c r="Z50">
        <v>4</v>
      </c>
      <c r="AA50">
        <v>4</v>
      </c>
      <c r="AB50">
        <v>4</v>
      </c>
      <c r="AC50">
        <v>4</v>
      </c>
      <c r="AD50">
        <f>LOOKUP(AC50,{1,2,3,4,5},{5,4,3,2,1})</f>
        <v>2</v>
      </c>
      <c r="AE50">
        <v>3</v>
      </c>
      <c r="AF50">
        <f>LOOKUP(AE50,{1,2,3,4,5},{5,4,3,2,1})</f>
        <v>3</v>
      </c>
      <c r="AG50">
        <v>2</v>
      </c>
      <c r="AH50">
        <f>LOOKUP(AG50,{1,2,3,4,5},{5,4,3,2,1})</f>
        <v>4</v>
      </c>
      <c r="AI50">
        <v>3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2</v>
      </c>
      <c r="AP50">
        <v>2</v>
      </c>
      <c r="AQ50">
        <v>2</v>
      </c>
      <c r="AR50" s="2">
        <f t="shared" si="24"/>
        <v>8</v>
      </c>
      <c r="AS50">
        <f t="shared" si="25"/>
        <v>2.6667000000000001</v>
      </c>
      <c r="AT50">
        <f t="shared" si="2"/>
        <v>12</v>
      </c>
      <c r="AU50">
        <f t="shared" si="3"/>
        <v>4</v>
      </c>
      <c r="AV50">
        <f t="shared" si="4"/>
        <v>20</v>
      </c>
      <c r="AW50" s="3">
        <f t="shared" si="5"/>
        <v>3.3334000000000001</v>
      </c>
      <c r="AX50" s="2">
        <f t="shared" si="26"/>
        <v>27</v>
      </c>
      <c r="AY50">
        <f t="shared" si="27"/>
        <v>4.5</v>
      </c>
      <c r="AZ50">
        <f t="shared" si="28"/>
        <v>24</v>
      </c>
      <c r="BA50">
        <f t="shared" si="29"/>
        <v>3</v>
      </c>
      <c r="BB50">
        <f t="shared" si="10"/>
        <v>51</v>
      </c>
      <c r="BC50" s="3">
        <f t="shared" si="11"/>
        <v>3.64</v>
      </c>
      <c r="BD50" s="2">
        <f t="shared" si="30"/>
        <v>13</v>
      </c>
      <c r="BE50">
        <f t="shared" si="31"/>
        <v>4.3333000000000004</v>
      </c>
      <c r="BF50">
        <f t="shared" si="32"/>
        <v>12</v>
      </c>
      <c r="BG50">
        <f t="shared" si="33"/>
        <v>4</v>
      </c>
      <c r="BH50">
        <f t="shared" si="16"/>
        <v>25</v>
      </c>
      <c r="BI50" s="3">
        <f t="shared" si="17"/>
        <v>4.17</v>
      </c>
      <c r="BJ50" s="2">
        <f t="shared" si="23"/>
        <v>20</v>
      </c>
      <c r="BK50" s="3">
        <f t="shared" si="18"/>
        <v>3.33</v>
      </c>
      <c r="BL50" s="2">
        <f t="shared" si="19"/>
        <v>6</v>
      </c>
      <c r="BM50" s="3">
        <f t="shared" si="20"/>
        <v>2</v>
      </c>
      <c r="BN50" s="2">
        <f t="shared" si="21"/>
        <v>122</v>
      </c>
      <c r="BO50" s="3">
        <f t="shared" si="22"/>
        <v>3.49</v>
      </c>
      <c r="BP50" s="1"/>
    </row>
    <row r="51" spans="1:68" x14ac:dyDescent="0.3">
      <c r="A51" s="30">
        <v>52</v>
      </c>
      <c r="B51" s="1"/>
      <c r="C51" s="2">
        <v>1</v>
      </c>
      <c r="D51">
        <v>4</v>
      </c>
      <c r="E51">
        <v>4</v>
      </c>
      <c r="F51">
        <v>2</v>
      </c>
      <c r="G51">
        <v>4</v>
      </c>
      <c r="H51">
        <v>2</v>
      </c>
      <c r="I51">
        <v>4</v>
      </c>
      <c r="J51">
        <v>2</v>
      </c>
      <c r="K51" s="37">
        <v>5</v>
      </c>
      <c r="L51">
        <v>3</v>
      </c>
      <c r="M51">
        <v>4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3</v>
      </c>
      <c r="W51">
        <v>2</v>
      </c>
      <c r="X51">
        <v>2</v>
      </c>
      <c r="Y51">
        <f>LOOKUP(X51,{1,2,3,4,5},{5,4,3,2,1})</f>
        <v>4</v>
      </c>
      <c r="Z51">
        <v>3</v>
      </c>
      <c r="AA51">
        <v>3</v>
      </c>
      <c r="AB51">
        <v>3</v>
      </c>
      <c r="AC51">
        <v>2</v>
      </c>
      <c r="AD51">
        <f>LOOKUP(AC51,{1,2,3,4,5},{5,4,3,2,1})</f>
        <v>4</v>
      </c>
      <c r="AE51">
        <v>2</v>
      </c>
      <c r="AF51">
        <f>LOOKUP(AE51,{1,2,3,4,5},{5,4,3,2,1})</f>
        <v>4</v>
      </c>
      <c r="AG51">
        <v>2</v>
      </c>
      <c r="AH51">
        <f>LOOKUP(AG51,{1,2,3,4,5},{5,4,3,2,1})</f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3</v>
      </c>
      <c r="AP51">
        <v>3</v>
      </c>
      <c r="AQ51">
        <v>2</v>
      </c>
      <c r="AR51" s="2">
        <f t="shared" si="24"/>
        <v>10</v>
      </c>
      <c r="AS51">
        <f t="shared" si="25"/>
        <v>3.3332999999999999</v>
      </c>
      <c r="AT51">
        <f t="shared" si="2"/>
        <v>12</v>
      </c>
      <c r="AU51">
        <f t="shared" si="3"/>
        <v>4</v>
      </c>
      <c r="AV51">
        <f t="shared" si="4"/>
        <v>22</v>
      </c>
      <c r="AW51" s="3">
        <f t="shared" si="5"/>
        <v>3.6667000000000001</v>
      </c>
      <c r="AX51" s="2">
        <f t="shared" si="26"/>
        <v>16</v>
      </c>
      <c r="AY51">
        <f t="shared" si="27"/>
        <v>2.6667000000000001</v>
      </c>
      <c r="AZ51">
        <f t="shared" si="28"/>
        <v>19</v>
      </c>
      <c r="BA51">
        <f t="shared" si="29"/>
        <v>2.375</v>
      </c>
      <c r="BB51">
        <f t="shared" si="10"/>
        <v>35</v>
      </c>
      <c r="BC51" s="3">
        <f t="shared" si="11"/>
        <v>2.5</v>
      </c>
      <c r="BD51" s="2">
        <f t="shared" si="30"/>
        <v>9</v>
      </c>
      <c r="BE51">
        <f t="shared" si="31"/>
        <v>3</v>
      </c>
      <c r="BF51">
        <f t="shared" si="32"/>
        <v>9</v>
      </c>
      <c r="BG51">
        <f t="shared" si="33"/>
        <v>3</v>
      </c>
      <c r="BH51">
        <f t="shared" si="16"/>
        <v>18</v>
      </c>
      <c r="BI51" s="3">
        <f t="shared" si="17"/>
        <v>3</v>
      </c>
      <c r="BJ51" s="2">
        <f t="shared" si="23"/>
        <v>24</v>
      </c>
      <c r="BK51" s="3">
        <f t="shared" si="18"/>
        <v>4</v>
      </c>
      <c r="BL51" s="2">
        <f t="shared" si="19"/>
        <v>8</v>
      </c>
      <c r="BM51" s="3">
        <f t="shared" si="20"/>
        <v>2.67</v>
      </c>
      <c r="BN51" s="2">
        <f t="shared" si="21"/>
        <v>107</v>
      </c>
      <c r="BO51" s="3">
        <f t="shared" si="22"/>
        <v>3.06</v>
      </c>
      <c r="BP51" s="1"/>
    </row>
    <row r="52" spans="1:68" x14ac:dyDescent="0.3">
      <c r="A52" s="30">
        <v>53</v>
      </c>
      <c r="B52" s="1"/>
      <c r="C52" s="2">
        <v>1</v>
      </c>
      <c r="D52">
        <v>5</v>
      </c>
      <c r="E52">
        <v>5</v>
      </c>
      <c r="F52">
        <v>5</v>
      </c>
      <c r="G52">
        <v>5</v>
      </c>
      <c r="H52">
        <v>4</v>
      </c>
      <c r="I52">
        <v>5</v>
      </c>
      <c r="J52">
        <v>3</v>
      </c>
      <c r="K52" s="37">
        <v>5</v>
      </c>
      <c r="L52">
        <v>4</v>
      </c>
      <c r="M52">
        <v>4</v>
      </c>
      <c r="N52">
        <v>1</v>
      </c>
      <c r="O52">
        <v>1</v>
      </c>
      <c r="P52">
        <v>1</v>
      </c>
      <c r="Q52">
        <v>4</v>
      </c>
      <c r="R52">
        <v>2</v>
      </c>
      <c r="S52">
        <v>3</v>
      </c>
      <c r="T52">
        <v>2</v>
      </c>
      <c r="U52">
        <v>3</v>
      </c>
      <c r="V52">
        <v>5</v>
      </c>
      <c r="W52">
        <v>2</v>
      </c>
      <c r="X52">
        <v>1</v>
      </c>
      <c r="Y52">
        <f>LOOKUP(X52,{1,2,3,4,5},{5,4,3,2,1})</f>
        <v>5</v>
      </c>
      <c r="Z52">
        <v>5</v>
      </c>
      <c r="AA52">
        <v>2</v>
      </c>
      <c r="AB52">
        <v>2</v>
      </c>
      <c r="AC52">
        <v>4</v>
      </c>
      <c r="AD52">
        <f>LOOKUP(AC52,{1,2,3,4,5},{5,4,3,2,1})</f>
        <v>2</v>
      </c>
      <c r="AE52">
        <v>2</v>
      </c>
      <c r="AF52">
        <f>LOOKUP(AE52,{1,2,3,4,5},{5,4,3,2,1})</f>
        <v>4</v>
      </c>
      <c r="AG52">
        <v>2</v>
      </c>
      <c r="AH52">
        <f>LOOKUP(AG52,{1,2,3,4,5},{5,4,3,2,1})</f>
        <v>4</v>
      </c>
      <c r="AI52">
        <v>4</v>
      </c>
      <c r="AJ52">
        <v>4</v>
      </c>
      <c r="AK52">
        <v>5</v>
      </c>
      <c r="AL52">
        <v>4</v>
      </c>
      <c r="AM52">
        <v>3</v>
      </c>
      <c r="AN52">
        <v>3</v>
      </c>
      <c r="AO52">
        <v>1</v>
      </c>
      <c r="AP52">
        <v>4</v>
      </c>
      <c r="AQ52">
        <v>1</v>
      </c>
      <c r="AR52" s="2">
        <f t="shared" si="24"/>
        <v>15</v>
      </c>
      <c r="AS52">
        <f t="shared" si="25"/>
        <v>5</v>
      </c>
      <c r="AT52">
        <f t="shared" si="2"/>
        <v>10</v>
      </c>
      <c r="AU52">
        <f t="shared" si="3"/>
        <v>3.3332999999999999</v>
      </c>
      <c r="AV52">
        <f t="shared" si="4"/>
        <v>25</v>
      </c>
      <c r="AW52" s="3">
        <f t="shared" si="5"/>
        <v>4.1666999999999996</v>
      </c>
      <c r="AX52" s="2">
        <f t="shared" si="26"/>
        <v>19</v>
      </c>
      <c r="AY52">
        <f t="shared" si="27"/>
        <v>3.1667000000000001</v>
      </c>
      <c r="AZ52">
        <f t="shared" si="28"/>
        <v>23</v>
      </c>
      <c r="BA52">
        <f t="shared" si="29"/>
        <v>2.875</v>
      </c>
      <c r="BB52">
        <f t="shared" si="10"/>
        <v>42</v>
      </c>
      <c r="BC52" s="3">
        <f t="shared" si="11"/>
        <v>3</v>
      </c>
      <c r="BD52" s="2">
        <f t="shared" si="30"/>
        <v>12</v>
      </c>
      <c r="BE52">
        <f t="shared" si="31"/>
        <v>4</v>
      </c>
      <c r="BF52">
        <f t="shared" si="32"/>
        <v>9</v>
      </c>
      <c r="BG52">
        <f t="shared" si="33"/>
        <v>3</v>
      </c>
      <c r="BH52">
        <f t="shared" si="16"/>
        <v>21</v>
      </c>
      <c r="BI52" s="3">
        <f t="shared" si="17"/>
        <v>3.5</v>
      </c>
      <c r="BJ52" s="2">
        <f t="shared" si="23"/>
        <v>23</v>
      </c>
      <c r="BK52" s="3">
        <f t="shared" si="18"/>
        <v>3.83</v>
      </c>
      <c r="BL52" s="2">
        <f t="shared" si="19"/>
        <v>6</v>
      </c>
      <c r="BM52" s="3">
        <f t="shared" si="20"/>
        <v>2</v>
      </c>
      <c r="BN52" s="2">
        <f t="shared" si="21"/>
        <v>117</v>
      </c>
      <c r="BO52" s="3">
        <f t="shared" si="22"/>
        <v>3.34</v>
      </c>
      <c r="BP52" s="1"/>
    </row>
    <row r="53" spans="1:68" x14ac:dyDescent="0.3">
      <c r="A53" s="30">
        <v>54</v>
      </c>
      <c r="B53" s="1"/>
      <c r="C53" s="2">
        <v>1</v>
      </c>
      <c r="D53">
        <v>4</v>
      </c>
      <c r="E53">
        <v>4</v>
      </c>
      <c r="F53">
        <v>4</v>
      </c>
      <c r="G53">
        <v>2</v>
      </c>
      <c r="H53">
        <v>3</v>
      </c>
      <c r="I53">
        <v>2</v>
      </c>
      <c r="J53">
        <v>3</v>
      </c>
      <c r="K53" s="37">
        <v>5</v>
      </c>
      <c r="L53">
        <v>4</v>
      </c>
      <c r="M53">
        <v>3</v>
      </c>
      <c r="N53">
        <v>2</v>
      </c>
      <c r="O53">
        <v>3</v>
      </c>
      <c r="P53">
        <v>3</v>
      </c>
      <c r="Q53">
        <v>2</v>
      </c>
      <c r="R53">
        <v>4</v>
      </c>
      <c r="S53">
        <v>4</v>
      </c>
      <c r="T53">
        <v>5</v>
      </c>
      <c r="U53">
        <v>4</v>
      </c>
      <c r="V53">
        <v>4</v>
      </c>
      <c r="W53">
        <v>4</v>
      </c>
      <c r="X53">
        <v>2</v>
      </c>
      <c r="Y53">
        <f>LOOKUP(X53,{1,2,3,4,5},{5,4,3,2,1})</f>
        <v>4</v>
      </c>
      <c r="Z53">
        <v>5</v>
      </c>
      <c r="AA53">
        <v>4</v>
      </c>
      <c r="AB53">
        <v>4</v>
      </c>
      <c r="AC53">
        <v>4</v>
      </c>
      <c r="AD53">
        <f>LOOKUP(AC53,{1,2,3,4,5},{5,4,3,2,1})</f>
        <v>2</v>
      </c>
      <c r="AE53">
        <v>3</v>
      </c>
      <c r="AF53">
        <f>LOOKUP(AE53,{1,2,3,4,5},{5,4,3,2,1})</f>
        <v>3</v>
      </c>
      <c r="AG53">
        <v>3</v>
      </c>
      <c r="AH53">
        <f>LOOKUP(AG53,{1,2,3,4,5},{5,4,3,2,1})</f>
        <v>3</v>
      </c>
      <c r="AI53">
        <v>4</v>
      </c>
      <c r="AJ53">
        <v>4</v>
      </c>
      <c r="AK53">
        <v>2</v>
      </c>
      <c r="AL53">
        <v>2</v>
      </c>
      <c r="AM53">
        <v>3</v>
      </c>
      <c r="AN53">
        <v>3</v>
      </c>
      <c r="AO53">
        <v>3</v>
      </c>
      <c r="AP53">
        <v>2</v>
      </c>
      <c r="AQ53">
        <v>2</v>
      </c>
      <c r="AR53" s="2">
        <f t="shared" si="24"/>
        <v>12</v>
      </c>
      <c r="AS53">
        <f t="shared" si="25"/>
        <v>4</v>
      </c>
      <c r="AT53">
        <f t="shared" si="2"/>
        <v>8</v>
      </c>
      <c r="AU53">
        <f t="shared" si="3"/>
        <v>2.6667000000000001</v>
      </c>
      <c r="AV53">
        <f t="shared" si="4"/>
        <v>20</v>
      </c>
      <c r="AW53" s="3">
        <f t="shared" si="5"/>
        <v>3.3334000000000001</v>
      </c>
      <c r="AX53" s="2">
        <f t="shared" si="26"/>
        <v>18</v>
      </c>
      <c r="AY53">
        <f t="shared" si="27"/>
        <v>3</v>
      </c>
      <c r="AZ53">
        <f t="shared" si="28"/>
        <v>26</v>
      </c>
      <c r="BA53">
        <f t="shared" si="29"/>
        <v>3.25</v>
      </c>
      <c r="BB53">
        <f t="shared" si="10"/>
        <v>44</v>
      </c>
      <c r="BC53" s="3">
        <f t="shared" si="11"/>
        <v>3.14</v>
      </c>
      <c r="BD53" s="2">
        <f t="shared" si="30"/>
        <v>12</v>
      </c>
      <c r="BE53">
        <f t="shared" si="31"/>
        <v>4</v>
      </c>
      <c r="BF53">
        <f t="shared" si="32"/>
        <v>13</v>
      </c>
      <c r="BG53">
        <f t="shared" si="33"/>
        <v>4.3333000000000004</v>
      </c>
      <c r="BH53">
        <f t="shared" si="16"/>
        <v>25</v>
      </c>
      <c r="BI53" s="3">
        <f t="shared" si="17"/>
        <v>4.17</v>
      </c>
      <c r="BJ53" s="2">
        <f t="shared" si="23"/>
        <v>18</v>
      </c>
      <c r="BK53" s="3">
        <f t="shared" si="18"/>
        <v>3</v>
      </c>
      <c r="BL53" s="2">
        <f t="shared" si="19"/>
        <v>7</v>
      </c>
      <c r="BM53" s="3">
        <f t="shared" si="20"/>
        <v>2.33</v>
      </c>
      <c r="BN53" s="2">
        <f t="shared" si="21"/>
        <v>114</v>
      </c>
      <c r="BO53" s="3">
        <f t="shared" si="22"/>
        <v>3.26</v>
      </c>
      <c r="BP53" s="1"/>
    </row>
    <row r="54" spans="1:68" x14ac:dyDescent="0.3">
      <c r="A54" s="30">
        <v>55</v>
      </c>
      <c r="B54" s="1"/>
      <c r="C54" s="2">
        <v>1</v>
      </c>
      <c r="D54">
        <v>4</v>
      </c>
      <c r="E54">
        <v>5</v>
      </c>
      <c r="F54">
        <v>2</v>
      </c>
      <c r="G54">
        <v>5</v>
      </c>
      <c r="H54">
        <v>4</v>
      </c>
      <c r="I54">
        <v>2</v>
      </c>
      <c r="J54">
        <v>2</v>
      </c>
      <c r="K54" s="37">
        <v>5</v>
      </c>
      <c r="L54">
        <v>2</v>
      </c>
      <c r="M54">
        <v>1</v>
      </c>
      <c r="N54">
        <v>1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5</v>
      </c>
      <c r="W54">
        <v>5</v>
      </c>
      <c r="X54">
        <v>1</v>
      </c>
      <c r="Y54">
        <f>LOOKUP(X54,{1,2,3,4,5},{5,4,3,2,1})</f>
        <v>5</v>
      </c>
      <c r="Z54">
        <v>5</v>
      </c>
      <c r="AA54">
        <v>4</v>
      </c>
      <c r="AB54">
        <v>4</v>
      </c>
      <c r="AC54">
        <v>1</v>
      </c>
      <c r="AD54">
        <f>LOOKUP(AC54,{1,2,3,4,5},{5,4,3,2,1})</f>
        <v>5</v>
      </c>
      <c r="AE54">
        <v>1</v>
      </c>
      <c r="AF54">
        <f>LOOKUP(AE54,{1,2,3,4,5},{5,4,3,2,1})</f>
        <v>5</v>
      </c>
      <c r="AG54">
        <v>1</v>
      </c>
      <c r="AH54">
        <f>LOOKUP(AG54,{1,2,3,4,5},{5,4,3,2,1})</f>
        <v>5</v>
      </c>
      <c r="AI54">
        <v>4</v>
      </c>
      <c r="AJ54">
        <v>4</v>
      </c>
      <c r="AK54">
        <v>4</v>
      </c>
      <c r="AL54">
        <v>3</v>
      </c>
      <c r="AM54">
        <v>4</v>
      </c>
      <c r="AN54">
        <v>3</v>
      </c>
      <c r="AO54">
        <v>2</v>
      </c>
      <c r="AP54">
        <v>2</v>
      </c>
      <c r="AQ54">
        <v>2</v>
      </c>
      <c r="AR54" s="2">
        <f t="shared" si="24"/>
        <v>11</v>
      </c>
      <c r="AS54">
        <f t="shared" si="25"/>
        <v>3.6667000000000001</v>
      </c>
      <c r="AT54">
        <f t="shared" si="2"/>
        <v>10</v>
      </c>
      <c r="AU54">
        <f t="shared" si="3"/>
        <v>3.3332999999999999</v>
      </c>
      <c r="AV54">
        <f t="shared" si="4"/>
        <v>21</v>
      </c>
      <c r="AW54" s="3">
        <f t="shared" si="5"/>
        <v>3.5</v>
      </c>
      <c r="AX54" s="2">
        <f t="shared" si="26"/>
        <v>15</v>
      </c>
      <c r="AY54">
        <f t="shared" si="27"/>
        <v>2.5</v>
      </c>
      <c r="AZ54">
        <f t="shared" si="28"/>
        <v>16</v>
      </c>
      <c r="BA54">
        <f t="shared" si="29"/>
        <v>2</v>
      </c>
      <c r="BB54">
        <f t="shared" si="10"/>
        <v>31</v>
      </c>
      <c r="BC54" s="3">
        <f t="shared" si="11"/>
        <v>2.21</v>
      </c>
      <c r="BD54" s="2">
        <f t="shared" si="30"/>
        <v>15</v>
      </c>
      <c r="BE54">
        <f t="shared" si="31"/>
        <v>5</v>
      </c>
      <c r="BF54">
        <f t="shared" si="32"/>
        <v>13</v>
      </c>
      <c r="BG54">
        <f t="shared" si="33"/>
        <v>4.3333000000000004</v>
      </c>
      <c r="BH54">
        <f t="shared" si="16"/>
        <v>28</v>
      </c>
      <c r="BI54" s="3">
        <f t="shared" si="17"/>
        <v>4.67</v>
      </c>
      <c r="BJ54" s="2">
        <f t="shared" si="23"/>
        <v>27</v>
      </c>
      <c r="BK54" s="3">
        <f t="shared" si="18"/>
        <v>4.5</v>
      </c>
      <c r="BL54" s="2">
        <f t="shared" si="19"/>
        <v>6</v>
      </c>
      <c r="BM54" s="3">
        <f t="shared" si="20"/>
        <v>2</v>
      </c>
      <c r="BN54" s="2">
        <f t="shared" si="21"/>
        <v>113</v>
      </c>
      <c r="BO54" s="3">
        <f t="shared" si="22"/>
        <v>3.23</v>
      </c>
      <c r="BP54" s="1"/>
    </row>
    <row r="55" spans="1:68" x14ac:dyDescent="0.3">
      <c r="A55" s="30">
        <v>56</v>
      </c>
      <c r="B55" s="1"/>
      <c r="C55" s="2">
        <v>1</v>
      </c>
      <c r="D55">
        <v>2</v>
      </c>
      <c r="E55">
        <v>2</v>
      </c>
      <c r="F55">
        <v>1</v>
      </c>
      <c r="G55">
        <v>2</v>
      </c>
      <c r="H55">
        <v>3</v>
      </c>
      <c r="I55">
        <v>4</v>
      </c>
      <c r="J55">
        <v>2</v>
      </c>
      <c r="K55" s="37">
        <v>5</v>
      </c>
      <c r="L55">
        <v>2</v>
      </c>
      <c r="M55">
        <v>3</v>
      </c>
      <c r="N55">
        <v>2</v>
      </c>
      <c r="O55">
        <v>3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4</v>
      </c>
      <c r="W55">
        <v>4</v>
      </c>
      <c r="X55">
        <v>2</v>
      </c>
      <c r="Y55">
        <f>LOOKUP(X55,{1,2,3,4,5},{5,4,3,2,1})</f>
        <v>4</v>
      </c>
      <c r="Z55">
        <v>3</v>
      </c>
      <c r="AA55">
        <v>4</v>
      </c>
      <c r="AB55">
        <v>4</v>
      </c>
      <c r="AC55">
        <v>2</v>
      </c>
      <c r="AD55">
        <f>LOOKUP(AC55,{1,2,3,4,5},{5,4,3,2,1})</f>
        <v>4</v>
      </c>
      <c r="AE55">
        <v>1</v>
      </c>
      <c r="AF55">
        <f>LOOKUP(AE55,{1,2,3,4,5},{5,4,3,2,1})</f>
        <v>5</v>
      </c>
      <c r="AG55">
        <v>1</v>
      </c>
      <c r="AH55">
        <f>LOOKUP(AG55,{1,2,3,4,5},{5,4,3,2,1})</f>
        <v>5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2</v>
      </c>
      <c r="AP55">
        <v>2</v>
      </c>
      <c r="AQ55">
        <v>1</v>
      </c>
      <c r="AR55" s="2">
        <f t="shared" si="24"/>
        <v>5</v>
      </c>
      <c r="AS55">
        <f t="shared" si="25"/>
        <v>1.6667000000000001</v>
      </c>
      <c r="AT55">
        <f t="shared" si="2"/>
        <v>12</v>
      </c>
      <c r="AU55">
        <f t="shared" si="3"/>
        <v>4</v>
      </c>
      <c r="AV55">
        <f t="shared" si="4"/>
        <v>17</v>
      </c>
      <c r="AW55" s="3">
        <f t="shared" si="5"/>
        <v>2.8334000000000001</v>
      </c>
      <c r="AX55" s="2">
        <f t="shared" si="26"/>
        <v>14</v>
      </c>
      <c r="AY55">
        <f t="shared" si="27"/>
        <v>2.3332999999999999</v>
      </c>
      <c r="AZ55">
        <f t="shared" si="28"/>
        <v>19</v>
      </c>
      <c r="BA55">
        <f t="shared" si="29"/>
        <v>2.375</v>
      </c>
      <c r="BB55">
        <f t="shared" si="10"/>
        <v>33</v>
      </c>
      <c r="BC55" s="3">
        <f t="shared" si="11"/>
        <v>2.36</v>
      </c>
      <c r="BD55" s="2">
        <f t="shared" si="30"/>
        <v>12</v>
      </c>
      <c r="BE55">
        <f t="shared" si="31"/>
        <v>4</v>
      </c>
      <c r="BF55">
        <f t="shared" si="32"/>
        <v>11</v>
      </c>
      <c r="BG55">
        <f t="shared" si="33"/>
        <v>3.6667000000000001</v>
      </c>
      <c r="BH55">
        <f t="shared" si="16"/>
        <v>23</v>
      </c>
      <c r="BI55" s="3">
        <f t="shared" si="17"/>
        <v>3.83</v>
      </c>
      <c r="BJ55" s="2">
        <f t="shared" si="23"/>
        <v>26</v>
      </c>
      <c r="BK55" s="3">
        <f t="shared" si="18"/>
        <v>4.33</v>
      </c>
      <c r="BL55" s="2">
        <f t="shared" si="19"/>
        <v>5</v>
      </c>
      <c r="BM55" s="3">
        <f t="shared" si="20"/>
        <v>1.67</v>
      </c>
      <c r="BN55" s="2">
        <f t="shared" si="21"/>
        <v>104</v>
      </c>
      <c r="BO55" s="3">
        <f t="shared" si="22"/>
        <v>2.97</v>
      </c>
      <c r="BP55" s="1"/>
    </row>
    <row r="56" spans="1:68" x14ac:dyDescent="0.3">
      <c r="A56" s="30">
        <v>57</v>
      </c>
      <c r="B56" s="1"/>
      <c r="C56" s="2">
        <v>1</v>
      </c>
      <c r="D56">
        <v>5</v>
      </c>
      <c r="E56">
        <v>5</v>
      </c>
      <c r="F56">
        <v>4</v>
      </c>
      <c r="G56">
        <v>5</v>
      </c>
      <c r="H56">
        <v>4</v>
      </c>
      <c r="I56">
        <v>5</v>
      </c>
      <c r="J56">
        <v>4</v>
      </c>
      <c r="K56" s="37">
        <v>5</v>
      </c>
      <c r="L56">
        <v>3</v>
      </c>
      <c r="M56">
        <v>4</v>
      </c>
      <c r="N56">
        <v>4</v>
      </c>
      <c r="O56">
        <v>4</v>
      </c>
      <c r="P56">
        <v>2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2</v>
      </c>
      <c r="Y56">
        <f>LOOKUP(X56,{1,2,3,4,5},{5,4,3,2,1})</f>
        <v>4</v>
      </c>
      <c r="Z56">
        <v>3</v>
      </c>
      <c r="AA56">
        <v>4</v>
      </c>
      <c r="AB56">
        <v>4</v>
      </c>
      <c r="AC56">
        <v>2</v>
      </c>
      <c r="AD56">
        <f>LOOKUP(AC56,{1,2,3,4,5},{5,4,3,2,1})</f>
        <v>4</v>
      </c>
      <c r="AE56">
        <v>2</v>
      </c>
      <c r="AF56">
        <f>LOOKUP(AE56,{1,2,3,4,5},{5,4,3,2,1})</f>
        <v>4</v>
      </c>
      <c r="AG56">
        <v>2</v>
      </c>
      <c r="AH56">
        <f>LOOKUP(AG56,{1,2,3,4,5},{5,4,3,2,1})</f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3</v>
      </c>
      <c r="AP56">
        <v>3</v>
      </c>
      <c r="AQ56">
        <v>3</v>
      </c>
      <c r="AR56" s="2">
        <f t="shared" si="24"/>
        <v>14</v>
      </c>
      <c r="AS56">
        <f t="shared" si="25"/>
        <v>4.6666999999999996</v>
      </c>
      <c r="AT56">
        <f t="shared" si="2"/>
        <v>12</v>
      </c>
      <c r="AU56">
        <f t="shared" si="3"/>
        <v>4</v>
      </c>
      <c r="AV56">
        <f t="shared" si="4"/>
        <v>26</v>
      </c>
      <c r="AW56" s="3">
        <f t="shared" si="5"/>
        <v>4.3334000000000001</v>
      </c>
      <c r="AX56" s="2">
        <f t="shared" si="26"/>
        <v>24</v>
      </c>
      <c r="AY56">
        <f t="shared" si="27"/>
        <v>4</v>
      </c>
      <c r="AZ56">
        <f t="shared" si="28"/>
        <v>31</v>
      </c>
      <c r="BA56">
        <f t="shared" si="29"/>
        <v>3.875</v>
      </c>
      <c r="BB56">
        <f t="shared" si="10"/>
        <v>55</v>
      </c>
      <c r="BC56" s="3">
        <f t="shared" si="11"/>
        <v>3.93</v>
      </c>
      <c r="BD56" s="2">
        <f t="shared" si="30"/>
        <v>12</v>
      </c>
      <c r="BE56">
        <f t="shared" si="31"/>
        <v>4</v>
      </c>
      <c r="BF56">
        <f t="shared" si="32"/>
        <v>11</v>
      </c>
      <c r="BG56">
        <f t="shared" si="33"/>
        <v>3.6667000000000001</v>
      </c>
      <c r="BH56">
        <f t="shared" si="16"/>
        <v>23</v>
      </c>
      <c r="BI56" s="3">
        <f t="shared" si="17"/>
        <v>3.83</v>
      </c>
      <c r="BJ56" s="2">
        <f t="shared" si="23"/>
        <v>24</v>
      </c>
      <c r="BK56" s="3">
        <f t="shared" si="18"/>
        <v>4</v>
      </c>
      <c r="BL56" s="2">
        <f t="shared" si="19"/>
        <v>9</v>
      </c>
      <c r="BM56" s="3">
        <f t="shared" si="20"/>
        <v>3</v>
      </c>
      <c r="BN56" s="2">
        <f t="shared" si="21"/>
        <v>137</v>
      </c>
      <c r="BO56" s="3">
        <f t="shared" si="22"/>
        <v>3.91</v>
      </c>
      <c r="BP56" s="1"/>
    </row>
    <row r="57" spans="1:68" x14ac:dyDescent="0.3">
      <c r="A57" s="30">
        <v>58</v>
      </c>
      <c r="B57" s="1"/>
      <c r="C57" s="32">
        <v>1</v>
      </c>
      <c r="D57" s="31">
        <v>3</v>
      </c>
      <c r="E57" s="31">
        <v>3</v>
      </c>
      <c r="F57" s="31">
        <v>1</v>
      </c>
      <c r="G57" s="31">
        <v>4</v>
      </c>
      <c r="H57" s="31">
        <v>1</v>
      </c>
      <c r="I57" s="31">
        <v>4</v>
      </c>
      <c r="J57" s="31">
        <v>2</v>
      </c>
      <c r="K57" s="31">
        <v>5</v>
      </c>
      <c r="L57" s="31">
        <v>2</v>
      </c>
      <c r="M57" s="31">
        <v>4</v>
      </c>
      <c r="N57" s="31">
        <v>3</v>
      </c>
      <c r="O57" s="31">
        <v>3</v>
      </c>
      <c r="P57" s="31">
        <v>3</v>
      </c>
      <c r="Q57" s="31">
        <v>5</v>
      </c>
      <c r="R57" s="31">
        <v>4</v>
      </c>
      <c r="S57" s="31" t="s">
        <v>668</v>
      </c>
      <c r="T57" s="31">
        <v>4</v>
      </c>
      <c r="U57" s="31">
        <v>3</v>
      </c>
      <c r="V57" s="31">
        <v>5</v>
      </c>
      <c r="W57" s="31">
        <v>3</v>
      </c>
      <c r="X57" s="31">
        <v>1</v>
      </c>
      <c r="Y57" s="31">
        <f>LOOKUP(X57,{1,2,3,4,5},{5,4,3,2,1})</f>
        <v>5</v>
      </c>
      <c r="Z57" s="31">
        <v>3</v>
      </c>
      <c r="AA57" s="31">
        <v>3</v>
      </c>
      <c r="AB57" s="31">
        <v>3</v>
      </c>
      <c r="AC57" s="31">
        <v>1</v>
      </c>
      <c r="AD57" s="31">
        <f>LOOKUP(AC57,{1,2,3,4,5},{5,4,3,2,1})</f>
        <v>5</v>
      </c>
      <c r="AE57" s="31">
        <v>1</v>
      </c>
      <c r="AF57" s="31">
        <f>LOOKUP(AE57,{1,2,3,4,5},{5,4,3,2,1})</f>
        <v>5</v>
      </c>
      <c r="AG57" s="31">
        <v>1</v>
      </c>
      <c r="AH57" s="31">
        <f>LOOKUP(AG57,{1,2,3,4,5},{5,4,3,2,1})</f>
        <v>5</v>
      </c>
      <c r="AI57" s="31">
        <v>5</v>
      </c>
      <c r="AJ57" s="31">
        <v>5</v>
      </c>
      <c r="AK57" s="31">
        <v>5</v>
      </c>
      <c r="AL57" s="31">
        <v>4</v>
      </c>
      <c r="AM57" s="31">
        <v>4</v>
      </c>
      <c r="AN57" s="31">
        <v>4</v>
      </c>
      <c r="AO57" s="31">
        <v>2</v>
      </c>
      <c r="AP57" s="31">
        <v>3</v>
      </c>
      <c r="AQ57" s="31">
        <v>2</v>
      </c>
      <c r="AR57" s="32">
        <f t="shared" si="24"/>
        <v>7</v>
      </c>
      <c r="AS57" s="31">
        <f t="shared" si="25"/>
        <v>2.3332999999999999</v>
      </c>
      <c r="AT57" s="31">
        <f t="shared" si="2"/>
        <v>12</v>
      </c>
      <c r="AU57" s="31">
        <f t="shared" si="3"/>
        <v>4</v>
      </c>
      <c r="AV57" s="31">
        <f t="shared" si="4"/>
        <v>19</v>
      </c>
      <c r="AW57" s="33">
        <f t="shared" si="5"/>
        <v>3.1667000000000001</v>
      </c>
      <c r="AX57" s="32">
        <f t="shared" si="26"/>
        <v>24</v>
      </c>
      <c r="AY57" s="31">
        <f t="shared" si="27"/>
        <v>4</v>
      </c>
      <c r="AZ57" s="31">
        <f t="shared" si="28"/>
        <v>18</v>
      </c>
      <c r="BA57" s="31">
        <f t="shared" si="29"/>
        <v>2.5714000000000001</v>
      </c>
      <c r="BB57" s="31">
        <f t="shared" si="10"/>
        <v>42</v>
      </c>
      <c r="BC57" s="33">
        <f t="shared" si="11"/>
        <v>3</v>
      </c>
      <c r="BD57" s="32">
        <f t="shared" si="30"/>
        <v>13</v>
      </c>
      <c r="BE57" s="31">
        <f t="shared" si="31"/>
        <v>4.3333000000000004</v>
      </c>
      <c r="BF57" s="31">
        <f t="shared" si="32"/>
        <v>9</v>
      </c>
      <c r="BG57" s="31">
        <f t="shared" si="33"/>
        <v>3</v>
      </c>
      <c r="BH57" s="31">
        <f t="shared" si="16"/>
        <v>22</v>
      </c>
      <c r="BI57" s="33">
        <f t="shared" si="17"/>
        <v>3.67</v>
      </c>
      <c r="BJ57" s="32">
        <f t="shared" si="23"/>
        <v>30</v>
      </c>
      <c r="BK57" s="33">
        <f t="shared" si="18"/>
        <v>5</v>
      </c>
      <c r="BL57" s="32">
        <f t="shared" si="19"/>
        <v>7</v>
      </c>
      <c r="BM57" s="33">
        <f t="shared" si="20"/>
        <v>2.33</v>
      </c>
      <c r="BN57" s="32">
        <f t="shared" si="21"/>
        <v>120</v>
      </c>
      <c r="BO57" s="33">
        <f t="shared" si="22"/>
        <v>3.43</v>
      </c>
      <c r="BP57" s="1"/>
    </row>
    <row r="58" spans="1:68" x14ac:dyDescent="0.3">
      <c r="A58" s="30">
        <v>60</v>
      </c>
      <c r="B58" s="1"/>
      <c r="C58" s="2">
        <v>1</v>
      </c>
      <c r="D58">
        <v>2</v>
      </c>
      <c r="E58">
        <v>2</v>
      </c>
      <c r="F58">
        <v>2</v>
      </c>
      <c r="G58">
        <v>4</v>
      </c>
      <c r="H58">
        <v>2</v>
      </c>
      <c r="I58">
        <v>4</v>
      </c>
      <c r="J58">
        <v>2</v>
      </c>
      <c r="K58" s="37">
        <v>5</v>
      </c>
      <c r="L58">
        <v>4</v>
      </c>
      <c r="M58">
        <v>4</v>
      </c>
      <c r="N58">
        <v>2</v>
      </c>
      <c r="O58">
        <v>2</v>
      </c>
      <c r="P58">
        <v>2</v>
      </c>
      <c r="Q58">
        <v>2</v>
      </c>
      <c r="R58">
        <v>2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f>LOOKUP(X58,{1,2,3,4,5},{5,4,3,2,1})</f>
        <v>2</v>
      </c>
      <c r="Z58">
        <v>4</v>
      </c>
      <c r="AA58">
        <v>4</v>
      </c>
      <c r="AB58">
        <v>4</v>
      </c>
      <c r="AC58">
        <v>4</v>
      </c>
      <c r="AD58">
        <f>LOOKUP(AC58,{1,2,3,4,5},{5,4,3,2,1})</f>
        <v>2</v>
      </c>
      <c r="AE58">
        <v>2</v>
      </c>
      <c r="AF58">
        <f>LOOKUP(AE58,{1,2,3,4,5},{5,4,3,2,1})</f>
        <v>4</v>
      </c>
      <c r="AG58">
        <v>2</v>
      </c>
      <c r="AH58">
        <f>LOOKUP(AG58,{1,2,3,4,5},{5,4,3,2,1})</f>
        <v>4</v>
      </c>
      <c r="AI58">
        <v>3</v>
      </c>
      <c r="AJ58">
        <v>4</v>
      </c>
      <c r="AK58">
        <v>4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4</v>
      </c>
      <c r="AR58" s="2">
        <f t="shared" si="24"/>
        <v>6</v>
      </c>
      <c r="AS58">
        <f t="shared" si="25"/>
        <v>2</v>
      </c>
      <c r="AT58">
        <f t="shared" si="2"/>
        <v>6</v>
      </c>
      <c r="AU58">
        <f t="shared" si="3"/>
        <v>2</v>
      </c>
      <c r="AV58">
        <f t="shared" si="4"/>
        <v>12</v>
      </c>
      <c r="AW58" s="3">
        <f t="shared" si="5"/>
        <v>2</v>
      </c>
      <c r="AX58" s="2">
        <f t="shared" si="26"/>
        <v>18</v>
      </c>
      <c r="AY58">
        <f t="shared" si="27"/>
        <v>3</v>
      </c>
      <c r="AZ58">
        <f t="shared" si="28"/>
        <v>24</v>
      </c>
      <c r="BA58">
        <f t="shared" si="29"/>
        <v>3</v>
      </c>
      <c r="BB58">
        <f t="shared" si="10"/>
        <v>42</v>
      </c>
      <c r="BC58" s="3">
        <f t="shared" si="11"/>
        <v>3</v>
      </c>
      <c r="BD58" s="2">
        <f t="shared" si="30"/>
        <v>10</v>
      </c>
      <c r="BE58">
        <f t="shared" si="31"/>
        <v>3.3332999999999999</v>
      </c>
      <c r="BF58">
        <f t="shared" si="32"/>
        <v>12</v>
      </c>
      <c r="BG58">
        <f t="shared" si="33"/>
        <v>4</v>
      </c>
      <c r="BH58">
        <f t="shared" si="16"/>
        <v>22</v>
      </c>
      <c r="BI58" s="3">
        <f t="shared" si="17"/>
        <v>3.67</v>
      </c>
      <c r="BJ58" s="2">
        <f t="shared" si="23"/>
        <v>21</v>
      </c>
      <c r="BK58" s="3">
        <f t="shared" si="18"/>
        <v>3.5</v>
      </c>
      <c r="BL58" s="2">
        <f t="shared" si="19"/>
        <v>8</v>
      </c>
      <c r="BM58" s="3">
        <f t="shared" si="20"/>
        <v>2.67</v>
      </c>
      <c r="BN58" s="2">
        <f t="shared" si="21"/>
        <v>105</v>
      </c>
      <c r="BO58" s="3">
        <f t="shared" si="22"/>
        <v>3</v>
      </c>
      <c r="BP58" s="1"/>
    </row>
    <row r="59" spans="1:68" x14ac:dyDescent="0.3">
      <c r="A59" s="30">
        <v>62</v>
      </c>
      <c r="B59" s="1"/>
      <c r="C59" s="2">
        <v>1</v>
      </c>
      <c r="D59">
        <v>4</v>
      </c>
      <c r="E59">
        <v>4</v>
      </c>
      <c r="F59">
        <v>2</v>
      </c>
      <c r="G59">
        <v>5</v>
      </c>
      <c r="H59">
        <v>1</v>
      </c>
      <c r="I59">
        <v>4</v>
      </c>
      <c r="J59">
        <v>1</v>
      </c>
      <c r="K59" s="37">
        <v>5</v>
      </c>
      <c r="L59">
        <v>4</v>
      </c>
      <c r="M59">
        <v>2</v>
      </c>
      <c r="N59">
        <v>1</v>
      </c>
      <c r="O59">
        <v>2</v>
      </c>
      <c r="P59">
        <v>2</v>
      </c>
      <c r="Q59">
        <v>4</v>
      </c>
      <c r="R59">
        <v>3</v>
      </c>
      <c r="S59">
        <v>3</v>
      </c>
      <c r="T59">
        <v>4</v>
      </c>
      <c r="U59">
        <v>4</v>
      </c>
      <c r="V59">
        <v>5</v>
      </c>
      <c r="W59">
        <v>1</v>
      </c>
      <c r="X59">
        <v>4</v>
      </c>
      <c r="Y59">
        <f>LOOKUP(X59,{1,2,3,4,5},{5,4,3,2,1})</f>
        <v>2</v>
      </c>
      <c r="Z59">
        <v>4</v>
      </c>
      <c r="AA59">
        <v>2</v>
      </c>
      <c r="AB59">
        <v>2</v>
      </c>
      <c r="AC59">
        <v>2</v>
      </c>
      <c r="AD59">
        <f>LOOKUP(AC59,{1,2,3,4,5},{5,4,3,2,1})</f>
        <v>4</v>
      </c>
      <c r="AE59">
        <v>2</v>
      </c>
      <c r="AF59">
        <f>LOOKUP(AE59,{1,2,3,4,5},{5,4,3,2,1})</f>
        <v>4</v>
      </c>
      <c r="AG59">
        <v>1</v>
      </c>
      <c r="AH59">
        <f>LOOKUP(AG59,{1,2,3,4,5},{5,4,3,2,1})</f>
        <v>5</v>
      </c>
      <c r="AI59">
        <v>4</v>
      </c>
      <c r="AJ59">
        <v>4</v>
      </c>
      <c r="AK59">
        <v>4</v>
      </c>
      <c r="AL59">
        <v>3</v>
      </c>
      <c r="AM59">
        <v>4</v>
      </c>
      <c r="AN59">
        <v>3</v>
      </c>
      <c r="AO59">
        <v>1</v>
      </c>
      <c r="AP59">
        <v>5</v>
      </c>
      <c r="AQ59">
        <v>2</v>
      </c>
      <c r="AR59" s="2">
        <f t="shared" si="24"/>
        <v>10</v>
      </c>
      <c r="AS59">
        <f t="shared" si="25"/>
        <v>3.3332999999999999</v>
      </c>
      <c r="AT59">
        <f t="shared" si="2"/>
        <v>10</v>
      </c>
      <c r="AU59">
        <f t="shared" si="3"/>
        <v>3.3332999999999999</v>
      </c>
      <c r="AV59">
        <f t="shared" si="4"/>
        <v>20</v>
      </c>
      <c r="AW59" s="3">
        <f t="shared" si="5"/>
        <v>3.3332999999999999</v>
      </c>
      <c r="AX59" s="2">
        <f t="shared" si="26"/>
        <v>22</v>
      </c>
      <c r="AY59">
        <f t="shared" si="27"/>
        <v>3.6667000000000001</v>
      </c>
      <c r="AZ59">
        <f t="shared" si="28"/>
        <v>18</v>
      </c>
      <c r="BA59">
        <f t="shared" si="29"/>
        <v>2.25</v>
      </c>
      <c r="BB59">
        <f t="shared" si="10"/>
        <v>40</v>
      </c>
      <c r="BC59" s="3">
        <f t="shared" si="11"/>
        <v>2.86</v>
      </c>
      <c r="BD59" s="2">
        <f t="shared" si="30"/>
        <v>8</v>
      </c>
      <c r="BE59">
        <f t="shared" si="31"/>
        <v>2.6667000000000001</v>
      </c>
      <c r="BF59">
        <f t="shared" si="32"/>
        <v>8</v>
      </c>
      <c r="BG59">
        <f t="shared" si="33"/>
        <v>2.6667000000000001</v>
      </c>
      <c r="BH59">
        <f t="shared" si="16"/>
        <v>16</v>
      </c>
      <c r="BI59" s="3">
        <f t="shared" si="17"/>
        <v>2.67</v>
      </c>
      <c r="BJ59" s="2">
        <f t="shared" si="23"/>
        <v>25</v>
      </c>
      <c r="BK59" s="3">
        <f t="shared" si="18"/>
        <v>4.17</v>
      </c>
      <c r="BL59" s="2">
        <f t="shared" si="19"/>
        <v>8</v>
      </c>
      <c r="BM59" s="3">
        <f t="shared" si="20"/>
        <v>2.67</v>
      </c>
      <c r="BN59" s="2">
        <f t="shared" si="21"/>
        <v>109</v>
      </c>
      <c r="BO59" s="3">
        <f t="shared" si="22"/>
        <v>3.11</v>
      </c>
      <c r="BP59" s="1"/>
    </row>
    <row r="60" spans="1:68" x14ac:dyDescent="0.3">
      <c r="A60" s="30">
        <v>63</v>
      </c>
      <c r="B60" s="1"/>
      <c r="C60" s="2">
        <v>1</v>
      </c>
      <c r="D60">
        <v>4</v>
      </c>
      <c r="E60">
        <v>4</v>
      </c>
      <c r="F60">
        <v>2</v>
      </c>
      <c r="G60">
        <v>5</v>
      </c>
      <c r="H60">
        <v>1</v>
      </c>
      <c r="I60">
        <v>4</v>
      </c>
      <c r="J60">
        <v>1</v>
      </c>
      <c r="K60" s="37">
        <v>5</v>
      </c>
      <c r="L60">
        <v>4</v>
      </c>
      <c r="M60">
        <v>2</v>
      </c>
      <c r="N60">
        <v>1</v>
      </c>
      <c r="O60">
        <v>2</v>
      </c>
      <c r="P60">
        <v>2</v>
      </c>
      <c r="Q60">
        <v>4</v>
      </c>
      <c r="R60">
        <v>3</v>
      </c>
      <c r="S60">
        <v>3</v>
      </c>
      <c r="T60">
        <v>4</v>
      </c>
      <c r="U60">
        <v>4</v>
      </c>
      <c r="V60">
        <v>5</v>
      </c>
      <c r="W60">
        <v>1</v>
      </c>
      <c r="X60">
        <v>4</v>
      </c>
      <c r="Y60">
        <f>LOOKUP(X60,{1,2,3,4,5},{5,4,3,2,1})</f>
        <v>2</v>
      </c>
      <c r="Z60">
        <v>4</v>
      </c>
      <c r="AA60">
        <v>2</v>
      </c>
      <c r="AB60">
        <v>2</v>
      </c>
      <c r="AC60">
        <v>2</v>
      </c>
      <c r="AD60">
        <f>LOOKUP(AC60,{1,2,3,4,5},{5,4,3,2,1})</f>
        <v>4</v>
      </c>
      <c r="AE60">
        <v>2</v>
      </c>
      <c r="AF60">
        <f>LOOKUP(AE60,{1,2,3,4,5},{5,4,3,2,1})</f>
        <v>4</v>
      </c>
      <c r="AG60">
        <v>1</v>
      </c>
      <c r="AH60">
        <f>LOOKUP(AG60,{1,2,3,4,5},{5,4,3,2,1})</f>
        <v>5</v>
      </c>
      <c r="AI60">
        <v>4</v>
      </c>
      <c r="AJ60">
        <v>4</v>
      </c>
      <c r="AK60">
        <v>4</v>
      </c>
      <c r="AL60">
        <v>3</v>
      </c>
      <c r="AM60">
        <v>4</v>
      </c>
      <c r="AN60">
        <v>3</v>
      </c>
      <c r="AO60">
        <v>1</v>
      </c>
      <c r="AP60">
        <v>5</v>
      </c>
      <c r="AQ60">
        <v>2</v>
      </c>
      <c r="AR60" s="2">
        <f t="shared" si="24"/>
        <v>10</v>
      </c>
      <c r="AS60">
        <f t="shared" si="25"/>
        <v>3.3332999999999999</v>
      </c>
      <c r="AT60">
        <f t="shared" si="2"/>
        <v>10</v>
      </c>
      <c r="AU60">
        <f t="shared" si="3"/>
        <v>3.3332999999999999</v>
      </c>
      <c r="AV60">
        <f t="shared" si="4"/>
        <v>20</v>
      </c>
      <c r="AW60" s="3">
        <f t="shared" si="5"/>
        <v>3.3332999999999999</v>
      </c>
      <c r="AX60" s="2">
        <f t="shared" si="26"/>
        <v>22</v>
      </c>
      <c r="AY60">
        <f t="shared" si="27"/>
        <v>3.6667000000000001</v>
      </c>
      <c r="AZ60">
        <f t="shared" si="28"/>
        <v>18</v>
      </c>
      <c r="BA60">
        <f t="shared" si="29"/>
        <v>2.25</v>
      </c>
      <c r="BB60">
        <f t="shared" si="10"/>
        <v>40</v>
      </c>
      <c r="BC60" s="3">
        <f t="shared" si="11"/>
        <v>2.86</v>
      </c>
      <c r="BD60" s="2">
        <f t="shared" si="30"/>
        <v>8</v>
      </c>
      <c r="BE60">
        <f t="shared" si="31"/>
        <v>2.6667000000000001</v>
      </c>
      <c r="BF60">
        <f t="shared" si="32"/>
        <v>8</v>
      </c>
      <c r="BG60">
        <f t="shared" si="33"/>
        <v>2.6667000000000001</v>
      </c>
      <c r="BH60">
        <f t="shared" si="16"/>
        <v>16</v>
      </c>
      <c r="BI60" s="3">
        <f t="shared" si="17"/>
        <v>2.67</v>
      </c>
      <c r="BJ60" s="2">
        <f t="shared" si="23"/>
        <v>25</v>
      </c>
      <c r="BK60" s="3">
        <f t="shared" si="18"/>
        <v>4.17</v>
      </c>
      <c r="BL60" s="2">
        <f t="shared" si="19"/>
        <v>8</v>
      </c>
      <c r="BM60" s="3">
        <f t="shared" si="20"/>
        <v>2.67</v>
      </c>
      <c r="BN60" s="2">
        <f t="shared" si="21"/>
        <v>109</v>
      </c>
      <c r="BO60" s="3">
        <f t="shared" si="22"/>
        <v>3.11</v>
      </c>
      <c r="BP60" s="1"/>
    </row>
    <row r="61" spans="1:68" x14ac:dyDescent="0.3">
      <c r="A61" s="30">
        <v>64</v>
      </c>
      <c r="B61" s="1"/>
      <c r="C61" s="2">
        <v>1</v>
      </c>
      <c r="D61">
        <v>5</v>
      </c>
      <c r="E61">
        <v>5</v>
      </c>
      <c r="F61">
        <v>4</v>
      </c>
      <c r="G61">
        <v>5</v>
      </c>
      <c r="H61">
        <v>4</v>
      </c>
      <c r="I61">
        <v>5</v>
      </c>
      <c r="J61">
        <v>2</v>
      </c>
      <c r="K61" s="37">
        <v>5</v>
      </c>
      <c r="L61">
        <v>4</v>
      </c>
      <c r="M61">
        <v>5</v>
      </c>
      <c r="N61">
        <v>1</v>
      </c>
      <c r="O61">
        <v>2</v>
      </c>
      <c r="P61">
        <v>4</v>
      </c>
      <c r="Q61">
        <v>4</v>
      </c>
      <c r="R61">
        <v>5</v>
      </c>
      <c r="S61">
        <v>4</v>
      </c>
      <c r="T61">
        <v>2</v>
      </c>
      <c r="U61">
        <v>2</v>
      </c>
      <c r="V61">
        <v>5</v>
      </c>
      <c r="W61">
        <v>5</v>
      </c>
      <c r="X61">
        <v>2</v>
      </c>
      <c r="Y61">
        <f>LOOKUP(X61,{1,2,3,4,5},{5,4,3,2,1})</f>
        <v>4</v>
      </c>
      <c r="Z61">
        <v>5</v>
      </c>
      <c r="AA61">
        <v>5</v>
      </c>
      <c r="AB61">
        <v>5</v>
      </c>
      <c r="AC61">
        <v>4</v>
      </c>
      <c r="AD61">
        <f>LOOKUP(AC61,{1,2,3,4,5},{5,4,3,2,1})</f>
        <v>2</v>
      </c>
      <c r="AE61">
        <v>5</v>
      </c>
      <c r="AF61">
        <f>LOOKUP(AE61,{1,2,3,4,5},{5,4,3,2,1})</f>
        <v>1</v>
      </c>
      <c r="AG61">
        <v>1</v>
      </c>
      <c r="AH61">
        <f>LOOKUP(AG61,{1,2,3,4,5},{5,4,3,2,1})</f>
        <v>5</v>
      </c>
      <c r="AI61">
        <v>4</v>
      </c>
      <c r="AJ61">
        <v>5</v>
      </c>
      <c r="AK61">
        <v>5</v>
      </c>
      <c r="AL61">
        <v>4</v>
      </c>
      <c r="AM61">
        <v>4</v>
      </c>
      <c r="AN61">
        <v>4</v>
      </c>
      <c r="AO61">
        <v>4</v>
      </c>
      <c r="AP61">
        <v>3</v>
      </c>
      <c r="AQ61">
        <v>1</v>
      </c>
      <c r="AR61" s="2">
        <f t="shared" si="24"/>
        <v>14</v>
      </c>
      <c r="AS61">
        <f t="shared" si="25"/>
        <v>4.6666999999999996</v>
      </c>
      <c r="AT61">
        <f t="shared" si="2"/>
        <v>12</v>
      </c>
      <c r="AU61">
        <f t="shared" si="3"/>
        <v>4</v>
      </c>
      <c r="AV61">
        <f t="shared" si="4"/>
        <v>26</v>
      </c>
      <c r="AW61" s="3">
        <f t="shared" si="5"/>
        <v>4.3334000000000001</v>
      </c>
      <c r="AX61" s="2">
        <f t="shared" si="26"/>
        <v>25</v>
      </c>
      <c r="AY61">
        <f t="shared" si="27"/>
        <v>4.1666999999999996</v>
      </c>
      <c r="AZ61">
        <f t="shared" si="28"/>
        <v>24</v>
      </c>
      <c r="BA61">
        <f t="shared" si="29"/>
        <v>3</v>
      </c>
      <c r="BB61">
        <f t="shared" si="10"/>
        <v>49</v>
      </c>
      <c r="BC61" s="3">
        <f t="shared" si="11"/>
        <v>3.5</v>
      </c>
      <c r="BD61" s="2">
        <f t="shared" si="30"/>
        <v>14</v>
      </c>
      <c r="BE61">
        <f t="shared" si="31"/>
        <v>4.6666999999999996</v>
      </c>
      <c r="BF61">
        <f t="shared" si="32"/>
        <v>15</v>
      </c>
      <c r="BG61">
        <f t="shared" si="33"/>
        <v>5</v>
      </c>
      <c r="BH61">
        <f t="shared" si="16"/>
        <v>29</v>
      </c>
      <c r="BI61" s="3">
        <f t="shared" si="17"/>
        <v>4.83</v>
      </c>
      <c r="BJ61" s="2">
        <f t="shared" si="23"/>
        <v>22</v>
      </c>
      <c r="BK61" s="3">
        <f t="shared" si="18"/>
        <v>3.67</v>
      </c>
      <c r="BL61" s="2">
        <f t="shared" si="19"/>
        <v>8</v>
      </c>
      <c r="BM61" s="3">
        <f t="shared" si="20"/>
        <v>2.67</v>
      </c>
      <c r="BN61" s="2">
        <f t="shared" si="21"/>
        <v>134</v>
      </c>
      <c r="BO61" s="3">
        <f t="shared" si="22"/>
        <v>3.83</v>
      </c>
      <c r="BP61" s="1"/>
    </row>
    <row r="62" spans="1:68" x14ac:dyDescent="0.3">
      <c r="A62" s="30">
        <v>65</v>
      </c>
      <c r="B62" s="1"/>
      <c r="C62" s="2">
        <v>1</v>
      </c>
      <c r="D62">
        <v>1</v>
      </c>
      <c r="E62">
        <v>2</v>
      </c>
      <c r="F62">
        <v>1</v>
      </c>
      <c r="G62">
        <v>1</v>
      </c>
      <c r="H62">
        <v>2</v>
      </c>
      <c r="I62">
        <v>4</v>
      </c>
      <c r="J62">
        <v>1</v>
      </c>
      <c r="K62" s="37">
        <v>5</v>
      </c>
      <c r="L62">
        <v>2</v>
      </c>
      <c r="M62">
        <v>1</v>
      </c>
      <c r="N62">
        <v>1</v>
      </c>
      <c r="O62">
        <v>1</v>
      </c>
      <c r="P62">
        <v>1</v>
      </c>
      <c r="Q62">
        <v>1</v>
      </c>
      <c r="R62">
        <v>4</v>
      </c>
      <c r="S62">
        <v>1</v>
      </c>
      <c r="T62">
        <v>1</v>
      </c>
      <c r="U62">
        <v>1</v>
      </c>
      <c r="V62">
        <v>5</v>
      </c>
      <c r="W62">
        <v>2</v>
      </c>
      <c r="X62">
        <v>1</v>
      </c>
      <c r="Y62">
        <f>LOOKUP(X62,{1,2,3,4,5},{5,4,3,2,1})</f>
        <v>5</v>
      </c>
      <c r="Z62">
        <v>2</v>
      </c>
      <c r="AA62">
        <v>2</v>
      </c>
      <c r="AB62">
        <v>2</v>
      </c>
      <c r="AC62">
        <v>2</v>
      </c>
      <c r="AD62">
        <f>LOOKUP(AC62,{1,2,3,4,5},{5,4,3,2,1})</f>
        <v>4</v>
      </c>
      <c r="AE62">
        <v>1</v>
      </c>
      <c r="AF62">
        <f>LOOKUP(AE62,{1,2,3,4,5},{5,4,3,2,1})</f>
        <v>5</v>
      </c>
      <c r="AG62">
        <v>1</v>
      </c>
      <c r="AH62">
        <f>LOOKUP(AG62,{1,2,3,4,5},{5,4,3,2,1})</f>
        <v>5</v>
      </c>
      <c r="AI62">
        <v>4</v>
      </c>
      <c r="AJ62">
        <v>5</v>
      </c>
      <c r="AK62">
        <v>5</v>
      </c>
      <c r="AL62">
        <v>2</v>
      </c>
      <c r="AM62">
        <v>1</v>
      </c>
      <c r="AN62">
        <v>1</v>
      </c>
      <c r="AO62">
        <v>2</v>
      </c>
      <c r="AP62">
        <v>1</v>
      </c>
      <c r="AQ62">
        <v>1</v>
      </c>
      <c r="AR62" s="2">
        <f t="shared" si="24"/>
        <v>4</v>
      </c>
      <c r="AS62">
        <f t="shared" si="25"/>
        <v>1.3332999999999999</v>
      </c>
      <c r="AT62">
        <f t="shared" si="2"/>
        <v>4</v>
      </c>
      <c r="AU62">
        <f t="shared" si="3"/>
        <v>1.3332999999999999</v>
      </c>
      <c r="AV62">
        <f t="shared" si="4"/>
        <v>8</v>
      </c>
      <c r="AW62" s="3">
        <f t="shared" si="5"/>
        <v>1.3332999999999999</v>
      </c>
      <c r="AX62" s="2">
        <f t="shared" si="26"/>
        <v>12</v>
      </c>
      <c r="AY62">
        <f t="shared" si="27"/>
        <v>2</v>
      </c>
      <c r="AZ62">
        <f t="shared" si="28"/>
        <v>10</v>
      </c>
      <c r="BA62">
        <f t="shared" si="29"/>
        <v>1.25</v>
      </c>
      <c r="BB62">
        <f t="shared" si="10"/>
        <v>22</v>
      </c>
      <c r="BC62" s="3">
        <f t="shared" si="11"/>
        <v>1.57</v>
      </c>
      <c r="BD62" s="2">
        <f t="shared" si="30"/>
        <v>12</v>
      </c>
      <c r="BE62">
        <f t="shared" si="31"/>
        <v>4</v>
      </c>
      <c r="BF62">
        <f t="shared" si="32"/>
        <v>6</v>
      </c>
      <c r="BG62">
        <f t="shared" si="33"/>
        <v>2</v>
      </c>
      <c r="BH62">
        <f t="shared" si="16"/>
        <v>18</v>
      </c>
      <c r="BI62" s="3">
        <f t="shared" si="17"/>
        <v>3</v>
      </c>
      <c r="BJ62" s="2">
        <f t="shared" si="23"/>
        <v>28</v>
      </c>
      <c r="BK62" s="3">
        <f t="shared" si="18"/>
        <v>4.67</v>
      </c>
      <c r="BL62" s="2">
        <f t="shared" si="19"/>
        <v>4</v>
      </c>
      <c r="BM62" s="3">
        <f t="shared" si="20"/>
        <v>1.33</v>
      </c>
      <c r="BN62" s="2">
        <f t="shared" si="21"/>
        <v>80</v>
      </c>
      <c r="BO62" s="3">
        <f t="shared" si="22"/>
        <v>2.29</v>
      </c>
      <c r="BP62" s="1"/>
    </row>
    <row r="63" spans="1:68" x14ac:dyDescent="0.3">
      <c r="A63" s="30">
        <v>66</v>
      </c>
      <c r="B63" s="1"/>
      <c r="C63" s="2">
        <v>1</v>
      </c>
      <c r="D63">
        <v>3</v>
      </c>
      <c r="E63">
        <v>4</v>
      </c>
      <c r="F63">
        <v>3</v>
      </c>
      <c r="G63">
        <v>4</v>
      </c>
      <c r="H63">
        <v>2</v>
      </c>
      <c r="I63">
        <v>3</v>
      </c>
      <c r="J63">
        <v>1</v>
      </c>
      <c r="K63" s="37">
        <v>5</v>
      </c>
      <c r="L63">
        <v>3</v>
      </c>
      <c r="M63">
        <v>4</v>
      </c>
      <c r="N63">
        <v>1</v>
      </c>
      <c r="O63">
        <v>1</v>
      </c>
      <c r="P63">
        <v>2</v>
      </c>
      <c r="Q63">
        <v>3</v>
      </c>
      <c r="R63">
        <v>3</v>
      </c>
      <c r="S63">
        <v>2</v>
      </c>
      <c r="T63">
        <v>2</v>
      </c>
      <c r="U63">
        <v>2</v>
      </c>
      <c r="V63">
        <v>4</v>
      </c>
      <c r="W63">
        <v>3</v>
      </c>
      <c r="X63">
        <v>3</v>
      </c>
      <c r="Y63">
        <f>LOOKUP(X63,{1,2,3,4,5},{5,4,3,2,1})</f>
        <v>3</v>
      </c>
      <c r="Z63">
        <v>3</v>
      </c>
      <c r="AA63">
        <v>3</v>
      </c>
      <c r="AB63">
        <v>3</v>
      </c>
      <c r="AC63">
        <v>2</v>
      </c>
      <c r="AD63">
        <f>LOOKUP(AC63,{1,2,3,4,5},{5,4,3,2,1})</f>
        <v>4</v>
      </c>
      <c r="AE63">
        <v>2</v>
      </c>
      <c r="AF63">
        <f>LOOKUP(AE63,{1,2,3,4,5},{5,4,3,2,1})</f>
        <v>4</v>
      </c>
      <c r="AG63">
        <v>2</v>
      </c>
      <c r="AH63">
        <f>LOOKUP(AG63,{1,2,3,4,5},{5,4,3,2,1})</f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2</v>
      </c>
      <c r="AP63">
        <v>1</v>
      </c>
      <c r="AQ63">
        <v>2</v>
      </c>
      <c r="AR63" s="2">
        <f t="shared" si="24"/>
        <v>10</v>
      </c>
      <c r="AS63">
        <f t="shared" si="25"/>
        <v>3.3332999999999999</v>
      </c>
      <c r="AT63">
        <f t="shared" si="2"/>
        <v>12</v>
      </c>
      <c r="AU63">
        <f t="shared" si="3"/>
        <v>4</v>
      </c>
      <c r="AV63">
        <f t="shared" si="4"/>
        <v>22</v>
      </c>
      <c r="AW63" s="3">
        <f t="shared" si="5"/>
        <v>3.6667000000000001</v>
      </c>
      <c r="AX63" s="2">
        <f t="shared" si="26"/>
        <v>17</v>
      </c>
      <c r="AY63">
        <f t="shared" si="27"/>
        <v>2.8332999999999999</v>
      </c>
      <c r="AZ63">
        <f t="shared" si="28"/>
        <v>16</v>
      </c>
      <c r="BA63">
        <f t="shared" si="29"/>
        <v>2</v>
      </c>
      <c r="BB63">
        <f t="shared" si="10"/>
        <v>33</v>
      </c>
      <c r="BC63" s="3">
        <f t="shared" si="11"/>
        <v>2.36</v>
      </c>
      <c r="BD63" s="2">
        <f t="shared" si="30"/>
        <v>10</v>
      </c>
      <c r="BE63">
        <f t="shared" si="31"/>
        <v>3.3332999999999999</v>
      </c>
      <c r="BF63">
        <f t="shared" si="32"/>
        <v>9</v>
      </c>
      <c r="BG63">
        <f t="shared" si="33"/>
        <v>3</v>
      </c>
      <c r="BH63">
        <f t="shared" si="16"/>
        <v>19</v>
      </c>
      <c r="BI63" s="3">
        <f t="shared" si="17"/>
        <v>3.17</v>
      </c>
      <c r="BJ63" s="2">
        <f t="shared" si="23"/>
        <v>24</v>
      </c>
      <c r="BK63" s="3">
        <f t="shared" si="18"/>
        <v>4</v>
      </c>
      <c r="BL63" s="2">
        <f t="shared" si="19"/>
        <v>5</v>
      </c>
      <c r="BM63" s="3">
        <f t="shared" si="20"/>
        <v>1.67</v>
      </c>
      <c r="BN63" s="2">
        <f t="shared" si="21"/>
        <v>103</v>
      </c>
      <c r="BO63" s="3">
        <f t="shared" si="22"/>
        <v>2.94</v>
      </c>
      <c r="BP63" s="1"/>
    </row>
    <row r="64" spans="1:68" x14ac:dyDescent="0.3">
      <c r="A64" s="30">
        <v>67</v>
      </c>
      <c r="B64" s="1"/>
      <c r="C64" s="32">
        <v>1</v>
      </c>
      <c r="D64" s="31">
        <v>2</v>
      </c>
      <c r="E64" s="31">
        <v>3</v>
      </c>
      <c r="F64" s="31">
        <v>4</v>
      </c>
      <c r="G64" s="31" t="s">
        <v>668</v>
      </c>
      <c r="H64" s="31">
        <v>3</v>
      </c>
      <c r="I64" s="31">
        <v>4</v>
      </c>
      <c r="J64" s="31">
        <v>2</v>
      </c>
      <c r="K64" s="31">
        <v>5</v>
      </c>
      <c r="L64" s="31">
        <v>2</v>
      </c>
      <c r="M64" s="31">
        <v>3</v>
      </c>
      <c r="N64" s="31">
        <v>2</v>
      </c>
      <c r="O64" s="31">
        <v>2</v>
      </c>
      <c r="P64" s="31">
        <v>2</v>
      </c>
      <c r="Q64" s="31">
        <v>2</v>
      </c>
      <c r="R64" s="31">
        <v>2</v>
      </c>
      <c r="S64" s="31">
        <v>2</v>
      </c>
      <c r="T64" s="31">
        <v>2</v>
      </c>
      <c r="U64" s="31">
        <v>2</v>
      </c>
      <c r="V64" s="31">
        <v>3</v>
      </c>
      <c r="W64" s="31">
        <v>2</v>
      </c>
      <c r="X64" s="31">
        <v>3</v>
      </c>
      <c r="Y64" s="31">
        <f>LOOKUP(X64,{1,2,3,4,5},{5,4,3,2,1})</f>
        <v>3</v>
      </c>
      <c r="Z64" s="31">
        <v>2</v>
      </c>
      <c r="AA64" s="31">
        <v>2</v>
      </c>
      <c r="AB64" s="31">
        <v>2</v>
      </c>
      <c r="AC64" s="31">
        <v>3</v>
      </c>
      <c r="AD64" s="31">
        <f>LOOKUP(AC64,{1,2,3,4,5},{5,4,3,2,1})</f>
        <v>3</v>
      </c>
      <c r="AE64" s="31">
        <v>2</v>
      </c>
      <c r="AF64" s="31">
        <f>LOOKUP(AE64,{1,2,3,4,5},{5,4,3,2,1})</f>
        <v>4</v>
      </c>
      <c r="AG64" s="31">
        <v>2</v>
      </c>
      <c r="AH64" s="31">
        <f>LOOKUP(AG64,{1,2,3,4,5},{5,4,3,2,1})</f>
        <v>4</v>
      </c>
      <c r="AI64" s="31">
        <v>3</v>
      </c>
      <c r="AJ64" s="31">
        <v>4</v>
      </c>
      <c r="AK64" s="31">
        <v>4</v>
      </c>
      <c r="AL64" s="31">
        <v>3</v>
      </c>
      <c r="AM64" s="31">
        <v>4</v>
      </c>
      <c r="AN64" s="31">
        <v>4</v>
      </c>
      <c r="AO64" s="31">
        <v>1</v>
      </c>
      <c r="AP64" s="31">
        <v>3</v>
      </c>
      <c r="AQ64" s="31">
        <v>2</v>
      </c>
      <c r="AR64" s="32">
        <f t="shared" si="24"/>
        <v>9</v>
      </c>
      <c r="AS64" s="31">
        <f t="shared" si="25"/>
        <v>3</v>
      </c>
      <c r="AT64" s="31">
        <f t="shared" si="2"/>
        <v>11</v>
      </c>
      <c r="AU64" s="31">
        <f t="shared" si="3"/>
        <v>3.6667000000000001</v>
      </c>
      <c r="AV64" s="31">
        <f t="shared" si="4"/>
        <v>20</v>
      </c>
      <c r="AW64" s="33">
        <f t="shared" si="5"/>
        <v>3.3334000000000001</v>
      </c>
      <c r="AX64" s="32">
        <f t="shared" si="26"/>
        <v>12</v>
      </c>
      <c r="AY64" s="31">
        <f t="shared" si="27"/>
        <v>2.4</v>
      </c>
      <c r="AZ64" s="31">
        <f t="shared" si="28"/>
        <v>18</v>
      </c>
      <c r="BA64" s="31">
        <f t="shared" si="29"/>
        <v>2.25</v>
      </c>
      <c r="BB64" s="31">
        <f t="shared" si="10"/>
        <v>30</v>
      </c>
      <c r="BC64" s="33">
        <f t="shared" si="11"/>
        <v>2.14</v>
      </c>
      <c r="BD64" s="32">
        <f t="shared" si="30"/>
        <v>8</v>
      </c>
      <c r="BE64" s="31">
        <f t="shared" si="31"/>
        <v>2.6667000000000001</v>
      </c>
      <c r="BF64" s="31">
        <f t="shared" si="32"/>
        <v>6</v>
      </c>
      <c r="BG64" s="31">
        <f t="shared" si="33"/>
        <v>2</v>
      </c>
      <c r="BH64" s="31">
        <f t="shared" si="16"/>
        <v>14</v>
      </c>
      <c r="BI64" s="33">
        <f t="shared" si="17"/>
        <v>2.33</v>
      </c>
      <c r="BJ64" s="32">
        <f t="shared" si="23"/>
        <v>22</v>
      </c>
      <c r="BK64" s="33">
        <f t="shared" si="18"/>
        <v>3.67</v>
      </c>
      <c r="BL64" s="32">
        <f t="shared" si="19"/>
        <v>6</v>
      </c>
      <c r="BM64" s="33">
        <f t="shared" si="20"/>
        <v>2</v>
      </c>
      <c r="BN64" s="32">
        <f t="shared" si="21"/>
        <v>92</v>
      </c>
      <c r="BO64" s="33">
        <f t="shared" si="22"/>
        <v>2.63</v>
      </c>
      <c r="BP64" s="1"/>
    </row>
    <row r="65" spans="1:68" x14ac:dyDescent="0.3">
      <c r="A65" s="30">
        <v>68</v>
      </c>
      <c r="B65" s="1"/>
      <c r="C65" s="2">
        <v>1</v>
      </c>
      <c r="D65">
        <v>2</v>
      </c>
      <c r="E65">
        <v>4</v>
      </c>
      <c r="F65">
        <v>2</v>
      </c>
      <c r="G65">
        <v>5</v>
      </c>
      <c r="H65">
        <v>2</v>
      </c>
      <c r="I65">
        <v>5</v>
      </c>
      <c r="J65">
        <v>1</v>
      </c>
      <c r="K65" s="37">
        <v>5</v>
      </c>
      <c r="L65">
        <v>3</v>
      </c>
      <c r="M65">
        <v>4</v>
      </c>
      <c r="N65">
        <v>2</v>
      </c>
      <c r="O65">
        <v>3</v>
      </c>
      <c r="P65">
        <v>2</v>
      </c>
      <c r="Q65">
        <v>2</v>
      </c>
      <c r="R65">
        <v>3</v>
      </c>
      <c r="S65">
        <v>3</v>
      </c>
      <c r="T65">
        <v>4</v>
      </c>
      <c r="U65">
        <v>2</v>
      </c>
      <c r="V65">
        <v>5</v>
      </c>
      <c r="W65">
        <v>4</v>
      </c>
      <c r="X65">
        <v>1</v>
      </c>
      <c r="Y65">
        <f>LOOKUP(X65,{1,2,3,4,5},{5,4,3,2,1})</f>
        <v>5</v>
      </c>
      <c r="Z65">
        <v>4</v>
      </c>
      <c r="AA65">
        <v>4</v>
      </c>
      <c r="AB65">
        <v>4</v>
      </c>
      <c r="AC65">
        <v>3</v>
      </c>
      <c r="AD65">
        <f>LOOKUP(AC65,{1,2,3,4,5},{5,4,3,2,1})</f>
        <v>3</v>
      </c>
      <c r="AE65">
        <v>3</v>
      </c>
      <c r="AF65">
        <f>LOOKUP(AE65,{1,2,3,4,5},{5,4,3,2,1})</f>
        <v>3</v>
      </c>
      <c r="AG65">
        <v>2</v>
      </c>
      <c r="AH65">
        <f>LOOKUP(AG65,{1,2,3,4,5},{5,4,3,2,1})</f>
        <v>4</v>
      </c>
      <c r="AI65">
        <v>2</v>
      </c>
      <c r="AJ65">
        <v>2</v>
      </c>
      <c r="AK65">
        <v>4</v>
      </c>
      <c r="AL65">
        <v>4</v>
      </c>
      <c r="AM65">
        <v>4</v>
      </c>
      <c r="AN65">
        <v>4</v>
      </c>
      <c r="AO65">
        <v>2</v>
      </c>
      <c r="AP65">
        <v>3</v>
      </c>
      <c r="AQ65">
        <v>3</v>
      </c>
      <c r="AR65" s="2">
        <f t="shared" si="24"/>
        <v>8</v>
      </c>
      <c r="AS65">
        <f t="shared" si="25"/>
        <v>2.6667000000000001</v>
      </c>
      <c r="AT65">
        <f t="shared" si="2"/>
        <v>12</v>
      </c>
      <c r="AU65">
        <f t="shared" si="3"/>
        <v>4</v>
      </c>
      <c r="AV65">
        <f t="shared" si="4"/>
        <v>20</v>
      </c>
      <c r="AW65" s="3">
        <f t="shared" si="5"/>
        <v>3.3334000000000001</v>
      </c>
      <c r="AX65" s="2">
        <f t="shared" si="26"/>
        <v>21</v>
      </c>
      <c r="AY65">
        <f t="shared" si="27"/>
        <v>3.5</v>
      </c>
      <c r="AZ65">
        <f t="shared" si="28"/>
        <v>20</v>
      </c>
      <c r="BA65">
        <f t="shared" si="29"/>
        <v>2.5</v>
      </c>
      <c r="BB65">
        <f t="shared" si="10"/>
        <v>41</v>
      </c>
      <c r="BC65" s="3">
        <f t="shared" si="11"/>
        <v>2.93</v>
      </c>
      <c r="BD65" s="2">
        <f t="shared" si="30"/>
        <v>14</v>
      </c>
      <c r="BE65">
        <f t="shared" si="31"/>
        <v>4.6666999999999996</v>
      </c>
      <c r="BF65">
        <f t="shared" si="32"/>
        <v>12</v>
      </c>
      <c r="BG65">
        <f t="shared" si="33"/>
        <v>4</v>
      </c>
      <c r="BH65">
        <f t="shared" si="16"/>
        <v>26</v>
      </c>
      <c r="BI65" s="3">
        <f t="shared" si="17"/>
        <v>4.33</v>
      </c>
      <c r="BJ65" s="2">
        <f t="shared" si="23"/>
        <v>18</v>
      </c>
      <c r="BK65" s="3">
        <f t="shared" si="18"/>
        <v>3</v>
      </c>
      <c r="BL65" s="2">
        <f t="shared" si="19"/>
        <v>8</v>
      </c>
      <c r="BM65" s="3">
        <f t="shared" si="20"/>
        <v>2.67</v>
      </c>
      <c r="BN65" s="2">
        <f t="shared" si="21"/>
        <v>113</v>
      </c>
      <c r="BO65" s="3">
        <f t="shared" si="22"/>
        <v>3.23</v>
      </c>
      <c r="BP65" s="1"/>
    </row>
    <row r="66" spans="1:68" x14ac:dyDescent="0.3">
      <c r="A66" s="30">
        <v>69</v>
      </c>
      <c r="B66" s="1"/>
      <c r="C66" s="2">
        <v>1</v>
      </c>
      <c r="D66">
        <v>4</v>
      </c>
      <c r="E66">
        <v>4</v>
      </c>
      <c r="F66">
        <v>2</v>
      </c>
      <c r="G66">
        <v>4</v>
      </c>
      <c r="H66">
        <v>2</v>
      </c>
      <c r="I66">
        <v>5</v>
      </c>
      <c r="J66">
        <v>2</v>
      </c>
      <c r="K66" s="37">
        <v>5</v>
      </c>
      <c r="L66">
        <v>4</v>
      </c>
      <c r="M66">
        <v>3</v>
      </c>
      <c r="N66">
        <v>1</v>
      </c>
      <c r="O66">
        <v>2</v>
      </c>
      <c r="P66">
        <v>2</v>
      </c>
      <c r="Q66">
        <v>3</v>
      </c>
      <c r="R66">
        <v>4</v>
      </c>
      <c r="S66">
        <v>2</v>
      </c>
      <c r="T66">
        <v>4</v>
      </c>
      <c r="U66">
        <v>3</v>
      </c>
      <c r="V66">
        <v>4</v>
      </c>
      <c r="W66">
        <v>4</v>
      </c>
      <c r="X66">
        <v>2</v>
      </c>
      <c r="Y66">
        <f>LOOKUP(X66,{1,2,3,4,5},{5,4,3,2,1})</f>
        <v>4</v>
      </c>
      <c r="Z66">
        <v>3</v>
      </c>
      <c r="AA66">
        <v>4</v>
      </c>
      <c r="AB66">
        <v>4</v>
      </c>
      <c r="AC66">
        <v>2</v>
      </c>
      <c r="AD66">
        <f>LOOKUP(AC66,{1,2,3,4,5},{5,4,3,2,1})</f>
        <v>4</v>
      </c>
      <c r="AE66">
        <v>2</v>
      </c>
      <c r="AF66">
        <f>LOOKUP(AE66,{1,2,3,4,5},{5,4,3,2,1})</f>
        <v>4</v>
      </c>
      <c r="AG66">
        <v>2</v>
      </c>
      <c r="AH66">
        <f>LOOKUP(AG66,{1,2,3,4,5},{5,4,3,2,1})</f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2</v>
      </c>
      <c r="AP66">
        <v>4</v>
      </c>
      <c r="AQ66">
        <v>2</v>
      </c>
      <c r="AR66" s="2">
        <f t="shared" si="24"/>
        <v>10</v>
      </c>
      <c r="AS66">
        <f t="shared" si="25"/>
        <v>3.3332999999999999</v>
      </c>
      <c r="AT66">
        <f t="shared" si="2"/>
        <v>12</v>
      </c>
      <c r="AU66">
        <f t="shared" si="3"/>
        <v>4</v>
      </c>
      <c r="AV66">
        <f t="shared" si="4"/>
        <v>22</v>
      </c>
      <c r="AW66" s="3">
        <f t="shared" si="5"/>
        <v>3.6667000000000001</v>
      </c>
      <c r="AX66" s="2">
        <f t="shared" si="26"/>
        <v>22</v>
      </c>
      <c r="AY66">
        <f t="shared" si="27"/>
        <v>3.6667000000000001</v>
      </c>
      <c r="AZ66">
        <f t="shared" si="28"/>
        <v>19</v>
      </c>
      <c r="BA66">
        <f t="shared" si="29"/>
        <v>2.375</v>
      </c>
      <c r="BB66">
        <f t="shared" si="10"/>
        <v>41</v>
      </c>
      <c r="BC66" s="3">
        <f t="shared" si="11"/>
        <v>2.93</v>
      </c>
      <c r="BD66" s="2">
        <f t="shared" si="30"/>
        <v>12</v>
      </c>
      <c r="BE66">
        <f t="shared" si="31"/>
        <v>4</v>
      </c>
      <c r="BF66">
        <f t="shared" si="32"/>
        <v>11</v>
      </c>
      <c r="BG66">
        <f t="shared" si="33"/>
        <v>3.6667000000000001</v>
      </c>
      <c r="BH66">
        <f t="shared" si="16"/>
        <v>23</v>
      </c>
      <c r="BI66" s="3">
        <f t="shared" si="17"/>
        <v>3.83</v>
      </c>
      <c r="BJ66" s="2">
        <f t="shared" si="23"/>
        <v>24</v>
      </c>
      <c r="BK66" s="3">
        <f t="shared" si="18"/>
        <v>4</v>
      </c>
      <c r="BL66" s="2">
        <f t="shared" si="19"/>
        <v>8</v>
      </c>
      <c r="BM66" s="3">
        <f t="shared" si="20"/>
        <v>2.67</v>
      </c>
      <c r="BN66" s="2">
        <f t="shared" si="21"/>
        <v>118</v>
      </c>
      <c r="BO66" s="3">
        <f t="shared" si="22"/>
        <v>3.37</v>
      </c>
      <c r="BP66" s="1"/>
    </row>
    <row r="67" spans="1:68" x14ac:dyDescent="0.3">
      <c r="A67" s="30">
        <v>70</v>
      </c>
      <c r="B67" s="1"/>
      <c r="C67" s="2">
        <v>1</v>
      </c>
      <c r="D67">
        <v>4</v>
      </c>
      <c r="E67">
        <v>4</v>
      </c>
      <c r="F67">
        <v>4</v>
      </c>
      <c r="G67">
        <v>5</v>
      </c>
      <c r="H67">
        <v>2</v>
      </c>
      <c r="I67">
        <v>3</v>
      </c>
      <c r="J67">
        <v>1</v>
      </c>
      <c r="K67" s="37">
        <v>5</v>
      </c>
      <c r="L67">
        <v>4</v>
      </c>
      <c r="M67">
        <v>1</v>
      </c>
      <c r="N67">
        <v>1</v>
      </c>
      <c r="O67">
        <v>4</v>
      </c>
      <c r="P67">
        <v>2</v>
      </c>
      <c r="Q67">
        <v>2</v>
      </c>
      <c r="R67">
        <v>4</v>
      </c>
      <c r="S67">
        <v>4</v>
      </c>
      <c r="T67">
        <v>4</v>
      </c>
      <c r="U67">
        <v>4</v>
      </c>
      <c r="V67">
        <v>2</v>
      </c>
      <c r="W67">
        <v>3</v>
      </c>
      <c r="X67">
        <v>3</v>
      </c>
      <c r="Y67">
        <f>LOOKUP(X67,{1,2,3,4,5},{5,4,3,2,1})</f>
        <v>3</v>
      </c>
      <c r="Z67">
        <v>3</v>
      </c>
      <c r="AA67">
        <v>2</v>
      </c>
      <c r="AB67">
        <v>3</v>
      </c>
      <c r="AC67">
        <v>2</v>
      </c>
      <c r="AD67">
        <f>LOOKUP(AC67,{1,2,3,4,5},{5,4,3,2,1})</f>
        <v>4</v>
      </c>
      <c r="AE67">
        <v>1</v>
      </c>
      <c r="AF67">
        <f>LOOKUP(AE67,{1,2,3,4,5},{5,4,3,2,1})</f>
        <v>5</v>
      </c>
      <c r="AG67">
        <v>1</v>
      </c>
      <c r="AH67">
        <f>LOOKUP(AG67,{1,2,3,4,5},{5,4,3,2,1})</f>
        <v>5</v>
      </c>
      <c r="AI67">
        <v>4</v>
      </c>
      <c r="AJ67">
        <v>4</v>
      </c>
      <c r="AK67">
        <v>5</v>
      </c>
      <c r="AL67">
        <v>4</v>
      </c>
      <c r="AM67">
        <v>4</v>
      </c>
      <c r="AN67">
        <v>4</v>
      </c>
      <c r="AO67">
        <v>1</v>
      </c>
      <c r="AP67">
        <v>2</v>
      </c>
      <c r="AQ67">
        <v>1</v>
      </c>
      <c r="AR67" s="2">
        <f t="shared" si="24"/>
        <v>12</v>
      </c>
      <c r="AS67">
        <f t="shared" si="25"/>
        <v>4</v>
      </c>
      <c r="AT67">
        <f t="shared" si="2"/>
        <v>12</v>
      </c>
      <c r="AU67">
        <f t="shared" si="3"/>
        <v>4</v>
      </c>
      <c r="AV67">
        <f t="shared" si="4"/>
        <v>24</v>
      </c>
      <c r="AW67" s="3">
        <f t="shared" si="5"/>
        <v>4</v>
      </c>
      <c r="AX67" s="2">
        <f t="shared" si="26"/>
        <v>20</v>
      </c>
      <c r="AY67">
        <f t="shared" si="27"/>
        <v>3.3332999999999999</v>
      </c>
      <c r="AZ67">
        <f t="shared" si="28"/>
        <v>21</v>
      </c>
      <c r="BA67">
        <f t="shared" si="29"/>
        <v>2.625</v>
      </c>
      <c r="BB67">
        <f t="shared" si="10"/>
        <v>41</v>
      </c>
      <c r="BC67" s="3">
        <f t="shared" si="11"/>
        <v>2.93</v>
      </c>
      <c r="BD67" s="2">
        <f t="shared" si="30"/>
        <v>8</v>
      </c>
      <c r="BE67">
        <f t="shared" si="31"/>
        <v>2.6667000000000001</v>
      </c>
      <c r="BF67">
        <f t="shared" si="32"/>
        <v>8</v>
      </c>
      <c r="BG67">
        <f t="shared" si="33"/>
        <v>2.6667000000000001</v>
      </c>
      <c r="BH67">
        <f t="shared" si="16"/>
        <v>16</v>
      </c>
      <c r="BI67" s="3">
        <f t="shared" si="17"/>
        <v>2.67</v>
      </c>
      <c r="BJ67" s="2">
        <f t="shared" si="23"/>
        <v>27</v>
      </c>
      <c r="BK67" s="3">
        <f t="shared" si="18"/>
        <v>4.5</v>
      </c>
      <c r="BL67" s="2">
        <f t="shared" si="19"/>
        <v>4</v>
      </c>
      <c r="BM67" s="3">
        <f t="shared" si="20"/>
        <v>1.33</v>
      </c>
      <c r="BN67" s="2">
        <f t="shared" si="21"/>
        <v>112</v>
      </c>
      <c r="BO67" s="3">
        <f t="shared" si="22"/>
        <v>3.2</v>
      </c>
      <c r="BP67" s="1"/>
    </row>
    <row r="68" spans="1:68" x14ac:dyDescent="0.3">
      <c r="A68" s="30">
        <v>71</v>
      </c>
      <c r="B68" s="1"/>
      <c r="C68" s="2">
        <v>1</v>
      </c>
      <c r="D68">
        <v>4</v>
      </c>
      <c r="E68">
        <v>3</v>
      </c>
      <c r="F68">
        <v>2</v>
      </c>
      <c r="G68">
        <v>5</v>
      </c>
      <c r="H68">
        <v>2</v>
      </c>
      <c r="I68">
        <v>5</v>
      </c>
      <c r="J68">
        <v>1</v>
      </c>
      <c r="K68" s="37">
        <v>5</v>
      </c>
      <c r="L68">
        <v>3</v>
      </c>
      <c r="M68">
        <v>4</v>
      </c>
      <c r="N68">
        <v>1</v>
      </c>
      <c r="O68">
        <v>1</v>
      </c>
      <c r="P68">
        <v>1</v>
      </c>
      <c r="Q68">
        <v>4</v>
      </c>
      <c r="R68">
        <v>3</v>
      </c>
      <c r="S68">
        <v>4</v>
      </c>
      <c r="T68">
        <v>4</v>
      </c>
      <c r="U68">
        <v>4</v>
      </c>
      <c r="V68">
        <v>4</v>
      </c>
      <c r="W68">
        <v>2</v>
      </c>
      <c r="X68">
        <v>3</v>
      </c>
      <c r="Y68">
        <f>LOOKUP(X68,{1,2,3,4,5},{5,4,3,2,1})</f>
        <v>3</v>
      </c>
      <c r="Z68">
        <v>3</v>
      </c>
      <c r="AA68">
        <v>2</v>
      </c>
      <c r="AB68">
        <v>2</v>
      </c>
      <c r="AC68">
        <v>2</v>
      </c>
      <c r="AD68">
        <f>LOOKUP(AC68,{1,2,3,4,5},{5,4,3,2,1})</f>
        <v>4</v>
      </c>
      <c r="AE68">
        <v>1</v>
      </c>
      <c r="AF68">
        <f>LOOKUP(AE68,{1,2,3,4,5},{5,4,3,2,1})</f>
        <v>5</v>
      </c>
      <c r="AG68">
        <v>1</v>
      </c>
      <c r="AH68">
        <f>LOOKUP(AG68,{1,2,3,4,5},{5,4,3,2,1})</f>
        <v>5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3</v>
      </c>
      <c r="AO68">
        <v>1</v>
      </c>
      <c r="AP68">
        <v>4</v>
      </c>
      <c r="AQ68">
        <v>3</v>
      </c>
      <c r="AR68" s="2">
        <f t="shared" ref="AR68:AR99" si="34">SUM(D68,E68,F68)</f>
        <v>9</v>
      </c>
      <c r="AS68">
        <f t="shared" ref="AS68:AS99" si="35">ROUND(AVERAGE(D68,E68,F68),4)</f>
        <v>3</v>
      </c>
      <c r="AT68">
        <f t="shared" ref="AT68:AT131" si="36">SUM(AL68,AM68,AN68)</f>
        <v>11</v>
      </c>
      <c r="AU68">
        <f t="shared" ref="AU68:AU131" si="37">ROUND(AVERAGE(AL68,AM68,AN68),4)</f>
        <v>3.6667000000000001</v>
      </c>
      <c r="AV68">
        <f t="shared" ref="AV68:AV131" si="38">SUM(AR68,AT68)</f>
        <v>20</v>
      </c>
      <c r="AW68" s="3">
        <f t="shared" ref="AW68:AW131" si="39">ROUND(AVERAGE(AS68,AU68),4)</f>
        <v>3.3334000000000001</v>
      </c>
      <c r="AX68" s="2">
        <f t="shared" ref="AX68:AX99" si="40">SUM(G68,I68,P68,Q68,R68,T68)</f>
        <v>22</v>
      </c>
      <c r="AY68">
        <f t="shared" ref="AY68:AY99" si="41">ROUND(AVERAGE(G68,I68,P68,Q68,R68,T68),4)</f>
        <v>3.6667000000000001</v>
      </c>
      <c r="AZ68">
        <f t="shared" ref="AZ68:AZ99" si="42">SUM(H68,J68,L68,M68,N68,O68,S68,U68)</f>
        <v>20</v>
      </c>
      <c r="BA68">
        <f t="shared" ref="BA68:BA99" si="43">ROUND(AVERAGE(H68,J68,L68,M68,N68,O68,S68,U68),4)</f>
        <v>2.5</v>
      </c>
      <c r="BB68">
        <f t="shared" ref="BB68:BB131" si="44">SUM(AX68,AZ68)</f>
        <v>42</v>
      </c>
      <c r="BC68" s="3">
        <f t="shared" ref="BC68:BC131" si="45">ROUND((BB68/14), 2)</f>
        <v>3</v>
      </c>
      <c r="BD68" s="2">
        <f t="shared" ref="BD68:BD99" si="46">SUM(V68,W68,Y68)</f>
        <v>9</v>
      </c>
      <c r="BE68">
        <f t="shared" ref="BE68:BE99" si="47">ROUND(AVERAGE(V68,W68,Y68),4)</f>
        <v>3</v>
      </c>
      <c r="BF68">
        <f t="shared" ref="BF68:BF99" si="48">SUM(Z68,AA68,AB68)</f>
        <v>7</v>
      </c>
      <c r="BG68">
        <f t="shared" ref="BG68:BG99" si="49">ROUND(AVERAGE(Z68,AA68,AB68),4)</f>
        <v>2.3332999999999999</v>
      </c>
      <c r="BH68">
        <f t="shared" ref="BH68:BH131" si="50">SUM(BD68,BF68)</f>
        <v>16</v>
      </c>
      <c r="BI68" s="3">
        <f t="shared" ref="BI68:BI131" si="51">ROUND((BH68/6), 2)</f>
        <v>2.67</v>
      </c>
      <c r="BJ68" s="2">
        <f t="shared" si="23"/>
        <v>26</v>
      </c>
      <c r="BK68" s="3">
        <f t="shared" ref="BK68:BK131" si="52">ROUND((BJ68/6), 2)</f>
        <v>4.33</v>
      </c>
      <c r="BL68" s="2">
        <f t="shared" ref="BL68:BL131" si="53">SUM(AO68,AP68,AQ68)</f>
        <v>8</v>
      </c>
      <c r="BM68" s="3">
        <f t="shared" ref="BM68:BM131" si="54">ROUND((BL68/3), 2)</f>
        <v>2.67</v>
      </c>
      <c r="BN68" s="2">
        <f t="shared" ref="BN68:BN131" si="55">SUM(AR68,AT68,AX68,AZ68,BD68,BF68,BJ68,BL68)</f>
        <v>112</v>
      </c>
      <c r="BO68" s="3">
        <f t="shared" ref="BO68:BO131" si="56">ROUND((BN68/35), 2)</f>
        <v>3.2</v>
      </c>
      <c r="BP68" s="1"/>
    </row>
    <row r="69" spans="1:68" x14ac:dyDescent="0.3">
      <c r="A69" s="30">
        <v>72</v>
      </c>
      <c r="B69" s="1"/>
      <c r="C69" s="2">
        <v>1</v>
      </c>
      <c r="D69">
        <v>1</v>
      </c>
      <c r="E69">
        <v>2</v>
      </c>
      <c r="F69">
        <v>1</v>
      </c>
      <c r="G69">
        <v>4</v>
      </c>
      <c r="H69">
        <v>2</v>
      </c>
      <c r="I69">
        <v>3</v>
      </c>
      <c r="J69">
        <v>2</v>
      </c>
      <c r="K69" s="37">
        <v>5</v>
      </c>
      <c r="L69">
        <v>3</v>
      </c>
      <c r="M69">
        <v>2</v>
      </c>
      <c r="N69">
        <v>1</v>
      </c>
      <c r="O69">
        <v>2</v>
      </c>
      <c r="P69">
        <v>1</v>
      </c>
      <c r="Q69">
        <v>1</v>
      </c>
      <c r="R69">
        <v>2</v>
      </c>
      <c r="S69">
        <v>3</v>
      </c>
      <c r="T69">
        <v>2</v>
      </c>
      <c r="U69">
        <v>2</v>
      </c>
      <c r="V69">
        <v>4</v>
      </c>
      <c r="W69">
        <v>2</v>
      </c>
      <c r="X69">
        <v>1</v>
      </c>
      <c r="Y69">
        <f>LOOKUP(X69,{1,2,3,4,5},{5,4,3,2,1})</f>
        <v>5</v>
      </c>
      <c r="Z69">
        <v>4</v>
      </c>
      <c r="AA69">
        <v>1</v>
      </c>
      <c r="AB69">
        <v>4</v>
      </c>
      <c r="AC69">
        <v>2</v>
      </c>
      <c r="AD69">
        <f>LOOKUP(AC69,{1,2,3,4,5},{5,4,3,2,1})</f>
        <v>4</v>
      </c>
      <c r="AE69">
        <v>1</v>
      </c>
      <c r="AF69">
        <f>LOOKUP(AE69,{1,2,3,4,5},{5,4,3,2,1})</f>
        <v>5</v>
      </c>
      <c r="AG69">
        <v>1</v>
      </c>
      <c r="AH69">
        <f>LOOKUP(AG69,{1,2,3,4,5},{5,4,3,2,1})</f>
        <v>5</v>
      </c>
      <c r="AI69">
        <v>4</v>
      </c>
      <c r="AJ69">
        <v>4</v>
      </c>
      <c r="AK69">
        <v>4</v>
      </c>
      <c r="AL69">
        <v>3</v>
      </c>
      <c r="AM69">
        <v>4</v>
      </c>
      <c r="AN69">
        <v>3</v>
      </c>
      <c r="AO69">
        <v>1</v>
      </c>
      <c r="AP69">
        <v>1</v>
      </c>
      <c r="AQ69">
        <v>1</v>
      </c>
      <c r="AR69" s="2">
        <f t="shared" si="34"/>
        <v>4</v>
      </c>
      <c r="AS69">
        <f t="shared" si="35"/>
        <v>1.3332999999999999</v>
      </c>
      <c r="AT69">
        <f t="shared" si="36"/>
        <v>10</v>
      </c>
      <c r="AU69">
        <f t="shared" si="37"/>
        <v>3.3332999999999999</v>
      </c>
      <c r="AV69">
        <f t="shared" si="38"/>
        <v>14</v>
      </c>
      <c r="AW69" s="3">
        <f t="shared" si="39"/>
        <v>2.3332999999999999</v>
      </c>
      <c r="AX69" s="2">
        <f t="shared" si="40"/>
        <v>13</v>
      </c>
      <c r="AY69">
        <f t="shared" si="41"/>
        <v>2.1667000000000001</v>
      </c>
      <c r="AZ69">
        <f t="shared" si="42"/>
        <v>17</v>
      </c>
      <c r="BA69">
        <f t="shared" si="43"/>
        <v>2.125</v>
      </c>
      <c r="BB69">
        <f t="shared" si="44"/>
        <v>30</v>
      </c>
      <c r="BC69" s="3">
        <f t="shared" si="45"/>
        <v>2.14</v>
      </c>
      <c r="BD69" s="2">
        <f t="shared" si="46"/>
        <v>11</v>
      </c>
      <c r="BE69">
        <f t="shared" si="47"/>
        <v>3.6667000000000001</v>
      </c>
      <c r="BF69">
        <f t="shared" si="48"/>
        <v>9</v>
      </c>
      <c r="BG69">
        <f t="shared" si="49"/>
        <v>3</v>
      </c>
      <c r="BH69">
        <f t="shared" si="50"/>
        <v>20</v>
      </c>
      <c r="BI69" s="3">
        <f t="shared" si="51"/>
        <v>3.33</v>
      </c>
      <c r="BJ69" s="2">
        <f t="shared" ref="BJ69:BJ132" si="57">SUM(AD69,AF69,AH69,AI69,AJ69,AK69)</f>
        <v>26</v>
      </c>
      <c r="BK69" s="3">
        <f t="shared" si="52"/>
        <v>4.33</v>
      </c>
      <c r="BL69" s="2">
        <f t="shared" si="53"/>
        <v>3</v>
      </c>
      <c r="BM69" s="3">
        <f t="shared" si="54"/>
        <v>1</v>
      </c>
      <c r="BN69" s="2">
        <f t="shared" si="55"/>
        <v>93</v>
      </c>
      <c r="BO69" s="3">
        <f t="shared" si="56"/>
        <v>2.66</v>
      </c>
      <c r="BP69" s="1"/>
    </row>
    <row r="70" spans="1:68" x14ac:dyDescent="0.3">
      <c r="A70" s="30">
        <v>73</v>
      </c>
      <c r="B70" s="1"/>
      <c r="C70" s="2">
        <v>1</v>
      </c>
      <c r="D70">
        <v>2</v>
      </c>
      <c r="E70">
        <v>5</v>
      </c>
      <c r="F70">
        <v>2</v>
      </c>
      <c r="G70">
        <v>4</v>
      </c>
      <c r="H70">
        <v>2</v>
      </c>
      <c r="I70">
        <v>4</v>
      </c>
      <c r="J70">
        <v>1</v>
      </c>
      <c r="K70" s="37">
        <v>5</v>
      </c>
      <c r="L70">
        <v>2</v>
      </c>
      <c r="M70">
        <v>2</v>
      </c>
      <c r="N70">
        <v>2</v>
      </c>
      <c r="O70">
        <v>2</v>
      </c>
      <c r="P70">
        <v>2</v>
      </c>
      <c r="Q70">
        <v>4</v>
      </c>
      <c r="R70">
        <v>4</v>
      </c>
      <c r="S70">
        <v>4</v>
      </c>
      <c r="T70">
        <v>2</v>
      </c>
      <c r="U70">
        <v>2</v>
      </c>
      <c r="V70">
        <v>5</v>
      </c>
      <c r="W70">
        <v>5</v>
      </c>
      <c r="X70">
        <v>2</v>
      </c>
      <c r="Y70">
        <f>LOOKUP(X70,{1,2,3,4,5},{5,4,3,2,1})</f>
        <v>4</v>
      </c>
      <c r="Z70">
        <v>2</v>
      </c>
      <c r="AA70">
        <v>2</v>
      </c>
      <c r="AB70">
        <v>4</v>
      </c>
      <c r="AC70">
        <v>3</v>
      </c>
      <c r="AD70">
        <f>LOOKUP(AC70,{1,2,3,4,5},{5,4,3,2,1})</f>
        <v>3</v>
      </c>
      <c r="AE70">
        <v>3</v>
      </c>
      <c r="AF70">
        <f>LOOKUP(AE70,{1,2,3,4,5},{5,4,3,2,1})</f>
        <v>3</v>
      </c>
      <c r="AG70">
        <v>3</v>
      </c>
      <c r="AH70">
        <f>LOOKUP(AG70,{1,2,3,4,5},{5,4,3,2,1})</f>
        <v>3</v>
      </c>
      <c r="AI70">
        <v>4</v>
      </c>
      <c r="AJ70">
        <v>4</v>
      </c>
      <c r="AK70">
        <v>4</v>
      </c>
      <c r="AL70">
        <v>4</v>
      </c>
      <c r="AM70">
        <v>5</v>
      </c>
      <c r="AN70">
        <v>5</v>
      </c>
      <c r="AO70">
        <v>1</v>
      </c>
      <c r="AP70">
        <v>4</v>
      </c>
      <c r="AQ70">
        <v>2</v>
      </c>
      <c r="AR70" s="2">
        <f t="shared" si="34"/>
        <v>9</v>
      </c>
      <c r="AS70">
        <f t="shared" si="35"/>
        <v>3</v>
      </c>
      <c r="AT70">
        <f t="shared" si="36"/>
        <v>14</v>
      </c>
      <c r="AU70">
        <f t="shared" si="37"/>
        <v>4.6666999999999996</v>
      </c>
      <c r="AV70">
        <f t="shared" si="38"/>
        <v>23</v>
      </c>
      <c r="AW70" s="3">
        <f t="shared" si="39"/>
        <v>3.8334000000000001</v>
      </c>
      <c r="AX70" s="2">
        <f t="shared" si="40"/>
        <v>20</v>
      </c>
      <c r="AY70">
        <f t="shared" si="41"/>
        <v>3.3332999999999999</v>
      </c>
      <c r="AZ70">
        <f t="shared" si="42"/>
        <v>17</v>
      </c>
      <c r="BA70">
        <f t="shared" si="43"/>
        <v>2.125</v>
      </c>
      <c r="BB70">
        <f t="shared" si="44"/>
        <v>37</v>
      </c>
      <c r="BC70" s="3">
        <f t="shared" si="45"/>
        <v>2.64</v>
      </c>
      <c r="BD70" s="2">
        <f t="shared" si="46"/>
        <v>14</v>
      </c>
      <c r="BE70">
        <f t="shared" si="47"/>
        <v>4.6666999999999996</v>
      </c>
      <c r="BF70">
        <f t="shared" si="48"/>
        <v>8</v>
      </c>
      <c r="BG70">
        <f t="shared" si="49"/>
        <v>2.6667000000000001</v>
      </c>
      <c r="BH70">
        <f t="shared" si="50"/>
        <v>22</v>
      </c>
      <c r="BI70" s="3">
        <f t="shared" si="51"/>
        <v>3.67</v>
      </c>
      <c r="BJ70" s="2">
        <f t="shared" si="57"/>
        <v>21</v>
      </c>
      <c r="BK70" s="3">
        <f t="shared" si="52"/>
        <v>3.5</v>
      </c>
      <c r="BL70" s="2">
        <f t="shared" si="53"/>
        <v>7</v>
      </c>
      <c r="BM70" s="3">
        <f t="shared" si="54"/>
        <v>2.33</v>
      </c>
      <c r="BN70" s="2">
        <f t="shared" si="55"/>
        <v>110</v>
      </c>
      <c r="BO70" s="3">
        <f t="shared" si="56"/>
        <v>3.14</v>
      </c>
      <c r="BP70" s="1"/>
    </row>
    <row r="71" spans="1:68" x14ac:dyDescent="0.3">
      <c r="A71" s="30">
        <v>74</v>
      </c>
      <c r="B71" s="1"/>
      <c r="C71" s="2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3</v>
      </c>
      <c r="J71">
        <v>2</v>
      </c>
      <c r="K71" s="37">
        <v>5</v>
      </c>
      <c r="L71">
        <v>2</v>
      </c>
      <c r="M71">
        <v>2</v>
      </c>
      <c r="N71">
        <v>1</v>
      </c>
      <c r="O71">
        <v>1</v>
      </c>
      <c r="P71">
        <v>2</v>
      </c>
      <c r="Q71">
        <v>3</v>
      </c>
      <c r="R71">
        <v>4</v>
      </c>
      <c r="S71">
        <v>4</v>
      </c>
      <c r="T71">
        <v>2</v>
      </c>
      <c r="U71">
        <v>3</v>
      </c>
      <c r="V71">
        <v>5</v>
      </c>
      <c r="W71">
        <v>5</v>
      </c>
      <c r="X71">
        <v>1</v>
      </c>
      <c r="Y71">
        <f>LOOKUP(X71,{1,2,3,4,5},{5,4,3,2,1})</f>
        <v>5</v>
      </c>
      <c r="Z71">
        <v>4</v>
      </c>
      <c r="AA71">
        <v>4</v>
      </c>
      <c r="AB71">
        <v>4</v>
      </c>
      <c r="AC71">
        <v>4</v>
      </c>
      <c r="AD71">
        <f>LOOKUP(AC71,{1,2,3,4,5},{5,4,3,2,1})</f>
        <v>2</v>
      </c>
      <c r="AE71">
        <v>4</v>
      </c>
      <c r="AF71">
        <f>LOOKUP(AE71,{1,2,3,4,5},{5,4,3,2,1})</f>
        <v>2</v>
      </c>
      <c r="AG71">
        <v>3</v>
      </c>
      <c r="AH71">
        <f>LOOKUP(AG71,{1,2,3,4,5},{5,4,3,2,1})</f>
        <v>3</v>
      </c>
      <c r="AI71">
        <v>2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2</v>
      </c>
      <c r="AP71">
        <v>2</v>
      </c>
      <c r="AQ71">
        <v>2</v>
      </c>
      <c r="AR71" s="2">
        <f t="shared" si="34"/>
        <v>3</v>
      </c>
      <c r="AS71">
        <f t="shared" si="35"/>
        <v>1</v>
      </c>
      <c r="AT71">
        <f t="shared" si="36"/>
        <v>12</v>
      </c>
      <c r="AU71">
        <f t="shared" si="37"/>
        <v>4</v>
      </c>
      <c r="AV71">
        <f t="shared" si="38"/>
        <v>15</v>
      </c>
      <c r="AW71" s="3">
        <f t="shared" si="39"/>
        <v>2.5</v>
      </c>
      <c r="AX71" s="2">
        <f t="shared" si="40"/>
        <v>15</v>
      </c>
      <c r="AY71">
        <f t="shared" si="41"/>
        <v>2.5</v>
      </c>
      <c r="AZ71">
        <f t="shared" si="42"/>
        <v>16</v>
      </c>
      <c r="BA71">
        <f t="shared" si="43"/>
        <v>2</v>
      </c>
      <c r="BB71">
        <f t="shared" si="44"/>
        <v>31</v>
      </c>
      <c r="BC71" s="3">
        <f t="shared" si="45"/>
        <v>2.21</v>
      </c>
      <c r="BD71" s="2">
        <f t="shared" si="46"/>
        <v>15</v>
      </c>
      <c r="BE71">
        <f t="shared" si="47"/>
        <v>5</v>
      </c>
      <c r="BF71">
        <f t="shared" si="48"/>
        <v>12</v>
      </c>
      <c r="BG71">
        <f t="shared" si="49"/>
        <v>4</v>
      </c>
      <c r="BH71">
        <f t="shared" si="50"/>
        <v>27</v>
      </c>
      <c r="BI71" s="3">
        <f t="shared" si="51"/>
        <v>4.5</v>
      </c>
      <c r="BJ71" s="2">
        <f t="shared" si="57"/>
        <v>17</v>
      </c>
      <c r="BK71" s="3">
        <f t="shared" si="52"/>
        <v>2.83</v>
      </c>
      <c r="BL71" s="2">
        <f t="shared" si="53"/>
        <v>6</v>
      </c>
      <c r="BM71" s="3">
        <f t="shared" si="54"/>
        <v>2</v>
      </c>
      <c r="BN71" s="2">
        <f t="shared" si="55"/>
        <v>96</v>
      </c>
      <c r="BO71" s="3">
        <f t="shared" si="56"/>
        <v>2.74</v>
      </c>
      <c r="BP71" s="1"/>
    </row>
    <row r="72" spans="1:68" x14ac:dyDescent="0.3">
      <c r="A72" s="30">
        <v>75</v>
      </c>
      <c r="B72" s="1"/>
      <c r="C72" s="2">
        <v>1</v>
      </c>
      <c r="D72">
        <v>3</v>
      </c>
      <c r="E72">
        <v>4</v>
      </c>
      <c r="F72">
        <v>2</v>
      </c>
      <c r="G72">
        <v>5</v>
      </c>
      <c r="H72">
        <v>4</v>
      </c>
      <c r="I72">
        <v>4</v>
      </c>
      <c r="J72">
        <v>1</v>
      </c>
      <c r="K72" s="37">
        <v>5</v>
      </c>
      <c r="L72">
        <v>3</v>
      </c>
      <c r="M72">
        <v>1</v>
      </c>
      <c r="N72">
        <v>1</v>
      </c>
      <c r="O72">
        <v>1</v>
      </c>
      <c r="P72">
        <v>1</v>
      </c>
      <c r="Q72">
        <v>3</v>
      </c>
      <c r="R72">
        <v>3</v>
      </c>
      <c r="S72">
        <v>2</v>
      </c>
      <c r="T72">
        <v>3</v>
      </c>
      <c r="U72">
        <v>3</v>
      </c>
      <c r="V72">
        <v>5</v>
      </c>
      <c r="W72">
        <v>3</v>
      </c>
      <c r="X72">
        <v>1</v>
      </c>
      <c r="Y72">
        <f>LOOKUP(X72,{1,2,3,4,5},{5,4,3,2,1})</f>
        <v>5</v>
      </c>
      <c r="Z72">
        <v>3</v>
      </c>
      <c r="AA72">
        <v>3</v>
      </c>
      <c r="AB72">
        <v>3</v>
      </c>
      <c r="AC72">
        <v>1</v>
      </c>
      <c r="AD72">
        <f>LOOKUP(AC72,{1,2,3,4,5},{5,4,3,2,1})</f>
        <v>5</v>
      </c>
      <c r="AE72">
        <v>1</v>
      </c>
      <c r="AF72">
        <f>LOOKUP(AE72,{1,2,3,4,5},{5,4,3,2,1})</f>
        <v>5</v>
      </c>
      <c r="AG72">
        <v>1</v>
      </c>
      <c r="AH72">
        <f>LOOKUP(AG72,{1,2,3,4,5},{5,4,3,2,1})</f>
        <v>5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3</v>
      </c>
      <c r="AP72">
        <v>3</v>
      </c>
      <c r="AQ72">
        <v>2</v>
      </c>
      <c r="AR72" s="2">
        <f t="shared" si="34"/>
        <v>9</v>
      </c>
      <c r="AS72">
        <f t="shared" si="35"/>
        <v>3</v>
      </c>
      <c r="AT72">
        <f t="shared" si="36"/>
        <v>12</v>
      </c>
      <c r="AU72">
        <f t="shared" si="37"/>
        <v>4</v>
      </c>
      <c r="AV72">
        <f t="shared" si="38"/>
        <v>21</v>
      </c>
      <c r="AW72" s="3">
        <f t="shared" si="39"/>
        <v>3.5</v>
      </c>
      <c r="AX72" s="2">
        <f t="shared" si="40"/>
        <v>19</v>
      </c>
      <c r="AY72">
        <f t="shared" si="41"/>
        <v>3.1667000000000001</v>
      </c>
      <c r="AZ72">
        <f t="shared" si="42"/>
        <v>16</v>
      </c>
      <c r="BA72">
        <f t="shared" si="43"/>
        <v>2</v>
      </c>
      <c r="BB72">
        <f t="shared" si="44"/>
        <v>35</v>
      </c>
      <c r="BC72" s="3">
        <f t="shared" si="45"/>
        <v>2.5</v>
      </c>
      <c r="BD72" s="2">
        <f t="shared" si="46"/>
        <v>13</v>
      </c>
      <c r="BE72">
        <f t="shared" si="47"/>
        <v>4.3333000000000004</v>
      </c>
      <c r="BF72">
        <f t="shared" si="48"/>
        <v>9</v>
      </c>
      <c r="BG72">
        <f t="shared" si="49"/>
        <v>3</v>
      </c>
      <c r="BH72">
        <f t="shared" si="50"/>
        <v>22</v>
      </c>
      <c r="BI72" s="3">
        <f t="shared" si="51"/>
        <v>3.67</v>
      </c>
      <c r="BJ72" s="2">
        <f t="shared" si="57"/>
        <v>27</v>
      </c>
      <c r="BK72" s="3">
        <f t="shared" si="52"/>
        <v>4.5</v>
      </c>
      <c r="BL72" s="2">
        <f t="shared" si="53"/>
        <v>8</v>
      </c>
      <c r="BM72" s="3">
        <f t="shared" si="54"/>
        <v>2.67</v>
      </c>
      <c r="BN72" s="2">
        <f t="shared" si="55"/>
        <v>113</v>
      </c>
      <c r="BO72" s="3">
        <f t="shared" si="56"/>
        <v>3.23</v>
      </c>
      <c r="BP72" s="1"/>
    </row>
    <row r="73" spans="1:68" x14ac:dyDescent="0.3">
      <c r="A73" s="30">
        <v>76</v>
      </c>
      <c r="B73" s="1"/>
      <c r="C73" s="2">
        <v>1</v>
      </c>
      <c r="D73">
        <v>2</v>
      </c>
      <c r="E73">
        <v>3</v>
      </c>
      <c r="F73">
        <v>2</v>
      </c>
      <c r="G73">
        <v>2</v>
      </c>
      <c r="H73">
        <v>2</v>
      </c>
      <c r="I73">
        <v>4</v>
      </c>
      <c r="J73">
        <v>1</v>
      </c>
      <c r="K73" s="37">
        <v>5</v>
      </c>
      <c r="L73">
        <v>2</v>
      </c>
      <c r="M73">
        <v>2</v>
      </c>
      <c r="N73">
        <v>1</v>
      </c>
      <c r="O73">
        <v>1</v>
      </c>
      <c r="P73">
        <v>1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3</v>
      </c>
      <c r="X73">
        <v>3</v>
      </c>
      <c r="Y73">
        <f>LOOKUP(X73,{1,2,3,4,5},{5,4,3,2,1})</f>
        <v>3</v>
      </c>
      <c r="Z73">
        <v>4</v>
      </c>
      <c r="AA73">
        <v>2</v>
      </c>
      <c r="AB73">
        <v>4</v>
      </c>
      <c r="AC73">
        <v>4</v>
      </c>
      <c r="AD73">
        <f>LOOKUP(AC73,{1,2,3,4,5},{5,4,3,2,1})</f>
        <v>2</v>
      </c>
      <c r="AE73">
        <v>2</v>
      </c>
      <c r="AF73">
        <f>LOOKUP(AE73,{1,2,3,4,5},{5,4,3,2,1})</f>
        <v>4</v>
      </c>
      <c r="AG73">
        <v>2</v>
      </c>
      <c r="AH73">
        <f>LOOKUP(AG73,{1,2,3,4,5},{5,4,3,2,1})</f>
        <v>4</v>
      </c>
      <c r="AI73">
        <v>2</v>
      </c>
      <c r="AJ73">
        <v>3</v>
      </c>
      <c r="AK73">
        <v>3</v>
      </c>
      <c r="AL73">
        <v>4</v>
      </c>
      <c r="AM73">
        <v>4</v>
      </c>
      <c r="AN73">
        <v>3</v>
      </c>
      <c r="AO73">
        <v>1</v>
      </c>
      <c r="AP73">
        <v>3</v>
      </c>
      <c r="AQ73">
        <v>3</v>
      </c>
      <c r="AR73" s="2">
        <f t="shared" si="34"/>
        <v>7</v>
      </c>
      <c r="AS73">
        <f t="shared" si="35"/>
        <v>2.3332999999999999</v>
      </c>
      <c r="AT73">
        <f t="shared" si="36"/>
        <v>11</v>
      </c>
      <c r="AU73">
        <f t="shared" si="37"/>
        <v>3.6667000000000001</v>
      </c>
      <c r="AV73">
        <f t="shared" si="38"/>
        <v>18</v>
      </c>
      <c r="AW73" s="3">
        <f t="shared" si="39"/>
        <v>3</v>
      </c>
      <c r="AX73" s="2">
        <f t="shared" si="40"/>
        <v>19</v>
      </c>
      <c r="AY73">
        <f t="shared" si="41"/>
        <v>3.1667000000000001</v>
      </c>
      <c r="AZ73">
        <f t="shared" si="42"/>
        <v>17</v>
      </c>
      <c r="BA73">
        <f t="shared" si="43"/>
        <v>2.125</v>
      </c>
      <c r="BB73">
        <f t="shared" si="44"/>
        <v>36</v>
      </c>
      <c r="BC73" s="3">
        <f t="shared" si="45"/>
        <v>2.57</v>
      </c>
      <c r="BD73" s="2">
        <f t="shared" si="46"/>
        <v>10</v>
      </c>
      <c r="BE73">
        <f t="shared" si="47"/>
        <v>3.3332999999999999</v>
      </c>
      <c r="BF73">
        <f t="shared" si="48"/>
        <v>10</v>
      </c>
      <c r="BG73">
        <f t="shared" si="49"/>
        <v>3.3332999999999999</v>
      </c>
      <c r="BH73">
        <f t="shared" si="50"/>
        <v>20</v>
      </c>
      <c r="BI73" s="3">
        <f t="shared" si="51"/>
        <v>3.33</v>
      </c>
      <c r="BJ73" s="2">
        <f t="shared" si="57"/>
        <v>18</v>
      </c>
      <c r="BK73" s="3">
        <f t="shared" si="52"/>
        <v>3</v>
      </c>
      <c r="BL73" s="2">
        <f t="shared" si="53"/>
        <v>7</v>
      </c>
      <c r="BM73" s="3">
        <f t="shared" si="54"/>
        <v>2.33</v>
      </c>
      <c r="BN73" s="2">
        <f t="shared" si="55"/>
        <v>99</v>
      </c>
      <c r="BO73" s="3">
        <f t="shared" si="56"/>
        <v>2.83</v>
      </c>
      <c r="BP73" s="1"/>
    </row>
    <row r="74" spans="1:68" x14ac:dyDescent="0.3">
      <c r="A74" s="30">
        <v>77</v>
      </c>
      <c r="B74" s="1"/>
      <c r="C74" s="2">
        <v>1</v>
      </c>
      <c r="D74">
        <v>4</v>
      </c>
      <c r="E74">
        <v>3</v>
      </c>
      <c r="F74">
        <v>2</v>
      </c>
      <c r="G74">
        <v>4</v>
      </c>
      <c r="H74">
        <v>2</v>
      </c>
      <c r="I74">
        <v>4</v>
      </c>
      <c r="J74">
        <v>1</v>
      </c>
      <c r="K74" s="37">
        <v>5</v>
      </c>
      <c r="L74">
        <v>3</v>
      </c>
      <c r="M74">
        <v>2</v>
      </c>
      <c r="N74">
        <v>2</v>
      </c>
      <c r="O74">
        <v>2</v>
      </c>
      <c r="P74">
        <v>2</v>
      </c>
      <c r="Q74">
        <v>4</v>
      </c>
      <c r="R74">
        <v>4</v>
      </c>
      <c r="S74">
        <v>4</v>
      </c>
      <c r="T74">
        <v>3</v>
      </c>
      <c r="U74">
        <v>3</v>
      </c>
      <c r="V74">
        <v>4</v>
      </c>
      <c r="W74">
        <v>2</v>
      </c>
      <c r="X74">
        <v>2</v>
      </c>
      <c r="Y74">
        <f>LOOKUP(X74,{1,2,3,4,5},{5,4,3,2,1})</f>
        <v>4</v>
      </c>
      <c r="Z74">
        <v>4</v>
      </c>
      <c r="AA74">
        <v>2</v>
      </c>
      <c r="AB74">
        <v>2</v>
      </c>
      <c r="AC74">
        <v>3</v>
      </c>
      <c r="AD74">
        <f>LOOKUP(AC74,{1,2,3,4,5},{5,4,3,2,1})</f>
        <v>3</v>
      </c>
      <c r="AE74">
        <v>3</v>
      </c>
      <c r="AF74">
        <f>LOOKUP(AE74,{1,2,3,4,5},{5,4,3,2,1})</f>
        <v>3</v>
      </c>
      <c r="AG74">
        <v>3</v>
      </c>
      <c r="AH74">
        <f>LOOKUP(AG74,{1,2,3,4,5},{5,4,3,2,1})</f>
        <v>3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2</v>
      </c>
      <c r="AO74">
        <v>2</v>
      </c>
      <c r="AP74">
        <v>2</v>
      </c>
      <c r="AQ74">
        <v>2</v>
      </c>
      <c r="AR74" s="2">
        <f t="shared" si="34"/>
        <v>9</v>
      </c>
      <c r="AS74">
        <f t="shared" si="35"/>
        <v>3</v>
      </c>
      <c r="AT74">
        <f t="shared" si="36"/>
        <v>10</v>
      </c>
      <c r="AU74">
        <f t="shared" si="37"/>
        <v>3.3332999999999999</v>
      </c>
      <c r="AV74">
        <f t="shared" si="38"/>
        <v>19</v>
      </c>
      <c r="AW74" s="3">
        <f t="shared" si="39"/>
        <v>3.1667000000000001</v>
      </c>
      <c r="AX74" s="2">
        <f t="shared" si="40"/>
        <v>21</v>
      </c>
      <c r="AY74">
        <f t="shared" si="41"/>
        <v>3.5</v>
      </c>
      <c r="AZ74">
        <f t="shared" si="42"/>
        <v>19</v>
      </c>
      <c r="BA74">
        <f t="shared" si="43"/>
        <v>2.375</v>
      </c>
      <c r="BB74">
        <f t="shared" si="44"/>
        <v>40</v>
      </c>
      <c r="BC74" s="3">
        <f t="shared" si="45"/>
        <v>2.86</v>
      </c>
      <c r="BD74" s="2">
        <f t="shared" si="46"/>
        <v>10</v>
      </c>
      <c r="BE74">
        <f t="shared" si="47"/>
        <v>3.3332999999999999</v>
      </c>
      <c r="BF74">
        <f t="shared" si="48"/>
        <v>8</v>
      </c>
      <c r="BG74">
        <f t="shared" si="49"/>
        <v>2.6667000000000001</v>
      </c>
      <c r="BH74">
        <f t="shared" si="50"/>
        <v>18</v>
      </c>
      <c r="BI74" s="3">
        <f t="shared" si="51"/>
        <v>3</v>
      </c>
      <c r="BJ74" s="2">
        <f t="shared" si="57"/>
        <v>21</v>
      </c>
      <c r="BK74" s="3">
        <f t="shared" si="52"/>
        <v>3.5</v>
      </c>
      <c r="BL74" s="2">
        <f t="shared" si="53"/>
        <v>6</v>
      </c>
      <c r="BM74" s="3">
        <f t="shared" si="54"/>
        <v>2</v>
      </c>
      <c r="BN74" s="2">
        <f t="shared" si="55"/>
        <v>104</v>
      </c>
      <c r="BO74" s="3">
        <f t="shared" si="56"/>
        <v>2.97</v>
      </c>
      <c r="BP74" s="1"/>
    </row>
    <row r="75" spans="1:68" x14ac:dyDescent="0.3">
      <c r="A75" s="30">
        <v>78</v>
      </c>
      <c r="B75" s="1"/>
      <c r="C75" s="2">
        <v>1</v>
      </c>
      <c r="D75">
        <v>2</v>
      </c>
      <c r="E75">
        <v>2</v>
      </c>
      <c r="F75">
        <v>2</v>
      </c>
      <c r="G75">
        <v>4</v>
      </c>
      <c r="H75">
        <v>1</v>
      </c>
      <c r="I75">
        <v>4</v>
      </c>
      <c r="J75">
        <v>1</v>
      </c>
      <c r="K75" s="37">
        <v>5</v>
      </c>
      <c r="L75">
        <v>2</v>
      </c>
      <c r="M75">
        <v>4</v>
      </c>
      <c r="N75">
        <v>1</v>
      </c>
      <c r="O75">
        <v>2</v>
      </c>
      <c r="P75">
        <v>2</v>
      </c>
      <c r="Q75">
        <v>4</v>
      </c>
      <c r="R75">
        <v>4</v>
      </c>
      <c r="S75">
        <v>4</v>
      </c>
      <c r="T75">
        <v>2</v>
      </c>
      <c r="U75">
        <v>4</v>
      </c>
      <c r="V75">
        <v>4</v>
      </c>
      <c r="W75">
        <v>2</v>
      </c>
      <c r="X75">
        <v>1</v>
      </c>
      <c r="Y75">
        <f>LOOKUP(X75,{1,2,3,4,5},{5,4,3,2,1})</f>
        <v>5</v>
      </c>
      <c r="Z75">
        <v>3</v>
      </c>
      <c r="AA75">
        <v>2</v>
      </c>
      <c r="AB75">
        <v>3</v>
      </c>
      <c r="AC75">
        <v>2</v>
      </c>
      <c r="AD75">
        <f>LOOKUP(AC75,{1,2,3,4,5},{5,4,3,2,1})</f>
        <v>4</v>
      </c>
      <c r="AE75">
        <v>2</v>
      </c>
      <c r="AF75">
        <f>LOOKUP(AE75,{1,2,3,4,5},{5,4,3,2,1})</f>
        <v>4</v>
      </c>
      <c r="AG75">
        <v>2</v>
      </c>
      <c r="AH75">
        <f>LOOKUP(AG75,{1,2,3,4,5},{5,4,3,2,1})</f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3</v>
      </c>
      <c r="AO75">
        <v>2</v>
      </c>
      <c r="AP75">
        <v>4</v>
      </c>
      <c r="AQ75">
        <v>2</v>
      </c>
      <c r="AR75" s="2">
        <f t="shared" si="34"/>
        <v>6</v>
      </c>
      <c r="AS75">
        <f t="shared" si="35"/>
        <v>2</v>
      </c>
      <c r="AT75">
        <f t="shared" si="36"/>
        <v>11</v>
      </c>
      <c r="AU75">
        <f t="shared" si="37"/>
        <v>3.6667000000000001</v>
      </c>
      <c r="AV75">
        <f t="shared" si="38"/>
        <v>17</v>
      </c>
      <c r="AW75" s="3">
        <f t="shared" si="39"/>
        <v>2.8334000000000001</v>
      </c>
      <c r="AX75" s="2">
        <f t="shared" si="40"/>
        <v>20</v>
      </c>
      <c r="AY75">
        <f t="shared" si="41"/>
        <v>3.3332999999999999</v>
      </c>
      <c r="AZ75">
        <f t="shared" si="42"/>
        <v>19</v>
      </c>
      <c r="BA75">
        <f t="shared" si="43"/>
        <v>2.375</v>
      </c>
      <c r="BB75">
        <f t="shared" si="44"/>
        <v>39</v>
      </c>
      <c r="BC75" s="3">
        <f t="shared" si="45"/>
        <v>2.79</v>
      </c>
      <c r="BD75" s="2">
        <f t="shared" si="46"/>
        <v>11</v>
      </c>
      <c r="BE75">
        <f t="shared" si="47"/>
        <v>3.6667000000000001</v>
      </c>
      <c r="BF75">
        <f t="shared" si="48"/>
        <v>8</v>
      </c>
      <c r="BG75">
        <f t="shared" si="49"/>
        <v>2.6667000000000001</v>
      </c>
      <c r="BH75">
        <f t="shared" si="50"/>
        <v>19</v>
      </c>
      <c r="BI75" s="3">
        <f t="shared" si="51"/>
        <v>3.17</v>
      </c>
      <c r="BJ75" s="2">
        <f t="shared" si="57"/>
        <v>24</v>
      </c>
      <c r="BK75" s="3">
        <f t="shared" si="52"/>
        <v>4</v>
      </c>
      <c r="BL75" s="2">
        <f t="shared" si="53"/>
        <v>8</v>
      </c>
      <c r="BM75" s="3">
        <f t="shared" si="54"/>
        <v>2.67</v>
      </c>
      <c r="BN75" s="2">
        <f t="shared" si="55"/>
        <v>107</v>
      </c>
      <c r="BO75" s="3">
        <f t="shared" si="56"/>
        <v>3.06</v>
      </c>
      <c r="BP75" s="1"/>
    </row>
    <row r="76" spans="1:68" x14ac:dyDescent="0.3">
      <c r="A76" s="30">
        <v>79</v>
      </c>
      <c r="B76" s="1"/>
      <c r="C76" s="2">
        <v>1</v>
      </c>
      <c r="D76">
        <v>2</v>
      </c>
      <c r="E76">
        <v>3</v>
      </c>
      <c r="F76">
        <v>1</v>
      </c>
      <c r="G76">
        <v>4</v>
      </c>
      <c r="H76">
        <v>2</v>
      </c>
      <c r="I76">
        <v>4</v>
      </c>
      <c r="J76">
        <v>2</v>
      </c>
      <c r="K76" s="37">
        <v>5</v>
      </c>
      <c r="L76">
        <v>3</v>
      </c>
      <c r="M76">
        <v>4</v>
      </c>
      <c r="N76">
        <v>2</v>
      </c>
      <c r="O76">
        <v>2</v>
      </c>
      <c r="P76">
        <v>2</v>
      </c>
      <c r="Q76">
        <v>2</v>
      </c>
      <c r="R76">
        <v>4</v>
      </c>
      <c r="S76">
        <v>2</v>
      </c>
      <c r="T76">
        <v>5</v>
      </c>
      <c r="U76">
        <v>2</v>
      </c>
      <c r="V76">
        <v>5</v>
      </c>
      <c r="W76">
        <v>1</v>
      </c>
      <c r="X76">
        <v>1</v>
      </c>
      <c r="Y76">
        <f>LOOKUP(X76,{1,2,3,4,5},{5,4,3,2,1})</f>
        <v>5</v>
      </c>
      <c r="Z76">
        <v>4</v>
      </c>
      <c r="AA76">
        <v>4</v>
      </c>
      <c r="AB76">
        <v>3</v>
      </c>
      <c r="AC76">
        <v>2</v>
      </c>
      <c r="AD76">
        <f>LOOKUP(AC76,{1,2,3,4,5},{5,4,3,2,1})</f>
        <v>4</v>
      </c>
      <c r="AE76">
        <v>1</v>
      </c>
      <c r="AF76">
        <f>LOOKUP(AE76,{1,2,3,4,5},{5,4,3,2,1})</f>
        <v>5</v>
      </c>
      <c r="AG76">
        <v>1</v>
      </c>
      <c r="AH76">
        <f>LOOKUP(AG76,{1,2,3,4,5},{5,4,3,2,1})</f>
        <v>5</v>
      </c>
      <c r="AI76">
        <v>5</v>
      </c>
      <c r="AJ76">
        <v>5</v>
      </c>
      <c r="AK76">
        <v>5</v>
      </c>
      <c r="AL76">
        <v>4</v>
      </c>
      <c r="AM76">
        <v>4</v>
      </c>
      <c r="AN76">
        <v>4</v>
      </c>
      <c r="AO76">
        <v>3</v>
      </c>
      <c r="AP76">
        <v>3</v>
      </c>
      <c r="AQ76">
        <v>2</v>
      </c>
      <c r="AR76" s="2">
        <f t="shared" si="34"/>
        <v>6</v>
      </c>
      <c r="AS76">
        <f t="shared" si="35"/>
        <v>2</v>
      </c>
      <c r="AT76">
        <f t="shared" si="36"/>
        <v>12</v>
      </c>
      <c r="AU76">
        <f t="shared" si="37"/>
        <v>4</v>
      </c>
      <c r="AV76">
        <f t="shared" si="38"/>
        <v>18</v>
      </c>
      <c r="AW76" s="3">
        <f t="shared" si="39"/>
        <v>3</v>
      </c>
      <c r="AX76" s="2">
        <f t="shared" si="40"/>
        <v>21</v>
      </c>
      <c r="AY76">
        <f t="shared" si="41"/>
        <v>3.5</v>
      </c>
      <c r="AZ76">
        <f t="shared" si="42"/>
        <v>19</v>
      </c>
      <c r="BA76">
        <f t="shared" si="43"/>
        <v>2.375</v>
      </c>
      <c r="BB76">
        <f t="shared" si="44"/>
        <v>40</v>
      </c>
      <c r="BC76" s="3">
        <f t="shared" si="45"/>
        <v>2.86</v>
      </c>
      <c r="BD76" s="2">
        <f t="shared" si="46"/>
        <v>11</v>
      </c>
      <c r="BE76">
        <f t="shared" si="47"/>
        <v>3.6667000000000001</v>
      </c>
      <c r="BF76">
        <f t="shared" si="48"/>
        <v>11</v>
      </c>
      <c r="BG76">
        <f t="shared" si="49"/>
        <v>3.6667000000000001</v>
      </c>
      <c r="BH76">
        <f t="shared" si="50"/>
        <v>22</v>
      </c>
      <c r="BI76" s="3">
        <f t="shared" si="51"/>
        <v>3.67</v>
      </c>
      <c r="BJ76" s="2">
        <f t="shared" si="57"/>
        <v>29</v>
      </c>
      <c r="BK76" s="3">
        <f t="shared" si="52"/>
        <v>4.83</v>
      </c>
      <c r="BL76" s="2">
        <f t="shared" si="53"/>
        <v>8</v>
      </c>
      <c r="BM76" s="3">
        <f t="shared" si="54"/>
        <v>2.67</v>
      </c>
      <c r="BN76" s="2">
        <f t="shared" si="55"/>
        <v>117</v>
      </c>
      <c r="BO76" s="3">
        <f t="shared" si="56"/>
        <v>3.34</v>
      </c>
      <c r="BP76" s="1"/>
    </row>
    <row r="77" spans="1:68" x14ac:dyDescent="0.3">
      <c r="A77" s="30">
        <v>80</v>
      </c>
      <c r="B77" s="1"/>
      <c r="C77" s="2">
        <v>1</v>
      </c>
      <c r="D77">
        <v>3</v>
      </c>
      <c r="E77">
        <v>3</v>
      </c>
      <c r="F77">
        <v>3</v>
      </c>
      <c r="G77">
        <v>4</v>
      </c>
      <c r="H77">
        <v>2</v>
      </c>
      <c r="I77">
        <v>2</v>
      </c>
      <c r="J77">
        <v>2</v>
      </c>
      <c r="K77" s="37">
        <v>5</v>
      </c>
      <c r="L77">
        <v>1</v>
      </c>
      <c r="M77">
        <v>4</v>
      </c>
      <c r="N77">
        <v>2</v>
      </c>
      <c r="O77">
        <v>1</v>
      </c>
      <c r="P77">
        <v>2</v>
      </c>
      <c r="Q77">
        <v>4</v>
      </c>
      <c r="R77">
        <v>4</v>
      </c>
      <c r="S77">
        <v>4</v>
      </c>
      <c r="T77">
        <v>4</v>
      </c>
      <c r="U77">
        <v>4</v>
      </c>
      <c r="V77">
        <v>5</v>
      </c>
      <c r="W77">
        <v>5</v>
      </c>
      <c r="X77">
        <v>1</v>
      </c>
      <c r="Y77">
        <f>LOOKUP(X77,{1,2,3,4,5},{5,4,3,2,1})</f>
        <v>5</v>
      </c>
      <c r="Z77">
        <v>5</v>
      </c>
      <c r="AA77">
        <v>3</v>
      </c>
      <c r="AB77">
        <v>3</v>
      </c>
      <c r="AC77">
        <v>4</v>
      </c>
      <c r="AD77">
        <f>LOOKUP(AC77,{1,2,3,4,5},{5,4,3,2,1})</f>
        <v>2</v>
      </c>
      <c r="AE77">
        <v>2</v>
      </c>
      <c r="AF77">
        <f>LOOKUP(AE77,{1,2,3,4,5},{5,4,3,2,1})</f>
        <v>4</v>
      </c>
      <c r="AG77">
        <v>2</v>
      </c>
      <c r="AH77">
        <f>LOOKUP(AG77,{1,2,3,4,5},{5,4,3,2,1})</f>
        <v>4</v>
      </c>
      <c r="AI77">
        <v>2</v>
      </c>
      <c r="AJ77">
        <v>4</v>
      </c>
      <c r="AK77">
        <v>5</v>
      </c>
      <c r="AL77">
        <v>3</v>
      </c>
      <c r="AM77">
        <v>3</v>
      </c>
      <c r="AN77">
        <v>3</v>
      </c>
      <c r="AO77">
        <v>1</v>
      </c>
      <c r="AP77">
        <v>1</v>
      </c>
      <c r="AQ77">
        <v>1</v>
      </c>
      <c r="AR77" s="2">
        <f t="shared" si="34"/>
        <v>9</v>
      </c>
      <c r="AS77">
        <f t="shared" si="35"/>
        <v>3</v>
      </c>
      <c r="AT77">
        <f t="shared" si="36"/>
        <v>9</v>
      </c>
      <c r="AU77">
        <f t="shared" si="37"/>
        <v>3</v>
      </c>
      <c r="AV77">
        <f t="shared" si="38"/>
        <v>18</v>
      </c>
      <c r="AW77" s="3">
        <f t="shared" si="39"/>
        <v>3</v>
      </c>
      <c r="AX77" s="2">
        <f t="shared" si="40"/>
        <v>20</v>
      </c>
      <c r="AY77">
        <f t="shared" si="41"/>
        <v>3.3332999999999999</v>
      </c>
      <c r="AZ77">
        <f t="shared" si="42"/>
        <v>20</v>
      </c>
      <c r="BA77">
        <f t="shared" si="43"/>
        <v>2.5</v>
      </c>
      <c r="BB77">
        <f t="shared" si="44"/>
        <v>40</v>
      </c>
      <c r="BC77" s="3">
        <f t="shared" si="45"/>
        <v>2.86</v>
      </c>
      <c r="BD77" s="2">
        <f t="shared" si="46"/>
        <v>15</v>
      </c>
      <c r="BE77">
        <f t="shared" si="47"/>
        <v>5</v>
      </c>
      <c r="BF77">
        <f t="shared" si="48"/>
        <v>11</v>
      </c>
      <c r="BG77">
        <f t="shared" si="49"/>
        <v>3.6667000000000001</v>
      </c>
      <c r="BH77">
        <f t="shared" si="50"/>
        <v>26</v>
      </c>
      <c r="BI77" s="3">
        <f t="shared" si="51"/>
        <v>4.33</v>
      </c>
      <c r="BJ77" s="2">
        <f t="shared" si="57"/>
        <v>21</v>
      </c>
      <c r="BK77" s="3">
        <f t="shared" si="52"/>
        <v>3.5</v>
      </c>
      <c r="BL77" s="2">
        <f t="shared" si="53"/>
        <v>3</v>
      </c>
      <c r="BM77" s="3">
        <f t="shared" si="54"/>
        <v>1</v>
      </c>
      <c r="BN77" s="2">
        <f t="shared" si="55"/>
        <v>108</v>
      </c>
      <c r="BO77" s="3">
        <f t="shared" si="56"/>
        <v>3.09</v>
      </c>
      <c r="BP77" s="1"/>
    </row>
    <row r="78" spans="1:68" x14ac:dyDescent="0.3">
      <c r="A78" s="30">
        <v>81</v>
      </c>
      <c r="B78" s="1"/>
      <c r="C78" s="2">
        <v>1</v>
      </c>
      <c r="D78">
        <v>3</v>
      </c>
      <c r="E78">
        <v>3</v>
      </c>
      <c r="F78">
        <v>3</v>
      </c>
      <c r="G78">
        <v>5</v>
      </c>
      <c r="H78">
        <v>1</v>
      </c>
      <c r="I78">
        <v>2</v>
      </c>
      <c r="J78">
        <v>1</v>
      </c>
      <c r="K78" s="37">
        <v>5</v>
      </c>
      <c r="L78">
        <v>4</v>
      </c>
      <c r="M78">
        <v>2</v>
      </c>
      <c r="N78">
        <v>1</v>
      </c>
      <c r="O78">
        <v>4</v>
      </c>
      <c r="P78">
        <v>4</v>
      </c>
      <c r="Q78">
        <v>4</v>
      </c>
      <c r="R78">
        <v>3</v>
      </c>
      <c r="S78">
        <v>3</v>
      </c>
      <c r="T78">
        <v>1</v>
      </c>
      <c r="U78">
        <v>4</v>
      </c>
      <c r="V78">
        <v>5</v>
      </c>
      <c r="W78">
        <v>3</v>
      </c>
      <c r="X78">
        <v>2</v>
      </c>
      <c r="Y78">
        <f>LOOKUP(X78,{1,2,3,4,5},{5,4,3,2,1})</f>
        <v>4</v>
      </c>
      <c r="Z78">
        <v>4</v>
      </c>
      <c r="AA78">
        <v>3</v>
      </c>
      <c r="AB78">
        <v>3</v>
      </c>
      <c r="AC78">
        <v>4</v>
      </c>
      <c r="AD78">
        <f>LOOKUP(AC78,{1,2,3,4,5},{5,4,3,2,1})</f>
        <v>2</v>
      </c>
      <c r="AE78">
        <v>2</v>
      </c>
      <c r="AF78">
        <f>LOOKUP(AE78,{1,2,3,4,5},{5,4,3,2,1})</f>
        <v>4</v>
      </c>
      <c r="AG78">
        <v>2</v>
      </c>
      <c r="AH78">
        <f>LOOKUP(AG78,{1,2,3,4,5},{5,4,3,2,1})</f>
        <v>4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4</v>
      </c>
      <c r="AO78">
        <v>1</v>
      </c>
      <c r="AP78">
        <v>1</v>
      </c>
      <c r="AQ78">
        <v>1</v>
      </c>
      <c r="AR78" s="2">
        <f t="shared" si="34"/>
        <v>9</v>
      </c>
      <c r="AS78">
        <f t="shared" si="35"/>
        <v>3</v>
      </c>
      <c r="AT78">
        <f t="shared" si="36"/>
        <v>10</v>
      </c>
      <c r="AU78">
        <f t="shared" si="37"/>
        <v>3.3332999999999999</v>
      </c>
      <c r="AV78">
        <f t="shared" si="38"/>
        <v>19</v>
      </c>
      <c r="AW78" s="3">
        <f t="shared" si="39"/>
        <v>3.1667000000000001</v>
      </c>
      <c r="AX78" s="2">
        <f t="shared" si="40"/>
        <v>19</v>
      </c>
      <c r="AY78">
        <f t="shared" si="41"/>
        <v>3.1667000000000001</v>
      </c>
      <c r="AZ78">
        <f t="shared" si="42"/>
        <v>20</v>
      </c>
      <c r="BA78">
        <f t="shared" si="43"/>
        <v>2.5</v>
      </c>
      <c r="BB78">
        <f t="shared" si="44"/>
        <v>39</v>
      </c>
      <c r="BC78" s="3">
        <f t="shared" si="45"/>
        <v>2.79</v>
      </c>
      <c r="BD78" s="2">
        <f t="shared" si="46"/>
        <v>12</v>
      </c>
      <c r="BE78">
        <f t="shared" si="47"/>
        <v>4</v>
      </c>
      <c r="BF78">
        <f t="shared" si="48"/>
        <v>10</v>
      </c>
      <c r="BG78">
        <f t="shared" si="49"/>
        <v>3.3332999999999999</v>
      </c>
      <c r="BH78">
        <f t="shared" si="50"/>
        <v>22</v>
      </c>
      <c r="BI78" s="3">
        <f t="shared" si="51"/>
        <v>3.67</v>
      </c>
      <c r="BJ78" s="2">
        <f t="shared" si="57"/>
        <v>19</v>
      </c>
      <c r="BK78" s="3">
        <f t="shared" si="52"/>
        <v>3.17</v>
      </c>
      <c r="BL78" s="2">
        <f t="shared" si="53"/>
        <v>3</v>
      </c>
      <c r="BM78" s="3">
        <f t="shared" si="54"/>
        <v>1</v>
      </c>
      <c r="BN78" s="2">
        <f t="shared" si="55"/>
        <v>102</v>
      </c>
      <c r="BO78" s="3">
        <f t="shared" si="56"/>
        <v>2.91</v>
      </c>
      <c r="BP78" s="1"/>
    </row>
    <row r="79" spans="1:68" x14ac:dyDescent="0.3">
      <c r="A79" s="30">
        <v>82</v>
      </c>
      <c r="B79" s="1"/>
      <c r="C79" s="2">
        <v>1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 s="37">
        <v>5</v>
      </c>
      <c r="L79">
        <v>1</v>
      </c>
      <c r="M79">
        <v>5</v>
      </c>
      <c r="N79">
        <v>1</v>
      </c>
      <c r="O79">
        <v>1</v>
      </c>
      <c r="P79">
        <v>1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1</v>
      </c>
      <c r="Y79">
        <f>LOOKUP(X79,{1,2,3,4,5},{5,4,3,2,1})</f>
        <v>5</v>
      </c>
      <c r="Z79">
        <v>5</v>
      </c>
      <c r="AA79">
        <v>5</v>
      </c>
      <c r="AB79">
        <v>5</v>
      </c>
      <c r="AC79">
        <v>5</v>
      </c>
      <c r="AD79">
        <f>LOOKUP(AC79,{1,2,3,4,5},{5,4,3,2,1})</f>
        <v>1</v>
      </c>
      <c r="AE79">
        <v>1</v>
      </c>
      <c r="AF79">
        <f>LOOKUP(AE79,{1,2,3,4,5},{5,4,3,2,1})</f>
        <v>5</v>
      </c>
      <c r="AG79">
        <v>1</v>
      </c>
      <c r="AH79">
        <f>LOOKUP(AG79,{1,2,3,4,5},{5,4,3,2,1})</f>
        <v>5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 s="2">
        <f t="shared" si="34"/>
        <v>15</v>
      </c>
      <c r="AS79">
        <f t="shared" si="35"/>
        <v>5</v>
      </c>
      <c r="AT79">
        <f t="shared" si="36"/>
        <v>15</v>
      </c>
      <c r="AU79">
        <f t="shared" si="37"/>
        <v>5</v>
      </c>
      <c r="AV79">
        <f t="shared" si="38"/>
        <v>30</v>
      </c>
      <c r="AW79" s="3">
        <f t="shared" si="39"/>
        <v>5</v>
      </c>
      <c r="AX79" s="2">
        <f t="shared" si="40"/>
        <v>26</v>
      </c>
      <c r="AY79">
        <f t="shared" si="41"/>
        <v>4.3333000000000004</v>
      </c>
      <c r="AZ79">
        <f t="shared" si="42"/>
        <v>28</v>
      </c>
      <c r="BA79">
        <f t="shared" si="43"/>
        <v>3.5</v>
      </c>
      <c r="BB79">
        <f t="shared" si="44"/>
        <v>54</v>
      </c>
      <c r="BC79" s="3">
        <f t="shared" si="45"/>
        <v>3.86</v>
      </c>
      <c r="BD79" s="2">
        <f t="shared" si="46"/>
        <v>15</v>
      </c>
      <c r="BE79">
        <f t="shared" si="47"/>
        <v>5</v>
      </c>
      <c r="BF79">
        <f t="shared" si="48"/>
        <v>15</v>
      </c>
      <c r="BG79">
        <f t="shared" si="49"/>
        <v>5</v>
      </c>
      <c r="BH79">
        <f t="shared" si="50"/>
        <v>30</v>
      </c>
      <c r="BI79" s="3">
        <f t="shared" si="51"/>
        <v>5</v>
      </c>
      <c r="BJ79" s="2">
        <f t="shared" si="57"/>
        <v>26</v>
      </c>
      <c r="BK79" s="3">
        <f t="shared" si="52"/>
        <v>4.33</v>
      </c>
      <c r="BL79" s="2">
        <f t="shared" si="53"/>
        <v>15</v>
      </c>
      <c r="BM79" s="3">
        <f t="shared" si="54"/>
        <v>5</v>
      </c>
      <c r="BN79" s="2">
        <f t="shared" si="55"/>
        <v>155</v>
      </c>
      <c r="BO79" s="3">
        <f t="shared" si="56"/>
        <v>4.43</v>
      </c>
      <c r="BP79" s="1"/>
    </row>
    <row r="80" spans="1:68" x14ac:dyDescent="0.3">
      <c r="A80" s="30">
        <v>83</v>
      </c>
      <c r="B80" s="1"/>
      <c r="C80" s="2">
        <v>1</v>
      </c>
      <c r="D80">
        <v>2</v>
      </c>
      <c r="E80">
        <v>3</v>
      </c>
      <c r="F80">
        <v>2</v>
      </c>
      <c r="G80">
        <v>4</v>
      </c>
      <c r="H80">
        <v>3</v>
      </c>
      <c r="I80">
        <v>5</v>
      </c>
      <c r="J80">
        <v>3</v>
      </c>
      <c r="K80" s="37">
        <v>5</v>
      </c>
      <c r="L80">
        <v>2</v>
      </c>
      <c r="M80">
        <v>4</v>
      </c>
      <c r="N80">
        <v>3</v>
      </c>
      <c r="O80">
        <v>2</v>
      </c>
      <c r="P80">
        <v>2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1</v>
      </c>
      <c r="Y80">
        <f>LOOKUP(X80,{1,2,3,4,5},{5,4,3,2,1})</f>
        <v>5</v>
      </c>
      <c r="Z80">
        <v>5</v>
      </c>
      <c r="AA80">
        <v>4</v>
      </c>
      <c r="AB80">
        <v>4</v>
      </c>
      <c r="AC80">
        <v>2</v>
      </c>
      <c r="AD80">
        <f>LOOKUP(AC80,{1,2,3,4,5},{5,4,3,2,1})</f>
        <v>4</v>
      </c>
      <c r="AE80">
        <v>2</v>
      </c>
      <c r="AF80">
        <f>LOOKUP(AE80,{1,2,3,4,5},{5,4,3,2,1})</f>
        <v>4</v>
      </c>
      <c r="AG80">
        <v>2</v>
      </c>
      <c r="AH80">
        <f>LOOKUP(AG80,{1,2,3,4,5},{5,4,3,2,1})</f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3</v>
      </c>
      <c r="AP80">
        <v>4</v>
      </c>
      <c r="AQ80">
        <v>4</v>
      </c>
      <c r="AR80" s="2">
        <f t="shared" si="34"/>
        <v>7</v>
      </c>
      <c r="AS80">
        <f t="shared" si="35"/>
        <v>2.3332999999999999</v>
      </c>
      <c r="AT80">
        <f t="shared" si="36"/>
        <v>12</v>
      </c>
      <c r="AU80">
        <f t="shared" si="37"/>
        <v>4</v>
      </c>
      <c r="AV80">
        <f t="shared" si="38"/>
        <v>19</v>
      </c>
      <c r="AW80" s="3">
        <f t="shared" si="39"/>
        <v>3.1667000000000001</v>
      </c>
      <c r="AX80" s="2">
        <f t="shared" si="40"/>
        <v>23</v>
      </c>
      <c r="AY80">
        <f t="shared" si="41"/>
        <v>3.8332999999999999</v>
      </c>
      <c r="AZ80">
        <f t="shared" si="42"/>
        <v>25</v>
      </c>
      <c r="BA80">
        <f t="shared" si="43"/>
        <v>3.125</v>
      </c>
      <c r="BB80">
        <f t="shared" si="44"/>
        <v>48</v>
      </c>
      <c r="BC80" s="3">
        <f t="shared" si="45"/>
        <v>3.43</v>
      </c>
      <c r="BD80" s="2">
        <f t="shared" si="46"/>
        <v>13</v>
      </c>
      <c r="BE80">
        <f t="shared" si="47"/>
        <v>4.3333000000000004</v>
      </c>
      <c r="BF80">
        <f t="shared" si="48"/>
        <v>13</v>
      </c>
      <c r="BG80">
        <f t="shared" si="49"/>
        <v>4.3333000000000004</v>
      </c>
      <c r="BH80">
        <f t="shared" si="50"/>
        <v>26</v>
      </c>
      <c r="BI80" s="3">
        <f t="shared" si="51"/>
        <v>4.33</v>
      </c>
      <c r="BJ80" s="2">
        <f t="shared" si="57"/>
        <v>24</v>
      </c>
      <c r="BK80" s="3">
        <f t="shared" si="52"/>
        <v>4</v>
      </c>
      <c r="BL80" s="2">
        <f t="shared" si="53"/>
        <v>11</v>
      </c>
      <c r="BM80" s="3">
        <f t="shared" si="54"/>
        <v>3.67</v>
      </c>
      <c r="BN80" s="2">
        <f t="shared" si="55"/>
        <v>128</v>
      </c>
      <c r="BO80" s="3">
        <f t="shared" si="56"/>
        <v>3.66</v>
      </c>
      <c r="BP80" s="1"/>
    </row>
    <row r="81" spans="1:68" x14ac:dyDescent="0.3">
      <c r="A81" s="30">
        <v>84</v>
      </c>
      <c r="B81" s="1"/>
      <c r="C81" s="32">
        <v>1</v>
      </c>
      <c r="D81" s="31">
        <v>5</v>
      </c>
      <c r="E81" s="31">
        <v>4</v>
      </c>
      <c r="F81" s="31">
        <v>5</v>
      </c>
      <c r="G81" s="31">
        <v>5</v>
      </c>
      <c r="H81" s="31">
        <v>3</v>
      </c>
      <c r="I81" s="31">
        <v>5</v>
      </c>
      <c r="J81" s="31">
        <v>3</v>
      </c>
      <c r="K81" s="31">
        <v>5</v>
      </c>
      <c r="L81" s="31">
        <v>3</v>
      </c>
      <c r="M81" s="31">
        <v>4</v>
      </c>
      <c r="N81" s="31">
        <v>3</v>
      </c>
      <c r="O81" s="31">
        <v>3</v>
      </c>
      <c r="P81" s="31">
        <v>2</v>
      </c>
      <c r="Q81" s="31">
        <v>3</v>
      </c>
      <c r="R81" s="31">
        <v>4</v>
      </c>
      <c r="S81" s="31">
        <v>3</v>
      </c>
      <c r="T81" s="31">
        <v>4</v>
      </c>
      <c r="U81" s="31">
        <v>3</v>
      </c>
      <c r="V81" s="31">
        <v>4</v>
      </c>
      <c r="W81" s="31">
        <v>4</v>
      </c>
      <c r="X81" s="31">
        <v>3</v>
      </c>
      <c r="Y81" s="31">
        <f>LOOKUP(X81,{1,2,3,4,5},{5,4,3,2,1})</f>
        <v>3</v>
      </c>
      <c r="Z81" s="31">
        <v>4</v>
      </c>
      <c r="AA81" s="31">
        <v>5</v>
      </c>
      <c r="AB81" s="31">
        <v>3</v>
      </c>
      <c r="AC81" s="31" t="s">
        <v>668</v>
      </c>
      <c r="AD81" s="31" t="s">
        <v>668</v>
      </c>
      <c r="AE81" s="31">
        <v>2</v>
      </c>
      <c r="AF81" s="31">
        <f>LOOKUP(AE81,{1,2,3,4,5},{5,4,3,2,1})</f>
        <v>4</v>
      </c>
      <c r="AG81" s="31">
        <v>4</v>
      </c>
      <c r="AH81" s="31">
        <f>LOOKUP(AG81,{1,2,3,4,5},{5,4,3,2,1})</f>
        <v>2</v>
      </c>
      <c r="AI81" s="31">
        <v>3</v>
      </c>
      <c r="AJ81" s="31">
        <v>4</v>
      </c>
      <c r="AK81" s="31">
        <v>4</v>
      </c>
      <c r="AL81" s="31">
        <v>4</v>
      </c>
      <c r="AM81" s="31">
        <v>3</v>
      </c>
      <c r="AN81" s="31">
        <v>3</v>
      </c>
      <c r="AO81" s="31">
        <v>3</v>
      </c>
      <c r="AP81" s="31">
        <v>4</v>
      </c>
      <c r="AQ81" s="31">
        <v>3</v>
      </c>
      <c r="AR81" s="32">
        <f t="shared" si="34"/>
        <v>14</v>
      </c>
      <c r="AS81" s="31">
        <f t="shared" si="35"/>
        <v>4.6666999999999996</v>
      </c>
      <c r="AT81" s="31">
        <f t="shared" si="36"/>
        <v>10</v>
      </c>
      <c r="AU81" s="31">
        <f t="shared" si="37"/>
        <v>3.3332999999999999</v>
      </c>
      <c r="AV81" s="31">
        <f t="shared" si="38"/>
        <v>24</v>
      </c>
      <c r="AW81" s="33">
        <f t="shared" si="39"/>
        <v>4</v>
      </c>
      <c r="AX81" s="32">
        <f t="shared" si="40"/>
        <v>23</v>
      </c>
      <c r="AY81" s="31">
        <f t="shared" si="41"/>
        <v>3.8332999999999999</v>
      </c>
      <c r="AZ81" s="31">
        <f t="shared" si="42"/>
        <v>25</v>
      </c>
      <c r="BA81" s="31">
        <f t="shared" si="43"/>
        <v>3.125</v>
      </c>
      <c r="BB81" s="31">
        <f t="shared" si="44"/>
        <v>48</v>
      </c>
      <c r="BC81" s="33">
        <f t="shared" si="45"/>
        <v>3.43</v>
      </c>
      <c r="BD81" s="32">
        <f t="shared" si="46"/>
        <v>11</v>
      </c>
      <c r="BE81" s="31">
        <f t="shared" si="47"/>
        <v>3.6667000000000001</v>
      </c>
      <c r="BF81" s="31">
        <f t="shared" si="48"/>
        <v>12</v>
      </c>
      <c r="BG81" s="31">
        <f t="shared" si="49"/>
        <v>4</v>
      </c>
      <c r="BH81" s="31">
        <f t="shared" si="50"/>
        <v>23</v>
      </c>
      <c r="BI81" s="33">
        <f t="shared" si="51"/>
        <v>3.83</v>
      </c>
      <c r="BJ81" s="32">
        <f t="shared" si="57"/>
        <v>17</v>
      </c>
      <c r="BK81" s="33">
        <f t="shared" si="52"/>
        <v>2.83</v>
      </c>
      <c r="BL81" s="32">
        <f t="shared" si="53"/>
        <v>10</v>
      </c>
      <c r="BM81" s="33">
        <f t="shared" si="54"/>
        <v>3.33</v>
      </c>
      <c r="BN81" s="32">
        <f t="shared" si="55"/>
        <v>122</v>
      </c>
      <c r="BO81" s="33">
        <f t="shared" si="56"/>
        <v>3.49</v>
      </c>
      <c r="BP81" s="1"/>
    </row>
    <row r="82" spans="1:68" x14ac:dyDescent="0.3">
      <c r="A82" s="30">
        <v>85</v>
      </c>
      <c r="B82" s="1"/>
      <c r="C82" s="2">
        <v>1</v>
      </c>
      <c r="D82">
        <v>4</v>
      </c>
      <c r="E82">
        <v>4</v>
      </c>
      <c r="F82">
        <v>2</v>
      </c>
      <c r="G82">
        <v>5</v>
      </c>
      <c r="H82">
        <v>3</v>
      </c>
      <c r="I82">
        <v>4</v>
      </c>
      <c r="J82">
        <v>3</v>
      </c>
      <c r="K82" s="37">
        <v>5</v>
      </c>
      <c r="L82">
        <v>4</v>
      </c>
      <c r="M82">
        <v>3</v>
      </c>
      <c r="N82">
        <v>3</v>
      </c>
      <c r="O82">
        <v>4</v>
      </c>
      <c r="P82">
        <v>2</v>
      </c>
      <c r="Q82">
        <v>4</v>
      </c>
      <c r="R82">
        <v>4</v>
      </c>
      <c r="S82">
        <v>3</v>
      </c>
      <c r="T82">
        <v>4</v>
      </c>
      <c r="U82">
        <v>3</v>
      </c>
      <c r="V82">
        <v>5</v>
      </c>
      <c r="W82">
        <v>3</v>
      </c>
      <c r="X82">
        <v>2</v>
      </c>
      <c r="Y82">
        <f>LOOKUP(X82,{1,2,3,4,5},{5,4,3,2,1})</f>
        <v>4</v>
      </c>
      <c r="Z82">
        <v>4</v>
      </c>
      <c r="AA82">
        <v>2</v>
      </c>
      <c r="AB82">
        <v>3</v>
      </c>
      <c r="AC82">
        <v>3</v>
      </c>
      <c r="AD82">
        <f>LOOKUP(AC82,{1,2,3,4,5},{5,4,3,2,1})</f>
        <v>3</v>
      </c>
      <c r="AE82">
        <v>1</v>
      </c>
      <c r="AF82">
        <f>LOOKUP(AE82,{1,2,3,4,5},{5,4,3,2,1})</f>
        <v>5</v>
      </c>
      <c r="AG82">
        <v>1</v>
      </c>
      <c r="AH82">
        <f>LOOKUP(AG82,{1,2,3,4,5},{5,4,3,2,1})</f>
        <v>5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3</v>
      </c>
      <c r="AP82">
        <v>3</v>
      </c>
      <c r="AQ82">
        <v>3</v>
      </c>
      <c r="AR82" s="2">
        <f t="shared" si="34"/>
        <v>10</v>
      </c>
      <c r="AS82">
        <f t="shared" si="35"/>
        <v>3.3332999999999999</v>
      </c>
      <c r="AT82">
        <f t="shared" si="36"/>
        <v>12</v>
      </c>
      <c r="AU82">
        <f t="shared" si="37"/>
        <v>4</v>
      </c>
      <c r="AV82">
        <f t="shared" si="38"/>
        <v>22</v>
      </c>
      <c r="AW82" s="3">
        <f t="shared" si="39"/>
        <v>3.6667000000000001</v>
      </c>
      <c r="AX82" s="2">
        <f t="shared" si="40"/>
        <v>23</v>
      </c>
      <c r="AY82">
        <f t="shared" si="41"/>
        <v>3.8332999999999999</v>
      </c>
      <c r="AZ82">
        <f t="shared" si="42"/>
        <v>26</v>
      </c>
      <c r="BA82">
        <f t="shared" si="43"/>
        <v>3.25</v>
      </c>
      <c r="BB82">
        <f t="shared" si="44"/>
        <v>49</v>
      </c>
      <c r="BC82" s="3">
        <f t="shared" si="45"/>
        <v>3.5</v>
      </c>
      <c r="BD82" s="2">
        <f t="shared" si="46"/>
        <v>12</v>
      </c>
      <c r="BE82">
        <f t="shared" si="47"/>
        <v>4</v>
      </c>
      <c r="BF82">
        <f t="shared" si="48"/>
        <v>9</v>
      </c>
      <c r="BG82">
        <f t="shared" si="49"/>
        <v>3</v>
      </c>
      <c r="BH82">
        <f t="shared" si="50"/>
        <v>21</v>
      </c>
      <c r="BI82" s="3">
        <f t="shared" si="51"/>
        <v>3.5</v>
      </c>
      <c r="BJ82" s="2">
        <f t="shared" si="57"/>
        <v>25</v>
      </c>
      <c r="BK82" s="3">
        <f t="shared" si="52"/>
        <v>4.17</v>
      </c>
      <c r="BL82" s="2">
        <f t="shared" si="53"/>
        <v>9</v>
      </c>
      <c r="BM82" s="3">
        <f t="shared" si="54"/>
        <v>3</v>
      </c>
      <c r="BN82" s="2">
        <f t="shared" si="55"/>
        <v>126</v>
      </c>
      <c r="BO82" s="3">
        <f t="shared" si="56"/>
        <v>3.6</v>
      </c>
      <c r="BP82" s="1"/>
    </row>
    <row r="83" spans="1:68" x14ac:dyDescent="0.3">
      <c r="A83" s="30">
        <v>86</v>
      </c>
      <c r="B83" s="1"/>
      <c r="C83" s="32">
        <v>1</v>
      </c>
      <c r="D83" s="31">
        <v>4</v>
      </c>
      <c r="E83" s="31">
        <v>5</v>
      </c>
      <c r="F83" s="31">
        <v>3</v>
      </c>
      <c r="G83" s="31">
        <v>5</v>
      </c>
      <c r="H83" s="31">
        <v>3</v>
      </c>
      <c r="I83" s="31">
        <v>4</v>
      </c>
      <c r="J83" s="31">
        <v>2</v>
      </c>
      <c r="K83" s="31">
        <v>5</v>
      </c>
      <c r="L83" s="31">
        <v>5</v>
      </c>
      <c r="M83" s="31">
        <v>5</v>
      </c>
      <c r="N83" s="31">
        <v>4</v>
      </c>
      <c r="O83" s="31">
        <v>4</v>
      </c>
      <c r="P83" s="31">
        <v>4</v>
      </c>
      <c r="Q83" s="31">
        <v>3</v>
      </c>
      <c r="R83" s="31">
        <v>5</v>
      </c>
      <c r="S83" s="31">
        <v>3</v>
      </c>
      <c r="T83" s="31">
        <v>4</v>
      </c>
      <c r="U83" s="31">
        <v>5</v>
      </c>
      <c r="V83" s="31">
        <v>5</v>
      </c>
      <c r="W83" s="31">
        <v>5</v>
      </c>
      <c r="X83" s="31">
        <v>1</v>
      </c>
      <c r="Y83" s="31">
        <f>LOOKUP(X83,{1,2,3,4,5},{5,4,3,2,1})</f>
        <v>5</v>
      </c>
      <c r="Z83" s="31" t="s">
        <v>668</v>
      </c>
      <c r="AA83" s="31">
        <v>5</v>
      </c>
      <c r="AB83" s="31">
        <v>4</v>
      </c>
      <c r="AC83" s="31">
        <v>3</v>
      </c>
      <c r="AD83" s="31">
        <f>LOOKUP(AC83,{1,2,3,4,5},{5,4,3,2,1})</f>
        <v>3</v>
      </c>
      <c r="AE83" s="31">
        <v>4</v>
      </c>
      <c r="AF83" s="31">
        <f>LOOKUP(AE83,{1,2,3,4,5},{5,4,3,2,1})</f>
        <v>2</v>
      </c>
      <c r="AG83" s="31">
        <v>1</v>
      </c>
      <c r="AH83" s="31">
        <f>LOOKUP(AG83,{1,2,3,4,5},{5,4,3,2,1})</f>
        <v>5</v>
      </c>
      <c r="AI83" s="31">
        <v>4</v>
      </c>
      <c r="AJ83" s="31">
        <v>5</v>
      </c>
      <c r="AK83" s="31">
        <v>5</v>
      </c>
      <c r="AL83" s="31">
        <v>5</v>
      </c>
      <c r="AM83" s="31">
        <v>5</v>
      </c>
      <c r="AN83" s="31">
        <v>4</v>
      </c>
      <c r="AO83" s="31">
        <v>4</v>
      </c>
      <c r="AP83" s="31">
        <v>4</v>
      </c>
      <c r="AQ83" s="31">
        <v>4</v>
      </c>
      <c r="AR83" s="32">
        <f t="shared" si="34"/>
        <v>12</v>
      </c>
      <c r="AS83" s="31">
        <f t="shared" si="35"/>
        <v>4</v>
      </c>
      <c r="AT83" s="31">
        <f t="shared" si="36"/>
        <v>14</v>
      </c>
      <c r="AU83" s="31">
        <f t="shared" si="37"/>
        <v>4.6666999999999996</v>
      </c>
      <c r="AV83" s="31">
        <f t="shared" si="38"/>
        <v>26</v>
      </c>
      <c r="AW83" s="33">
        <f t="shared" si="39"/>
        <v>4.3334000000000001</v>
      </c>
      <c r="AX83" s="32">
        <f t="shared" si="40"/>
        <v>25</v>
      </c>
      <c r="AY83" s="31">
        <f t="shared" si="41"/>
        <v>4.1666999999999996</v>
      </c>
      <c r="AZ83" s="31">
        <f t="shared" si="42"/>
        <v>31</v>
      </c>
      <c r="BA83" s="31">
        <f t="shared" si="43"/>
        <v>3.875</v>
      </c>
      <c r="BB83" s="31">
        <f t="shared" si="44"/>
        <v>56</v>
      </c>
      <c r="BC83" s="33">
        <f t="shared" si="45"/>
        <v>4</v>
      </c>
      <c r="BD83" s="32">
        <f t="shared" si="46"/>
        <v>15</v>
      </c>
      <c r="BE83" s="31">
        <f t="shared" si="47"/>
        <v>5</v>
      </c>
      <c r="BF83" s="31">
        <f t="shared" si="48"/>
        <v>9</v>
      </c>
      <c r="BG83" s="31">
        <f t="shared" si="49"/>
        <v>4.5</v>
      </c>
      <c r="BH83" s="31">
        <f t="shared" si="50"/>
        <v>24</v>
      </c>
      <c r="BI83" s="33">
        <f t="shared" si="51"/>
        <v>4</v>
      </c>
      <c r="BJ83" s="32">
        <f t="shared" si="57"/>
        <v>24</v>
      </c>
      <c r="BK83" s="33">
        <f t="shared" si="52"/>
        <v>4</v>
      </c>
      <c r="BL83" s="32">
        <f t="shared" si="53"/>
        <v>12</v>
      </c>
      <c r="BM83" s="33">
        <f t="shared" si="54"/>
        <v>4</v>
      </c>
      <c r="BN83" s="32">
        <f t="shared" si="55"/>
        <v>142</v>
      </c>
      <c r="BO83" s="33">
        <f t="shared" si="56"/>
        <v>4.0599999999999996</v>
      </c>
      <c r="BP83" s="1"/>
    </row>
    <row r="84" spans="1:68" x14ac:dyDescent="0.3">
      <c r="A84" s="30">
        <v>87</v>
      </c>
      <c r="B84" s="1"/>
      <c r="C84" s="2">
        <v>1</v>
      </c>
      <c r="D84">
        <v>4</v>
      </c>
      <c r="E84">
        <v>4</v>
      </c>
      <c r="F84">
        <v>3</v>
      </c>
      <c r="G84">
        <v>3</v>
      </c>
      <c r="H84">
        <v>2</v>
      </c>
      <c r="I84">
        <v>5</v>
      </c>
      <c r="J84">
        <v>2</v>
      </c>
      <c r="K84" s="37">
        <v>5</v>
      </c>
      <c r="L84">
        <v>2</v>
      </c>
      <c r="M84">
        <v>3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3</v>
      </c>
      <c r="U84">
        <v>2</v>
      </c>
      <c r="V84">
        <v>4</v>
      </c>
      <c r="W84">
        <v>4</v>
      </c>
      <c r="X84">
        <v>2</v>
      </c>
      <c r="Y84">
        <f>LOOKUP(X84,{1,2,3,4,5},{5,4,3,2,1})</f>
        <v>4</v>
      </c>
      <c r="Z84">
        <v>4</v>
      </c>
      <c r="AA84">
        <v>3</v>
      </c>
      <c r="AB84">
        <v>4</v>
      </c>
      <c r="AC84">
        <v>3</v>
      </c>
      <c r="AD84">
        <f>LOOKUP(AC84,{1,2,3,4,5},{5,4,3,2,1})</f>
        <v>3</v>
      </c>
      <c r="AE84">
        <v>2</v>
      </c>
      <c r="AF84">
        <f>LOOKUP(AE84,{1,2,3,4,5},{5,4,3,2,1})</f>
        <v>4</v>
      </c>
      <c r="AG84">
        <v>2</v>
      </c>
      <c r="AH84">
        <f>LOOKUP(AG84,{1,2,3,4,5},{5,4,3,2,1})</f>
        <v>4</v>
      </c>
      <c r="AI84">
        <v>4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3</v>
      </c>
      <c r="AP84">
        <v>4</v>
      </c>
      <c r="AQ84">
        <v>4</v>
      </c>
      <c r="AR84" s="2">
        <f t="shared" si="34"/>
        <v>11</v>
      </c>
      <c r="AS84">
        <f t="shared" si="35"/>
        <v>3.6667000000000001</v>
      </c>
      <c r="AT84">
        <f t="shared" si="36"/>
        <v>12</v>
      </c>
      <c r="AU84">
        <f t="shared" si="37"/>
        <v>4</v>
      </c>
      <c r="AV84">
        <f t="shared" si="38"/>
        <v>23</v>
      </c>
      <c r="AW84" s="3">
        <f t="shared" si="39"/>
        <v>3.8334000000000001</v>
      </c>
      <c r="AX84" s="2">
        <f t="shared" si="40"/>
        <v>17</v>
      </c>
      <c r="AY84">
        <f t="shared" si="41"/>
        <v>2.8332999999999999</v>
      </c>
      <c r="AZ84">
        <f t="shared" si="42"/>
        <v>17</v>
      </c>
      <c r="BA84">
        <f t="shared" si="43"/>
        <v>2.125</v>
      </c>
      <c r="BB84">
        <f t="shared" si="44"/>
        <v>34</v>
      </c>
      <c r="BC84" s="3">
        <f t="shared" si="45"/>
        <v>2.4300000000000002</v>
      </c>
      <c r="BD84" s="2">
        <f t="shared" si="46"/>
        <v>12</v>
      </c>
      <c r="BE84">
        <f t="shared" si="47"/>
        <v>4</v>
      </c>
      <c r="BF84">
        <f t="shared" si="48"/>
        <v>11</v>
      </c>
      <c r="BG84">
        <f t="shared" si="49"/>
        <v>3.6667000000000001</v>
      </c>
      <c r="BH84">
        <f t="shared" si="50"/>
        <v>23</v>
      </c>
      <c r="BI84" s="3">
        <f t="shared" si="51"/>
        <v>3.83</v>
      </c>
      <c r="BJ84" s="2">
        <f t="shared" si="57"/>
        <v>23</v>
      </c>
      <c r="BK84" s="3">
        <f t="shared" si="52"/>
        <v>3.83</v>
      </c>
      <c r="BL84" s="2">
        <f t="shared" si="53"/>
        <v>11</v>
      </c>
      <c r="BM84" s="3">
        <f t="shared" si="54"/>
        <v>3.67</v>
      </c>
      <c r="BN84" s="2">
        <f t="shared" si="55"/>
        <v>114</v>
      </c>
      <c r="BO84" s="3">
        <f t="shared" si="56"/>
        <v>3.26</v>
      </c>
      <c r="BP84" s="1"/>
    </row>
    <row r="85" spans="1:68" x14ac:dyDescent="0.3">
      <c r="A85" s="30">
        <v>88</v>
      </c>
      <c r="B85" s="1"/>
      <c r="C85" s="2">
        <v>1</v>
      </c>
      <c r="D85">
        <v>4</v>
      </c>
      <c r="E85">
        <v>4</v>
      </c>
      <c r="F85">
        <v>2</v>
      </c>
      <c r="G85">
        <v>4</v>
      </c>
      <c r="H85">
        <v>3</v>
      </c>
      <c r="I85">
        <v>4</v>
      </c>
      <c r="J85">
        <v>3</v>
      </c>
      <c r="K85" s="37">
        <v>5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4</v>
      </c>
      <c r="S85">
        <v>4</v>
      </c>
      <c r="T85">
        <v>3</v>
      </c>
      <c r="U85">
        <v>4</v>
      </c>
      <c r="V85">
        <v>4</v>
      </c>
      <c r="W85">
        <v>4</v>
      </c>
      <c r="X85">
        <v>4</v>
      </c>
      <c r="Y85">
        <f>LOOKUP(X85,{1,2,3,4,5},{5,4,3,2,1})</f>
        <v>2</v>
      </c>
      <c r="Z85">
        <v>3</v>
      </c>
      <c r="AA85">
        <v>3</v>
      </c>
      <c r="AB85">
        <v>3</v>
      </c>
      <c r="AC85">
        <v>2</v>
      </c>
      <c r="AD85">
        <f>LOOKUP(AC85,{1,2,3,4,5},{5,4,3,2,1})</f>
        <v>4</v>
      </c>
      <c r="AE85">
        <v>3</v>
      </c>
      <c r="AF85">
        <f>LOOKUP(AE85,{1,2,3,4,5},{5,4,3,2,1})</f>
        <v>3</v>
      </c>
      <c r="AG85">
        <v>2</v>
      </c>
      <c r="AH85">
        <f>LOOKUP(AG85,{1,2,3,4,5},{5,4,3,2,1})</f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3</v>
      </c>
      <c r="AP85">
        <v>3</v>
      </c>
      <c r="AQ85">
        <v>3</v>
      </c>
      <c r="AR85" s="2">
        <f t="shared" si="34"/>
        <v>10</v>
      </c>
      <c r="AS85">
        <f t="shared" si="35"/>
        <v>3.3332999999999999</v>
      </c>
      <c r="AT85">
        <f t="shared" si="36"/>
        <v>12</v>
      </c>
      <c r="AU85">
        <f t="shared" si="37"/>
        <v>4</v>
      </c>
      <c r="AV85">
        <f t="shared" si="38"/>
        <v>22</v>
      </c>
      <c r="AW85" s="3">
        <f t="shared" si="39"/>
        <v>3.6667000000000001</v>
      </c>
      <c r="AX85" s="2">
        <f t="shared" si="40"/>
        <v>21</v>
      </c>
      <c r="AY85">
        <f t="shared" si="41"/>
        <v>3.5</v>
      </c>
      <c r="AZ85">
        <f t="shared" si="42"/>
        <v>26</v>
      </c>
      <c r="BA85">
        <f t="shared" si="43"/>
        <v>3.25</v>
      </c>
      <c r="BB85">
        <f t="shared" si="44"/>
        <v>47</v>
      </c>
      <c r="BC85" s="3">
        <f t="shared" si="45"/>
        <v>3.36</v>
      </c>
      <c r="BD85" s="2">
        <f t="shared" si="46"/>
        <v>10</v>
      </c>
      <c r="BE85">
        <f t="shared" si="47"/>
        <v>3.3332999999999999</v>
      </c>
      <c r="BF85">
        <f t="shared" si="48"/>
        <v>9</v>
      </c>
      <c r="BG85">
        <f t="shared" si="49"/>
        <v>3</v>
      </c>
      <c r="BH85">
        <f t="shared" si="50"/>
        <v>19</v>
      </c>
      <c r="BI85" s="3">
        <f t="shared" si="51"/>
        <v>3.17</v>
      </c>
      <c r="BJ85" s="2">
        <f t="shared" si="57"/>
        <v>23</v>
      </c>
      <c r="BK85" s="3">
        <f t="shared" si="52"/>
        <v>3.83</v>
      </c>
      <c r="BL85" s="2">
        <f t="shared" si="53"/>
        <v>9</v>
      </c>
      <c r="BM85" s="3">
        <f t="shared" si="54"/>
        <v>3</v>
      </c>
      <c r="BN85" s="2">
        <f t="shared" si="55"/>
        <v>120</v>
      </c>
      <c r="BO85" s="3">
        <f t="shared" si="56"/>
        <v>3.43</v>
      </c>
      <c r="BP85" s="1"/>
    </row>
    <row r="86" spans="1:68" x14ac:dyDescent="0.3">
      <c r="A86" s="30">
        <v>89</v>
      </c>
      <c r="B86" s="1"/>
      <c r="C86" s="2">
        <v>1</v>
      </c>
      <c r="D86">
        <v>2</v>
      </c>
      <c r="E86">
        <v>4</v>
      </c>
      <c r="F86">
        <v>2</v>
      </c>
      <c r="G86">
        <v>4</v>
      </c>
      <c r="H86">
        <v>4</v>
      </c>
      <c r="I86">
        <v>4</v>
      </c>
      <c r="J86">
        <v>2</v>
      </c>
      <c r="K86" s="37">
        <v>5</v>
      </c>
      <c r="L86">
        <v>4</v>
      </c>
      <c r="M86">
        <v>2</v>
      </c>
      <c r="N86">
        <v>2</v>
      </c>
      <c r="O86">
        <v>2</v>
      </c>
      <c r="P86">
        <v>4</v>
      </c>
      <c r="Q86">
        <v>3</v>
      </c>
      <c r="R86">
        <v>4</v>
      </c>
      <c r="S86">
        <v>3</v>
      </c>
      <c r="T86">
        <v>4</v>
      </c>
      <c r="U86">
        <v>2</v>
      </c>
      <c r="V86">
        <v>4</v>
      </c>
      <c r="W86">
        <v>2</v>
      </c>
      <c r="X86">
        <v>2</v>
      </c>
      <c r="Y86">
        <f>LOOKUP(X86,{1,2,3,4,5},{5,4,3,2,1})</f>
        <v>4</v>
      </c>
      <c r="Z86">
        <v>3</v>
      </c>
      <c r="AA86">
        <v>3</v>
      </c>
      <c r="AB86">
        <v>4</v>
      </c>
      <c r="AC86">
        <v>2</v>
      </c>
      <c r="AD86">
        <f>LOOKUP(AC86,{1,2,3,4,5},{5,4,3,2,1})</f>
        <v>4</v>
      </c>
      <c r="AE86">
        <v>2</v>
      </c>
      <c r="AF86">
        <f>LOOKUP(AE86,{1,2,3,4,5},{5,4,3,2,1})</f>
        <v>4</v>
      </c>
      <c r="AG86">
        <v>2</v>
      </c>
      <c r="AH86">
        <f>LOOKUP(AG86,{1,2,3,4,5},{5,4,3,2,1})</f>
        <v>4</v>
      </c>
      <c r="AI86">
        <v>4</v>
      </c>
      <c r="AJ86">
        <v>4</v>
      </c>
      <c r="AK86">
        <v>4</v>
      </c>
      <c r="AL86">
        <v>4</v>
      </c>
      <c r="AM86">
        <v>3</v>
      </c>
      <c r="AN86">
        <v>4</v>
      </c>
      <c r="AO86">
        <v>4</v>
      </c>
      <c r="AP86">
        <v>4</v>
      </c>
      <c r="AQ86">
        <v>2</v>
      </c>
      <c r="AR86" s="2">
        <f t="shared" si="34"/>
        <v>8</v>
      </c>
      <c r="AS86">
        <f t="shared" si="35"/>
        <v>2.6667000000000001</v>
      </c>
      <c r="AT86">
        <f t="shared" si="36"/>
        <v>11</v>
      </c>
      <c r="AU86">
        <f t="shared" si="37"/>
        <v>3.6667000000000001</v>
      </c>
      <c r="AV86">
        <f t="shared" si="38"/>
        <v>19</v>
      </c>
      <c r="AW86" s="3">
        <f t="shared" si="39"/>
        <v>3.1667000000000001</v>
      </c>
      <c r="AX86" s="2">
        <f t="shared" si="40"/>
        <v>23</v>
      </c>
      <c r="AY86">
        <f t="shared" si="41"/>
        <v>3.8332999999999999</v>
      </c>
      <c r="AZ86">
        <f t="shared" si="42"/>
        <v>21</v>
      </c>
      <c r="BA86">
        <f t="shared" si="43"/>
        <v>2.625</v>
      </c>
      <c r="BB86">
        <f t="shared" si="44"/>
        <v>44</v>
      </c>
      <c r="BC86" s="3">
        <f t="shared" si="45"/>
        <v>3.14</v>
      </c>
      <c r="BD86" s="2">
        <f t="shared" si="46"/>
        <v>10</v>
      </c>
      <c r="BE86">
        <f t="shared" si="47"/>
        <v>3.3332999999999999</v>
      </c>
      <c r="BF86">
        <f t="shared" si="48"/>
        <v>10</v>
      </c>
      <c r="BG86">
        <f t="shared" si="49"/>
        <v>3.3332999999999999</v>
      </c>
      <c r="BH86">
        <f t="shared" si="50"/>
        <v>20</v>
      </c>
      <c r="BI86" s="3">
        <f t="shared" si="51"/>
        <v>3.33</v>
      </c>
      <c r="BJ86" s="2">
        <f t="shared" si="57"/>
        <v>24</v>
      </c>
      <c r="BK86" s="3">
        <f t="shared" si="52"/>
        <v>4</v>
      </c>
      <c r="BL86" s="2">
        <f t="shared" si="53"/>
        <v>10</v>
      </c>
      <c r="BM86" s="3">
        <f t="shared" si="54"/>
        <v>3.33</v>
      </c>
      <c r="BN86" s="2">
        <f t="shared" si="55"/>
        <v>117</v>
      </c>
      <c r="BO86" s="3">
        <f t="shared" si="56"/>
        <v>3.34</v>
      </c>
      <c r="BP86" s="1"/>
    </row>
    <row r="87" spans="1:68" x14ac:dyDescent="0.3">
      <c r="A87" s="30">
        <v>90</v>
      </c>
      <c r="B87" s="1"/>
      <c r="C87" s="32">
        <v>1</v>
      </c>
      <c r="D87" s="31">
        <v>4</v>
      </c>
      <c r="E87" s="31">
        <v>5</v>
      </c>
      <c r="F87" s="31">
        <v>3</v>
      </c>
      <c r="G87" s="31" t="s">
        <v>668</v>
      </c>
      <c r="H87" s="31">
        <v>2</v>
      </c>
      <c r="I87" s="31">
        <v>2</v>
      </c>
      <c r="J87" s="31">
        <v>2</v>
      </c>
      <c r="K87" s="31">
        <v>5</v>
      </c>
      <c r="L87" s="31">
        <v>4</v>
      </c>
      <c r="M87" s="31">
        <v>2</v>
      </c>
      <c r="N87" s="31">
        <v>1</v>
      </c>
      <c r="O87" s="31">
        <v>1</v>
      </c>
      <c r="P87" s="31">
        <v>2</v>
      </c>
      <c r="Q87" s="31">
        <v>4</v>
      </c>
      <c r="R87" s="31">
        <v>4</v>
      </c>
      <c r="S87" s="31">
        <v>2</v>
      </c>
      <c r="T87" s="31">
        <v>2</v>
      </c>
      <c r="U87" s="31">
        <v>4</v>
      </c>
      <c r="V87" s="31">
        <v>4</v>
      </c>
      <c r="W87" s="31">
        <v>5</v>
      </c>
      <c r="X87" s="31">
        <v>2</v>
      </c>
      <c r="Y87" s="31">
        <f>LOOKUP(X87,{1,2,3,4,5},{5,4,3,2,1})</f>
        <v>4</v>
      </c>
      <c r="Z87" s="31">
        <v>3</v>
      </c>
      <c r="AA87" s="31">
        <v>4</v>
      </c>
      <c r="AB87" s="31">
        <v>4</v>
      </c>
      <c r="AC87" s="31">
        <v>4</v>
      </c>
      <c r="AD87" s="31">
        <f>LOOKUP(AC87,{1,2,3,4,5},{5,4,3,2,1})</f>
        <v>2</v>
      </c>
      <c r="AE87" s="31">
        <v>3</v>
      </c>
      <c r="AF87" s="31">
        <f>LOOKUP(AE87,{1,2,3,4,5},{5,4,3,2,1})</f>
        <v>3</v>
      </c>
      <c r="AG87" s="31" t="s">
        <v>668</v>
      </c>
      <c r="AH87" s="31" t="s">
        <v>668</v>
      </c>
      <c r="AI87" s="31">
        <v>2</v>
      </c>
      <c r="AJ87" s="31">
        <v>2</v>
      </c>
      <c r="AK87" s="31">
        <v>4</v>
      </c>
      <c r="AL87" s="31">
        <v>4</v>
      </c>
      <c r="AM87" s="31">
        <v>4</v>
      </c>
      <c r="AN87" s="31">
        <v>4</v>
      </c>
      <c r="AO87" s="31">
        <v>2</v>
      </c>
      <c r="AP87" s="31">
        <v>2</v>
      </c>
      <c r="AQ87" s="31">
        <v>1</v>
      </c>
      <c r="AR87" s="32">
        <f t="shared" si="34"/>
        <v>12</v>
      </c>
      <c r="AS87" s="31">
        <f t="shared" si="35"/>
        <v>4</v>
      </c>
      <c r="AT87" s="31">
        <f t="shared" si="36"/>
        <v>12</v>
      </c>
      <c r="AU87" s="31">
        <f t="shared" si="37"/>
        <v>4</v>
      </c>
      <c r="AV87" s="31">
        <f t="shared" si="38"/>
        <v>24</v>
      </c>
      <c r="AW87" s="33">
        <f t="shared" si="39"/>
        <v>4</v>
      </c>
      <c r="AX87" s="32">
        <f t="shared" si="40"/>
        <v>14</v>
      </c>
      <c r="AY87" s="31">
        <f t="shared" si="41"/>
        <v>2.8</v>
      </c>
      <c r="AZ87" s="31">
        <f t="shared" si="42"/>
        <v>18</v>
      </c>
      <c r="BA87" s="31">
        <f t="shared" si="43"/>
        <v>2.25</v>
      </c>
      <c r="BB87" s="31">
        <f t="shared" si="44"/>
        <v>32</v>
      </c>
      <c r="BC87" s="33">
        <f t="shared" si="45"/>
        <v>2.29</v>
      </c>
      <c r="BD87" s="32">
        <f t="shared" si="46"/>
        <v>13</v>
      </c>
      <c r="BE87" s="31">
        <f t="shared" si="47"/>
        <v>4.3333000000000004</v>
      </c>
      <c r="BF87" s="31">
        <f t="shared" si="48"/>
        <v>11</v>
      </c>
      <c r="BG87" s="31">
        <f t="shared" si="49"/>
        <v>3.6667000000000001</v>
      </c>
      <c r="BH87" s="31">
        <f t="shared" si="50"/>
        <v>24</v>
      </c>
      <c r="BI87" s="33">
        <f t="shared" si="51"/>
        <v>4</v>
      </c>
      <c r="BJ87" s="32">
        <f t="shared" si="57"/>
        <v>13</v>
      </c>
      <c r="BK87" s="33">
        <f t="shared" si="52"/>
        <v>2.17</v>
      </c>
      <c r="BL87" s="32">
        <f t="shared" si="53"/>
        <v>5</v>
      </c>
      <c r="BM87" s="33">
        <f t="shared" si="54"/>
        <v>1.67</v>
      </c>
      <c r="BN87" s="32">
        <f t="shared" si="55"/>
        <v>98</v>
      </c>
      <c r="BO87" s="33">
        <f t="shared" si="56"/>
        <v>2.8</v>
      </c>
      <c r="BP87" s="1"/>
    </row>
    <row r="88" spans="1:68" x14ac:dyDescent="0.3">
      <c r="A88" s="30">
        <v>91</v>
      </c>
      <c r="B88" s="1"/>
      <c r="C88" s="2">
        <v>1</v>
      </c>
      <c r="D88">
        <v>3</v>
      </c>
      <c r="E88">
        <v>4</v>
      </c>
      <c r="F88">
        <v>2</v>
      </c>
      <c r="G88">
        <v>5</v>
      </c>
      <c r="H88">
        <v>2</v>
      </c>
      <c r="I88">
        <v>4</v>
      </c>
      <c r="J88">
        <v>2</v>
      </c>
      <c r="K88" s="37">
        <v>5</v>
      </c>
      <c r="L88">
        <v>2</v>
      </c>
      <c r="M88">
        <v>2</v>
      </c>
      <c r="N88">
        <v>2</v>
      </c>
      <c r="O88">
        <v>2</v>
      </c>
      <c r="P88">
        <v>2</v>
      </c>
      <c r="Q88">
        <v>4</v>
      </c>
      <c r="R88">
        <v>4</v>
      </c>
      <c r="S88">
        <v>4</v>
      </c>
      <c r="T88">
        <v>2</v>
      </c>
      <c r="U88">
        <v>4</v>
      </c>
      <c r="V88">
        <v>4</v>
      </c>
      <c r="W88">
        <v>4</v>
      </c>
      <c r="X88">
        <v>2</v>
      </c>
      <c r="Y88">
        <f>LOOKUP(X88,{1,2,3,4,5},{5,4,3,2,1})</f>
        <v>4</v>
      </c>
      <c r="Z88">
        <v>3</v>
      </c>
      <c r="AA88">
        <v>2</v>
      </c>
      <c r="AB88">
        <v>3</v>
      </c>
      <c r="AC88">
        <v>4</v>
      </c>
      <c r="AD88">
        <f>LOOKUP(AC88,{1,2,3,4,5},{5,4,3,2,1})</f>
        <v>2</v>
      </c>
      <c r="AE88">
        <v>2</v>
      </c>
      <c r="AF88">
        <f>LOOKUP(AE88,{1,2,3,4,5},{5,4,3,2,1})</f>
        <v>4</v>
      </c>
      <c r="AG88">
        <v>2</v>
      </c>
      <c r="AH88">
        <f>LOOKUP(AG88,{1,2,3,4,5},{5,4,3,2,1})</f>
        <v>4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1</v>
      </c>
      <c r="AP88">
        <v>1</v>
      </c>
      <c r="AQ88">
        <v>1</v>
      </c>
      <c r="AR88" s="2">
        <f t="shared" si="34"/>
        <v>9</v>
      </c>
      <c r="AS88">
        <f t="shared" si="35"/>
        <v>3</v>
      </c>
      <c r="AT88">
        <f t="shared" si="36"/>
        <v>12</v>
      </c>
      <c r="AU88">
        <f t="shared" si="37"/>
        <v>4</v>
      </c>
      <c r="AV88">
        <f t="shared" si="38"/>
        <v>21</v>
      </c>
      <c r="AW88" s="3">
        <f t="shared" si="39"/>
        <v>3.5</v>
      </c>
      <c r="AX88" s="2">
        <f t="shared" si="40"/>
        <v>21</v>
      </c>
      <c r="AY88">
        <f t="shared" si="41"/>
        <v>3.5</v>
      </c>
      <c r="AZ88">
        <f t="shared" si="42"/>
        <v>20</v>
      </c>
      <c r="BA88">
        <f t="shared" si="43"/>
        <v>2.5</v>
      </c>
      <c r="BB88">
        <f t="shared" si="44"/>
        <v>41</v>
      </c>
      <c r="BC88" s="3">
        <f t="shared" si="45"/>
        <v>2.93</v>
      </c>
      <c r="BD88" s="2">
        <f t="shared" si="46"/>
        <v>12</v>
      </c>
      <c r="BE88">
        <f t="shared" si="47"/>
        <v>4</v>
      </c>
      <c r="BF88">
        <f t="shared" si="48"/>
        <v>8</v>
      </c>
      <c r="BG88">
        <f t="shared" si="49"/>
        <v>2.6667000000000001</v>
      </c>
      <c r="BH88">
        <f t="shared" si="50"/>
        <v>20</v>
      </c>
      <c r="BI88" s="3">
        <f t="shared" si="51"/>
        <v>3.33</v>
      </c>
      <c r="BJ88" s="2">
        <f t="shared" si="57"/>
        <v>22</v>
      </c>
      <c r="BK88" s="3">
        <f t="shared" si="52"/>
        <v>3.67</v>
      </c>
      <c r="BL88" s="2">
        <f t="shared" si="53"/>
        <v>3</v>
      </c>
      <c r="BM88" s="3">
        <f t="shared" si="54"/>
        <v>1</v>
      </c>
      <c r="BN88" s="2">
        <f t="shared" si="55"/>
        <v>107</v>
      </c>
      <c r="BO88" s="3">
        <f t="shared" si="56"/>
        <v>3.06</v>
      </c>
      <c r="BP88" s="1"/>
    </row>
    <row r="89" spans="1:68" x14ac:dyDescent="0.3">
      <c r="A89" s="30">
        <v>93</v>
      </c>
      <c r="B89" s="1"/>
      <c r="C89" s="2">
        <v>1</v>
      </c>
      <c r="D89">
        <v>5</v>
      </c>
      <c r="E89">
        <v>5</v>
      </c>
      <c r="F89">
        <v>3</v>
      </c>
      <c r="G89">
        <v>5</v>
      </c>
      <c r="H89">
        <v>4</v>
      </c>
      <c r="I89">
        <v>4</v>
      </c>
      <c r="J89">
        <v>2</v>
      </c>
      <c r="K89" s="37">
        <v>5</v>
      </c>
      <c r="L89">
        <v>4</v>
      </c>
      <c r="M89">
        <v>4</v>
      </c>
      <c r="N89">
        <v>1</v>
      </c>
      <c r="O89">
        <v>3</v>
      </c>
      <c r="P89">
        <v>2</v>
      </c>
      <c r="Q89">
        <v>2</v>
      </c>
      <c r="R89">
        <v>3</v>
      </c>
      <c r="S89">
        <v>3</v>
      </c>
      <c r="T89">
        <v>4</v>
      </c>
      <c r="U89">
        <v>2</v>
      </c>
      <c r="V89">
        <v>5</v>
      </c>
      <c r="W89">
        <v>1</v>
      </c>
      <c r="X89">
        <v>4</v>
      </c>
      <c r="Y89">
        <f>LOOKUP(X89,{1,2,3,4,5},{5,4,3,2,1})</f>
        <v>2</v>
      </c>
      <c r="Z89">
        <v>4</v>
      </c>
      <c r="AA89">
        <v>3</v>
      </c>
      <c r="AB89">
        <v>4</v>
      </c>
      <c r="AC89">
        <v>2</v>
      </c>
      <c r="AD89">
        <f>LOOKUP(AC89,{1,2,3,4,5},{5,4,3,2,1})</f>
        <v>4</v>
      </c>
      <c r="AE89">
        <v>2</v>
      </c>
      <c r="AF89">
        <f>LOOKUP(AE89,{1,2,3,4,5},{5,4,3,2,1})</f>
        <v>4</v>
      </c>
      <c r="AG89">
        <v>2</v>
      </c>
      <c r="AH89">
        <f>LOOKUP(AG89,{1,2,3,4,5},{5,4,3,2,1})</f>
        <v>4</v>
      </c>
      <c r="AI89">
        <v>4</v>
      </c>
      <c r="AJ89">
        <v>4</v>
      </c>
      <c r="AK89">
        <v>4</v>
      </c>
      <c r="AL89">
        <v>4</v>
      </c>
      <c r="AM89">
        <v>4</v>
      </c>
      <c r="AN89">
        <v>5</v>
      </c>
      <c r="AO89">
        <v>1</v>
      </c>
      <c r="AP89">
        <v>2</v>
      </c>
      <c r="AQ89">
        <v>2</v>
      </c>
      <c r="AR89" s="2">
        <f t="shared" si="34"/>
        <v>13</v>
      </c>
      <c r="AS89">
        <f t="shared" si="35"/>
        <v>4.3333000000000004</v>
      </c>
      <c r="AT89">
        <f t="shared" si="36"/>
        <v>13</v>
      </c>
      <c r="AU89">
        <f t="shared" si="37"/>
        <v>4.3333000000000004</v>
      </c>
      <c r="AV89">
        <f t="shared" si="38"/>
        <v>26</v>
      </c>
      <c r="AW89" s="3">
        <f t="shared" si="39"/>
        <v>4.3333000000000004</v>
      </c>
      <c r="AX89" s="2">
        <f t="shared" si="40"/>
        <v>20</v>
      </c>
      <c r="AY89">
        <f t="shared" si="41"/>
        <v>3.3332999999999999</v>
      </c>
      <c r="AZ89">
        <f t="shared" si="42"/>
        <v>23</v>
      </c>
      <c r="BA89">
        <f t="shared" si="43"/>
        <v>2.875</v>
      </c>
      <c r="BB89">
        <f t="shared" si="44"/>
        <v>43</v>
      </c>
      <c r="BC89" s="3">
        <f t="shared" si="45"/>
        <v>3.07</v>
      </c>
      <c r="BD89" s="2">
        <f t="shared" si="46"/>
        <v>8</v>
      </c>
      <c r="BE89">
        <f t="shared" si="47"/>
        <v>2.6667000000000001</v>
      </c>
      <c r="BF89">
        <f t="shared" si="48"/>
        <v>11</v>
      </c>
      <c r="BG89">
        <f t="shared" si="49"/>
        <v>3.6667000000000001</v>
      </c>
      <c r="BH89">
        <f t="shared" si="50"/>
        <v>19</v>
      </c>
      <c r="BI89" s="3">
        <f t="shared" si="51"/>
        <v>3.17</v>
      </c>
      <c r="BJ89" s="2">
        <f t="shared" si="57"/>
        <v>24</v>
      </c>
      <c r="BK89" s="3">
        <f t="shared" si="52"/>
        <v>4</v>
      </c>
      <c r="BL89" s="2">
        <f t="shared" si="53"/>
        <v>5</v>
      </c>
      <c r="BM89" s="3">
        <f t="shared" si="54"/>
        <v>1.67</v>
      </c>
      <c r="BN89" s="2">
        <f t="shared" si="55"/>
        <v>117</v>
      </c>
      <c r="BO89" s="3">
        <f t="shared" si="56"/>
        <v>3.34</v>
      </c>
      <c r="BP89" s="1"/>
    </row>
    <row r="90" spans="1:68" x14ac:dyDescent="0.3">
      <c r="A90" s="30">
        <v>94</v>
      </c>
      <c r="B90" s="1"/>
      <c r="C90" s="2">
        <v>1</v>
      </c>
      <c r="D90">
        <v>5</v>
      </c>
      <c r="E90">
        <v>5</v>
      </c>
      <c r="F90">
        <v>4</v>
      </c>
      <c r="G90">
        <v>5</v>
      </c>
      <c r="H90">
        <v>3</v>
      </c>
      <c r="I90">
        <v>2</v>
      </c>
      <c r="J90">
        <v>1</v>
      </c>
      <c r="K90" s="37">
        <v>5</v>
      </c>
      <c r="L90">
        <v>4</v>
      </c>
      <c r="M90">
        <v>4</v>
      </c>
      <c r="N90">
        <v>3</v>
      </c>
      <c r="O90">
        <v>2</v>
      </c>
      <c r="P90">
        <v>1</v>
      </c>
      <c r="Q90">
        <v>5</v>
      </c>
      <c r="R90">
        <v>5</v>
      </c>
      <c r="S90">
        <v>4</v>
      </c>
      <c r="T90">
        <v>4</v>
      </c>
      <c r="U90">
        <v>4</v>
      </c>
      <c r="V90">
        <v>5</v>
      </c>
      <c r="W90">
        <v>3</v>
      </c>
      <c r="X90">
        <v>1</v>
      </c>
      <c r="Y90">
        <f>LOOKUP(X90,{1,2,3,4,5},{5,4,3,2,1})</f>
        <v>5</v>
      </c>
      <c r="Z90">
        <v>5</v>
      </c>
      <c r="AA90">
        <v>4</v>
      </c>
      <c r="AB90">
        <v>4</v>
      </c>
      <c r="AC90">
        <v>3</v>
      </c>
      <c r="AD90">
        <f>LOOKUP(AC90,{1,2,3,4,5},{5,4,3,2,1})</f>
        <v>3</v>
      </c>
      <c r="AE90">
        <v>3</v>
      </c>
      <c r="AF90">
        <f>LOOKUP(AE90,{1,2,3,4,5},{5,4,3,2,1})</f>
        <v>3</v>
      </c>
      <c r="AG90">
        <v>2</v>
      </c>
      <c r="AH90">
        <f>LOOKUP(AG90,{1,2,3,4,5},{5,4,3,2,1})</f>
        <v>4</v>
      </c>
      <c r="AI90">
        <v>2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2</v>
      </c>
      <c r="AP90">
        <v>5</v>
      </c>
      <c r="AQ90">
        <v>5</v>
      </c>
      <c r="AR90" s="2">
        <f t="shared" si="34"/>
        <v>14</v>
      </c>
      <c r="AS90">
        <f t="shared" si="35"/>
        <v>4.6666999999999996</v>
      </c>
      <c r="AT90">
        <f t="shared" si="36"/>
        <v>12</v>
      </c>
      <c r="AU90">
        <f t="shared" si="37"/>
        <v>4</v>
      </c>
      <c r="AV90">
        <f t="shared" si="38"/>
        <v>26</v>
      </c>
      <c r="AW90" s="3">
        <f t="shared" si="39"/>
        <v>4.3334000000000001</v>
      </c>
      <c r="AX90" s="2">
        <f t="shared" si="40"/>
        <v>22</v>
      </c>
      <c r="AY90">
        <f t="shared" si="41"/>
        <v>3.6667000000000001</v>
      </c>
      <c r="AZ90">
        <f t="shared" si="42"/>
        <v>25</v>
      </c>
      <c r="BA90">
        <f t="shared" si="43"/>
        <v>3.125</v>
      </c>
      <c r="BB90">
        <f t="shared" si="44"/>
        <v>47</v>
      </c>
      <c r="BC90" s="3">
        <f t="shared" si="45"/>
        <v>3.36</v>
      </c>
      <c r="BD90" s="2">
        <f t="shared" si="46"/>
        <v>13</v>
      </c>
      <c r="BE90">
        <f t="shared" si="47"/>
        <v>4.3333000000000004</v>
      </c>
      <c r="BF90">
        <f t="shared" si="48"/>
        <v>13</v>
      </c>
      <c r="BG90">
        <f t="shared" si="49"/>
        <v>4.3333000000000004</v>
      </c>
      <c r="BH90">
        <f t="shared" si="50"/>
        <v>26</v>
      </c>
      <c r="BI90" s="3">
        <f t="shared" si="51"/>
        <v>4.33</v>
      </c>
      <c r="BJ90" s="2">
        <f t="shared" si="57"/>
        <v>20</v>
      </c>
      <c r="BK90" s="3">
        <f t="shared" si="52"/>
        <v>3.33</v>
      </c>
      <c r="BL90" s="2">
        <f t="shared" si="53"/>
        <v>12</v>
      </c>
      <c r="BM90" s="3">
        <f t="shared" si="54"/>
        <v>4</v>
      </c>
      <c r="BN90" s="2">
        <f t="shared" si="55"/>
        <v>131</v>
      </c>
      <c r="BO90" s="3">
        <f t="shared" si="56"/>
        <v>3.74</v>
      </c>
      <c r="BP90" s="1"/>
    </row>
    <row r="91" spans="1:68" x14ac:dyDescent="0.3">
      <c r="A91" s="30">
        <v>96</v>
      </c>
      <c r="B91" s="1"/>
      <c r="C91" s="2">
        <v>1</v>
      </c>
      <c r="D91">
        <v>4</v>
      </c>
      <c r="E91">
        <v>5</v>
      </c>
      <c r="F91">
        <v>4</v>
      </c>
      <c r="G91">
        <v>4</v>
      </c>
      <c r="H91">
        <v>4</v>
      </c>
      <c r="I91">
        <v>4</v>
      </c>
      <c r="J91">
        <v>2</v>
      </c>
      <c r="K91" s="37">
        <v>5</v>
      </c>
      <c r="L91">
        <v>2</v>
      </c>
      <c r="M91">
        <v>4</v>
      </c>
      <c r="N91">
        <v>2</v>
      </c>
      <c r="O91">
        <v>2</v>
      </c>
      <c r="P91">
        <v>2</v>
      </c>
      <c r="Q91">
        <v>4</v>
      </c>
      <c r="R91">
        <v>4</v>
      </c>
      <c r="S91">
        <v>5</v>
      </c>
      <c r="T91">
        <v>4</v>
      </c>
      <c r="U91">
        <v>2</v>
      </c>
      <c r="V91">
        <v>4</v>
      </c>
      <c r="W91">
        <v>2</v>
      </c>
      <c r="X91">
        <v>2</v>
      </c>
      <c r="Y91">
        <f>LOOKUP(X91,{1,2,3,4,5},{5,4,3,2,1})</f>
        <v>4</v>
      </c>
      <c r="Z91">
        <v>4</v>
      </c>
      <c r="AA91">
        <v>4</v>
      </c>
      <c r="AB91">
        <v>4</v>
      </c>
      <c r="AC91">
        <v>2</v>
      </c>
      <c r="AD91">
        <f>LOOKUP(AC91,{1,2,3,4,5},{5,4,3,2,1})</f>
        <v>4</v>
      </c>
      <c r="AE91">
        <v>2</v>
      </c>
      <c r="AF91">
        <f>LOOKUP(AE91,{1,2,3,4,5},{5,4,3,2,1})</f>
        <v>4</v>
      </c>
      <c r="AG91">
        <v>2</v>
      </c>
      <c r="AH91">
        <f>LOOKUP(AG91,{1,2,3,4,5},{5,4,3,2,1})</f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2</v>
      </c>
      <c r="AP91">
        <v>4</v>
      </c>
      <c r="AQ91">
        <v>2</v>
      </c>
      <c r="AR91" s="2">
        <f t="shared" si="34"/>
        <v>13</v>
      </c>
      <c r="AS91">
        <f t="shared" si="35"/>
        <v>4.3333000000000004</v>
      </c>
      <c r="AT91">
        <f t="shared" si="36"/>
        <v>12</v>
      </c>
      <c r="AU91">
        <f t="shared" si="37"/>
        <v>4</v>
      </c>
      <c r="AV91">
        <f t="shared" si="38"/>
        <v>25</v>
      </c>
      <c r="AW91" s="3">
        <f t="shared" si="39"/>
        <v>4.1666999999999996</v>
      </c>
      <c r="AX91" s="2">
        <f t="shared" si="40"/>
        <v>22</v>
      </c>
      <c r="AY91">
        <f t="shared" si="41"/>
        <v>3.6667000000000001</v>
      </c>
      <c r="AZ91">
        <f t="shared" si="42"/>
        <v>23</v>
      </c>
      <c r="BA91">
        <f t="shared" si="43"/>
        <v>2.875</v>
      </c>
      <c r="BB91">
        <f t="shared" si="44"/>
        <v>45</v>
      </c>
      <c r="BC91" s="3">
        <f t="shared" si="45"/>
        <v>3.21</v>
      </c>
      <c r="BD91" s="2">
        <f t="shared" si="46"/>
        <v>10</v>
      </c>
      <c r="BE91">
        <f t="shared" si="47"/>
        <v>3.3332999999999999</v>
      </c>
      <c r="BF91">
        <f t="shared" si="48"/>
        <v>12</v>
      </c>
      <c r="BG91">
        <f t="shared" si="49"/>
        <v>4</v>
      </c>
      <c r="BH91">
        <f t="shared" si="50"/>
        <v>22</v>
      </c>
      <c r="BI91" s="3">
        <f t="shared" si="51"/>
        <v>3.67</v>
      </c>
      <c r="BJ91" s="2">
        <f t="shared" si="57"/>
        <v>24</v>
      </c>
      <c r="BK91" s="3">
        <f t="shared" si="52"/>
        <v>4</v>
      </c>
      <c r="BL91" s="2">
        <f t="shared" si="53"/>
        <v>8</v>
      </c>
      <c r="BM91" s="3">
        <f t="shared" si="54"/>
        <v>2.67</v>
      </c>
      <c r="BN91" s="2">
        <f t="shared" si="55"/>
        <v>124</v>
      </c>
      <c r="BO91" s="3">
        <f t="shared" si="56"/>
        <v>3.54</v>
      </c>
      <c r="BP91" s="1"/>
    </row>
    <row r="92" spans="1:68" x14ac:dyDescent="0.3">
      <c r="A92" s="30">
        <v>98</v>
      </c>
      <c r="B92" s="1"/>
      <c r="C92" s="2">
        <v>1</v>
      </c>
      <c r="D92">
        <v>4</v>
      </c>
      <c r="E92">
        <v>4</v>
      </c>
      <c r="F92">
        <v>3</v>
      </c>
      <c r="G92">
        <v>4</v>
      </c>
      <c r="H92">
        <v>4</v>
      </c>
      <c r="I92">
        <v>4</v>
      </c>
      <c r="J92">
        <v>3</v>
      </c>
      <c r="K92" s="37">
        <v>5</v>
      </c>
      <c r="L92">
        <v>2</v>
      </c>
      <c r="M92">
        <v>2</v>
      </c>
      <c r="N92">
        <v>2</v>
      </c>
      <c r="O92">
        <v>2</v>
      </c>
      <c r="P92">
        <v>2</v>
      </c>
      <c r="Q92">
        <v>3</v>
      </c>
      <c r="R92">
        <v>4</v>
      </c>
      <c r="S92">
        <v>4</v>
      </c>
      <c r="T92">
        <v>4</v>
      </c>
      <c r="U92">
        <v>4</v>
      </c>
      <c r="V92">
        <v>5</v>
      </c>
      <c r="W92">
        <v>5</v>
      </c>
      <c r="X92">
        <v>2</v>
      </c>
      <c r="Y92">
        <f>LOOKUP(X92,{1,2,3,4,5},{5,4,3,2,1})</f>
        <v>4</v>
      </c>
      <c r="Z92">
        <v>4</v>
      </c>
      <c r="AA92">
        <v>4</v>
      </c>
      <c r="AB92">
        <v>4</v>
      </c>
      <c r="AC92">
        <v>3</v>
      </c>
      <c r="AD92">
        <f>LOOKUP(AC92,{1,2,3,4,5},{5,4,3,2,1})</f>
        <v>3</v>
      </c>
      <c r="AE92">
        <v>2</v>
      </c>
      <c r="AF92">
        <f>LOOKUP(AE92,{1,2,3,4,5},{5,4,3,2,1})</f>
        <v>4</v>
      </c>
      <c r="AG92">
        <v>2</v>
      </c>
      <c r="AH92">
        <f>LOOKUP(AG92,{1,2,3,4,5},{5,4,3,2,1})</f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3</v>
      </c>
      <c r="AP92">
        <v>3</v>
      </c>
      <c r="AQ92">
        <v>3</v>
      </c>
      <c r="AR92" s="2">
        <f t="shared" si="34"/>
        <v>11</v>
      </c>
      <c r="AS92">
        <f t="shared" si="35"/>
        <v>3.6667000000000001</v>
      </c>
      <c r="AT92">
        <f t="shared" si="36"/>
        <v>12</v>
      </c>
      <c r="AU92">
        <f t="shared" si="37"/>
        <v>4</v>
      </c>
      <c r="AV92">
        <f t="shared" si="38"/>
        <v>23</v>
      </c>
      <c r="AW92" s="3">
        <f t="shared" si="39"/>
        <v>3.8334000000000001</v>
      </c>
      <c r="AX92" s="2">
        <f t="shared" si="40"/>
        <v>21</v>
      </c>
      <c r="AY92">
        <f t="shared" si="41"/>
        <v>3.5</v>
      </c>
      <c r="AZ92">
        <f t="shared" si="42"/>
        <v>23</v>
      </c>
      <c r="BA92">
        <f t="shared" si="43"/>
        <v>2.875</v>
      </c>
      <c r="BB92">
        <f t="shared" si="44"/>
        <v>44</v>
      </c>
      <c r="BC92" s="3">
        <f t="shared" si="45"/>
        <v>3.14</v>
      </c>
      <c r="BD92" s="2">
        <f t="shared" si="46"/>
        <v>14</v>
      </c>
      <c r="BE92">
        <f t="shared" si="47"/>
        <v>4.6666999999999996</v>
      </c>
      <c r="BF92">
        <f t="shared" si="48"/>
        <v>12</v>
      </c>
      <c r="BG92">
        <f t="shared" si="49"/>
        <v>4</v>
      </c>
      <c r="BH92">
        <f t="shared" si="50"/>
        <v>26</v>
      </c>
      <c r="BI92" s="3">
        <f t="shared" si="51"/>
        <v>4.33</v>
      </c>
      <c r="BJ92" s="2">
        <f t="shared" si="57"/>
        <v>23</v>
      </c>
      <c r="BK92" s="3">
        <f t="shared" si="52"/>
        <v>3.83</v>
      </c>
      <c r="BL92" s="2">
        <f t="shared" si="53"/>
        <v>9</v>
      </c>
      <c r="BM92" s="3">
        <f t="shared" si="54"/>
        <v>3</v>
      </c>
      <c r="BN92" s="2">
        <f t="shared" si="55"/>
        <v>125</v>
      </c>
      <c r="BO92" s="3">
        <f t="shared" si="56"/>
        <v>3.57</v>
      </c>
      <c r="BP92" s="1"/>
    </row>
    <row r="93" spans="1:68" x14ac:dyDescent="0.3">
      <c r="A93" s="30">
        <v>99</v>
      </c>
      <c r="B93" s="1"/>
      <c r="C93" s="2">
        <v>1</v>
      </c>
      <c r="D93">
        <v>4</v>
      </c>
      <c r="E93">
        <v>4</v>
      </c>
      <c r="F93">
        <v>3</v>
      </c>
      <c r="G93">
        <v>4</v>
      </c>
      <c r="H93">
        <v>4</v>
      </c>
      <c r="I93">
        <v>5</v>
      </c>
      <c r="J93">
        <v>3</v>
      </c>
      <c r="K93" s="37">
        <v>5</v>
      </c>
      <c r="L93">
        <v>3</v>
      </c>
      <c r="M93">
        <v>3</v>
      </c>
      <c r="N93">
        <v>3</v>
      </c>
      <c r="O93">
        <v>3</v>
      </c>
      <c r="P93">
        <v>3</v>
      </c>
      <c r="Q93">
        <v>4</v>
      </c>
      <c r="R93">
        <v>4</v>
      </c>
      <c r="S93">
        <v>4</v>
      </c>
      <c r="T93">
        <v>4</v>
      </c>
      <c r="U93">
        <v>5</v>
      </c>
      <c r="V93">
        <v>4</v>
      </c>
      <c r="W93">
        <v>4</v>
      </c>
      <c r="X93">
        <v>3</v>
      </c>
      <c r="Y93">
        <f>LOOKUP(X93,{1,2,3,4,5},{5,4,3,2,1})</f>
        <v>3</v>
      </c>
      <c r="Z93">
        <v>4</v>
      </c>
      <c r="AA93">
        <v>4</v>
      </c>
      <c r="AB93">
        <v>3</v>
      </c>
      <c r="AC93">
        <v>3</v>
      </c>
      <c r="AD93">
        <f>LOOKUP(AC93,{1,2,3,4,5},{5,4,3,2,1})</f>
        <v>3</v>
      </c>
      <c r="AE93">
        <v>2</v>
      </c>
      <c r="AF93">
        <f>LOOKUP(AE93,{1,2,3,4,5},{5,4,3,2,1})</f>
        <v>4</v>
      </c>
      <c r="AG93">
        <v>2</v>
      </c>
      <c r="AH93">
        <f>LOOKUP(AG93,{1,2,3,4,5},{5,4,3,2,1})</f>
        <v>4</v>
      </c>
      <c r="AI93">
        <v>3</v>
      </c>
      <c r="AJ93">
        <v>4</v>
      </c>
      <c r="AK93">
        <v>4</v>
      </c>
      <c r="AL93">
        <v>4</v>
      </c>
      <c r="AM93">
        <v>4</v>
      </c>
      <c r="AN93">
        <v>4</v>
      </c>
      <c r="AO93">
        <v>4</v>
      </c>
      <c r="AP93">
        <v>3</v>
      </c>
      <c r="AQ93">
        <v>3</v>
      </c>
      <c r="AR93" s="2">
        <f t="shared" si="34"/>
        <v>11</v>
      </c>
      <c r="AS93">
        <f t="shared" si="35"/>
        <v>3.6667000000000001</v>
      </c>
      <c r="AT93">
        <f t="shared" si="36"/>
        <v>12</v>
      </c>
      <c r="AU93">
        <f t="shared" si="37"/>
        <v>4</v>
      </c>
      <c r="AV93">
        <f t="shared" si="38"/>
        <v>23</v>
      </c>
      <c r="AW93" s="3">
        <f t="shared" si="39"/>
        <v>3.8334000000000001</v>
      </c>
      <c r="AX93" s="2">
        <f t="shared" si="40"/>
        <v>24</v>
      </c>
      <c r="AY93">
        <f t="shared" si="41"/>
        <v>4</v>
      </c>
      <c r="AZ93">
        <f t="shared" si="42"/>
        <v>28</v>
      </c>
      <c r="BA93">
        <f t="shared" si="43"/>
        <v>3.5</v>
      </c>
      <c r="BB93">
        <f t="shared" si="44"/>
        <v>52</v>
      </c>
      <c r="BC93" s="3">
        <f t="shared" si="45"/>
        <v>3.71</v>
      </c>
      <c r="BD93" s="2">
        <f t="shared" si="46"/>
        <v>11</v>
      </c>
      <c r="BE93">
        <f t="shared" si="47"/>
        <v>3.6667000000000001</v>
      </c>
      <c r="BF93">
        <f t="shared" si="48"/>
        <v>11</v>
      </c>
      <c r="BG93">
        <f t="shared" si="49"/>
        <v>3.6667000000000001</v>
      </c>
      <c r="BH93">
        <f t="shared" si="50"/>
        <v>22</v>
      </c>
      <c r="BI93" s="3">
        <f t="shared" si="51"/>
        <v>3.67</v>
      </c>
      <c r="BJ93" s="2">
        <f t="shared" si="57"/>
        <v>22</v>
      </c>
      <c r="BK93" s="3">
        <f t="shared" si="52"/>
        <v>3.67</v>
      </c>
      <c r="BL93" s="2">
        <f t="shared" si="53"/>
        <v>10</v>
      </c>
      <c r="BM93" s="3">
        <f t="shared" si="54"/>
        <v>3.33</v>
      </c>
      <c r="BN93" s="2">
        <f t="shared" si="55"/>
        <v>129</v>
      </c>
      <c r="BO93" s="3">
        <f t="shared" si="56"/>
        <v>3.69</v>
      </c>
      <c r="BP93" s="1"/>
    </row>
    <row r="94" spans="1:68" x14ac:dyDescent="0.3">
      <c r="A94" s="30">
        <v>100</v>
      </c>
      <c r="B94" s="1"/>
      <c r="C94" s="2">
        <v>1</v>
      </c>
      <c r="D94">
        <v>5</v>
      </c>
      <c r="E94">
        <v>4</v>
      </c>
      <c r="F94">
        <v>3</v>
      </c>
      <c r="G94">
        <v>2</v>
      </c>
      <c r="H94">
        <v>1</v>
      </c>
      <c r="I94">
        <v>4</v>
      </c>
      <c r="J94">
        <v>1</v>
      </c>
      <c r="K94" s="37">
        <v>5</v>
      </c>
      <c r="L94">
        <v>4</v>
      </c>
      <c r="M94">
        <v>1</v>
      </c>
      <c r="N94">
        <v>4</v>
      </c>
      <c r="O94">
        <v>2</v>
      </c>
      <c r="P94">
        <v>1</v>
      </c>
      <c r="Q94">
        <v>1</v>
      </c>
      <c r="R94">
        <v>1</v>
      </c>
      <c r="S94">
        <v>1</v>
      </c>
      <c r="T94">
        <v>2</v>
      </c>
      <c r="U94">
        <v>2</v>
      </c>
      <c r="V94">
        <v>4</v>
      </c>
      <c r="W94">
        <v>5</v>
      </c>
      <c r="X94">
        <v>1</v>
      </c>
      <c r="Y94">
        <f>LOOKUP(X94,{1,2,3,4,5},{5,4,3,2,1})</f>
        <v>5</v>
      </c>
      <c r="Z94">
        <v>5</v>
      </c>
      <c r="AA94">
        <v>4</v>
      </c>
      <c r="AB94">
        <v>4</v>
      </c>
      <c r="AC94">
        <v>3</v>
      </c>
      <c r="AD94">
        <f>LOOKUP(AC94,{1,2,3,4,5},{5,4,3,2,1})</f>
        <v>3</v>
      </c>
      <c r="AE94">
        <v>3</v>
      </c>
      <c r="AF94">
        <f>LOOKUP(AE94,{1,2,3,4,5},{5,4,3,2,1})</f>
        <v>3</v>
      </c>
      <c r="AG94">
        <v>3</v>
      </c>
      <c r="AH94">
        <f>LOOKUP(AG94,{1,2,3,4,5},{5,4,3,2,1})</f>
        <v>3</v>
      </c>
      <c r="AI94">
        <v>3</v>
      </c>
      <c r="AJ94">
        <v>4</v>
      </c>
      <c r="AK94">
        <v>4</v>
      </c>
      <c r="AL94">
        <v>4</v>
      </c>
      <c r="AM94">
        <v>4</v>
      </c>
      <c r="AN94">
        <v>4</v>
      </c>
      <c r="AO94">
        <v>1</v>
      </c>
      <c r="AP94">
        <v>2</v>
      </c>
      <c r="AQ94">
        <v>1</v>
      </c>
      <c r="AR94" s="2">
        <f t="shared" si="34"/>
        <v>12</v>
      </c>
      <c r="AS94">
        <f t="shared" si="35"/>
        <v>4</v>
      </c>
      <c r="AT94">
        <f t="shared" si="36"/>
        <v>12</v>
      </c>
      <c r="AU94">
        <f t="shared" si="37"/>
        <v>4</v>
      </c>
      <c r="AV94">
        <f t="shared" si="38"/>
        <v>24</v>
      </c>
      <c r="AW94" s="3">
        <f t="shared" si="39"/>
        <v>4</v>
      </c>
      <c r="AX94" s="2">
        <f t="shared" si="40"/>
        <v>11</v>
      </c>
      <c r="AY94">
        <f t="shared" si="41"/>
        <v>1.8332999999999999</v>
      </c>
      <c r="AZ94">
        <f t="shared" si="42"/>
        <v>16</v>
      </c>
      <c r="BA94">
        <f t="shared" si="43"/>
        <v>2</v>
      </c>
      <c r="BB94">
        <f t="shared" si="44"/>
        <v>27</v>
      </c>
      <c r="BC94" s="3">
        <f t="shared" si="45"/>
        <v>1.93</v>
      </c>
      <c r="BD94" s="2">
        <f t="shared" si="46"/>
        <v>14</v>
      </c>
      <c r="BE94">
        <f t="shared" si="47"/>
        <v>4.6666999999999996</v>
      </c>
      <c r="BF94">
        <f t="shared" si="48"/>
        <v>13</v>
      </c>
      <c r="BG94">
        <f t="shared" si="49"/>
        <v>4.3333000000000004</v>
      </c>
      <c r="BH94">
        <f t="shared" si="50"/>
        <v>27</v>
      </c>
      <c r="BI94" s="3">
        <f t="shared" si="51"/>
        <v>4.5</v>
      </c>
      <c r="BJ94" s="2">
        <f t="shared" si="57"/>
        <v>20</v>
      </c>
      <c r="BK94" s="3">
        <f t="shared" si="52"/>
        <v>3.33</v>
      </c>
      <c r="BL94" s="2">
        <f t="shared" si="53"/>
        <v>4</v>
      </c>
      <c r="BM94" s="3">
        <f t="shared" si="54"/>
        <v>1.33</v>
      </c>
      <c r="BN94" s="2">
        <f t="shared" si="55"/>
        <v>102</v>
      </c>
      <c r="BO94" s="3">
        <f t="shared" si="56"/>
        <v>2.91</v>
      </c>
      <c r="BP94" s="1"/>
    </row>
    <row r="95" spans="1:68" x14ac:dyDescent="0.3">
      <c r="A95" s="30">
        <v>101</v>
      </c>
      <c r="B95" s="1"/>
      <c r="C95" s="2">
        <v>1</v>
      </c>
      <c r="D95">
        <v>2</v>
      </c>
      <c r="E95">
        <v>3</v>
      </c>
      <c r="F95">
        <v>2</v>
      </c>
      <c r="G95">
        <v>4</v>
      </c>
      <c r="H95">
        <v>4</v>
      </c>
      <c r="I95">
        <v>4</v>
      </c>
      <c r="J95">
        <v>3</v>
      </c>
      <c r="K95" s="37">
        <v>5</v>
      </c>
      <c r="L95">
        <v>3</v>
      </c>
      <c r="M95">
        <v>3</v>
      </c>
      <c r="N95">
        <v>2</v>
      </c>
      <c r="O95">
        <v>2</v>
      </c>
      <c r="P95">
        <v>2</v>
      </c>
      <c r="Q95">
        <v>2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f>LOOKUP(X95,{1,2,3,4,5},{5,4,3,2,1})</f>
        <v>3</v>
      </c>
      <c r="Z95">
        <v>5</v>
      </c>
      <c r="AA95">
        <v>3</v>
      </c>
      <c r="AB95">
        <v>3</v>
      </c>
      <c r="AC95">
        <v>3</v>
      </c>
      <c r="AD95">
        <f>LOOKUP(AC95,{1,2,3,4,5},{5,4,3,2,1})</f>
        <v>3</v>
      </c>
      <c r="AE95">
        <v>2</v>
      </c>
      <c r="AF95">
        <f>LOOKUP(AE95,{1,2,3,4,5},{5,4,3,2,1})</f>
        <v>4</v>
      </c>
      <c r="AG95">
        <v>2</v>
      </c>
      <c r="AH95">
        <f>LOOKUP(AG95,{1,2,3,4,5},{5,4,3,2,1})</f>
        <v>4</v>
      </c>
      <c r="AI95">
        <v>4</v>
      </c>
      <c r="AJ95">
        <v>3</v>
      </c>
      <c r="AK95">
        <v>2</v>
      </c>
      <c r="AL95">
        <v>4</v>
      </c>
      <c r="AM95">
        <v>4</v>
      </c>
      <c r="AN95">
        <v>4</v>
      </c>
      <c r="AO95">
        <v>3</v>
      </c>
      <c r="AP95">
        <v>3</v>
      </c>
      <c r="AQ95">
        <v>4</v>
      </c>
      <c r="AR95" s="2">
        <f t="shared" si="34"/>
        <v>7</v>
      </c>
      <c r="AS95">
        <f t="shared" si="35"/>
        <v>2.3332999999999999</v>
      </c>
      <c r="AT95">
        <f t="shared" si="36"/>
        <v>12</v>
      </c>
      <c r="AU95">
        <f t="shared" si="37"/>
        <v>4</v>
      </c>
      <c r="AV95">
        <f t="shared" si="38"/>
        <v>19</v>
      </c>
      <c r="AW95" s="3">
        <f t="shared" si="39"/>
        <v>3.1667000000000001</v>
      </c>
      <c r="AX95" s="2">
        <f t="shared" si="40"/>
        <v>18</v>
      </c>
      <c r="AY95">
        <f t="shared" si="41"/>
        <v>3</v>
      </c>
      <c r="AZ95">
        <f t="shared" si="42"/>
        <v>23</v>
      </c>
      <c r="BA95">
        <f t="shared" si="43"/>
        <v>2.875</v>
      </c>
      <c r="BB95">
        <f t="shared" si="44"/>
        <v>41</v>
      </c>
      <c r="BC95" s="3">
        <f t="shared" si="45"/>
        <v>2.93</v>
      </c>
      <c r="BD95" s="2">
        <f t="shared" si="46"/>
        <v>9</v>
      </c>
      <c r="BE95">
        <f t="shared" si="47"/>
        <v>3</v>
      </c>
      <c r="BF95">
        <f t="shared" si="48"/>
        <v>11</v>
      </c>
      <c r="BG95">
        <f t="shared" si="49"/>
        <v>3.6667000000000001</v>
      </c>
      <c r="BH95">
        <f t="shared" si="50"/>
        <v>20</v>
      </c>
      <c r="BI95" s="3">
        <f t="shared" si="51"/>
        <v>3.33</v>
      </c>
      <c r="BJ95" s="2">
        <f t="shared" si="57"/>
        <v>20</v>
      </c>
      <c r="BK95" s="3">
        <f t="shared" si="52"/>
        <v>3.33</v>
      </c>
      <c r="BL95" s="2">
        <f t="shared" si="53"/>
        <v>10</v>
      </c>
      <c r="BM95" s="3">
        <f t="shared" si="54"/>
        <v>3.33</v>
      </c>
      <c r="BN95" s="2">
        <f t="shared" si="55"/>
        <v>110</v>
      </c>
      <c r="BO95" s="3">
        <f t="shared" si="56"/>
        <v>3.14</v>
      </c>
      <c r="BP95" s="1"/>
    </row>
    <row r="96" spans="1:68" x14ac:dyDescent="0.3">
      <c r="A96" s="30">
        <v>102</v>
      </c>
      <c r="B96" s="1"/>
      <c r="C96" s="2">
        <v>1</v>
      </c>
      <c r="D96">
        <v>2</v>
      </c>
      <c r="E96">
        <v>4</v>
      </c>
      <c r="F96">
        <v>4</v>
      </c>
      <c r="G96">
        <v>5</v>
      </c>
      <c r="H96">
        <v>2</v>
      </c>
      <c r="I96">
        <v>4</v>
      </c>
      <c r="J96">
        <v>1</v>
      </c>
      <c r="K96" s="37">
        <v>5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4</v>
      </c>
      <c r="U96">
        <v>2</v>
      </c>
      <c r="V96">
        <v>4</v>
      </c>
      <c r="W96">
        <v>2</v>
      </c>
      <c r="X96">
        <v>2</v>
      </c>
      <c r="Y96">
        <f>LOOKUP(X96,{1,2,3,4,5},{5,4,3,2,1})</f>
        <v>4</v>
      </c>
      <c r="Z96">
        <v>4</v>
      </c>
      <c r="AA96">
        <v>4</v>
      </c>
      <c r="AB96">
        <v>4</v>
      </c>
      <c r="AC96">
        <v>2</v>
      </c>
      <c r="AD96">
        <f>LOOKUP(AC96,{1,2,3,4,5},{5,4,3,2,1})</f>
        <v>4</v>
      </c>
      <c r="AE96">
        <v>2</v>
      </c>
      <c r="AF96">
        <f>LOOKUP(AE96,{1,2,3,4,5},{5,4,3,2,1})</f>
        <v>4</v>
      </c>
      <c r="AG96">
        <v>2</v>
      </c>
      <c r="AH96">
        <f>LOOKUP(AG96,{1,2,3,4,5},{5,4,3,2,1})</f>
        <v>4</v>
      </c>
      <c r="AI96">
        <v>2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2</v>
      </c>
      <c r="AP96">
        <v>2</v>
      </c>
      <c r="AQ96">
        <v>2</v>
      </c>
      <c r="AR96" s="2">
        <f t="shared" si="34"/>
        <v>10</v>
      </c>
      <c r="AS96">
        <f t="shared" si="35"/>
        <v>3.3332999999999999</v>
      </c>
      <c r="AT96">
        <f t="shared" si="36"/>
        <v>12</v>
      </c>
      <c r="AU96">
        <f t="shared" si="37"/>
        <v>4</v>
      </c>
      <c r="AV96">
        <f t="shared" si="38"/>
        <v>22</v>
      </c>
      <c r="AW96" s="3">
        <f t="shared" si="39"/>
        <v>3.6667000000000001</v>
      </c>
      <c r="AX96" s="2">
        <f t="shared" si="40"/>
        <v>19</v>
      </c>
      <c r="AY96">
        <f t="shared" si="41"/>
        <v>3.1667000000000001</v>
      </c>
      <c r="AZ96">
        <f t="shared" si="42"/>
        <v>15</v>
      </c>
      <c r="BA96">
        <f t="shared" si="43"/>
        <v>1.875</v>
      </c>
      <c r="BB96">
        <f t="shared" si="44"/>
        <v>34</v>
      </c>
      <c r="BC96" s="3">
        <f t="shared" si="45"/>
        <v>2.4300000000000002</v>
      </c>
      <c r="BD96" s="2">
        <f t="shared" si="46"/>
        <v>10</v>
      </c>
      <c r="BE96">
        <f t="shared" si="47"/>
        <v>3.3332999999999999</v>
      </c>
      <c r="BF96">
        <f t="shared" si="48"/>
        <v>12</v>
      </c>
      <c r="BG96">
        <f t="shared" si="49"/>
        <v>4</v>
      </c>
      <c r="BH96">
        <f t="shared" si="50"/>
        <v>22</v>
      </c>
      <c r="BI96" s="3">
        <f t="shared" si="51"/>
        <v>3.67</v>
      </c>
      <c r="BJ96" s="2">
        <f t="shared" si="57"/>
        <v>22</v>
      </c>
      <c r="BK96" s="3">
        <f t="shared" si="52"/>
        <v>3.67</v>
      </c>
      <c r="BL96" s="2">
        <f t="shared" si="53"/>
        <v>6</v>
      </c>
      <c r="BM96" s="3">
        <f t="shared" si="54"/>
        <v>2</v>
      </c>
      <c r="BN96" s="2">
        <f t="shared" si="55"/>
        <v>106</v>
      </c>
      <c r="BO96" s="3">
        <f t="shared" si="56"/>
        <v>3.03</v>
      </c>
      <c r="BP96" s="1"/>
    </row>
    <row r="97" spans="1:68" x14ac:dyDescent="0.3">
      <c r="A97" s="30">
        <v>103</v>
      </c>
      <c r="B97" s="1"/>
      <c r="C97" s="2">
        <v>1</v>
      </c>
      <c r="D97">
        <v>3</v>
      </c>
      <c r="E97">
        <v>4</v>
      </c>
      <c r="F97">
        <v>3</v>
      </c>
      <c r="G97">
        <v>5</v>
      </c>
      <c r="H97">
        <v>4</v>
      </c>
      <c r="I97">
        <v>4</v>
      </c>
      <c r="J97">
        <v>2</v>
      </c>
      <c r="K97" s="37">
        <v>5</v>
      </c>
      <c r="L97">
        <v>3</v>
      </c>
      <c r="M97">
        <v>4</v>
      </c>
      <c r="N97">
        <v>1</v>
      </c>
      <c r="O97">
        <v>2</v>
      </c>
      <c r="P97">
        <v>4</v>
      </c>
      <c r="Q97">
        <v>3</v>
      </c>
      <c r="R97">
        <v>3</v>
      </c>
      <c r="S97">
        <v>2</v>
      </c>
      <c r="T97">
        <v>3</v>
      </c>
      <c r="U97">
        <v>2</v>
      </c>
      <c r="V97">
        <v>4</v>
      </c>
      <c r="W97">
        <v>4</v>
      </c>
      <c r="X97">
        <v>4</v>
      </c>
      <c r="Y97">
        <f>LOOKUP(X97,{1,2,3,4,5},{5,4,3,2,1})</f>
        <v>2</v>
      </c>
      <c r="Z97">
        <v>3</v>
      </c>
      <c r="AA97">
        <v>4</v>
      </c>
      <c r="AB97">
        <v>3</v>
      </c>
      <c r="AC97">
        <v>4</v>
      </c>
      <c r="AD97">
        <f>LOOKUP(AC97,{1,2,3,4,5},{5,4,3,2,1})</f>
        <v>2</v>
      </c>
      <c r="AE97">
        <v>4</v>
      </c>
      <c r="AF97">
        <f>LOOKUP(AE97,{1,2,3,4,5},{5,4,3,2,1})</f>
        <v>2</v>
      </c>
      <c r="AG97">
        <v>4</v>
      </c>
      <c r="AH97">
        <f>LOOKUP(AG97,{1,2,3,4,5},{5,4,3,2,1})</f>
        <v>2</v>
      </c>
      <c r="AI97">
        <v>2</v>
      </c>
      <c r="AJ97">
        <v>2</v>
      </c>
      <c r="AK97">
        <v>2</v>
      </c>
      <c r="AL97">
        <v>3</v>
      </c>
      <c r="AM97">
        <v>2</v>
      </c>
      <c r="AN97">
        <v>2</v>
      </c>
      <c r="AO97">
        <v>4</v>
      </c>
      <c r="AP97">
        <v>4</v>
      </c>
      <c r="AQ97">
        <v>4</v>
      </c>
      <c r="AR97" s="2">
        <f t="shared" si="34"/>
        <v>10</v>
      </c>
      <c r="AS97">
        <f t="shared" si="35"/>
        <v>3.3332999999999999</v>
      </c>
      <c r="AT97">
        <f t="shared" si="36"/>
        <v>7</v>
      </c>
      <c r="AU97">
        <f t="shared" si="37"/>
        <v>2.3332999999999999</v>
      </c>
      <c r="AV97">
        <f t="shared" si="38"/>
        <v>17</v>
      </c>
      <c r="AW97" s="3">
        <f t="shared" si="39"/>
        <v>2.8332999999999999</v>
      </c>
      <c r="AX97" s="2">
        <f t="shared" si="40"/>
        <v>22</v>
      </c>
      <c r="AY97">
        <f t="shared" si="41"/>
        <v>3.6667000000000001</v>
      </c>
      <c r="AZ97">
        <f t="shared" si="42"/>
        <v>20</v>
      </c>
      <c r="BA97">
        <f t="shared" si="43"/>
        <v>2.5</v>
      </c>
      <c r="BB97">
        <f t="shared" si="44"/>
        <v>42</v>
      </c>
      <c r="BC97" s="3">
        <f t="shared" si="45"/>
        <v>3</v>
      </c>
      <c r="BD97" s="2">
        <f t="shared" si="46"/>
        <v>10</v>
      </c>
      <c r="BE97">
        <f t="shared" si="47"/>
        <v>3.3332999999999999</v>
      </c>
      <c r="BF97">
        <f t="shared" si="48"/>
        <v>10</v>
      </c>
      <c r="BG97">
        <f t="shared" si="49"/>
        <v>3.3332999999999999</v>
      </c>
      <c r="BH97">
        <f t="shared" si="50"/>
        <v>20</v>
      </c>
      <c r="BI97" s="3">
        <f t="shared" si="51"/>
        <v>3.33</v>
      </c>
      <c r="BJ97" s="2">
        <f t="shared" si="57"/>
        <v>12</v>
      </c>
      <c r="BK97" s="3">
        <f t="shared" si="52"/>
        <v>2</v>
      </c>
      <c r="BL97" s="2">
        <f t="shared" si="53"/>
        <v>12</v>
      </c>
      <c r="BM97" s="3">
        <f t="shared" si="54"/>
        <v>4</v>
      </c>
      <c r="BN97" s="2">
        <f t="shared" si="55"/>
        <v>103</v>
      </c>
      <c r="BO97" s="3">
        <f t="shared" si="56"/>
        <v>2.94</v>
      </c>
      <c r="BP97" s="1"/>
    </row>
    <row r="98" spans="1:68" x14ac:dyDescent="0.3">
      <c r="A98" s="30">
        <v>104</v>
      </c>
      <c r="B98" s="1"/>
      <c r="C98" s="2">
        <v>1</v>
      </c>
      <c r="D98">
        <v>4</v>
      </c>
      <c r="E98">
        <v>4</v>
      </c>
      <c r="F98">
        <v>4</v>
      </c>
      <c r="G98">
        <v>4</v>
      </c>
      <c r="H98">
        <v>4</v>
      </c>
      <c r="I98">
        <v>1</v>
      </c>
      <c r="J98">
        <v>5</v>
      </c>
      <c r="K98" s="37">
        <v>5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4</v>
      </c>
      <c r="W98">
        <v>2</v>
      </c>
      <c r="X98">
        <v>2</v>
      </c>
      <c r="Y98">
        <f>LOOKUP(X98,{1,2,3,4,5},{5,4,3,2,1})</f>
        <v>4</v>
      </c>
      <c r="Z98">
        <v>4</v>
      </c>
      <c r="AA98">
        <v>4</v>
      </c>
      <c r="AB98">
        <v>4</v>
      </c>
      <c r="AC98">
        <v>2</v>
      </c>
      <c r="AD98">
        <f>LOOKUP(AC98,{1,2,3,4,5},{5,4,3,2,1})</f>
        <v>4</v>
      </c>
      <c r="AE98">
        <v>2</v>
      </c>
      <c r="AF98">
        <f>LOOKUP(AE98,{1,2,3,4,5},{5,4,3,2,1})</f>
        <v>4</v>
      </c>
      <c r="AG98">
        <v>2</v>
      </c>
      <c r="AH98">
        <f>LOOKUP(AG98,{1,2,3,4,5},{5,4,3,2,1})</f>
        <v>4</v>
      </c>
      <c r="AI98">
        <v>2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2</v>
      </c>
      <c r="AP98">
        <v>2</v>
      </c>
      <c r="AQ98">
        <v>2</v>
      </c>
      <c r="AR98" s="2">
        <f t="shared" si="34"/>
        <v>12</v>
      </c>
      <c r="AS98">
        <f t="shared" si="35"/>
        <v>4</v>
      </c>
      <c r="AT98">
        <f t="shared" si="36"/>
        <v>12</v>
      </c>
      <c r="AU98">
        <f t="shared" si="37"/>
        <v>4</v>
      </c>
      <c r="AV98">
        <f t="shared" si="38"/>
        <v>24</v>
      </c>
      <c r="AW98" s="3">
        <f t="shared" si="39"/>
        <v>4</v>
      </c>
      <c r="AX98" s="2">
        <f t="shared" si="40"/>
        <v>13</v>
      </c>
      <c r="AY98">
        <f t="shared" si="41"/>
        <v>2.1667000000000001</v>
      </c>
      <c r="AZ98">
        <f t="shared" si="42"/>
        <v>21</v>
      </c>
      <c r="BA98">
        <f t="shared" si="43"/>
        <v>2.625</v>
      </c>
      <c r="BB98">
        <f t="shared" si="44"/>
        <v>34</v>
      </c>
      <c r="BC98" s="3">
        <f t="shared" si="45"/>
        <v>2.4300000000000002</v>
      </c>
      <c r="BD98" s="2">
        <f t="shared" si="46"/>
        <v>10</v>
      </c>
      <c r="BE98">
        <f t="shared" si="47"/>
        <v>3.3332999999999999</v>
      </c>
      <c r="BF98">
        <f t="shared" si="48"/>
        <v>12</v>
      </c>
      <c r="BG98">
        <f t="shared" si="49"/>
        <v>4</v>
      </c>
      <c r="BH98">
        <f t="shared" si="50"/>
        <v>22</v>
      </c>
      <c r="BI98" s="3">
        <f t="shared" si="51"/>
        <v>3.67</v>
      </c>
      <c r="BJ98" s="2">
        <f t="shared" si="57"/>
        <v>22</v>
      </c>
      <c r="BK98" s="3">
        <f t="shared" si="52"/>
        <v>3.67</v>
      </c>
      <c r="BL98" s="2">
        <f t="shared" si="53"/>
        <v>6</v>
      </c>
      <c r="BM98" s="3">
        <f t="shared" si="54"/>
        <v>2</v>
      </c>
      <c r="BN98" s="2">
        <f t="shared" si="55"/>
        <v>108</v>
      </c>
      <c r="BO98" s="3">
        <f t="shared" si="56"/>
        <v>3.09</v>
      </c>
      <c r="BP98" s="1"/>
    </row>
    <row r="99" spans="1:68" x14ac:dyDescent="0.3">
      <c r="A99" s="30">
        <v>105</v>
      </c>
      <c r="B99" s="1"/>
      <c r="C99" s="2">
        <v>1</v>
      </c>
      <c r="D99">
        <v>4</v>
      </c>
      <c r="E99">
        <v>3</v>
      </c>
      <c r="F99">
        <v>3</v>
      </c>
      <c r="G99">
        <v>5</v>
      </c>
      <c r="H99">
        <v>5</v>
      </c>
      <c r="I99">
        <v>4</v>
      </c>
      <c r="J99">
        <v>2</v>
      </c>
      <c r="K99" s="37">
        <v>5</v>
      </c>
      <c r="L99">
        <v>4</v>
      </c>
      <c r="M99">
        <v>3</v>
      </c>
      <c r="N99">
        <v>3</v>
      </c>
      <c r="O99">
        <v>2</v>
      </c>
      <c r="P99">
        <v>2</v>
      </c>
      <c r="Q99">
        <v>3</v>
      </c>
      <c r="R99">
        <v>4</v>
      </c>
      <c r="S99">
        <v>3</v>
      </c>
      <c r="T99">
        <v>2</v>
      </c>
      <c r="U99">
        <v>2</v>
      </c>
      <c r="V99">
        <v>5</v>
      </c>
      <c r="W99">
        <v>5</v>
      </c>
      <c r="X99">
        <v>1</v>
      </c>
      <c r="Y99">
        <f>LOOKUP(X99,{1,2,3,4,5},{5,4,3,2,1})</f>
        <v>5</v>
      </c>
      <c r="Z99">
        <v>4</v>
      </c>
      <c r="AA99">
        <v>3</v>
      </c>
      <c r="AB99">
        <v>4</v>
      </c>
      <c r="AC99">
        <v>2</v>
      </c>
      <c r="AD99">
        <f>LOOKUP(AC99,{1,2,3,4,5},{5,4,3,2,1})</f>
        <v>4</v>
      </c>
      <c r="AE99">
        <v>1</v>
      </c>
      <c r="AF99">
        <f>LOOKUP(AE99,{1,2,3,4,5},{5,4,3,2,1})</f>
        <v>5</v>
      </c>
      <c r="AG99">
        <v>1</v>
      </c>
      <c r="AH99">
        <f>LOOKUP(AG99,{1,2,3,4,5},{5,4,3,2,1})</f>
        <v>5</v>
      </c>
      <c r="AI99">
        <v>4</v>
      </c>
      <c r="AJ99">
        <v>4</v>
      </c>
      <c r="AK99">
        <v>4</v>
      </c>
      <c r="AL99">
        <v>3</v>
      </c>
      <c r="AM99">
        <v>4</v>
      </c>
      <c r="AN99">
        <v>3</v>
      </c>
      <c r="AO99">
        <v>1</v>
      </c>
      <c r="AP99">
        <v>4</v>
      </c>
      <c r="AQ99">
        <v>2</v>
      </c>
      <c r="AR99" s="2">
        <f t="shared" si="34"/>
        <v>10</v>
      </c>
      <c r="AS99">
        <f t="shared" si="35"/>
        <v>3.3332999999999999</v>
      </c>
      <c r="AT99">
        <f t="shared" si="36"/>
        <v>10</v>
      </c>
      <c r="AU99">
        <f t="shared" si="37"/>
        <v>3.3332999999999999</v>
      </c>
      <c r="AV99">
        <f t="shared" si="38"/>
        <v>20</v>
      </c>
      <c r="AW99" s="3">
        <f t="shared" si="39"/>
        <v>3.3332999999999999</v>
      </c>
      <c r="AX99" s="2">
        <f t="shared" si="40"/>
        <v>20</v>
      </c>
      <c r="AY99">
        <f t="shared" si="41"/>
        <v>3.3332999999999999</v>
      </c>
      <c r="AZ99">
        <f t="shared" si="42"/>
        <v>24</v>
      </c>
      <c r="BA99">
        <f t="shared" si="43"/>
        <v>3</v>
      </c>
      <c r="BB99">
        <f t="shared" si="44"/>
        <v>44</v>
      </c>
      <c r="BC99" s="3">
        <f t="shared" si="45"/>
        <v>3.14</v>
      </c>
      <c r="BD99" s="2">
        <f t="shared" si="46"/>
        <v>15</v>
      </c>
      <c r="BE99">
        <f t="shared" si="47"/>
        <v>5</v>
      </c>
      <c r="BF99">
        <f t="shared" si="48"/>
        <v>11</v>
      </c>
      <c r="BG99">
        <f t="shared" si="49"/>
        <v>3.6667000000000001</v>
      </c>
      <c r="BH99">
        <f t="shared" si="50"/>
        <v>26</v>
      </c>
      <c r="BI99" s="3">
        <f t="shared" si="51"/>
        <v>4.33</v>
      </c>
      <c r="BJ99" s="2">
        <f t="shared" si="57"/>
        <v>26</v>
      </c>
      <c r="BK99" s="3">
        <f t="shared" si="52"/>
        <v>4.33</v>
      </c>
      <c r="BL99" s="2">
        <f t="shared" si="53"/>
        <v>7</v>
      </c>
      <c r="BM99" s="3">
        <f t="shared" si="54"/>
        <v>2.33</v>
      </c>
      <c r="BN99" s="2">
        <f t="shared" si="55"/>
        <v>123</v>
      </c>
      <c r="BO99" s="3">
        <f t="shared" si="56"/>
        <v>3.51</v>
      </c>
      <c r="BP99" s="1"/>
    </row>
    <row r="100" spans="1:68" x14ac:dyDescent="0.3">
      <c r="A100" s="30">
        <v>106</v>
      </c>
      <c r="B100" s="1"/>
      <c r="C100" s="2">
        <v>1</v>
      </c>
      <c r="D100">
        <v>4</v>
      </c>
      <c r="E100">
        <v>3</v>
      </c>
      <c r="F100">
        <v>3</v>
      </c>
      <c r="G100">
        <v>3</v>
      </c>
      <c r="H100">
        <v>4</v>
      </c>
      <c r="I100">
        <v>4</v>
      </c>
      <c r="J100">
        <v>3</v>
      </c>
      <c r="K100" s="37">
        <v>5</v>
      </c>
      <c r="L100">
        <v>2</v>
      </c>
      <c r="M100">
        <v>2</v>
      </c>
      <c r="N100">
        <v>2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3</v>
      </c>
      <c r="V100">
        <v>3</v>
      </c>
      <c r="W100">
        <v>2</v>
      </c>
      <c r="X100">
        <v>2</v>
      </c>
      <c r="Y100">
        <f>LOOKUP(X100,{1,2,3,4,5},{5,4,3,2,1})</f>
        <v>4</v>
      </c>
      <c r="Z100">
        <v>4</v>
      </c>
      <c r="AA100">
        <v>4</v>
      </c>
      <c r="AB100">
        <v>3</v>
      </c>
      <c r="AC100">
        <v>2</v>
      </c>
      <c r="AD100">
        <f>LOOKUP(AC100,{1,2,3,4,5},{5,4,3,2,1})</f>
        <v>4</v>
      </c>
      <c r="AE100">
        <v>2</v>
      </c>
      <c r="AF100">
        <f>LOOKUP(AE100,{1,2,3,4,5},{5,4,3,2,1})</f>
        <v>4</v>
      </c>
      <c r="AG100">
        <v>2</v>
      </c>
      <c r="AH100">
        <f>LOOKUP(AG100,{1,2,3,4,5},{5,4,3,2,1})</f>
        <v>4</v>
      </c>
      <c r="AI100">
        <v>3</v>
      </c>
      <c r="AJ100">
        <v>3</v>
      </c>
      <c r="AK100">
        <v>3</v>
      </c>
      <c r="AL100">
        <v>4</v>
      </c>
      <c r="AM100">
        <v>3</v>
      </c>
      <c r="AN100">
        <v>3</v>
      </c>
      <c r="AO100">
        <v>2</v>
      </c>
      <c r="AP100">
        <v>2</v>
      </c>
      <c r="AQ100">
        <v>2</v>
      </c>
      <c r="AR100" s="2">
        <f t="shared" ref="AR100:AR131" si="58">SUM(D100,E100,F100)</f>
        <v>10</v>
      </c>
      <c r="AS100">
        <f t="shared" ref="AS100:AS131" si="59">ROUND(AVERAGE(D100,E100,F100),4)</f>
        <v>3.3332999999999999</v>
      </c>
      <c r="AT100">
        <f t="shared" si="36"/>
        <v>10</v>
      </c>
      <c r="AU100">
        <f t="shared" si="37"/>
        <v>3.3332999999999999</v>
      </c>
      <c r="AV100">
        <f t="shared" si="38"/>
        <v>20</v>
      </c>
      <c r="AW100" s="3">
        <f t="shared" si="39"/>
        <v>3.3332999999999999</v>
      </c>
      <c r="AX100" s="2">
        <f t="shared" ref="AX100:AX131" si="60">SUM(G100,I100,P100,Q100,R100,T100)</f>
        <v>19</v>
      </c>
      <c r="AY100">
        <f t="shared" ref="AY100:AY131" si="61">ROUND(AVERAGE(G100,I100,P100,Q100,R100,T100),4)</f>
        <v>3.1667000000000001</v>
      </c>
      <c r="AZ100">
        <f t="shared" ref="AZ100:AZ131" si="62">SUM(H100,J100,L100,M100,N100,O100,S100,U100)</f>
        <v>22</v>
      </c>
      <c r="BA100">
        <f t="shared" ref="BA100:BA131" si="63">ROUND(AVERAGE(H100,J100,L100,M100,N100,O100,S100,U100),4)</f>
        <v>2.75</v>
      </c>
      <c r="BB100">
        <f t="shared" si="44"/>
        <v>41</v>
      </c>
      <c r="BC100" s="3">
        <f t="shared" si="45"/>
        <v>2.93</v>
      </c>
      <c r="BD100" s="2">
        <f t="shared" ref="BD100:BD131" si="64">SUM(V100,W100,Y100)</f>
        <v>9</v>
      </c>
      <c r="BE100">
        <f t="shared" ref="BE100:BE131" si="65">ROUND(AVERAGE(V100,W100,Y100),4)</f>
        <v>3</v>
      </c>
      <c r="BF100">
        <f t="shared" ref="BF100:BF131" si="66">SUM(Z100,AA100,AB100)</f>
        <v>11</v>
      </c>
      <c r="BG100">
        <f t="shared" ref="BG100:BG131" si="67">ROUND(AVERAGE(Z100,AA100,AB100),4)</f>
        <v>3.6667000000000001</v>
      </c>
      <c r="BH100">
        <f t="shared" si="50"/>
        <v>20</v>
      </c>
      <c r="BI100" s="3">
        <f t="shared" si="51"/>
        <v>3.33</v>
      </c>
      <c r="BJ100" s="2">
        <f t="shared" si="57"/>
        <v>21</v>
      </c>
      <c r="BK100" s="3">
        <f t="shared" si="52"/>
        <v>3.5</v>
      </c>
      <c r="BL100" s="2">
        <f t="shared" si="53"/>
        <v>6</v>
      </c>
      <c r="BM100" s="3">
        <f t="shared" si="54"/>
        <v>2</v>
      </c>
      <c r="BN100" s="2">
        <f t="shared" si="55"/>
        <v>108</v>
      </c>
      <c r="BO100" s="3">
        <f t="shared" si="56"/>
        <v>3.09</v>
      </c>
      <c r="BP100" s="1"/>
    </row>
    <row r="101" spans="1:68" x14ac:dyDescent="0.3">
      <c r="A101" s="30">
        <v>107</v>
      </c>
      <c r="B101" s="1"/>
      <c r="C101" s="2">
        <v>1</v>
      </c>
      <c r="D101">
        <v>3</v>
      </c>
      <c r="E101">
        <v>5</v>
      </c>
      <c r="F101">
        <v>3</v>
      </c>
      <c r="G101">
        <v>5</v>
      </c>
      <c r="H101">
        <v>3</v>
      </c>
      <c r="I101">
        <v>5</v>
      </c>
      <c r="J101">
        <v>3</v>
      </c>
      <c r="K101" s="37">
        <v>5</v>
      </c>
      <c r="L101">
        <v>2</v>
      </c>
      <c r="M101">
        <v>4</v>
      </c>
      <c r="N101">
        <v>1</v>
      </c>
      <c r="O101">
        <v>1</v>
      </c>
      <c r="P101">
        <v>2</v>
      </c>
      <c r="Q101">
        <v>4</v>
      </c>
      <c r="R101">
        <v>4</v>
      </c>
      <c r="S101">
        <v>4</v>
      </c>
      <c r="T101">
        <v>3</v>
      </c>
      <c r="U101">
        <v>4</v>
      </c>
      <c r="V101">
        <v>4</v>
      </c>
      <c r="W101">
        <v>4</v>
      </c>
      <c r="X101">
        <v>2</v>
      </c>
      <c r="Y101">
        <f>LOOKUP(X101,{1,2,3,4,5},{5,4,3,2,1})</f>
        <v>4</v>
      </c>
      <c r="Z101">
        <v>3</v>
      </c>
      <c r="AA101">
        <v>2</v>
      </c>
      <c r="AB101">
        <v>4</v>
      </c>
      <c r="AC101">
        <v>4</v>
      </c>
      <c r="AD101">
        <f>LOOKUP(AC101,{1,2,3,4,5},{5,4,3,2,1})</f>
        <v>2</v>
      </c>
      <c r="AE101">
        <v>4</v>
      </c>
      <c r="AF101">
        <f>LOOKUP(AE101,{1,2,3,4,5},{5,4,3,2,1})</f>
        <v>2</v>
      </c>
      <c r="AG101">
        <v>4</v>
      </c>
      <c r="AH101">
        <f>LOOKUP(AG101,{1,2,3,4,5},{5,4,3,2,1})</f>
        <v>2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2</v>
      </c>
      <c r="AP101">
        <v>2</v>
      </c>
      <c r="AQ101">
        <v>2</v>
      </c>
      <c r="AR101" s="2">
        <f t="shared" si="58"/>
        <v>11</v>
      </c>
      <c r="AS101">
        <f t="shared" si="59"/>
        <v>3.6667000000000001</v>
      </c>
      <c r="AT101">
        <f t="shared" si="36"/>
        <v>9</v>
      </c>
      <c r="AU101">
        <f t="shared" si="37"/>
        <v>3</v>
      </c>
      <c r="AV101">
        <f t="shared" si="38"/>
        <v>20</v>
      </c>
      <c r="AW101" s="3">
        <f t="shared" si="39"/>
        <v>3.3334000000000001</v>
      </c>
      <c r="AX101" s="2">
        <f t="shared" si="60"/>
        <v>23</v>
      </c>
      <c r="AY101">
        <f t="shared" si="61"/>
        <v>3.8332999999999999</v>
      </c>
      <c r="AZ101">
        <f t="shared" si="62"/>
        <v>22</v>
      </c>
      <c r="BA101">
        <f t="shared" si="63"/>
        <v>2.75</v>
      </c>
      <c r="BB101">
        <f t="shared" si="44"/>
        <v>45</v>
      </c>
      <c r="BC101" s="3">
        <f t="shared" si="45"/>
        <v>3.21</v>
      </c>
      <c r="BD101" s="2">
        <f t="shared" si="64"/>
        <v>12</v>
      </c>
      <c r="BE101">
        <f t="shared" si="65"/>
        <v>4</v>
      </c>
      <c r="BF101">
        <f t="shared" si="66"/>
        <v>9</v>
      </c>
      <c r="BG101">
        <f t="shared" si="67"/>
        <v>3</v>
      </c>
      <c r="BH101">
        <f t="shared" si="50"/>
        <v>21</v>
      </c>
      <c r="BI101" s="3">
        <f t="shared" si="51"/>
        <v>3.5</v>
      </c>
      <c r="BJ101" s="2">
        <f t="shared" si="57"/>
        <v>15</v>
      </c>
      <c r="BK101" s="3">
        <f t="shared" si="52"/>
        <v>2.5</v>
      </c>
      <c r="BL101" s="2">
        <f t="shared" si="53"/>
        <v>6</v>
      </c>
      <c r="BM101" s="3">
        <f t="shared" si="54"/>
        <v>2</v>
      </c>
      <c r="BN101" s="2">
        <f t="shared" si="55"/>
        <v>107</v>
      </c>
      <c r="BO101" s="3">
        <f t="shared" si="56"/>
        <v>3.06</v>
      </c>
      <c r="BP101" s="1"/>
    </row>
    <row r="102" spans="1:68" x14ac:dyDescent="0.3">
      <c r="A102" s="30">
        <v>108</v>
      </c>
      <c r="B102" s="1"/>
      <c r="C102" s="2">
        <v>1</v>
      </c>
      <c r="D102">
        <v>2</v>
      </c>
      <c r="E102">
        <v>3</v>
      </c>
      <c r="F102">
        <v>1</v>
      </c>
      <c r="G102">
        <v>2</v>
      </c>
      <c r="H102">
        <v>1</v>
      </c>
      <c r="I102">
        <v>3</v>
      </c>
      <c r="J102">
        <v>1</v>
      </c>
      <c r="K102" s="37">
        <v>5</v>
      </c>
      <c r="L102">
        <v>3</v>
      </c>
      <c r="M102">
        <v>1</v>
      </c>
      <c r="N102">
        <v>1</v>
      </c>
      <c r="O102">
        <v>2</v>
      </c>
      <c r="P102">
        <v>1</v>
      </c>
      <c r="Q102">
        <v>3</v>
      </c>
      <c r="R102">
        <v>1</v>
      </c>
      <c r="S102">
        <v>1</v>
      </c>
      <c r="T102">
        <v>3</v>
      </c>
      <c r="U102">
        <v>2</v>
      </c>
      <c r="V102">
        <v>3</v>
      </c>
      <c r="W102">
        <v>3</v>
      </c>
      <c r="X102">
        <v>2</v>
      </c>
      <c r="Y102">
        <f>LOOKUP(X102,{1,2,3,4,5},{5,4,3,2,1})</f>
        <v>4</v>
      </c>
      <c r="Z102">
        <v>4</v>
      </c>
      <c r="AA102">
        <v>2</v>
      </c>
      <c r="AB102">
        <v>3</v>
      </c>
      <c r="AC102">
        <v>2</v>
      </c>
      <c r="AD102">
        <f>LOOKUP(AC102,{1,2,3,4,5},{5,4,3,2,1})</f>
        <v>4</v>
      </c>
      <c r="AE102">
        <v>2</v>
      </c>
      <c r="AF102">
        <f>LOOKUP(AE102,{1,2,3,4,5},{5,4,3,2,1})</f>
        <v>4</v>
      </c>
      <c r="AG102">
        <v>1</v>
      </c>
      <c r="AH102">
        <f>LOOKUP(AG102,{1,2,3,4,5},{5,4,3,2,1})</f>
        <v>5</v>
      </c>
      <c r="AI102">
        <v>4</v>
      </c>
      <c r="AJ102">
        <v>3</v>
      </c>
      <c r="AK102">
        <v>5</v>
      </c>
      <c r="AL102">
        <v>4</v>
      </c>
      <c r="AM102">
        <v>3</v>
      </c>
      <c r="AN102">
        <v>4</v>
      </c>
      <c r="AO102">
        <v>1</v>
      </c>
      <c r="AP102">
        <v>2</v>
      </c>
      <c r="AQ102">
        <v>1</v>
      </c>
      <c r="AR102" s="2">
        <f t="shared" si="58"/>
        <v>6</v>
      </c>
      <c r="AS102">
        <f t="shared" si="59"/>
        <v>2</v>
      </c>
      <c r="AT102">
        <f t="shared" si="36"/>
        <v>11</v>
      </c>
      <c r="AU102">
        <f t="shared" si="37"/>
        <v>3.6667000000000001</v>
      </c>
      <c r="AV102">
        <f t="shared" si="38"/>
        <v>17</v>
      </c>
      <c r="AW102" s="3">
        <f t="shared" si="39"/>
        <v>2.8334000000000001</v>
      </c>
      <c r="AX102" s="2">
        <f t="shared" si="60"/>
        <v>13</v>
      </c>
      <c r="AY102">
        <f t="shared" si="61"/>
        <v>2.1667000000000001</v>
      </c>
      <c r="AZ102">
        <f t="shared" si="62"/>
        <v>12</v>
      </c>
      <c r="BA102">
        <f t="shared" si="63"/>
        <v>1.5</v>
      </c>
      <c r="BB102">
        <f t="shared" si="44"/>
        <v>25</v>
      </c>
      <c r="BC102" s="3">
        <f t="shared" si="45"/>
        <v>1.79</v>
      </c>
      <c r="BD102" s="2">
        <f t="shared" si="64"/>
        <v>10</v>
      </c>
      <c r="BE102">
        <f t="shared" si="65"/>
        <v>3.3332999999999999</v>
      </c>
      <c r="BF102">
        <f t="shared" si="66"/>
        <v>9</v>
      </c>
      <c r="BG102">
        <f t="shared" si="67"/>
        <v>3</v>
      </c>
      <c r="BH102">
        <f t="shared" si="50"/>
        <v>19</v>
      </c>
      <c r="BI102" s="3">
        <f t="shared" si="51"/>
        <v>3.17</v>
      </c>
      <c r="BJ102" s="2">
        <f t="shared" si="57"/>
        <v>25</v>
      </c>
      <c r="BK102" s="3">
        <f t="shared" si="52"/>
        <v>4.17</v>
      </c>
      <c r="BL102" s="2">
        <f t="shared" si="53"/>
        <v>4</v>
      </c>
      <c r="BM102" s="3">
        <f t="shared" si="54"/>
        <v>1.33</v>
      </c>
      <c r="BN102" s="2">
        <f t="shared" si="55"/>
        <v>90</v>
      </c>
      <c r="BO102" s="3">
        <f t="shared" si="56"/>
        <v>2.57</v>
      </c>
      <c r="BP102" s="1"/>
    </row>
    <row r="103" spans="1:68" x14ac:dyDescent="0.3">
      <c r="A103" s="30">
        <v>110</v>
      </c>
      <c r="B103" s="1"/>
      <c r="C103" s="2">
        <v>1</v>
      </c>
      <c r="D103">
        <v>4</v>
      </c>
      <c r="E103">
        <v>5</v>
      </c>
      <c r="F103">
        <v>2</v>
      </c>
      <c r="G103">
        <v>5</v>
      </c>
      <c r="H103">
        <v>4</v>
      </c>
      <c r="I103">
        <v>4</v>
      </c>
      <c r="J103">
        <v>3</v>
      </c>
      <c r="K103" s="37">
        <v>5</v>
      </c>
      <c r="L103">
        <v>4</v>
      </c>
      <c r="M103">
        <v>4</v>
      </c>
      <c r="N103">
        <v>2</v>
      </c>
      <c r="O103">
        <v>2</v>
      </c>
      <c r="P103">
        <v>1</v>
      </c>
      <c r="Q103">
        <v>2</v>
      </c>
      <c r="R103">
        <v>4</v>
      </c>
      <c r="S103">
        <v>4</v>
      </c>
      <c r="T103">
        <v>4</v>
      </c>
      <c r="U103">
        <v>3</v>
      </c>
      <c r="V103">
        <v>5</v>
      </c>
      <c r="W103">
        <v>4</v>
      </c>
      <c r="X103">
        <v>4</v>
      </c>
      <c r="Y103">
        <f>LOOKUP(X103,{1,2,3,4,5},{5,4,3,2,1})</f>
        <v>2</v>
      </c>
      <c r="Z103">
        <v>3</v>
      </c>
      <c r="AA103">
        <v>3</v>
      </c>
      <c r="AB103">
        <v>2</v>
      </c>
      <c r="AC103">
        <v>4</v>
      </c>
      <c r="AD103">
        <f>LOOKUP(AC103,{1,2,3,4,5},{5,4,3,2,1})</f>
        <v>2</v>
      </c>
      <c r="AE103">
        <v>4</v>
      </c>
      <c r="AF103">
        <f>LOOKUP(AE103,{1,2,3,4,5},{5,4,3,2,1})</f>
        <v>2</v>
      </c>
      <c r="AG103">
        <v>3</v>
      </c>
      <c r="AH103">
        <f>LOOKUP(AG103,{1,2,3,4,5},{5,4,3,2,1})</f>
        <v>3</v>
      </c>
      <c r="AI103">
        <v>3</v>
      </c>
      <c r="AJ103">
        <v>3</v>
      </c>
      <c r="AK103">
        <v>2</v>
      </c>
      <c r="AL103">
        <v>2</v>
      </c>
      <c r="AM103">
        <v>4</v>
      </c>
      <c r="AN103">
        <v>4</v>
      </c>
      <c r="AO103">
        <v>3</v>
      </c>
      <c r="AP103">
        <v>3</v>
      </c>
      <c r="AQ103">
        <v>2</v>
      </c>
      <c r="AR103" s="2">
        <f t="shared" si="58"/>
        <v>11</v>
      </c>
      <c r="AS103">
        <f t="shared" si="59"/>
        <v>3.6667000000000001</v>
      </c>
      <c r="AT103">
        <f t="shared" si="36"/>
        <v>10</v>
      </c>
      <c r="AU103">
        <f t="shared" si="37"/>
        <v>3.3332999999999999</v>
      </c>
      <c r="AV103">
        <f t="shared" si="38"/>
        <v>21</v>
      </c>
      <c r="AW103" s="3">
        <f t="shared" si="39"/>
        <v>3.5</v>
      </c>
      <c r="AX103" s="2">
        <f t="shared" si="60"/>
        <v>20</v>
      </c>
      <c r="AY103">
        <f t="shared" si="61"/>
        <v>3.3332999999999999</v>
      </c>
      <c r="AZ103">
        <f t="shared" si="62"/>
        <v>26</v>
      </c>
      <c r="BA103">
        <f t="shared" si="63"/>
        <v>3.25</v>
      </c>
      <c r="BB103">
        <f t="shared" si="44"/>
        <v>46</v>
      </c>
      <c r="BC103" s="3">
        <f t="shared" si="45"/>
        <v>3.29</v>
      </c>
      <c r="BD103" s="2">
        <f t="shared" si="64"/>
        <v>11</v>
      </c>
      <c r="BE103">
        <f t="shared" si="65"/>
        <v>3.6667000000000001</v>
      </c>
      <c r="BF103">
        <f t="shared" si="66"/>
        <v>8</v>
      </c>
      <c r="BG103">
        <f t="shared" si="67"/>
        <v>2.6667000000000001</v>
      </c>
      <c r="BH103">
        <f t="shared" si="50"/>
        <v>19</v>
      </c>
      <c r="BI103" s="3">
        <f t="shared" si="51"/>
        <v>3.17</v>
      </c>
      <c r="BJ103" s="2">
        <f t="shared" si="57"/>
        <v>15</v>
      </c>
      <c r="BK103" s="3">
        <f t="shared" si="52"/>
        <v>2.5</v>
      </c>
      <c r="BL103" s="2">
        <f t="shared" si="53"/>
        <v>8</v>
      </c>
      <c r="BM103" s="3">
        <f t="shared" si="54"/>
        <v>2.67</v>
      </c>
      <c r="BN103" s="2">
        <f t="shared" si="55"/>
        <v>109</v>
      </c>
      <c r="BO103" s="3">
        <f t="shared" si="56"/>
        <v>3.11</v>
      </c>
      <c r="BP103" s="1"/>
    </row>
    <row r="104" spans="1:68" x14ac:dyDescent="0.3">
      <c r="A104" s="30">
        <v>112</v>
      </c>
      <c r="B104" s="1"/>
      <c r="C104" s="2">
        <v>1</v>
      </c>
      <c r="D104">
        <v>3</v>
      </c>
      <c r="E104">
        <v>3</v>
      </c>
      <c r="F104">
        <v>2</v>
      </c>
      <c r="G104">
        <v>4</v>
      </c>
      <c r="H104">
        <v>4</v>
      </c>
      <c r="I104">
        <v>4</v>
      </c>
      <c r="J104">
        <v>1</v>
      </c>
      <c r="K104" s="37">
        <v>5</v>
      </c>
      <c r="L104">
        <v>5</v>
      </c>
      <c r="M104">
        <v>2</v>
      </c>
      <c r="N104">
        <v>1</v>
      </c>
      <c r="O104">
        <v>1</v>
      </c>
      <c r="P104">
        <v>1</v>
      </c>
      <c r="Q104">
        <v>3</v>
      </c>
      <c r="R104">
        <v>4</v>
      </c>
      <c r="S104">
        <v>2</v>
      </c>
      <c r="T104">
        <v>3</v>
      </c>
      <c r="U104">
        <v>1</v>
      </c>
      <c r="V104">
        <v>3</v>
      </c>
      <c r="W104">
        <v>3</v>
      </c>
      <c r="X104">
        <v>3</v>
      </c>
      <c r="Y104">
        <f>LOOKUP(X104,{1,2,3,4,5},{5,4,3,2,1})</f>
        <v>3</v>
      </c>
      <c r="Z104">
        <v>3</v>
      </c>
      <c r="AA104">
        <v>3</v>
      </c>
      <c r="AB104">
        <v>4</v>
      </c>
      <c r="AC104">
        <v>3</v>
      </c>
      <c r="AD104">
        <f>LOOKUP(AC104,{1,2,3,4,5},{5,4,3,2,1})</f>
        <v>3</v>
      </c>
      <c r="AE104">
        <v>1</v>
      </c>
      <c r="AF104">
        <f>LOOKUP(AE104,{1,2,3,4,5},{5,4,3,2,1})</f>
        <v>5</v>
      </c>
      <c r="AG104">
        <v>1</v>
      </c>
      <c r="AH104">
        <f>LOOKUP(AG104,{1,2,3,4,5},{5,4,3,2,1})</f>
        <v>5</v>
      </c>
      <c r="AI104">
        <v>5</v>
      </c>
      <c r="AJ104">
        <v>4</v>
      </c>
      <c r="AK104">
        <v>4</v>
      </c>
      <c r="AL104">
        <v>4</v>
      </c>
      <c r="AM104">
        <v>4</v>
      </c>
      <c r="AN104">
        <v>3</v>
      </c>
      <c r="AO104">
        <v>4</v>
      </c>
      <c r="AP104">
        <v>4</v>
      </c>
      <c r="AQ104">
        <v>4</v>
      </c>
      <c r="AR104" s="2">
        <f t="shared" si="58"/>
        <v>8</v>
      </c>
      <c r="AS104">
        <f t="shared" si="59"/>
        <v>2.6667000000000001</v>
      </c>
      <c r="AT104">
        <f t="shared" si="36"/>
        <v>11</v>
      </c>
      <c r="AU104">
        <f t="shared" si="37"/>
        <v>3.6667000000000001</v>
      </c>
      <c r="AV104">
        <f t="shared" si="38"/>
        <v>19</v>
      </c>
      <c r="AW104" s="3">
        <f t="shared" si="39"/>
        <v>3.1667000000000001</v>
      </c>
      <c r="AX104" s="2">
        <f t="shared" si="60"/>
        <v>19</v>
      </c>
      <c r="AY104">
        <f t="shared" si="61"/>
        <v>3.1667000000000001</v>
      </c>
      <c r="AZ104">
        <f t="shared" si="62"/>
        <v>17</v>
      </c>
      <c r="BA104">
        <f t="shared" si="63"/>
        <v>2.125</v>
      </c>
      <c r="BB104">
        <f t="shared" si="44"/>
        <v>36</v>
      </c>
      <c r="BC104" s="3">
        <f t="shared" si="45"/>
        <v>2.57</v>
      </c>
      <c r="BD104" s="2">
        <f t="shared" si="64"/>
        <v>9</v>
      </c>
      <c r="BE104">
        <f t="shared" si="65"/>
        <v>3</v>
      </c>
      <c r="BF104">
        <f t="shared" si="66"/>
        <v>10</v>
      </c>
      <c r="BG104">
        <f t="shared" si="67"/>
        <v>3.3332999999999999</v>
      </c>
      <c r="BH104">
        <f t="shared" si="50"/>
        <v>19</v>
      </c>
      <c r="BI104" s="3">
        <f t="shared" si="51"/>
        <v>3.17</v>
      </c>
      <c r="BJ104" s="2">
        <f t="shared" si="57"/>
        <v>26</v>
      </c>
      <c r="BK104" s="3">
        <f t="shared" si="52"/>
        <v>4.33</v>
      </c>
      <c r="BL104" s="2">
        <f t="shared" si="53"/>
        <v>12</v>
      </c>
      <c r="BM104" s="3">
        <f t="shared" si="54"/>
        <v>4</v>
      </c>
      <c r="BN104" s="2">
        <f t="shared" si="55"/>
        <v>112</v>
      </c>
      <c r="BO104" s="3">
        <f t="shared" si="56"/>
        <v>3.2</v>
      </c>
      <c r="BP104" s="1"/>
    </row>
    <row r="105" spans="1:68" x14ac:dyDescent="0.3">
      <c r="A105" s="30">
        <v>113</v>
      </c>
      <c r="B105" s="1"/>
      <c r="C105" s="2">
        <v>1</v>
      </c>
      <c r="D105">
        <v>4</v>
      </c>
      <c r="E105">
        <v>3</v>
      </c>
      <c r="F105">
        <v>4</v>
      </c>
      <c r="G105">
        <v>4</v>
      </c>
      <c r="H105">
        <v>4</v>
      </c>
      <c r="I105">
        <v>4</v>
      </c>
      <c r="J105">
        <v>2</v>
      </c>
      <c r="K105" s="37">
        <v>5</v>
      </c>
      <c r="L105">
        <v>4</v>
      </c>
      <c r="M105">
        <v>2</v>
      </c>
      <c r="N105">
        <v>1</v>
      </c>
      <c r="O105">
        <v>1</v>
      </c>
      <c r="P105">
        <v>4</v>
      </c>
      <c r="Q105">
        <v>1</v>
      </c>
      <c r="R105">
        <v>4</v>
      </c>
      <c r="S105">
        <v>4</v>
      </c>
      <c r="T105">
        <v>5</v>
      </c>
      <c r="U105">
        <v>4</v>
      </c>
      <c r="V105">
        <v>3</v>
      </c>
      <c r="W105">
        <v>5</v>
      </c>
      <c r="X105">
        <v>1</v>
      </c>
      <c r="Y105">
        <f>LOOKUP(X105,{1,2,3,4,5},{5,4,3,2,1})</f>
        <v>5</v>
      </c>
      <c r="Z105">
        <v>4</v>
      </c>
      <c r="AA105">
        <v>3</v>
      </c>
      <c r="AB105">
        <v>4</v>
      </c>
      <c r="AC105">
        <v>3</v>
      </c>
      <c r="AD105">
        <f>LOOKUP(AC105,{1,2,3,4,5},{5,4,3,2,1})</f>
        <v>3</v>
      </c>
      <c r="AE105">
        <v>4</v>
      </c>
      <c r="AF105">
        <f>LOOKUP(AE105,{1,2,3,4,5},{5,4,3,2,1})</f>
        <v>2</v>
      </c>
      <c r="AG105">
        <v>1</v>
      </c>
      <c r="AH105">
        <f>LOOKUP(AG105,{1,2,3,4,5},{5,4,3,2,1})</f>
        <v>5</v>
      </c>
      <c r="AI105">
        <v>4</v>
      </c>
      <c r="AJ105">
        <v>5</v>
      </c>
      <c r="AK105">
        <v>5</v>
      </c>
      <c r="AL105">
        <v>5</v>
      </c>
      <c r="AM105">
        <v>4</v>
      </c>
      <c r="AN105">
        <v>4</v>
      </c>
      <c r="AO105">
        <v>4</v>
      </c>
      <c r="AP105">
        <v>1</v>
      </c>
      <c r="AQ105">
        <v>1</v>
      </c>
      <c r="AR105" s="2">
        <f t="shared" si="58"/>
        <v>11</v>
      </c>
      <c r="AS105">
        <f t="shared" si="59"/>
        <v>3.6667000000000001</v>
      </c>
      <c r="AT105">
        <f t="shared" si="36"/>
        <v>13</v>
      </c>
      <c r="AU105">
        <f t="shared" si="37"/>
        <v>4.3333000000000004</v>
      </c>
      <c r="AV105">
        <f t="shared" si="38"/>
        <v>24</v>
      </c>
      <c r="AW105" s="3">
        <f t="shared" si="39"/>
        <v>4</v>
      </c>
      <c r="AX105" s="2">
        <f t="shared" si="60"/>
        <v>22</v>
      </c>
      <c r="AY105">
        <f t="shared" si="61"/>
        <v>3.6667000000000001</v>
      </c>
      <c r="AZ105">
        <f t="shared" si="62"/>
        <v>22</v>
      </c>
      <c r="BA105">
        <f t="shared" si="63"/>
        <v>2.75</v>
      </c>
      <c r="BB105">
        <f t="shared" si="44"/>
        <v>44</v>
      </c>
      <c r="BC105" s="3">
        <f t="shared" si="45"/>
        <v>3.14</v>
      </c>
      <c r="BD105" s="2">
        <f t="shared" si="64"/>
        <v>13</v>
      </c>
      <c r="BE105">
        <f t="shared" si="65"/>
        <v>4.3333000000000004</v>
      </c>
      <c r="BF105">
        <f t="shared" si="66"/>
        <v>11</v>
      </c>
      <c r="BG105">
        <f t="shared" si="67"/>
        <v>3.6667000000000001</v>
      </c>
      <c r="BH105">
        <f t="shared" si="50"/>
        <v>24</v>
      </c>
      <c r="BI105" s="3">
        <f t="shared" si="51"/>
        <v>4</v>
      </c>
      <c r="BJ105" s="2">
        <f t="shared" si="57"/>
        <v>24</v>
      </c>
      <c r="BK105" s="3">
        <f t="shared" si="52"/>
        <v>4</v>
      </c>
      <c r="BL105" s="2">
        <f t="shared" si="53"/>
        <v>6</v>
      </c>
      <c r="BM105" s="3">
        <f t="shared" si="54"/>
        <v>2</v>
      </c>
      <c r="BN105" s="2">
        <f t="shared" si="55"/>
        <v>122</v>
      </c>
      <c r="BO105" s="3">
        <f t="shared" si="56"/>
        <v>3.49</v>
      </c>
      <c r="BP105" s="1"/>
    </row>
    <row r="106" spans="1:68" x14ac:dyDescent="0.3">
      <c r="A106" s="30">
        <v>114</v>
      </c>
      <c r="B106" s="1"/>
      <c r="C106" s="2">
        <v>1</v>
      </c>
      <c r="D106">
        <v>5</v>
      </c>
      <c r="E106">
        <v>5</v>
      </c>
      <c r="F106">
        <v>5</v>
      </c>
      <c r="G106">
        <v>5</v>
      </c>
      <c r="H106">
        <v>3</v>
      </c>
      <c r="I106">
        <v>5</v>
      </c>
      <c r="J106">
        <v>3</v>
      </c>
      <c r="K106" s="37">
        <v>5</v>
      </c>
      <c r="L106">
        <v>4</v>
      </c>
      <c r="M106">
        <v>2</v>
      </c>
      <c r="N106">
        <v>2</v>
      </c>
      <c r="O106">
        <v>3</v>
      </c>
      <c r="P106">
        <v>1</v>
      </c>
      <c r="Q106">
        <v>4</v>
      </c>
      <c r="R106">
        <v>5</v>
      </c>
      <c r="S106">
        <v>5</v>
      </c>
      <c r="T106">
        <v>4</v>
      </c>
      <c r="U106">
        <v>4</v>
      </c>
      <c r="V106">
        <v>5</v>
      </c>
      <c r="W106">
        <v>4</v>
      </c>
      <c r="X106">
        <v>1</v>
      </c>
      <c r="Y106">
        <f>LOOKUP(X106,{1,2,3,4,5},{5,4,3,2,1})</f>
        <v>5</v>
      </c>
      <c r="Z106">
        <v>5</v>
      </c>
      <c r="AA106">
        <v>2</v>
      </c>
      <c r="AB106">
        <v>4</v>
      </c>
      <c r="AC106">
        <v>4</v>
      </c>
      <c r="AD106">
        <f>LOOKUP(AC106,{1,2,3,4,5},{5,4,3,2,1})</f>
        <v>2</v>
      </c>
      <c r="AE106">
        <v>2</v>
      </c>
      <c r="AF106">
        <f>LOOKUP(AE106,{1,2,3,4,5},{5,4,3,2,1})</f>
        <v>4</v>
      </c>
      <c r="AG106">
        <v>1</v>
      </c>
      <c r="AH106">
        <f>LOOKUP(AG106,{1,2,3,4,5},{5,4,3,2,1})</f>
        <v>5</v>
      </c>
      <c r="AI106">
        <v>4</v>
      </c>
      <c r="AJ106">
        <v>4</v>
      </c>
      <c r="AK106">
        <v>4</v>
      </c>
      <c r="AL106">
        <v>5</v>
      </c>
      <c r="AM106">
        <v>4</v>
      </c>
      <c r="AN106">
        <v>5</v>
      </c>
      <c r="AO106">
        <v>2</v>
      </c>
      <c r="AP106">
        <v>1</v>
      </c>
      <c r="AQ106">
        <v>1</v>
      </c>
      <c r="AR106" s="2">
        <f t="shared" si="58"/>
        <v>15</v>
      </c>
      <c r="AS106">
        <f t="shared" si="59"/>
        <v>5</v>
      </c>
      <c r="AT106">
        <f t="shared" si="36"/>
        <v>14</v>
      </c>
      <c r="AU106">
        <f t="shared" si="37"/>
        <v>4.6666999999999996</v>
      </c>
      <c r="AV106">
        <f t="shared" si="38"/>
        <v>29</v>
      </c>
      <c r="AW106" s="3">
        <f t="shared" si="39"/>
        <v>4.8334000000000001</v>
      </c>
      <c r="AX106" s="2">
        <f t="shared" si="60"/>
        <v>24</v>
      </c>
      <c r="AY106">
        <f t="shared" si="61"/>
        <v>4</v>
      </c>
      <c r="AZ106">
        <f t="shared" si="62"/>
        <v>26</v>
      </c>
      <c r="BA106">
        <f t="shared" si="63"/>
        <v>3.25</v>
      </c>
      <c r="BB106">
        <f t="shared" si="44"/>
        <v>50</v>
      </c>
      <c r="BC106" s="3">
        <f t="shared" si="45"/>
        <v>3.57</v>
      </c>
      <c r="BD106" s="2">
        <f t="shared" si="64"/>
        <v>14</v>
      </c>
      <c r="BE106">
        <f t="shared" si="65"/>
        <v>4.6666999999999996</v>
      </c>
      <c r="BF106">
        <f t="shared" si="66"/>
        <v>11</v>
      </c>
      <c r="BG106">
        <f t="shared" si="67"/>
        <v>3.6667000000000001</v>
      </c>
      <c r="BH106">
        <f t="shared" si="50"/>
        <v>25</v>
      </c>
      <c r="BI106" s="3">
        <f t="shared" si="51"/>
        <v>4.17</v>
      </c>
      <c r="BJ106" s="2">
        <f t="shared" si="57"/>
        <v>23</v>
      </c>
      <c r="BK106" s="3">
        <f t="shared" si="52"/>
        <v>3.83</v>
      </c>
      <c r="BL106" s="2">
        <f t="shared" si="53"/>
        <v>4</v>
      </c>
      <c r="BM106" s="3">
        <f t="shared" si="54"/>
        <v>1.33</v>
      </c>
      <c r="BN106" s="2">
        <f t="shared" si="55"/>
        <v>131</v>
      </c>
      <c r="BO106" s="3">
        <f t="shared" si="56"/>
        <v>3.74</v>
      </c>
      <c r="BP106" s="1"/>
    </row>
    <row r="107" spans="1:68" x14ac:dyDescent="0.3">
      <c r="A107" s="30">
        <v>116</v>
      </c>
      <c r="B107" s="1"/>
      <c r="C107" s="2">
        <v>1</v>
      </c>
      <c r="D107">
        <v>3</v>
      </c>
      <c r="E107">
        <v>4</v>
      </c>
      <c r="F107">
        <v>1</v>
      </c>
      <c r="G107">
        <v>4</v>
      </c>
      <c r="H107">
        <v>4</v>
      </c>
      <c r="I107">
        <v>3</v>
      </c>
      <c r="J107">
        <v>3</v>
      </c>
      <c r="K107" s="37">
        <v>5</v>
      </c>
      <c r="L107">
        <v>2</v>
      </c>
      <c r="M107">
        <v>2</v>
      </c>
      <c r="N107">
        <v>1</v>
      </c>
      <c r="O107">
        <v>2</v>
      </c>
      <c r="P107">
        <v>2</v>
      </c>
      <c r="Q107">
        <v>2</v>
      </c>
      <c r="R107">
        <v>4</v>
      </c>
      <c r="S107">
        <v>3</v>
      </c>
      <c r="T107">
        <v>4</v>
      </c>
      <c r="U107">
        <v>4</v>
      </c>
      <c r="V107">
        <v>5</v>
      </c>
      <c r="W107">
        <v>2</v>
      </c>
      <c r="X107">
        <v>1</v>
      </c>
      <c r="Y107">
        <f>LOOKUP(X107,{1,2,3,4,5},{5,4,3,2,1})</f>
        <v>5</v>
      </c>
      <c r="Z107">
        <v>3</v>
      </c>
      <c r="AA107">
        <v>3</v>
      </c>
      <c r="AB107">
        <v>4</v>
      </c>
      <c r="AC107">
        <v>4</v>
      </c>
      <c r="AD107">
        <f>LOOKUP(AC107,{1,2,3,4,5},{5,4,3,2,1})</f>
        <v>2</v>
      </c>
      <c r="AE107">
        <v>2</v>
      </c>
      <c r="AF107">
        <f>LOOKUP(AE107,{1,2,3,4,5},{5,4,3,2,1})</f>
        <v>4</v>
      </c>
      <c r="AG107">
        <v>2</v>
      </c>
      <c r="AH107">
        <f>LOOKUP(AG107,{1,2,3,4,5},{5,4,3,2,1})</f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3</v>
      </c>
      <c r="AO107">
        <v>5</v>
      </c>
      <c r="AP107">
        <v>4</v>
      </c>
      <c r="AQ107">
        <v>3</v>
      </c>
      <c r="AR107" s="2">
        <f t="shared" si="58"/>
        <v>8</v>
      </c>
      <c r="AS107">
        <f t="shared" si="59"/>
        <v>2.6667000000000001</v>
      </c>
      <c r="AT107">
        <f t="shared" si="36"/>
        <v>11</v>
      </c>
      <c r="AU107">
        <f t="shared" si="37"/>
        <v>3.6667000000000001</v>
      </c>
      <c r="AV107">
        <f t="shared" si="38"/>
        <v>19</v>
      </c>
      <c r="AW107" s="3">
        <f t="shared" si="39"/>
        <v>3.1667000000000001</v>
      </c>
      <c r="AX107" s="2">
        <f t="shared" si="60"/>
        <v>19</v>
      </c>
      <c r="AY107">
        <f t="shared" si="61"/>
        <v>3.1667000000000001</v>
      </c>
      <c r="AZ107">
        <f t="shared" si="62"/>
        <v>21</v>
      </c>
      <c r="BA107">
        <f t="shared" si="63"/>
        <v>2.625</v>
      </c>
      <c r="BB107">
        <f t="shared" si="44"/>
        <v>40</v>
      </c>
      <c r="BC107" s="3">
        <f t="shared" si="45"/>
        <v>2.86</v>
      </c>
      <c r="BD107" s="2">
        <f t="shared" si="64"/>
        <v>12</v>
      </c>
      <c r="BE107">
        <f t="shared" si="65"/>
        <v>4</v>
      </c>
      <c r="BF107">
        <f t="shared" si="66"/>
        <v>10</v>
      </c>
      <c r="BG107">
        <f t="shared" si="67"/>
        <v>3.3332999999999999</v>
      </c>
      <c r="BH107">
        <f t="shared" si="50"/>
        <v>22</v>
      </c>
      <c r="BI107" s="3">
        <f t="shared" si="51"/>
        <v>3.67</v>
      </c>
      <c r="BJ107" s="2">
        <f t="shared" si="57"/>
        <v>22</v>
      </c>
      <c r="BK107" s="3">
        <f t="shared" si="52"/>
        <v>3.67</v>
      </c>
      <c r="BL107" s="2">
        <f t="shared" si="53"/>
        <v>12</v>
      </c>
      <c r="BM107" s="3">
        <f t="shared" si="54"/>
        <v>4</v>
      </c>
      <c r="BN107" s="2">
        <f t="shared" si="55"/>
        <v>115</v>
      </c>
      <c r="BO107" s="3">
        <f t="shared" si="56"/>
        <v>3.29</v>
      </c>
      <c r="BP107" s="1"/>
    </row>
    <row r="108" spans="1:68" x14ac:dyDescent="0.3">
      <c r="A108" s="30">
        <v>117</v>
      </c>
      <c r="B108" s="1"/>
      <c r="C108" s="2">
        <v>1</v>
      </c>
      <c r="D108">
        <v>3</v>
      </c>
      <c r="E108">
        <v>3</v>
      </c>
      <c r="F108">
        <v>3</v>
      </c>
      <c r="G108">
        <v>3</v>
      </c>
      <c r="H108">
        <v>3</v>
      </c>
      <c r="I108">
        <v>4</v>
      </c>
      <c r="J108">
        <v>1</v>
      </c>
      <c r="K108" s="37">
        <v>5</v>
      </c>
      <c r="L108">
        <v>2</v>
      </c>
      <c r="M108">
        <v>4</v>
      </c>
      <c r="N108">
        <v>1</v>
      </c>
      <c r="O108">
        <v>1</v>
      </c>
      <c r="P108">
        <v>2</v>
      </c>
      <c r="Q108">
        <v>1</v>
      </c>
      <c r="R108">
        <v>4</v>
      </c>
      <c r="S108">
        <v>4</v>
      </c>
      <c r="T108">
        <v>4</v>
      </c>
      <c r="U108">
        <v>2</v>
      </c>
      <c r="V108">
        <v>3</v>
      </c>
      <c r="W108">
        <v>4</v>
      </c>
      <c r="X108">
        <v>4</v>
      </c>
      <c r="Y108">
        <f>LOOKUP(X108,{1,2,3,4,5},{5,4,3,2,1})</f>
        <v>2</v>
      </c>
      <c r="Z108">
        <v>5</v>
      </c>
      <c r="AA108">
        <v>4</v>
      </c>
      <c r="AB108">
        <v>5</v>
      </c>
      <c r="AC108">
        <v>2</v>
      </c>
      <c r="AD108">
        <f>LOOKUP(AC108,{1,2,3,4,5},{5,4,3,2,1})</f>
        <v>4</v>
      </c>
      <c r="AE108">
        <v>1</v>
      </c>
      <c r="AF108">
        <f>LOOKUP(AE108,{1,2,3,4,5},{5,4,3,2,1})</f>
        <v>5</v>
      </c>
      <c r="AG108">
        <v>1</v>
      </c>
      <c r="AH108">
        <f>LOOKUP(AG108,{1,2,3,4,5},{5,4,3,2,1})</f>
        <v>5</v>
      </c>
      <c r="AI108">
        <v>5</v>
      </c>
      <c r="AJ108">
        <v>5</v>
      </c>
      <c r="AK108">
        <v>5</v>
      </c>
      <c r="AL108">
        <v>4</v>
      </c>
      <c r="AM108">
        <v>4</v>
      </c>
      <c r="AN108">
        <v>4</v>
      </c>
      <c r="AO108">
        <v>5</v>
      </c>
      <c r="AP108">
        <v>4</v>
      </c>
      <c r="AQ108">
        <v>5</v>
      </c>
      <c r="AR108" s="2">
        <f t="shared" si="58"/>
        <v>9</v>
      </c>
      <c r="AS108">
        <f t="shared" si="59"/>
        <v>3</v>
      </c>
      <c r="AT108">
        <f t="shared" si="36"/>
        <v>12</v>
      </c>
      <c r="AU108">
        <f t="shared" si="37"/>
        <v>4</v>
      </c>
      <c r="AV108">
        <f t="shared" si="38"/>
        <v>21</v>
      </c>
      <c r="AW108" s="3">
        <f t="shared" si="39"/>
        <v>3.5</v>
      </c>
      <c r="AX108" s="2">
        <f t="shared" si="60"/>
        <v>18</v>
      </c>
      <c r="AY108">
        <f t="shared" si="61"/>
        <v>3</v>
      </c>
      <c r="AZ108">
        <f t="shared" si="62"/>
        <v>18</v>
      </c>
      <c r="BA108">
        <f t="shared" si="63"/>
        <v>2.25</v>
      </c>
      <c r="BB108">
        <f t="shared" si="44"/>
        <v>36</v>
      </c>
      <c r="BC108" s="3">
        <f t="shared" si="45"/>
        <v>2.57</v>
      </c>
      <c r="BD108" s="2">
        <f t="shared" si="64"/>
        <v>9</v>
      </c>
      <c r="BE108">
        <f t="shared" si="65"/>
        <v>3</v>
      </c>
      <c r="BF108">
        <f t="shared" si="66"/>
        <v>14</v>
      </c>
      <c r="BG108">
        <f t="shared" si="67"/>
        <v>4.6666999999999996</v>
      </c>
      <c r="BH108">
        <f t="shared" si="50"/>
        <v>23</v>
      </c>
      <c r="BI108" s="3">
        <f t="shared" si="51"/>
        <v>3.83</v>
      </c>
      <c r="BJ108" s="2">
        <f t="shared" si="57"/>
        <v>29</v>
      </c>
      <c r="BK108" s="3">
        <f t="shared" si="52"/>
        <v>4.83</v>
      </c>
      <c r="BL108" s="2">
        <f t="shared" si="53"/>
        <v>14</v>
      </c>
      <c r="BM108" s="3">
        <f t="shared" si="54"/>
        <v>4.67</v>
      </c>
      <c r="BN108" s="2">
        <f t="shared" si="55"/>
        <v>123</v>
      </c>
      <c r="BO108" s="3">
        <f t="shared" si="56"/>
        <v>3.51</v>
      </c>
      <c r="BP108" s="1"/>
    </row>
    <row r="109" spans="1:68" x14ac:dyDescent="0.3">
      <c r="A109" s="30">
        <v>118</v>
      </c>
      <c r="B109" s="1"/>
      <c r="C109" s="2">
        <v>1</v>
      </c>
      <c r="D109">
        <v>3</v>
      </c>
      <c r="E109">
        <v>4</v>
      </c>
      <c r="F109">
        <v>2</v>
      </c>
      <c r="G109">
        <v>3</v>
      </c>
      <c r="H109">
        <v>4</v>
      </c>
      <c r="I109">
        <v>4</v>
      </c>
      <c r="J109">
        <v>3</v>
      </c>
      <c r="K109" s="37">
        <v>5</v>
      </c>
      <c r="L109">
        <v>2</v>
      </c>
      <c r="M109">
        <v>4</v>
      </c>
      <c r="N109">
        <v>2</v>
      </c>
      <c r="O109">
        <v>2</v>
      </c>
      <c r="P109">
        <v>4</v>
      </c>
      <c r="Q109">
        <v>2</v>
      </c>
      <c r="R109">
        <v>2</v>
      </c>
      <c r="S109">
        <v>3</v>
      </c>
      <c r="T109">
        <v>3</v>
      </c>
      <c r="U109">
        <v>3</v>
      </c>
      <c r="V109">
        <v>4</v>
      </c>
      <c r="W109">
        <v>3</v>
      </c>
      <c r="X109">
        <v>2</v>
      </c>
      <c r="Y109">
        <f>LOOKUP(X109,{1,2,3,4,5},{5,4,3,2,1})</f>
        <v>4</v>
      </c>
      <c r="Z109">
        <v>3</v>
      </c>
      <c r="AA109">
        <v>3</v>
      </c>
      <c r="AB109">
        <v>3</v>
      </c>
      <c r="AC109">
        <v>2</v>
      </c>
      <c r="AD109">
        <f>LOOKUP(AC109,{1,2,3,4,5},{5,4,3,2,1})</f>
        <v>4</v>
      </c>
      <c r="AE109">
        <v>2</v>
      </c>
      <c r="AF109">
        <f>LOOKUP(AE109,{1,2,3,4,5},{5,4,3,2,1})</f>
        <v>4</v>
      </c>
      <c r="AG109">
        <v>2</v>
      </c>
      <c r="AH109">
        <f>LOOKUP(AG109,{1,2,3,4,5},{5,4,3,2,1})</f>
        <v>4</v>
      </c>
      <c r="AI109">
        <v>3</v>
      </c>
      <c r="AJ109">
        <v>3</v>
      </c>
      <c r="AK109">
        <v>4</v>
      </c>
      <c r="AL109">
        <v>4</v>
      </c>
      <c r="AM109">
        <v>4</v>
      </c>
      <c r="AN109">
        <v>3</v>
      </c>
      <c r="AO109">
        <v>4</v>
      </c>
      <c r="AP109">
        <v>2</v>
      </c>
      <c r="AQ109">
        <v>1</v>
      </c>
      <c r="AR109" s="2">
        <f t="shared" si="58"/>
        <v>9</v>
      </c>
      <c r="AS109">
        <f t="shared" si="59"/>
        <v>3</v>
      </c>
      <c r="AT109">
        <f t="shared" si="36"/>
        <v>11</v>
      </c>
      <c r="AU109">
        <f t="shared" si="37"/>
        <v>3.6667000000000001</v>
      </c>
      <c r="AV109">
        <f t="shared" si="38"/>
        <v>20</v>
      </c>
      <c r="AW109" s="3">
        <f t="shared" si="39"/>
        <v>3.3334000000000001</v>
      </c>
      <c r="AX109" s="2">
        <f t="shared" si="60"/>
        <v>18</v>
      </c>
      <c r="AY109">
        <f t="shared" si="61"/>
        <v>3</v>
      </c>
      <c r="AZ109">
        <f t="shared" si="62"/>
        <v>23</v>
      </c>
      <c r="BA109">
        <f t="shared" si="63"/>
        <v>2.875</v>
      </c>
      <c r="BB109">
        <f t="shared" si="44"/>
        <v>41</v>
      </c>
      <c r="BC109" s="3">
        <f t="shared" si="45"/>
        <v>2.93</v>
      </c>
      <c r="BD109" s="2">
        <f t="shared" si="64"/>
        <v>11</v>
      </c>
      <c r="BE109">
        <f t="shared" si="65"/>
        <v>3.6667000000000001</v>
      </c>
      <c r="BF109">
        <f t="shared" si="66"/>
        <v>9</v>
      </c>
      <c r="BG109">
        <f t="shared" si="67"/>
        <v>3</v>
      </c>
      <c r="BH109">
        <f t="shared" si="50"/>
        <v>20</v>
      </c>
      <c r="BI109" s="3">
        <f t="shared" si="51"/>
        <v>3.33</v>
      </c>
      <c r="BJ109" s="2">
        <f t="shared" si="57"/>
        <v>22</v>
      </c>
      <c r="BK109" s="3">
        <f t="shared" si="52"/>
        <v>3.67</v>
      </c>
      <c r="BL109" s="2">
        <f t="shared" si="53"/>
        <v>7</v>
      </c>
      <c r="BM109" s="3">
        <f t="shared" si="54"/>
        <v>2.33</v>
      </c>
      <c r="BN109" s="2">
        <f t="shared" si="55"/>
        <v>110</v>
      </c>
      <c r="BO109" s="3">
        <f t="shared" si="56"/>
        <v>3.14</v>
      </c>
      <c r="BP109" s="1"/>
    </row>
    <row r="110" spans="1:68" x14ac:dyDescent="0.3">
      <c r="A110" s="30">
        <v>119</v>
      </c>
      <c r="B110" s="1"/>
      <c r="C110" s="2">
        <v>1</v>
      </c>
      <c r="D110">
        <v>2</v>
      </c>
      <c r="E110">
        <v>4</v>
      </c>
      <c r="F110">
        <v>2</v>
      </c>
      <c r="G110">
        <v>4</v>
      </c>
      <c r="H110">
        <v>4</v>
      </c>
      <c r="I110">
        <v>4</v>
      </c>
      <c r="J110">
        <v>2</v>
      </c>
      <c r="K110" s="37">
        <v>5</v>
      </c>
      <c r="L110">
        <v>3</v>
      </c>
      <c r="M110">
        <v>3</v>
      </c>
      <c r="N110">
        <v>2</v>
      </c>
      <c r="O110">
        <v>1</v>
      </c>
      <c r="P110">
        <v>2</v>
      </c>
      <c r="Q110">
        <v>2</v>
      </c>
      <c r="R110">
        <v>3</v>
      </c>
      <c r="S110">
        <v>3</v>
      </c>
      <c r="T110">
        <v>3</v>
      </c>
      <c r="U110">
        <v>3</v>
      </c>
      <c r="V110">
        <v>4</v>
      </c>
      <c r="W110">
        <v>3</v>
      </c>
      <c r="X110">
        <v>2</v>
      </c>
      <c r="Y110">
        <f>LOOKUP(X110,{1,2,3,4,5},{5,4,3,2,1})</f>
        <v>4</v>
      </c>
      <c r="Z110">
        <v>3</v>
      </c>
      <c r="AA110">
        <v>3</v>
      </c>
      <c r="AB110">
        <v>3</v>
      </c>
      <c r="AC110">
        <v>2</v>
      </c>
      <c r="AD110">
        <f>LOOKUP(AC110,{1,2,3,4,5},{5,4,3,2,1})</f>
        <v>4</v>
      </c>
      <c r="AE110">
        <v>2</v>
      </c>
      <c r="AF110">
        <f>LOOKUP(AE110,{1,2,3,4,5},{5,4,3,2,1})</f>
        <v>4</v>
      </c>
      <c r="AG110">
        <v>2</v>
      </c>
      <c r="AH110">
        <f>LOOKUP(AG110,{1,2,3,4,5},{5,4,3,2,1})</f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3</v>
      </c>
      <c r="AP110">
        <v>2</v>
      </c>
      <c r="AQ110">
        <v>2</v>
      </c>
      <c r="AR110" s="2">
        <f t="shared" si="58"/>
        <v>8</v>
      </c>
      <c r="AS110">
        <f t="shared" si="59"/>
        <v>2.6667000000000001</v>
      </c>
      <c r="AT110">
        <f t="shared" si="36"/>
        <v>12</v>
      </c>
      <c r="AU110">
        <f t="shared" si="37"/>
        <v>4</v>
      </c>
      <c r="AV110">
        <f t="shared" si="38"/>
        <v>20</v>
      </c>
      <c r="AW110" s="3">
        <f t="shared" si="39"/>
        <v>3.3334000000000001</v>
      </c>
      <c r="AX110" s="2">
        <f t="shared" si="60"/>
        <v>18</v>
      </c>
      <c r="AY110">
        <f t="shared" si="61"/>
        <v>3</v>
      </c>
      <c r="AZ110">
        <f t="shared" si="62"/>
        <v>21</v>
      </c>
      <c r="BA110">
        <f t="shared" si="63"/>
        <v>2.625</v>
      </c>
      <c r="BB110">
        <f t="shared" si="44"/>
        <v>39</v>
      </c>
      <c r="BC110" s="3">
        <f t="shared" si="45"/>
        <v>2.79</v>
      </c>
      <c r="BD110" s="2">
        <f t="shared" si="64"/>
        <v>11</v>
      </c>
      <c r="BE110">
        <f t="shared" si="65"/>
        <v>3.6667000000000001</v>
      </c>
      <c r="BF110">
        <f t="shared" si="66"/>
        <v>9</v>
      </c>
      <c r="BG110">
        <f t="shared" si="67"/>
        <v>3</v>
      </c>
      <c r="BH110">
        <f t="shared" si="50"/>
        <v>20</v>
      </c>
      <c r="BI110" s="3">
        <f t="shared" si="51"/>
        <v>3.33</v>
      </c>
      <c r="BJ110" s="2">
        <f t="shared" si="57"/>
        <v>24</v>
      </c>
      <c r="BK110" s="3">
        <f t="shared" si="52"/>
        <v>4</v>
      </c>
      <c r="BL110" s="2">
        <f t="shared" si="53"/>
        <v>7</v>
      </c>
      <c r="BM110" s="3">
        <f t="shared" si="54"/>
        <v>2.33</v>
      </c>
      <c r="BN110" s="2">
        <f t="shared" si="55"/>
        <v>110</v>
      </c>
      <c r="BO110" s="3">
        <f t="shared" si="56"/>
        <v>3.14</v>
      </c>
      <c r="BP110" s="1"/>
    </row>
    <row r="111" spans="1:68" x14ac:dyDescent="0.3">
      <c r="A111" s="30">
        <v>120</v>
      </c>
      <c r="B111" s="1"/>
      <c r="C111" s="2">
        <v>1</v>
      </c>
      <c r="D111">
        <v>5</v>
      </c>
      <c r="E111">
        <v>4</v>
      </c>
      <c r="F111">
        <v>4</v>
      </c>
      <c r="G111">
        <v>5</v>
      </c>
      <c r="H111">
        <v>4</v>
      </c>
      <c r="I111">
        <v>4</v>
      </c>
      <c r="J111">
        <v>4</v>
      </c>
      <c r="K111" s="37">
        <v>5</v>
      </c>
      <c r="L111">
        <v>4</v>
      </c>
      <c r="M111">
        <v>4</v>
      </c>
      <c r="N111">
        <v>2</v>
      </c>
      <c r="O111">
        <v>2</v>
      </c>
      <c r="P111">
        <v>3</v>
      </c>
      <c r="Q111">
        <v>3</v>
      </c>
      <c r="R111">
        <v>3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f>LOOKUP(X111,{1,2,3,4,5},{5,4,3,2,1})</f>
        <v>2</v>
      </c>
      <c r="Z111">
        <v>4</v>
      </c>
      <c r="AA111">
        <v>4</v>
      </c>
      <c r="AB111">
        <v>3</v>
      </c>
      <c r="AC111">
        <v>2</v>
      </c>
      <c r="AD111">
        <f>LOOKUP(AC111,{1,2,3,4,5},{5,4,3,2,1})</f>
        <v>4</v>
      </c>
      <c r="AE111">
        <v>2</v>
      </c>
      <c r="AF111">
        <f>LOOKUP(AE111,{1,2,3,4,5},{5,4,3,2,1})</f>
        <v>4</v>
      </c>
      <c r="AG111">
        <v>2</v>
      </c>
      <c r="AH111">
        <f>LOOKUP(AG111,{1,2,3,4,5},{5,4,3,2,1})</f>
        <v>4</v>
      </c>
      <c r="AI111">
        <v>4</v>
      </c>
      <c r="AJ111">
        <v>4</v>
      </c>
      <c r="AK111">
        <v>5</v>
      </c>
      <c r="AL111">
        <v>4</v>
      </c>
      <c r="AM111">
        <v>2</v>
      </c>
      <c r="AN111">
        <v>2</v>
      </c>
      <c r="AO111">
        <v>3</v>
      </c>
      <c r="AP111">
        <v>4</v>
      </c>
      <c r="AQ111">
        <v>4</v>
      </c>
      <c r="AR111" s="2">
        <f t="shared" si="58"/>
        <v>13</v>
      </c>
      <c r="AS111">
        <f t="shared" si="59"/>
        <v>4.3333000000000004</v>
      </c>
      <c r="AT111">
        <f t="shared" si="36"/>
        <v>8</v>
      </c>
      <c r="AU111">
        <f t="shared" si="37"/>
        <v>2.6667000000000001</v>
      </c>
      <c r="AV111">
        <f t="shared" si="38"/>
        <v>21</v>
      </c>
      <c r="AW111" s="3">
        <f t="shared" si="39"/>
        <v>3.5</v>
      </c>
      <c r="AX111" s="2">
        <f t="shared" si="60"/>
        <v>22</v>
      </c>
      <c r="AY111">
        <f t="shared" si="61"/>
        <v>3.6667000000000001</v>
      </c>
      <c r="AZ111">
        <f t="shared" si="62"/>
        <v>28</v>
      </c>
      <c r="BA111">
        <f t="shared" si="63"/>
        <v>3.5</v>
      </c>
      <c r="BB111">
        <f t="shared" si="44"/>
        <v>50</v>
      </c>
      <c r="BC111" s="3">
        <f t="shared" si="45"/>
        <v>3.57</v>
      </c>
      <c r="BD111" s="2">
        <f t="shared" si="64"/>
        <v>10</v>
      </c>
      <c r="BE111">
        <f t="shared" si="65"/>
        <v>3.3332999999999999</v>
      </c>
      <c r="BF111">
        <f t="shared" si="66"/>
        <v>11</v>
      </c>
      <c r="BG111">
        <f t="shared" si="67"/>
        <v>3.6667000000000001</v>
      </c>
      <c r="BH111">
        <f t="shared" si="50"/>
        <v>21</v>
      </c>
      <c r="BI111" s="3">
        <f t="shared" si="51"/>
        <v>3.5</v>
      </c>
      <c r="BJ111" s="2">
        <f t="shared" si="57"/>
        <v>25</v>
      </c>
      <c r="BK111" s="3">
        <f t="shared" si="52"/>
        <v>4.17</v>
      </c>
      <c r="BL111" s="2">
        <f t="shared" si="53"/>
        <v>11</v>
      </c>
      <c r="BM111" s="3">
        <f t="shared" si="54"/>
        <v>3.67</v>
      </c>
      <c r="BN111" s="2">
        <f t="shared" si="55"/>
        <v>128</v>
      </c>
      <c r="BO111" s="3">
        <f t="shared" si="56"/>
        <v>3.66</v>
      </c>
      <c r="BP111" s="1"/>
    </row>
    <row r="112" spans="1:68" x14ac:dyDescent="0.3">
      <c r="A112" s="30">
        <v>121</v>
      </c>
      <c r="B112" s="1"/>
      <c r="C112" s="2">
        <v>1</v>
      </c>
      <c r="D112">
        <v>4</v>
      </c>
      <c r="E112">
        <v>3</v>
      </c>
      <c r="F112">
        <v>3</v>
      </c>
      <c r="G112">
        <v>5</v>
      </c>
      <c r="H112">
        <v>4</v>
      </c>
      <c r="I112">
        <v>4</v>
      </c>
      <c r="J112">
        <v>3</v>
      </c>
      <c r="K112" s="37">
        <v>5</v>
      </c>
      <c r="L112">
        <v>3</v>
      </c>
      <c r="M112">
        <v>3</v>
      </c>
      <c r="N112">
        <v>2</v>
      </c>
      <c r="O112">
        <v>2</v>
      </c>
      <c r="P112">
        <v>3</v>
      </c>
      <c r="Q112">
        <v>3</v>
      </c>
      <c r="R112">
        <v>3</v>
      </c>
      <c r="S112">
        <v>3</v>
      </c>
      <c r="T112">
        <v>4</v>
      </c>
      <c r="U112">
        <v>3</v>
      </c>
      <c r="V112">
        <v>3</v>
      </c>
      <c r="W112">
        <v>4</v>
      </c>
      <c r="X112">
        <v>3</v>
      </c>
      <c r="Y112">
        <f>LOOKUP(X112,{1,2,3,4,5},{5,4,3,2,1})</f>
        <v>3</v>
      </c>
      <c r="Z112">
        <v>4</v>
      </c>
      <c r="AA112">
        <v>3</v>
      </c>
      <c r="AB112">
        <v>2</v>
      </c>
      <c r="AC112">
        <v>3</v>
      </c>
      <c r="AD112">
        <f>LOOKUP(AC112,{1,2,3,4,5},{5,4,3,2,1})</f>
        <v>3</v>
      </c>
      <c r="AE112">
        <v>2</v>
      </c>
      <c r="AF112">
        <f>LOOKUP(AE112,{1,2,3,4,5},{5,4,3,2,1})</f>
        <v>4</v>
      </c>
      <c r="AG112">
        <v>2</v>
      </c>
      <c r="AH112">
        <f>LOOKUP(AG112,{1,2,3,4,5},{5,4,3,2,1})</f>
        <v>4</v>
      </c>
      <c r="AI112">
        <v>4</v>
      </c>
      <c r="AJ112">
        <v>4</v>
      </c>
      <c r="AK112">
        <v>4</v>
      </c>
      <c r="AL112">
        <v>3</v>
      </c>
      <c r="AM112">
        <v>4</v>
      </c>
      <c r="AN112">
        <v>4</v>
      </c>
      <c r="AO112">
        <v>4</v>
      </c>
      <c r="AP112">
        <v>4</v>
      </c>
      <c r="AQ112">
        <v>4</v>
      </c>
      <c r="AR112" s="2">
        <f t="shared" si="58"/>
        <v>10</v>
      </c>
      <c r="AS112">
        <f t="shared" si="59"/>
        <v>3.3332999999999999</v>
      </c>
      <c r="AT112">
        <f t="shared" si="36"/>
        <v>11</v>
      </c>
      <c r="AU112">
        <f t="shared" si="37"/>
        <v>3.6667000000000001</v>
      </c>
      <c r="AV112">
        <f t="shared" si="38"/>
        <v>21</v>
      </c>
      <c r="AW112" s="3">
        <f t="shared" si="39"/>
        <v>3.5</v>
      </c>
      <c r="AX112" s="2">
        <f t="shared" si="60"/>
        <v>22</v>
      </c>
      <c r="AY112">
        <f t="shared" si="61"/>
        <v>3.6667000000000001</v>
      </c>
      <c r="AZ112">
        <f t="shared" si="62"/>
        <v>23</v>
      </c>
      <c r="BA112">
        <f t="shared" si="63"/>
        <v>2.875</v>
      </c>
      <c r="BB112">
        <f t="shared" si="44"/>
        <v>45</v>
      </c>
      <c r="BC112" s="3">
        <f t="shared" si="45"/>
        <v>3.21</v>
      </c>
      <c r="BD112" s="2">
        <f t="shared" si="64"/>
        <v>10</v>
      </c>
      <c r="BE112">
        <f t="shared" si="65"/>
        <v>3.3332999999999999</v>
      </c>
      <c r="BF112">
        <f t="shared" si="66"/>
        <v>9</v>
      </c>
      <c r="BG112">
        <f t="shared" si="67"/>
        <v>3</v>
      </c>
      <c r="BH112">
        <f t="shared" si="50"/>
        <v>19</v>
      </c>
      <c r="BI112" s="3">
        <f t="shared" si="51"/>
        <v>3.17</v>
      </c>
      <c r="BJ112" s="2">
        <f t="shared" si="57"/>
        <v>23</v>
      </c>
      <c r="BK112" s="3">
        <f t="shared" si="52"/>
        <v>3.83</v>
      </c>
      <c r="BL112" s="2">
        <f t="shared" si="53"/>
        <v>12</v>
      </c>
      <c r="BM112" s="3">
        <f t="shared" si="54"/>
        <v>4</v>
      </c>
      <c r="BN112" s="2">
        <f t="shared" si="55"/>
        <v>120</v>
      </c>
      <c r="BO112" s="3">
        <f t="shared" si="56"/>
        <v>3.43</v>
      </c>
      <c r="BP112" s="1"/>
    </row>
    <row r="113" spans="1:68" x14ac:dyDescent="0.3">
      <c r="A113" s="30">
        <v>122</v>
      </c>
      <c r="B113" s="1"/>
      <c r="C113" s="2">
        <v>1</v>
      </c>
      <c r="D113">
        <v>4</v>
      </c>
      <c r="E113">
        <v>2</v>
      </c>
      <c r="F113">
        <v>2</v>
      </c>
      <c r="G113">
        <v>1</v>
      </c>
      <c r="H113">
        <v>4</v>
      </c>
      <c r="I113">
        <v>5</v>
      </c>
      <c r="J113">
        <v>3</v>
      </c>
      <c r="K113" s="37">
        <v>5</v>
      </c>
      <c r="L113">
        <v>2</v>
      </c>
      <c r="M113">
        <v>4</v>
      </c>
      <c r="N113">
        <v>1</v>
      </c>
      <c r="O113">
        <v>1</v>
      </c>
      <c r="P113">
        <v>1</v>
      </c>
      <c r="Q113">
        <v>4</v>
      </c>
      <c r="R113">
        <v>4</v>
      </c>
      <c r="S113">
        <v>4</v>
      </c>
      <c r="T113">
        <v>1</v>
      </c>
      <c r="U113">
        <v>1</v>
      </c>
      <c r="V113">
        <v>2</v>
      </c>
      <c r="W113">
        <v>1</v>
      </c>
      <c r="X113">
        <v>1</v>
      </c>
      <c r="Y113">
        <f>LOOKUP(X113,{1,2,3,4,5},{5,4,3,2,1})</f>
        <v>5</v>
      </c>
      <c r="Z113">
        <v>5</v>
      </c>
      <c r="AA113">
        <v>4</v>
      </c>
      <c r="AB113">
        <v>4</v>
      </c>
      <c r="AC113">
        <v>1</v>
      </c>
      <c r="AD113">
        <f>LOOKUP(AC113,{1,2,3,4,5},{5,4,3,2,1})</f>
        <v>5</v>
      </c>
      <c r="AE113">
        <v>1</v>
      </c>
      <c r="AF113">
        <f>LOOKUP(AE113,{1,2,3,4,5},{5,4,3,2,1})</f>
        <v>5</v>
      </c>
      <c r="AG113">
        <v>1</v>
      </c>
      <c r="AH113">
        <f>LOOKUP(AG113,{1,2,3,4,5},{5,4,3,2,1})</f>
        <v>5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5</v>
      </c>
      <c r="AP113">
        <v>2</v>
      </c>
      <c r="AQ113">
        <v>4</v>
      </c>
      <c r="AR113" s="2">
        <f t="shared" si="58"/>
        <v>8</v>
      </c>
      <c r="AS113">
        <f t="shared" si="59"/>
        <v>2.6667000000000001</v>
      </c>
      <c r="AT113">
        <f t="shared" si="36"/>
        <v>12</v>
      </c>
      <c r="AU113">
        <f t="shared" si="37"/>
        <v>4</v>
      </c>
      <c r="AV113">
        <f t="shared" si="38"/>
        <v>20</v>
      </c>
      <c r="AW113" s="3">
        <f t="shared" si="39"/>
        <v>3.3334000000000001</v>
      </c>
      <c r="AX113" s="2">
        <f t="shared" si="60"/>
        <v>16</v>
      </c>
      <c r="AY113">
        <f t="shared" si="61"/>
        <v>2.6667000000000001</v>
      </c>
      <c r="AZ113">
        <f t="shared" si="62"/>
        <v>20</v>
      </c>
      <c r="BA113">
        <f t="shared" si="63"/>
        <v>2.5</v>
      </c>
      <c r="BB113">
        <f t="shared" si="44"/>
        <v>36</v>
      </c>
      <c r="BC113" s="3">
        <f t="shared" si="45"/>
        <v>2.57</v>
      </c>
      <c r="BD113" s="2">
        <f t="shared" si="64"/>
        <v>8</v>
      </c>
      <c r="BE113">
        <f t="shared" si="65"/>
        <v>2.6667000000000001</v>
      </c>
      <c r="BF113">
        <f t="shared" si="66"/>
        <v>13</v>
      </c>
      <c r="BG113">
        <f t="shared" si="67"/>
        <v>4.3333000000000004</v>
      </c>
      <c r="BH113">
        <f t="shared" si="50"/>
        <v>21</v>
      </c>
      <c r="BI113" s="3">
        <f t="shared" si="51"/>
        <v>3.5</v>
      </c>
      <c r="BJ113" s="2">
        <f t="shared" si="57"/>
        <v>27</v>
      </c>
      <c r="BK113" s="3">
        <f t="shared" si="52"/>
        <v>4.5</v>
      </c>
      <c r="BL113" s="2">
        <f t="shared" si="53"/>
        <v>11</v>
      </c>
      <c r="BM113" s="3">
        <f t="shared" si="54"/>
        <v>3.67</v>
      </c>
      <c r="BN113" s="2">
        <f t="shared" si="55"/>
        <v>115</v>
      </c>
      <c r="BO113" s="3">
        <f t="shared" si="56"/>
        <v>3.29</v>
      </c>
      <c r="BP113" s="1"/>
    </row>
    <row r="114" spans="1:68" x14ac:dyDescent="0.3">
      <c r="A114" s="30">
        <v>123</v>
      </c>
      <c r="B114" s="1"/>
      <c r="C114" s="2">
        <v>1</v>
      </c>
      <c r="D114">
        <v>4</v>
      </c>
      <c r="E114">
        <v>4</v>
      </c>
      <c r="F114">
        <v>2</v>
      </c>
      <c r="G114">
        <v>4</v>
      </c>
      <c r="H114">
        <v>2</v>
      </c>
      <c r="I114">
        <v>4</v>
      </c>
      <c r="J114">
        <v>1</v>
      </c>
      <c r="K114" s="37">
        <v>5</v>
      </c>
      <c r="L114">
        <v>1</v>
      </c>
      <c r="M114">
        <v>1</v>
      </c>
      <c r="N114">
        <v>1</v>
      </c>
      <c r="O114">
        <v>2</v>
      </c>
      <c r="P114">
        <v>2</v>
      </c>
      <c r="Q114">
        <v>4</v>
      </c>
      <c r="R114">
        <v>4</v>
      </c>
      <c r="S114">
        <v>4</v>
      </c>
      <c r="T114">
        <v>2</v>
      </c>
      <c r="U114">
        <v>2</v>
      </c>
      <c r="V114">
        <v>4</v>
      </c>
      <c r="W114">
        <v>2</v>
      </c>
      <c r="X114">
        <v>1</v>
      </c>
      <c r="Y114">
        <f>LOOKUP(X114,{1,2,3,4,5},{5,4,3,2,1})</f>
        <v>5</v>
      </c>
      <c r="Z114">
        <v>3</v>
      </c>
      <c r="AA114">
        <v>4</v>
      </c>
      <c r="AB114">
        <v>4</v>
      </c>
      <c r="AC114">
        <v>1</v>
      </c>
      <c r="AD114">
        <f>LOOKUP(AC114,{1,2,3,4,5},{5,4,3,2,1})</f>
        <v>5</v>
      </c>
      <c r="AE114">
        <v>1</v>
      </c>
      <c r="AF114">
        <f>LOOKUP(AE114,{1,2,3,4,5},{5,4,3,2,1})</f>
        <v>5</v>
      </c>
      <c r="AG114">
        <v>1</v>
      </c>
      <c r="AH114">
        <f>LOOKUP(AG114,{1,2,3,4,5},{5,4,3,2,1})</f>
        <v>5</v>
      </c>
      <c r="AI114">
        <v>4</v>
      </c>
      <c r="AJ114">
        <v>4</v>
      </c>
      <c r="AK114">
        <v>5</v>
      </c>
      <c r="AL114">
        <v>5</v>
      </c>
      <c r="AM114">
        <v>5</v>
      </c>
      <c r="AN114">
        <v>5</v>
      </c>
      <c r="AO114">
        <v>1</v>
      </c>
      <c r="AP114">
        <v>1</v>
      </c>
      <c r="AQ114">
        <v>1</v>
      </c>
      <c r="AR114" s="2">
        <f t="shared" si="58"/>
        <v>10</v>
      </c>
      <c r="AS114">
        <f t="shared" si="59"/>
        <v>3.3332999999999999</v>
      </c>
      <c r="AT114">
        <f t="shared" si="36"/>
        <v>15</v>
      </c>
      <c r="AU114">
        <f t="shared" si="37"/>
        <v>5</v>
      </c>
      <c r="AV114">
        <f t="shared" si="38"/>
        <v>25</v>
      </c>
      <c r="AW114" s="3">
        <f t="shared" si="39"/>
        <v>4.1666999999999996</v>
      </c>
      <c r="AX114" s="2">
        <f t="shared" si="60"/>
        <v>20</v>
      </c>
      <c r="AY114">
        <f t="shared" si="61"/>
        <v>3.3332999999999999</v>
      </c>
      <c r="AZ114">
        <f t="shared" si="62"/>
        <v>14</v>
      </c>
      <c r="BA114">
        <f t="shared" si="63"/>
        <v>1.75</v>
      </c>
      <c r="BB114">
        <f t="shared" si="44"/>
        <v>34</v>
      </c>
      <c r="BC114" s="3">
        <f t="shared" si="45"/>
        <v>2.4300000000000002</v>
      </c>
      <c r="BD114" s="2">
        <f t="shared" si="64"/>
        <v>11</v>
      </c>
      <c r="BE114">
        <f t="shared" si="65"/>
        <v>3.6667000000000001</v>
      </c>
      <c r="BF114">
        <f t="shared" si="66"/>
        <v>11</v>
      </c>
      <c r="BG114">
        <f t="shared" si="67"/>
        <v>3.6667000000000001</v>
      </c>
      <c r="BH114">
        <f t="shared" si="50"/>
        <v>22</v>
      </c>
      <c r="BI114" s="3">
        <f t="shared" si="51"/>
        <v>3.67</v>
      </c>
      <c r="BJ114" s="2">
        <f t="shared" si="57"/>
        <v>28</v>
      </c>
      <c r="BK114" s="3">
        <f t="shared" si="52"/>
        <v>4.67</v>
      </c>
      <c r="BL114" s="2">
        <f t="shared" si="53"/>
        <v>3</v>
      </c>
      <c r="BM114" s="3">
        <f t="shared" si="54"/>
        <v>1</v>
      </c>
      <c r="BN114" s="2">
        <f t="shared" si="55"/>
        <v>112</v>
      </c>
      <c r="BO114" s="3">
        <f t="shared" si="56"/>
        <v>3.2</v>
      </c>
      <c r="BP114" s="1"/>
    </row>
    <row r="115" spans="1:68" x14ac:dyDescent="0.3">
      <c r="A115" s="30">
        <v>124</v>
      </c>
      <c r="B115" s="1"/>
      <c r="C115" s="2">
        <v>1</v>
      </c>
      <c r="D115">
        <v>2</v>
      </c>
      <c r="E115">
        <v>4</v>
      </c>
      <c r="F115">
        <v>1</v>
      </c>
      <c r="G115">
        <v>4</v>
      </c>
      <c r="H115">
        <v>2</v>
      </c>
      <c r="I115">
        <v>4</v>
      </c>
      <c r="J115">
        <v>1</v>
      </c>
      <c r="K115" s="37">
        <v>5</v>
      </c>
      <c r="L115">
        <v>3</v>
      </c>
      <c r="M115">
        <v>2</v>
      </c>
      <c r="N115">
        <v>1</v>
      </c>
      <c r="O115">
        <v>2</v>
      </c>
      <c r="P115">
        <v>2</v>
      </c>
      <c r="Q115">
        <v>2</v>
      </c>
      <c r="R115">
        <v>4</v>
      </c>
      <c r="S115">
        <v>2</v>
      </c>
      <c r="T115">
        <v>2</v>
      </c>
      <c r="U115">
        <v>2</v>
      </c>
      <c r="V115">
        <v>4</v>
      </c>
      <c r="W115">
        <v>4</v>
      </c>
      <c r="X115">
        <v>2</v>
      </c>
      <c r="Y115">
        <f>LOOKUP(X115,{1,2,3,4,5},{5,4,3,2,1})</f>
        <v>4</v>
      </c>
      <c r="Z115">
        <v>4</v>
      </c>
      <c r="AA115">
        <v>4</v>
      </c>
      <c r="AB115">
        <v>4</v>
      </c>
      <c r="AC115">
        <v>2</v>
      </c>
      <c r="AD115">
        <f>LOOKUP(AC115,{1,2,3,4,5},{5,4,3,2,1})</f>
        <v>4</v>
      </c>
      <c r="AE115">
        <v>2</v>
      </c>
      <c r="AF115">
        <f>LOOKUP(AE115,{1,2,3,4,5},{5,4,3,2,1})</f>
        <v>4</v>
      </c>
      <c r="AG115">
        <v>2</v>
      </c>
      <c r="AH115">
        <f>LOOKUP(AG115,{1,2,3,4,5},{5,4,3,2,1})</f>
        <v>4</v>
      </c>
      <c r="AI115">
        <v>4</v>
      </c>
      <c r="AJ115">
        <v>4</v>
      </c>
      <c r="AK115">
        <v>4</v>
      </c>
      <c r="AL115">
        <v>2</v>
      </c>
      <c r="AM115">
        <v>3</v>
      </c>
      <c r="AN115">
        <v>4</v>
      </c>
      <c r="AO115">
        <v>3</v>
      </c>
      <c r="AP115">
        <v>1</v>
      </c>
      <c r="AQ115">
        <v>2</v>
      </c>
      <c r="AR115" s="2">
        <f t="shared" si="58"/>
        <v>7</v>
      </c>
      <c r="AS115">
        <f t="shared" si="59"/>
        <v>2.3332999999999999</v>
      </c>
      <c r="AT115">
        <f t="shared" si="36"/>
        <v>9</v>
      </c>
      <c r="AU115">
        <f t="shared" si="37"/>
        <v>3</v>
      </c>
      <c r="AV115">
        <f t="shared" si="38"/>
        <v>16</v>
      </c>
      <c r="AW115" s="3">
        <f t="shared" si="39"/>
        <v>2.6667000000000001</v>
      </c>
      <c r="AX115" s="2">
        <f t="shared" si="60"/>
        <v>18</v>
      </c>
      <c r="AY115">
        <f t="shared" si="61"/>
        <v>3</v>
      </c>
      <c r="AZ115">
        <f t="shared" si="62"/>
        <v>15</v>
      </c>
      <c r="BA115">
        <f t="shared" si="63"/>
        <v>1.875</v>
      </c>
      <c r="BB115">
        <f t="shared" si="44"/>
        <v>33</v>
      </c>
      <c r="BC115" s="3">
        <f t="shared" si="45"/>
        <v>2.36</v>
      </c>
      <c r="BD115" s="2">
        <f t="shared" si="64"/>
        <v>12</v>
      </c>
      <c r="BE115">
        <f t="shared" si="65"/>
        <v>4</v>
      </c>
      <c r="BF115">
        <f t="shared" si="66"/>
        <v>12</v>
      </c>
      <c r="BG115">
        <f t="shared" si="67"/>
        <v>4</v>
      </c>
      <c r="BH115">
        <f t="shared" si="50"/>
        <v>24</v>
      </c>
      <c r="BI115" s="3">
        <f t="shared" si="51"/>
        <v>4</v>
      </c>
      <c r="BJ115" s="2">
        <f t="shared" si="57"/>
        <v>24</v>
      </c>
      <c r="BK115" s="3">
        <f t="shared" si="52"/>
        <v>4</v>
      </c>
      <c r="BL115" s="2">
        <f t="shared" si="53"/>
        <v>6</v>
      </c>
      <c r="BM115" s="3">
        <f t="shared" si="54"/>
        <v>2</v>
      </c>
      <c r="BN115" s="2">
        <f t="shared" si="55"/>
        <v>103</v>
      </c>
      <c r="BO115" s="3">
        <f t="shared" si="56"/>
        <v>2.94</v>
      </c>
      <c r="BP115" s="1"/>
    </row>
    <row r="116" spans="1:68" x14ac:dyDescent="0.3">
      <c r="A116" s="30">
        <v>125</v>
      </c>
      <c r="B116" s="1"/>
      <c r="C116" s="2">
        <v>1</v>
      </c>
      <c r="D116">
        <v>4</v>
      </c>
      <c r="E116">
        <v>4</v>
      </c>
      <c r="F116">
        <v>3</v>
      </c>
      <c r="G116">
        <v>5</v>
      </c>
      <c r="H116">
        <v>5</v>
      </c>
      <c r="I116">
        <v>3</v>
      </c>
      <c r="J116">
        <v>3</v>
      </c>
      <c r="K116" s="37">
        <v>5</v>
      </c>
      <c r="L116">
        <v>4</v>
      </c>
      <c r="M116">
        <v>3</v>
      </c>
      <c r="N116">
        <v>2</v>
      </c>
      <c r="O116">
        <v>2</v>
      </c>
      <c r="P116">
        <v>3</v>
      </c>
      <c r="Q116">
        <v>4</v>
      </c>
      <c r="R116">
        <v>5</v>
      </c>
      <c r="S116">
        <v>4</v>
      </c>
      <c r="T116">
        <v>4</v>
      </c>
      <c r="U116">
        <v>4</v>
      </c>
      <c r="V116">
        <v>5</v>
      </c>
      <c r="W116">
        <v>3</v>
      </c>
      <c r="X116">
        <v>1</v>
      </c>
      <c r="Y116">
        <f>LOOKUP(X116,{1,2,3,4,5},{5,4,3,2,1})</f>
        <v>5</v>
      </c>
      <c r="Z116">
        <v>5</v>
      </c>
      <c r="AA116">
        <v>4</v>
      </c>
      <c r="AB116">
        <v>4</v>
      </c>
      <c r="AC116">
        <v>4</v>
      </c>
      <c r="AD116">
        <f>LOOKUP(AC116,{1,2,3,4,5},{5,4,3,2,1})</f>
        <v>2</v>
      </c>
      <c r="AE116">
        <v>4</v>
      </c>
      <c r="AF116">
        <f>LOOKUP(AE116,{1,2,3,4,5},{5,4,3,2,1})</f>
        <v>2</v>
      </c>
      <c r="AG116">
        <v>2</v>
      </c>
      <c r="AH116">
        <f>LOOKUP(AG116,{1,2,3,4,5},{5,4,3,2,1})</f>
        <v>4</v>
      </c>
      <c r="AI116">
        <v>3</v>
      </c>
      <c r="AJ116">
        <v>2</v>
      </c>
      <c r="AK116">
        <v>4</v>
      </c>
      <c r="AL116">
        <v>3</v>
      </c>
      <c r="AM116">
        <v>3</v>
      </c>
      <c r="AN116">
        <v>3</v>
      </c>
      <c r="AO116">
        <v>3</v>
      </c>
      <c r="AP116">
        <v>3</v>
      </c>
      <c r="AQ116">
        <v>4</v>
      </c>
      <c r="AR116" s="2">
        <f t="shared" si="58"/>
        <v>11</v>
      </c>
      <c r="AS116">
        <f t="shared" si="59"/>
        <v>3.6667000000000001</v>
      </c>
      <c r="AT116">
        <f t="shared" si="36"/>
        <v>9</v>
      </c>
      <c r="AU116">
        <f t="shared" si="37"/>
        <v>3</v>
      </c>
      <c r="AV116">
        <f t="shared" si="38"/>
        <v>20</v>
      </c>
      <c r="AW116" s="3">
        <f t="shared" si="39"/>
        <v>3.3334000000000001</v>
      </c>
      <c r="AX116" s="2">
        <f t="shared" si="60"/>
        <v>24</v>
      </c>
      <c r="AY116">
        <f t="shared" si="61"/>
        <v>4</v>
      </c>
      <c r="AZ116">
        <f t="shared" si="62"/>
        <v>27</v>
      </c>
      <c r="BA116">
        <f t="shared" si="63"/>
        <v>3.375</v>
      </c>
      <c r="BB116">
        <f t="shared" si="44"/>
        <v>51</v>
      </c>
      <c r="BC116" s="3">
        <f t="shared" si="45"/>
        <v>3.64</v>
      </c>
      <c r="BD116" s="2">
        <f t="shared" si="64"/>
        <v>13</v>
      </c>
      <c r="BE116">
        <f t="shared" si="65"/>
        <v>4.3333000000000004</v>
      </c>
      <c r="BF116">
        <f t="shared" si="66"/>
        <v>13</v>
      </c>
      <c r="BG116">
        <f t="shared" si="67"/>
        <v>4.3333000000000004</v>
      </c>
      <c r="BH116">
        <f t="shared" si="50"/>
        <v>26</v>
      </c>
      <c r="BI116" s="3">
        <f t="shared" si="51"/>
        <v>4.33</v>
      </c>
      <c r="BJ116" s="2">
        <f t="shared" si="57"/>
        <v>17</v>
      </c>
      <c r="BK116" s="3">
        <f t="shared" si="52"/>
        <v>2.83</v>
      </c>
      <c r="BL116" s="2">
        <f t="shared" si="53"/>
        <v>10</v>
      </c>
      <c r="BM116" s="3">
        <f t="shared" si="54"/>
        <v>3.33</v>
      </c>
      <c r="BN116" s="2">
        <f t="shared" si="55"/>
        <v>124</v>
      </c>
      <c r="BO116" s="3">
        <f t="shared" si="56"/>
        <v>3.54</v>
      </c>
      <c r="BP116" s="1"/>
    </row>
    <row r="117" spans="1:68" x14ac:dyDescent="0.3">
      <c r="A117" s="30">
        <v>126</v>
      </c>
      <c r="B117" s="1"/>
      <c r="C117" s="2">
        <v>1</v>
      </c>
      <c r="D117">
        <v>4</v>
      </c>
      <c r="E117">
        <v>4</v>
      </c>
      <c r="F117">
        <v>3</v>
      </c>
      <c r="G117">
        <v>5</v>
      </c>
      <c r="H117">
        <v>2</v>
      </c>
      <c r="I117">
        <v>2</v>
      </c>
      <c r="J117">
        <v>1</v>
      </c>
      <c r="K117" s="37">
        <v>5</v>
      </c>
      <c r="L117">
        <v>5</v>
      </c>
      <c r="M117">
        <v>4</v>
      </c>
      <c r="N117">
        <v>2</v>
      </c>
      <c r="O117">
        <v>4</v>
      </c>
      <c r="P117">
        <v>4</v>
      </c>
      <c r="Q117">
        <v>4</v>
      </c>
      <c r="R117">
        <v>5</v>
      </c>
      <c r="S117">
        <v>2</v>
      </c>
      <c r="T117">
        <v>4</v>
      </c>
      <c r="U117">
        <v>3</v>
      </c>
      <c r="V117">
        <v>4</v>
      </c>
      <c r="W117">
        <v>5</v>
      </c>
      <c r="X117">
        <v>1</v>
      </c>
      <c r="Y117">
        <f>LOOKUP(X117,{1,2,3,4,5},{5,4,3,2,1})</f>
        <v>5</v>
      </c>
      <c r="Z117">
        <v>4</v>
      </c>
      <c r="AA117">
        <v>3</v>
      </c>
      <c r="AB117">
        <v>4</v>
      </c>
      <c r="AC117">
        <v>3</v>
      </c>
      <c r="AD117">
        <f>LOOKUP(AC117,{1,2,3,4,5},{5,4,3,2,1})</f>
        <v>3</v>
      </c>
      <c r="AE117">
        <v>2</v>
      </c>
      <c r="AF117">
        <f>LOOKUP(AE117,{1,2,3,4,5},{5,4,3,2,1})</f>
        <v>4</v>
      </c>
      <c r="AG117">
        <v>2</v>
      </c>
      <c r="AH117">
        <f>LOOKUP(AG117,{1,2,3,4,5},{5,4,3,2,1})</f>
        <v>4</v>
      </c>
      <c r="AI117">
        <v>4</v>
      </c>
      <c r="AJ117">
        <v>4</v>
      </c>
      <c r="AK117">
        <v>5</v>
      </c>
      <c r="AL117">
        <v>4</v>
      </c>
      <c r="AM117">
        <v>5</v>
      </c>
      <c r="AN117">
        <v>4</v>
      </c>
      <c r="AO117">
        <v>4</v>
      </c>
      <c r="AP117">
        <v>4</v>
      </c>
      <c r="AQ117">
        <v>4</v>
      </c>
      <c r="AR117" s="2">
        <f t="shared" si="58"/>
        <v>11</v>
      </c>
      <c r="AS117">
        <f t="shared" si="59"/>
        <v>3.6667000000000001</v>
      </c>
      <c r="AT117">
        <f t="shared" si="36"/>
        <v>13</v>
      </c>
      <c r="AU117">
        <f t="shared" si="37"/>
        <v>4.3333000000000004</v>
      </c>
      <c r="AV117">
        <f t="shared" si="38"/>
        <v>24</v>
      </c>
      <c r="AW117" s="3">
        <f t="shared" si="39"/>
        <v>4</v>
      </c>
      <c r="AX117" s="2">
        <f t="shared" si="60"/>
        <v>24</v>
      </c>
      <c r="AY117">
        <f t="shared" si="61"/>
        <v>4</v>
      </c>
      <c r="AZ117">
        <f t="shared" si="62"/>
        <v>23</v>
      </c>
      <c r="BA117">
        <f t="shared" si="63"/>
        <v>2.875</v>
      </c>
      <c r="BB117">
        <f t="shared" si="44"/>
        <v>47</v>
      </c>
      <c r="BC117" s="3">
        <f t="shared" si="45"/>
        <v>3.36</v>
      </c>
      <c r="BD117" s="2">
        <f t="shared" si="64"/>
        <v>14</v>
      </c>
      <c r="BE117">
        <f t="shared" si="65"/>
        <v>4.6666999999999996</v>
      </c>
      <c r="BF117">
        <f t="shared" si="66"/>
        <v>11</v>
      </c>
      <c r="BG117">
        <f t="shared" si="67"/>
        <v>3.6667000000000001</v>
      </c>
      <c r="BH117">
        <f t="shared" si="50"/>
        <v>25</v>
      </c>
      <c r="BI117" s="3">
        <f t="shared" si="51"/>
        <v>4.17</v>
      </c>
      <c r="BJ117" s="2">
        <f t="shared" si="57"/>
        <v>24</v>
      </c>
      <c r="BK117" s="3">
        <f t="shared" si="52"/>
        <v>4</v>
      </c>
      <c r="BL117" s="2">
        <f t="shared" si="53"/>
        <v>12</v>
      </c>
      <c r="BM117" s="3">
        <f t="shared" si="54"/>
        <v>4</v>
      </c>
      <c r="BN117" s="2">
        <f t="shared" si="55"/>
        <v>132</v>
      </c>
      <c r="BO117" s="3">
        <f t="shared" si="56"/>
        <v>3.77</v>
      </c>
      <c r="BP117" s="1"/>
    </row>
    <row r="118" spans="1:68" x14ac:dyDescent="0.3">
      <c r="A118" s="30">
        <v>127</v>
      </c>
      <c r="B118" s="1"/>
      <c r="C118" s="2">
        <v>1</v>
      </c>
      <c r="D118">
        <v>3</v>
      </c>
      <c r="E118">
        <v>3</v>
      </c>
      <c r="F118">
        <v>2</v>
      </c>
      <c r="G118">
        <v>4</v>
      </c>
      <c r="H118">
        <v>3</v>
      </c>
      <c r="I118">
        <v>4</v>
      </c>
      <c r="J118">
        <v>3</v>
      </c>
      <c r="K118" s="37">
        <v>5</v>
      </c>
      <c r="L118">
        <v>3</v>
      </c>
      <c r="M118">
        <v>4</v>
      </c>
      <c r="N118">
        <v>1</v>
      </c>
      <c r="O118">
        <v>1</v>
      </c>
      <c r="P118">
        <v>2</v>
      </c>
      <c r="Q118">
        <v>3</v>
      </c>
      <c r="R118">
        <v>3</v>
      </c>
      <c r="S118">
        <v>3</v>
      </c>
      <c r="T118">
        <v>4</v>
      </c>
      <c r="U118">
        <v>3</v>
      </c>
      <c r="V118">
        <v>3</v>
      </c>
      <c r="W118">
        <v>3</v>
      </c>
      <c r="X118">
        <v>3</v>
      </c>
      <c r="Y118">
        <f>LOOKUP(X118,{1,2,3,4,5},{5,4,3,2,1})</f>
        <v>3</v>
      </c>
      <c r="Z118">
        <v>4</v>
      </c>
      <c r="AA118">
        <v>2</v>
      </c>
      <c r="AB118">
        <v>3</v>
      </c>
      <c r="AC118">
        <v>4</v>
      </c>
      <c r="AD118">
        <f>LOOKUP(AC118,{1,2,3,4,5},{5,4,3,2,1})</f>
        <v>2</v>
      </c>
      <c r="AE118">
        <v>4</v>
      </c>
      <c r="AF118">
        <f>LOOKUP(AE118,{1,2,3,4,5},{5,4,3,2,1})</f>
        <v>2</v>
      </c>
      <c r="AG118">
        <v>4</v>
      </c>
      <c r="AH118">
        <f>LOOKUP(AG118,{1,2,3,4,5},{5,4,3,2,1})</f>
        <v>2</v>
      </c>
      <c r="AI118">
        <v>2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 s="2">
        <f t="shared" si="58"/>
        <v>8</v>
      </c>
      <c r="AS118">
        <f t="shared" si="59"/>
        <v>2.6667000000000001</v>
      </c>
      <c r="AT118">
        <f t="shared" si="36"/>
        <v>12</v>
      </c>
      <c r="AU118">
        <f t="shared" si="37"/>
        <v>4</v>
      </c>
      <c r="AV118">
        <f t="shared" si="38"/>
        <v>20</v>
      </c>
      <c r="AW118" s="3">
        <f t="shared" si="39"/>
        <v>3.3334000000000001</v>
      </c>
      <c r="AX118" s="2">
        <f t="shared" si="60"/>
        <v>20</v>
      </c>
      <c r="AY118">
        <f t="shared" si="61"/>
        <v>3.3332999999999999</v>
      </c>
      <c r="AZ118">
        <f t="shared" si="62"/>
        <v>21</v>
      </c>
      <c r="BA118">
        <f t="shared" si="63"/>
        <v>2.625</v>
      </c>
      <c r="BB118">
        <f t="shared" si="44"/>
        <v>41</v>
      </c>
      <c r="BC118" s="3">
        <f t="shared" si="45"/>
        <v>2.93</v>
      </c>
      <c r="BD118" s="2">
        <f t="shared" si="64"/>
        <v>9</v>
      </c>
      <c r="BE118">
        <f t="shared" si="65"/>
        <v>3</v>
      </c>
      <c r="BF118">
        <f t="shared" si="66"/>
        <v>9</v>
      </c>
      <c r="BG118">
        <f t="shared" si="67"/>
        <v>3</v>
      </c>
      <c r="BH118">
        <f t="shared" si="50"/>
        <v>18</v>
      </c>
      <c r="BI118" s="3">
        <f t="shared" si="51"/>
        <v>3</v>
      </c>
      <c r="BJ118" s="2">
        <f t="shared" si="57"/>
        <v>16</v>
      </c>
      <c r="BK118" s="3">
        <f t="shared" si="52"/>
        <v>2.67</v>
      </c>
      <c r="BL118" s="2">
        <f t="shared" si="53"/>
        <v>12</v>
      </c>
      <c r="BM118" s="3">
        <f t="shared" si="54"/>
        <v>4</v>
      </c>
      <c r="BN118" s="2">
        <f t="shared" si="55"/>
        <v>107</v>
      </c>
      <c r="BO118" s="3">
        <f t="shared" si="56"/>
        <v>3.06</v>
      </c>
      <c r="BP118" s="1"/>
    </row>
    <row r="119" spans="1:68" x14ac:dyDescent="0.3">
      <c r="A119" s="30">
        <v>128</v>
      </c>
      <c r="B119" s="1"/>
      <c r="C119" s="2">
        <v>1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 s="37">
        <v>5</v>
      </c>
      <c r="L119">
        <v>4</v>
      </c>
      <c r="M119">
        <v>4</v>
      </c>
      <c r="N119">
        <v>3</v>
      </c>
      <c r="O119">
        <v>1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5</v>
      </c>
      <c r="W119">
        <v>5</v>
      </c>
      <c r="X119">
        <v>5</v>
      </c>
      <c r="Y119">
        <f>LOOKUP(X119,{1,2,3,4,5},{5,4,3,2,1})</f>
        <v>1</v>
      </c>
      <c r="Z119">
        <v>5</v>
      </c>
      <c r="AA119">
        <v>4</v>
      </c>
      <c r="AB119">
        <v>4</v>
      </c>
      <c r="AC119">
        <v>1</v>
      </c>
      <c r="AD119">
        <f>LOOKUP(AC119,{1,2,3,4,5},{5,4,3,2,1})</f>
        <v>5</v>
      </c>
      <c r="AE119">
        <v>1</v>
      </c>
      <c r="AF119">
        <f>LOOKUP(AE119,{1,2,3,4,5},{5,4,3,2,1})</f>
        <v>5</v>
      </c>
      <c r="AG119">
        <v>1</v>
      </c>
      <c r="AH119">
        <f>LOOKUP(AG119,{1,2,3,4,5},{5,4,3,2,1})</f>
        <v>5</v>
      </c>
      <c r="AI119">
        <v>5</v>
      </c>
      <c r="AJ119">
        <v>5</v>
      </c>
      <c r="AK119">
        <v>5</v>
      </c>
      <c r="AL119">
        <v>5</v>
      </c>
      <c r="AM119">
        <v>5</v>
      </c>
      <c r="AN119">
        <v>5</v>
      </c>
      <c r="AO119">
        <v>4</v>
      </c>
      <c r="AP119">
        <v>4</v>
      </c>
      <c r="AQ119">
        <v>2</v>
      </c>
      <c r="AR119" s="2">
        <f t="shared" si="58"/>
        <v>15</v>
      </c>
      <c r="AS119">
        <f t="shared" si="59"/>
        <v>5</v>
      </c>
      <c r="AT119">
        <f t="shared" si="36"/>
        <v>15</v>
      </c>
      <c r="AU119">
        <f t="shared" si="37"/>
        <v>5</v>
      </c>
      <c r="AV119">
        <f t="shared" si="38"/>
        <v>30</v>
      </c>
      <c r="AW119" s="3">
        <f t="shared" si="39"/>
        <v>5</v>
      </c>
      <c r="AX119" s="2">
        <f t="shared" si="60"/>
        <v>26</v>
      </c>
      <c r="AY119">
        <f t="shared" si="61"/>
        <v>4.3333000000000004</v>
      </c>
      <c r="AZ119">
        <f t="shared" si="62"/>
        <v>30</v>
      </c>
      <c r="BA119">
        <f t="shared" si="63"/>
        <v>3.75</v>
      </c>
      <c r="BB119">
        <f t="shared" si="44"/>
        <v>56</v>
      </c>
      <c r="BC119" s="3">
        <f t="shared" si="45"/>
        <v>4</v>
      </c>
      <c r="BD119" s="2">
        <f t="shared" si="64"/>
        <v>11</v>
      </c>
      <c r="BE119">
        <f t="shared" si="65"/>
        <v>3.6667000000000001</v>
      </c>
      <c r="BF119">
        <f t="shared" si="66"/>
        <v>13</v>
      </c>
      <c r="BG119">
        <f t="shared" si="67"/>
        <v>4.3333000000000004</v>
      </c>
      <c r="BH119">
        <f t="shared" si="50"/>
        <v>24</v>
      </c>
      <c r="BI119" s="3">
        <f t="shared" si="51"/>
        <v>4</v>
      </c>
      <c r="BJ119" s="2">
        <f t="shared" si="57"/>
        <v>30</v>
      </c>
      <c r="BK119" s="3">
        <f t="shared" si="52"/>
        <v>5</v>
      </c>
      <c r="BL119" s="2">
        <f t="shared" si="53"/>
        <v>10</v>
      </c>
      <c r="BM119" s="3">
        <f t="shared" si="54"/>
        <v>3.33</v>
      </c>
      <c r="BN119" s="2">
        <f t="shared" si="55"/>
        <v>150</v>
      </c>
      <c r="BO119" s="3">
        <f t="shared" si="56"/>
        <v>4.29</v>
      </c>
      <c r="BP119" s="1"/>
    </row>
    <row r="120" spans="1:68" x14ac:dyDescent="0.3">
      <c r="A120" s="30">
        <v>130</v>
      </c>
      <c r="B120" s="1"/>
      <c r="C120" s="2">
        <v>1</v>
      </c>
      <c r="D120">
        <v>4</v>
      </c>
      <c r="E120">
        <v>4</v>
      </c>
      <c r="F120">
        <v>2</v>
      </c>
      <c r="G120">
        <v>4</v>
      </c>
      <c r="H120">
        <v>1</v>
      </c>
      <c r="I120">
        <v>4</v>
      </c>
      <c r="J120">
        <v>1</v>
      </c>
      <c r="K120" s="37">
        <v>5</v>
      </c>
      <c r="L120">
        <v>1</v>
      </c>
      <c r="M120">
        <v>2</v>
      </c>
      <c r="N120">
        <v>1</v>
      </c>
      <c r="O120">
        <v>1</v>
      </c>
      <c r="P120">
        <v>1</v>
      </c>
      <c r="Q120">
        <v>3</v>
      </c>
      <c r="R120">
        <v>4</v>
      </c>
      <c r="S120">
        <v>3</v>
      </c>
      <c r="T120">
        <v>4</v>
      </c>
      <c r="U120">
        <v>2</v>
      </c>
      <c r="V120">
        <v>4</v>
      </c>
      <c r="W120">
        <v>3</v>
      </c>
      <c r="X120">
        <v>2</v>
      </c>
      <c r="Y120">
        <f>LOOKUP(X120,{1,2,3,4,5},{5,4,3,2,1})</f>
        <v>4</v>
      </c>
      <c r="Z120">
        <v>2</v>
      </c>
      <c r="AA120">
        <v>4</v>
      </c>
      <c r="AB120">
        <v>4</v>
      </c>
      <c r="AC120">
        <v>1</v>
      </c>
      <c r="AD120">
        <f>LOOKUP(AC120,{1,2,3,4,5},{5,4,3,2,1})</f>
        <v>5</v>
      </c>
      <c r="AE120">
        <v>1</v>
      </c>
      <c r="AF120">
        <f>LOOKUP(AE120,{1,2,3,4,5},{5,4,3,2,1})</f>
        <v>5</v>
      </c>
      <c r="AG120">
        <v>1</v>
      </c>
      <c r="AH120">
        <f>LOOKUP(AG120,{1,2,3,4,5},{5,4,3,2,1})</f>
        <v>5</v>
      </c>
      <c r="AI120">
        <v>5</v>
      </c>
      <c r="AJ120">
        <v>5</v>
      </c>
      <c r="AK120">
        <v>4</v>
      </c>
      <c r="AL120">
        <v>5</v>
      </c>
      <c r="AM120">
        <v>5</v>
      </c>
      <c r="AN120">
        <v>5</v>
      </c>
      <c r="AO120">
        <v>2</v>
      </c>
      <c r="AP120">
        <v>3</v>
      </c>
      <c r="AQ120">
        <v>1</v>
      </c>
      <c r="AR120" s="2">
        <f t="shared" si="58"/>
        <v>10</v>
      </c>
      <c r="AS120">
        <f t="shared" si="59"/>
        <v>3.3332999999999999</v>
      </c>
      <c r="AT120">
        <f t="shared" si="36"/>
        <v>15</v>
      </c>
      <c r="AU120">
        <f t="shared" si="37"/>
        <v>5</v>
      </c>
      <c r="AV120">
        <f t="shared" si="38"/>
        <v>25</v>
      </c>
      <c r="AW120" s="3">
        <f t="shared" si="39"/>
        <v>4.1666999999999996</v>
      </c>
      <c r="AX120" s="2">
        <f t="shared" si="60"/>
        <v>20</v>
      </c>
      <c r="AY120">
        <f t="shared" si="61"/>
        <v>3.3332999999999999</v>
      </c>
      <c r="AZ120">
        <f t="shared" si="62"/>
        <v>12</v>
      </c>
      <c r="BA120">
        <f t="shared" si="63"/>
        <v>1.5</v>
      </c>
      <c r="BB120">
        <f t="shared" si="44"/>
        <v>32</v>
      </c>
      <c r="BC120" s="3">
        <f t="shared" si="45"/>
        <v>2.29</v>
      </c>
      <c r="BD120" s="2">
        <f t="shared" si="64"/>
        <v>11</v>
      </c>
      <c r="BE120">
        <f t="shared" si="65"/>
        <v>3.6667000000000001</v>
      </c>
      <c r="BF120">
        <f t="shared" si="66"/>
        <v>10</v>
      </c>
      <c r="BG120">
        <f t="shared" si="67"/>
        <v>3.3332999999999999</v>
      </c>
      <c r="BH120">
        <f t="shared" si="50"/>
        <v>21</v>
      </c>
      <c r="BI120" s="3">
        <f t="shared" si="51"/>
        <v>3.5</v>
      </c>
      <c r="BJ120" s="2">
        <f t="shared" si="57"/>
        <v>29</v>
      </c>
      <c r="BK120" s="3">
        <f t="shared" si="52"/>
        <v>4.83</v>
      </c>
      <c r="BL120" s="2">
        <f t="shared" si="53"/>
        <v>6</v>
      </c>
      <c r="BM120" s="3">
        <f t="shared" si="54"/>
        <v>2</v>
      </c>
      <c r="BN120" s="2">
        <f t="shared" si="55"/>
        <v>113</v>
      </c>
      <c r="BO120" s="3">
        <f t="shared" si="56"/>
        <v>3.23</v>
      </c>
      <c r="BP120" s="1"/>
    </row>
    <row r="121" spans="1:68" x14ac:dyDescent="0.3">
      <c r="A121" s="30">
        <v>131</v>
      </c>
      <c r="B121" s="1"/>
      <c r="C121" s="2">
        <v>1</v>
      </c>
      <c r="D121">
        <v>4</v>
      </c>
      <c r="E121">
        <v>4</v>
      </c>
      <c r="F121">
        <v>2</v>
      </c>
      <c r="G121">
        <v>4</v>
      </c>
      <c r="H121">
        <v>4</v>
      </c>
      <c r="I121">
        <v>4</v>
      </c>
      <c r="J121">
        <v>1</v>
      </c>
      <c r="K121" s="37">
        <v>5</v>
      </c>
      <c r="L121">
        <v>3</v>
      </c>
      <c r="M121">
        <v>3</v>
      </c>
      <c r="N121">
        <v>3</v>
      </c>
      <c r="O121">
        <v>2</v>
      </c>
      <c r="P121">
        <v>2</v>
      </c>
      <c r="Q121">
        <v>2</v>
      </c>
      <c r="R121">
        <v>2</v>
      </c>
      <c r="S121">
        <v>3</v>
      </c>
      <c r="T121">
        <v>4</v>
      </c>
      <c r="U121">
        <v>4</v>
      </c>
      <c r="V121">
        <v>3</v>
      </c>
      <c r="W121">
        <v>3</v>
      </c>
      <c r="X121">
        <v>2</v>
      </c>
      <c r="Y121">
        <f>LOOKUP(X121,{1,2,3,4,5},{5,4,3,2,1})</f>
        <v>4</v>
      </c>
      <c r="Z121">
        <v>3</v>
      </c>
      <c r="AA121">
        <v>4</v>
      </c>
      <c r="AB121">
        <v>3</v>
      </c>
      <c r="AC121">
        <v>3</v>
      </c>
      <c r="AD121">
        <f>LOOKUP(AC121,{1,2,3,4,5},{5,4,3,2,1})</f>
        <v>3</v>
      </c>
      <c r="AE121">
        <v>2</v>
      </c>
      <c r="AF121">
        <f>LOOKUP(AE121,{1,2,3,4,5},{5,4,3,2,1})</f>
        <v>4</v>
      </c>
      <c r="AG121">
        <v>2</v>
      </c>
      <c r="AH121">
        <f>LOOKUP(AG121,{1,2,3,4,5},{5,4,3,2,1})</f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3</v>
      </c>
      <c r="AO121">
        <v>2</v>
      </c>
      <c r="AP121">
        <v>2</v>
      </c>
      <c r="AQ121">
        <v>2</v>
      </c>
      <c r="AR121" s="2">
        <f t="shared" si="58"/>
        <v>10</v>
      </c>
      <c r="AS121">
        <f t="shared" si="59"/>
        <v>3.3332999999999999</v>
      </c>
      <c r="AT121">
        <f t="shared" si="36"/>
        <v>11</v>
      </c>
      <c r="AU121">
        <f t="shared" si="37"/>
        <v>3.6667000000000001</v>
      </c>
      <c r="AV121">
        <f t="shared" si="38"/>
        <v>21</v>
      </c>
      <c r="AW121" s="3">
        <f t="shared" si="39"/>
        <v>3.5</v>
      </c>
      <c r="AX121" s="2">
        <f t="shared" si="60"/>
        <v>18</v>
      </c>
      <c r="AY121">
        <f t="shared" si="61"/>
        <v>3</v>
      </c>
      <c r="AZ121">
        <f t="shared" si="62"/>
        <v>23</v>
      </c>
      <c r="BA121">
        <f t="shared" si="63"/>
        <v>2.875</v>
      </c>
      <c r="BB121">
        <f t="shared" si="44"/>
        <v>41</v>
      </c>
      <c r="BC121" s="3">
        <f t="shared" si="45"/>
        <v>2.93</v>
      </c>
      <c r="BD121" s="2">
        <f t="shared" si="64"/>
        <v>10</v>
      </c>
      <c r="BE121">
        <f t="shared" si="65"/>
        <v>3.3332999999999999</v>
      </c>
      <c r="BF121">
        <f t="shared" si="66"/>
        <v>10</v>
      </c>
      <c r="BG121">
        <f t="shared" si="67"/>
        <v>3.3332999999999999</v>
      </c>
      <c r="BH121">
        <f t="shared" si="50"/>
        <v>20</v>
      </c>
      <c r="BI121" s="3">
        <f t="shared" si="51"/>
        <v>3.33</v>
      </c>
      <c r="BJ121" s="2">
        <f t="shared" si="57"/>
        <v>23</v>
      </c>
      <c r="BK121" s="3">
        <f t="shared" si="52"/>
        <v>3.83</v>
      </c>
      <c r="BL121" s="2">
        <f t="shared" si="53"/>
        <v>6</v>
      </c>
      <c r="BM121" s="3">
        <f t="shared" si="54"/>
        <v>2</v>
      </c>
      <c r="BN121" s="2">
        <f t="shared" si="55"/>
        <v>111</v>
      </c>
      <c r="BO121" s="3">
        <f t="shared" si="56"/>
        <v>3.17</v>
      </c>
      <c r="BP121" s="1"/>
    </row>
    <row r="122" spans="1:68" x14ac:dyDescent="0.3">
      <c r="A122" s="30">
        <v>132</v>
      </c>
      <c r="B122" s="1"/>
      <c r="C122" s="2">
        <v>1</v>
      </c>
      <c r="D122">
        <v>2</v>
      </c>
      <c r="E122">
        <v>4</v>
      </c>
      <c r="F122">
        <v>2</v>
      </c>
      <c r="G122">
        <v>5</v>
      </c>
      <c r="H122">
        <v>4</v>
      </c>
      <c r="I122">
        <v>5</v>
      </c>
      <c r="J122">
        <v>3</v>
      </c>
      <c r="K122" s="37">
        <v>5</v>
      </c>
      <c r="L122">
        <v>2</v>
      </c>
      <c r="M122">
        <v>4</v>
      </c>
      <c r="N122">
        <v>2</v>
      </c>
      <c r="O122">
        <v>2</v>
      </c>
      <c r="P122">
        <v>2</v>
      </c>
      <c r="Q122">
        <v>4</v>
      </c>
      <c r="R122">
        <v>4</v>
      </c>
      <c r="S122">
        <v>2</v>
      </c>
      <c r="T122">
        <v>4</v>
      </c>
      <c r="U122">
        <v>4</v>
      </c>
      <c r="V122">
        <v>4</v>
      </c>
      <c r="W122">
        <v>4</v>
      </c>
      <c r="X122">
        <v>2</v>
      </c>
      <c r="Y122">
        <f>LOOKUP(X122,{1,2,3,4,5},{5,4,3,2,1})</f>
        <v>4</v>
      </c>
      <c r="Z122">
        <v>4</v>
      </c>
      <c r="AA122">
        <v>2</v>
      </c>
      <c r="AB122">
        <v>4</v>
      </c>
      <c r="AC122">
        <v>2</v>
      </c>
      <c r="AD122">
        <f>LOOKUP(AC122,{1,2,3,4,5},{5,4,3,2,1})</f>
        <v>4</v>
      </c>
      <c r="AE122">
        <v>2</v>
      </c>
      <c r="AF122">
        <f>LOOKUP(AE122,{1,2,3,4,5},{5,4,3,2,1})</f>
        <v>4</v>
      </c>
      <c r="AG122">
        <v>2</v>
      </c>
      <c r="AH122">
        <f>LOOKUP(AG122,{1,2,3,4,5},{5,4,3,2,1})</f>
        <v>4</v>
      </c>
      <c r="AI122">
        <v>4</v>
      </c>
      <c r="AJ122">
        <v>4</v>
      </c>
      <c r="AK122">
        <v>4</v>
      </c>
      <c r="AL122">
        <v>2</v>
      </c>
      <c r="AM122">
        <v>2</v>
      </c>
      <c r="AN122">
        <v>2</v>
      </c>
      <c r="AO122">
        <v>3</v>
      </c>
      <c r="AP122">
        <v>4</v>
      </c>
      <c r="AQ122">
        <v>3</v>
      </c>
      <c r="AR122" s="2">
        <f t="shared" si="58"/>
        <v>8</v>
      </c>
      <c r="AS122">
        <f t="shared" si="59"/>
        <v>2.6667000000000001</v>
      </c>
      <c r="AT122">
        <f t="shared" si="36"/>
        <v>6</v>
      </c>
      <c r="AU122">
        <f t="shared" si="37"/>
        <v>2</v>
      </c>
      <c r="AV122">
        <f t="shared" si="38"/>
        <v>14</v>
      </c>
      <c r="AW122" s="3">
        <f t="shared" si="39"/>
        <v>2.3334000000000001</v>
      </c>
      <c r="AX122" s="2">
        <f t="shared" si="60"/>
        <v>24</v>
      </c>
      <c r="AY122">
        <f t="shared" si="61"/>
        <v>4</v>
      </c>
      <c r="AZ122">
        <f t="shared" si="62"/>
        <v>23</v>
      </c>
      <c r="BA122">
        <f t="shared" si="63"/>
        <v>2.875</v>
      </c>
      <c r="BB122">
        <f t="shared" si="44"/>
        <v>47</v>
      </c>
      <c r="BC122" s="3">
        <f t="shared" si="45"/>
        <v>3.36</v>
      </c>
      <c r="BD122" s="2">
        <f t="shared" si="64"/>
        <v>12</v>
      </c>
      <c r="BE122">
        <f t="shared" si="65"/>
        <v>4</v>
      </c>
      <c r="BF122">
        <f t="shared" si="66"/>
        <v>10</v>
      </c>
      <c r="BG122">
        <f t="shared" si="67"/>
        <v>3.3332999999999999</v>
      </c>
      <c r="BH122">
        <f t="shared" si="50"/>
        <v>22</v>
      </c>
      <c r="BI122" s="3">
        <f t="shared" si="51"/>
        <v>3.67</v>
      </c>
      <c r="BJ122" s="2">
        <f t="shared" si="57"/>
        <v>24</v>
      </c>
      <c r="BK122" s="3">
        <f t="shared" si="52"/>
        <v>4</v>
      </c>
      <c r="BL122" s="2">
        <f t="shared" si="53"/>
        <v>10</v>
      </c>
      <c r="BM122" s="3">
        <f t="shared" si="54"/>
        <v>3.33</v>
      </c>
      <c r="BN122" s="2">
        <f t="shared" si="55"/>
        <v>117</v>
      </c>
      <c r="BO122" s="3">
        <f t="shared" si="56"/>
        <v>3.34</v>
      </c>
      <c r="BP122" s="1"/>
    </row>
    <row r="123" spans="1:68" x14ac:dyDescent="0.3">
      <c r="A123" s="30">
        <v>133</v>
      </c>
      <c r="B123" s="1"/>
      <c r="C123" s="2">
        <v>1</v>
      </c>
      <c r="D123">
        <v>4</v>
      </c>
      <c r="E123">
        <v>4</v>
      </c>
      <c r="F123">
        <v>3</v>
      </c>
      <c r="G123">
        <v>5</v>
      </c>
      <c r="H123">
        <v>2</v>
      </c>
      <c r="I123">
        <v>3</v>
      </c>
      <c r="J123">
        <v>1</v>
      </c>
      <c r="K123" s="37">
        <v>5</v>
      </c>
      <c r="L123">
        <v>2</v>
      </c>
      <c r="M123">
        <v>2</v>
      </c>
      <c r="N123">
        <v>1</v>
      </c>
      <c r="O123">
        <v>1</v>
      </c>
      <c r="P123">
        <v>1</v>
      </c>
      <c r="Q123">
        <v>3</v>
      </c>
      <c r="R123">
        <v>4</v>
      </c>
      <c r="S123">
        <v>2</v>
      </c>
      <c r="T123">
        <v>1</v>
      </c>
      <c r="U123">
        <v>1</v>
      </c>
      <c r="V123">
        <v>4</v>
      </c>
      <c r="W123">
        <v>1</v>
      </c>
      <c r="X123">
        <v>2</v>
      </c>
      <c r="Y123">
        <f>LOOKUP(X123,{1,2,3,4,5},{5,4,3,2,1})</f>
        <v>4</v>
      </c>
      <c r="Z123">
        <v>1</v>
      </c>
      <c r="AA123">
        <v>1</v>
      </c>
      <c r="AB123">
        <v>1</v>
      </c>
      <c r="AC123">
        <v>1</v>
      </c>
      <c r="AD123">
        <f>LOOKUP(AC123,{1,2,3,4,5},{5,4,3,2,1})</f>
        <v>5</v>
      </c>
      <c r="AE123">
        <v>1</v>
      </c>
      <c r="AF123">
        <f>LOOKUP(AE123,{1,2,3,4,5},{5,4,3,2,1})</f>
        <v>5</v>
      </c>
      <c r="AG123">
        <v>1</v>
      </c>
      <c r="AH123">
        <f>LOOKUP(AG123,{1,2,3,4,5},{5,4,3,2,1})</f>
        <v>5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 s="2">
        <f t="shared" si="58"/>
        <v>11</v>
      </c>
      <c r="AS123">
        <f t="shared" si="59"/>
        <v>3.6667000000000001</v>
      </c>
      <c r="AT123">
        <f t="shared" si="36"/>
        <v>12</v>
      </c>
      <c r="AU123">
        <f t="shared" si="37"/>
        <v>4</v>
      </c>
      <c r="AV123">
        <f t="shared" si="38"/>
        <v>23</v>
      </c>
      <c r="AW123" s="3">
        <f t="shared" si="39"/>
        <v>3.8334000000000001</v>
      </c>
      <c r="AX123" s="2">
        <f t="shared" si="60"/>
        <v>17</v>
      </c>
      <c r="AY123">
        <f t="shared" si="61"/>
        <v>2.8332999999999999</v>
      </c>
      <c r="AZ123">
        <f t="shared" si="62"/>
        <v>12</v>
      </c>
      <c r="BA123">
        <f t="shared" si="63"/>
        <v>1.5</v>
      </c>
      <c r="BB123">
        <f t="shared" si="44"/>
        <v>29</v>
      </c>
      <c r="BC123" s="3">
        <f t="shared" si="45"/>
        <v>2.0699999999999998</v>
      </c>
      <c r="BD123" s="2">
        <f t="shared" si="64"/>
        <v>9</v>
      </c>
      <c r="BE123">
        <f t="shared" si="65"/>
        <v>3</v>
      </c>
      <c r="BF123">
        <f t="shared" si="66"/>
        <v>3</v>
      </c>
      <c r="BG123">
        <f t="shared" si="67"/>
        <v>1</v>
      </c>
      <c r="BH123">
        <f t="shared" si="50"/>
        <v>12</v>
      </c>
      <c r="BI123" s="3">
        <f t="shared" si="51"/>
        <v>2</v>
      </c>
      <c r="BJ123" s="2">
        <f t="shared" si="57"/>
        <v>27</v>
      </c>
      <c r="BK123" s="3">
        <f t="shared" si="52"/>
        <v>4.5</v>
      </c>
      <c r="BL123" s="2">
        <f t="shared" si="53"/>
        <v>12</v>
      </c>
      <c r="BM123" s="3">
        <f t="shared" si="54"/>
        <v>4</v>
      </c>
      <c r="BN123" s="2">
        <f t="shared" si="55"/>
        <v>103</v>
      </c>
      <c r="BO123" s="3">
        <f t="shared" si="56"/>
        <v>2.94</v>
      </c>
      <c r="BP123" s="1"/>
    </row>
    <row r="124" spans="1:68" x14ac:dyDescent="0.3">
      <c r="A124" s="30">
        <v>134</v>
      </c>
      <c r="B124" s="1"/>
      <c r="C124" s="2">
        <v>1</v>
      </c>
      <c r="D124">
        <v>4</v>
      </c>
      <c r="E124">
        <v>4</v>
      </c>
      <c r="F124">
        <v>2</v>
      </c>
      <c r="G124">
        <v>4</v>
      </c>
      <c r="H124">
        <v>4</v>
      </c>
      <c r="I124">
        <v>3</v>
      </c>
      <c r="J124">
        <v>3</v>
      </c>
      <c r="K124" s="37">
        <v>5</v>
      </c>
      <c r="L124">
        <v>5</v>
      </c>
      <c r="M124">
        <v>5</v>
      </c>
      <c r="N124">
        <v>3</v>
      </c>
      <c r="O124">
        <v>4</v>
      </c>
      <c r="P124">
        <v>2</v>
      </c>
      <c r="Q124">
        <v>2</v>
      </c>
      <c r="R124">
        <v>4</v>
      </c>
      <c r="S124">
        <v>4</v>
      </c>
      <c r="T124">
        <v>4</v>
      </c>
      <c r="U124">
        <v>4</v>
      </c>
      <c r="V124">
        <v>5</v>
      </c>
      <c r="W124">
        <v>5</v>
      </c>
      <c r="X124">
        <v>1</v>
      </c>
      <c r="Y124">
        <f>LOOKUP(X124,{1,2,3,4,5},{5,4,3,2,1})</f>
        <v>5</v>
      </c>
      <c r="Z124">
        <v>4</v>
      </c>
      <c r="AA124">
        <v>3</v>
      </c>
      <c r="AB124">
        <v>3</v>
      </c>
      <c r="AC124">
        <v>1</v>
      </c>
      <c r="AD124">
        <f>LOOKUP(AC124,{1,2,3,4,5},{5,4,3,2,1})</f>
        <v>5</v>
      </c>
      <c r="AE124">
        <v>1</v>
      </c>
      <c r="AF124">
        <f>LOOKUP(AE124,{1,2,3,4,5},{5,4,3,2,1})</f>
        <v>5</v>
      </c>
      <c r="AG124">
        <v>4</v>
      </c>
      <c r="AH124">
        <f>LOOKUP(AG124,{1,2,3,4,5},{5,4,3,2,1})</f>
        <v>2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2</v>
      </c>
      <c r="AP124">
        <v>1</v>
      </c>
      <c r="AQ124">
        <v>1</v>
      </c>
      <c r="AR124" s="2">
        <f t="shared" si="58"/>
        <v>10</v>
      </c>
      <c r="AS124">
        <f t="shared" si="59"/>
        <v>3.3332999999999999</v>
      </c>
      <c r="AT124">
        <f t="shared" si="36"/>
        <v>12</v>
      </c>
      <c r="AU124">
        <f t="shared" si="37"/>
        <v>4</v>
      </c>
      <c r="AV124">
        <f t="shared" si="38"/>
        <v>22</v>
      </c>
      <c r="AW124" s="3">
        <f t="shared" si="39"/>
        <v>3.6667000000000001</v>
      </c>
      <c r="AX124" s="2">
        <f t="shared" si="60"/>
        <v>19</v>
      </c>
      <c r="AY124">
        <f t="shared" si="61"/>
        <v>3.1667000000000001</v>
      </c>
      <c r="AZ124">
        <f t="shared" si="62"/>
        <v>32</v>
      </c>
      <c r="BA124">
        <f t="shared" si="63"/>
        <v>4</v>
      </c>
      <c r="BB124">
        <f t="shared" si="44"/>
        <v>51</v>
      </c>
      <c r="BC124" s="3">
        <f t="shared" si="45"/>
        <v>3.64</v>
      </c>
      <c r="BD124" s="2">
        <f t="shared" si="64"/>
        <v>15</v>
      </c>
      <c r="BE124">
        <f t="shared" si="65"/>
        <v>5</v>
      </c>
      <c r="BF124">
        <f t="shared" si="66"/>
        <v>10</v>
      </c>
      <c r="BG124">
        <f t="shared" si="67"/>
        <v>3.3332999999999999</v>
      </c>
      <c r="BH124">
        <f t="shared" si="50"/>
        <v>25</v>
      </c>
      <c r="BI124" s="3">
        <f t="shared" si="51"/>
        <v>4.17</v>
      </c>
      <c r="BJ124" s="2">
        <f t="shared" si="57"/>
        <v>24</v>
      </c>
      <c r="BK124" s="3">
        <f t="shared" si="52"/>
        <v>4</v>
      </c>
      <c r="BL124" s="2">
        <f t="shared" si="53"/>
        <v>4</v>
      </c>
      <c r="BM124" s="3">
        <f t="shared" si="54"/>
        <v>1.33</v>
      </c>
      <c r="BN124" s="2">
        <f t="shared" si="55"/>
        <v>126</v>
      </c>
      <c r="BO124" s="3">
        <f t="shared" si="56"/>
        <v>3.6</v>
      </c>
      <c r="BP124" s="1"/>
    </row>
    <row r="125" spans="1:68" x14ac:dyDescent="0.3">
      <c r="A125" s="30">
        <v>135</v>
      </c>
      <c r="B125" s="1"/>
      <c r="C125" s="2">
        <v>1</v>
      </c>
      <c r="D125">
        <v>4</v>
      </c>
      <c r="E125">
        <v>4</v>
      </c>
      <c r="F125">
        <v>2</v>
      </c>
      <c r="G125">
        <v>5</v>
      </c>
      <c r="H125">
        <v>4</v>
      </c>
      <c r="I125">
        <v>4</v>
      </c>
      <c r="J125">
        <v>4</v>
      </c>
      <c r="K125" s="37">
        <v>5</v>
      </c>
      <c r="L125">
        <v>4</v>
      </c>
      <c r="M125">
        <v>4</v>
      </c>
      <c r="N125">
        <v>2</v>
      </c>
      <c r="O125">
        <v>3</v>
      </c>
      <c r="P125">
        <v>2</v>
      </c>
      <c r="Q125">
        <v>2</v>
      </c>
      <c r="R125">
        <v>5</v>
      </c>
      <c r="S125">
        <v>3</v>
      </c>
      <c r="T125">
        <v>4</v>
      </c>
      <c r="U125">
        <v>4</v>
      </c>
      <c r="V125">
        <v>4</v>
      </c>
      <c r="W125">
        <v>3</v>
      </c>
      <c r="X125">
        <v>1</v>
      </c>
      <c r="Y125">
        <f>LOOKUP(X125,{1,2,3,4,5},{5,4,3,2,1})</f>
        <v>5</v>
      </c>
      <c r="Z125">
        <v>4</v>
      </c>
      <c r="AA125">
        <v>4</v>
      </c>
      <c r="AB125">
        <v>3</v>
      </c>
      <c r="AC125">
        <v>2</v>
      </c>
      <c r="AD125">
        <f>LOOKUP(AC125,{1,2,3,4,5},{5,4,3,2,1})</f>
        <v>4</v>
      </c>
      <c r="AE125">
        <v>2</v>
      </c>
      <c r="AF125">
        <f>LOOKUP(AE125,{1,2,3,4,5},{5,4,3,2,1})</f>
        <v>4</v>
      </c>
      <c r="AG125">
        <v>2</v>
      </c>
      <c r="AH125">
        <f>LOOKUP(AG125,{1,2,3,4,5},{5,4,3,2,1})</f>
        <v>4</v>
      </c>
      <c r="AI125">
        <v>3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2</v>
      </c>
      <c r="AP125">
        <v>2</v>
      </c>
      <c r="AQ125">
        <v>2</v>
      </c>
      <c r="AR125" s="2">
        <f t="shared" si="58"/>
        <v>10</v>
      </c>
      <c r="AS125">
        <f t="shared" si="59"/>
        <v>3.3332999999999999</v>
      </c>
      <c r="AT125">
        <f t="shared" si="36"/>
        <v>12</v>
      </c>
      <c r="AU125">
        <f t="shared" si="37"/>
        <v>4</v>
      </c>
      <c r="AV125">
        <f t="shared" si="38"/>
        <v>22</v>
      </c>
      <c r="AW125" s="3">
        <f t="shared" si="39"/>
        <v>3.6667000000000001</v>
      </c>
      <c r="AX125" s="2">
        <f t="shared" si="60"/>
        <v>22</v>
      </c>
      <c r="AY125">
        <f t="shared" si="61"/>
        <v>3.6667000000000001</v>
      </c>
      <c r="AZ125">
        <f t="shared" si="62"/>
        <v>28</v>
      </c>
      <c r="BA125">
        <f t="shared" si="63"/>
        <v>3.5</v>
      </c>
      <c r="BB125">
        <f t="shared" si="44"/>
        <v>50</v>
      </c>
      <c r="BC125" s="3">
        <f t="shared" si="45"/>
        <v>3.57</v>
      </c>
      <c r="BD125" s="2">
        <f t="shared" si="64"/>
        <v>12</v>
      </c>
      <c r="BE125">
        <f t="shared" si="65"/>
        <v>4</v>
      </c>
      <c r="BF125">
        <f t="shared" si="66"/>
        <v>11</v>
      </c>
      <c r="BG125">
        <f t="shared" si="67"/>
        <v>3.6667000000000001</v>
      </c>
      <c r="BH125">
        <f t="shared" si="50"/>
        <v>23</v>
      </c>
      <c r="BI125" s="3">
        <f t="shared" si="51"/>
        <v>3.83</v>
      </c>
      <c r="BJ125" s="2">
        <f t="shared" si="57"/>
        <v>23</v>
      </c>
      <c r="BK125" s="3">
        <f t="shared" si="52"/>
        <v>3.83</v>
      </c>
      <c r="BL125" s="2">
        <f t="shared" si="53"/>
        <v>6</v>
      </c>
      <c r="BM125" s="3">
        <f t="shared" si="54"/>
        <v>2</v>
      </c>
      <c r="BN125" s="2">
        <f t="shared" si="55"/>
        <v>124</v>
      </c>
      <c r="BO125" s="3">
        <f t="shared" si="56"/>
        <v>3.54</v>
      </c>
      <c r="BP125" s="1"/>
    </row>
    <row r="126" spans="1:68" x14ac:dyDescent="0.3">
      <c r="A126" s="30">
        <v>136</v>
      </c>
      <c r="B126" s="1"/>
      <c r="C126" s="2">
        <v>1</v>
      </c>
      <c r="D126">
        <v>5</v>
      </c>
      <c r="E126">
        <v>5</v>
      </c>
      <c r="F126">
        <v>5</v>
      </c>
      <c r="G126">
        <v>5</v>
      </c>
      <c r="H126">
        <v>4</v>
      </c>
      <c r="I126">
        <v>4</v>
      </c>
      <c r="J126">
        <v>3</v>
      </c>
      <c r="K126" s="37">
        <v>5</v>
      </c>
      <c r="L126">
        <v>4</v>
      </c>
      <c r="M126">
        <v>4</v>
      </c>
      <c r="N126">
        <v>3</v>
      </c>
      <c r="O126">
        <v>4</v>
      </c>
      <c r="P126">
        <v>4</v>
      </c>
      <c r="Q126">
        <v>3</v>
      </c>
      <c r="R126">
        <v>4</v>
      </c>
      <c r="S126">
        <v>3</v>
      </c>
      <c r="T126">
        <v>5</v>
      </c>
      <c r="U126">
        <v>3</v>
      </c>
      <c r="V126">
        <v>3</v>
      </c>
      <c r="W126">
        <v>3</v>
      </c>
      <c r="X126">
        <v>3</v>
      </c>
      <c r="Y126">
        <f>LOOKUP(X126,{1,2,3,4,5},{5,4,3,2,1})</f>
        <v>3</v>
      </c>
      <c r="Z126">
        <v>4</v>
      </c>
      <c r="AA126">
        <v>4</v>
      </c>
      <c r="AB126">
        <v>4</v>
      </c>
      <c r="AC126">
        <v>2</v>
      </c>
      <c r="AD126">
        <f>LOOKUP(AC126,{1,2,3,4,5},{5,4,3,2,1})</f>
        <v>4</v>
      </c>
      <c r="AE126">
        <v>2</v>
      </c>
      <c r="AF126">
        <f>LOOKUP(AE126,{1,2,3,4,5},{5,4,3,2,1})</f>
        <v>4</v>
      </c>
      <c r="AG126">
        <v>2</v>
      </c>
      <c r="AH126">
        <f>LOOKUP(AG126,{1,2,3,4,5},{5,4,3,2,1})</f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5</v>
      </c>
      <c r="AO126">
        <v>4</v>
      </c>
      <c r="AP126">
        <v>4</v>
      </c>
      <c r="AQ126">
        <v>4</v>
      </c>
      <c r="AR126" s="2">
        <f t="shared" si="58"/>
        <v>15</v>
      </c>
      <c r="AS126">
        <f t="shared" si="59"/>
        <v>5</v>
      </c>
      <c r="AT126">
        <f t="shared" si="36"/>
        <v>13</v>
      </c>
      <c r="AU126">
        <f t="shared" si="37"/>
        <v>4.3333000000000004</v>
      </c>
      <c r="AV126">
        <f t="shared" si="38"/>
        <v>28</v>
      </c>
      <c r="AW126" s="3">
        <f t="shared" si="39"/>
        <v>4.6666999999999996</v>
      </c>
      <c r="AX126" s="2">
        <f t="shared" si="60"/>
        <v>25</v>
      </c>
      <c r="AY126">
        <f t="shared" si="61"/>
        <v>4.1666999999999996</v>
      </c>
      <c r="AZ126">
        <f t="shared" si="62"/>
        <v>28</v>
      </c>
      <c r="BA126">
        <f t="shared" si="63"/>
        <v>3.5</v>
      </c>
      <c r="BB126">
        <f t="shared" si="44"/>
        <v>53</v>
      </c>
      <c r="BC126" s="3">
        <f t="shared" si="45"/>
        <v>3.79</v>
      </c>
      <c r="BD126" s="2">
        <f t="shared" si="64"/>
        <v>9</v>
      </c>
      <c r="BE126">
        <f t="shared" si="65"/>
        <v>3</v>
      </c>
      <c r="BF126">
        <f t="shared" si="66"/>
        <v>12</v>
      </c>
      <c r="BG126">
        <f t="shared" si="67"/>
        <v>4</v>
      </c>
      <c r="BH126">
        <f t="shared" si="50"/>
        <v>21</v>
      </c>
      <c r="BI126" s="3">
        <f t="shared" si="51"/>
        <v>3.5</v>
      </c>
      <c r="BJ126" s="2">
        <f t="shared" si="57"/>
        <v>24</v>
      </c>
      <c r="BK126" s="3">
        <f t="shared" si="52"/>
        <v>4</v>
      </c>
      <c r="BL126" s="2">
        <f t="shared" si="53"/>
        <v>12</v>
      </c>
      <c r="BM126" s="3">
        <f t="shared" si="54"/>
        <v>4</v>
      </c>
      <c r="BN126" s="2">
        <f t="shared" si="55"/>
        <v>138</v>
      </c>
      <c r="BO126" s="3">
        <f t="shared" si="56"/>
        <v>3.94</v>
      </c>
      <c r="BP126" s="1"/>
    </row>
    <row r="127" spans="1:68" x14ac:dyDescent="0.3">
      <c r="A127" s="30">
        <v>137</v>
      </c>
      <c r="B127" s="1"/>
      <c r="C127" s="2">
        <v>1</v>
      </c>
      <c r="D127">
        <v>4</v>
      </c>
      <c r="E127">
        <v>4</v>
      </c>
      <c r="F127">
        <v>3</v>
      </c>
      <c r="G127">
        <v>4</v>
      </c>
      <c r="H127">
        <v>2</v>
      </c>
      <c r="I127">
        <v>4</v>
      </c>
      <c r="J127">
        <v>3</v>
      </c>
      <c r="K127" s="37">
        <v>5</v>
      </c>
      <c r="L127">
        <v>2</v>
      </c>
      <c r="M127">
        <v>3</v>
      </c>
      <c r="N127">
        <v>2</v>
      </c>
      <c r="O127">
        <v>2</v>
      </c>
      <c r="P127">
        <v>4</v>
      </c>
      <c r="Q127">
        <v>3</v>
      </c>
      <c r="R127">
        <v>4</v>
      </c>
      <c r="S127">
        <v>3</v>
      </c>
      <c r="T127">
        <v>4</v>
      </c>
      <c r="U127">
        <v>3</v>
      </c>
      <c r="V127">
        <v>5</v>
      </c>
      <c r="W127">
        <v>2</v>
      </c>
      <c r="X127">
        <v>2</v>
      </c>
      <c r="Y127">
        <f>LOOKUP(X127,{1,2,3,4,5},{5,4,3,2,1})</f>
        <v>4</v>
      </c>
      <c r="Z127">
        <v>4</v>
      </c>
      <c r="AA127">
        <v>3</v>
      </c>
      <c r="AB127">
        <v>3</v>
      </c>
      <c r="AC127">
        <v>2</v>
      </c>
      <c r="AD127">
        <f>LOOKUP(AC127,{1,2,3,4,5},{5,4,3,2,1})</f>
        <v>4</v>
      </c>
      <c r="AE127">
        <v>2</v>
      </c>
      <c r="AF127">
        <f>LOOKUP(AE127,{1,2,3,4,5},{5,4,3,2,1})</f>
        <v>4</v>
      </c>
      <c r="AG127">
        <v>2</v>
      </c>
      <c r="AH127">
        <f>LOOKUP(AG127,{1,2,3,4,5},{5,4,3,2,1})</f>
        <v>4</v>
      </c>
      <c r="AI127">
        <v>3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2</v>
      </c>
      <c r="AP127">
        <v>3</v>
      </c>
      <c r="AQ127">
        <v>3</v>
      </c>
      <c r="AR127" s="2">
        <f t="shared" si="58"/>
        <v>11</v>
      </c>
      <c r="AS127">
        <f t="shared" si="59"/>
        <v>3.6667000000000001</v>
      </c>
      <c r="AT127">
        <f t="shared" si="36"/>
        <v>12</v>
      </c>
      <c r="AU127">
        <f t="shared" si="37"/>
        <v>4</v>
      </c>
      <c r="AV127">
        <f t="shared" si="38"/>
        <v>23</v>
      </c>
      <c r="AW127" s="3">
        <f t="shared" si="39"/>
        <v>3.8334000000000001</v>
      </c>
      <c r="AX127" s="2">
        <f t="shared" si="60"/>
        <v>23</v>
      </c>
      <c r="AY127">
        <f t="shared" si="61"/>
        <v>3.8332999999999999</v>
      </c>
      <c r="AZ127">
        <f t="shared" si="62"/>
        <v>20</v>
      </c>
      <c r="BA127">
        <f t="shared" si="63"/>
        <v>2.5</v>
      </c>
      <c r="BB127">
        <f t="shared" si="44"/>
        <v>43</v>
      </c>
      <c r="BC127" s="3">
        <f t="shared" si="45"/>
        <v>3.07</v>
      </c>
      <c r="BD127" s="2">
        <f t="shared" si="64"/>
        <v>11</v>
      </c>
      <c r="BE127">
        <f t="shared" si="65"/>
        <v>3.6667000000000001</v>
      </c>
      <c r="BF127">
        <f t="shared" si="66"/>
        <v>10</v>
      </c>
      <c r="BG127">
        <f t="shared" si="67"/>
        <v>3.3332999999999999</v>
      </c>
      <c r="BH127">
        <f t="shared" si="50"/>
        <v>21</v>
      </c>
      <c r="BI127" s="3">
        <f t="shared" si="51"/>
        <v>3.5</v>
      </c>
      <c r="BJ127" s="2">
        <f t="shared" si="57"/>
        <v>23</v>
      </c>
      <c r="BK127" s="3">
        <f t="shared" si="52"/>
        <v>3.83</v>
      </c>
      <c r="BL127" s="2">
        <f t="shared" si="53"/>
        <v>8</v>
      </c>
      <c r="BM127" s="3">
        <f t="shared" si="54"/>
        <v>2.67</v>
      </c>
      <c r="BN127" s="2">
        <f t="shared" si="55"/>
        <v>118</v>
      </c>
      <c r="BO127" s="3">
        <f t="shared" si="56"/>
        <v>3.37</v>
      </c>
      <c r="BP127" s="1"/>
    </row>
    <row r="128" spans="1:68" x14ac:dyDescent="0.3">
      <c r="A128" s="30">
        <v>138</v>
      </c>
      <c r="B128" s="1"/>
      <c r="C128" s="2">
        <v>1</v>
      </c>
      <c r="D128">
        <v>2</v>
      </c>
      <c r="E128">
        <v>3</v>
      </c>
      <c r="F128">
        <v>2</v>
      </c>
      <c r="G128">
        <v>5</v>
      </c>
      <c r="H128">
        <v>1</v>
      </c>
      <c r="I128">
        <v>5</v>
      </c>
      <c r="J128">
        <v>3</v>
      </c>
      <c r="K128" s="37">
        <v>5</v>
      </c>
      <c r="L128">
        <v>3</v>
      </c>
      <c r="M128">
        <v>4</v>
      </c>
      <c r="N128">
        <v>2</v>
      </c>
      <c r="O128">
        <v>2</v>
      </c>
      <c r="P128">
        <v>3</v>
      </c>
      <c r="Q128">
        <v>5</v>
      </c>
      <c r="R128">
        <v>5</v>
      </c>
      <c r="S128">
        <v>5</v>
      </c>
      <c r="T128">
        <v>5</v>
      </c>
      <c r="U128">
        <v>5</v>
      </c>
      <c r="V128">
        <v>5</v>
      </c>
      <c r="W128">
        <v>5</v>
      </c>
      <c r="X128">
        <v>1</v>
      </c>
      <c r="Y128">
        <f>LOOKUP(X128,{1,2,3,4,5},{5,4,3,2,1})</f>
        <v>5</v>
      </c>
      <c r="Z128">
        <v>5</v>
      </c>
      <c r="AA128">
        <v>5</v>
      </c>
      <c r="AB128">
        <v>3</v>
      </c>
      <c r="AC128">
        <v>3</v>
      </c>
      <c r="AD128">
        <f>LOOKUP(AC128,{1,2,3,4,5},{5,4,3,2,1})</f>
        <v>3</v>
      </c>
      <c r="AE128">
        <v>3</v>
      </c>
      <c r="AF128">
        <f>LOOKUP(AE128,{1,2,3,4,5},{5,4,3,2,1})</f>
        <v>3</v>
      </c>
      <c r="AG128">
        <v>3</v>
      </c>
      <c r="AH128">
        <f>LOOKUP(AG128,{1,2,3,4,5},{5,4,3,2,1})</f>
        <v>3</v>
      </c>
      <c r="AI128">
        <v>3</v>
      </c>
      <c r="AJ128">
        <v>4</v>
      </c>
      <c r="AK128">
        <v>4</v>
      </c>
      <c r="AL128">
        <v>5</v>
      </c>
      <c r="AM128">
        <v>5</v>
      </c>
      <c r="AN128">
        <v>5</v>
      </c>
      <c r="AO128">
        <v>5</v>
      </c>
      <c r="AP128">
        <v>5</v>
      </c>
      <c r="AQ128">
        <v>5</v>
      </c>
      <c r="AR128" s="2">
        <f t="shared" si="58"/>
        <v>7</v>
      </c>
      <c r="AS128">
        <f t="shared" si="59"/>
        <v>2.3332999999999999</v>
      </c>
      <c r="AT128">
        <f t="shared" si="36"/>
        <v>15</v>
      </c>
      <c r="AU128">
        <f t="shared" si="37"/>
        <v>5</v>
      </c>
      <c r="AV128">
        <f t="shared" si="38"/>
        <v>22</v>
      </c>
      <c r="AW128" s="3">
        <f t="shared" si="39"/>
        <v>3.6667000000000001</v>
      </c>
      <c r="AX128" s="2">
        <f t="shared" si="60"/>
        <v>28</v>
      </c>
      <c r="AY128">
        <f t="shared" si="61"/>
        <v>4.6666999999999996</v>
      </c>
      <c r="AZ128">
        <f t="shared" si="62"/>
        <v>25</v>
      </c>
      <c r="BA128">
        <f t="shared" si="63"/>
        <v>3.125</v>
      </c>
      <c r="BB128">
        <f t="shared" si="44"/>
        <v>53</v>
      </c>
      <c r="BC128" s="3">
        <f t="shared" si="45"/>
        <v>3.79</v>
      </c>
      <c r="BD128" s="2">
        <f t="shared" si="64"/>
        <v>15</v>
      </c>
      <c r="BE128">
        <f t="shared" si="65"/>
        <v>5</v>
      </c>
      <c r="BF128">
        <f t="shared" si="66"/>
        <v>13</v>
      </c>
      <c r="BG128">
        <f t="shared" si="67"/>
        <v>4.3333000000000004</v>
      </c>
      <c r="BH128">
        <f t="shared" si="50"/>
        <v>28</v>
      </c>
      <c r="BI128" s="3">
        <f t="shared" si="51"/>
        <v>4.67</v>
      </c>
      <c r="BJ128" s="2">
        <f t="shared" si="57"/>
        <v>20</v>
      </c>
      <c r="BK128" s="3">
        <f t="shared" si="52"/>
        <v>3.33</v>
      </c>
      <c r="BL128" s="2">
        <f t="shared" si="53"/>
        <v>15</v>
      </c>
      <c r="BM128" s="3">
        <f t="shared" si="54"/>
        <v>5</v>
      </c>
      <c r="BN128" s="2">
        <f t="shared" si="55"/>
        <v>138</v>
      </c>
      <c r="BO128" s="3">
        <f t="shared" si="56"/>
        <v>3.94</v>
      </c>
      <c r="BP128" s="1"/>
    </row>
    <row r="129" spans="1:68" x14ac:dyDescent="0.3">
      <c r="A129" s="30">
        <v>139</v>
      </c>
      <c r="B129" s="1"/>
      <c r="C129" s="2">
        <v>1</v>
      </c>
      <c r="D129">
        <v>2</v>
      </c>
      <c r="E129">
        <v>3</v>
      </c>
      <c r="F129">
        <v>2</v>
      </c>
      <c r="G129">
        <v>4</v>
      </c>
      <c r="H129">
        <v>3</v>
      </c>
      <c r="I129">
        <v>4</v>
      </c>
      <c r="J129">
        <v>3</v>
      </c>
      <c r="K129" s="37">
        <v>5</v>
      </c>
      <c r="L129">
        <v>4</v>
      </c>
      <c r="M129">
        <v>4</v>
      </c>
      <c r="N129">
        <v>3</v>
      </c>
      <c r="O129">
        <v>4</v>
      </c>
      <c r="P129">
        <v>3</v>
      </c>
      <c r="Q129">
        <v>4</v>
      </c>
      <c r="R129">
        <v>4</v>
      </c>
      <c r="S129">
        <v>4</v>
      </c>
      <c r="T129">
        <v>2</v>
      </c>
      <c r="U129">
        <v>3</v>
      </c>
      <c r="V129">
        <v>4</v>
      </c>
      <c r="W129">
        <v>4</v>
      </c>
      <c r="X129">
        <v>1</v>
      </c>
      <c r="Y129">
        <f>LOOKUP(X129,{1,2,3,4,5},{5,4,3,2,1})</f>
        <v>5</v>
      </c>
      <c r="Z129">
        <v>4</v>
      </c>
      <c r="AA129">
        <v>4</v>
      </c>
      <c r="AB129">
        <v>4</v>
      </c>
      <c r="AC129">
        <v>2</v>
      </c>
      <c r="AD129">
        <f>LOOKUP(AC129,{1,2,3,4,5},{5,4,3,2,1})</f>
        <v>4</v>
      </c>
      <c r="AE129">
        <v>3</v>
      </c>
      <c r="AF129">
        <f>LOOKUP(AE129,{1,2,3,4,5},{5,4,3,2,1})</f>
        <v>3</v>
      </c>
      <c r="AG129">
        <v>3</v>
      </c>
      <c r="AH129">
        <f>LOOKUP(AG129,{1,2,3,4,5},{5,4,3,2,1})</f>
        <v>3</v>
      </c>
      <c r="AI129">
        <v>4</v>
      </c>
      <c r="AJ129">
        <v>4</v>
      </c>
      <c r="AK129">
        <v>4</v>
      </c>
      <c r="AL129">
        <v>4</v>
      </c>
      <c r="AM129">
        <v>3</v>
      </c>
      <c r="AN129">
        <v>4</v>
      </c>
      <c r="AO129">
        <v>4</v>
      </c>
      <c r="AP129">
        <v>4</v>
      </c>
      <c r="AQ129">
        <v>5</v>
      </c>
      <c r="AR129" s="2">
        <f t="shared" si="58"/>
        <v>7</v>
      </c>
      <c r="AS129">
        <f t="shared" si="59"/>
        <v>2.3332999999999999</v>
      </c>
      <c r="AT129">
        <f t="shared" si="36"/>
        <v>11</v>
      </c>
      <c r="AU129">
        <f t="shared" si="37"/>
        <v>3.6667000000000001</v>
      </c>
      <c r="AV129">
        <f t="shared" si="38"/>
        <v>18</v>
      </c>
      <c r="AW129" s="3">
        <f t="shared" si="39"/>
        <v>3</v>
      </c>
      <c r="AX129" s="2">
        <f t="shared" si="60"/>
        <v>21</v>
      </c>
      <c r="AY129">
        <f t="shared" si="61"/>
        <v>3.5</v>
      </c>
      <c r="AZ129">
        <f t="shared" si="62"/>
        <v>28</v>
      </c>
      <c r="BA129">
        <f t="shared" si="63"/>
        <v>3.5</v>
      </c>
      <c r="BB129">
        <f t="shared" si="44"/>
        <v>49</v>
      </c>
      <c r="BC129" s="3">
        <f t="shared" si="45"/>
        <v>3.5</v>
      </c>
      <c r="BD129" s="2">
        <f t="shared" si="64"/>
        <v>13</v>
      </c>
      <c r="BE129">
        <f t="shared" si="65"/>
        <v>4.3333000000000004</v>
      </c>
      <c r="BF129">
        <f t="shared" si="66"/>
        <v>12</v>
      </c>
      <c r="BG129">
        <f t="shared" si="67"/>
        <v>4</v>
      </c>
      <c r="BH129">
        <f t="shared" si="50"/>
        <v>25</v>
      </c>
      <c r="BI129" s="3">
        <f t="shared" si="51"/>
        <v>4.17</v>
      </c>
      <c r="BJ129" s="2">
        <f t="shared" si="57"/>
        <v>22</v>
      </c>
      <c r="BK129" s="3">
        <f t="shared" si="52"/>
        <v>3.67</v>
      </c>
      <c r="BL129" s="2">
        <f t="shared" si="53"/>
        <v>13</v>
      </c>
      <c r="BM129" s="3">
        <f t="shared" si="54"/>
        <v>4.33</v>
      </c>
      <c r="BN129" s="2">
        <f t="shared" si="55"/>
        <v>127</v>
      </c>
      <c r="BO129" s="3">
        <f t="shared" si="56"/>
        <v>3.63</v>
      </c>
      <c r="BP129" s="1"/>
    </row>
    <row r="130" spans="1:68" x14ac:dyDescent="0.3">
      <c r="A130" s="30">
        <v>140</v>
      </c>
      <c r="B130" s="1"/>
      <c r="C130" s="2">
        <v>1</v>
      </c>
      <c r="D130">
        <v>1</v>
      </c>
      <c r="E130">
        <v>3</v>
      </c>
      <c r="F130">
        <v>1</v>
      </c>
      <c r="G130">
        <v>3</v>
      </c>
      <c r="H130">
        <v>2</v>
      </c>
      <c r="I130">
        <v>5</v>
      </c>
      <c r="J130">
        <v>1</v>
      </c>
      <c r="K130" s="37">
        <v>5</v>
      </c>
      <c r="L130">
        <v>2</v>
      </c>
      <c r="M130">
        <v>5</v>
      </c>
      <c r="N130">
        <v>1</v>
      </c>
      <c r="O130">
        <v>1</v>
      </c>
      <c r="P130">
        <v>1</v>
      </c>
      <c r="Q130">
        <v>2</v>
      </c>
      <c r="R130">
        <v>1</v>
      </c>
      <c r="S130">
        <v>1</v>
      </c>
      <c r="T130">
        <v>2</v>
      </c>
      <c r="U130">
        <v>2</v>
      </c>
      <c r="V130">
        <v>5</v>
      </c>
      <c r="W130">
        <v>4</v>
      </c>
      <c r="X130">
        <v>1</v>
      </c>
      <c r="Y130">
        <f>LOOKUP(X130,{1,2,3,4,5},{5,4,3,2,1})</f>
        <v>5</v>
      </c>
      <c r="Z130">
        <v>3</v>
      </c>
      <c r="AA130">
        <v>1</v>
      </c>
      <c r="AB130">
        <v>3</v>
      </c>
      <c r="AC130">
        <v>1</v>
      </c>
      <c r="AD130">
        <f>LOOKUP(AC130,{1,2,3,4,5},{5,4,3,2,1})</f>
        <v>5</v>
      </c>
      <c r="AE130">
        <v>1</v>
      </c>
      <c r="AF130">
        <f>LOOKUP(AE130,{1,2,3,4,5},{5,4,3,2,1})</f>
        <v>5</v>
      </c>
      <c r="AG130">
        <v>1</v>
      </c>
      <c r="AH130">
        <f>LOOKUP(AG130,{1,2,3,4,5},{5,4,3,2,1})</f>
        <v>5</v>
      </c>
      <c r="AI130">
        <v>5</v>
      </c>
      <c r="AJ130">
        <v>5</v>
      </c>
      <c r="AK130">
        <v>5</v>
      </c>
      <c r="AL130">
        <v>5</v>
      </c>
      <c r="AM130">
        <v>1</v>
      </c>
      <c r="AN130">
        <v>1</v>
      </c>
      <c r="AO130">
        <v>1</v>
      </c>
      <c r="AP130">
        <v>1</v>
      </c>
      <c r="AQ130">
        <v>1</v>
      </c>
      <c r="AR130" s="2">
        <f t="shared" si="58"/>
        <v>5</v>
      </c>
      <c r="AS130">
        <f t="shared" si="59"/>
        <v>1.6667000000000001</v>
      </c>
      <c r="AT130">
        <f t="shared" si="36"/>
        <v>7</v>
      </c>
      <c r="AU130">
        <f t="shared" si="37"/>
        <v>2.3332999999999999</v>
      </c>
      <c r="AV130">
        <f t="shared" si="38"/>
        <v>12</v>
      </c>
      <c r="AW130" s="3">
        <f t="shared" si="39"/>
        <v>2</v>
      </c>
      <c r="AX130" s="2">
        <f t="shared" si="60"/>
        <v>14</v>
      </c>
      <c r="AY130">
        <f t="shared" si="61"/>
        <v>2.3332999999999999</v>
      </c>
      <c r="AZ130">
        <f t="shared" si="62"/>
        <v>15</v>
      </c>
      <c r="BA130">
        <f t="shared" si="63"/>
        <v>1.875</v>
      </c>
      <c r="BB130">
        <f t="shared" si="44"/>
        <v>29</v>
      </c>
      <c r="BC130" s="3">
        <f t="shared" si="45"/>
        <v>2.0699999999999998</v>
      </c>
      <c r="BD130" s="2">
        <f t="shared" si="64"/>
        <v>14</v>
      </c>
      <c r="BE130">
        <f t="shared" si="65"/>
        <v>4.6666999999999996</v>
      </c>
      <c r="BF130">
        <f t="shared" si="66"/>
        <v>7</v>
      </c>
      <c r="BG130">
        <f t="shared" si="67"/>
        <v>2.3332999999999999</v>
      </c>
      <c r="BH130">
        <f t="shared" si="50"/>
        <v>21</v>
      </c>
      <c r="BI130" s="3">
        <f t="shared" si="51"/>
        <v>3.5</v>
      </c>
      <c r="BJ130" s="2">
        <f t="shared" si="57"/>
        <v>30</v>
      </c>
      <c r="BK130" s="3">
        <f t="shared" si="52"/>
        <v>5</v>
      </c>
      <c r="BL130" s="2">
        <f t="shared" si="53"/>
        <v>3</v>
      </c>
      <c r="BM130" s="3">
        <f t="shared" si="54"/>
        <v>1</v>
      </c>
      <c r="BN130" s="2">
        <f t="shared" si="55"/>
        <v>95</v>
      </c>
      <c r="BO130" s="3">
        <f t="shared" si="56"/>
        <v>2.71</v>
      </c>
      <c r="BP130" s="1"/>
    </row>
    <row r="131" spans="1:68" x14ac:dyDescent="0.3">
      <c r="A131" s="30">
        <v>141</v>
      </c>
      <c r="B131" s="1"/>
      <c r="C131" s="2">
        <v>1</v>
      </c>
      <c r="D131">
        <v>2</v>
      </c>
      <c r="E131">
        <v>4</v>
      </c>
      <c r="F131">
        <v>2</v>
      </c>
      <c r="G131">
        <v>2</v>
      </c>
      <c r="H131">
        <v>2</v>
      </c>
      <c r="I131">
        <v>4</v>
      </c>
      <c r="J131">
        <v>2</v>
      </c>
      <c r="K131" s="37">
        <v>5</v>
      </c>
      <c r="L131">
        <v>2</v>
      </c>
      <c r="M131">
        <v>4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5</v>
      </c>
      <c r="W131">
        <v>2</v>
      </c>
      <c r="X131">
        <v>2</v>
      </c>
      <c r="Y131">
        <f>LOOKUP(X131,{1,2,3,4,5},{5,4,3,2,1})</f>
        <v>4</v>
      </c>
      <c r="Z131">
        <v>2</v>
      </c>
      <c r="AA131">
        <v>2</v>
      </c>
      <c r="AB131">
        <v>2</v>
      </c>
      <c r="AC131">
        <v>3</v>
      </c>
      <c r="AD131">
        <f>LOOKUP(AC131,{1,2,3,4,5},{5,4,3,2,1})</f>
        <v>3</v>
      </c>
      <c r="AE131">
        <v>2</v>
      </c>
      <c r="AF131">
        <f>LOOKUP(AE131,{1,2,3,4,5},{5,4,3,2,1})</f>
        <v>4</v>
      </c>
      <c r="AG131">
        <v>2</v>
      </c>
      <c r="AH131">
        <f>LOOKUP(AG131,{1,2,3,4,5},{5,4,3,2,1})</f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1</v>
      </c>
      <c r="AP131">
        <v>2</v>
      </c>
      <c r="AQ131">
        <v>1</v>
      </c>
      <c r="AR131" s="2">
        <f t="shared" si="58"/>
        <v>8</v>
      </c>
      <c r="AS131">
        <f t="shared" si="59"/>
        <v>2.6667000000000001</v>
      </c>
      <c r="AT131">
        <f t="shared" si="36"/>
        <v>12</v>
      </c>
      <c r="AU131">
        <f t="shared" si="37"/>
        <v>4</v>
      </c>
      <c r="AV131">
        <f t="shared" si="38"/>
        <v>20</v>
      </c>
      <c r="AW131" s="3">
        <f t="shared" si="39"/>
        <v>3.3334000000000001</v>
      </c>
      <c r="AX131" s="2">
        <f t="shared" si="60"/>
        <v>14</v>
      </c>
      <c r="AY131">
        <f t="shared" si="61"/>
        <v>2.3332999999999999</v>
      </c>
      <c r="AZ131">
        <f t="shared" si="62"/>
        <v>18</v>
      </c>
      <c r="BA131">
        <f t="shared" si="63"/>
        <v>2.25</v>
      </c>
      <c r="BB131">
        <f t="shared" si="44"/>
        <v>32</v>
      </c>
      <c r="BC131" s="3">
        <f t="shared" si="45"/>
        <v>2.29</v>
      </c>
      <c r="BD131" s="2">
        <f t="shared" si="64"/>
        <v>11</v>
      </c>
      <c r="BE131">
        <f t="shared" si="65"/>
        <v>3.6667000000000001</v>
      </c>
      <c r="BF131">
        <f t="shared" si="66"/>
        <v>6</v>
      </c>
      <c r="BG131">
        <f t="shared" si="67"/>
        <v>2</v>
      </c>
      <c r="BH131">
        <f t="shared" si="50"/>
        <v>17</v>
      </c>
      <c r="BI131" s="3">
        <f t="shared" si="51"/>
        <v>2.83</v>
      </c>
      <c r="BJ131" s="2">
        <f t="shared" si="57"/>
        <v>23</v>
      </c>
      <c r="BK131" s="3">
        <f t="shared" si="52"/>
        <v>3.83</v>
      </c>
      <c r="BL131" s="2">
        <f t="shared" si="53"/>
        <v>4</v>
      </c>
      <c r="BM131" s="3">
        <f t="shared" si="54"/>
        <v>1.33</v>
      </c>
      <c r="BN131" s="2">
        <f t="shared" si="55"/>
        <v>96</v>
      </c>
      <c r="BO131" s="3">
        <f t="shared" si="56"/>
        <v>2.74</v>
      </c>
      <c r="BP131" s="1"/>
    </row>
    <row r="132" spans="1:68" x14ac:dyDescent="0.3">
      <c r="A132" s="30">
        <v>143</v>
      </c>
      <c r="B132" s="1"/>
      <c r="C132" s="2">
        <v>1</v>
      </c>
      <c r="D132">
        <v>2</v>
      </c>
      <c r="E132">
        <v>2</v>
      </c>
      <c r="F132">
        <v>1</v>
      </c>
      <c r="G132">
        <v>2</v>
      </c>
      <c r="H132">
        <v>1</v>
      </c>
      <c r="I132">
        <v>3</v>
      </c>
      <c r="J132">
        <v>1</v>
      </c>
      <c r="K132" s="37">
        <v>5</v>
      </c>
      <c r="L132">
        <v>3</v>
      </c>
      <c r="M132">
        <v>2</v>
      </c>
      <c r="N132">
        <v>1</v>
      </c>
      <c r="O132">
        <v>5</v>
      </c>
      <c r="P132">
        <v>1</v>
      </c>
      <c r="Q132">
        <v>4</v>
      </c>
      <c r="R132">
        <v>1</v>
      </c>
      <c r="S132">
        <v>1</v>
      </c>
      <c r="T132">
        <v>1</v>
      </c>
      <c r="U132">
        <v>2</v>
      </c>
      <c r="V132">
        <v>2</v>
      </c>
      <c r="W132">
        <v>3</v>
      </c>
      <c r="X132">
        <v>1</v>
      </c>
      <c r="Y132">
        <f>LOOKUP(X132,{1,2,3,4,5},{5,4,3,2,1})</f>
        <v>5</v>
      </c>
      <c r="Z132">
        <v>1</v>
      </c>
      <c r="AA132">
        <v>2</v>
      </c>
      <c r="AB132">
        <v>2</v>
      </c>
      <c r="AC132">
        <v>1</v>
      </c>
      <c r="AD132">
        <f>LOOKUP(AC132,{1,2,3,4,5},{5,4,3,2,1})</f>
        <v>5</v>
      </c>
      <c r="AE132">
        <v>1</v>
      </c>
      <c r="AF132">
        <f>LOOKUP(AE132,{1,2,3,4,5},{5,4,3,2,1})</f>
        <v>5</v>
      </c>
      <c r="AG132">
        <v>1</v>
      </c>
      <c r="AH132">
        <f>LOOKUP(AG132,{1,2,3,4,5},{5,4,3,2,1})</f>
        <v>5</v>
      </c>
      <c r="AI132">
        <v>5</v>
      </c>
      <c r="AJ132">
        <v>5</v>
      </c>
      <c r="AK132">
        <v>5</v>
      </c>
      <c r="AL132">
        <v>3</v>
      </c>
      <c r="AM132">
        <v>4</v>
      </c>
      <c r="AN132">
        <v>3</v>
      </c>
      <c r="AO132">
        <v>2</v>
      </c>
      <c r="AP132">
        <v>1</v>
      </c>
      <c r="AQ132">
        <v>1</v>
      </c>
      <c r="AR132" s="2">
        <f t="shared" ref="AR132:AR163" si="68">SUM(D132,E132,F132)</f>
        <v>5</v>
      </c>
      <c r="AS132">
        <f t="shared" ref="AS132:AS163" si="69">ROUND(AVERAGE(D132,E132,F132),4)</f>
        <v>1.6667000000000001</v>
      </c>
      <c r="AT132">
        <f t="shared" ref="AT132:AT178" si="70">SUM(AL132,AM132,AN132)</f>
        <v>10</v>
      </c>
      <c r="AU132">
        <f t="shared" ref="AU132:AU178" si="71">ROUND(AVERAGE(AL132,AM132,AN132),4)</f>
        <v>3.3332999999999999</v>
      </c>
      <c r="AV132">
        <f t="shared" ref="AV132:AV178" si="72">SUM(AR132,AT132)</f>
        <v>15</v>
      </c>
      <c r="AW132" s="3">
        <f t="shared" ref="AW132:AW178" si="73">ROUND(AVERAGE(AS132,AU132),4)</f>
        <v>2.5</v>
      </c>
      <c r="AX132" s="2">
        <f t="shared" ref="AX132:AX163" si="74">SUM(G132,I132,P132,Q132,R132,T132)</f>
        <v>12</v>
      </c>
      <c r="AY132">
        <f t="shared" ref="AY132:AY163" si="75">ROUND(AVERAGE(G132,I132,P132,Q132,R132,T132),4)</f>
        <v>2</v>
      </c>
      <c r="AZ132">
        <f t="shared" ref="AZ132:AZ163" si="76">SUM(H132,J132,L132,M132,N132,O132,S132,U132)</f>
        <v>16</v>
      </c>
      <c r="BA132">
        <f t="shared" ref="BA132:BA163" si="77">ROUND(AVERAGE(H132,J132,L132,M132,N132,O132,S132,U132),4)</f>
        <v>2</v>
      </c>
      <c r="BB132">
        <f t="shared" ref="BB132:BB178" si="78">SUM(AX132,AZ132)</f>
        <v>28</v>
      </c>
      <c r="BC132" s="3">
        <f t="shared" ref="BC132:BC178" si="79">ROUND((BB132/14), 2)</f>
        <v>2</v>
      </c>
      <c r="BD132" s="2">
        <f t="shared" ref="BD132:BD163" si="80">SUM(V132,W132,Y132)</f>
        <v>10</v>
      </c>
      <c r="BE132">
        <f t="shared" ref="BE132:BE163" si="81">ROUND(AVERAGE(V132,W132,Y132),4)</f>
        <v>3.3332999999999999</v>
      </c>
      <c r="BF132">
        <f t="shared" ref="BF132:BF163" si="82">SUM(Z132,AA132,AB132)</f>
        <v>5</v>
      </c>
      <c r="BG132">
        <f t="shared" ref="BG132:BG163" si="83">ROUND(AVERAGE(Z132,AA132,AB132),4)</f>
        <v>1.6667000000000001</v>
      </c>
      <c r="BH132">
        <f t="shared" ref="BH132:BH178" si="84">SUM(BD132,BF132)</f>
        <v>15</v>
      </c>
      <c r="BI132" s="3">
        <f t="shared" ref="BI132:BI178" si="85">ROUND((BH132/6), 2)</f>
        <v>2.5</v>
      </c>
      <c r="BJ132" s="2">
        <f t="shared" si="57"/>
        <v>30</v>
      </c>
      <c r="BK132" s="3">
        <f t="shared" ref="BK132:BK178" si="86">ROUND((BJ132/6), 2)</f>
        <v>5</v>
      </c>
      <c r="BL132" s="2">
        <f t="shared" ref="BL132:BL178" si="87">SUM(AO132,AP132,AQ132)</f>
        <v>4</v>
      </c>
      <c r="BM132" s="3">
        <f t="shared" ref="BM132:BM178" si="88">ROUND((BL132/3), 2)</f>
        <v>1.33</v>
      </c>
      <c r="BN132" s="2">
        <f t="shared" ref="BN132:BN178" si="89">SUM(AR132,AT132,AX132,AZ132,BD132,BF132,BJ132,BL132)</f>
        <v>92</v>
      </c>
      <c r="BO132" s="3">
        <f t="shared" ref="BO132:BO178" si="90">ROUND((BN132/35), 2)</f>
        <v>2.63</v>
      </c>
      <c r="BP132" s="1"/>
    </row>
    <row r="133" spans="1:68" x14ac:dyDescent="0.3">
      <c r="A133" s="30">
        <v>144</v>
      </c>
      <c r="B133" s="1"/>
      <c r="C133" s="2">
        <v>1</v>
      </c>
      <c r="D133">
        <v>4</v>
      </c>
      <c r="E133">
        <v>4</v>
      </c>
      <c r="F133">
        <v>4</v>
      </c>
      <c r="G133">
        <v>4</v>
      </c>
      <c r="H133">
        <v>2</v>
      </c>
      <c r="I133">
        <v>4</v>
      </c>
      <c r="J133">
        <v>2</v>
      </c>
      <c r="K133" s="37">
        <v>5</v>
      </c>
      <c r="L133">
        <v>3</v>
      </c>
      <c r="M133">
        <v>3</v>
      </c>
      <c r="N133">
        <v>3</v>
      </c>
      <c r="O133">
        <v>4</v>
      </c>
      <c r="P133">
        <v>2</v>
      </c>
      <c r="Q133">
        <v>3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2</v>
      </c>
      <c r="Y133">
        <f>LOOKUP(X133,{1,2,3,4,5},{5,4,3,2,1})</f>
        <v>4</v>
      </c>
      <c r="Z133">
        <v>4</v>
      </c>
      <c r="AA133">
        <v>4</v>
      </c>
      <c r="AB133">
        <v>4</v>
      </c>
      <c r="AC133">
        <v>3</v>
      </c>
      <c r="AD133">
        <f>LOOKUP(AC133,{1,2,3,4,5},{5,4,3,2,1})</f>
        <v>3</v>
      </c>
      <c r="AE133">
        <v>2</v>
      </c>
      <c r="AF133">
        <f>LOOKUP(AE133,{1,2,3,4,5},{5,4,3,2,1})</f>
        <v>4</v>
      </c>
      <c r="AG133">
        <v>2</v>
      </c>
      <c r="AH133">
        <f>LOOKUP(AG133,{1,2,3,4,5},{5,4,3,2,1})</f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2</v>
      </c>
      <c r="AR133" s="2">
        <f t="shared" si="68"/>
        <v>12</v>
      </c>
      <c r="AS133">
        <f t="shared" si="69"/>
        <v>4</v>
      </c>
      <c r="AT133">
        <f t="shared" si="70"/>
        <v>12</v>
      </c>
      <c r="AU133">
        <f t="shared" si="71"/>
        <v>4</v>
      </c>
      <c r="AV133">
        <f t="shared" si="72"/>
        <v>24</v>
      </c>
      <c r="AW133" s="3">
        <f t="shared" si="73"/>
        <v>4</v>
      </c>
      <c r="AX133" s="2">
        <f t="shared" si="74"/>
        <v>21</v>
      </c>
      <c r="AY133">
        <f t="shared" si="75"/>
        <v>3.5</v>
      </c>
      <c r="AZ133">
        <f t="shared" si="76"/>
        <v>25</v>
      </c>
      <c r="BA133">
        <f t="shared" si="77"/>
        <v>3.125</v>
      </c>
      <c r="BB133">
        <f t="shared" si="78"/>
        <v>46</v>
      </c>
      <c r="BC133" s="3">
        <f t="shared" si="79"/>
        <v>3.29</v>
      </c>
      <c r="BD133" s="2">
        <f t="shared" si="80"/>
        <v>12</v>
      </c>
      <c r="BE133">
        <f t="shared" si="81"/>
        <v>4</v>
      </c>
      <c r="BF133">
        <f t="shared" si="82"/>
        <v>12</v>
      </c>
      <c r="BG133">
        <f t="shared" si="83"/>
        <v>4</v>
      </c>
      <c r="BH133">
        <f t="shared" si="84"/>
        <v>24</v>
      </c>
      <c r="BI133" s="3">
        <f t="shared" si="85"/>
        <v>4</v>
      </c>
      <c r="BJ133" s="2">
        <f t="shared" ref="BJ133:BJ178" si="91">SUM(AD133,AF133,AH133,AI133,AJ133,AK133)</f>
        <v>23</v>
      </c>
      <c r="BK133" s="3">
        <f t="shared" si="86"/>
        <v>3.83</v>
      </c>
      <c r="BL133" s="2">
        <f t="shared" si="87"/>
        <v>10</v>
      </c>
      <c r="BM133" s="3">
        <f t="shared" si="88"/>
        <v>3.33</v>
      </c>
      <c r="BN133" s="2">
        <f t="shared" si="89"/>
        <v>127</v>
      </c>
      <c r="BO133" s="3">
        <f t="shared" si="90"/>
        <v>3.63</v>
      </c>
      <c r="BP133" s="1"/>
    </row>
    <row r="134" spans="1:68" x14ac:dyDescent="0.3">
      <c r="A134" s="30">
        <v>145</v>
      </c>
      <c r="B134" s="1"/>
      <c r="C134" s="2">
        <v>1</v>
      </c>
      <c r="D134">
        <v>2</v>
      </c>
      <c r="E134">
        <v>2</v>
      </c>
      <c r="F134">
        <v>2</v>
      </c>
      <c r="G134">
        <v>4</v>
      </c>
      <c r="H134">
        <v>3</v>
      </c>
      <c r="I134">
        <v>4</v>
      </c>
      <c r="J134">
        <v>2</v>
      </c>
      <c r="K134" s="37">
        <v>5</v>
      </c>
      <c r="L134">
        <v>2</v>
      </c>
      <c r="M134">
        <v>3</v>
      </c>
      <c r="N134">
        <v>2</v>
      </c>
      <c r="O134">
        <v>2</v>
      </c>
      <c r="P134">
        <v>2</v>
      </c>
      <c r="Q134">
        <v>4</v>
      </c>
      <c r="R134">
        <v>2</v>
      </c>
      <c r="S134">
        <v>2</v>
      </c>
      <c r="T134">
        <v>4</v>
      </c>
      <c r="U134">
        <v>2</v>
      </c>
      <c r="V134">
        <v>4</v>
      </c>
      <c r="W134">
        <v>3</v>
      </c>
      <c r="X134">
        <v>2</v>
      </c>
      <c r="Y134">
        <f>LOOKUP(X134,{1,2,3,4,5},{5,4,3,2,1})</f>
        <v>4</v>
      </c>
      <c r="Z134">
        <v>2</v>
      </c>
      <c r="AA134">
        <v>2</v>
      </c>
      <c r="AB134">
        <v>3</v>
      </c>
      <c r="AC134">
        <v>2</v>
      </c>
      <c r="AD134">
        <f>LOOKUP(AC134,{1,2,3,4,5},{5,4,3,2,1})</f>
        <v>4</v>
      </c>
      <c r="AE134">
        <v>2</v>
      </c>
      <c r="AF134">
        <f>LOOKUP(AE134,{1,2,3,4,5},{5,4,3,2,1})</f>
        <v>4</v>
      </c>
      <c r="AG134">
        <v>2</v>
      </c>
      <c r="AH134">
        <f>LOOKUP(AG134,{1,2,3,4,5},{5,4,3,2,1})</f>
        <v>4</v>
      </c>
      <c r="AI134">
        <v>3</v>
      </c>
      <c r="AJ134">
        <v>4</v>
      </c>
      <c r="AK134">
        <v>4</v>
      </c>
      <c r="AL134">
        <v>2</v>
      </c>
      <c r="AM134">
        <v>4</v>
      </c>
      <c r="AN134">
        <v>3</v>
      </c>
      <c r="AO134">
        <v>3</v>
      </c>
      <c r="AP134">
        <v>2</v>
      </c>
      <c r="AQ134">
        <v>2</v>
      </c>
      <c r="AR134" s="2">
        <f t="shared" si="68"/>
        <v>6</v>
      </c>
      <c r="AS134">
        <f t="shared" si="69"/>
        <v>2</v>
      </c>
      <c r="AT134">
        <f t="shared" si="70"/>
        <v>9</v>
      </c>
      <c r="AU134">
        <f t="shared" si="71"/>
        <v>3</v>
      </c>
      <c r="AV134">
        <f t="shared" si="72"/>
        <v>15</v>
      </c>
      <c r="AW134" s="3">
        <f t="shared" si="73"/>
        <v>2.5</v>
      </c>
      <c r="AX134" s="2">
        <f t="shared" si="74"/>
        <v>20</v>
      </c>
      <c r="AY134">
        <f t="shared" si="75"/>
        <v>3.3332999999999999</v>
      </c>
      <c r="AZ134">
        <f t="shared" si="76"/>
        <v>18</v>
      </c>
      <c r="BA134">
        <f t="shared" si="77"/>
        <v>2.25</v>
      </c>
      <c r="BB134">
        <f t="shared" si="78"/>
        <v>38</v>
      </c>
      <c r="BC134" s="3">
        <f t="shared" si="79"/>
        <v>2.71</v>
      </c>
      <c r="BD134" s="2">
        <f t="shared" si="80"/>
        <v>11</v>
      </c>
      <c r="BE134">
        <f t="shared" si="81"/>
        <v>3.6667000000000001</v>
      </c>
      <c r="BF134">
        <f t="shared" si="82"/>
        <v>7</v>
      </c>
      <c r="BG134">
        <f t="shared" si="83"/>
        <v>2.3332999999999999</v>
      </c>
      <c r="BH134">
        <f t="shared" si="84"/>
        <v>18</v>
      </c>
      <c r="BI134" s="3">
        <f t="shared" si="85"/>
        <v>3</v>
      </c>
      <c r="BJ134" s="2">
        <f t="shared" si="91"/>
        <v>23</v>
      </c>
      <c r="BK134" s="3">
        <f t="shared" si="86"/>
        <v>3.83</v>
      </c>
      <c r="BL134" s="2">
        <f t="shared" si="87"/>
        <v>7</v>
      </c>
      <c r="BM134" s="3">
        <f t="shared" si="88"/>
        <v>2.33</v>
      </c>
      <c r="BN134" s="2">
        <f t="shared" si="89"/>
        <v>101</v>
      </c>
      <c r="BO134" s="3">
        <f t="shared" si="90"/>
        <v>2.89</v>
      </c>
      <c r="BP134" s="1"/>
    </row>
    <row r="135" spans="1:68" x14ac:dyDescent="0.3">
      <c r="A135" s="30">
        <v>146</v>
      </c>
      <c r="B135" s="1"/>
      <c r="C135" s="2">
        <v>1</v>
      </c>
      <c r="D135">
        <v>4</v>
      </c>
      <c r="E135">
        <v>2</v>
      </c>
      <c r="F135">
        <v>1</v>
      </c>
      <c r="G135">
        <v>3</v>
      </c>
      <c r="H135">
        <v>4</v>
      </c>
      <c r="I135">
        <v>5</v>
      </c>
      <c r="J135">
        <v>2</v>
      </c>
      <c r="K135" s="37">
        <v>5</v>
      </c>
      <c r="L135">
        <v>5</v>
      </c>
      <c r="M135">
        <v>5</v>
      </c>
      <c r="N135">
        <v>4</v>
      </c>
      <c r="O135">
        <v>5</v>
      </c>
      <c r="P135">
        <v>5</v>
      </c>
      <c r="Q135">
        <v>4</v>
      </c>
      <c r="R135">
        <v>3</v>
      </c>
      <c r="S135">
        <v>3</v>
      </c>
      <c r="T135">
        <v>5</v>
      </c>
      <c r="U135">
        <v>3</v>
      </c>
      <c r="V135">
        <v>5</v>
      </c>
      <c r="W135">
        <v>5</v>
      </c>
      <c r="X135">
        <v>4</v>
      </c>
      <c r="Y135">
        <f>LOOKUP(X135,{1,2,3,4,5},{5,4,3,2,1})</f>
        <v>2</v>
      </c>
      <c r="Z135">
        <v>3</v>
      </c>
      <c r="AA135">
        <v>2</v>
      </c>
      <c r="AB135">
        <v>4</v>
      </c>
      <c r="AC135">
        <v>1</v>
      </c>
      <c r="AD135">
        <f>LOOKUP(AC135,{1,2,3,4,5},{5,4,3,2,1})</f>
        <v>5</v>
      </c>
      <c r="AE135">
        <v>1</v>
      </c>
      <c r="AF135">
        <f>LOOKUP(AE135,{1,2,3,4,5},{5,4,3,2,1})</f>
        <v>5</v>
      </c>
      <c r="AG135">
        <v>1</v>
      </c>
      <c r="AH135">
        <f>LOOKUP(AG135,{1,2,3,4,5},{5,4,3,2,1})</f>
        <v>5</v>
      </c>
      <c r="AI135">
        <v>5</v>
      </c>
      <c r="AJ135">
        <v>5</v>
      </c>
      <c r="AK135">
        <v>5</v>
      </c>
      <c r="AL135">
        <v>5</v>
      </c>
      <c r="AM135">
        <v>5</v>
      </c>
      <c r="AN135">
        <v>5</v>
      </c>
      <c r="AO135">
        <v>5</v>
      </c>
      <c r="AP135">
        <v>5</v>
      </c>
      <c r="AQ135">
        <v>5</v>
      </c>
      <c r="AR135" s="2">
        <f t="shared" si="68"/>
        <v>7</v>
      </c>
      <c r="AS135">
        <f t="shared" si="69"/>
        <v>2.3332999999999999</v>
      </c>
      <c r="AT135">
        <f t="shared" si="70"/>
        <v>15</v>
      </c>
      <c r="AU135">
        <f t="shared" si="71"/>
        <v>5</v>
      </c>
      <c r="AV135">
        <f t="shared" si="72"/>
        <v>22</v>
      </c>
      <c r="AW135" s="3">
        <f t="shared" si="73"/>
        <v>3.6667000000000001</v>
      </c>
      <c r="AX135" s="2">
        <f t="shared" si="74"/>
        <v>25</v>
      </c>
      <c r="AY135">
        <f t="shared" si="75"/>
        <v>4.1666999999999996</v>
      </c>
      <c r="AZ135">
        <f t="shared" si="76"/>
        <v>31</v>
      </c>
      <c r="BA135">
        <f t="shared" si="77"/>
        <v>3.875</v>
      </c>
      <c r="BB135">
        <f t="shared" si="78"/>
        <v>56</v>
      </c>
      <c r="BC135" s="3">
        <f t="shared" si="79"/>
        <v>4</v>
      </c>
      <c r="BD135" s="2">
        <f t="shared" si="80"/>
        <v>12</v>
      </c>
      <c r="BE135">
        <f t="shared" si="81"/>
        <v>4</v>
      </c>
      <c r="BF135">
        <f t="shared" si="82"/>
        <v>9</v>
      </c>
      <c r="BG135">
        <f t="shared" si="83"/>
        <v>3</v>
      </c>
      <c r="BH135">
        <f t="shared" si="84"/>
        <v>21</v>
      </c>
      <c r="BI135" s="3">
        <f t="shared" si="85"/>
        <v>3.5</v>
      </c>
      <c r="BJ135" s="2">
        <f t="shared" si="91"/>
        <v>30</v>
      </c>
      <c r="BK135" s="3">
        <f t="shared" si="86"/>
        <v>5</v>
      </c>
      <c r="BL135" s="2">
        <f t="shared" si="87"/>
        <v>15</v>
      </c>
      <c r="BM135" s="3">
        <f t="shared" si="88"/>
        <v>5</v>
      </c>
      <c r="BN135" s="2">
        <f t="shared" si="89"/>
        <v>144</v>
      </c>
      <c r="BO135" s="3">
        <f t="shared" si="90"/>
        <v>4.1100000000000003</v>
      </c>
      <c r="BP135" s="1"/>
    </row>
    <row r="136" spans="1:68" x14ac:dyDescent="0.3">
      <c r="A136" s="30">
        <v>147</v>
      </c>
      <c r="B136" s="1"/>
      <c r="C136" s="2">
        <v>1</v>
      </c>
      <c r="D136">
        <v>3</v>
      </c>
      <c r="E136">
        <v>4</v>
      </c>
      <c r="F136">
        <v>3</v>
      </c>
      <c r="G136">
        <v>4</v>
      </c>
      <c r="H136">
        <v>4</v>
      </c>
      <c r="I136">
        <v>4</v>
      </c>
      <c r="J136">
        <v>4</v>
      </c>
      <c r="K136" s="37">
        <v>5</v>
      </c>
      <c r="L136">
        <v>4</v>
      </c>
      <c r="M136">
        <v>4</v>
      </c>
      <c r="N136">
        <v>4</v>
      </c>
      <c r="O136">
        <v>3</v>
      </c>
      <c r="P136">
        <v>4</v>
      </c>
      <c r="Q136">
        <v>4</v>
      </c>
      <c r="R136">
        <v>5</v>
      </c>
      <c r="S136">
        <v>4</v>
      </c>
      <c r="T136">
        <v>4</v>
      </c>
      <c r="U136">
        <v>3</v>
      </c>
      <c r="V136">
        <v>2</v>
      </c>
      <c r="W136">
        <v>3</v>
      </c>
      <c r="X136">
        <v>2</v>
      </c>
      <c r="Y136">
        <f>LOOKUP(X136,{1,2,3,4,5},{5,4,3,2,1})</f>
        <v>4</v>
      </c>
      <c r="Z136">
        <v>3</v>
      </c>
      <c r="AA136">
        <v>4</v>
      </c>
      <c r="AB136">
        <v>3</v>
      </c>
      <c r="AC136">
        <v>4</v>
      </c>
      <c r="AD136">
        <f>LOOKUP(AC136,{1,2,3,4,5},{5,4,3,2,1})</f>
        <v>2</v>
      </c>
      <c r="AE136">
        <v>2</v>
      </c>
      <c r="AF136">
        <f>LOOKUP(AE136,{1,2,3,4,5},{5,4,3,2,1})</f>
        <v>4</v>
      </c>
      <c r="AG136">
        <v>2</v>
      </c>
      <c r="AH136">
        <f>LOOKUP(AG136,{1,2,3,4,5},{5,4,3,2,1})</f>
        <v>4</v>
      </c>
      <c r="AI136">
        <v>4</v>
      </c>
      <c r="AJ136">
        <v>4</v>
      </c>
      <c r="AK136">
        <v>4</v>
      </c>
      <c r="AL136">
        <v>4</v>
      </c>
      <c r="AM136">
        <v>3</v>
      </c>
      <c r="AN136">
        <v>3</v>
      </c>
      <c r="AO136">
        <v>4</v>
      </c>
      <c r="AP136">
        <v>3</v>
      </c>
      <c r="AQ136">
        <v>4</v>
      </c>
      <c r="AR136" s="2">
        <f t="shared" si="68"/>
        <v>10</v>
      </c>
      <c r="AS136">
        <f t="shared" si="69"/>
        <v>3.3332999999999999</v>
      </c>
      <c r="AT136">
        <f t="shared" si="70"/>
        <v>10</v>
      </c>
      <c r="AU136">
        <f t="shared" si="71"/>
        <v>3.3332999999999999</v>
      </c>
      <c r="AV136">
        <f t="shared" si="72"/>
        <v>20</v>
      </c>
      <c r="AW136" s="3">
        <f t="shared" si="73"/>
        <v>3.3332999999999999</v>
      </c>
      <c r="AX136" s="2">
        <f t="shared" si="74"/>
        <v>25</v>
      </c>
      <c r="AY136">
        <f t="shared" si="75"/>
        <v>4.1666999999999996</v>
      </c>
      <c r="AZ136">
        <f t="shared" si="76"/>
        <v>30</v>
      </c>
      <c r="BA136">
        <f t="shared" si="77"/>
        <v>3.75</v>
      </c>
      <c r="BB136">
        <f t="shared" si="78"/>
        <v>55</v>
      </c>
      <c r="BC136" s="3">
        <f t="shared" si="79"/>
        <v>3.93</v>
      </c>
      <c r="BD136" s="2">
        <f t="shared" si="80"/>
        <v>9</v>
      </c>
      <c r="BE136">
        <f t="shared" si="81"/>
        <v>3</v>
      </c>
      <c r="BF136">
        <f t="shared" si="82"/>
        <v>10</v>
      </c>
      <c r="BG136">
        <f t="shared" si="83"/>
        <v>3.3332999999999999</v>
      </c>
      <c r="BH136">
        <f t="shared" si="84"/>
        <v>19</v>
      </c>
      <c r="BI136" s="3">
        <f t="shared" si="85"/>
        <v>3.17</v>
      </c>
      <c r="BJ136" s="2">
        <f t="shared" si="91"/>
        <v>22</v>
      </c>
      <c r="BK136" s="3">
        <f t="shared" si="86"/>
        <v>3.67</v>
      </c>
      <c r="BL136" s="2">
        <f t="shared" si="87"/>
        <v>11</v>
      </c>
      <c r="BM136" s="3">
        <f t="shared" si="88"/>
        <v>3.67</v>
      </c>
      <c r="BN136" s="2">
        <f t="shared" si="89"/>
        <v>127</v>
      </c>
      <c r="BO136" s="3">
        <f t="shared" si="90"/>
        <v>3.63</v>
      </c>
      <c r="BP136" s="1"/>
    </row>
    <row r="137" spans="1:68" x14ac:dyDescent="0.3">
      <c r="A137" s="30">
        <v>148</v>
      </c>
      <c r="B137" s="1"/>
      <c r="C137" s="2">
        <v>1</v>
      </c>
      <c r="D137">
        <v>2</v>
      </c>
      <c r="E137">
        <v>2</v>
      </c>
      <c r="F137">
        <v>2</v>
      </c>
      <c r="G137">
        <v>4</v>
      </c>
      <c r="H137">
        <v>2</v>
      </c>
      <c r="I137">
        <v>4</v>
      </c>
      <c r="J137">
        <v>2</v>
      </c>
      <c r="K137" s="37">
        <v>5</v>
      </c>
      <c r="L137">
        <v>3</v>
      </c>
      <c r="M137">
        <v>2</v>
      </c>
      <c r="N137">
        <v>1</v>
      </c>
      <c r="O137">
        <v>2</v>
      </c>
      <c r="P137">
        <v>2</v>
      </c>
      <c r="Q137">
        <v>2</v>
      </c>
      <c r="R137">
        <v>3</v>
      </c>
      <c r="S137">
        <v>3</v>
      </c>
      <c r="T137">
        <v>2</v>
      </c>
      <c r="U137">
        <v>2</v>
      </c>
      <c r="V137">
        <v>4</v>
      </c>
      <c r="W137">
        <v>4</v>
      </c>
      <c r="X137">
        <v>4</v>
      </c>
      <c r="Y137">
        <f>LOOKUP(X137,{1,2,3,4,5},{5,4,3,2,1})</f>
        <v>2</v>
      </c>
      <c r="Z137">
        <v>4</v>
      </c>
      <c r="AA137">
        <v>4</v>
      </c>
      <c r="AB137">
        <v>4</v>
      </c>
      <c r="AC137">
        <v>2</v>
      </c>
      <c r="AD137">
        <f>LOOKUP(AC137,{1,2,3,4,5},{5,4,3,2,1})</f>
        <v>4</v>
      </c>
      <c r="AE137">
        <v>2</v>
      </c>
      <c r="AF137">
        <f>LOOKUP(AE137,{1,2,3,4,5},{5,4,3,2,1})</f>
        <v>4</v>
      </c>
      <c r="AG137">
        <v>2</v>
      </c>
      <c r="AH137">
        <f>LOOKUP(AG137,{1,2,3,4,5},{5,4,3,2,1})</f>
        <v>4</v>
      </c>
      <c r="AI137">
        <v>4</v>
      </c>
      <c r="AJ137">
        <v>3</v>
      </c>
      <c r="AK137">
        <v>4</v>
      </c>
      <c r="AL137">
        <v>3</v>
      </c>
      <c r="AM137">
        <v>2</v>
      </c>
      <c r="AN137">
        <v>2</v>
      </c>
      <c r="AO137">
        <v>4</v>
      </c>
      <c r="AP137">
        <v>2</v>
      </c>
      <c r="AQ137">
        <v>2</v>
      </c>
      <c r="AR137" s="2">
        <f t="shared" si="68"/>
        <v>6</v>
      </c>
      <c r="AS137">
        <f t="shared" si="69"/>
        <v>2</v>
      </c>
      <c r="AT137">
        <f t="shared" si="70"/>
        <v>7</v>
      </c>
      <c r="AU137">
        <f t="shared" si="71"/>
        <v>2.3332999999999999</v>
      </c>
      <c r="AV137">
        <f t="shared" si="72"/>
        <v>13</v>
      </c>
      <c r="AW137" s="3">
        <f t="shared" si="73"/>
        <v>2.1667000000000001</v>
      </c>
      <c r="AX137" s="2">
        <f t="shared" si="74"/>
        <v>17</v>
      </c>
      <c r="AY137">
        <f t="shared" si="75"/>
        <v>2.8332999999999999</v>
      </c>
      <c r="AZ137">
        <f t="shared" si="76"/>
        <v>17</v>
      </c>
      <c r="BA137">
        <f t="shared" si="77"/>
        <v>2.125</v>
      </c>
      <c r="BB137">
        <f t="shared" si="78"/>
        <v>34</v>
      </c>
      <c r="BC137" s="3">
        <f t="shared" si="79"/>
        <v>2.4300000000000002</v>
      </c>
      <c r="BD137" s="2">
        <f t="shared" si="80"/>
        <v>10</v>
      </c>
      <c r="BE137">
        <f t="shared" si="81"/>
        <v>3.3332999999999999</v>
      </c>
      <c r="BF137">
        <f t="shared" si="82"/>
        <v>12</v>
      </c>
      <c r="BG137">
        <f t="shared" si="83"/>
        <v>4</v>
      </c>
      <c r="BH137">
        <f t="shared" si="84"/>
        <v>22</v>
      </c>
      <c r="BI137" s="3">
        <f t="shared" si="85"/>
        <v>3.67</v>
      </c>
      <c r="BJ137" s="2">
        <f t="shared" si="91"/>
        <v>23</v>
      </c>
      <c r="BK137" s="3">
        <f t="shared" si="86"/>
        <v>3.83</v>
      </c>
      <c r="BL137" s="2">
        <f t="shared" si="87"/>
        <v>8</v>
      </c>
      <c r="BM137" s="3">
        <f t="shared" si="88"/>
        <v>2.67</v>
      </c>
      <c r="BN137" s="2">
        <f t="shared" si="89"/>
        <v>100</v>
      </c>
      <c r="BO137" s="3">
        <f t="shared" si="90"/>
        <v>2.86</v>
      </c>
      <c r="BP137" s="1"/>
    </row>
    <row r="138" spans="1:68" x14ac:dyDescent="0.3">
      <c r="A138" s="30">
        <v>149</v>
      </c>
      <c r="B138" s="1"/>
      <c r="C138" s="2">
        <v>1</v>
      </c>
      <c r="D138">
        <v>5</v>
      </c>
      <c r="E138">
        <v>5</v>
      </c>
      <c r="F138">
        <v>3</v>
      </c>
      <c r="G138">
        <v>5</v>
      </c>
      <c r="H138">
        <v>4</v>
      </c>
      <c r="I138">
        <v>5</v>
      </c>
      <c r="J138">
        <v>2</v>
      </c>
      <c r="K138" s="37">
        <v>5</v>
      </c>
      <c r="L138">
        <v>4</v>
      </c>
      <c r="M138">
        <v>4</v>
      </c>
      <c r="N138">
        <v>1</v>
      </c>
      <c r="O138">
        <v>4</v>
      </c>
      <c r="P138">
        <v>1</v>
      </c>
      <c r="Q138">
        <v>4</v>
      </c>
      <c r="R138">
        <v>5</v>
      </c>
      <c r="S138">
        <v>5</v>
      </c>
      <c r="T138">
        <v>1</v>
      </c>
      <c r="U138">
        <v>1</v>
      </c>
      <c r="V138">
        <v>4</v>
      </c>
      <c r="W138">
        <v>4</v>
      </c>
      <c r="X138">
        <v>1</v>
      </c>
      <c r="Y138">
        <f>LOOKUP(X138,{1,2,3,4,5},{5,4,3,2,1})</f>
        <v>5</v>
      </c>
      <c r="Z138">
        <v>5</v>
      </c>
      <c r="AA138">
        <v>3</v>
      </c>
      <c r="AB138">
        <v>2</v>
      </c>
      <c r="AC138">
        <v>3</v>
      </c>
      <c r="AD138">
        <f>LOOKUP(AC138,{1,2,3,4,5},{5,4,3,2,1})</f>
        <v>3</v>
      </c>
      <c r="AE138">
        <v>1</v>
      </c>
      <c r="AF138">
        <f>LOOKUP(AE138,{1,2,3,4,5},{5,4,3,2,1})</f>
        <v>5</v>
      </c>
      <c r="AG138">
        <v>1</v>
      </c>
      <c r="AH138">
        <f>LOOKUP(AG138,{1,2,3,4,5},{5,4,3,2,1})</f>
        <v>5</v>
      </c>
      <c r="AI138">
        <v>5</v>
      </c>
      <c r="AJ138">
        <v>5</v>
      </c>
      <c r="AK138">
        <v>5</v>
      </c>
      <c r="AL138">
        <v>4</v>
      </c>
      <c r="AM138">
        <v>2</v>
      </c>
      <c r="AN138">
        <v>3</v>
      </c>
      <c r="AO138">
        <v>5</v>
      </c>
      <c r="AP138">
        <v>5</v>
      </c>
      <c r="AQ138">
        <v>5</v>
      </c>
      <c r="AR138" s="2">
        <f t="shared" si="68"/>
        <v>13</v>
      </c>
      <c r="AS138">
        <f t="shared" si="69"/>
        <v>4.3333000000000004</v>
      </c>
      <c r="AT138">
        <f t="shared" si="70"/>
        <v>9</v>
      </c>
      <c r="AU138">
        <f t="shared" si="71"/>
        <v>3</v>
      </c>
      <c r="AV138">
        <f t="shared" si="72"/>
        <v>22</v>
      </c>
      <c r="AW138" s="3">
        <f t="shared" si="73"/>
        <v>3.6667000000000001</v>
      </c>
      <c r="AX138" s="2">
        <f t="shared" si="74"/>
        <v>21</v>
      </c>
      <c r="AY138">
        <f t="shared" si="75"/>
        <v>3.5</v>
      </c>
      <c r="AZ138">
        <f t="shared" si="76"/>
        <v>25</v>
      </c>
      <c r="BA138">
        <f t="shared" si="77"/>
        <v>3.125</v>
      </c>
      <c r="BB138">
        <f t="shared" si="78"/>
        <v>46</v>
      </c>
      <c r="BC138" s="3">
        <f t="shared" si="79"/>
        <v>3.29</v>
      </c>
      <c r="BD138" s="2">
        <f t="shared" si="80"/>
        <v>13</v>
      </c>
      <c r="BE138">
        <f t="shared" si="81"/>
        <v>4.3333000000000004</v>
      </c>
      <c r="BF138">
        <f t="shared" si="82"/>
        <v>10</v>
      </c>
      <c r="BG138">
        <f t="shared" si="83"/>
        <v>3.3332999999999999</v>
      </c>
      <c r="BH138">
        <f t="shared" si="84"/>
        <v>23</v>
      </c>
      <c r="BI138" s="3">
        <f t="shared" si="85"/>
        <v>3.83</v>
      </c>
      <c r="BJ138" s="2">
        <f t="shared" si="91"/>
        <v>28</v>
      </c>
      <c r="BK138" s="3">
        <f t="shared" si="86"/>
        <v>4.67</v>
      </c>
      <c r="BL138" s="2">
        <f t="shared" si="87"/>
        <v>15</v>
      </c>
      <c r="BM138" s="3">
        <f t="shared" si="88"/>
        <v>5</v>
      </c>
      <c r="BN138" s="2">
        <f t="shared" si="89"/>
        <v>134</v>
      </c>
      <c r="BO138" s="3">
        <f t="shared" si="90"/>
        <v>3.83</v>
      </c>
      <c r="BP138" s="1"/>
    </row>
    <row r="139" spans="1:68" x14ac:dyDescent="0.3">
      <c r="A139" s="30">
        <v>150</v>
      </c>
      <c r="B139" s="1"/>
      <c r="C139" s="2">
        <v>1</v>
      </c>
      <c r="D139">
        <v>4</v>
      </c>
      <c r="E139">
        <v>4</v>
      </c>
      <c r="F139">
        <v>3</v>
      </c>
      <c r="G139">
        <v>4</v>
      </c>
      <c r="H139">
        <v>4</v>
      </c>
      <c r="I139">
        <v>4</v>
      </c>
      <c r="J139">
        <v>3</v>
      </c>
      <c r="K139" s="37">
        <v>5</v>
      </c>
      <c r="L139">
        <v>4</v>
      </c>
      <c r="M139">
        <v>4</v>
      </c>
      <c r="N139">
        <v>1</v>
      </c>
      <c r="O139">
        <v>1</v>
      </c>
      <c r="P139">
        <v>2</v>
      </c>
      <c r="Q139">
        <v>4</v>
      </c>
      <c r="R139">
        <v>4</v>
      </c>
      <c r="S139">
        <v>2</v>
      </c>
      <c r="T139">
        <v>5</v>
      </c>
      <c r="U139">
        <v>2</v>
      </c>
      <c r="V139">
        <v>5</v>
      </c>
      <c r="W139">
        <v>4</v>
      </c>
      <c r="X139">
        <v>1</v>
      </c>
      <c r="Y139">
        <f>LOOKUP(X139,{1,2,3,4,5},{5,4,3,2,1})</f>
        <v>5</v>
      </c>
      <c r="Z139">
        <v>4</v>
      </c>
      <c r="AA139">
        <v>4</v>
      </c>
      <c r="AB139">
        <v>4</v>
      </c>
      <c r="AC139">
        <v>4</v>
      </c>
      <c r="AD139">
        <f>LOOKUP(AC139,{1,2,3,4,5},{5,4,3,2,1})</f>
        <v>2</v>
      </c>
      <c r="AE139">
        <v>3</v>
      </c>
      <c r="AF139">
        <f>LOOKUP(AE139,{1,2,3,4,5},{5,4,3,2,1})</f>
        <v>3</v>
      </c>
      <c r="AG139">
        <v>2</v>
      </c>
      <c r="AH139">
        <f>LOOKUP(AG139,{1,2,3,4,5},{5,4,3,2,1})</f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 s="2">
        <f t="shared" si="68"/>
        <v>11</v>
      </c>
      <c r="AS139">
        <f t="shared" si="69"/>
        <v>3.6667000000000001</v>
      </c>
      <c r="AT139">
        <f t="shared" si="70"/>
        <v>12</v>
      </c>
      <c r="AU139">
        <f t="shared" si="71"/>
        <v>4</v>
      </c>
      <c r="AV139">
        <f t="shared" si="72"/>
        <v>23</v>
      </c>
      <c r="AW139" s="3">
        <f t="shared" si="73"/>
        <v>3.8334000000000001</v>
      </c>
      <c r="AX139" s="2">
        <f t="shared" si="74"/>
        <v>23</v>
      </c>
      <c r="AY139">
        <f t="shared" si="75"/>
        <v>3.8332999999999999</v>
      </c>
      <c r="AZ139">
        <f t="shared" si="76"/>
        <v>21</v>
      </c>
      <c r="BA139">
        <f t="shared" si="77"/>
        <v>2.625</v>
      </c>
      <c r="BB139">
        <f t="shared" si="78"/>
        <v>44</v>
      </c>
      <c r="BC139" s="3">
        <f t="shared" si="79"/>
        <v>3.14</v>
      </c>
      <c r="BD139" s="2">
        <f t="shared" si="80"/>
        <v>14</v>
      </c>
      <c r="BE139">
        <f t="shared" si="81"/>
        <v>4.6666999999999996</v>
      </c>
      <c r="BF139">
        <f t="shared" si="82"/>
        <v>12</v>
      </c>
      <c r="BG139">
        <f t="shared" si="83"/>
        <v>4</v>
      </c>
      <c r="BH139">
        <f t="shared" si="84"/>
        <v>26</v>
      </c>
      <c r="BI139" s="3">
        <f t="shared" si="85"/>
        <v>4.33</v>
      </c>
      <c r="BJ139" s="2">
        <f t="shared" si="91"/>
        <v>21</v>
      </c>
      <c r="BK139" s="3">
        <f t="shared" si="86"/>
        <v>3.5</v>
      </c>
      <c r="BL139" s="2">
        <f t="shared" si="87"/>
        <v>12</v>
      </c>
      <c r="BM139" s="3">
        <f t="shared" si="88"/>
        <v>4</v>
      </c>
      <c r="BN139" s="2">
        <f t="shared" si="89"/>
        <v>126</v>
      </c>
      <c r="BO139" s="3">
        <f t="shared" si="90"/>
        <v>3.6</v>
      </c>
      <c r="BP139" s="1"/>
    </row>
    <row r="140" spans="1:68" x14ac:dyDescent="0.3">
      <c r="A140" s="30">
        <v>151</v>
      </c>
      <c r="B140" s="1"/>
      <c r="C140" s="2">
        <v>1</v>
      </c>
      <c r="D140">
        <v>2</v>
      </c>
      <c r="E140">
        <v>4</v>
      </c>
      <c r="F140">
        <v>2</v>
      </c>
      <c r="G140">
        <v>4</v>
      </c>
      <c r="H140">
        <v>3</v>
      </c>
      <c r="I140">
        <v>3</v>
      </c>
      <c r="J140">
        <v>3</v>
      </c>
      <c r="K140" s="37">
        <v>5</v>
      </c>
      <c r="L140">
        <v>4</v>
      </c>
      <c r="M140">
        <v>3</v>
      </c>
      <c r="N140">
        <v>1</v>
      </c>
      <c r="O140">
        <v>1</v>
      </c>
      <c r="P140">
        <v>2</v>
      </c>
      <c r="Q140">
        <v>5</v>
      </c>
      <c r="R140">
        <v>3</v>
      </c>
      <c r="S140">
        <v>4</v>
      </c>
      <c r="T140">
        <v>1</v>
      </c>
      <c r="U140">
        <v>2</v>
      </c>
      <c r="V140">
        <v>4</v>
      </c>
      <c r="W140">
        <v>3</v>
      </c>
      <c r="X140">
        <v>2</v>
      </c>
      <c r="Y140">
        <f>LOOKUP(X140,{1,2,3,4,5},{5,4,3,2,1})</f>
        <v>4</v>
      </c>
      <c r="Z140">
        <v>4</v>
      </c>
      <c r="AA140">
        <v>5</v>
      </c>
      <c r="AB140">
        <v>5</v>
      </c>
      <c r="AC140">
        <v>3</v>
      </c>
      <c r="AD140">
        <f>LOOKUP(AC140,{1,2,3,4,5},{5,4,3,2,1})</f>
        <v>3</v>
      </c>
      <c r="AE140">
        <v>5</v>
      </c>
      <c r="AF140">
        <f>LOOKUP(AE140,{1,2,3,4,5},{5,4,3,2,1})</f>
        <v>1</v>
      </c>
      <c r="AG140">
        <v>3</v>
      </c>
      <c r="AH140">
        <f>LOOKUP(AG140,{1,2,3,4,5},{5,4,3,2,1})</f>
        <v>3</v>
      </c>
      <c r="AI140">
        <v>1</v>
      </c>
      <c r="AJ140">
        <v>1</v>
      </c>
      <c r="AK140">
        <v>4</v>
      </c>
      <c r="AL140">
        <v>3</v>
      </c>
      <c r="AM140">
        <v>4</v>
      </c>
      <c r="AN140">
        <v>4</v>
      </c>
      <c r="AO140">
        <v>1</v>
      </c>
      <c r="AP140">
        <v>1</v>
      </c>
      <c r="AQ140">
        <v>1</v>
      </c>
      <c r="AR140" s="2">
        <f t="shared" si="68"/>
        <v>8</v>
      </c>
      <c r="AS140">
        <f t="shared" si="69"/>
        <v>2.6667000000000001</v>
      </c>
      <c r="AT140">
        <f t="shared" si="70"/>
        <v>11</v>
      </c>
      <c r="AU140">
        <f t="shared" si="71"/>
        <v>3.6667000000000001</v>
      </c>
      <c r="AV140">
        <f t="shared" si="72"/>
        <v>19</v>
      </c>
      <c r="AW140" s="3">
        <f t="shared" si="73"/>
        <v>3.1667000000000001</v>
      </c>
      <c r="AX140" s="2">
        <f t="shared" si="74"/>
        <v>18</v>
      </c>
      <c r="AY140">
        <f t="shared" si="75"/>
        <v>3</v>
      </c>
      <c r="AZ140">
        <f t="shared" si="76"/>
        <v>21</v>
      </c>
      <c r="BA140">
        <f t="shared" si="77"/>
        <v>2.625</v>
      </c>
      <c r="BB140">
        <f t="shared" si="78"/>
        <v>39</v>
      </c>
      <c r="BC140" s="3">
        <f t="shared" si="79"/>
        <v>2.79</v>
      </c>
      <c r="BD140" s="2">
        <f t="shared" si="80"/>
        <v>11</v>
      </c>
      <c r="BE140">
        <f t="shared" si="81"/>
        <v>3.6667000000000001</v>
      </c>
      <c r="BF140">
        <f t="shared" si="82"/>
        <v>14</v>
      </c>
      <c r="BG140">
        <f t="shared" si="83"/>
        <v>4.6666999999999996</v>
      </c>
      <c r="BH140">
        <f t="shared" si="84"/>
        <v>25</v>
      </c>
      <c r="BI140" s="3">
        <f t="shared" si="85"/>
        <v>4.17</v>
      </c>
      <c r="BJ140" s="2">
        <f t="shared" si="91"/>
        <v>13</v>
      </c>
      <c r="BK140" s="3">
        <f t="shared" si="86"/>
        <v>2.17</v>
      </c>
      <c r="BL140" s="2">
        <f t="shared" si="87"/>
        <v>3</v>
      </c>
      <c r="BM140" s="3">
        <f t="shared" si="88"/>
        <v>1</v>
      </c>
      <c r="BN140" s="2">
        <f t="shared" si="89"/>
        <v>99</v>
      </c>
      <c r="BO140" s="3">
        <f t="shared" si="90"/>
        <v>2.83</v>
      </c>
      <c r="BP140" s="1"/>
    </row>
    <row r="141" spans="1:68" x14ac:dyDescent="0.3">
      <c r="A141" s="30">
        <v>152</v>
      </c>
      <c r="B141" s="1"/>
      <c r="C141" s="32">
        <v>1</v>
      </c>
      <c r="D141" s="31">
        <v>4</v>
      </c>
      <c r="E141" s="31">
        <v>4</v>
      </c>
      <c r="F141" s="31">
        <v>1</v>
      </c>
      <c r="G141" s="31">
        <v>5</v>
      </c>
      <c r="H141" s="31">
        <v>3</v>
      </c>
      <c r="I141" s="31">
        <v>5</v>
      </c>
      <c r="J141" s="31">
        <v>2</v>
      </c>
      <c r="K141" s="31">
        <v>5</v>
      </c>
      <c r="L141" s="31">
        <v>1</v>
      </c>
      <c r="M141" s="31">
        <v>1</v>
      </c>
      <c r="N141" s="31" t="s">
        <v>668</v>
      </c>
      <c r="O141" s="31">
        <v>2</v>
      </c>
      <c r="P141" s="31">
        <v>2</v>
      </c>
      <c r="Q141" s="31">
        <v>3</v>
      </c>
      <c r="R141" s="31">
        <v>4</v>
      </c>
      <c r="S141" s="31">
        <v>3</v>
      </c>
      <c r="T141" s="31">
        <v>2</v>
      </c>
      <c r="U141" s="31">
        <v>2</v>
      </c>
      <c r="V141" s="31">
        <v>5</v>
      </c>
      <c r="W141" s="31">
        <v>3</v>
      </c>
      <c r="X141" s="31">
        <v>1</v>
      </c>
      <c r="Y141" s="31">
        <f>LOOKUP(X141,{1,2,3,4,5},{5,4,3,2,1})</f>
        <v>5</v>
      </c>
      <c r="Z141" s="31">
        <v>4</v>
      </c>
      <c r="AA141" s="31">
        <v>2</v>
      </c>
      <c r="AB141" s="31">
        <v>3</v>
      </c>
      <c r="AC141" s="31">
        <v>2</v>
      </c>
      <c r="AD141" s="31">
        <f>LOOKUP(AC141,{1,2,3,4,5},{5,4,3,2,1})</f>
        <v>4</v>
      </c>
      <c r="AE141" s="31">
        <v>1</v>
      </c>
      <c r="AF141" s="31">
        <f>LOOKUP(AE141,{1,2,3,4,5},{5,4,3,2,1})</f>
        <v>5</v>
      </c>
      <c r="AG141" s="31">
        <v>1</v>
      </c>
      <c r="AH141" s="31">
        <f>LOOKUP(AG141,{1,2,3,4,5},{5,4,3,2,1})</f>
        <v>5</v>
      </c>
      <c r="AI141" s="31">
        <v>4</v>
      </c>
      <c r="AJ141" s="31">
        <v>4</v>
      </c>
      <c r="AK141" s="31">
        <v>4</v>
      </c>
      <c r="AL141" s="31">
        <v>4</v>
      </c>
      <c r="AM141" s="31">
        <v>4</v>
      </c>
      <c r="AN141" s="31">
        <v>4</v>
      </c>
      <c r="AO141" s="31">
        <v>4</v>
      </c>
      <c r="AP141" s="31">
        <v>3</v>
      </c>
      <c r="AQ141" s="31">
        <v>2</v>
      </c>
      <c r="AR141" s="32">
        <f t="shared" si="68"/>
        <v>9</v>
      </c>
      <c r="AS141" s="31">
        <f t="shared" si="69"/>
        <v>3</v>
      </c>
      <c r="AT141" s="31">
        <f t="shared" si="70"/>
        <v>12</v>
      </c>
      <c r="AU141" s="31">
        <f t="shared" si="71"/>
        <v>4</v>
      </c>
      <c r="AV141" s="31">
        <f t="shared" si="72"/>
        <v>21</v>
      </c>
      <c r="AW141" s="33">
        <f t="shared" si="73"/>
        <v>3.5</v>
      </c>
      <c r="AX141" s="32">
        <f t="shared" si="74"/>
        <v>21</v>
      </c>
      <c r="AY141" s="31">
        <f t="shared" si="75"/>
        <v>3.5</v>
      </c>
      <c r="AZ141" s="31">
        <f t="shared" si="76"/>
        <v>14</v>
      </c>
      <c r="BA141" s="31">
        <f t="shared" si="77"/>
        <v>2</v>
      </c>
      <c r="BB141" s="31">
        <f t="shared" si="78"/>
        <v>35</v>
      </c>
      <c r="BC141" s="33">
        <f t="shared" si="79"/>
        <v>2.5</v>
      </c>
      <c r="BD141" s="32">
        <f t="shared" si="80"/>
        <v>13</v>
      </c>
      <c r="BE141" s="31">
        <f t="shared" si="81"/>
        <v>4.3333000000000004</v>
      </c>
      <c r="BF141" s="31">
        <f t="shared" si="82"/>
        <v>9</v>
      </c>
      <c r="BG141" s="31">
        <f t="shared" si="83"/>
        <v>3</v>
      </c>
      <c r="BH141" s="31">
        <f t="shared" si="84"/>
        <v>22</v>
      </c>
      <c r="BI141" s="33">
        <f t="shared" si="85"/>
        <v>3.67</v>
      </c>
      <c r="BJ141" s="32">
        <f t="shared" si="91"/>
        <v>26</v>
      </c>
      <c r="BK141" s="33">
        <f t="shared" si="86"/>
        <v>4.33</v>
      </c>
      <c r="BL141" s="32">
        <f t="shared" si="87"/>
        <v>9</v>
      </c>
      <c r="BM141" s="33">
        <f t="shared" si="88"/>
        <v>3</v>
      </c>
      <c r="BN141" s="32">
        <f t="shared" si="89"/>
        <v>113</v>
      </c>
      <c r="BO141" s="33">
        <f t="shared" si="90"/>
        <v>3.23</v>
      </c>
      <c r="BP141" s="1"/>
    </row>
    <row r="142" spans="1:68" x14ac:dyDescent="0.3">
      <c r="A142" s="30">
        <v>153</v>
      </c>
      <c r="B142" s="1"/>
      <c r="C142" s="2">
        <v>1</v>
      </c>
      <c r="D142">
        <v>3</v>
      </c>
      <c r="E142">
        <v>3</v>
      </c>
      <c r="F142">
        <v>2</v>
      </c>
      <c r="G142">
        <v>4</v>
      </c>
      <c r="H142">
        <v>1</v>
      </c>
      <c r="I142">
        <v>4</v>
      </c>
      <c r="J142">
        <v>1</v>
      </c>
      <c r="K142" s="37">
        <v>5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3</v>
      </c>
      <c r="R142">
        <v>4</v>
      </c>
      <c r="S142">
        <v>3</v>
      </c>
      <c r="T142">
        <v>3</v>
      </c>
      <c r="U142">
        <v>4</v>
      </c>
      <c r="V142">
        <v>4</v>
      </c>
      <c r="W142">
        <v>3</v>
      </c>
      <c r="X142">
        <v>3</v>
      </c>
      <c r="Y142">
        <f>LOOKUP(X142,{1,2,3,4,5},{5,4,3,2,1})</f>
        <v>3</v>
      </c>
      <c r="Z142">
        <v>3</v>
      </c>
      <c r="AA142">
        <v>2</v>
      </c>
      <c r="AB142">
        <v>3</v>
      </c>
      <c r="AC142">
        <v>3</v>
      </c>
      <c r="AD142">
        <f>LOOKUP(AC142,{1,2,3,4,5},{5,4,3,2,1})</f>
        <v>3</v>
      </c>
      <c r="AE142">
        <v>2</v>
      </c>
      <c r="AF142">
        <f>LOOKUP(AE142,{1,2,3,4,5},{5,4,3,2,1})</f>
        <v>4</v>
      </c>
      <c r="AG142">
        <v>2</v>
      </c>
      <c r="AH142">
        <f>LOOKUP(AG142,{1,2,3,4,5},{5,4,3,2,1})</f>
        <v>4</v>
      </c>
      <c r="AI142">
        <v>3</v>
      </c>
      <c r="AJ142">
        <v>4</v>
      </c>
      <c r="AK142">
        <v>5</v>
      </c>
      <c r="AL142">
        <v>5</v>
      </c>
      <c r="AM142">
        <v>5</v>
      </c>
      <c r="AN142">
        <v>5</v>
      </c>
      <c r="AO142">
        <v>4</v>
      </c>
      <c r="AP142">
        <v>4</v>
      </c>
      <c r="AQ142">
        <v>3</v>
      </c>
      <c r="AR142" s="2">
        <f t="shared" si="68"/>
        <v>8</v>
      </c>
      <c r="AS142">
        <f t="shared" si="69"/>
        <v>2.6667000000000001</v>
      </c>
      <c r="AT142">
        <f t="shared" si="70"/>
        <v>15</v>
      </c>
      <c r="AU142">
        <f t="shared" si="71"/>
        <v>5</v>
      </c>
      <c r="AV142">
        <f t="shared" si="72"/>
        <v>23</v>
      </c>
      <c r="AW142" s="3">
        <f t="shared" si="73"/>
        <v>3.8334000000000001</v>
      </c>
      <c r="AX142" s="2">
        <f t="shared" si="74"/>
        <v>19</v>
      </c>
      <c r="AY142">
        <f t="shared" si="75"/>
        <v>3.1667000000000001</v>
      </c>
      <c r="AZ142">
        <f t="shared" si="76"/>
        <v>13</v>
      </c>
      <c r="BA142">
        <f t="shared" si="77"/>
        <v>1.625</v>
      </c>
      <c r="BB142">
        <f t="shared" si="78"/>
        <v>32</v>
      </c>
      <c r="BC142" s="3">
        <f t="shared" si="79"/>
        <v>2.29</v>
      </c>
      <c r="BD142" s="2">
        <f t="shared" si="80"/>
        <v>10</v>
      </c>
      <c r="BE142">
        <f t="shared" si="81"/>
        <v>3.3332999999999999</v>
      </c>
      <c r="BF142">
        <f t="shared" si="82"/>
        <v>8</v>
      </c>
      <c r="BG142">
        <f t="shared" si="83"/>
        <v>2.6667000000000001</v>
      </c>
      <c r="BH142">
        <f t="shared" si="84"/>
        <v>18</v>
      </c>
      <c r="BI142" s="3">
        <f t="shared" si="85"/>
        <v>3</v>
      </c>
      <c r="BJ142" s="2">
        <f t="shared" si="91"/>
        <v>23</v>
      </c>
      <c r="BK142" s="3">
        <f t="shared" si="86"/>
        <v>3.83</v>
      </c>
      <c r="BL142" s="2">
        <f t="shared" si="87"/>
        <v>11</v>
      </c>
      <c r="BM142" s="3">
        <f t="shared" si="88"/>
        <v>3.67</v>
      </c>
      <c r="BN142" s="2">
        <f t="shared" si="89"/>
        <v>107</v>
      </c>
      <c r="BO142" s="3">
        <f t="shared" si="90"/>
        <v>3.06</v>
      </c>
      <c r="BP142" s="1"/>
    </row>
    <row r="143" spans="1:68" x14ac:dyDescent="0.3">
      <c r="A143" s="30">
        <v>154</v>
      </c>
      <c r="B143" s="1"/>
      <c r="C143" s="32">
        <v>1</v>
      </c>
      <c r="D143" s="31">
        <v>4</v>
      </c>
      <c r="E143" s="31">
        <v>4</v>
      </c>
      <c r="F143" s="31">
        <v>3</v>
      </c>
      <c r="G143" s="31">
        <v>4</v>
      </c>
      <c r="H143" s="31">
        <v>2</v>
      </c>
      <c r="I143" s="31">
        <v>4</v>
      </c>
      <c r="J143" s="31">
        <v>3</v>
      </c>
      <c r="K143" s="31">
        <v>5</v>
      </c>
      <c r="L143" s="31">
        <v>5</v>
      </c>
      <c r="M143" s="31">
        <v>4</v>
      </c>
      <c r="N143" s="31">
        <v>3</v>
      </c>
      <c r="O143" s="31">
        <v>3</v>
      </c>
      <c r="P143" s="31">
        <v>2</v>
      </c>
      <c r="Q143" s="31">
        <v>3</v>
      </c>
      <c r="R143" s="31">
        <v>4</v>
      </c>
      <c r="S143" s="31">
        <v>4</v>
      </c>
      <c r="T143" s="31">
        <v>3</v>
      </c>
      <c r="U143" s="31">
        <v>4</v>
      </c>
      <c r="V143" s="31">
        <v>3</v>
      </c>
      <c r="W143" s="31">
        <v>3</v>
      </c>
      <c r="X143" s="31">
        <v>3</v>
      </c>
      <c r="Y143" s="31">
        <f>LOOKUP(X143,{1,2,3,4,5},{5,4,3,2,1})</f>
        <v>3</v>
      </c>
      <c r="Z143" s="31">
        <v>3</v>
      </c>
      <c r="AA143" s="31" t="s">
        <v>668</v>
      </c>
      <c r="AB143" s="31">
        <v>3</v>
      </c>
      <c r="AC143" s="31">
        <v>2</v>
      </c>
      <c r="AD143" s="31">
        <f>LOOKUP(AC143,{1,2,3,4,5},{5,4,3,2,1})</f>
        <v>4</v>
      </c>
      <c r="AE143" s="31">
        <v>2</v>
      </c>
      <c r="AF143" s="31">
        <f>LOOKUP(AE143,{1,2,3,4,5},{5,4,3,2,1})</f>
        <v>4</v>
      </c>
      <c r="AG143" s="31">
        <v>2</v>
      </c>
      <c r="AH143" s="31">
        <f>LOOKUP(AG143,{1,2,3,4,5},{5,4,3,2,1})</f>
        <v>4</v>
      </c>
      <c r="AI143" s="31">
        <v>4</v>
      </c>
      <c r="AJ143" s="31">
        <v>4</v>
      </c>
      <c r="AK143" s="31">
        <v>3</v>
      </c>
      <c r="AL143" s="31">
        <v>3</v>
      </c>
      <c r="AM143" s="31">
        <v>3</v>
      </c>
      <c r="AN143" s="31">
        <v>3</v>
      </c>
      <c r="AO143" s="31">
        <v>4</v>
      </c>
      <c r="AP143" s="31">
        <v>4</v>
      </c>
      <c r="AQ143" s="31">
        <v>4</v>
      </c>
      <c r="AR143" s="32">
        <f t="shared" si="68"/>
        <v>11</v>
      </c>
      <c r="AS143" s="31">
        <f t="shared" si="69"/>
        <v>3.6667000000000001</v>
      </c>
      <c r="AT143" s="31">
        <f t="shared" si="70"/>
        <v>9</v>
      </c>
      <c r="AU143" s="31">
        <f t="shared" si="71"/>
        <v>3</v>
      </c>
      <c r="AV143" s="31">
        <f t="shared" si="72"/>
        <v>20</v>
      </c>
      <c r="AW143" s="33">
        <f t="shared" si="73"/>
        <v>3.3334000000000001</v>
      </c>
      <c r="AX143" s="32">
        <f t="shared" si="74"/>
        <v>20</v>
      </c>
      <c r="AY143" s="31">
        <f t="shared" si="75"/>
        <v>3.3332999999999999</v>
      </c>
      <c r="AZ143" s="31">
        <f t="shared" si="76"/>
        <v>28</v>
      </c>
      <c r="BA143" s="31">
        <f t="shared" si="77"/>
        <v>3.5</v>
      </c>
      <c r="BB143" s="31">
        <f t="shared" si="78"/>
        <v>48</v>
      </c>
      <c r="BC143" s="33">
        <f t="shared" si="79"/>
        <v>3.43</v>
      </c>
      <c r="BD143" s="32">
        <f t="shared" si="80"/>
        <v>9</v>
      </c>
      <c r="BE143" s="31">
        <f t="shared" si="81"/>
        <v>3</v>
      </c>
      <c r="BF143" s="31">
        <f t="shared" si="82"/>
        <v>6</v>
      </c>
      <c r="BG143" s="31">
        <f t="shared" si="83"/>
        <v>3</v>
      </c>
      <c r="BH143" s="31">
        <f t="shared" si="84"/>
        <v>15</v>
      </c>
      <c r="BI143" s="33">
        <f t="shared" si="85"/>
        <v>2.5</v>
      </c>
      <c r="BJ143" s="32">
        <f t="shared" si="91"/>
        <v>23</v>
      </c>
      <c r="BK143" s="33">
        <f t="shared" si="86"/>
        <v>3.83</v>
      </c>
      <c r="BL143" s="32">
        <f t="shared" si="87"/>
        <v>12</v>
      </c>
      <c r="BM143" s="33">
        <f t="shared" si="88"/>
        <v>4</v>
      </c>
      <c r="BN143" s="32">
        <f t="shared" si="89"/>
        <v>118</v>
      </c>
      <c r="BO143" s="33">
        <f t="shared" si="90"/>
        <v>3.37</v>
      </c>
      <c r="BP143" s="1"/>
    </row>
    <row r="144" spans="1:68" x14ac:dyDescent="0.3">
      <c r="A144" s="30">
        <v>156</v>
      </c>
      <c r="B144" s="1"/>
      <c r="C144" s="2">
        <v>1</v>
      </c>
      <c r="D144">
        <v>4</v>
      </c>
      <c r="E144">
        <v>2</v>
      </c>
      <c r="F144">
        <v>1</v>
      </c>
      <c r="G144">
        <v>5</v>
      </c>
      <c r="H144">
        <v>4</v>
      </c>
      <c r="I144">
        <v>4</v>
      </c>
      <c r="J144">
        <v>4</v>
      </c>
      <c r="K144" s="37">
        <v>5</v>
      </c>
      <c r="L144">
        <v>3</v>
      </c>
      <c r="M144">
        <v>3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5</v>
      </c>
      <c r="U144">
        <v>4</v>
      </c>
      <c r="V144">
        <v>2</v>
      </c>
      <c r="W144">
        <v>4</v>
      </c>
      <c r="X144">
        <v>2</v>
      </c>
      <c r="Y144">
        <f>LOOKUP(X144,{1,2,3,4,5},{5,4,3,2,1})</f>
        <v>4</v>
      </c>
      <c r="Z144">
        <v>4</v>
      </c>
      <c r="AA144">
        <v>3</v>
      </c>
      <c r="AB144">
        <v>3</v>
      </c>
      <c r="AC144">
        <v>2</v>
      </c>
      <c r="AD144">
        <f>LOOKUP(AC144,{1,2,3,4,5},{5,4,3,2,1})</f>
        <v>4</v>
      </c>
      <c r="AE144">
        <v>2</v>
      </c>
      <c r="AF144">
        <f>LOOKUP(AE144,{1,2,3,4,5},{5,4,3,2,1})</f>
        <v>4</v>
      </c>
      <c r="AG144">
        <v>2</v>
      </c>
      <c r="AH144">
        <f>LOOKUP(AG144,{1,2,3,4,5},{5,4,3,2,1})</f>
        <v>4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3</v>
      </c>
      <c r="AO144">
        <v>5</v>
      </c>
      <c r="AP144">
        <v>5</v>
      </c>
      <c r="AQ144">
        <v>1</v>
      </c>
      <c r="AR144" s="2">
        <f t="shared" si="68"/>
        <v>7</v>
      </c>
      <c r="AS144">
        <f t="shared" si="69"/>
        <v>2.3332999999999999</v>
      </c>
      <c r="AT144">
        <f t="shared" si="70"/>
        <v>11</v>
      </c>
      <c r="AU144">
        <f t="shared" si="71"/>
        <v>3.6667000000000001</v>
      </c>
      <c r="AV144">
        <f t="shared" si="72"/>
        <v>18</v>
      </c>
      <c r="AW144" s="3">
        <f t="shared" si="73"/>
        <v>3</v>
      </c>
      <c r="AX144" s="2">
        <f t="shared" si="74"/>
        <v>26</v>
      </c>
      <c r="AY144">
        <f t="shared" si="75"/>
        <v>4.3333000000000004</v>
      </c>
      <c r="AZ144">
        <f t="shared" si="76"/>
        <v>29</v>
      </c>
      <c r="BA144">
        <f t="shared" si="77"/>
        <v>3.625</v>
      </c>
      <c r="BB144">
        <f t="shared" si="78"/>
        <v>55</v>
      </c>
      <c r="BC144" s="3">
        <f t="shared" si="79"/>
        <v>3.93</v>
      </c>
      <c r="BD144" s="2">
        <f t="shared" si="80"/>
        <v>10</v>
      </c>
      <c r="BE144">
        <f t="shared" si="81"/>
        <v>3.3332999999999999</v>
      </c>
      <c r="BF144">
        <f t="shared" si="82"/>
        <v>10</v>
      </c>
      <c r="BG144">
        <f t="shared" si="83"/>
        <v>3.3332999999999999</v>
      </c>
      <c r="BH144">
        <f t="shared" si="84"/>
        <v>20</v>
      </c>
      <c r="BI144" s="3">
        <f t="shared" si="85"/>
        <v>3.33</v>
      </c>
      <c r="BJ144" s="2">
        <f t="shared" si="91"/>
        <v>24</v>
      </c>
      <c r="BK144" s="3">
        <f t="shared" si="86"/>
        <v>4</v>
      </c>
      <c r="BL144" s="2">
        <f t="shared" si="87"/>
        <v>11</v>
      </c>
      <c r="BM144" s="3">
        <f t="shared" si="88"/>
        <v>3.67</v>
      </c>
      <c r="BN144" s="2">
        <f t="shared" si="89"/>
        <v>128</v>
      </c>
      <c r="BO144" s="3">
        <f t="shared" si="90"/>
        <v>3.66</v>
      </c>
      <c r="BP144" s="1"/>
    </row>
    <row r="145" spans="1:68" x14ac:dyDescent="0.3">
      <c r="A145" s="30">
        <v>157</v>
      </c>
      <c r="B145" s="1"/>
      <c r="C145" s="2">
        <v>1</v>
      </c>
      <c r="D145">
        <v>3</v>
      </c>
      <c r="E145">
        <v>4</v>
      </c>
      <c r="F145">
        <v>3</v>
      </c>
      <c r="G145">
        <v>5</v>
      </c>
      <c r="H145">
        <v>3</v>
      </c>
      <c r="I145">
        <v>5</v>
      </c>
      <c r="J145">
        <v>2</v>
      </c>
      <c r="K145" s="37">
        <v>5</v>
      </c>
      <c r="L145">
        <v>4</v>
      </c>
      <c r="M145">
        <v>2</v>
      </c>
      <c r="N145">
        <v>2</v>
      </c>
      <c r="O145">
        <v>3</v>
      </c>
      <c r="P145">
        <v>1</v>
      </c>
      <c r="Q145">
        <v>3</v>
      </c>
      <c r="R145">
        <v>4</v>
      </c>
      <c r="S145">
        <v>4</v>
      </c>
      <c r="T145">
        <v>5</v>
      </c>
      <c r="U145">
        <v>3</v>
      </c>
      <c r="V145">
        <v>5</v>
      </c>
      <c r="W145">
        <v>1</v>
      </c>
      <c r="X145">
        <v>1</v>
      </c>
      <c r="Y145">
        <f>LOOKUP(X145,{1,2,3,4,5},{5,4,3,2,1})</f>
        <v>5</v>
      </c>
      <c r="Z145">
        <v>3</v>
      </c>
      <c r="AA145">
        <v>1</v>
      </c>
      <c r="AB145">
        <v>3</v>
      </c>
      <c r="AC145">
        <v>1</v>
      </c>
      <c r="AD145">
        <f>LOOKUP(AC145,{1,2,3,4,5},{5,4,3,2,1})</f>
        <v>5</v>
      </c>
      <c r="AE145">
        <v>1</v>
      </c>
      <c r="AF145">
        <f>LOOKUP(AE145,{1,2,3,4,5},{5,4,3,2,1})</f>
        <v>5</v>
      </c>
      <c r="AG145">
        <v>1</v>
      </c>
      <c r="AH145">
        <f>LOOKUP(AG145,{1,2,3,4,5},{5,4,3,2,1})</f>
        <v>5</v>
      </c>
      <c r="AI145">
        <v>5</v>
      </c>
      <c r="AJ145">
        <v>5</v>
      </c>
      <c r="AK145">
        <v>5</v>
      </c>
      <c r="AL145">
        <v>4</v>
      </c>
      <c r="AM145">
        <v>4</v>
      </c>
      <c r="AN145">
        <v>4</v>
      </c>
      <c r="AO145">
        <v>2</v>
      </c>
      <c r="AP145">
        <v>2</v>
      </c>
      <c r="AQ145">
        <v>2</v>
      </c>
      <c r="AR145" s="2">
        <f t="shared" si="68"/>
        <v>10</v>
      </c>
      <c r="AS145">
        <f t="shared" si="69"/>
        <v>3.3332999999999999</v>
      </c>
      <c r="AT145">
        <f t="shared" si="70"/>
        <v>12</v>
      </c>
      <c r="AU145">
        <f t="shared" si="71"/>
        <v>4</v>
      </c>
      <c r="AV145">
        <f t="shared" si="72"/>
        <v>22</v>
      </c>
      <c r="AW145" s="3">
        <f t="shared" si="73"/>
        <v>3.6667000000000001</v>
      </c>
      <c r="AX145" s="2">
        <f t="shared" si="74"/>
        <v>23</v>
      </c>
      <c r="AY145">
        <f t="shared" si="75"/>
        <v>3.8332999999999999</v>
      </c>
      <c r="AZ145">
        <f t="shared" si="76"/>
        <v>23</v>
      </c>
      <c r="BA145">
        <f t="shared" si="77"/>
        <v>2.875</v>
      </c>
      <c r="BB145">
        <f t="shared" si="78"/>
        <v>46</v>
      </c>
      <c r="BC145" s="3">
        <f t="shared" si="79"/>
        <v>3.29</v>
      </c>
      <c r="BD145" s="2">
        <f t="shared" si="80"/>
        <v>11</v>
      </c>
      <c r="BE145">
        <f t="shared" si="81"/>
        <v>3.6667000000000001</v>
      </c>
      <c r="BF145">
        <f t="shared" si="82"/>
        <v>7</v>
      </c>
      <c r="BG145">
        <f t="shared" si="83"/>
        <v>2.3332999999999999</v>
      </c>
      <c r="BH145">
        <f t="shared" si="84"/>
        <v>18</v>
      </c>
      <c r="BI145" s="3">
        <f t="shared" si="85"/>
        <v>3</v>
      </c>
      <c r="BJ145" s="2">
        <f t="shared" si="91"/>
        <v>30</v>
      </c>
      <c r="BK145" s="3">
        <f t="shared" si="86"/>
        <v>5</v>
      </c>
      <c r="BL145" s="2">
        <f t="shared" si="87"/>
        <v>6</v>
      </c>
      <c r="BM145" s="3">
        <f t="shared" si="88"/>
        <v>2</v>
      </c>
      <c r="BN145" s="2">
        <f t="shared" si="89"/>
        <v>122</v>
      </c>
      <c r="BO145" s="3">
        <f t="shared" si="90"/>
        <v>3.49</v>
      </c>
      <c r="BP145" s="1"/>
    </row>
    <row r="146" spans="1:68" x14ac:dyDescent="0.3">
      <c r="A146" s="30">
        <v>158</v>
      </c>
      <c r="B146" s="1"/>
      <c r="C146" s="2">
        <v>1</v>
      </c>
      <c r="D146">
        <v>4</v>
      </c>
      <c r="E146">
        <v>4</v>
      </c>
      <c r="F146">
        <v>2</v>
      </c>
      <c r="G146">
        <v>4</v>
      </c>
      <c r="H146">
        <v>4</v>
      </c>
      <c r="I146">
        <v>4</v>
      </c>
      <c r="J146">
        <v>3</v>
      </c>
      <c r="K146" s="37">
        <v>5</v>
      </c>
      <c r="L146">
        <v>4</v>
      </c>
      <c r="M146">
        <v>5</v>
      </c>
      <c r="N146">
        <v>2</v>
      </c>
      <c r="O146">
        <v>2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5</v>
      </c>
      <c r="W146">
        <v>5</v>
      </c>
      <c r="X146">
        <v>2</v>
      </c>
      <c r="Y146">
        <f>LOOKUP(X146,{1,2,3,4,5},{5,4,3,2,1})</f>
        <v>4</v>
      </c>
      <c r="Z146">
        <v>5</v>
      </c>
      <c r="AA146">
        <v>2</v>
      </c>
      <c r="AB146">
        <v>4</v>
      </c>
      <c r="AC146">
        <v>4</v>
      </c>
      <c r="AD146">
        <f>LOOKUP(AC146,{1,2,3,4,5},{5,4,3,2,1})</f>
        <v>2</v>
      </c>
      <c r="AE146">
        <v>4</v>
      </c>
      <c r="AF146">
        <f>LOOKUP(AE146,{1,2,3,4,5},{5,4,3,2,1})</f>
        <v>2</v>
      </c>
      <c r="AG146">
        <v>2</v>
      </c>
      <c r="AH146">
        <f>LOOKUP(AG146,{1,2,3,4,5},{5,4,3,2,1})</f>
        <v>4</v>
      </c>
      <c r="AI146">
        <v>2</v>
      </c>
      <c r="AJ146">
        <v>4</v>
      </c>
      <c r="AK146">
        <v>5</v>
      </c>
      <c r="AL146">
        <v>4</v>
      </c>
      <c r="AM146">
        <v>2</v>
      </c>
      <c r="AN146">
        <v>2</v>
      </c>
      <c r="AO146">
        <v>5</v>
      </c>
      <c r="AP146">
        <v>4</v>
      </c>
      <c r="AQ146">
        <v>5</v>
      </c>
      <c r="AR146" s="2">
        <f t="shared" si="68"/>
        <v>10</v>
      </c>
      <c r="AS146">
        <f t="shared" si="69"/>
        <v>3.3332999999999999</v>
      </c>
      <c r="AT146">
        <f t="shared" si="70"/>
        <v>8</v>
      </c>
      <c r="AU146">
        <f t="shared" si="71"/>
        <v>2.6667000000000001</v>
      </c>
      <c r="AV146">
        <f t="shared" si="72"/>
        <v>18</v>
      </c>
      <c r="AW146" s="3">
        <f t="shared" si="73"/>
        <v>3</v>
      </c>
      <c r="AX146" s="2">
        <f t="shared" si="74"/>
        <v>24</v>
      </c>
      <c r="AY146">
        <f t="shared" si="75"/>
        <v>4</v>
      </c>
      <c r="AZ146">
        <f t="shared" si="76"/>
        <v>28</v>
      </c>
      <c r="BA146">
        <f t="shared" si="77"/>
        <v>3.5</v>
      </c>
      <c r="BB146">
        <f t="shared" si="78"/>
        <v>52</v>
      </c>
      <c r="BC146" s="3">
        <f t="shared" si="79"/>
        <v>3.71</v>
      </c>
      <c r="BD146" s="2">
        <f t="shared" si="80"/>
        <v>14</v>
      </c>
      <c r="BE146">
        <f t="shared" si="81"/>
        <v>4.6666999999999996</v>
      </c>
      <c r="BF146">
        <f t="shared" si="82"/>
        <v>11</v>
      </c>
      <c r="BG146">
        <f t="shared" si="83"/>
        <v>3.6667000000000001</v>
      </c>
      <c r="BH146">
        <f t="shared" si="84"/>
        <v>25</v>
      </c>
      <c r="BI146" s="3">
        <f t="shared" si="85"/>
        <v>4.17</v>
      </c>
      <c r="BJ146" s="2">
        <f t="shared" si="91"/>
        <v>19</v>
      </c>
      <c r="BK146" s="3">
        <f t="shared" si="86"/>
        <v>3.17</v>
      </c>
      <c r="BL146" s="2">
        <f t="shared" si="87"/>
        <v>14</v>
      </c>
      <c r="BM146" s="3">
        <f t="shared" si="88"/>
        <v>4.67</v>
      </c>
      <c r="BN146" s="2">
        <f t="shared" si="89"/>
        <v>128</v>
      </c>
      <c r="BO146" s="3">
        <f t="shared" si="90"/>
        <v>3.66</v>
      </c>
      <c r="BP146" s="1"/>
    </row>
    <row r="147" spans="1:68" x14ac:dyDescent="0.3">
      <c r="A147" s="30">
        <v>159</v>
      </c>
      <c r="B147" s="1"/>
      <c r="C147" s="2">
        <v>1</v>
      </c>
      <c r="D147">
        <v>4</v>
      </c>
      <c r="E147">
        <v>4</v>
      </c>
      <c r="F147">
        <v>3</v>
      </c>
      <c r="G147">
        <v>4</v>
      </c>
      <c r="H147">
        <v>2</v>
      </c>
      <c r="I147">
        <v>4</v>
      </c>
      <c r="J147">
        <v>1</v>
      </c>
      <c r="K147" s="37">
        <v>5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4</v>
      </c>
      <c r="S147">
        <v>2</v>
      </c>
      <c r="T147">
        <v>4</v>
      </c>
      <c r="U147">
        <v>2</v>
      </c>
      <c r="V147">
        <v>4</v>
      </c>
      <c r="W147">
        <v>4</v>
      </c>
      <c r="X147">
        <v>2</v>
      </c>
      <c r="Y147">
        <f>LOOKUP(X147,{1,2,3,4,5},{5,4,3,2,1})</f>
        <v>4</v>
      </c>
      <c r="Z147">
        <v>4</v>
      </c>
      <c r="AA147">
        <v>2</v>
      </c>
      <c r="AB147">
        <v>2</v>
      </c>
      <c r="AC147">
        <v>3</v>
      </c>
      <c r="AD147">
        <f>LOOKUP(AC147,{1,2,3,4,5},{5,4,3,2,1})</f>
        <v>3</v>
      </c>
      <c r="AE147">
        <v>2</v>
      </c>
      <c r="AF147">
        <f>LOOKUP(AE147,{1,2,3,4,5},{5,4,3,2,1})</f>
        <v>4</v>
      </c>
      <c r="AG147">
        <v>2</v>
      </c>
      <c r="AH147">
        <f>LOOKUP(AG147,{1,2,3,4,5},{5,4,3,2,1})</f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3</v>
      </c>
      <c r="AP147">
        <v>3</v>
      </c>
      <c r="AQ147">
        <v>2</v>
      </c>
      <c r="AR147" s="2">
        <f t="shared" si="68"/>
        <v>11</v>
      </c>
      <c r="AS147">
        <f t="shared" si="69"/>
        <v>3.6667000000000001</v>
      </c>
      <c r="AT147">
        <f t="shared" si="70"/>
        <v>12</v>
      </c>
      <c r="AU147">
        <f t="shared" si="71"/>
        <v>4</v>
      </c>
      <c r="AV147">
        <f t="shared" si="72"/>
        <v>23</v>
      </c>
      <c r="AW147" s="3">
        <f t="shared" si="73"/>
        <v>3.8334000000000001</v>
      </c>
      <c r="AX147" s="2">
        <f t="shared" si="74"/>
        <v>20</v>
      </c>
      <c r="AY147">
        <f t="shared" si="75"/>
        <v>3.3332999999999999</v>
      </c>
      <c r="AZ147">
        <f t="shared" si="76"/>
        <v>15</v>
      </c>
      <c r="BA147">
        <f t="shared" si="77"/>
        <v>1.875</v>
      </c>
      <c r="BB147">
        <f t="shared" si="78"/>
        <v>35</v>
      </c>
      <c r="BC147" s="3">
        <f t="shared" si="79"/>
        <v>2.5</v>
      </c>
      <c r="BD147" s="2">
        <f t="shared" si="80"/>
        <v>12</v>
      </c>
      <c r="BE147">
        <f t="shared" si="81"/>
        <v>4</v>
      </c>
      <c r="BF147">
        <f t="shared" si="82"/>
        <v>8</v>
      </c>
      <c r="BG147">
        <f t="shared" si="83"/>
        <v>2.6667000000000001</v>
      </c>
      <c r="BH147">
        <f t="shared" si="84"/>
        <v>20</v>
      </c>
      <c r="BI147" s="3">
        <f t="shared" si="85"/>
        <v>3.33</v>
      </c>
      <c r="BJ147" s="2">
        <f t="shared" si="91"/>
        <v>23</v>
      </c>
      <c r="BK147" s="3">
        <f t="shared" si="86"/>
        <v>3.83</v>
      </c>
      <c r="BL147" s="2">
        <f t="shared" si="87"/>
        <v>8</v>
      </c>
      <c r="BM147" s="3">
        <f t="shared" si="88"/>
        <v>2.67</v>
      </c>
      <c r="BN147" s="2">
        <f t="shared" si="89"/>
        <v>109</v>
      </c>
      <c r="BO147" s="3">
        <f t="shared" si="90"/>
        <v>3.11</v>
      </c>
      <c r="BP147" s="1"/>
    </row>
    <row r="148" spans="1:68" x14ac:dyDescent="0.3">
      <c r="A148" s="30">
        <v>160</v>
      </c>
      <c r="B148" s="1"/>
      <c r="C148" s="2">
        <v>1</v>
      </c>
      <c r="D148">
        <v>2</v>
      </c>
      <c r="E148">
        <v>3</v>
      </c>
      <c r="F148">
        <v>1</v>
      </c>
      <c r="G148">
        <v>4</v>
      </c>
      <c r="H148">
        <v>2</v>
      </c>
      <c r="I148">
        <v>4</v>
      </c>
      <c r="J148">
        <v>1</v>
      </c>
      <c r="K148" s="37">
        <v>5</v>
      </c>
      <c r="L148">
        <v>2</v>
      </c>
      <c r="M148">
        <v>3</v>
      </c>
      <c r="N148">
        <v>2</v>
      </c>
      <c r="O148">
        <v>2</v>
      </c>
      <c r="P148">
        <v>2</v>
      </c>
      <c r="Q148">
        <v>2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1</v>
      </c>
      <c r="Y148">
        <f>LOOKUP(X148,{1,2,3,4,5},{5,4,3,2,1})</f>
        <v>5</v>
      </c>
      <c r="Z148">
        <v>5</v>
      </c>
      <c r="AA148">
        <v>4</v>
      </c>
      <c r="AB148">
        <v>3</v>
      </c>
      <c r="AC148">
        <v>2</v>
      </c>
      <c r="AD148">
        <f>LOOKUP(AC148,{1,2,3,4,5},{5,4,3,2,1})</f>
        <v>4</v>
      </c>
      <c r="AE148">
        <v>2</v>
      </c>
      <c r="AF148">
        <f>LOOKUP(AE148,{1,2,3,4,5},{5,4,3,2,1})</f>
        <v>4</v>
      </c>
      <c r="AG148">
        <v>1</v>
      </c>
      <c r="AH148">
        <f>LOOKUP(AG148,{1,2,3,4,5},{5,4,3,2,1})</f>
        <v>5</v>
      </c>
      <c r="AI148">
        <v>5</v>
      </c>
      <c r="AJ148">
        <v>4</v>
      </c>
      <c r="AK148">
        <v>4</v>
      </c>
      <c r="AL148">
        <v>3</v>
      </c>
      <c r="AM148">
        <v>4</v>
      </c>
      <c r="AN148">
        <v>3</v>
      </c>
      <c r="AO148">
        <v>5</v>
      </c>
      <c r="AP148">
        <v>2</v>
      </c>
      <c r="AQ148">
        <v>4</v>
      </c>
      <c r="AR148" s="2">
        <f t="shared" si="68"/>
        <v>6</v>
      </c>
      <c r="AS148">
        <f t="shared" si="69"/>
        <v>2</v>
      </c>
      <c r="AT148">
        <f t="shared" si="70"/>
        <v>10</v>
      </c>
      <c r="AU148">
        <f t="shared" si="71"/>
        <v>3.3332999999999999</v>
      </c>
      <c r="AV148">
        <f t="shared" si="72"/>
        <v>16</v>
      </c>
      <c r="AW148" s="3">
        <f t="shared" si="73"/>
        <v>2.6667000000000001</v>
      </c>
      <c r="AX148" s="2">
        <f t="shared" si="74"/>
        <v>20</v>
      </c>
      <c r="AY148">
        <f t="shared" si="75"/>
        <v>3.3332999999999999</v>
      </c>
      <c r="AZ148">
        <f t="shared" si="76"/>
        <v>20</v>
      </c>
      <c r="BA148">
        <f t="shared" si="77"/>
        <v>2.5</v>
      </c>
      <c r="BB148">
        <f t="shared" si="78"/>
        <v>40</v>
      </c>
      <c r="BC148" s="3">
        <f t="shared" si="79"/>
        <v>2.86</v>
      </c>
      <c r="BD148" s="2">
        <f t="shared" si="80"/>
        <v>13</v>
      </c>
      <c r="BE148">
        <f t="shared" si="81"/>
        <v>4.3333000000000004</v>
      </c>
      <c r="BF148">
        <f t="shared" si="82"/>
        <v>12</v>
      </c>
      <c r="BG148">
        <f t="shared" si="83"/>
        <v>4</v>
      </c>
      <c r="BH148">
        <f t="shared" si="84"/>
        <v>25</v>
      </c>
      <c r="BI148" s="3">
        <f t="shared" si="85"/>
        <v>4.17</v>
      </c>
      <c r="BJ148" s="2">
        <f t="shared" si="91"/>
        <v>26</v>
      </c>
      <c r="BK148" s="3">
        <f t="shared" si="86"/>
        <v>4.33</v>
      </c>
      <c r="BL148" s="2">
        <f t="shared" si="87"/>
        <v>11</v>
      </c>
      <c r="BM148" s="3">
        <f t="shared" si="88"/>
        <v>3.67</v>
      </c>
      <c r="BN148" s="2">
        <f t="shared" si="89"/>
        <v>118</v>
      </c>
      <c r="BO148" s="3">
        <f t="shared" si="90"/>
        <v>3.37</v>
      </c>
      <c r="BP148" s="1"/>
    </row>
    <row r="149" spans="1:68" x14ac:dyDescent="0.3">
      <c r="A149" s="30">
        <v>161</v>
      </c>
      <c r="B149" s="1"/>
      <c r="C149" s="2">
        <v>1</v>
      </c>
      <c r="D149">
        <v>4</v>
      </c>
      <c r="E149">
        <v>3</v>
      </c>
      <c r="F149">
        <v>2</v>
      </c>
      <c r="G149">
        <v>4</v>
      </c>
      <c r="H149">
        <v>2</v>
      </c>
      <c r="I149">
        <v>3</v>
      </c>
      <c r="J149">
        <v>3</v>
      </c>
      <c r="K149" s="37">
        <v>5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4</v>
      </c>
      <c r="S149">
        <v>4</v>
      </c>
      <c r="T149">
        <v>3</v>
      </c>
      <c r="U149">
        <v>3</v>
      </c>
      <c r="V149">
        <v>4</v>
      </c>
      <c r="W149">
        <v>3</v>
      </c>
      <c r="X149">
        <v>3</v>
      </c>
      <c r="Y149">
        <f>LOOKUP(X149,{1,2,3,4,5},{5,4,3,2,1})</f>
        <v>3</v>
      </c>
      <c r="Z149">
        <v>3</v>
      </c>
      <c r="AA149">
        <v>3</v>
      </c>
      <c r="AB149">
        <v>4</v>
      </c>
      <c r="AC149">
        <v>4</v>
      </c>
      <c r="AD149">
        <f>LOOKUP(AC149,{1,2,3,4,5},{5,4,3,2,1})</f>
        <v>2</v>
      </c>
      <c r="AE149">
        <v>2</v>
      </c>
      <c r="AF149">
        <f>LOOKUP(AE149,{1,2,3,4,5},{5,4,3,2,1})</f>
        <v>4</v>
      </c>
      <c r="AG149">
        <v>1</v>
      </c>
      <c r="AH149">
        <f>LOOKUP(AG149,{1,2,3,4,5},{5,4,3,2,1})</f>
        <v>5</v>
      </c>
      <c r="AI149">
        <v>4</v>
      </c>
      <c r="AJ149">
        <v>4</v>
      </c>
      <c r="AK149">
        <v>5</v>
      </c>
      <c r="AL149">
        <v>3</v>
      </c>
      <c r="AM149">
        <v>4</v>
      </c>
      <c r="AN149">
        <v>3</v>
      </c>
      <c r="AO149">
        <v>3</v>
      </c>
      <c r="AP149">
        <v>3</v>
      </c>
      <c r="AQ149">
        <v>2</v>
      </c>
      <c r="AR149" s="2">
        <f t="shared" si="68"/>
        <v>9</v>
      </c>
      <c r="AS149">
        <f t="shared" si="69"/>
        <v>3</v>
      </c>
      <c r="AT149">
        <f t="shared" si="70"/>
        <v>10</v>
      </c>
      <c r="AU149">
        <f t="shared" si="71"/>
        <v>3.3332999999999999</v>
      </c>
      <c r="AV149">
        <f t="shared" si="72"/>
        <v>19</v>
      </c>
      <c r="AW149" s="3">
        <f t="shared" si="73"/>
        <v>3.1667000000000001</v>
      </c>
      <c r="AX149" s="2">
        <f t="shared" si="74"/>
        <v>20</v>
      </c>
      <c r="AY149">
        <f t="shared" si="75"/>
        <v>3.3332999999999999</v>
      </c>
      <c r="AZ149">
        <f t="shared" si="76"/>
        <v>24</v>
      </c>
      <c r="BA149">
        <f t="shared" si="77"/>
        <v>3</v>
      </c>
      <c r="BB149">
        <f t="shared" si="78"/>
        <v>44</v>
      </c>
      <c r="BC149" s="3">
        <f t="shared" si="79"/>
        <v>3.14</v>
      </c>
      <c r="BD149" s="2">
        <f t="shared" si="80"/>
        <v>10</v>
      </c>
      <c r="BE149">
        <f t="shared" si="81"/>
        <v>3.3332999999999999</v>
      </c>
      <c r="BF149">
        <f t="shared" si="82"/>
        <v>10</v>
      </c>
      <c r="BG149">
        <f t="shared" si="83"/>
        <v>3.3332999999999999</v>
      </c>
      <c r="BH149">
        <f t="shared" si="84"/>
        <v>20</v>
      </c>
      <c r="BI149" s="3">
        <f t="shared" si="85"/>
        <v>3.33</v>
      </c>
      <c r="BJ149" s="2">
        <f t="shared" si="91"/>
        <v>24</v>
      </c>
      <c r="BK149" s="3">
        <f t="shared" si="86"/>
        <v>4</v>
      </c>
      <c r="BL149" s="2">
        <f t="shared" si="87"/>
        <v>8</v>
      </c>
      <c r="BM149" s="3">
        <f t="shared" si="88"/>
        <v>2.67</v>
      </c>
      <c r="BN149" s="2">
        <f t="shared" si="89"/>
        <v>115</v>
      </c>
      <c r="BO149" s="3">
        <f t="shared" si="90"/>
        <v>3.29</v>
      </c>
      <c r="BP149" s="1"/>
    </row>
    <row r="150" spans="1:68" x14ac:dyDescent="0.3">
      <c r="A150" s="30">
        <v>162</v>
      </c>
      <c r="B150" s="1"/>
      <c r="C150" s="2">
        <v>1</v>
      </c>
      <c r="D150">
        <v>4</v>
      </c>
      <c r="E150">
        <v>2</v>
      </c>
      <c r="F150">
        <v>2</v>
      </c>
      <c r="G150">
        <v>4</v>
      </c>
      <c r="H150">
        <v>2</v>
      </c>
      <c r="I150">
        <v>4</v>
      </c>
      <c r="J150">
        <v>2</v>
      </c>
      <c r="K150" s="37">
        <v>5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4</v>
      </c>
      <c r="R150">
        <v>2</v>
      </c>
      <c r="S150">
        <v>2</v>
      </c>
      <c r="T150">
        <v>2</v>
      </c>
      <c r="U150">
        <v>2</v>
      </c>
      <c r="V150">
        <v>4</v>
      </c>
      <c r="W150">
        <v>4</v>
      </c>
      <c r="X150">
        <v>2</v>
      </c>
      <c r="Y150">
        <f>LOOKUP(X150,{1,2,3,4,5},{5,4,3,2,1})</f>
        <v>4</v>
      </c>
      <c r="Z150">
        <v>4</v>
      </c>
      <c r="AA150">
        <v>4</v>
      </c>
      <c r="AB150">
        <v>4</v>
      </c>
      <c r="AC150">
        <v>2</v>
      </c>
      <c r="AD150">
        <f>LOOKUP(AC150,{1,2,3,4,5},{5,4,3,2,1})</f>
        <v>4</v>
      </c>
      <c r="AE150">
        <v>2</v>
      </c>
      <c r="AF150">
        <f>LOOKUP(AE150,{1,2,3,4,5},{5,4,3,2,1})</f>
        <v>4</v>
      </c>
      <c r="AG150">
        <v>1</v>
      </c>
      <c r="AH150">
        <f>LOOKUP(AG150,{1,2,3,4,5},{5,4,3,2,1})</f>
        <v>5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2</v>
      </c>
      <c r="AP150">
        <v>1</v>
      </c>
      <c r="AQ150">
        <v>1</v>
      </c>
      <c r="AR150" s="2">
        <f t="shared" si="68"/>
        <v>8</v>
      </c>
      <c r="AS150">
        <f t="shared" si="69"/>
        <v>2.6667000000000001</v>
      </c>
      <c r="AT150">
        <f t="shared" si="70"/>
        <v>12</v>
      </c>
      <c r="AU150">
        <f t="shared" si="71"/>
        <v>4</v>
      </c>
      <c r="AV150">
        <f t="shared" si="72"/>
        <v>20</v>
      </c>
      <c r="AW150" s="3">
        <f t="shared" si="73"/>
        <v>3.3334000000000001</v>
      </c>
      <c r="AX150" s="2">
        <f t="shared" si="74"/>
        <v>18</v>
      </c>
      <c r="AY150">
        <f t="shared" si="75"/>
        <v>3</v>
      </c>
      <c r="AZ150">
        <f t="shared" si="76"/>
        <v>16</v>
      </c>
      <c r="BA150">
        <f t="shared" si="77"/>
        <v>2</v>
      </c>
      <c r="BB150">
        <f t="shared" si="78"/>
        <v>34</v>
      </c>
      <c r="BC150" s="3">
        <f t="shared" si="79"/>
        <v>2.4300000000000002</v>
      </c>
      <c r="BD150" s="2">
        <f t="shared" si="80"/>
        <v>12</v>
      </c>
      <c r="BE150">
        <f t="shared" si="81"/>
        <v>4</v>
      </c>
      <c r="BF150">
        <f t="shared" si="82"/>
        <v>12</v>
      </c>
      <c r="BG150">
        <f t="shared" si="83"/>
        <v>4</v>
      </c>
      <c r="BH150">
        <f t="shared" si="84"/>
        <v>24</v>
      </c>
      <c r="BI150" s="3">
        <f t="shared" si="85"/>
        <v>4</v>
      </c>
      <c r="BJ150" s="2">
        <f t="shared" si="91"/>
        <v>25</v>
      </c>
      <c r="BK150" s="3">
        <f t="shared" si="86"/>
        <v>4.17</v>
      </c>
      <c r="BL150" s="2">
        <f t="shared" si="87"/>
        <v>4</v>
      </c>
      <c r="BM150" s="3">
        <f t="shared" si="88"/>
        <v>1.33</v>
      </c>
      <c r="BN150" s="2">
        <f t="shared" si="89"/>
        <v>107</v>
      </c>
      <c r="BO150" s="3">
        <f t="shared" si="90"/>
        <v>3.06</v>
      </c>
      <c r="BP150" s="1"/>
    </row>
    <row r="151" spans="1:68" x14ac:dyDescent="0.3">
      <c r="A151" s="30">
        <v>163</v>
      </c>
      <c r="B151" s="1"/>
      <c r="C151" s="32">
        <v>1</v>
      </c>
      <c r="D151" s="31" t="s">
        <v>668</v>
      </c>
      <c r="E151" s="31" t="s">
        <v>668</v>
      </c>
      <c r="F151" s="31">
        <v>2</v>
      </c>
      <c r="G151" s="31">
        <v>3</v>
      </c>
      <c r="H151" s="31">
        <v>2</v>
      </c>
      <c r="I151" s="31">
        <v>3</v>
      </c>
      <c r="J151" s="31">
        <v>2</v>
      </c>
      <c r="K151" s="31">
        <v>5</v>
      </c>
      <c r="L151" s="31">
        <v>3</v>
      </c>
      <c r="M151" s="31">
        <v>2</v>
      </c>
      <c r="N151" s="31">
        <v>1</v>
      </c>
      <c r="O151" s="31">
        <v>3</v>
      </c>
      <c r="P151" s="31">
        <v>2</v>
      </c>
      <c r="Q151" s="31">
        <v>3</v>
      </c>
      <c r="R151" s="31">
        <v>3</v>
      </c>
      <c r="S151" s="31">
        <v>2</v>
      </c>
      <c r="T151" s="31">
        <v>2</v>
      </c>
      <c r="U151" s="31">
        <v>2</v>
      </c>
      <c r="V151" s="31">
        <v>5</v>
      </c>
      <c r="W151" s="31">
        <v>4</v>
      </c>
      <c r="X151" s="31">
        <v>2</v>
      </c>
      <c r="Y151" s="31">
        <f>LOOKUP(X151,{1,2,3,4,5},{5,4,3,2,1})</f>
        <v>4</v>
      </c>
      <c r="Z151" s="31">
        <v>4</v>
      </c>
      <c r="AA151" s="31">
        <v>3</v>
      </c>
      <c r="AB151" s="31">
        <v>4</v>
      </c>
      <c r="AC151" s="31">
        <v>1</v>
      </c>
      <c r="AD151" s="31">
        <f>LOOKUP(AC151,{1,2,3,4,5},{5,4,3,2,1})</f>
        <v>5</v>
      </c>
      <c r="AE151" s="31">
        <v>1</v>
      </c>
      <c r="AF151" s="31">
        <f>LOOKUP(AE151,{1,2,3,4,5},{5,4,3,2,1})</f>
        <v>5</v>
      </c>
      <c r="AG151" s="31">
        <v>1</v>
      </c>
      <c r="AH151" s="31">
        <f>LOOKUP(AG151,{1,2,3,4,5},{5,4,3,2,1})</f>
        <v>5</v>
      </c>
      <c r="AI151" s="31">
        <v>4</v>
      </c>
      <c r="AJ151" s="31">
        <v>4</v>
      </c>
      <c r="AK151" s="31">
        <v>4</v>
      </c>
      <c r="AL151" s="31">
        <v>4</v>
      </c>
      <c r="AM151" s="31">
        <v>4</v>
      </c>
      <c r="AN151" s="31">
        <v>4</v>
      </c>
      <c r="AO151" s="31">
        <v>3</v>
      </c>
      <c r="AP151" s="31">
        <v>2</v>
      </c>
      <c r="AQ151" s="31">
        <v>2</v>
      </c>
      <c r="AR151" s="32">
        <f t="shared" si="68"/>
        <v>2</v>
      </c>
      <c r="AS151" s="31">
        <f t="shared" si="69"/>
        <v>2</v>
      </c>
      <c r="AT151" s="31">
        <f t="shared" si="70"/>
        <v>12</v>
      </c>
      <c r="AU151" s="31">
        <f t="shared" si="71"/>
        <v>4</v>
      </c>
      <c r="AV151" s="31">
        <f t="shared" si="72"/>
        <v>14</v>
      </c>
      <c r="AW151" s="33">
        <f t="shared" si="73"/>
        <v>3</v>
      </c>
      <c r="AX151" s="32">
        <f t="shared" si="74"/>
        <v>16</v>
      </c>
      <c r="AY151" s="31">
        <f t="shared" si="75"/>
        <v>2.6667000000000001</v>
      </c>
      <c r="AZ151" s="31">
        <f t="shared" si="76"/>
        <v>17</v>
      </c>
      <c r="BA151" s="31">
        <f t="shared" si="77"/>
        <v>2.125</v>
      </c>
      <c r="BB151" s="31">
        <f t="shared" si="78"/>
        <v>33</v>
      </c>
      <c r="BC151" s="33">
        <f t="shared" si="79"/>
        <v>2.36</v>
      </c>
      <c r="BD151" s="32">
        <f t="shared" si="80"/>
        <v>13</v>
      </c>
      <c r="BE151" s="31">
        <f t="shared" si="81"/>
        <v>4.3333000000000004</v>
      </c>
      <c r="BF151" s="31">
        <f t="shared" si="82"/>
        <v>11</v>
      </c>
      <c r="BG151" s="31">
        <f t="shared" si="83"/>
        <v>3.6667000000000001</v>
      </c>
      <c r="BH151" s="31">
        <f t="shared" si="84"/>
        <v>24</v>
      </c>
      <c r="BI151" s="33">
        <f t="shared" si="85"/>
        <v>4</v>
      </c>
      <c r="BJ151" s="32">
        <f t="shared" si="91"/>
        <v>27</v>
      </c>
      <c r="BK151" s="33">
        <f t="shared" si="86"/>
        <v>4.5</v>
      </c>
      <c r="BL151" s="32">
        <f t="shared" si="87"/>
        <v>7</v>
      </c>
      <c r="BM151" s="33">
        <f t="shared" si="88"/>
        <v>2.33</v>
      </c>
      <c r="BN151" s="32">
        <f t="shared" si="89"/>
        <v>105</v>
      </c>
      <c r="BO151" s="33">
        <f t="shared" si="90"/>
        <v>3</v>
      </c>
      <c r="BP151" s="1"/>
    </row>
    <row r="152" spans="1:68" x14ac:dyDescent="0.3">
      <c r="A152" s="30">
        <v>164</v>
      </c>
      <c r="B152" s="1"/>
      <c r="C152" s="2">
        <v>1</v>
      </c>
      <c r="D152">
        <v>4</v>
      </c>
      <c r="E152">
        <v>4</v>
      </c>
      <c r="F152">
        <v>4</v>
      </c>
      <c r="G152">
        <v>2</v>
      </c>
      <c r="H152">
        <v>2</v>
      </c>
      <c r="I152">
        <v>4</v>
      </c>
      <c r="J152">
        <v>2</v>
      </c>
      <c r="K152" s="37">
        <v>5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4</v>
      </c>
      <c r="R152">
        <v>2</v>
      </c>
      <c r="S152">
        <v>2</v>
      </c>
      <c r="T152">
        <v>2</v>
      </c>
      <c r="U152">
        <v>2</v>
      </c>
      <c r="V152">
        <v>4</v>
      </c>
      <c r="W152">
        <v>2</v>
      </c>
      <c r="X152">
        <v>4</v>
      </c>
      <c r="Y152">
        <f>LOOKUP(X152,{1,2,3,4,5},{5,4,3,2,1})</f>
        <v>2</v>
      </c>
      <c r="Z152">
        <v>4</v>
      </c>
      <c r="AA152">
        <v>4</v>
      </c>
      <c r="AB152">
        <v>4</v>
      </c>
      <c r="AC152">
        <v>2</v>
      </c>
      <c r="AD152">
        <f>LOOKUP(AC152,{1,2,3,4,5},{5,4,3,2,1})</f>
        <v>4</v>
      </c>
      <c r="AE152">
        <v>2</v>
      </c>
      <c r="AF152">
        <f>LOOKUP(AE152,{1,2,3,4,5},{5,4,3,2,1})</f>
        <v>4</v>
      </c>
      <c r="AG152">
        <v>2</v>
      </c>
      <c r="AH152">
        <f>LOOKUP(AG152,{1,2,3,4,5},{5,4,3,2,1})</f>
        <v>4</v>
      </c>
      <c r="AI152">
        <v>2</v>
      </c>
      <c r="AJ152">
        <v>2</v>
      </c>
      <c r="AK152">
        <v>2</v>
      </c>
      <c r="AL152">
        <v>4</v>
      </c>
      <c r="AM152">
        <v>4</v>
      </c>
      <c r="AN152">
        <v>4</v>
      </c>
      <c r="AO152">
        <v>2</v>
      </c>
      <c r="AP152">
        <v>2</v>
      </c>
      <c r="AQ152">
        <v>2</v>
      </c>
      <c r="AR152" s="2">
        <f t="shared" si="68"/>
        <v>12</v>
      </c>
      <c r="AS152">
        <f t="shared" si="69"/>
        <v>4</v>
      </c>
      <c r="AT152">
        <f t="shared" si="70"/>
        <v>12</v>
      </c>
      <c r="AU152">
        <f t="shared" si="71"/>
        <v>4</v>
      </c>
      <c r="AV152">
        <f t="shared" si="72"/>
        <v>24</v>
      </c>
      <c r="AW152" s="3">
        <f t="shared" si="73"/>
        <v>4</v>
      </c>
      <c r="AX152" s="2">
        <f t="shared" si="74"/>
        <v>16</v>
      </c>
      <c r="AY152">
        <f t="shared" si="75"/>
        <v>2.6667000000000001</v>
      </c>
      <c r="AZ152">
        <f t="shared" si="76"/>
        <v>16</v>
      </c>
      <c r="BA152">
        <f t="shared" si="77"/>
        <v>2</v>
      </c>
      <c r="BB152">
        <f t="shared" si="78"/>
        <v>32</v>
      </c>
      <c r="BC152" s="3">
        <f t="shared" si="79"/>
        <v>2.29</v>
      </c>
      <c r="BD152" s="2">
        <f t="shared" si="80"/>
        <v>8</v>
      </c>
      <c r="BE152">
        <f t="shared" si="81"/>
        <v>2.6667000000000001</v>
      </c>
      <c r="BF152">
        <f t="shared" si="82"/>
        <v>12</v>
      </c>
      <c r="BG152">
        <f t="shared" si="83"/>
        <v>4</v>
      </c>
      <c r="BH152">
        <f t="shared" si="84"/>
        <v>20</v>
      </c>
      <c r="BI152" s="3">
        <f t="shared" si="85"/>
        <v>3.33</v>
      </c>
      <c r="BJ152" s="2">
        <f t="shared" si="91"/>
        <v>18</v>
      </c>
      <c r="BK152" s="3">
        <f t="shared" si="86"/>
        <v>3</v>
      </c>
      <c r="BL152" s="2">
        <f t="shared" si="87"/>
        <v>6</v>
      </c>
      <c r="BM152" s="3">
        <f t="shared" si="88"/>
        <v>2</v>
      </c>
      <c r="BN152" s="2">
        <f t="shared" si="89"/>
        <v>100</v>
      </c>
      <c r="BO152" s="3">
        <f t="shared" si="90"/>
        <v>2.86</v>
      </c>
      <c r="BP152" s="1"/>
    </row>
    <row r="153" spans="1:68" x14ac:dyDescent="0.3">
      <c r="A153" s="30">
        <v>165</v>
      </c>
      <c r="B153" s="1"/>
      <c r="C153" s="32">
        <v>1</v>
      </c>
      <c r="D153" s="31">
        <v>4</v>
      </c>
      <c r="E153" s="31">
        <v>4</v>
      </c>
      <c r="F153" s="31">
        <v>3</v>
      </c>
      <c r="G153" s="31">
        <v>4</v>
      </c>
      <c r="H153" s="31">
        <v>4</v>
      </c>
      <c r="I153" s="31">
        <v>4</v>
      </c>
      <c r="J153" s="31">
        <v>4</v>
      </c>
      <c r="K153" s="31">
        <v>5</v>
      </c>
      <c r="L153" s="31">
        <v>4</v>
      </c>
      <c r="M153" s="31">
        <v>4</v>
      </c>
      <c r="N153" s="31">
        <v>2</v>
      </c>
      <c r="O153" s="31">
        <v>2</v>
      </c>
      <c r="P153" s="31">
        <v>2</v>
      </c>
      <c r="Q153" s="31">
        <v>2</v>
      </c>
      <c r="R153" s="31">
        <v>3</v>
      </c>
      <c r="S153" s="31">
        <v>3</v>
      </c>
      <c r="T153" s="31">
        <v>3</v>
      </c>
      <c r="U153" s="31">
        <v>3</v>
      </c>
      <c r="V153" s="31">
        <v>4</v>
      </c>
      <c r="W153" s="31">
        <v>4</v>
      </c>
      <c r="X153" s="31">
        <v>1</v>
      </c>
      <c r="Y153" s="31">
        <f>LOOKUP(X153,{1,2,3,4,5},{5,4,3,2,1})</f>
        <v>5</v>
      </c>
      <c r="Z153" s="31">
        <v>5</v>
      </c>
      <c r="AA153" s="31" t="s">
        <v>668</v>
      </c>
      <c r="AB153" s="31">
        <v>4</v>
      </c>
      <c r="AC153" s="31">
        <v>2</v>
      </c>
      <c r="AD153" s="31">
        <f>LOOKUP(AC153,{1,2,3,4,5},{5,4,3,2,1})</f>
        <v>4</v>
      </c>
      <c r="AE153" s="31">
        <v>2</v>
      </c>
      <c r="AF153" s="31">
        <f>LOOKUP(AE153,{1,2,3,4,5},{5,4,3,2,1})</f>
        <v>4</v>
      </c>
      <c r="AG153" s="31">
        <v>2</v>
      </c>
      <c r="AH153" s="31">
        <f>LOOKUP(AG153,{1,2,3,4,5},{5,4,3,2,1})</f>
        <v>4</v>
      </c>
      <c r="AI153" s="31">
        <v>4</v>
      </c>
      <c r="AJ153" s="31">
        <v>4</v>
      </c>
      <c r="AK153" s="31">
        <v>4</v>
      </c>
      <c r="AL153" s="31">
        <v>4</v>
      </c>
      <c r="AM153" s="31">
        <v>4</v>
      </c>
      <c r="AN153" s="31">
        <v>4</v>
      </c>
      <c r="AO153" s="31">
        <v>4</v>
      </c>
      <c r="AP153" s="31">
        <v>4</v>
      </c>
      <c r="AQ153" s="31">
        <v>2</v>
      </c>
      <c r="AR153" s="32">
        <f t="shared" si="68"/>
        <v>11</v>
      </c>
      <c r="AS153" s="31">
        <f t="shared" si="69"/>
        <v>3.6667000000000001</v>
      </c>
      <c r="AT153" s="31">
        <f t="shared" si="70"/>
        <v>12</v>
      </c>
      <c r="AU153" s="31">
        <f t="shared" si="71"/>
        <v>4</v>
      </c>
      <c r="AV153" s="31">
        <f t="shared" si="72"/>
        <v>23</v>
      </c>
      <c r="AW153" s="33">
        <f t="shared" si="73"/>
        <v>3.8334000000000001</v>
      </c>
      <c r="AX153" s="32">
        <f t="shared" si="74"/>
        <v>18</v>
      </c>
      <c r="AY153" s="31">
        <f t="shared" si="75"/>
        <v>3</v>
      </c>
      <c r="AZ153" s="31">
        <f t="shared" si="76"/>
        <v>26</v>
      </c>
      <c r="BA153" s="31">
        <f t="shared" si="77"/>
        <v>3.25</v>
      </c>
      <c r="BB153" s="31">
        <f t="shared" si="78"/>
        <v>44</v>
      </c>
      <c r="BC153" s="33">
        <f t="shared" si="79"/>
        <v>3.14</v>
      </c>
      <c r="BD153" s="32">
        <f t="shared" si="80"/>
        <v>13</v>
      </c>
      <c r="BE153" s="31">
        <f t="shared" si="81"/>
        <v>4.3333000000000004</v>
      </c>
      <c r="BF153" s="31">
        <f t="shared" si="82"/>
        <v>9</v>
      </c>
      <c r="BG153" s="31">
        <f t="shared" si="83"/>
        <v>4.5</v>
      </c>
      <c r="BH153" s="31">
        <f t="shared" si="84"/>
        <v>22</v>
      </c>
      <c r="BI153" s="33">
        <f t="shared" si="85"/>
        <v>3.67</v>
      </c>
      <c r="BJ153" s="32">
        <f t="shared" si="91"/>
        <v>24</v>
      </c>
      <c r="BK153" s="33">
        <f t="shared" si="86"/>
        <v>4</v>
      </c>
      <c r="BL153" s="32">
        <f t="shared" si="87"/>
        <v>10</v>
      </c>
      <c r="BM153" s="33">
        <f t="shared" si="88"/>
        <v>3.33</v>
      </c>
      <c r="BN153" s="32">
        <f t="shared" si="89"/>
        <v>123</v>
      </c>
      <c r="BO153" s="33">
        <f t="shared" si="90"/>
        <v>3.51</v>
      </c>
      <c r="BP153" s="1"/>
    </row>
    <row r="154" spans="1:68" x14ac:dyDescent="0.3">
      <c r="A154" s="30">
        <v>166</v>
      </c>
      <c r="B154" s="1"/>
      <c r="C154" s="2">
        <v>1</v>
      </c>
      <c r="D154">
        <v>3</v>
      </c>
      <c r="E154">
        <v>4</v>
      </c>
      <c r="F154">
        <v>2</v>
      </c>
      <c r="G154">
        <v>4</v>
      </c>
      <c r="H154">
        <v>2</v>
      </c>
      <c r="I154">
        <v>4</v>
      </c>
      <c r="J154">
        <v>3</v>
      </c>
      <c r="K154" s="37">
        <v>5</v>
      </c>
      <c r="L154">
        <v>2</v>
      </c>
      <c r="M154">
        <v>4</v>
      </c>
      <c r="N154">
        <v>3</v>
      </c>
      <c r="O154">
        <v>4</v>
      </c>
      <c r="P154">
        <v>4</v>
      </c>
      <c r="Q154">
        <v>2</v>
      </c>
      <c r="R154">
        <v>3</v>
      </c>
      <c r="S154">
        <v>3</v>
      </c>
      <c r="T154">
        <v>4</v>
      </c>
      <c r="U154">
        <v>4</v>
      </c>
      <c r="V154">
        <v>3</v>
      </c>
      <c r="W154">
        <v>3</v>
      </c>
      <c r="X154">
        <v>3</v>
      </c>
      <c r="Y154">
        <f>LOOKUP(X154,{1,2,3,4,5},{5,4,3,2,1})</f>
        <v>3</v>
      </c>
      <c r="Z154">
        <v>4</v>
      </c>
      <c r="AA154">
        <v>2</v>
      </c>
      <c r="AB154">
        <v>2</v>
      </c>
      <c r="AC154">
        <v>4</v>
      </c>
      <c r="AD154">
        <f>LOOKUP(AC154,{1,2,3,4,5},{5,4,3,2,1})</f>
        <v>2</v>
      </c>
      <c r="AE154">
        <v>4</v>
      </c>
      <c r="AF154">
        <f>LOOKUP(AE154,{1,2,3,4,5},{5,4,3,2,1})</f>
        <v>2</v>
      </c>
      <c r="AG154">
        <v>4</v>
      </c>
      <c r="AH154">
        <f>LOOKUP(AG154,{1,2,3,4,5},{5,4,3,2,1})</f>
        <v>2</v>
      </c>
      <c r="AI154">
        <v>2</v>
      </c>
      <c r="AJ154">
        <v>2</v>
      </c>
      <c r="AK154">
        <v>2</v>
      </c>
      <c r="AL154">
        <v>3</v>
      </c>
      <c r="AM154">
        <v>3</v>
      </c>
      <c r="AN154">
        <v>3</v>
      </c>
      <c r="AO154">
        <v>4</v>
      </c>
      <c r="AP154">
        <v>4</v>
      </c>
      <c r="AQ154">
        <v>4</v>
      </c>
      <c r="AR154" s="2">
        <f t="shared" si="68"/>
        <v>9</v>
      </c>
      <c r="AS154">
        <f t="shared" si="69"/>
        <v>3</v>
      </c>
      <c r="AT154">
        <f t="shared" si="70"/>
        <v>9</v>
      </c>
      <c r="AU154">
        <f t="shared" si="71"/>
        <v>3</v>
      </c>
      <c r="AV154">
        <f t="shared" si="72"/>
        <v>18</v>
      </c>
      <c r="AW154" s="3">
        <f t="shared" si="73"/>
        <v>3</v>
      </c>
      <c r="AX154" s="2">
        <f t="shared" si="74"/>
        <v>21</v>
      </c>
      <c r="AY154">
        <f t="shared" si="75"/>
        <v>3.5</v>
      </c>
      <c r="AZ154">
        <f t="shared" si="76"/>
        <v>25</v>
      </c>
      <c r="BA154">
        <f t="shared" si="77"/>
        <v>3.125</v>
      </c>
      <c r="BB154">
        <f t="shared" si="78"/>
        <v>46</v>
      </c>
      <c r="BC154" s="3">
        <f t="shared" si="79"/>
        <v>3.29</v>
      </c>
      <c r="BD154" s="2">
        <f t="shared" si="80"/>
        <v>9</v>
      </c>
      <c r="BE154">
        <f t="shared" si="81"/>
        <v>3</v>
      </c>
      <c r="BF154">
        <f t="shared" si="82"/>
        <v>8</v>
      </c>
      <c r="BG154">
        <f t="shared" si="83"/>
        <v>2.6667000000000001</v>
      </c>
      <c r="BH154">
        <f t="shared" si="84"/>
        <v>17</v>
      </c>
      <c r="BI154" s="3">
        <f t="shared" si="85"/>
        <v>2.83</v>
      </c>
      <c r="BJ154" s="2">
        <f t="shared" si="91"/>
        <v>12</v>
      </c>
      <c r="BK154" s="3">
        <f t="shared" si="86"/>
        <v>2</v>
      </c>
      <c r="BL154" s="2">
        <f t="shared" si="87"/>
        <v>12</v>
      </c>
      <c r="BM154" s="3">
        <f t="shared" si="88"/>
        <v>4</v>
      </c>
      <c r="BN154" s="2">
        <f t="shared" si="89"/>
        <v>105</v>
      </c>
      <c r="BO154" s="3">
        <f t="shared" si="90"/>
        <v>3</v>
      </c>
      <c r="BP154" s="1"/>
    </row>
    <row r="155" spans="1:68" x14ac:dyDescent="0.3">
      <c r="A155" s="30">
        <v>168</v>
      </c>
      <c r="B155" s="1"/>
      <c r="C155" s="2">
        <v>1</v>
      </c>
      <c r="D155">
        <v>4</v>
      </c>
      <c r="E155">
        <v>5</v>
      </c>
      <c r="F155">
        <v>4</v>
      </c>
      <c r="G155">
        <v>4</v>
      </c>
      <c r="H155">
        <v>1</v>
      </c>
      <c r="I155">
        <v>5</v>
      </c>
      <c r="J155">
        <v>1</v>
      </c>
      <c r="K155" s="37">
        <v>5</v>
      </c>
      <c r="L155">
        <v>1</v>
      </c>
      <c r="M155">
        <v>1</v>
      </c>
      <c r="N155">
        <v>1</v>
      </c>
      <c r="O155">
        <v>1</v>
      </c>
      <c r="P155">
        <v>2</v>
      </c>
      <c r="Q155">
        <v>3</v>
      </c>
      <c r="R155">
        <v>4</v>
      </c>
      <c r="S155">
        <v>4</v>
      </c>
      <c r="T155">
        <v>4</v>
      </c>
      <c r="U155">
        <v>2</v>
      </c>
      <c r="V155">
        <v>4</v>
      </c>
      <c r="W155">
        <v>3</v>
      </c>
      <c r="X155">
        <v>2</v>
      </c>
      <c r="Y155">
        <f>LOOKUP(X155,{1,2,3,4,5},{5,4,3,2,1})</f>
        <v>4</v>
      </c>
      <c r="Z155">
        <v>2</v>
      </c>
      <c r="AA155">
        <v>2</v>
      </c>
      <c r="AB155">
        <v>3</v>
      </c>
      <c r="AC155">
        <v>2</v>
      </c>
      <c r="AD155">
        <f>LOOKUP(AC155,{1,2,3,4,5},{5,4,3,2,1})</f>
        <v>4</v>
      </c>
      <c r="AE155">
        <v>2</v>
      </c>
      <c r="AF155">
        <f>LOOKUP(AE155,{1,2,3,4,5},{5,4,3,2,1})</f>
        <v>4</v>
      </c>
      <c r="AG155">
        <v>2</v>
      </c>
      <c r="AH155">
        <f>LOOKUP(AG155,{1,2,3,4,5},{5,4,3,2,1})</f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2</v>
      </c>
      <c r="AP155">
        <v>1</v>
      </c>
      <c r="AQ155">
        <v>1</v>
      </c>
      <c r="AR155" s="2">
        <f t="shared" si="68"/>
        <v>13</v>
      </c>
      <c r="AS155">
        <f t="shared" si="69"/>
        <v>4.3333000000000004</v>
      </c>
      <c r="AT155">
        <f t="shared" si="70"/>
        <v>12</v>
      </c>
      <c r="AU155">
        <f t="shared" si="71"/>
        <v>4</v>
      </c>
      <c r="AV155">
        <f t="shared" si="72"/>
        <v>25</v>
      </c>
      <c r="AW155" s="3">
        <f t="shared" si="73"/>
        <v>4.1666999999999996</v>
      </c>
      <c r="AX155" s="2">
        <f t="shared" si="74"/>
        <v>22</v>
      </c>
      <c r="AY155">
        <f t="shared" si="75"/>
        <v>3.6667000000000001</v>
      </c>
      <c r="AZ155">
        <f t="shared" si="76"/>
        <v>12</v>
      </c>
      <c r="BA155">
        <f t="shared" si="77"/>
        <v>1.5</v>
      </c>
      <c r="BB155">
        <f t="shared" si="78"/>
        <v>34</v>
      </c>
      <c r="BC155" s="3">
        <f t="shared" si="79"/>
        <v>2.4300000000000002</v>
      </c>
      <c r="BD155" s="2">
        <f t="shared" si="80"/>
        <v>11</v>
      </c>
      <c r="BE155">
        <f t="shared" si="81"/>
        <v>3.6667000000000001</v>
      </c>
      <c r="BF155">
        <f t="shared" si="82"/>
        <v>7</v>
      </c>
      <c r="BG155">
        <f t="shared" si="83"/>
        <v>2.3332999999999999</v>
      </c>
      <c r="BH155">
        <f t="shared" si="84"/>
        <v>18</v>
      </c>
      <c r="BI155" s="3">
        <f t="shared" si="85"/>
        <v>3</v>
      </c>
      <c r="BJ155" s="2">
        <f t="shared" si="91"/>
        <v>24</v>
      </c>
      <c r="BK155" s="3">
        <f t="shared" si="86"/>
        <v>4</v>
      </c>
      <c r="BL155" s="2">
        <f t="shared" si="87"/>
        <v>4</v>
      </c>
      <c r="BM155" s="3">
        <f t="shared" si="88"/>
        <v>1.33</v>
      </c>
      <c r="BN155" s="2">
        <f t="shared" si="89"/>
        <v>105</v>
      </c>
      <c r="BO155" s="3">
        <f t="shared" si="90"/>
        <v>3</v>
      </c>
      <c r="BP155" s="1"/>
    </row>
    <row r="156" spans="1:68" x14ac:dyDescent="0.3">
      <c r="A156" s="30">
        <v>169</v>
      </c>
      <c r="B156" s="1"/>
      <c r="C156" s="32">
        <v>1</v>
      </c>
      <c r="D156" s="31">
        <v>3</v>
      </c>
      <c r="E156" s="31">
        <v>3</v>
      </c>
      <c r="F156" s="31">
        <v>3</v>
      </c>
      <c r="G156" s="31">
        <v>3</v>
      </c>
      <c r="H156" s="31">
        <v>2</v>
      </c>
      <c r="I156" s="31">
        <v>4</v>
      </c>
      <c r="J156" s="31">
        <v>1</v>
      </c>
      <c r="K156" s="31">
        <v>5</v>
      </c>
      <c r="L156" s="31">
        <v>2</v>
      </c>
      <c r="M156" s="31">
        <v>2</v>
      </c>
      <c r="N156" s="31">
        <v>2</v>
      </c>
      <c r="O156" s="31">
        <v>2</v>
      </c>
      <c r="P156" s="31">
        <v>2</v>
      </c>
      <c r="Q156" s="31">
        <v>1</v>
      </c>
      <c r="R156" s="31">
        <v>2</v>
      </c>
      <c r="S156" s="31">
        <v>2</v>
      </c>
      <c r="T156" s="31">
        <v>2</v>
      </c>
      <c r="U156" s="31">
        <v>2</v>
      </c>
      <c r="V156" s="31">
        <v>2</v>
      </c>
      <c r="W156" s="31">
        <v>4</v>
      </c>
      <c r="X156" s="31">
        <v>3</v>
      </c>
      <c r="Y156" s="31">
        <f>LOOKUP(X156,{1,2,3,4,5},{5,4,3,2,1})</f>
        <v>3</v>
      </c>
      <c r="Z156" s="31">
        <v>3</v>
      </c>
      <c r="AA156" s="31" t="s">
        <v>668</v>
      </c>
      <c r="AB156" s="31">
        <v>3</v>
      </c>
      <c r="AC156" s="31">
        <v>3</v>
      </c>
      <c r="AD156" s="31">
        <f>LOOKUP(AC156,{1,2,3,4,5},{5,4,3,2,1})</f>
        <v>3</v>
      </c>
      <c r="AE156" s="31">
        <v>3</v>
      </c>
      <c r="AF156" s="31">
        <f>LOOKUP(AE156,{1,2,3,4,5},{5,4,3,2,1})</f>
        <v>3</v>
      </c>
      <c r="AG156" s="31">
        <v>3</v>
      </c>
      <c r="AH156" s="31">
        <f>LOOKUP(AG156,{1,2,3,4,5},{5,4,3,2,1})</f>
        <v>3</v>
      </c>
      <c r="AI156" s="31">
        <v>3</v>
      </c>
      <c r="AJ156" s="31">
        <v>3</v>
      </c>
      <c r="AK156" s="31">
        <v>3</v>
      </c>
      <c r="AL156" s="31">
        <v>3</v>
      </c>
      <c r="AM156" s="31">
        <v>3</v>
      </c>
      <c r="AN156" s="31">
        <v>3</v>
      </c>
      <c r="AO156" s="31">
        <v>3</v>
      </c>
      <c r="AP156" s="31">
        <v>3</v>
      </c>
      <c r="AQ156" s="31">
        <v>3</v>
      </c>
      <c r="AR156" s="32">
        <f t="shared" si="68"/>
        <v>9</v>
      </c>
      <c r="AS156" s="31">
        <f t="shared" si="69"/>
        <v>3</v>
      </c>
      <c r="AT156" s="31">
        <f t="shared" si="70"/>
        <v>9</v>
      </c>
      <c r="AU156" s="31">
        <f t="shared" si="71"/>
        <v>3</v>
      </c>
      <c r="AV156" s="31">
        <f t="shared" si="72"/>
        <v>18</v>
      </c>
      <c r="AW156" s="33">
        <f t="shared" si="73"/>
        <v>3</v>
      </c>
      <c r="AX156" s="32">
        <f t="shared" si="74"/>
        <v>14</v>
      </c>
      <c r="AY156" s="31">
        <f t="shared" si="75"/>
        <v>2.3332999999999999</v>
      </c>
      <c r="AZ156" s="31">
        <f t="shared" si="76"/>
        <v>15</v>
      </c>
      <c r="BA156" s="31">
        <f t="shared" si="77"/>
        <v>1.875</v>
      </c>
      <c r="BB156" s="31">
        <f t="shared" si="78"/>
        <v>29</v>
      </c>
      <c r="BC156" s="33">
        <f t="shared" si="79"/>
        <v>2.0699999999999998</v>
      </c>
      <c r="BD156" s="32">
        <f t="shared" si="80"/>
        <v>9</v>
      </c>
      <c r="BE156" s="31">
        <f t="shared" si="81"/>
        <v>3</v>
      </c>
      <c r="BF156" s="31">
        <f t="shared" si="82"/>
        <v>6</v>
      </c>
      <c r="BG156" s="31">
        <f t="shared" si="83"/>
        <v>3</v>
      </c>
      <c r="BH156" s="31">
        <f t="shared" si="84"/>
        <v>15</v>
      </c>
      <c r="BI156" s="33">
        <f t="shared" si="85"/>
        <v>2.5</v>
      </c>
      <c r="BJ156" s="32">
        <f t="shared" si="91"/>
        <v>18</v>
      </c>
      <c r="BK156" s="33">
        <f t="shared" si="86"/>
        <v>3</v>
      </c>
      <c r="BL156" s="32">
        <f t="shared" si="87"/>
        <v>9</v>
      </c>
      <c r="BM156" s="33">
        <f t="shared" si="88"/>
        <v>3</v>
      </c>
      <c r="BN156" s="32">
        <f t="shared" si="89"/>
        <v>89</v>
      </c>
      <c r="BO156" s="33">
        <f t="shared" si="90"/>
        <v>2.54</v>
      </c>
      <c r="BP156" s="1"/>
    </row>
    <row r="157" spans="1:68" x14ac:dyDescent="0.3">
      <c r="A157" s="30">
        <v>170</v>
      </c>
      <c r="B157" s="1"/>
      <c r="C157" s="2">
        <v>1</v>
      </c>
      <c r="D157">
        <v>4</v>
      </c>
      <c r="E157">
        <v>3</v>
      </c>
      <c r="F157">
        <v>2</v>
      </c>
      <c r="G157">
        <v>5</v>
      </c>
      <c r="H157">
        <v>3</v>
      </c>
      <c r="I157">
        <v>4</v>
      </c>
      <c r="J157">
        <v>4</v>
      </c>
      <c r="K157" s="37">
        <v>5</v>
      </c>
      <c r="L157">
        <v>2</v>
      </c>
      <c r="M157">
        <v>3</v>
      </c>
      <c r="N157">
        <v>3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3</v>
      </c>
      <c r="V157">
        <v>4</v>
      </c>
      <c r="W157">
        <v>5</v>
      </c>
      <c r="X157">
        <v>4</v>
      </c>
      <c r="Y157">
        <f>LOOKUP(X157,{1,2,3,4,5},{5,4,3,2,1})</f>
        <v>2</v>
      </c>
      <c r="Z157">
        <v>3</v>
      </c>
      <c r="AA157">
        <v>3</v>
      </c>
      <c r="AB157">
        <v>4</v>
      </c>
      <c r="AC157">
        <v>4</v>
      </c>
      <c r="AD157">
        <f>LOOKUP(AC157,{1,2,3,4,5},{5,4,3,2,1})</f>
        <v>2</v>
      </c>
      <c r="AE157">
        <v>4</v>
      </c>
      <c r="AF157">
        <f>LOOKUP(AE157,{1,2,3,4,5},{5,4,3,2,1})</f>
        <v>2</v>
      </c>
      <c r="AG157">
        <v>4</v>
      </c>
      <c r="AH157">
        <f>LOOKUP(AG157,{1,2,3,4,5},{5,4,3,2,1})</f>
        <v>2</v>
      </c>
      <c r="AI157">
        <v>4</v>
      </c>
      <c r="AJ157">
        <v>3</v>
      </c>
      <c r="AK157">
        <v>4</v>
      </c>
      <c r="AL157">
        <v>4</v>
      </c>
      <c r="AM157">
        <v>3</v>
      </c>
      <c r="AN157">
        <v>4</v>
      </c>
      <c r="AO157">
        <v>3</v>
      </c>
      <c r="AP157">
        <v>4</v>
      </c>
      <c r="AQ157">
        <v>3</v>
      </c>
      <c r="AR157" s="2">
        <f t="shared" si="68"/>
        <v>9</v>
      </c>
      <c r="AS157">
        <f t="shared" si="69"/>
        <v>3</v>
      </c>
      <c r="AT157">
        <f t="shared" si="70"/>
        <v>11</v>
      </c>
      <c r="AU157">
        <f t="shared" si="71"/>
        <v>3.6667000000000001</v>
      </c>
      <c r="AV157">
        <f t="shared" si="72"/>
        <v>20</v>
      </c>
      <c r="AW157" s="3">
        <f t="shared" si="73"/>
        <v>3.3334000000000001</v>
      </c>
      <c r="AX157" s="2">
        <f t="shared" si="74"/>
        <v>25</v>
      </c>
      <c r="AY157">
        <f t="shared" si="75"/>
        <v>4.1666999999999996</v>
      </c>
      <c r="AZ157">
        <f t="shared" si="76"/>
        <v>26</v>
      </c>
      <c r="BA157">
        <f t="shared" si="77"/>
        <v>3.25</v>
      </c>
      <c r="BB157">
        <f t="shared" si="78"/>
        <v>51</v>
      </c>
      <c r="BC157" s="3">
        <f t="shared" si="79"/>
        <v>3.64</v>
      </c>
      <c r="BD157" s="2">
        <f t="shared" si="80"/>
        <v>11</v>
      </c>
      <c r="BE157">
        <f t="shared" si="81"/>
        <v>3.6667000000000001</v>
      </c>
      <c r="BF157">
        <f t="shared" si="82"/>
        <v>10</v>
      </c>
      <c r="BG157">
        <f t="shared" si="83"/>
        <v>3.3332999999999999</v>
      </c>
      <c r="BH157">
        <f t="shared" si="84"/>
        <v>21</v>
      </c>
      <c r="BI157" s="3">
        <f t="shared" si="85"/>
        <v>3.5</v>
      </c>
      <c r="BJ157" s="2">
        <f t="shared" si="91"/>
        <v>17</v>
      </c>
      <c r="BK157" s="3">
        <f t="shared" si="86"/>
        <v>2.83</v>
      </c>
      <c r="BL157" s="2">
        <f t="shared" si="87"/>
        <v>10</v>
      </c>
      <c r="BM157" s="3">
        <f t="shared" si="88"/>
        <v>3.33</v>
      </c>
      <c r="BN157" s="2">
        <f t="shared" si="89"/>
        <v>119</v>
      </c>
      <c r="BO157" s="3">
        <f t="shared" si="90"/>
        <v>3.4</v>
      </c>
      <c r="BP157" s="1"/>
    </row>
    <row r="158" spans="1:68" x14ac:dyDescent="0.3">
      <c r="A158" s="30">
        <v>171</v>
      </c>
      <c r="B158" s="1"/>
      <c r="C158" s="2">
        <v>1</v>
      </c>
      <c r="D158">
        <v>2</v>
      </c>
      <c r="E158">
        <v>2</v>
      </c>
      <c r="F158">
        <v>2</v>
      </c>
      <c r="G158">
        <v>2</v>
      </c>
      <c r="H158">
        <v>2</v>
      </c>
      <c r="I158">
        <v>2</v>
      </c>
      <c r="J158">
        <v>2</v>
      </c>
      <c r="K158" s="37">
        <v>5</v>
      </c>
      <c r="L158">
        <v>3</v>
      </c>
      <c r="M158">
        <v>3</v>
      </c>
      <c r="N158">
        <v>3</v>
      </c>
      <c r="O158">
        <v>3</v>
      </c>
      <c r="P158">
        <v>4</v>
      </c>
      <c r="Q158">
        <v>2</v>
      </c>
      <c r="R158">
        <v>5</v>
      </c>
      <c r="S158">
        <v>5</v>
      </c>
      <c r="T158">
        <v>4</v>
      </c>
      <c r="U158">
        <v>4</v>
      </c>
      <c r="V158">
        <v>4</v>
      </c>
      <c r="W158">
        <v>3</v>
      </c>
      <c r="X158">
        <v>3</v>
      </c>
      <c r="Y158">
        <f>LOOKUP(X158,{1,2,3,4,5},{5,4,3,2,1})</f>
        <v>3</v>
      </c>
      <c r="Z158">
        <v>3</v>
      </c>
      <c r="AA158">
        <v>3</v>
      </c>
      <c r="AB158">
        <v>3</v>
      </c>
      <c r="AC158">
        <v>2</v>
      </c>
      <c r="AD158">
        <f>LOOKUP(AC158,{1,2,3,4,5},{5,4,3,2,1})</f>
        <v>4</v>
      </c>
      <c r="AE158">
        <v>3</v>
      </c>
      <c r="AF158">
        <f>LOOKUP(AE158,{1,2,3,4,5},{5,4,3,2,1})</f>
        <v>3</v>
      </c>
      <c r="AG158">
        <v>3</v>
      </c>
      <c r="AH158">
        <f>LOOKUP(AG158,{1,2,3,4,5},{5,4,3,2,1})</f>
        <v>3</v>
      </c>
      <c r="AI158">
        <v>3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4</v>
      </c>
      <c r="AP158">
        <v>3</v>
      </c>
      <c r="AQ158">
        <v>1</v>
      </c>
      <c r="AR158" s="2">
        <f t="shared" si="68"/>
        <v>6</v>
      </c>
      <c r="AS158">
        <f t="shared" si="69"/>
        <v>2</v>
      </c>
      <c r="AT158">
        <f t="shared" si="70"/>
        <v>15</v>
      </c>
      <c r="AU158">
        <f t="shared" si="71"/>
        <v>5</v>
      </c>
      <c r="AV158">
        <f t="shared" si="72"/>
        <v>21</v>
      </c>
      <c r="AW158" s="3">
        <f t="shared" si="73"/>
        <v>3.5</v>
      </c>
      <c r="AX158" s="2">
        <f t="shared" si="74"/>
        <v>19</v>
      </c>
      <c r="AY158">
        <f t="shared" si="75"/>
        <v>3.1667000000000001</v>
      </c>
      <c r="AZ158">
        <f t="shared" si="76"/>
        <v>25</v>
      </c>
      <c r="BA158">
        <f t="shared" si="77"/>
        <v>3.125</v>
      </c>
      <c r="BB158">
        <f t="shared" si="78"/>
        <v>44</v>
      </c>
      <c r="BC158" s="3">
        <f t="shared" si="79"/>
        <v>3.14</v>
      </c>
      <c r="BD158" s="2">
        <f t="shared" si="80"/>
        <v>10</v>
      </c>
      <c r="BE158">
        <f t="shared" si="81"/>
        <v>3.3332999999999999</v>
      </c>
      <c r="BF158">
        <f t="shared" si="82"/>
        <v>9</v>
      </c>
      <c r="BG158">
        <f t="shared" si="83"/>
        <v>3</v>
      </c>
      <c r="BH158">
        <f t="shared" si="84"/>
        <v>19</v>
      </c>
      <c r="BI158" s="3">
        <f t="shared" si="85"/>
        <v>3.17</v>
      </c>
      <c r="BJ158" s="2">
        <f t="shared" si="91"/>
        <v>23</v>
      </c>
      <c r="BK158" s="3">
        <f t="shared" si="86"/>
        <v>3.83</v>
      </c>
      <c r="BL158" s="2">
        <f t="shared" si="87"/>
        <v>8</v>
      </c>
      <c r="BM158" s="3">
        <f t="shared" si="88"/>
        <v>2.67</v>
      </c>
      <c r="BN158" s="2">
        <f t="shared" si="89"/>
        <v>115</v>
      </c>
      <c r="BO158" s="3">
        <f t="shared" si="90"/>
        <v>3.29</v>
      </c>
      <c r="BP158" s="1"/>
    </row>
    <row r="159" spans="1:68" x14ac:dyDescent="0.3">
      <c r="A159" s="30">
        <v>174</v>
      </c>
      <c r="B159" s="1"/>
      <c r="C159" s="2">
        <v>1</v>
      </c>
      <c r="D159">
        <v>3</v>
      </c>
      <c r="E159">
        <v>4</v>
      </c>
      <c r="F159">
        <v>4</v>
      </c>
      <c r="G159">
        <v>4</v>
      </c>
      <c r="H159">
        <v>2</v>
      </c>
      <c r="I159">
        <v>4</v>
      </c>
      <c r="J159">
        <v>2</v>
      </c>
      <c r="K159" s="37">
        <v>5</v>
      </c>
      <c r="L159">
        <v>4</v>
      </c>
      <c r="M159">
        <v>3</v>
      </c>
      <c r="N159">
        <v>2</v>
      </c>
      <c r="O159">
        <v>2</v>
      </c>
      <c r="P159">
        <v>2</v>
      </c>
      <c r="Q159">
        <v>3</v>
      </c>
      <c r="R159">
        <v>3</v>
      </c>
      <c r="S159">
        <v>3</v>
      </c>
      <c r="T159">
        <v>2</v>
      </c>
      <c r="U159">
        <v>2</v>
      </c>
      <c r="V159">
        <v>3</v>
      </c>
      <c r="W159">
        <v>4</v>
      </c>
      <c r="X159">
        <v>2</v>
      </c>
      <c r="Y159">
        <f>LOOKUP(X159,{1,2,3,4,5},{5,4,3,2,1})</f>
        <v>4</v>
      </c>
      <c r="Z159">
        <v>3</v>
      </c>
      <c r="AA159">
        <v>2</v>
      </c>
      <c r="AB159">
        <v>2</v>
      </c>
      <c r="AC159">
        <v>3</v>
      </c>
      <c r="AD159">
        <f>LOOKUP(AC159,{1,2,3,4,5},{5,4,3,2,1})</f>
        <v>3</v>
      </c>
      <c r="AE159">
        <v>3</v>
      </c>
      <c r="AF159">
        <f>LOOKUP(AE159,{1,2,3,4,5},{5,4,3,2,1})</f>
        <v>3</v>
      </c>
      <c r="AG159">
        <v>3</v>
      </c>
      <c r="AH159">
        <f>LOOKUP(AG159,{1,2,3,4,5},{5,4,3,2,1})</f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 s="2">
        <f t="shared" si="68"/>
        <v>11</v>
      </c>
      <c r="AS159">
        <f t="shared" si="69"/>
        <v>3.6667000000000001</v>
      </c>
      <c r="AT159">
        <f t="shared" si="70"/>
        <v>9</v>
      </c>
      <c r="AU159">
        <f t="shared" si="71"/>
        <v>3</v>
      </c>
      <c r="AV159">
        <f t="shared" si="72"/>
        <v>20</v>
      </c>
      <c r="AW159" s="3">
        <f t="shared" si="73"/>
        <v>3.3334000000000001</v>
      </c>
      <c r="AX159" s="2">
        <f t="shared" si="74"/>
        <v>18</v>
      </c>
      <c r="AY159">
        <f t="shared" si="75"/>
        <v>3</v>
      </c>
      <c r="AZ159">
        <f t="shared" si="76"/>
        <v>20</v>
      </c>
      <c r="BA159">
        <f t="shared" si="77"/>
        <v>2.5</v>
      </c>
      <c r="BB159">
        <f t="shared" si="78"/>
        <v>38</v>
      </c>
      <c r="BC159" s="3">
        <f t="shared" si="79"/>
        <v>2.71</v>
      </c>
      <c r="BD159" s="2">
        <f t="shared" si="80"/>
        <v>11</v>
      </c>
      <c r="BE159">
        <f t="shared" si="81"/>
        <v>3.6667000000000001</v>
      </c>
      <c r="BF159">
        <f t="shared" si="82"/>
        <v>7</v>
      </c>
      <c r="BG159">
        <f t="shared" si="83"/>
        <v>2.3332999999999999</v>
      </c>
      <c r="BH159">
        <f t="shared" si="84"/>
        <v>18</v>
      </c>
      <c r="BI159" s="3">
        <f t="shared" si="85"/>
        <v>3</v>
      </c>
      <c r="BJ159" s="2">
        <f t="shared" si="91"/>
        <v>18</v>
      </c>
      <c r="BK159" s="3">
        <f t="shared" si="86"/>
        <v>3</v>
      </c>
      <c r="BL159" s="2">
        <f t="shared" si="87"/>
        <v>9</v>
      </c>
      <c r="BM159" s="3">
        <f t="shared" si="88"/>
        <v>3</v>
      </c>
      <c r="BN159" s="2">
        <f t="shared" si="89"/>
        <v>103</v>
      </c>
      <c r="BO159" s="3">
        <f t="shared" si="90"/>
        <v>2.94</v>
      </c>
      <c r="BP159" s="1"/>
    </row>
    <row r="160" spans="1:68" x14ac:dyDescent="0.3">
      <c r="A160" s="30">
        <v>178</v>
      </c>
      <c r="B160" s="1"/>
      <c r="C160" s="2">
        <v>1</v>
      </c>
      <c r="D160">
        <v>4</v>
      </c>
      <c r="E160">
        <v>3</v>
      </c>
      <c r="F160">
        <v>2</v>
      </c>
      <c r="G160">
        <v>5</v>
      </c>
      <c r="H160">
        <v>2</v>
      </c>
      <c r="I160">
        <v>3</v>
      </c>
      <c r="J160">
        <v>2</v>
      </c>
      <c r="K160" s="37">
        <v>5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3</v>
      </c>
      <c r="R160">
        <v>4</v>
      </c>
      <c r="S160">
        <v>4</v>
      </c>
      <c r="T160">
        <v>2</v>
      </c>
      <c r="U160">
        <v>2</v>
      </c>
      <c r="V160">
        <v>4</v>
      </c>
      <c r="W160">
        <v>2</v>
      </c>
      <c r="X160">
        <v>2</v>
      </c>
      <c r="Y160">
        <f>LOOKUP(X160,{1,2,3,4,5},{5,4,3,2,1})</f>
        <v>4</v>
      </c>
      <c r="Z160">
        <v>3</v>
      </c>
      <c r="AA160">
        <v>4</v>
      </c>
      <c r="AB160">
        <v>2</v>
      </c>
      <c r="AC160">
        <v>2</v>
      </c>
      <c r="AD160">
        <f>LOOKUP(AC160,{1,2,3,4,5},{5,4,3,2,1})</f>
        <v>4</v>
      </c>
      <c r="AE160">
        <v>2</v>
      </c>
      <c r="AF160">
        <f>LOOKUP(AE160,{1,2,3,4,5},{5,4,3,2,1})</f>
        <v>4</v>
      </c>
      <c r="AG160">
        <v>2</v>
      </c>
      <c r="AH160">
        <f>LOOKUP(AG160,{1,2,3,4,5},{5,4,3,2,1})</f>
        <v>4</v>
      </c>
      <c r="AI160">
        <v>2</v>
      </c>
      <c r="AJ160">
        <v>2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2</v>
      </c>
      <c r="AQ160">
        <v>2</v>
      </c>
      <c r="AR160" s="2">
        <f t="shared" si="68"/>
        <v>9</v>
      </c>
      <c r="AS160">
        <f t="shared" si="69"/>
        <v>3</v>
      </c>
      <c r="AT160">
        <f t="shared" si="70"/>
        <v>12</v>
      </c>
      <c r="AU160">
        <f t="shared" si="71"/>
        <v>4</v>
      </c>
      <c r="AV160">
        <f t="shared" si="72"/>
        <v>21</v>
      </c>
      <c r="AW160" s="3">
        <f t="shared" si="73"/>
        <v>3.5</v>
      </c>
      <c r="AX160" s="2">
        <f t="shared" si="74"/>
        <v>19</v>
      </c>
      <c r="AY160">
        <f t="shared" si="75"/>
        <v>3.1667000000000001</v>
      </c>
      <c r="AZ160">
        <f t="shared" si="76"/>
        <v>18</v>
      </c>
      <c r="BA160">
        <f t="shared" si="77"/>
        <v>2.25</v>
      </c>
      <c r="BB160">
        <f t="shared" si="78"/>
        <v>37</v>
      </c>
      <c r="BC160" s="3">
        <f t="shared" si="79"/>
        <v>2.64</v>
      </c>
      <c r="BD160" s="2">
        <f t="shared" si="80"/>
        <v>10</v>
      </c>
      <c r="BE160">
        <f t="shared" si="81"/>
        <v>3.3332999999999999</v>
      </c>
      <c r="BF160">
        <f t="shared" si="82"/>
        <v>9</v>
      </c>
      <c r="BG160">
        <f t="shared" si="83"/>
        <v>3</v>
      </c>
      <c r="BH160">
        <f t="shared" si="84"/>
        <v>19</v>
      </c>
      <c r="BI160" s="3">
        <f t="shared" si="85"/>
        <v>3.17</v>
      </c>
      <c r="BJ160" s="2">
        <f t="shared" si="91"/>
        <v>20</v>
      </c>
      <c r="BK160" s="3">
        <f t="shared" si="86"/>
        <v>3.33</v>
      </c>
      <c r="BL160" s="2">
        <f t="shared" si="87"/>
        <v>8</v>
      </c>
      <c r="BM160" s="3">
        <f t="shared" si="88"/>
        <v>2.67</v>
      </c>
      <c r="BN160" s="2">
        <f t="shared" si="89"/>
        <v>105</v>
      </c>
      <c r="BO160" s="3">
        <f t="shared" si="90"/>
        <v>3</v>
      </c>
      <c r="BP160" s="1"/>
    </row>
    <row r="161" spans="1:68" x14ac:dyDescent="0.3">
      <c r="A161" s="30">
        <v>179</v>
      </c>
      <c r="B161" s="1"/>
      <c r="C161" s="2">
        <v>1</v>
      </c>
      <c r="D161">
        <v>2</v>
      </c>
      <c r="E161">
        <v>2</v>
      </c>
      <c r="F161">
        <v>1</v>
      </c>
      <c r="G161">
        <v>3</v>
      </c>
      <c r="H161">
        <v>1</v>
      </c>
      <c r="I161">
        <v>1</v>
      </c>
      <c r="J161">
        <v>1</v>
      </c>
      <c r="K161" s="37">
        <v>5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4</v>
      </c>
      <c r="S161">
        <v>3</v>
      </c>
      <c r="T161">
        <v>4</v>
      </c>
      <c r="U161">
        <v>2</v>
      </c>
      <c r="V161">
        <v>4</v>
      </c>
      <c r="W161">
        <v>3</v>
      </c>
      <c r="X161">
        <v>2</v>
      </c>
      <c r="Y161">
        <f>LOOKUP(X161,{1,2,3,4,5},{5,4,3,2,1})</f>
        <v>4</v>
      </c>
      <c r="Z161">
        <v>4</v>
      </c>
      <c r="AA161">
        <v>2</v>
      </c>
      <c r="AB161">
        <v>4</v>
      </c>
      <c r="AC161">
        <v>2</v>
      </c>
      <c r="AD161">
        <f>LOOKUP(AC161,{1,2,3,4,5},{5,4,3,2,1})</f>
        <v>4</v>
      </c>
      <c r="AE161">
        <v>2</v>
      </c>
      <c r="AF161">
        <f>LOOKUP(AE161,{1,2,3,4,5},{5,4,3,2,1})</f>
        <v>4</v>
      </c>
      <c r="AG161">
        <v>2</v>
      </c>
      <c r="AH161">
        <f>LOOKUP(AG161,{1,2,3,4,5},{5,4,3,2,1})</f>
        <v>4</v>
      </c>
      <c r="AI161">
        <v>3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2</v>
      </c>
      <c r="AP161">
        <v>2</v>
      </c>
      <c r="AQ161">
        <v>2</v>
      </c>
      <c r="AR161" s="2">
        <f t="shared" si="68"/>
        <v>5</v>
      </c>
      <c r="AS161">
        <f t="shared" si="69"/>
        <v>1.6667000000000001</v>
      </c>
      <c r="AT161">
        <f t="shared" si="70"/>
        <v>12</v>
      </c>
      <c r="AU161">
        <f t="shared" si="71"/>
        <v>4</v>
      </c>
      <c r="AV161">
        <f t="shared" si="72"/>
        <v>17</v>
      </c>
      <c r="AW161" s="3">
        <f t="shared" si="73"/>
        <v>2.8334000000000001</v>
      </c>
      <c r="AX161" s="2">
        <f t="shared" si="74"/>
        <v>14</v>
      </c>
      <c r="AY161">
        <f t="shared" si="75"/>
        <v>2.3332999999999999</v>
      </c>
      <c r="AZ161">
        <f t="shared" si="76"/>
        <v>11</v>
      </c>
      <c r="BA161">
        <f t="shared" si="77"/>
        <v>1.375</v>
      </c>
      <c r="BB161">
        <f t="shared" si="78"/>
        <v>25</v>
      </c>
      <c r="BC161" s="3">
        <f t="shared" si="79"/>
        <v>1.79</v>
      </c>
      <c r="BD161" s="2">
        <f t="shared" si="80"/>
        <v>11</v>
      </c>
      <c r="BE161">
        <f t="shared" si="81"/>
        <v>3.6667000000000001</v>
      </c>
      <c r="BF161">
        <f t="shared" si="82"/>
        <v>10</v>
      </c>
      <c r="BG161">
        <f t="shared" si="83"/>
        <v>3.3332999999999999</v>
      </c>
      <c r="BH161">
        <f t="shared" si="84"/>
        <v>21</v>
      </c>
      <c r="BI161" s="3">
        <f t="shared" si="85"/>
        <v>3.5</v>
      </c>
      <c r="BJ161" s="2">
        <f t="shared" si="91"/>
        <v>22</v>
      </c>
      <c r="BK161" s="3">
        <f t="shared" si="86"/>
        <v>3.67</v>
      </c>
      <c r="BL161" s="2">
        <f t="shared" si="87"/>
        <v>6</v>
      </c>
      <c r="BM161" s="3">
        <f t="shared" si="88"/>
        <v>2</v>
      </c>
      <c r="BN161" s="2">
        <f t="shared" si="89"/>
        <v>91</v>
      </c>
      <c r="BO161" s="3">
        <f t="shared" si="90"/>
        <v>2.6</v>
      </c>
      <c r="BP161" s="1"/>
    </row>
    <row r="162" spans="1:68" x14ac:dyDescent="0.3">
      <c r="A162" s="30">
        <v>180</v>
      </c>
      <c r="B162" s="1"/>
      <c r="C162" s="2">
        <v>1</v>
      </c>
      <c r="D162">
        <v>1</v>
      </c>
      <c r="E162">
        <v>3</v>
      </c>
      <c r="F162">
        <v>1</v>
      </c>
      <c r="G162">
        <v>5</v>
      </c>
      <c r="H162">
        <v>3</v>
      </c>
      <c r="I162">
        <v>4</v>
      </c>
      <c r="J162">
        <v>3</v>
      </c>
      <c r="K162" s="37">
        <v>5</v>
      </c>
      <c r="L162">
        <v>4</v>
      </c>
      <c r="M162">
        <v>4</v>
      </c>
      <c r="N162">
        <v>3</v>
      </c>
      <c r="O162">
        <v>3</v>
      </c>
      <c r="P162">
        <v>1</v>
      </c>
      <c r="Q162">
        <v>2</v>
      </c>
      <c r="R162">
        <v>5</v>
      </c>
      <c r="S162">
        <v>3</v>
      </c>
      <c r="T162">
        <v>4</v>
      </c>
      <c r="U162">
        <v>4</v>
      </c>
      <c r="V162">
        <v>5</v>
      </c>
      <c r="W162">
        <v>4</v>
      </c>
      <c r="X162">
        <v>1</v>
      </c>
      <c r="Y162">
        <f>LOOKUP(X162,{1,2,3,4,5},{5,4,3,2,1})</f>
        <v>5</v>
      </c>
      <c r="Z162">
        <v>5</v>
      </c>
      <c r="AA162">
        <v>3</v>
      </c>
      <c r="AB162">
        <v>4</v>
      </c>
      <c r="AC162">
        <v>1</v>
      </c>
      <c r="AD162">
        <f>LOOKUP(AC162,{1,2,3,4,5},{5,4,3,2,1})</f>
        <v>5</v>
      </c>
      <c r="AE162">
        <v>1</v>
      </c>
      <c r="AF162">
        <f>LOOKUP(AE162,{1,2,3,4,5},{5,4,3,2,1})</f>
        <v>5</v>
      </c>
      <c r="AG162">
        <v>1</v>
      </c>
      <c r="AH162">
        <f>LOOKUP(AG162,{1,2,3,4,5},{5,4,3,2,1})</f>
        <v>5</v>
      </c>
      <c r="AI162">
        <v>5</v>
      </c>
      <c r="AJ162">
        <v>5</v>
      </c>
      <c r="AK162">
        <v>5</v>
      </c>
      <c r="AL162">
        <v>5</v>
      </c>
      <c r="AM162">
        <v>5</v>
      </c>
      <c r="AN162">
        <v>5</v>
      </c>
      <c r="AO162">
        <v>3</v>
      </c>
      <c r="AP162">
        <v>5</v>
      </c>
      <c r="AQ162">
        <v>5</v>
      </c>
      <c r="AR162" s="2">
        <f t="shared" si="68"/>
        <v>5</v>
      </c>
      <c r="AS162">
        <f t="shared" si="69"/>
        <v>1.6667000000000001</v>
      </c>
      <c r="AT162">
        <f t="shared" si="70"/>
        <v>15</v>
      </c>
      <c r="AU162">
        <f t="shared" si="71"/>
        <v>5</v>
      </c>
      <c r="AV162">
        <f t="shared" si="72"/>
        <v>20</v>
      </c>
      <c r="AW162" s="3">
        <f t="shared" si="73"/>
        <v>3.3334000000000001</v>
      </c>
      <c r="AX162" s="2">
        <f t="shared" si="74"/>
        <v>21</v>
      </c>
      <c r="AY162">
        <f t="shared" si="75"/>
        <v>3.5</v>
      </c>
      <c r="AZ162">
        <f t="shared" si="76"/>
        <v>27</v>
      </c>
      <c r="BA162">
        <f t="shared" si="77"/>
        <v>3.375</v>
      </c>
      <c r="BB162">
        <f t="shared" si="78"/>
        <v>48</v>
      </c>
      <c r="BC162" s="3">
        <f t="shared" si="79"/>
        <v>3.43</v>
      </c>
      <c r="BD162" s="2">
        <f t="shared" si="80"/>
        <v>14</v>
      </c>
      <c r="BE162">
        <f t="shared" si="81"/>
        <v>4.6666999999999996</v>
      </c>
      <c r="BF162">
        <f t="shared" si="82"/>
        <v>12</v>
      </c>
      <c r="BG162">
        <f t="shared" si="83"/>
        <v>4</v>
      </c>
      <c r="BH162">
        <f t="shared" si="84"/>
        <v>26</v>
      </c>
      <c r="BI162" s="3">
        <f t="shared" si="85"/>
        <v>4.33</v>
      </c>
      <c r="BJ162" s="2">
        <f t="shared" si="91"/>
        <v>30</v>
      </c>
      <c r="BK162" s="3">
        <f t="shared" si="86"/>
        <v>5</v>
      </c>
      <c r="BL162" s="2">
        <f t="shared" si="87"/>
        <v>13</v>
      </c>
      <c r="BM162" s="3">
        <f t="shared" si="88"/>
        <v>4.33</v>
      </c>
      <c r="BN162" s="2">
        <f t="shared" si="89"/>
        <v>137</v>
      </c>
      <c r="BO162" s="3">
        <f t="shared" si="90"/>
        <v>3.91</v>
      </c>
      <c r="BP162" s="1"/>
    </row>
    <row r="163" spans="1:68" x14ac:dyDescent="0.3">
      <c r="A163" s="30">
        <v>181</v>
      </c>
      <c r="B163" s="1"/>
      <c r="C163" s="2">
        <v>1</v>
      </c>
      <c r="D163">
        <v>3</v>
      </c>
      <c r="E163">
        <v>4</v>
      </c>
      <c r="F163">
        <v>3</v>
      </c>
      <c r="G163">
        <v>4</v>
      </c>
      <c r="H163">
        <v>2</v>
      </c>
      <c r="I163">
        <v>2</v>
      </c>
      <c r="J163">
        <v>2</v>
      </c>
      <c r="K163" s="37">
        <v>5</v>
      </c>
      <c r="L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4</v>
      </c>
      <c r="S163">
        <v>4</v>
      </c>
      <c r="T163">
        <v>2</v>
      </c>
      <c r="U163">
        <v>3</v>
      </c>
      <c r="V163">
        <v>4</v>
      </c>
      <c r="W163">
        <v>2</v>
      </c>
      <c r="X163">
        <v>4</v>
      </c>
      <c r="Y163">
        <f>LOOKUP(X163,{1,2,3,4,5},{5,4,3,2,1})</f>
        <v>2</v>
      </c>
      <c r="Z163">
        <v>3</v>
      </c>
      <c r="AA163">
        <v>3</v>
      </c>
      <c r="AB163">
        <v>4</v>
      </c>
      <c r="AC163">
        <v>3</v>
      </c>
      <c r="AD163">
        <f>LOOKUP(AC163,{1,2,3,4,5},{5,4,3,2,1})</f>
        <v>3</v>
      </c>
      <c r="AE163">
        <v>2</v>
      </c>
      <c r="AF163">
        <f>LOOKUP(AE163,{1,2,3,4,5},{5,4,3,2,1})</f>
        <v>4</v>
      </c>
      <c r="AG163">
        <v>2</v>
      </c>
      <c r="AH163">
        <f>LOOKUP(AG163,{1,2,3,4,5},{5,4,3,2,1})</f>
        <v>4</v>
      </c>
      <c r="AI163">
        <v>4</v>
      </c>
      <c r="AJ163">
        <v>3</v>
      </c>
      <c r="AK163">
        <v>4</v>
      </c>
      <c r="AL163">
        <v>4</v>
      </c>
      <c r="AM163">
        <v>3</v>
      </c>
      <c r="AN163">
        <v>3</v>
      </c>
      <c r="AO163">
        <v>3</v>
      </c>
      <c r="AP163">
        <v>3</v>
      </c>
      <c r="AQ163">
        <v>3</v>
      </c>
      <c r="AR163" s="2">
        <f t="shared" si="68"/>
        <v>10</v>
      </c>
      <c r="AS163">
        <f t="shared" si="69"/>
        <v>3.3332999999999999</v>
      </c>
      <c r="AT163">
        <f t="shared" si="70"/>
        <v>10</v>
      </c>
      <c r="AU163">
        <f t="shared" si="71"/>
        <v>3.3332999999999999</v>
      </c>
      <c r="AV163">
        <f t="shared" si="72"/>
        <v>20</v>
      </c>
      <c r="AW163" s="3">
        <f t="shared" si="73"/>
        <v>3.3332999999999999</v>
      </c>
      <c r="AX163" s="2">
        <f t="shared" si="74"/>
        <v>16</v>
      </c>
      <c r="AY163">
        <f t="shared" si="75"/>
        <v>2.6667000000000001</v>
      </c>
      <c r="AZ163">
        <f t="shared" si="76"/>
        <v>19</v>
      </c>
      <c r="BA163">
        <f t="shared" si="77"/>
        <v>2.375</v>
      </c>
      <c r="BB163">
        <f t="shared" si="78"/>
        <v>35</v>
      </c>
      <c r="BC163" s="3">
        <f t="shared" si="79"/>
        <v>2.5</v>
      </c>
      <c r="BD163" s="2">
        <f t="shared" si="80"/>
        <v>8</v>
      </c>
      <c r="BE163">
        <f t="shared" si="81"/>
        <v>2.6667000000000001</v>
      </c>
      <c r="BF163">
        <f t="shared" si="82"/>
        <v>10</v>
      </c>
      <c r="BG163">
        <f t="shared" si="83"/>
        <v>3.3332999999999999</v>
      </c>
      <c r="BH163">
        <f t="shared" si="84"/>
        <v>18</v>
      </c>
      <c r="BI163" s="3">
        <f t="shared" si="85"/>
        <v>3</v>
      </c>
      <c r="BJ163" s="2">
        <f t="shared" si="91"/>
        <v>22</v>
      </c>
      <c r="BK163" s="3">
        <f t="shared" si="86"/>
        <v>3.67</v>
      </c>
      <c r="BL163" s="2">
        <f t="shared" si="87"/>
        <v>9</v>
      </c>
      <c r="BM163" s="3">
        <f t="shared" si="88"/>
        <v>3</v>
      </c>
      <c r="BN163" s="2">
        <f t="shared" si="89"/>
        <v>104</v>
      </c>
      <c r="BO163" s="3">
        <f t="shared" si="90"/>
        <v>2.97</v>
      </c>
      <c r="BP163" s="1"/>
    </row>
    <row r="164" spans="1:68" x14ac:dyDescent="0.3">
      <c r="A164" s="30">
        <v>182</v>
      </c>
      <c r="B164" s="1"/>
      <c r="C164" s="2">
        <v>1</v>
      </c>
      <c r="D164">
        <v>4</v>
      </c>
      <c r="E164">
        <v>4</v>
      </c>
      <c r="F164">
        <v>2</v>
      </c>
      <c r="G164">
        <v>4</v>
      </c>
      <c r="H164">
        <v>2</v>
      </c>
      <c r="I164">
        <v>4</v>
      </c>
      <c r="J164">
        <v>1</v>
      </c>
      <c r="K164" s="37">
        <v>5</v>
      </c>
      <c r="L164">
        <v>2</v>
      </c>
      <c r="M164">
        <v>1</v>
      </c>
      <c r="N164">
        <v>1</v>
      </c>
      <c r="O164">
        <v>2</v>
      </c>
      <c r="P164">
        <v>2</v>
      </c>
      <c r="Q164">
        <v>4</v>
      </c>
      <c r="R164">
        <v>2</v>
      </c>
      <c r="S164">
        <v>2</v>
      </c>
      <c r="T164">
        <v>2</v>
      </c>
      <c r="U164">
        <v>2</v>
      </c>
      <c r="V164">
        <v>3</v>
      </c>
      <c r="W164">
        <v>2</v>
      </c>
      <c r="X164">
        <v>2</v>
      </c>
      <c r="Y164">
        <f>LOOKUP(X164,{1,2,3,4,5},{5,4,3,2,1})</f>
        <v>4</v>
      </c>
      <c r="Z164">
        <v>3</v>
      </c>
      <c r="AA164">
        <v>3</v>
      </c>
      <c r="AB164">
        <v>4</v>
      </c>
      <c r="AC164">
        <v>4</v>
      </c>
      <c r="AD164">
        <f>LOOKUP(AC164,{1,2,3,4,5},{5,4,3,2,1})</f>
        <v>2</v>
      </c>
      <c r="AE164">
        <v>2</v>
      </c>
      <c r="AF164">
        <f>LOOKUP(AE164,{1,2,3,4,5},{5,4,3,2,1})</f>
        <v>4</v>
      </c>
      <c r="AG164">
        <v>2</v>
      </c>
      <c r="AH164">
        <f>LOOKUP(AG164,{1,2,3,4,5},{5,4,3,2,1})</f>
        <v>4</v>
      </c>
      <c r="AI164">
        <v>3</v>
      </c>
      <c r="AJ164">
        <v>4</v>
      </c>
      <c r="AK164">
        <v>4</v>
      </c>
      <c r="AL164">
        <v>4</v>
      </c>
      <c r="AM164">
        <v>5</v>
      </c>
      <c r="AN164">
        <v>4</v>
      </c>
      <c r="AO164">
        <v>4</v>
      </c>
      <c r="AP164">
        <v>2</v>
      </c>
      <c r="AQ164">
        <v>2</v>
      </c>
      <c r="AR164" s="2">
        <f t="shared" ref="AR164:AR178" si="92">SUM(D164,E164,F164)</f>
        <v>10</v>
      </c>
      <c r="AS164">
        <f t="shared" ref="AS164:AS178" si="93">ROUND(AVERAGE(D164,E164,F164),4)</f>
        <v>3.3332999999999999</v>
      </c>
      <c r="AT164">
        <f t="shared" si="70"/>
        <v>13</v>
      </c>
      <c r="AU164">
        <f t="shared" si="71"/>
        <v>4.3333000000000004</v>
      </c>
      <c r="AV164">
        <f t="shared" si="72"/>
        <v>23</v>
      </c>
      <c r="AW164" s="3">
        <f t="shared" si="73"/>
        <v>3.8332999999999999</v>
      </c>
      <c r="AX164" s="2">
        <f t="shared" ref="AX164:AX178" si="94">SUM(G164,I164,P164,Q164,R164,T164)</f>
        <v>18</v>
      </c>
      <c r="AY164">
        <f t="shared" ref="AY164:AY178" si="95">ROUND(AVERAGE(G164,I164,P164,Q164,R164,T164),4)</f>
        <v>3</v>
      </c>
      <c r="AZ164">
        <f t="shared" ref="AZ164:AZ178" si="96">SUM(H164,J164,L164,M164,N164,O164,S164,U164)</f>
        <v>13</v>
      </c>
      <c r="BA164">
        <f t="shared" ref="BA164:BA178" si="97">ROUND(AVERAGE(H164,J164,L164,M164,N164,O164,S164,U164),4)</f>
        <v>1.625</v>
      </c>
      <c r="BB164">
        <f t="shared" si="78"/>
        <v>31</v>
      </c>
      <c r="BC164" s="3">
        <f t="shared" si="79"/>
        <v>2.21</v>
      </c>
      <c r="BD164" s="2">
        <f t="shared" ref="BD164:BD178" si="98">SUM(V164,W164,Y164)</f>
        <v>9</v>
      </c>
      <c r="BE164">
        <f t="shared" ref="BE164:BE178" si="99">ROUND(AVERAGE(V164,W164,Y164),4)</f>
        <v>3</v>
      </c>
      <c r="BF164">
        <f t="shared" ref="BF164:BF178" si="100">SUM(Z164,AA164,AB164)</f>
        <v>10</v>
      </c>
      <c r="BG164">
        <f t="shared" ref="BG164:BG178" si="101">ROUND(AVERAGE(Z164,AA164,AB164),4)</f>
        <v>3.3332999999999999</v>
      </c>
      <c r="BH164">
        <f t="shared" si="84"/>
        <v>19</v>
      </c>
      <c r="BI164" s="3">
        <f t="shared" si="85"/>
        <v>3.17</v>
      </c>
      <c r="BJ164" s="2">
        <f t="shared" si="91"/>
        <v>21</v>
      </c>
      <c r="BK164" s="3">
        <f t="shared" si="86"/>
        <v>3.5</v>
      </c>
      <c r="BL164" s="2">
        <f t="shared" si="87"/>
        <v>8</v>
      </c>
      <c r="BM164" s="3">
        <f t="shared" si="88"/>
        <v>2.67</v>
      </c>
      <c r="BN164" s="2">
        <f t="shared" si="89"/>
        <v>102</v>
      </c>
      <c r="BO164" s="3">
        <f t="shared" si="90"/>
        <v>2.91</v>
      </c>
      <c r="BP164" s="1"/>
    </row>
    <row r="165" spans="1:68" x14ac:dyDescent="0.3">
      <c r="A165" s="30">
        <v>183</v>
      </c>
      <c r="B165" s="1"/>
      <c r="C165" s="2">
        <v>1</v>
      </c>
      <c r="D165">
        <v>3</v>
      </c>
      <c r="E165">
        <v>3</v>
      </c>
      <c r="F165">
        <v>2</v>
      </c>
      <c r="G165">
        <v>4</v>
      </c>
      <c r="H165">
        <v>2</v>
      </c>
      <c r="I165">
        <v>4</v>
      </c>
      <c r="J165">
        <v>2</v>
      </c>
      <c r="K165" s="37">
        <v>5</v>
      </c>
      <c r="L165">
        <v>3</v>
      </c>
      <c r="M165">
        <v>1</v>
      </c>
      <c r="N165">
        <v>2</v>
      </c>
      <c r="O165">
        <v>2</v>
      </c>
      <c r="P165">
        <v>3</v>
      </c>
      <c r="Q165">
        <v>2</v>
      </c>
      <c r="R165">
        <v>3</v>
      </c>
      <c r="S165">
        <v>3</v>
      </c>
      <c r="T165">
        <v>4</v>
      </c>
      <c r="U165">
        <v>3</v>
      </c>
      <c r="V165">
        <v>4</v>
      </c>
      <c r="W165">
        <v>4</v>
      </c>
      <c r="X165">
        <v>2</v>
      </c>
      <c r="Y165">
        <f>LOOKUP(X165,{1,2,3,4,5},{5,4,3,2,1})</f>
        <v>4</v>
      </c>
      <c r="Z165">
        <v>3</v>
      </c>
      <c r="AA165">
        <v>3</v>
      </c>
      <c r="AB165">
        <v>3</v>
      </c>
      <c r="AC165">
        <v>4</v>
      </c>
      <c r="AD165">
        <f>LOOKUP(AC165,{1,2,3,4,5},{5,4,3,2,1})</f>
        <v>2</v>
      </c>
      <c r="AE165">
        <v>2</v>
      </c>
      <c r="AF165">
        <f>LOOKUP(AE165,{1,2,3,4,5},{5,4,3,2,1})</f>
        <v>4</v>
      </c>
      <c r="AG165">
        <v>2</v>
      </c>
      <c r="AH165">
        <f>LOOKUP(AG165,{1,2,3,4,5},{5,4,3,2,1})</f>
        <v>4</v>
      </c>
      <c r="AI165">
        <v>3</v>
      </c>
      <c r="AJ165">
        <v>3</v>
      </c>
      <c r="AK165">
        <v>3</v>
      </c>
      <c r="AL165">
        <v>4</v>
      </c>
      <c r="AM165">
        <v>4</v>
      </c>
      <c r="AN165">
        <v>4</v>
      </c>
      <c r="AO165">
        <v>4</v>
      </c>
      <c r="AP165">
        <v>3</v>
      </c>
      <c r="AQ165">
        <v>1</v>
      </c>
      <c r="AR165" s="2">
        <f t="shared" si="92"/>
        <v>8</v>
      </c>
      <c r="AS165">
        <f t="shared" si="93"/>
        <v>2.6667000000000001</v>
      </c>
      <c r="AT165">
        <f t="shared" si="70"/>
        <v>12</v>
      </c>
      <c r="AU165">
        <f t="shared" si="71"/>
        <v>4</v>
      </c>
      <c r="AV165">
        <f t="shared" si="72"/>
        <v>20</v>
      </c>
      <c r="AW165" s="3">
        <f t="shared" si="73"/>
        <v>3.3334000000000001</v>
      </c>
      <c r="AX165" s="2">
        <f t="shared" si="94"/>
        <v>20</v>
      </c>
      <c r="AY165">
        <f t="shared" si="95"/>
        <v>3.3332999999999999</v>
      </c>
      <c r="AZ165">
        <f t="shared" si="96"/>
        <v>18</v>
      </c>
      <c r="BA165">
        <f t="shared" si="97"/>
        <v>2.25</v>
      </c>
      <c r="BB165">
        <f t="shared" si="78"/>
        <v>38</v>
      </c>
      <c r="BC165" s="3">
        <f t="shared" si="79"/>
        <v>2.71</v>
      </c>
      <c r="BD165" s="2">
        <f t="shared" si="98"/>
        <v>12</v>
      </c>
      <c r="BE165">
        <f t="shared" si="99"/>
        <v>4</v>
      </c>
      <c r="BF165">
        <f t="shared" si="100"/>
        <v>9</v>
      </c>
      <c r="BG165">
        <f t="shared" si="101"/>
        <v>3</v>
      </c>
      <c r="BH165">
        <f t="shared" si="84"/>
        <v>21</v>
      </c>
      <c r="BI165" s="3">
        <f t="shared" si="85"/>
        <v>3.5</v>
      </c>
      <c r="BJ165" s="2">
        <f t="shared" si="91"/>
        <v>19</v>
      </c>
      <c r="BK165" s="3">
        <f t="shared" si="86"/>
        <v>3.17</v>
      </c>
      <c r="BL165" s="2">
        <f t="shared" si="87"/>
        <v>8</v>
      </c>
      <c r="BM165" s="3">
        <f t="shared" si="88"/>
        <v>2.67</v>
      </c>
      <c r="BN165" s="2">
        <f t="shared" si="89"/>
        <v>106</v>
      </c>
      <c r="BO165" s="3">
        <f t="shared" si="90"/>
        <v>3.03</v>
      </c>
      <c r="BP165" s="1"/>
    </row>
    <row r="166" spans="1:68" x14ac:dyDescent="0.3">
      <c r="A166" s="30">
        <v>184</v>
      </c>
      <c r="B166" s="1"/>
      <c r="C166" s="2">
        <v>1</v>
      </c>
      <c r="D166">
        <v>5</v>
      </c>
      <c r="E166">
        <v>5</v>
      </c>
      <c r="F166">
        <v>4</v>
      </c>
      <c r="G166">
        <v>4</v>
      </c>
      <c r="H166">
        <v>2</v>
      </c>
      <c r="I166">
        <v>4</v>
      </c>
      <c r="J166">
        <v>3</v>
      </c>
      <c r="K166" s="37">
        <v>5</v>
      </c>
      <c r="L166">
        <v>2</v>
      </c>
      <c r="M166">
        <v>4</v>
      </c>
      <c r="N166">
        <v>2</v>
      </c>
      <c r="O166">
        <v>2</v>
      </c>
      <c r="P166">
        <v>1</v>
      </c>
      <c r="Q166">
        <v>2</v>
      </c>
      <c r="R166">
        <v>5</v>
      </c>
      <c r="S166">
        <v>3</v>
      </c>
      <c r="T166">
        <v>4</v>
      </c>
      <c r="U166">
        <v>3</v>
      </c>
      <c r="V166">
        <v>2</v>
      </c>
      <c r="W166">
        <v>2</v>
      </c>
      <c r="X166">
        <v>3</v>
      </c>
      <c r="Y166">
        <f>LOOKUP(X166,{1,2,3,4,5},{5,4,3,2,1})</f>
        <v>3</v>
      </c>
      <c r="Z166">
        <v>3</v>
      </c>
      <c r="AA166">
        <v>2</v>
      </c>
      <c r="AB166">
        <v>2</v>
      </c>
      <c r="AC166">
        <v>2</v>
      </c>
      <c r="AD166">
        <f>LOOKUP(AC166,{1,2,3,4,5},{5,4,3,2,1})</f>
        <v>4</v>
      </c>
      <c r="AE166">
        <v>1</v>
      </c>
      <c r="AF166">
        <f>LOOKUP(AE166,{1,2,3,4,5},{5,4,3,2,1})</f>
        <v>5</v>
      </c>
      <c r="AG166">
        <v>1</v>
      </c>
      <c r="AH166">
        <f>LOOKUP(AG166,{1,2,3,4,5},{5,4,3,2,1})</f>
        <v>5</v>
      </c>
      <c r="AI166">
        <v>5</v>
      </c>
      <c r="AJ166">
        <v>5</v>
      </c>
      <c r="AK166">
        <v>5</v>
      </c>
      <c r="AL166">
        <v>5</v>
      </c>
      <c r="AM166">
        <v>4</v>
      </c>
      <c r="AN166">
        <v>4</v>
      </c>
      <c r="AO166">
        <v>5</v>
      </c>
      <c r="AP166">
        <v>5</v>
      </c>
      <c r="AQ166">
        <v>5</v>
      </c>
      <c r="AR166" s="2">
        <f t="shared" si="92"/>
        <v>14</v>
      </c>
      <c r="AS166">
        <f t="shared" si="93"/>
        <v>4.6666999999999996</v>
      </c>
      <c r="AT166">
        <f t="shared" si="70"/>
        <v>13</v>
      </c>
      <c r="AU166">
        <f t="shared" si="71"/>
        <v>4.3333000000000004</v>
      </c>
      <c r="AV166">
        <f t="shared" si="72"/>
        <v>27</v>
      </c>
      <c r="AW166" s="3">
        <f t="shared" si="73"/>
        <v>4.5</v>
      </c>
      <c r="AX166" s="2">
        <f t="shared" si="94"/>
        <v>20</v>
      </c>
      <c r="AY166">
        <f t="shared" si="95"/>
        <v>3.3332999999999999</v>
      </c>
      <c r="AZ166">
        <f t="shared" si="96"/>
        <v>21</v>
      </c>
      <c r="BA166">
        <f t="shared" si="97"/>
        <v>2.625</v>
      </c>
      <c r="BB166">
        <f t="shared" si="78"/>
        <v>41</v>
      </c>
      <c r="BC166" s="3">
        <f t="shared" si="79"/>
        <v>2.93</v>
      </c>
      <c r="BD166" s="2">
        <f t="shared" si="98"/>
        <v>7</v>
      </c>
      <c r="BE166">
        <f t="shared" si="99"/>
        <v>2.3332999999999999</v>
      </c>
      <c r="BF166">
        <f t="shared" si="100"/>
        <v>7</v>
      </c>
      <c r="BG166">
        <f t="shared" si="101"/>
        <v>2.3332999999999999</v>
      </c>
      <c r="BH166">
        <f t="shared" si="84"/>
        <v>14</v>
      </c>
      <c r="BI166" s="3">
        <f t="shared" si="85"/>
        <v>2.33</v>
      </c>
      <c r="BJ166" s="2">
        <f t="shared" si="91"/>
        <v>29</v>
      </c>
      <c r="BK166" s="3">
        <f t="shared" si="86"/>
        <v>4.83</v>
      </c>
      <c r="BL166" s="2">
        <f t="shared" si="87"/>
        <v>15</v>
      </c>
      <c r="BM166" s="3">
        <f t="shared" si="88"/>
        <v>5</v>
      </c>
      <c r="BN166" s="2">
        <f t="shared" si="89"/>
        <v>126</v>
      </c>
      <c r="BO166" s="3">
        <f t="shared" si="90"/>
        <v>3.6</v>
      </c>
      <c r="BP166" s="1"/>
    </row>
    <row r="167" spans="1:68" x14ac:dyDescent="0.3">
      <c r="A167" s="30">
        <v>185</v>
      </c>
      <c r="B167" s="1"/>
      <c r="C167" s="2">
        <v>1</v>
      </c>
      <c r="D167">
        <v>2</v>
      </c>
      <c r="E167">
        <v>4</v>
      </c>
      <c r="F167">
        <v>1</v>
      </c>
      <c r="G167">
        <v>5</v>
      </c>
      <c r="H167">
        <v>4</v>
      </c>
      <c r="I167">
        <v>4</v>
      </c>
      <c r="J167">
        <v>2</v>
      </c>
      <c r="K167" s="37">
        <v>5</v>
      </c>
      <c r="L167">
        <v>1</v>
      </c>
      <c r="M167">
        <v>4</v>
      </c>
      <c r="N167">
        <v>2</v>
      </c>
      <c r="O167">
        <v>1</v>
      </c>
      <c r="P167">
        <v>2</v>
      </c>
      <c r="Q167">
        <v>2</v>
      </c>
      <c r="R167">
        <v>4</v>
      </c>
      <c r="S167">
        <v>3</v>
      </c>
      <c r="T167">
        <v>4</v>
      </c>
      <c r="U167">
        <v>3</v>
      </c>
      <c r="V167">
        <v>5</v>
      </c>
      <c r="W167">
        <v>3</v>
      </c>
      <c r="X167">
        <v>1</v>
      </c>
      <c r="Y167">
        <f>LOOKUP(X167,{1,2,3,4,5},{5,4,3,2,1})</f>
        <v>5</v>
      </c>
      <c r="Z167">
        <v>3</v>
      </c>
      <c r="AA167">
        <v>2</v>
      </c>
      <c r="AB167">
        <v>3</v>
      </c>
      <c r="AC167">
        <v>2</v>
      </c>
      <c r="AD167">
        <f>LOOKUP(AC167,{1,2,3,4,5},{5,4,3,2,1})</f>
        <v>4</v>
      </c>
      <c r="AE167">
        <v>2</v>
      </c>
      <c r="AF167">
        <f>LOOKUP(AE167,{1,2,3,4,5},{5,4,3,2,1})</f>
        <v>4</v>
      </c>
      <c r="AG167">
        <v>2</v>
      </c>
      <c r="AH167">
        <f>LOOKUP(AG167,{1,2,3,4,5},{5,4,3,2,1})</f>
        <v>4</v>
      </c>
      <c r="AI167">
        <v>4</v>
      </c>
      <c r="AJ167">
        <v>4</v>
      </c>
      <c r="AK167">
        <v>4</v>
      </c>
      <c r="AL167">
        <v>5</v>
      </c>
      <c r="AM167">
        <v>5</v>
      </c>
      <c r="AN167">
        <v>5</v>
      </c>
      <c r="AO167">
        <v>4</v>
      </c>
      <c r="AP167">
        <v>4</v>
      </c>
      <c r="AQ167">
        <v>4</v>
      </c>
      <c r="AR167" s="2">
        <f t="shared" si="92"/>
        <v>7</v>
      </c>
      <c r="AS167">
        <f t="shared" si="93"/>
        <v>2.3332999999999999</v>
      </c>
      <c r="AT167">
        <f t="shared" si="70"/>
        <v>15</v>
      </c>
      <c r="AU167">
        <f t="shared" si="71"/>
        <v>5</v>
      </c>
      <c r="AV167">
        <f t="shared" si="72"/>
        <v>22</v>
      </c>
      <c r="AW167" s="3">
        <f t="shared" si="73"/>
        <v>3.6667000000000001</v>
      </c>
      <c r="AX167" s="2">
        <f t="shared" si="94"/>
        <v>21</v>
      </c>
      <c r="AY167">
        <f t="shared" si="95"/>
        <v>3.5</v>
      </c>
      <c r="AZ167">
        <f t="shared" si="96"/>
        <v>20</v>
      </c>
      <c r="BA167">
        <f t="shared" si="97"/>
        <v>2.5</v>
      </c>
      <c r="BB167">
        <f t="shared" si="78"/>
        <v>41</v>
      </c>
      <c r="BC167" s="3">
        <f t="shared" si="79"/>
        <v>2.93</v>
      </c>
      <c r="BD167" s="2">
        <f t="shared" si="98"/>
        <v>13</v>
      </c>
      <c r="BE167">
        <f t="shared" si="99"/>
        <v>4.3333000000000004</v>
      </c>
      <c r="BF167">
        <f t="shared" si="100"/>
        <v>8</v>
      </c>
      <c r="BG167">
        <f t="shared" si="101"/>
        <v>2.6667000000000001</v>
      </c>
      <c r="BH167">
        <f t="shared" si="84"/>
        <v>21</v>
      </c>
      <c r="BI167" s="3">
        <f t="shared" si="85"/>
        <v>3.5</v>
      </c>
      <c r="BJ167" s="2">
        <f t="shared" si="91"/>
        <v>24</v>
      </c>
      <c r="BK167" s="3">
        <f t="shared" si="86"/>
        <v>4</v>
      </c>
      <c r="BL167" s="2">
        <f t="shared" si="87"/>
        <v>12</v>
      </c>
      <c r="BM167" s="3">
        <f t="shared" si="88"/>
        <v>4</v>
      </c>
      <c r="BN167" s="2">
        <f t="shared" si="89"/>
        <v>120</v>
      </c>
      <c r="BO167" s="3">
        <f t="shared" si="90"/>
        <v>3.43</v>
      </c>
      <c r="BP167" s="1"/>
    </row>
    <row r="168" spans="1:68" x14ac:dyDescent="0.3">
      <c r="A168" s="30">
        <v>186</v>
      </c>
      <c r="B168" s="1"/>
      <c r="C168" s="2">
        <v>1</v>
      </c>
      <c r="D168">
        <v>3</v>
      </c>
      <c r="E168">
        <v>5</v>
      </c>
      <c r="F168">
        <v>1</v>
      </c>
      <c r="G168">
        <v>5</v>
      </c>
      <c r="H168">
        <v>4</v>
      </c>
      <c r="I168">
        <v>5</v>
      </c>
      <c r="J168">
        <v>2</v>
      </c>
      <c r="K168" s="37">
        <v>5</v>
      </c>
      <c r="L168">
        <v>2</v>
      </c>
      <c r="M168">
        <v>4</v>
      </c>
      <c r="N168">
        <v>5</v>
      </c>
      <c r="O168">
        <v>2</v>
      </c>
      <c r="P168">
        <v>5</v>
      </c>
      <c r="Q168">
        <v>5</v>
      </c>
      <c r="R168">
        <v>5</v>
      </c>
      <c r="S168">
        <v>4</v>
      </c>
      <c r="T168">
        <v>3</v>
      </c>
      <c r="U168">
        <v>4</v>
      </c>
      <c r="V168">
        <v>1</v>
      </c>
      <c r="W168">
        <v>1</v>
      </c>
      <c r="X168">
        <v>3</v>
      </c>
      <c r="Y168">
        <f>LOOKUP(X168,{1,2,3,4,5},{5,4,3,2,1})</f>
        <v>3</v>
      </c>
      <c r="Z168">
        <v>2</v>
      </c>
      <c r="AA168">
        <v>3</v>
      </c>
      <c r="AB168">
        <v>3</v>
      </c>
      <c r="AC168">
        <v>1</v>
      </c>
      <c r="AD168">
        <f>LOOKUP(AC168,{1,2,3,4,5},{5,4,3,2,1})</f>
        <v>5</v>
      </c>
      <c r="AE168">
        <v>1</v>
      </c>
      <c r="AF168">
        <f>LOOKUP(AE168,{1,2,3,4,5},{5,4,3,2,1})</f>
        <v>5</v>
      </c>
      <c r="AG168">
        <v>1</v>
      </c>
      <c r="AH168">
        <f>LOOKUP(AG168,{1,2,3,4,5},{5,4,3,2,1})</f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 s="2">
        <f t="shared" si="92"/>
        <v>9</v>
      </c>
      <c r="AS168">
        <f t="shared" si="93"/>
        <v>3</v>
      </c>
      <c r="AT168">
        <f t="shared" si="70"/>
        <v>15</v>
      </c>
      <c r="AU168">
        <f t="shared" si="71"/>
        <v>5</v>
      </c>
      <c r="AV168">
        <f t="shared" si="72"/>
        <v>24</v>
      </c>
      <c r="AW168" s="3">
        <f t="shared" si="73"/>
        <v>4</v>
      </c>
      <c r="AX168" s="2">
        <f t="shared" si="94"/>
        <v>28</v>
      </c>
      <c r="AY168">
        <f t="shared" si="95"/>
        <v>4.6666999999999996</v>
      </c>
      <c r="AZ168">
        <f t="shared" si="96"/>
        <v>27</v>
      </c>
      <c r="BA168">
        <f t="shared" si="97"/>
        <v>3.375</v>
      </c>
      <c r="BB168">
        <f t="shared" si="78"/>
        <v>55</v>
      </c>
      <c r="BC168" s="3">
        <f t="shared" si="79"/>
        <v>3.93</v>
      </c>
      <c r="BD168" s="2">
        <f t="shared" si="98"/>
        <v>5</v>
      </c>
      <c r="BE168">
        <f t="shared" si="99"/>
        <v>1.6667000000000001</v>
      </c>
      <c r="BF168">
        <f t="shared" si="100"/>
        <v>8</v>
      </c>
      <c r="BG168">
        <f t="shared" si="101"/>
        <v>2.6667000000000001</v>
      </c>
      <c r="BH168">
        <f t="shared" si="84"/>
        <v>13</v>
      </c>
      <c r="BI168" s="3">
        <f t="shared" si="85"/>
        <v>2.17</v>
      </c>
      <c r="BJ168" s="2">
        <f t="shared" si="91"/>
        <v>30</v>
      </c>
      <c r="BK168" s="3">
        <f t="shared" si="86"/>
        <v>5</v>
      </c>
      <c r="BL168" s="2">
        <f t="shared" si="87"/>
        <v>15</v>
      </c>
      <c r="BM168" s="3">
        <f t="shared" si="88"/>
        <v>5</v>
      </c>
      <c r="BN168" s="2">
        <f t="shared" si="89"/>
        <v>137</v>
      </c>
      <c r="BO168" s="3">
        <f t="shared" si="90"/>
        <v>3.91</v>
      </c>
      <c r="BP168" s="1"/>
    </row>
    <row r="169" spans="1:68" x14ac:dyDescent="0.3">
      <c r="A169" s="30">
        <v>187</v>
      </c>
      <c r="B169" s="1"/>
      <c r="C169" s="2">
        <v>1</v>
      </c>
      <c r="D169">
        <v>4</v>
      </c>
      <c r="E169">
        <v>4</v>
      </c>
      <c r="F169">
        <v>4</v>
      </c>
      <c r="G169">
        <v>4</v>
      </c>
      <c r="H169">
        <v>4</v>
      </c>
      <c r="I169">
        <v>5</v>
      </c>
      <c r="J169">
        <v>4</v>
      </c>
      <c r="K169" s="37">
        <v>5</v>
      </c>
      <c r="L169">
        <v>2</v>
      </c>
      <c r="M169">
        <v>3</v>
      </c>
      <c r="N169">
        <v>2</v>
      </c>
      <c r="O169">
        <v>2</v>
      </c>
      <c r="P169">
        <v>2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4</v>
      </c>
      <c r="W169">
        <v>3</v>
      </c>
      <c r="X169">
        <v>3</v>
      </c>
      <c r="Y169">
        <f>LOOKUP(X169,{1,2,3,4,5},{5,4,3,2,1})</f>
        <v>3</v>
      </c>
      <c r="Z169">
        <v>3</v>
      </c>
      <c r="AA169">
        <v>3</v>
      </c>
      <c r="AB169">
        <v>3</v>
      </c>
      <c r="AC169">
        <v>3</v>
      </c>
      <c r="AD169">
        <f>LOOKUP(AC169,{1,2,3,4,5},{5,4,3,2,1})</f>
        <v>3</v>
      </c>
      <c r="AE169">
        <v>2</v>
      </c>
      <c r="AF169">
        <f>LOOKUP(AE169,{1,2,3,4,5},{5,4,3,2,1})</f>
        <v>4</v>
      </c>
      <c r="AG169">
        <v>2</v>
      </c>
      <c r="AH169">
        <f>LOOKUP(AG169,{1,2,3,4,5},{5,4,3,2,1})</f>
        <v>4</v>
      </c>
      <c r="AI169">
        <v>3</v>
      </c>
      <c r="AJ169">
        <v>3</v>
      </c>
      <c r="AK169">
        <v>4</v>
      </c>
      <c r="AL169">
        <v>3</v>
      </c>
      <c r="AM169">
        <v>4</v>
      </c>
      <c r="AN169">
        <v>4</v>
      </c>
      <c r="AO169">
        <v>3</v>
      </c>
      <c r="AP169">
        <v>3</v>
      </c>
      <c r="AQ169">
        <v>4</v>
      </c>
      <c r="AR169" s="2">
        <f t="shared" si="92"/>
        <v>12</v>
      </c>
      <c r="AS169">
        <f t="shared" si="93"/>
        <v>4</v>
      </c>
      <c r="AT169">
        <f t="shared" si="70"/>
        <v>11</v>
      </c>
      <c r="AU169">
        <f t="shared" si="71"/>
        <v>3.6667000000000001</v>
      </c>
      <c r="AV169">
        <f t="shared" si="72"/>
        <v>23</v>
      </c>
      <c r="AW169" s="3">
        <f t="shared" si="73"/>
        <v>3.8334000000000001</v>
      </c>
      <c r="AX169" s="2">
        <f t="shared" si="94"/>
        <v>20</v>
      </c>
      <c r="AY169">
        <f t="shared" si="95"/>
        <v>3.3332999999999999</v>
      </c>
      <c r="AZ169">
        <f t="shared" si="96"/>
        <v>23</v>
      </c>
      <c r="BA169">
        <f t="shared" si="97"/>
        <v>2.875</v>
      </c>
      <c r="BB169">
        <f t="shared" si="78"/>
        <v>43</v>
      </c>
      <c r="BC169" s="3">
        <f t="shared" si="79"/>
        <v>3.07</v>
      </c>
      <c r="BD169" s="2">
        <f t="shared" si="98"/>
        <v>10</v>
      </c>
      <c r="BE169">
        <f t="shared" si="99"/>
        <v>3.3332999999999999</v>
      </c>
      <c r="BF169">
        <f t="shared" si="100"/>
        <v>9</v>
      </c>
      <c r="BG169">
        <f t="shared" si="101"/>
        <v>3</v>
      </c>
      <c r="BH169">
        <f t="shared" si="84"/>
        <v>19</v>
      </c>
      <c r="BI169" s="3">
        <f t="shared" si="85"/>
        <v>3.17</v>
      </c>
      <c r="BJ169" s="2">
        <f t="shared" si="91"/>
        <v>21</v>
      </c>
      <c r="BK169" s="3">
        <f t="shared" si="86"/>
        <v>3.5</v>
      </c>
      <c r="BL169" s="2">
        <f t="shared" si="87"/>
        <v>10</v>
      </c>
      <c r="BM169" s="3">
        <f t="shared" si="88"/>
        <v>3.33</v>
      </c>
      <c r="BN169" s="2">
        <f t="shared" si="89"/>
        <v>116</v>
      </c>
      <c r="BO169" s="3">
        <f t="shared" si="90"/>
        <v>3.31</v>
      </c>
      <c r="BP169" s="1"/>
    </row>
    <row r="170" spans="1:68" x14ac:dyDescent="0.3">
      <c r="A170" s="30">
        <v>188</v>
      </c>
      <c r="B170" s="1"/>
      <c r="C170" s="2">
        <v>1</v>
      </c>
      <c r="D170">
        <v>2</v>
      </c>
      <c r="E170">
        <v>3</v>
      </c>
      <c r="F170">
        <v>4</v>
      </c>
      <c r="G170">
        <v>2</v>
      </c>
      <c r="H170">
        <v>2</v>
      </c>
      <c r="I170">
        <v>2</v>
      </c>
      <c r="J170">
        <v>2</v>
      </c>
      <c r="K170" s="37">
        <v>5</v>
      </c>
      <c r="L170">
        <v>2</v>
      </c>
      <c r="M170">
        <v>5</v>
      </c>
      <c r="N170">
        <v>5</v>
      </c>
      <c r="O170">
        <v>2</v>
      </c>
      <c r="P170">
        <v>2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2</v>
      </c>
      <c r="X170">
        <v>2</v>
      </c>
      <c r="Y170">
        <f>LOOKUP(X170,{1,2,3,4,5},{5,4,3,2,1})</f>
        <v>4</v>
      </c>
      <c r="Z170">
        <v>3</v>
      </c>
      <c r="AA170">
        <v>2</v>
      </c>
      <c r="AB170">
        <v>2</v>
      </c>
      <c r="AC170">
        <v>2</v>
      </c>
      <c r="AD170">
        <f>LOOKUP(AC170,{1,2,3,4,5},{5,4,3,2,1})</f>
        <v>4</v>
      </c>
      <c r="AE170">
        <v>1</v>
      </c>
      <c r="AF170">
        <f>LOOKUP(AE170,{1,2,3,4,5},{5,4,3,2,1})</f>
        <v>5</v>
      </c>
      <c r="AG170">
        <v>1</v>
      </c>
      <c r="AH170">
        <f>LOOKUP(AG170,{1,2,3,4,5},{5,4,3,2,1})</f>
        <v>5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3</v>
      </c>
      <c r="AQ170">
        <v>4</v>
      </c>
      <c r="AR170" s="2">
        <f t="shared" si="92"/>
        <v>9</v>
      </c>
      <c r="AS170">
        <f t="shared" si="93"/>
        <v>3</v>
      </c>
      <c r="AT170">
        <f t="shared" si="70"/>
        <v>12</v>
      </c>
      <c r="AU170">
        <f t="shared" si="71"/>
        <v>4</v>
      </c>
      <c r="AV170">
        <f t="shared" si="72"/>
        <v>21</v>
      </c>
      <c r="AW170" s="3">
        <f t="shared" si="73"/>
        <v>3.5</v>
      </c>
      <c r="AX170" s="2">
        <f t="shared" si="94"/>
        <v>18</v>
      </c>
      <c r="AY170">
        <f t="shared" si="95"/>
        <v>3</v>
      </c>
      <c r="AZ170">
        <f t="shared" si="96"/>
        <v>26</v>
      </c>
      <c r="BA170">
        <f t="shared" si="97"/>
        <v>3.25</v>
      </c>
      <c r="BB170">
        <f t="shared" si="78"/>
        <v>44</v>
      </c>
      <c r="BC170" s="3">
        <f t="shared" si="79"/>
        <v>3.14</v>
      </c>
      <c r="BD170" s="2">
        <f t="shared" si="98"/>
        <v>10</v>
      </c>
      <c r="BE170">
        <f t="shared" si="99"/>
        <v>3.3332999999999999</v>
      </c>
      <c r="BF170">
        <f t="shared" si="100"/>
        <v>7</v>
      </c>
      <c r="BG170">
        <f t="shared" si="101"/>
        <v>2.3332999999999999</v>
      </c>
      <c r="BH170">
        <f t="shared" si="84"/>
        <v>17</v>
      </c>
      <c r="BI170" s="3">
        <f t="shared" si="85"/>
        <v>2.83</v>
      </c>
      <c r="BJ170" s="2">
        <f t="shared" si="91"/>
        <v>26</v>
      </c>
      <c r="BK170" s="3">
        <f t="shared" si="86"/>
        <v>4.33</v>
      </c>
      <c r="BL170" s="2">
        <f t="shared" si="87"/>
        <v>11</v>
      </c>
      <c r="BM170" s="3">
        <f t="shared" si="88"/>
        <v>3.67</v>
      </c>
      <c r="BN170" s="2">
        <f t="shared" si="89"/>
        <v>119</v>
      </c>
      <c r="BO170" s="3">
        <f t="shared" si="90"/>
        <v>3.4</v>
      </c>
      <c r="BP170" s="1"/>
    </row>
    <row r="171" spans="1:68" x14ac:dyDescent="0.3">
      <c r="A171" s="30">
        <v>189</v>
      </c>
      <c r="B171" s="1"/>
      <c r="C171" s="2">
        <v>1</v>
      </c>
      <c r="D171">
        <v>5</v>
      </c>
      <c r="E171">
        <v>5</v>
      </c>
      <c r="F171">
        <v>4</v>
      </c>
      <c r="G171">
        <v>4</v>
      </c>
      <c r="H171">
        <v>4</v>
      </c>
      <c r="I171">
        <v>4</v>
      </c>
      <c r="J171">
        <v>4</v>
      </c>
      <c r="K171" s="37">
        <v>5</v>
      </c>
      <c r="L171">
        <v>2</v>
      </c>
      <c r="M171">
        <v>3</v>
      </c>
      <c r="N171">
        <v>2</v>
      </c>
      <c r="O171">
        <v>2</v>
      </c>
      <c r="P171">
        <v>3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3</v>
      </c>
      <c r="X171">
        <v>3</v>
      </c>
      <c r="Y171">
        <f>LOOKUP(X171,{1,2,3,4,5},{5,4,3,2,1})</f>
        <v>3</v>
      </c>
      <c r="Z171">
        <v>4</v>
      </c>
      <c r="AA171">
        <v>4</v>
      </c>
      <c r="AB171">
        <v>4</v>
      </c>
      <c r="AC171">
        <v>2</v>
      </c>
      <c r="AD171">
        <f>LOOKUP(AC171,{1,2,3,4,5},{5,4,3,2,1})</f>
        <v>4</v>
      </c>
      <c r="AE171">
        <v>2</v>
      </c>
      <c r="AF171">
        <f>LOOKUP(AE171,{1,2,3,4,5},{5,4,3,2,1})</f>
        <v>4</v>
      </c>
      <c r="AG171">
        <v>2</v>
      </c>
      <c r="AH171">
        <f>LOOKUP(AG171,{1,2,3,4,5},{5,4,3,2,1})</f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5</v>
      </c>
      <c r="AR171" s="2">
        <f t="shared" si="92"/>
        <v>14</v>
      </c>
      <c r="AS171">
        <f t="shared" si="93"/>
        <v>4.6666999999999996</v>
      </c>
      <c r="AT171">
        <f t="shared" si="70"/>
        <v>12</v>
      </c>
      <c r="AU171">
        <f t="shared" si="71"/>
        <v>4</v>
      </c>
      <c r="AV171">
        <f t="shared" si="72"/>
        <v>26</v>
      </c>
      <c r="AW171" s="3">
        <f t="shared" si="73"/>
        <v>4.3334000000000001</v>
      </c>
      <c r="AX171" s="2">
        <f t="shared" si="94"/>
        <v>23</v>
      </c>
      <c r="AY171">
        <f t="shared" si="95"/>
        <v>3.8332999999999999</v>
      </c>
      <c r="AZ171">
        <f t="shared" si="96"/>
        <v>25</v>
      </c>
      <c r="BA171">
        <f t="shared" si="97"/>
        <v>3.125</v>
      </c>
      <c r="BB171">
        <f t="shared" si="78"/>
        <v>48</v>
      </c>
      <c r="BC171" s="3">
        <f t="shared" si="79"/>
        <v>3.43</v>
      </c>
      <c r="BD171" s="2">
        <f t="shared" si="98"/>
        <v>10</v>
      </c>
      <c r="BE171">
        <f t="shared" si="99"/>
        <v>3.3332999999999999</v>
      </c>
      <c r="BF171">
        <f t="shared" si="100"/>
        <v>12</v>
      </c>
      <c r="BG171">
        <f t="shared" si="101"/>
        <v>4</v>
      </c>
      <c r="BH171">
        <f t="shared" si="84"/>
        <v>22</v>
      </c>
      <c r="BI171" s="3">
        <f t="shared" si="85"/>
        <v>3.67</v>
      </c>
      <c r="BJ171" s="2">
        <f t="shared" si="91"/>
        <v>24</v>
      </c>
      <c r="BK171" s="3">
        <f t="shared" si="86"/>
        <v>4</v>
      </c>
      <c r="BL171" s="2">
        <f t="shared" si="87"/>
        <v>13</v>
      </c>
      <c r="BM171" s="3">
        <f t="shared" si="88"/>
        <v>4.33</v>
      </c>
      <c r="BN171" s="2">
        <f t="shared" si="89"/>
        <v>133</v>
      </c>
      <c r="BO171" s="3">
        <f t="shared" si="90"/>
        <v>3.8</v>
      </c>
      <c r="BP171" s="1"/>
    </row>
    <row r="172" spans="1:68" x14ac:dyDescent="0.3">
      <c r="A172" s="30">
        <v>190</v>
      </c>
      <c r="B172" s="1"/>
      <c r="C172" s="2">
        <v>1</v>
      </c>
      <c r="D172">
        <v>2</v>
      </c>
      <c r="E172">
        <v>2</v>
      </c>
      <c r="F172">
        <v>1</v>
      </c>
      <c r="G172">
        <v>5</v>
      </c>
      <c r="H172">
        <v>4</v>
      </c>
      <c r="I172">
        <v>5</v>
      </c>
      <c r="J172">
        <v>1</v>
      </c>
      <c r="K172" s="37">
        <v>5</v>
      </c>
      <c r="L172">
        <v>4</v>
      </c>
      <c r="M172">
        <v>5</v>
      </c>
      <c r="N172">
        <v>1</v>
      </c>
      <c r="O172">
        <v>2</v>
      </c>
      <c r="P172">
        <v>2</v>
      </c>
      <c r="Q172">
        <v>2</v>
      </c>
      <c r="R172">
        <v>2</v>
      </c>
      <c r="S172">
        <v>5</v>
      </c>
      <c r="T172">
        <v>4</v>
      </c>
      <c r="U172">
        <v>4</v>
      </c>
      <c r="V172">
        <v>5</v>
      </c>
      <c r="W172">
        <v>5</v>
      </c>
      <c r="X172">
        <v>3</v>
      </c>
      <c r="Y172">
        <f>LOOKUP(X172,{1,2,3,4,5},{5,4,3,2,1})</f>
        <v>3</v>
      </c>
      <c r="Z172">
        <v>5</v>
      </c>
      <c r="AA172">
        <v>4</v>
      </c>
      <c r="AB172">
        <v>5</v>
      </c>
      <c r="AC172">
        <v>4</v>
      </c>
      <c r="AD172">
        <f>LOOKUP(AC172,{1,2,3,4,5},{5,4,3,2,1})</f>
        <v>2</v>
      </c>
      <c r="AE172">
        <v>2</v>
      </c>
      <c r="AF172">
        <f>LOOKUP(AE172,{1,2,3,4,5},{5,4,3,2,1})</f>
        <v>4</v>
      </c>
      <c r="AG172">
        <v>2</v>
      </c>
      <c r="AH172">
        <f>LOOKUP(AG172,{1,2,3,4,5},{5,4,3,2,1})</f>
        <v>4</v>
      </c>
      <c r="AI172">
        <v>2</v>
      </c>
      <c r="AJ172">
        <v>4</v>
      </c>
      <c r="AK172">
        <v>4</v>
      </c>
      <c r="AL172">
        <v>5</v>
      </c>
      <c r="AM172">
        <v>2</v>
      </c>
      <c r="AN172">
        <v>4</v>
      </c>
      <c r="AO172">
        <v>4</v>
      </c>
      <c r="AP172">
        <v>2</v>
      </c>
      <c r="AQ172">
        <v>2</v>
      </c>
      <c r="AR172" s="2">
        <f t="shared" si="92"/>
        <v>5</v>
      </c>
      <c r="AS172">
        <f t="shared" si="93"/>
        <v>1.6667000000000001</v>
      </c>
      <c r="AT172">
        <f t="shared" si="70"/>
        <v>11</v>
      </c>
      <c r="AU172">
        <f t="shared" si="71"/>
        <v>3.6667000000000001</v>
      </c>
      <c r="AV172">
        <f t="shared" si="72"/>
        <v>16</v>
      </c>
      <c r="AW172" s="3">
        <f t="shared" si="73"/>
        <v>2.6667000000000001</v>
      </c>
      <c r="AX172" s="2">
        <f t="shared" si="94"/>
        <v>20</v>
      </c>
      <c r="AY172">
        <f t="shared" si="95"/>
        <v>3.3332999999999999</v>
      </c>
      <c r="AZ172">
        <f t="shared" si="96"/>
        <v>26</v>
      </c>
      <c r="BA172">
        <f t="shared" si="97"/>
        <v>3.25</v>
      </c>
      <c r="BB172">
        <f t="shared" si="78"/>
        <v>46</v>
      </c>
      <c r="BC172" s="3">
        <f t="shared" si="79"/>
        <v>3.29</v>
      </c>
      <c r="BD172" s="2">
        <f t="shared" si="98"/>
        <v>13</v>
      </c>
      <c r="BE172">
        <f t="shared" si="99"/>
        <v>4.3333000000000004</v>
      </c>
      <c r="BF172">
        <f t="shared" si="100"/>
        <v>14</v>
      </c>
      <c r="BG172">
        <f t="shared" si="101"/>
        <v>4.6666999999999996</v>
      </c>
      <c r="BH172">
        <f t="shared" si="84"/>
        <v>27</v>
      </c>
      <c r="BI172" s="3">
        <f t="shared" si="85"/>
        <v>4.5</v>
      </c>
      <c r="BJ172" s="2">
        <f t="shared" si="91"/>
        <v>20</v>
      </c>
      <c r="BK172" s="3">
        <f t="shared" si="86"/>
        <v>3.33</v>
      </c>
      <c r="BL172" s="2">
        <f t="shared" si="87"/>
        <v>8</v>
      </c>
      <c r="BM172" s="3">
        <f t="shared" si="88"/>
        <v>2.67</v>
      </c>
      <c r="BN172" s="2">
        <f t="shared" si="89"/>
        <v>117</v>
      </c>
      <c r="BO172" s="3">
        <f t="shared" si="90"/>
        <v>3.34</v>
      </c>
      <c r="BP172" s="1"/>
    </row>
    <row r="173" spans="1:68" x14ac:dyDescent="0.3">
      <c r="A173" s="30">
        <v>191</v>
      </c>
      <c r="B173" s="1"/>
      <c r="C173" s="2">
        <v>1</v>
      </c>
      <c r="D173">
        <v>3</v>
      </c>
      <c r="E173">
        <v>3</v>
      </c>
      <c r="F173">
        <v>2</v>
      </c>
      <c r="G173">
        <v>4</v>
      </c>
      <c r="H173">
        <v>2</v>
      </c>
      <c r="I173">
        <v>4</v>
      </c>
      <c r="J173">
        <v>2</v>
      </c>
      <c r="K173" s="37">
        <v>5</v>
      </c>
      <c r="L173">
        <v>2</v>
      </c>
      <c r="M173">
        <v>2</v>
      </c>
      <c r="N173">
        <v>2</v>
      </c>
      <c r="O173">
        <v>2</v>
      </c>
      <c r="P173">
        <v>1</v>
      </c>
      <c r="Q173">
        <v>2</v>
      </c>
      <c r="R173">
        <v>2</v>
      </c>
      <c r="S173">
        <v>3</v>
      </c>
      <c r="T173">
        <v>2</v>
      </c>
      <c r="U173">
        <v>2</v>
      </c>
      <c r="V173">
        <v>4</v>
      </c>
      <c r="W173">
        <v>3</v>
      </c>
      <c r="X173">
        <v>3</v>
      </c>
      <c r="Y173">
        <f>LOOKUP(X173,{1,2,3,4,5},{5,4,3,2,1})</f>
        <v>3</v>
      </c>
      <c r="Z173">
        <v>4</v>
      </c>
      <c r="AA173">
        <v>3</v>
      </c>
      <c r="AB173">
        <v>4</v>
      </c>
      <c r="AC173">
        <v>4</v>
      </c>
      <c r="AD173">
        <f>LOOKUP(AC173,{1,2,3,4,5},{5,4,3,2,1})</f>
        <v>2</v>
      </c>
      <c r="AE173">
        <v>3</v>
      </c>
      <c r="AF173">
        <f>LOOKUP(AE173,{1,2,3,4,5},{5,4,3,2,1})</f>
        <v>3</v>
      </c>
      <c r="AG173">
        <v>3</v>
      </c>
      <c r="AH173">
        <f>LOOKUP(AG173,{1,2,3,4,5},{5,4,3,2,1})</f>
        <v>3</v>
      </c>
      <c r="AI173">
        <v>3</v>
      </c>
      <c r="AJ173">
        <v>3</v>
      </c>
      <c r="AK173">
        <v>4</v>
      </c>
      <c r="AL173">
        <v>3</v>
      </c>
      <c r="AM173">
        <v>4</v>
      </c>
      <c r="AN173">
        <v>4</v>
      </c>
      <c r="AO173">
        <v>4</v>
      </c>
      <c r="AP173">
        <v>3</v>
      </c>
      <c r="AQ173">
        <v>2</v>
      </c>
      <c r="AR173" s="2">
        <f t="shared" si="92"/>
        <v>8</v>
      </c>
      <c r="AS173">
        <f t="shared" si="93"/>
        <v>2.6667000000000001</v>
      </c>
      <c r="AT173">
        <f t="shared" si="70"/>
        <v>11</v>
      </c>
      <c r="AU173">
        <f t="shared" si="71"/>
        <v>3.6667000000000001</v>
      </c>
      <c r="AV173">
        <f t="shared" si="72"/>
        <v>19</v>
      </c>
      <c r="AW173" s="3">
        <f t="shared" si="73"/>
        <v>3.1667000000000001</v>
      </c>
      <c r="AX173" s="2">
        <f t="shared" si="94"/>
        <v>15</v>
      </c>
      <c r="AY173">
        <f t="shared" si="95"/>
        <v>2.5</v>
      </c>
      <c r="AZ173">
        <f t="shared" si="96"/>
        <v>17</v>
      </c>
      <c r="BA173">
        <f t="shared" si="97"/>
        <v>2.125</v>
      </c>
      <c r="BB173">
        <f t="shared" si="78"/>
        <v>32</v>
      </c>
      <c r="BC173" s="3">
        <f t="shared" si="79"/>
        <v>2.29</v>
      </c>
      <c r="BD173" s="2">
        <f t="shared" si="98"/>
        <v>10</v>
      </c>
      <c r="BE173">
        <f t="shared" si="99"/>
        <v>3.3332999999999999</v>
      </c>
      <c r="BF173">
        <f t="shared" si="100"/>
        <v>11</v>
      </c>
      <c r="BG173">
        <f t="shared" si="101"/>
        <v>3.6667000000000001</v>
      </c>
      <c r="BH173">
        <f t="shared" si="84"/>
        <v>21</v>
      </c>
      <c r="BI173" s="3">
        <f t="shared" si="85"/>
        <v>3.5</v>
      </c>
      <c r="BJ173" s="2">
        <f t="shared" si="91"/>
        <v>18</v>
      </c>
      <c r="BK173" s="3">
        <f t="shared" si="86"/>
        <v>3</v>
      </c>
      <c r="BL173" s="2">
        <f t="shared" si="87"/>
        <v>9</v>
      </c>
      <c r="BM173" s="3">
        <f t="shared" si="88"/>
        <v>3</v>
      </c>
      <c r="BN173" s="2">
        <f t="shared" si="89"/>
        <v>99</v>
      </c>
      <c r="BO173" s="3">
        <f t="shared" si="90"/>
        <v>2.83</v>
      </c>
      <c r="BP173" s="1"/>
    </row>
    <row r="174" spans="1:68" x14ac:dyDescent="0.3">
      <c r="A174" s="30">
        <v>192</v>
      </c>
      <c r="B174" s="1"/>
      <c r="C174" s="2">
        <v>1</v>
      </c>
      <c r="D174">
        <v>2</v>
      </c>
      <c r="E174">
        <v>3</v>
      </c>
      <c r="F174">
        <v>2</v>
      </c>
      <c r="G174">
        <v>5</v>
      </c>
      <c r="H174">
        <v>1</v>
      </c>
      <c r="I174">
        <v>4</v>
      </c>
      <c r="J174">
        <v>2</v>
      </c>
      <c r="K174" s="37">
        <v>5</v>
      </c>
      <c r="L174">
        <v>3</v>
      </c>
      <c r="M174">
        <v>2</v>
      </c>
      <c r="N174">
        <v>2</v>
      </c>
      <c r="O174">
        <v>1</v>
      </c>
      <c r="P174">
        <v>4</v>
      </c>
      <c r="Q174">
        <v>2</v>
      </c>
      <c r="R174">
        <v>4</v>
      </c>
      <c r="S174">
        <v>4</v>
      </c>
      <c r="T174">
        <v>3</v>
      </c>
      <c r="U174">
        <v>4</v>
      </c>
      <c r="V174">
        <v>5</v>
      </c>
      <c r="W174">
        <v>4</v>
      </c>
      <c r="X174">
        <v>2</v>
      </c>
      <c r="Y174">
        <f>LOOKUP(X174,{1,2,3,4,5},{5,4,3,2,1})</f>
        <v>4</v>
      </c>
      <c r="Z174">
        <v>4</v>
      </c>
      <c r="AA174">
        <v>4</v>
      </c>
      <c r="AB174">
        <v>4</v>
      </c>
      <c r="AC174">
        <v>3</v>
      </c>
      <c r="AD174">
        <f>LOOKUP(AC174,{1,2,3,4,5},{5,4,3,2,1})</f>
        <v>3</v>
      </c>
      <c r="AE174">
        <v>3</v>
      </c>
      <c r="AF174">
        <f>LOOKUP(AE174,{1,2,3,4,5},{5,4,3,2,1})</f>
        <v>3</v>
      </c>
      <c r="AG174">
        <v>2</v>
      </c>
      <c r="AH174">
        <f>LOOKUP(AG174,{1,2,3,4,5},{5,4,3,2,1})</f>
        <v>4</v>
      </c>
      <c r="AI174">
        <v>3</v>
      </c>
      <c r="AJ174">
        <v>4</v>
      </c>
      <c r="AK174">
        <v>4</v>
      </c>
      <c r="AL174">
        <v>5</v>
      </c>
      <c r="AM174">
        <v>5</v>
      </c>
      <c r="AN174">
        <v>4</v>
      </c>
      <c r="AO174">
        <v>5</v>
      </c>
      <c r="AP174">
        <v>3</v>
      </c>
      <c r="AQ174">
        <v>4</v>
      </c>
      <c r="AR174" s="2">
        <f t="shared" si="92"/>
        <v>7</v>
      </c>
      <c r="AS174">
        <f t="shared" si="93"/>
        <v>2.3332999999999999</v>
      </c>
      <c r="AT174">
        <f t="shared" si="70"/>
        <v>14</v>
      </c>
      <c r="AU174">
        <f t="shared" si="71"/>
        <v>4.6666999999999996</v>
      </c>
      <c r="AV174">
        <f t="shared" si="72"/>
        <v>21</v>
      </c>
      <c r="AW174" s="3">
        <f t="shared" si="73"/>
        <v>3.5</v>
      </c>
      <c r="AX174" s="2">
        <f t="shared" si="94"/>
        <v>22</v>
      </c>
      <c r="AY174">
        <f t="shared" si="95"/>
        <v>3.6667000000000001</v>
      </c>
      <c r="AZ174">
        <f t="shared" si="96"/>
        <v>19</v>
      </c>
      <c r="BA174">
        <f t="shared" si="97"/>
        <v>2.375</v>
      </c>
      <c r="BB174">
        <f t="shared" si="78"/>
        <v>41</v>
      </c>
      <c r="BC174" s="3">
        <f t="shared" si="79"/>
        <v>2.93</v>
      </c>
      <c r="BD174" s="2">
        <f t="shared" si="98"/>
        <v>13</v>
      </c>
      <c r="BE174">
        <f t="shared" si="99"/>
        <v>4.3333000000000004</v>
      </c>
      <c r="BF174">
        <f t="shared" si="100"/>
        <v>12</v>
      </c>
      <c r="BG174">
        <f t="shared" si="101"/>
        <v>4</v>
      </c>
      <c r="BH174">
        <f t="shared" si="84"/>
        <v>25</v>
      </c>
      <c r="BI174" s="3">
        <f t="shared" si="85"/>
        <v>4.17</v>
      </c>
      <c r="BJ174" s="2">
        <f t="shared" si="91"/>
        <v>21</v>
      </c>
      <c r="BK174" s="3">
        <f t="shared" si="86"/>
        <v>3.5</v>
      </c>
      <c r="BL174" s="2">
        <f t="shared" si="87"/>
        <v>12</v>
      </c>
      <c r="BM174" s="3">
        <f t="shared" si="88"/>
        <v>4</v>
      </c>
      <c r="BN174" s="2">
        <f t="shared" si="89"/>
        <v>120</v>
      </c>
      <c r="BO174" s="3">
        <f t="shared" si="90"/>
        <v>3.43</v>
      </c>
      <c r="BP174" s="1"/>
    </row>
    <row r="175" spans="1:68" x14ac:dyDescent="0.3">
      <c r="A175" s="30">
        <v>193</v>
      </c>
      <c r="B175" s="1"/>
      <c r="C175" s="2">
        <v>1</v>
      </c>
      <c r="D175">
        <v>4</v>
      </c>
      <c r="E175">
        <v>4</v>
      </c>
      <c r="F175">
        <v>2</v>
      </c>
      <c r="G175">
        <v>4</v>
      </c>
      <c r="H175">
        <v>3</v>
      </c>
      <c r="I175">
        <v>3</v>
      </c>
      <c r="J175">
        <v>2</v>
      </c>
      <c r="K175" s="37">
        <v>5</v>
      </c>
      <c r="L175">
        <v>3</v>
      </c>
      <c r="M175">
        <v>2</v>
      </c>
      <c r="N175">
        <v>2</v>
      </c>
      <c r="O175">
        <v>2</v>
      </c>
      <c r="P175">
        <v>2</v>
      </c>
      <c r="Q175">
        <v>3</v>
      </c>
      <c r="R175">
        <v>3</v>
      </c>
      <c r="S175">
        <v>3</v>
      </c>
      <c r="T175">
        <v>2</v>
      </c>
      <c r="U175">
        <v>2</v>
      </c>
      <c r="V175">
        <v>4</v>
      </c>
      <c r="W175">
        <v>3</v>
      </c>
      <c r="X175">
        <v>2</v>
      </c>
      <c r="Y175">
        <f>LOOKUP(X175,{1,2,3,4,5},{5,4,3,2,1})</f>
        <v>4</v>
      </c>
      <c r="Z175">
        <v>3</v>
      </c>
      <c r="AA175">
        <v>4</v>
      </c>
      <c r="AB175">
        <v>3</v>
      </c>
      <c r="AC175">
        <v>2</v>
      </c>
      <c r="AD175">
        <f>LOOKUP(AC175,{1,2,3,4,5},{5,4,3,2,1})</f>
        <v>4</v>
      </c>
      <c r="AE175">
        <v>2</v>
      </c>
      <c r="AF175">
        <f>LOOKUP(AE175,{1,2,3,4,5},{5,4,3,2,1})</f>
        <v>4</v>
      </c>
      <c r="AG175">
        <v>2</v>
      </c>
      <c r="AH175">
        <f>LOOKUP(AG175,{1,2,3,4,5},{5,4,3,2,1})</f>
        <v>4</v>
      </c>
      <c r="AI175">
        <v>4</v>
      </c>
      <c r="AJ175">
        <v>4</v>
      </c>
      <c r="AK175">
        <v>4</v>
      </c>
      <c r="AL175">
        <v>4</v>
      </c>
      <c r="AM175">
        <v>4</v>
      </c>
      <c r="AN175">
        <v>4</v>
      </c>
      <c r="AO175">
        <v>3</v>
      </c>
      <c r="AP175">
        <v>4</v>
      </c>
      <c r="AQ175">
        <v>4</v>
      </c>
      <c r="AR175" s="2">
        <f t="shared" si="92"/>
        <v>10</v>
      </c>
      <c r="AS175">
        <f t="shared" si="93"/>
        <v>3.3332999999999999</v>
      </c>
      <c r="AT175">
        <f t="shared" si="70"/>
        <v>12</v>
      </c>
      <c r="AU175">
        <f t="shared" si="71"/>
        <v>4</v>
      </c>
      <c r="AV175">
        <f t="shared" si="72"/>
        <v>22</v>
      </c>
      <c r="AW175" s="3">
        <f t="shared" si="73"/>
        <v>3.6667000000000001</v>
      </c>
      <c r="AX175" s="2">
        <f t="shared" si="94"/>
        <v>17</v>
      </c>
      <c r="AY175">
        <f t="shared" si="95"/>
        <v>2.8332999999999999</v>
      </c>
      <c r="AZ175">
        <f t="shared" si="96"/>
        <v>19</v>
      </c>
      <c r="BA175">
        <f t="shared" si="97"/>
        <v>2.375</v>
      </c>
      <c r="BB175">
        <f t="shared" si="78"/>
        <v>36</v>
      </c>
      <c r="BC175" s="3">
        <f t="shared" si="79"/>
        <v>2.57</v>
      </c>
      <c r="BD175" s="2">
        <f t="shared" si="98"/>
        <v>11</v>
      </c>
      <c r="BE175">
        <f t="shared" si="99"/>
        <v>3.6667000000000001</v>
      </c>
      <c r="BF175">
        <f t="shared" si="100"/>
        <v>10</v>
      </c>
      <c r="BG175">
        <f t="shared" si="101"/>
        <v>3.3332999999999999</v>
      </c>
      <c r="BH175">
        <f t="shared" si="84"/>
        <v>21</v>
      </c>
      <c r="BI175" s="3">
        <f t="shared" si="85"/>
        <v>3.5</v>
      </c>
      <c r="BJ175" s="2">
        <f t="shared" si="91"/>
        <v>24</v>
      </c>
      <c r="BK175" s="3">
        <f t="shared" si="86"/>
        <v>4</v>
      </c>
      <c r="BL175" s="2">
        <f t="shared" si="87"/>
        <v>11</v>
      </c>
      <c r="BM175" s="3">
        <f t="shared" si="88"/>
        <v>3.67</v>
      </c>
      <c r="BN175" s="2">
        <f t="shared" si="89"/>
        <v>114</v>
      </c>
      <c r="BO175" s="3">
        <f t="shared" si="90"/>
        <v>3.26</v>
      </c>
      <c r="BP175" s="1"/>
    </row>
    <row r="176" spans="1:68" x14ac:dyDescent="0.3">
      <c r="A176" s="30">
        <v>194</v>
      </c>
      <c r="B176" s="1"/>
      <c r="C176" s="2">
        <v>1</v>
      </c>
      <c r="D176">
        <v>2</v>
      </c>
      <c r="E176">
        <v>4</v>
      </c>
      <c r="F176">
        <v>3</v>
      </c>
      <c r="G176">
        <v>4</v>
      </c>
      <c r="H176">
        <v>2</v>
      </c>
      <c r="I176">
        <v>5</v>
      </c>
      <c r="J176">
        <v>3</v>
      </c>
      <c r="K176" s="37">
        <v>5</v>
      </c>
      <c r="L176">
        <v>2</v>
      </c>
      <c r="M176">
        <v>3</v>
      </c>
      <c r="N176">
        <v>3</v>
      </c>
      <c r="O176">
        <v>3</v>
      </c>
      <c r="P176">
        <v>2</v>
      </c>
      <c r="Q176">
        <v>2</v>
      </c>
      <c r="R176">
        <v>2</v>
      </c>
      <c r="S176">
        <v>2</v>
      </c>
      <c r="T176">
        <v>3</v>
      </c>
      <c r="U176">
        <v>2</v>
      </c>
      <c r="V176">
        <v>5</v>
      </c>
      <c r="W176">
        <v>3</v>
      </c>
      <c r="X176">
        <v>1</v>
      </c>
      <c r="Y176">
        <f>LOOKUP(X176,{1,2,3,4,5},{5,4,3,2,1})</f>
        <v>5</v>
      </c>
      <c r="Z176">
        <v>2</v>
      </c>
      <c r="AA176">
        <v>4</v>
      </c>
      <c r="AB176">
        <v>3</v>
      </c>
      <c r="AC176">
        <v>3</v>
      </c>
      <c r="AD176">
        <f>LOOKUP(AC176,{1,2,3,4,5},{5,4,3,2,1})</f>
        <v>3</v>
      </c>
      <c r="AE176">
        <v>2</v>
      </c>
      <c r="AF176">
        <f>LOOKUP(AE176,{1,2,3,4,5},{5,4,3,2,1})</f>
        <v>4</v>
      </c>
      <c r="AG176">
        <v>2</v>
      </c>
      <c r="AH176">
        <f>LOOKUP(AG176,{1,2,3,4,5},{5,4,3,2,1})</f>
        <v>4</v>
      </c>
      <c r="AI176">
        <v>4</v>
      </c>
      <c r="AJ176">
        <v>4</v>
      </c>
      <c r="AK176">
        <v>4</v>
      </c>
      <c r="AL176">
        <v>3</v>
      </c>
      <c r="AM176">
        <v>3</v>
      </c>
      <c r="AN176">
        <v>3</v>
      </c>
      <c r="AO176">
        <v>4</v>
      </c>
      <c r="AP176">
        <v>3</v>
      </c>
      <c r="AQ176">
        <v>4</v>
      </c>
      <c r="AR176" s="2">
        <f t="shared" si="92"/>
        <v>9</v>
      </c>
      <c r="AS176">
        <f t="shared" si="93"/>
        <v>3</v>
      </c>
      <c r="AT176">
        <f t="shared" si="70"/>
        <v>9</v>
      </c>
      <c r="AU176">
        <f t="shared" si="71"/>
        <v>3</v>
      </c>
      <c r="AV176">
        <f t="shared" si="72"/>
        <v>18</v>
      </c>
      <c r="AW176" s="3">
        <f t="shared" si="73"/>
        <v>3</v>
      </c>
      <c r="AX176" s="2">
        <f t="shared" si="94"/>
        <v>18</v>
      </c>
      <c r="AY176">
        <f t="shared" si="95"/>
        <v>3</v>
      </c>
      <c r="AZ176">
        <f t="shared" si="96"/>
        <v>20</v>
      </c>
      <c r="BA176">
        <f t="shared" si="97"/>
        <v>2.5</v>
      </c>
      <c r="BB176">
        <f t="shared" si="78"/>
        <v>38</v>
      </c>
      <c r="BC176" s="3">
        <f t="shared" si="79"/>
        <v>2.71</v>
      </c>
      <c r="BD176" s="2">
        <f t="shared" si="98"/>
        <v>13</v>
      </c>
      <c r="BE176">
        <f t="shared" si="99"/>
        <v>4.3333000000000004</v>
      </c>
      <c r="BF176">
        <f t="shared" si="100"/>
        <v>9</v>
      </c>
      <c r="BG176">
        <f t="shared" si="101"/>
        <v>3</v>
      </c>
      <c r="BH176">
        <f t="shared" si="84"/>
        <v>22</v>
      </c>
      <c r="BI176" s="3">
        <f t="shared" si="85"/>
        <v>3.67</v>
      </c>
      <c r="BJ176" s="2">
        <f t="shared" si="91"/>
        <v>23</v>
      </c>
      <c r="BK176" s="3">
        <f t="shared" si="86"/>
        <v>3.83</v>
      </c>
      <c r="BL176" s="2">
        <f t="shared" si="87"/>
        <v>11</v>
      </c>
      <c r="BM176" s="3">
        <f t="shared" si="88"/>
        <v>3.67</v>
      </c>
      <c r="BN176" s="2">
        <f t="shared" si="89"/>
        <v>112</v>
      </c>
      <c r="BO176" s="3">
        <f t="shared" si="90"/>
        <v>3.2</v>
      </c>
      <c r="BP176" s="1"/>
    </row>
    <row r="177" spans="1:68" x14ac:dyDescent="0.3">
      <c r="A177" s="30">
        <v>196</v>
      </c>
      <c r="B177" s="1"/>
      <c r="C177" s="2">
        <v>1</v>
      </c>
      <c r="D177">
        <v>3</v>
      </c>
      <c r="E177">
        <v>2</v>
      </c>
      <c r="F177">
        <v>2</v>
      </c>
      <c r="G177">
        <v>4</v>
      </c>
      <c r="H177">
        <v>2</v>
      </c>
      <c r="I177">
        <v>3</v>
      </c>
      <c r="J177">
        <v>1</v>
      </c>
      <c r="K177" s="37">
        <v>5</v>
      </c>
      <c r="L177">
        <v>3</v>
      </c>
      <c r="M177">
        <v>2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4</v>
      </c>
      <c r="W177">
        <v>3</v>
      </c>
      <c r="X177">
        <v>4</v>
      </c>
      <c r="Y177">
        <f>LOOKUP(X177,{1,2,3,4,5},{5,4,3,2,1})</f>
        <v>2</v>
      </c>
      <c r="Z177">
        <v>4</v>
      </c>
      <c r="AA177">
        <v>3</v>
      </c>
      <c r="AB177">
        <v>3</v>
      </c>
      <c r="AC177">
        <v>2</v>
      </c>
      <c r="AD177">
        <f>LOOKUP(AC177,{1,2,3,4,5},{5,4,3,2,1})</f>
        <v>4</v>
      </c>
      <c r="AE177">
        <v>2</v>
      </c>
      <c r="AF177">
        <f>LOOKUP(AE177,{1,2,3,4,5},{5,4,3,2,1})</f>
        <v>4</v>
      </c>
      <c r="AG177">
        <v>2</v>
      </c>
      <c r="AH177">
        <f>LOOKUP(AG177,{1,2,3,4,5},{5,4,3,2,1})</f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3</v>
      </c>
      <c r="AP177">
        <v>3</v>
      </c>
      <c r="AQ177">
        <v>3</v>
      </c>
      <c r="AR177" s="2">
        <f t="shared" si="92"/>
        <v>7</v>
      </c>
      <c r="AS177">
        <f t="shared" si="93"/>
        <v>2.3332999999999999</v>
      </c>
      <c r="AT177">
        <f t="shared" si="70"/>
        <v>12</v>
      </c>
      <c r="AU177">
        <f t="shared" si="71"/>
        <v>4</v>
      </c>
      <c r="AV177">
        <f t="shared" si="72"/>
        <v>19</v>
      </c>
      <c r="AW177" s="3">
        <f t="shared" si="73"/>
        <v>3.1667000000000001</v>
      </c>
      <c r="AX177" s="2">
        <f t="shared" si="94"/>
        <v>14</v>
      </c>
      <c r="AY177">
        <f t="shared" si="95"/>
        <v>2.3332999999999999</v>
      </c>
      <c r="AZ177">
        <f t="shared" si="96"/>
        <v>14</v>
      </c>
      <c r="BA177">
        <f t="shared" si="97"/>
        <v>1.75</v>
      </c>
      <c r="BB177">
        <f t="shared" si="78"/>
        <v>28</v>
      </c>
      <c r="BC177" s="3">
        <f t="shared" si="79"/>
        <v>2</v>
      </c>
      <c r="BD177" s="2">
        <f t="shared" si="98"/>
        <v>9</v>
      </c>
      <c r="BE177">
        <f t="shared" si="99"/>
        <v>3</v>
      </c>
      <c r="BF177">
        <f t="shared" si="100"/>
        <v>10</v>
      </c>
      <c r="BG177">
        <f t="shared" si="101"/>
        <v>3.3332999999999999</v>
      </c>
      <c r="BH177">
        <f t="shared" si="84"/>
        <v>19</v>
      </c>
      <c r="BI177" s="3">
        <f t="shared" si="85"/>
        <v>3.17</v>
      </c>
      <c r="BJ177" s="2">
        <f t="shared" si="91"/>
        <v>24</v>
      </c>
      <c r="BK177" s="3">
        <f t="shared" si="86"/>
        <v>4</v>
      </c>
      <c r="BL177" s="2">
        <f t="shared" si="87"/>
        <v>9</v>
      </c>
      <c r="BM177" s="3">
        <f t="shared" si="88"/>
        <v>3</v>
      </c>
      <c r="BN177" s="2">
        <f t="shared" si="89"/>
        <v>99</v>
      </c>
      <c r="BO177" s="3">
        <f t="shared" si="90"/>
        <v>2.83</v>
      </c>
      <c r="BP177" s="1"/>
    </row>
    <row r="178" spans="1:68" ht="15" thickBot="1" x14ac:dyDescent="0.35">
      <c r="A178" s="28">
        <v>197</v>
      </c>
      <c r="B178" s="1"/>
      <c r="C178" s="4">
        <v>1</v>
      </c>
      <c r="D178" s="5">
        <v>2</v>
      </c>
      <c r="E178" s="5">
        <v>3</v>
      </c>
      <c r="F178" s="5">
        <v>3</v>
      </c>
      <c r="G178" s="5">
        <v>5</v>
      </c>
      <c r="H178" s="5">
        <v>2</v>
      </c>
      <c r="I178" s="5">
        <v>3</v>
      </c>
      <c r="J178" s="5">
        <v>2</v>
      </c>
      <c r="K178" s="38">
        <v>5</v>
      </c>
      <c r="L178" s="5">
        <v>2</v>
      </c>
      <c r="M178" s="5">
        <v>2</v>
      </c>
      <c r="N178" s="5">
        <v>2</v>
      </c>
      <c r="O178" s="5">
        <v>2</v>
      </c>
      <c r="P178" s="5">
        <v>2</v>
      </c>
      <c r="Q178" s="5">
        <v>2</v>
      </c>
      <c r="R178" s="5">
        <v>2</v>
      </c>
      <c r="S178" s="5">
        <v>2</v>
      </c>
      <c r="T178" s="5">
        <v>2</v>
      </c>
      <c r="U178" s="5">
        <v>2</v>
      </c>
      <c r="V178" s="5">
        <v>4</v>
      </c>
      <c r="W178" s="5">
        <v>3</v>
      </c>
      <c r="X178" s="5">
        <v>2</v>
      </c>
      <c r="Y178">
        <f>LOOKUP(X178,{1,2,3,4,5},{5,4,3,2,1})</f>
        <v>4</v>
      </c>
      <c r="Z178" s="5">
        <v>3</v>
      </c>
      <c r="AA178" s="5">
        <v>3</v>
      </c>
      <c r="AB178" s="5">
        <v>3</v>
      </c>
      <c r="AC178" s="5">
        <v>2</v>
      </c>
      <c r="AD178">
        <f>LOOKUP(AC178,{1,2,3,4,5},{5,4,3,2,1})</f>
        <v>4</v>
      </c>
      <c r="AE178" s="5">
        <v>2</v>
      </c>
      <c r="AF178">
        <f>LOOKUP(AE178,{1,2,3,4,5},{5,4,3,2,1})</f>
        <v>4</v>
      </c>
      <c r="AG178" s="5">
        <v>2</v>
      </c>
      <c r="AH178">
        <f>LOOKUP(AG178,{1,2,3,4,5},{5,4,3,2,1})</f>
        <v>4</v>
      </c>
      <c r="AI178" s="5">
        <v>3</v>
      </c>
      <c r="AJ178" s="5">
        <v>3</v>
      </c>
      <c r="AK178" s="5">
        <v>3</v>
      </c>
      <c r="AL178" s="5">
        <v>4</v>
      </c>
      <c r="AM178" s="5">
        <v>3</v>
      </c>
      <c r="AN178" s="5">
        <v>3</v>
      </c>
      <c r="AO178" s="5">
        <v>3</v>
      </c>
      <c r="AP178" s="5">
        <v>2</v>
      </c>
      <c r="AQ178" s="5">
        <v>2</v>
      </c>
      <c r="AR178" s="4">
        <f t="shared" si="92"/>
        <v>8</v>
      </c>
      <c r="AS178" s="5">
        <f t="shared" si="93"/>
        <v>2.6667000000000001</v>
      </c>
      <c r="AT178" s="5">
        <f t="shared" si="70"/>
        <v>10</v>
      </c>
      <c r="AU178" s="5">
        <f t="shared" si="71"/>
        <v>3.3332999999999999</v>
      </c>
      <c r="AV178" s="5">
        <f t="shared" si="72"/>
        <v>18</v>
      </c>
      <c r="AW178" s="6">
        <f t="shared" si="73"/>
        <v>3</v>
      </c>
      <c r="AX178" s="4">
        <f t="shared" si="94"/>
        <v>16</v>
      </c>
      <c r="AY178" s="5">
        <f t="shared" si="95"/>
        <v>2.6667000000000001</v>
      </c>
      <c r="AZ178" s="5">
        <f t="shared" si="96"/>
        <v>16</v>
      </c>
      <c r="BA178" s="5">
        <f t="shared" si="97"/>
        <v>2</v>
      </c>
      <c r="BB178" s="5">
        <f t="shared" si="78"/>
        <v>32</v>
      </c>
      <c r="BC178" s="6">
        <f t="shared" si="79"/>
        <v>2.29</v>
      </c>
      <c r="BD178" s="4">
        <f t="shared" si="98"/>
        <v>11</v>
      </c>
      <c r="BE178" s="5">
        <f t="shared" si="99"/>
        <v>3.6667000000000001</v>
      </c>
      <c r="BF178" s="5">
        <f t="shared" si="100"/>
        <v>9</v>
      </c>
      <c r="BG178" s="5">
        <f t="shared" si="101"/>
        <v>3</v>
      </c>
      <c r="BH178" s="5">
        <f t="shared" si="84"/>
        <v>20</v>
      </c>
      <c r="BI178" s="6">
        <f t="shared" si="85"/>
        <v>3.33</v>
      </c>
      <c r="BJ178" s="2">
        <f t="shared" si="91"/>
        <v>21</v>
      </c>
      <c r="BK178" s="6">
        <f t="shared" si="86"/>
        <v>3.5</v>
      </c>
      <c r="BL178" s="4">
        <f t="shared" si="87"/>
        <v>7</v>
      </c>
      <c r="BM178" s="6">
        <f t="shared" si="88"/>
        <v>2.33</v>
      </c>
      <c r="BN178" s="4">
        <f t="shared" si="89"/>
        <v>98</v>
      </c>
      <c r="BO178" s="6">
        <f t="shared" si="90"/>
        <v>2.8</v>
      </c>
      <c r="BP178" s="1"/>
    </row>
    <row r="179" spans="1:68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7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</row>
    <row r="180" spans="1:68" x14ac:dyDescent="0.3">
      <c r="A180" s="1"/>
      <c r="B180" s="1"/>
      <c r="C180" s="1"/>
      <c r="D180" t="s">
        <v>1067</v>
      </c>
      <c r="E180" t="s">
        <v>1067</v>
      </c>
      <c r="F180" t="s">
        <v>1067</v>
      </c>
      <c r="G180" t="s">
        <v>1067</v>
      </c>
      <c r="H180" t="s">
        <v>1067</v>
      </c>
      <c r="I180" t="s">
        <v>1067</v>
      </c>
      <c r="J180" t="s">
        <v>1067</v>
      </c>
      <c r="K180" t="s">
        <v>1067</v>
      </c>
      <c r="L180" t="s">
        <v>1067</v>
      </c>
      <c r="M180" t="s">
        <v>1067</v>
      </c>
      <c r="N180" t="s">
        <v>1067</v>
      </c>
      <c r="O180" t="s">
        <v>1067</v>
      </c>
      <c r="P180" t="s">
        <v>1067</v>
      </c>
      <c r="Q180" t="s">
        <v>1067</v>
      </c>
      <c r="R180" t="s">
        <v>1067</v>
      </c>
      <c r="S180" t="s">
        <v>1067</v>
      </c>
      <c r="T180" t="s">
        <v>1067</v>
      </c>
      <c r="U180" t="s">
        <v>1067</v>
      </c>
      <c r="V180" t="s">
        <v>1067</v>
      </c>
      <c r="W180" t="s">
        <v>1067</v>
      </c>
      <c r="X180" t="s">
        <v>1067</v>
      </c>
      <c r="Y180" t="s">
        <v>1067</v>
      </c>
      <c r="Z180" t="s">
        <v>1067</v>
      </c>
      <c r="AA180" t="s">
        <v>1067</v>
      </c>
      <c r="AB180" t="s">
        <v>1067</v>
      </c>
      <c r="AC180" t="s">
        <v>1067</v>
      </c>
      <c r="AD180" t="s">
        <v>1067</v>
      </c>
      <c r="AE180" t="s">
        <v>1067</v>
      </c>
      <c r="AF180" t="s">
        <v>1067</v>
      </c>
      <c r="AG180" t="s">
        <v>1067</v>
      </c>
      <c r="AH180" t="s">
        <v>1067</v>
      </c>
      <c r="AI180" t="s">
        <v>1067</v>
      </c>
      <c r="AJ180" t="s">
        <v>1067</v>
      </c>
      <c r="AK180" t="s">
        <v>1067</v>
      </c>
      <c r="AL180" t="s">
        <v>1067</v>
      </c>
      <c r="AM180" t="s">
        <v>1067</v>
      </c>
      <c r="AN180" t="s">
        <v>1067</v>
      </c>
      <c r="AO180" t="s">
        <v>1067</v>
      </c>
      <c r="AP180" t="s">
        <v>1067</v>
      </c>
      <c r="AQ180" t="s">
        <v>1067</v>
      </c>
      <c r="AR180" t="s">
        <v>1068</v>
      </c>
      <c r="AS180" t="s">
        <v>1068</v>
      </c>
      <c r="AT180" t="s">
        <v>1068</v>
      </c>
      <c r="AU180" t="s">
        <v>1068</v>
      </c>
      <c r="AV180" t="s">
        <v>1068</v>
      </c>
      <c r="AW180" t="s">
        <v>1068</v>
      </c>
      <c r="AX180" t="s">
        <v>1068</v>
      </c>
      <c r="AY180" t="s">
        <v>1068</v>
      </c>
      <c r="AZ180" t="s">
        <v>1068</v>
      </c>
      <c r="BA180" t="s">
        <v>1068</v>
      </c>
      <c r="BB180" t="s">
        <v>1068</v>
      </c>
      <c r="BC180" t="s">
        <v>1068</v>
      </c>
      <c r="BD180" t="s">
        <v>1068</v>
      </c>
      <c r="BE180" t="s">
        <v>1068</v>
      </c>
      <c r="BF180" t="s">
        <v>1068</v>
      </c>
      <c r="BG180" t="s">
        <v>1068</v>
      </c>
      <c r="BH180" t="s">
        <v>1068</v>
      </c>
      <c r="BI180" t="s">
        <v>1068</v>
      </c>
      <c r="BJ180" t="s">
        <v>1068</v>
      </c>
      <c r="BK180" t="s">
        <v>1068</v>
      </c>
      <c r="BL180" t="s">
        <v>1068</v>
      </c>
      <c r="BM180" t="s">
        <v>1068</v>
      </c>
      <c r="BN180" t="s">
        <v>1068</v>
      </c>
      <c r="BO180" t="s">
        <v>1068</v>
      </c>
      <c r="BP180" s="1"/>
    </row>
    <row r="181" spans="1:68" x14ac:dyDescent="0.3">
      <c r="A181" s="1"/>
      <c r="B181" s="1"/>
      <c r="C181" s="1"/>
      <c r="D181">
        <f t="shared" ref="D181:AQ181" si="102">COUNTIF(D4:D178,1)</f>
        <v>8</v>
      </c>
      <c r="E181">
        <f t="shared" si="102"/>
        <v>1</v>
      </c>
      <c r="F181">
        <f t="shared" si="102"/>
        <v>30</v>
      </c>
      <c r="G181">
        <f t="shared" si="102"/>
        <v>3</v>
      </c>
      <c r="H181">
        <f t="shared" si="102"/>
        <v>24</v>
      </c>
      <c r="I181">
        <f t="shared" si="102"/>
        <v>2</v>
      </c>
      <c r="J181">
        <f t="shared" si="102"/>
        <v>44</v>
      </c>
      <c r="K181">
        <f t="shared" si="102"/>
        <v>0</v>
      </c>
      <c r="L181">
        <f t="shared" si="102"/>
        <v>15</v>
      </c>
      <c r="M181">
        <f t="shared" si="102"/>
        <v>16</v>
      </c>
      <c r="N181">
        <f t="shared" si="102"/>
        <v>57</v>
      </c>
      <c r="O181">
        <f t="shared" si="102"/>
        <v>42</v>
      </c>
      <c r="P181">
        <f t="shared" si="102"/>
        <v>39</v>
      </c>
      <c r="Q181">
        <f t="shared" si="102"/>
        <v>13</v>
      </c>
      <c r="R181">
        <f t="shared" si="102"/>
        <v>4</v>
      </c>
      <c r="S181">
        <f t="shared" si="102"/>
        <v>6</v>
      </c>
      <c r="T181">
        <f t="shared" si="102"/>
        <v>10</v>
      </c>
      <c r="U181">
        <f t="shared" si="102"/>
        <v>9</v>
      </c>
      <c r="V181">
        <f t="shared" si="102"/>
        <v>1</v>
      </c>
      <c r="W181">
        <f t="shared" si="102"/>
        <v>14</v>
      </c>
      <c r="X181">
        <f t="shared" si="102"/>
        <v>50</v>
      </c>
      <c r="Y181">
        <f t="shared" si="102"/>
        <v>1</v>
      </c>
      <c r="Z181">
        <f t="shared" si="102"/>
        <v>4</v>
      </c>
      <c r="AA181">
        <f t="shared" si="102"/>
        <v>8</v>
      </c>
      <c r="AB181">
        <f t="shared" si="102"/>
        <v>2</v>
      </c>
      <c r="AC181">
        <f t="shared" si="102"/>
        <v>21</v>
      </c>
      <c r="AD181">
        <f t="shared" si="102"/>
        <v>5</v>
      </c>
      <c r="AE181">
        <f t="shared" si="102"/>
        <v>39</v>
      </c>
      <c r="AF181">
        <f t="shared" si="102"/>
        <v>3</v>
      </c>
      <c r="AG181">
        <f t="shared" si="102"/>
        <v>51</v>
      </c>
      <c r="AH181">
        <f t="shared" si="102"/>
        <v>0</v>
      </c>
      <c r="AI181">
        <f t="shared" si="102"/>
        <v>1</v>
      </c>
      <c r="AJ181">
        <f t="shared" si="102"/>
        <v>1</v>
      </c>
      <c r="AK181">
        <f t="shared" si="102"/>
        <v>0</v>
      </c>
      <c r="AL181">
        <f t="shared" si="102"/>
        <v>0</v>
      </c>
      <c r="AM181">
        <f t="shared" si="102"/>
        <v>2</v>
      </c>
      <c r="AN181">
        <f t="shared" si="102"/>
        <v>2</v>
      </c>
      <c r="AO181">
        <f t="shared" si="102"/>
        <v>25</v>
      </c>
      <c r="AP181">
        <f t="shared" si="102"/>
        <v>19</v>
      </c>
      <c r="AQ181">
        <f t="shared" si="102"/>
        <v>31</v>
      </c>
      <c r="AR181">
        <f t="shared" ref="AR181:BO181" si="103">COUNT(AR4:AR178)</f>
        <v>175</v>
      </c>
      <c r="AS181">
        <f t="shared" si="103"/>
        <v>175</v>
      </c>
      <c r="AT181">
        <f t="shared" si="103"/>
        <v>175</v>
      </c>
      <c r="AU181">
        <f t="shared" si="103"/>
        <v>175</v>
      </c>
      <c r="AV181">
        <f t="shared" si="103"/>
        <v>175</v>
      </c>
      <c r="AW181">
        <f t="shared" si="103"/>
        <v>175</v>
      </c>
      <c r="AX181">
        <f t="shared" si="103"/>
        <v>175</v>
      </c>
      <c r="AY181">
        <f t="shared" si="103"/>
        <v>175</v>
      </c>
      <c r="AZ181">
        <f t="shared" si="103"/>
        <v>175</v>
      </c>
      <c r="BA181">
        <f t="shared" si="103"/>
        <v>175</v>
      </c>
      <c r="BB181">
        <f t="shared" si="103"/>
        <v>175</v>
      </c>
      <c r="BC181">
        <f t="shared" si="103"/>
        <v>175</v>
      </c>
      <c r="BD181">
        <f t="shared" si="103"/>
        <v>175</v>
      </c>
      <c r="BE181">
        <f t="shared" si="103"/>
        <v>175</v>
      </c>
      <c r="BF181">
        <f t="shared" si="103"/>
        <v>175</v>
      </c>
      <c r="BG181">
        <f t="shared" si="103"/>
        <v>175</v>
      </c>
      <c r="BH181">
        <f t="shared" si="103"/>
        <v>175</v>
      </c>
      <c r="BI181">
        <f t="shared" si="103"/>
        <v>175</v>
      </c>
      <c r="BJ181">
        <f t="shared" si="103"/>
        <v>175</v>
      </c>
      <c r="BK181">
        <f t="shared" si="103"/>
        <v>175</v>
      </c>
      <c r="BL181">
        <f t="shared" si="103"/>
        <v>175</v>
      </c>
      <c r="BM181">
        <f t="shared" si="103"/>
        <v>175</v>
      </c>
      <c r="BN181">
        <f t="shared" si="103"/>
        <v>175</v>
      </c>
      <c r="BO181">
        <f t="shared" si="103"/>
        <v>175</v>
      </c>
      <c r="BP181" s="1"/>
    </row>
    <row r="182" spans="1:68" x14ac:dyDescent="0.3">
      <c r="A182" s="1"/>
      <c r="B182" s="1"/>
      <c r="C182" s="1"/>
      <c r="D182" t="s">
        <v>1093</v>
      </c>
      <c r="E182" t="s">
        <v>1093</v>
      </c>
      <c r="F182" t="s">
        <v>1093</v>
      </c>
      <c r="G182" t="s">
        <v>1093</v>
      </c>
      <c r="H182" t="s">
        <v>1093</v>
      </c>
      <c r="I182" t="s">
        <v>1093</v>
      </c>
      <c r="J182" t="s">
        <v>1093</v>
      </c>
      <c r="K182" t="s">
        <v>1093</v>
      </c>
      <c r="L182" t="s">
        <v>1093</v>
      </c>
      <c r="M182" t="s">
        <v>1093</v>
      </c>
      <c r="N182" t="s">
        <v>1093</v>
      </c>
      <c r="O182" t="s">
        <v>1093</v>
      </c>
      <c r="P182" t="s">
        <v>1093</v>
      </c>
      <c r="Q182" t="s">
        <v>1093</v>
      </c>
      <c r="R182" t="s">
        <v>1093</v>
      </c>
      <c r="S182" t="s">
        <v>1093</v>
      </c>
      <c r="T182" t="s">
        <v>1093</v>
      </c>
      <c r="U182" t="s">
        <v>1093</v>
      </c>
      <c r="V182" t="s">
        <v>1093</v>
      </c>
      <c r="W182" t="s">
        <v>1093</v>
      </c>
      <c r="X182" t="s">
        <v>1093</v>
      </c>
      <c r="Y182" t="s">
        <v>1093</v>
      </c>
      <c r="Z182" t="s">
        <v>1093</v>
      </c>
      <c r="AA182" t="s">
        <v>1093</v>
      </c>
      <c r="AB182" t="s">
        <v>1093</v>
      </c>
      <c r="AC182" t="s">
        <v>1093</v>
      </c>
      <c r="AD182" t="s">
        <v>1093</v>
      </c>
      <c r="AE182" t="s">
        <v>1093</v>
      </c>
      <c r="AF182" t="s">
        <v>1093</v>
      </c>
      <c r="AG182" t="s">
        <v>1093</v>
      </c>
      <c r="AH182" t="s">
        <v>1093</v>
      </c>
      <c r="AI182" t="s">
        <v>1093</v>
      </c>
      <c r="AJ182" t="s">
        <v>1093</v>
      </c>
      <c r="AK182" t="s">
        <v>1093</v>
      </c>
      <c r="AL182" t="s">
        <v>1093</v>
      </c>
      <c r="AM182" t="s">
        <v>1093</v>
      </c>
      <c r="AN182" t="s">
        <v>1093</v>
      </c>
      <c r="AO182" t="s">
        <v>1093</v>
      </c>
      <c r="AP182" t="s">
        <v>1093</v>
      </c>
      <c r="AQ182" t="s">
        <v>1093</v>
      </c>
      <c r="AR182" t="s">
        <v>1065</v>
      </c>
      <c r="AS182" t="s">
        <v>1065</v>
      </c>
      <c r="AT182" t="s">
        <v>1065</v>
      </c>
      <c r="AU182" t="s">
        <v>1065</v>
      </c>
      <c r="AV182" t="s">
        <v>1065</v>
      </c>
      <c r="AW182" t="s">
        <v>1065</v>
      </c>
      <c r="AX182" t="s">
        <v>1065</v>
      </c>
      <c r="AY182" t="s">
        <v>1065</v>
      </c>
      <c r="AZ182" t="s">
        <v>1065</v>
      </c>
      <c r="BA182" t="s">
        <v>1065</v>
      </c>
      <c r="BB182" t="s">
        <v>1065</v>
      </c>
      <c r="BC182" t="s">
        <v>1065</v>
      </c>
      <c r="BD182" t="s">
        <v>1065</v>
      </c>
      <c r="BE182" t="s">
        <v>1065</v>
      </c>
      <c r="BF182" t="s">
        <v>1065</v>
      </c>
      <c r="BG182" t="s">
        <v>1065</v>
      </c>
      <c r="BH182" t="s">
        <v>1065</v>
      </c>
      <c r="BI182" t="s">
        <v>1065</v>
      </c>
      <c r="BJ182" t="s">
        <v>1065</v>
      </c>
      <c r="BK182" t="s">
        <v>1065</v>
      </c>
      <c r="BL182" t="s">
        <v>1065</v>
      </c>
      <c r="BM182" t="s">
        <v>1065</v>
      </c>
      <c r="BN182" t="s">
        <v>1065</v>
      </c>
      <c r="BO182" t="s">
        <v>1065</v>
      </c>
      <c r="BP182" s="1"/>
    </row>
    <row r="183" spans="1:68" x14ac:dyDescent="0.3">
      <c r="A183" s="1"/>
      <c r="B183" s="1"/>
      <c r="C183" s="1"/>
      <c r="D183">
        <f t="shared" ref="D183:AQ183" si="104">COUNTIF(D4:D178,2)</f>
        <v>43</v>
      </c>
      <c r="E183">
        <f t="shared" si="104"/>
        <v>17</v>
      </c>
      <c r="F183">
        <f t="shared" si="104"/>
        <v>72</v>
      </c>
      <c r="G183">
        <f t="shared" si="104"/>
        <v>10</v>
      </c>
      <c r="H183">
        <f t="shared" si="104"/>
        <v>63</v>
      </c>
      <c r="I183">
        <f t="shared" si="104"/>
        <v>14</v>
      </c>
      <c r="J183">
        <f t="shared" si="104"/>
        <v>73</v>
      </c>
      <c r="K183">
        <f t="shared" si="104"/>
        <v>0</v>
      </c>
      <c r="L183">
        <f t="shared" si="104"/>
        <v>68</v>
      </c>
      <c r="M183">
        <f t="shared" si="104"/>
        <v>58</v>
      </c>
      <c r="N183">
        <f t="shared" si="104"/>
        <v>80</v>
      </c>
      <c r="O183">
        <f t="shared" si="104"/>
        <v>87</v>
      </c>
      <c r="P183">
        <f t="shared" si="104"/>
        <v>85</v>
      </c>
      <c r="Q183">
        <f t="shared" si="104"/>
        <v>58</v>
      </c>
      <c r="R183">
        <f t="shared" si="104"/>
        <v>30</v>
      </c>
      <c r="S183">
        <f t="shared" si="104"/>
        <v>40</v>
      </c>
      <c r="T183">
        <f t="shared" si="104"/>
        <v>44</v>
      </c>
      <c r="U183">
        <f t="shared" si="104"/>
        <v>58</v>
      </c>
      <c r="V183">
        <f t="shared" si="104"/>
        <v>10</v>
      </c>
      <c r="W183">
        <f t="shared" si="104"/>
        <v>32</v>
      </c>
      <c r="X183">
        <f t="shared" si="104"/>
        <v>77</v>
      </c>
      <c r="Y183">
        <f t="shared" si="104"/>
        <v>18</v>
      </c>
      <c r="Z183">
        <f t="shared" si="104"/>
        <v>15</v>
      </c>
      <c r="AA183">
        <f t="shared" si="104"/>
        <v>48</v>
      </c>
      <c r="AB183">
        <f t="shared" si="104"/>
        <v>31</v>
      </c>
      <c r="AC183">
        <f t="shared" si="104"/>
        <v>70</v>
      </c>
      <c r="AD183">
        <f t="shared" si="104"/>
        <v>36</v>
      </c>
      <c r="AE183">
        <f t="shared" si="104"/>
        <v>91</v>
      </c>
      <c r="AF183">
        <f t="shared" si="104"/>
        <v>16</v>
      </c>
      <c r="AG183">
        <f t="shared" si="104"/>
        <v>93</v>
      </c>
      <c r="AH183">
        <f t="shared" si="104"/>
        <v>11</v>
      </c>
      <c r="AI183">
        <f t="shared" si="104"/>
        <v>21</v>
      </c>
      <c r="AJ183">
        <f t="shared" si="104"/>
        <v>12</v>
      </c>
      <c r="AK183">
        <f t="shared" si="104"/>
        <v>8</v>
      </c>
      <c r="AL183">
        <f t="shared" si="104"/>
        <v>8</v>
      </c>
      <c r="AM183">
        <f t="shared" si="104"/>
        <v>8</v>
      </c>
      <c r="AN183">
        <f t="shared" si="104"/>
        <v>8</v>
      </c>
      <c r="AO183">
        <f t="shared" si="104"/>
        <v>46</v>
      </c>
      <c r="AP183">
        <f t="shared" si="104"/>
        <v>44</v>
      </c>
      <c r="AQ183">
        <f t="shared" si="104"/>
        <v>60</v>
      </c>
      <c r="AR183">
        <f t="shared" ref="AR183:BO183" si="105">ROUND(AVERAGE(AR4:AR178),2)</f>
        <v>9.35</v>
      </c>
      <c r="AS183">
        <f t="shared" si="105"/>
        <v>3.12</v>
      </c>
      <c r="AT183">
        <f t="shared" si="105"/>
        <v>11.52</v>
      </c>
      <c r="AU183">
        <f t="shared" si="105"/>
        <v>3.84</v>
      </c>
      <c r="AV183">
        <f t="shared" si="105"/>
        <v>20.87</v>
      </c>
      <c r="AW183">
        <f t="shared" si="105"/>
        <v>3.48</v>
      </c>
      <c r="AX183">
        <f t="shared" si="105"/>
        <v>19.97</v>
      </c>
      <c r="AY183">
        <f t="shared" si="105"/>
        <v>3.34</v>
      </c>
      <c r="AZ183">
        <f t="shared" si="105"/>
        <v>20.83</v>
      </c>
      <c r="BA183">
        <f t="shared" si="105"/>
        <v>2.61</v>
      </c>
      <c r="BB183">
        <f t="shared" si="105"/>
        <v>40.799999999999997</v>
      </c>
      <c r="BC183">
        <f t="shared" si="105"/>
        <v>2.91</v>
      </c>
      <c r="BD183">
        <f t="shared" si="105"/>
        <v>11.23</v>
      </c>
      <c r="BE183">
        <f t="shared" si="105"/>
        <v>3.75</v>
      </c>
      <c r="BF183">
        <f t="shared" si="105"/>
        <v>9.86</v>
      </c>
      <c r="BG183">
        <f t="shared" si="105"/>
        <v>3.32</v>
      </c>
      <c r="BH183">
        <f t="shared" si="105"/>
        <v>21.09</v>
      </c>
      <c r="BI183">
        <f t="shared" si="105"/>
        <v>3.51</v>
      </c>
      <c r="BJ183">
        <f t="shared" si="105"/>
        <v>22.71</v>
      </c>
      <c r="BK183">
        <f t="shared" si="105"/>
        <v>3.79</v>
      </c>
      <c r="BL183">
        <f t="shared" si="105"/>
        <v>8.5500000000000007</v>
      </c>
      <c r="BM183">
        <f t="shared" si="105"/>
        <v>2.85</v>
      </c>
      <c r="BN183">
        <f t="shared" si="105"/>
        <v>114.02</v>
      </c>
      <c r="BO183">
        <f t="shared" si="105"/>
        <v>3.26</v>
      </c>
      <c r="BP183" s="1"/>
    </row>
    <row r="184" spans="1:68" x14ac:dyDescent="0.3">
      <c r="A184" s="1"/>
      <c r="B184" s="1"/>
      <c r="C184" s="1"/>
      <c r="D184" t="s">
        <v>1112</v>
      </c>
      <c r="E184" t="s">
        <v>1112</v>
      </c>
      <c r="F184" t="s">
        <v>1112</v>
      </c>
      <c r="G184" t="s">
        <v>1112</v>
      </c>
      <c r="H184" t="s">
        <v>1112</v>
      </c>
      <c r="I184" t="s">
        <v>1112</v>
      </c>
      <c r="J184" t="s">
        <v>1112</v>
      </c>
      <c r="K184" t="s">
        <v>1112</v>
      </c>
      <c r="L184" t="s">
        <v>1112</v>
      </c>
      <c r="M184" t="s">
        <v>1112</v>
      </c>
      <c r="N184" t="s">
        <v>1112</v>
      </c>
      <c r="O184" t="s">
        <v>1112</v>
      </c>
      <c r="P184" t="s">
        <v>1112</v>
      </c>
      <c r="Q184" t="s">
        <v>1112</v>
      </c>
      <c r="R184" t="s">
        <v>1112</v>
      </c>
      <c r="S184" t="s">
        <v>1112</v>
      </c>
      <c r="T184" t="s">
        <v>1112</v>
      </c>
      <c r="U184" t="s">
        <v>1112</v>
      </c>
      <c r="V184" t="s">
        <v>1112</v>
      </c>
      <c r="W184" t="s">
        <v>1112</v>
      </c>
      <c r="X184" t="s">
        <v>1112</v>
      </c>
      <c r="Y184" t="s">
        <v>1112</v>
      </c>
      <c r="Z184" t="s">
        <v>1112</v>
      </c>
      <c r="AA184" t="s">
        <v>1112</v>
      </c>
      <c r="AB184" t="s">
        <v>1112</v>
      </c>
      <c r="AC184" t="s">
        <v>1112</v>
      </c>
      <c r="AD184" t="s">
        <v>1112</v>
      </c>
      <c r="AE184" t="s">
        <v>1112</v>
      </c>
      <c r="AF184" t="s">
        <v>1112</v>
      </c>
      <c r="AG184" t="s">
        <v>1112</v>
      </c>
      <c r="AH184" t="s">
        <v>1112</v>
      </c>
      <c r="AI184" t="s">
        <v>1112</v>
      </c>
      <c r="AJ184" t="s">
        <v>1112</v>
      </c>
      <c r="AK184" t="s">
        <v>1112</v>
      </c>
      <c r="AL184" t="s">
        <v>1112</v>
      </c>
      <c r="AM184" t="s">
        <v>1112</v>
      </c>
      <c r="AN184" t="s">
        <v>1112</v>
      </c>
      <c r="AO184" t="s">
        <v>1112</v>
      </c>
      <c r="AP184" t="s">
        <v>1112</v>
      </c>
      <c r="AQ184" t="s">
        <v>1112</v>
      </c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</row>
    <row r="185" spans="1:68" x14ac:dyDescent="0.3">
      <c r="A185" s="1"/>
      <c r="B185" s="1"/>
      <c r="C185" s="1"/>
      <c r="D185">
        <f t="shared" ref="D185:AQ185" si="106">COUNTIF(D4:D178,3)</f>
        <v>37</v>
      </c>
      <c r="E185">
        <f t="shared" si="106"/>
        <v>44</v>
      </c>
      <c r="F185">
        <f t="shared" si="106"/>
        <v>43</v>
      </c>
      <c r="G185">
        <f t="shared" si="106"/>
        <v>13</v>
      </c>
      <c r="H185">
        <f t="shared" si="106"/>
        <v>26</v>
      </c>
      <c r="I185">
        <f t="shared" si="106"/>
        <v>20</v>
      </c>
      <c r="J185">
        <f t="shared" si="106"/>
        <v>42</v>
      </c>
      <c r="K185">
        <f t="shared" si="106"/>
        <v>0</v>
      </c>
      <c r="L185">
        <f t="shared" si="106"/>
        <v>41</v>
      </c>
      <c r="M185">
        <f t="shared" si="106"/>
        <v>34</v>
      </c>
      <c r="N185">
        <f t="shared" si="106"/>
        <v>24</v>
      </c>
      <c r="O185">
        <f t="shared" si="106"/>
        <v>24</v>
      </c>
      <c r="P185">
        <f t="shared" si="106"/>
        <v>19</v>
      </c>
      <c r="Q185">
        <f t="shared" si="106"/>
        <v>45</v>
      </c>
      <c r="R185">
        <f t="shared" si="106"/>
        <v>32</v>
      </c>
      <c r="S185">
        <f t="shared" si="106"/>
        <v>55</v>
      </c>
      <c r="T185">
        <f t="shared" si="106"/>
        <v>27</v>
      </c>
      <c r="U185">
        <f t="shared" si="106"/>
        <v>47</v>
      </c>
      <c r="V185">
        <f t="shared" si="106"/>
        <v>21</v>
      </c>
      <c r="W185">
        <f t="shared" si="106"/>
        <v>50</v>
      </c>
      <c r="X185">
        <f t="shared" si="106"/>
        <v>29</v>
      </c>
      <c r="Y185">
        <f t="shared" si="106"/>
        <v>29</v>
      </c>
      <c r="Z185">
        <f t="shared" si="106"/>
        <v>58</v>
      </c>
      <c r="AA185">
        <f t="shared" si="106"/>
        <v>51</v>
      </c>
      <c r="AB185">
        <f t="shared" si="106"/>
        <v>57</v>
      </c>
      <c r="AC185">
        <f t="shared" si="106"/>
        <v>42</v>
      </c>
      <c r="AD185">
        <f t="shared" si="106"/>
        <v>42</v>
      </c>
      <c r="AE185">
        <f t="shared" si="106"/>
        <v>25</v>
      </c>
      <c r="AF185">
        <f t="shared" si="106"/>
        <v>25</v>
      </c>
      <c r="AG185">
        <f t="shared" si="106"/>
        <v>19</v>
      </c>
      <c r="AH185">
        <f t="shared" si="106"/>
        <v>19</v>
      </c>
      <c r="AI185">
        <f t="shared" si="106"/>
        <v>40</v>
      </c>
      <c r="AJ185">
        <f t="shared" si="106"/>
        <v>29</v>
      </c>
      <c r="AK185">
        <f t="shared" si="106"/>
        <v>16</v>
      </c>
      <c r="AL185">
        <f t="shared" si="106"/>
        <v>32</v>
      </c>
      <c r="AM185">
        <f t="shared" si="106"/>
        <v>27</v>
      </c>
      <c r="AN185">
        <f t="shared" si="106"/>
        <v>43</v>
      </c>
      <c r="AO185">
        <f t="shared" si="106"/>
        <v>50</v>
      </c>
      <c r="AP185">
        <f t="shared" si="106"/>
        <v>46</v>
      </c>
      <c r="AQ185">
        <f t="shared" si="106"/>
        <v>32</v>
      </c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</row>
    <row r="186" spans="1:68" x14ac:dyDescent="0.3">
      <c r="A186" s="1"/>
      <c r="B186" s="1"/>
      <c r="C186" s="1"/>
      <c r="D186" t="s">
        <v>1130</v>
      </c>
      <c r="E186" t="s">
        <v>1130</v>
      </c>
      <c r="F186" t="s">
        <v>1130</v>
      </c>
      <c r="G186" t="s">
        <v>1130</v>
      </c>
      <c r="H186" t="s">
        <v>1130</v>
      </c>
      <c r="I186" t="s">
        <v>1130</v>
      </c>
      <c r="J186" t="s">
        <v>1130</v>
      </c>
      <c r="K186" t="s">
        <v>1130</v>
      </c>
      <c r="L186" t="s">
        <v>1130</v>
      </c>
      <c r="M186" t="s">
        <v>1130</v>
      </c>
      <c r="N186" t="s">
        <v>1130</v>
      </c>
      <c r="O186" t="s">
        <v>1130</v>
      </c>
      <c r="P186" t="s">
        <v>1130</v>
      </c>
      <c r="Q186" t="s">
        <v>1130</v>
      </c>
      <c r="R186" t="s">
        <v>1130</v>
      </c>
      <c r="S186" t="s">
        <v>1130</v>
      </c>
      <c r="T186" t="s">
        <v>1130</v>
      </c>
      <c r="U186" t="s">
        <v>1130</v>
      </c>
      <c r="V186" t="s">
        <v>1130</v>
      </c>
      <c r="W186" t="s">
        <v>1130</v>
      </c>
      <c r="X186" t="s">
        <v>1130</v>
      </c>
      <c r="Y186" t="s">
        <v>1130</v>
      </c>
      <c r="Z186" t="s">
        <v>1130</v>
      </c>
      <c r="AA186" t="s">
        <v>1130</v>
      </c>
      <c r="AB186" t="s">
        <v>1130</v>
      </c>
      <c r="AC186" t="s">
        <v>1130</v>
      </c>
      <c r="AD186" t="s">
        <v>1130</v>
      </c>
      <c r="AE186" t="s">
        <v>1130</v>
      </c>
      <c r="AF186" t="s">
        <v>1130</v>
      </c>
      <c r="AG186" t="s">
        <v>1130</v>
      </c>
      <c r="AH186" t="s">
        <v>1130</v>
      </c>
      <c r="AI186" t="s">
        <v>1130</v>
      </c>
      <c r="AJ186" t="s">
        <v>1130</v>
      </c>
      <c r="AK186" t="s">
        <v>1130</v>
      </c>
      <c r="AL186" t="s">
        <v>1130</v>
      </c>
      <c r="AM186" t="s">
        <v>1130</v>
      </c>
      <c r="AN186" t="s">
        <v>1130</v>
      </c>
      <c r="AO186" t="s">
        <v>1130</v>
      </c>
      <c r="AP186" t="s">
        <v>1130</v>
      </c>
      <c r="AQ186" t="s">
        <v>1130</v>
      </c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</row>
    <row r="187" spans="1:68" x14ac:dyDescent="0.3">
      <c r="A187" s="1"/>
      <c r="B187" s="1"/>
      <c r="C187" s="1"/>
      <c r="D187">
        <f t="shared" ref="D187:AQ187" si="107">COUNTIF(D4:D178,4)</f>
        <v>67</v>
      </c>
      <c r="E187">
        <f t="shared" si="107"/>
        <v>89</v>
      </c>
      <c r="F187">
        <f t="shared" si="107"/>
        <v>23</v>
      </c>
      <c r="G187">
        <f t="shared" si="107"/>
        <v>84</v>
      </c>
      <c r="H187">
        <f t="shared" si="107"/>
        <v>54</v>
      </c>
      <c r="I187">
        <f t="shared" si="107"/>
        <v>95</v>
      </c>
      <c r="J187">
        <f t="shared" si="107"/>
        <v>13</v>
      </c>
      <c r="K187">
        <f t="shared" si="107"/>
        <v>0</v>
      </c>
      <c r="L187">
        <f t="shared" si="107"/>
        <v>44</v>
      </c>
      <c r="M187">
        <f t="shared" si="107"/>
        <v>55</v>
      </c>
      <c r="N187">
        <f t="shared" si="107"/>
        <v>10</v>
      </c>
      <c r="O187">
        <f t="shared" si="107"/>
        <v>19</v>
      </c>
      <c r="P187">
        <f t="shared" si="107"/>
        <v>28</v>
      </c>
      <c r="Q187">
        <f t="shared" si="107"/>
        <v>52</v>
      </c>
      <c r="R187">
        <f t="shared" si="107"/>
        <v>83</v>
      </c>
      <c r="S187">
        <f t="shared" si="107"/>
        <v>64</v>
      </c>
      <c r="T187">
        <f t="shared" si="107"/>
        <v>79</v>
      </c>
      <c r="U187">
        <f t="shared" si="107"/>
        <v>57</v>
      </c>
      <c r="V187">
        <f t="shared" si="107"/>
        <v>82</v>
      </c>
      <c r="W187">
        <f t="shared" si="107"/>
        <v>52</v>
      </c>
      <c r="X187">
        <f t="shared" si="107"/>
        <v>18</v>
      </c>
      <c r="Y187">
        <f t="shared" si="107"/>
        <v>77</v>
      </c>
      <c r="Z187">
        <f t="shared" si="107"/>
        <v>70</v>
      </c>
      <c r="AA187">
        <f t="shared" si="107"/>
        <v>55</v>
      </c>
      <c r="AB187">
        <f t="shared" si="107"/>
        <v>75</v>
      </c>
      <c r="AC187">
        <f t="shared" si="107"/>
        <v>36</v>
      </c>
      <c r="AD187">
        <f t="shared" si="107"/>
        <v>70</v>
      </c>
      <c r="AE187">
        <f t="shared" si="107"/>
        <v>16</v>
      </c>
      <c r="AF187">
        <f t="shared" si="107"/>
        <v>91</v>
      </c>
      <c r="AG187">
        <f t="shared" si="107"/>
        <v>11</v>
      </c>
      <c r="AH187">
        <f t="shared" si="107"/>
        <v>93</v>
      </c>
      <c r="AI187">
        <f t="shared" si="107"/>
        <v>90</v>
      </c>
      <c r="AJ187">
        <f t="shared" si="107"/>
        <v>106</v>
      </c>
      <c r="AK187">
        <f t="shared" si="107"/>
        <v>111</v>
      </c>
      <c r="AL187">
        <f t="shared" si="107"/>
        <v>107</v>
      </c>
      <c r="AM187">
        <f t="shared" si="107"/>
        <v>114</v>
      </c>
      <c r="AN187">
        <f t="shared" si="107"/>
        <v>96</v>
      </c>
      <c r="AO187">
        <f t="shared" si="107"/>
        <v>37</v>
      </c>
      <c r="AP187">
        <f t="shared" si="107"/>
        <v>51</v>
      </c>
      <c r="AQ187">
        <f t="shared" si="107"/>
        <v>35</v>
      </c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</row>
    <row r="188" spans="1:68" x14ac:dyDescent="0.3">
      <c r="A188" s="1"/>
      <c r="B188" s="1"/>
      <c r="C188" s="1"/>
      <c r="D188" t="s">
        <v>1142</v>
      </c>
      <c r="E188" t="s">
        <v>1142</v>
      </c>
      <c r="F188" t="s">
        <v>1142</v>
      </c>
      <c r="G188" t="s">
        <v>1142</v>
      </c>
      <c r="H188" t="s">
        <v>1142</v>
      </c>
      <c r="I188" t="s">
        <v>1142</v>
      </c>
      <c r="J188" t="s">
        <v>1142</v>
      </c>
      <c r="K188" t="s">
        <v>1142</v>
      </c>
      <c r="L188" t="s">
        <v>1142</v>
      </c>
      <c r="M188" t="s">
        <v>1142</v>
      </c>
      <c r="N188" t="s">
        <v>1142</v>
      </c>
      <c r="O188" t="s">
        <v>1142</v>
      </c>
      <c r="P188" t="s">
        <v>1142</v>
      </c>
      <c r="Q188" t="s">
        <v>1142</v>
      </c>
      <c r="R188" t="s">
        <v>1142</v>
      </c>
      <c r="S188" t="s">
        <v>1142</v>
      </c>
      <c r="T188" t="s">
        <v>1142</v>
      </c>
      <c r="U188" t="s">
        <v>1142</v>
      </c>
      <c r="V188" t="s">
        <v>1142</v>
      </c>
      <c r="W188" t="s">
        <v>1142</v>
      </c>
      <c r="X188" t="s">
        <v>1142</v>
      </c>
      <c r="Y188" t="s">
        <v>1142</v>
      </c>
      <c r="Z188" t="s">
        <v>1142</v>
      </c>
      <c r="AA188" t="s">
        <v>1142</v>
      </c>
      <c r="AB188" t="s">
        <v>1142</v>
      </c>
      <c r="AC188" t="s">
        <v>1142</v>
      </c>
      <c r="AD188" t="s">
        <v>1142</v>
      </c>
      <c r="AE188" t="s">
        <v>1142</v>
      </c>
      <c r="AF188" t="s">
        <v>1142</v>
      </c>
      <c r="AG188" t="s">
        <v>1142</v>
      </c>
      <c r="AH188" t="s">
        <v>1142</v>
      </c>
      <c r="AI188" t="s">
        <v>1142</v>
      </c>
      <c r="AJ188" t="s">
        <v>1142</v>
      </c>
      <c r="AK188" t="s">
        <v>1142</v>
      </c>
      <c r="AL188" t="s">
        <v>1142</v>
      </c>
      <c r="AM188" t="s">
        <v>1142</v>
      </c>
      <c r="AN188" t="s">
        <v>1142</v>
      </c>
      <c r="AO188" t="s">
        <v>1142</v>
      </c>
      <c r="AP188" t="s">
        <v>1142</v>
      </c>
      <c r="AQ188" t="s">
        <v>1142</v>
      </c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</row>
    <row r="189" spans="1:68" x14ac:dyDescent="0.3">
      <c r="A189" s="1"/>
      <c r="B189" s="1"/>
      <c r="C189" s="1"/>
      <c r="D189">
        <f t="shared" ref="D189:AQ189" si="108">COUNTIF(D4:D178,5)</f>
        <v>19</v>
      </c>
      <c r="E189">
        <f t="shared" si="108"/>
        <v>23</v>
      </c>
      <c r="F189">
        <f t="shared" si="108"/>
        <v>7</v>
      </c>
      <c r="G189">
        <f t="shared" si="108"/>
        <v>62</v>
      </c>
      <c r="H189">
        <f t="shared" si="108"/>
        <v>8</v>
      </c>
      <c r="I189">
        <f t="shared" si="108"/>
        <v>44</v>
      </c>
      <c r="J189">
        <f t="shared" si="108"/>
        <v>3</v>
      </c>
      <c r="K189">
        <f t="shared" si="108"/>
        <v>175</v>
      </c>
      <c r="L189">
        <f t="shared" si="108"/>
        <v>6</v>
      </c>
      <c r="M189">
        <f t="shared" si="108"/>
        <v>11</v>
      </c>
      <c r="N189">
        <f t="shared" si="108"/>
        <v>3</v>
      </c>
      <c r="O189">
        <f t="shared" si="108"/>
        <v>3</v>
      </c>
      <c r="P189">
        <f t="shared" si="108"/>
        <v>4</v>
      </c>
      <c r="Q189">
        <f t="shared" si="108"/>
        <v>7</v>
      </c>
      <c r="R189">
        <f t="shared" si="108"/>
        <v>26</v>
      </c>
      <c r="S189">
        <f t="shared" si="108"/>
        <v>9</v>
      </c>
      <c r="T189">
        <f t="shared" si="108"/>
        <v>15</v>
      </c>
      <c r="U189">
        <f t="shared" si="108"/>
        <v>4</v>
      </c>
      <c r="V189">
        <f t="shared" si="108"/>
        <v>60</v>
      </c>
      <c r="W189">
        <f t="shared" si="108"/>
        <v>27</v>
      </c>
      <c r="X189">
        <f t="shared" si="108"/>
        <v>1</v>
      </c>
      <c r="Y189">
        <f t="shared" si="108"/>
        <v>50</v>
      </c>
      <c r="Z189">
        <f t="shared" si="108"/>
        <v>26</v>
      </c>
      <c r="AA189">
        <f t="shared" si="108"/>
        <v>9</v>
      </c>
      <c r="AB189">
        <f t="shared" si="108"/>
        <v>10</v>
      </c>
      <c r="AC189">
        <f t="shared" si="108"/>
        <v>5</v>
      </c>
      <c r="AD189">
        <f t="shared" si="108"/>
        <v>21</v>
      </c>
      <c r="AE189">
        <f t="shared" si="108"/>
        <v>3</v>
      </c>
      <c r="AF189">
        <f t="shared" si="108"/>
        <v>39</v>
      </c>
      <c r="AG189">
        <f t="shared" si="108"/>
        <v>0</v>
      </c>
      <c r="AH189">
        <f t="shared" si="108"/>
        <v>51</v>
      </c>
      <c r="AI189">
        <f t="shared" si="108"/>
        <v>23</v>
      </c>
      <c r="AJ189">
        <f t="shared" si="108"/>
        <v>26</v>
      </c>
      <c r="AK189">
        <f t="shared" si="108"/>
        <v>40</v>
      </c>
      <c r="AL189">
        <f t="shared" si="108"/>
        <v>28</v>
      </c>
      <c r="AM189">
        <f t="shared" si="108"/>
        <v>24</v>
      </c>
      <c r="AN189">
        <f t="shared" si="108"/>
        <v>26</v>
      </c>
      <c r="AO189">
        <f t="shared" si="108"/>
        <v>17</v>
      </c>
      <c r="AP189">
        <f t="shared" si="108"/>
        <v>15</v>
      </c>
      <c r="AQ189">
        <f t="shared" si="108"/>
        <v>17</v>
      </c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</row>
    <row r="190" spans="1:68" x14ac:dyDescent="0.3">
      <c r="A190" s="1"/>
      <c r="B190" s="1"/>
      <c r="C190" s="1"/>
      <c r="D190" t="s">
        <v>1068</v>
      </c>
      <c r="E190" t="s">
        <v>1068</v>
      </c>
      <c r="F190" t="s">
        <v>1068</v>
      </c>
      <c r="G190" t="s">
        <v>1068</v>
      </c>
      <c r="H190" t="s">
        <v>1068</v>
      </c>
      <c r="I190" t="s">
        <v>1068</v>
      </c>
      <c r="J190" t="s">
        <v>1068</v>
      </c>
      <c r="K190" t="s">
        <v>1068</v>
      </c>
      <c r="L190" t="s">
        <v>1068</v>
      </c>
      <c r="M190" t="s">
        <v>1068</v>
      </c>
      <c r="N190" t="s">
        <v>1068</v>
      </c>
      <c r="O190" t="s">
        <v>1068</v>
      </c>
      <c r="P190" t="s">
        <v>1068</v>
      </c>
      <c r="Q190" t="s">
        <v>1068</v>
      </c>
      <c r="R190" t="s">
        <v>1068</v>
      </c>
      <c r="S190" t="s">
        <v>1068</v>
      </c>
      <c r="T190" t="s">
        <v>1068</v>
      </c>
      <c r="U190" t="s">
        <v>1068</v>
      </c>
      <c r="V190" t="s">
        <v>1068</v>
      </c>
      <c r="W190" t="s">
        <v>1068</v>
      </c>
      <c r="X190" t="s">
        <v>1068</v>
      </c>
      <c r="Y190" t="s">
        <v>1068</v>
      </c>
      <c r="Z190" t="s">
        <v>1068</v>
      </c>
      <c r="AA190" t="s">
        <v>1068</v>
      </c>
      <c r="AB190" t="s">
        <v>1068</v>
      </c>
      <c r="AC190" t="s">
        <v>1068</v>
      </c>
      <c r="AD190" t="s">
        <v>1068</v>
      </c>
      <c r="AE190" t="s">
        <v>1068</v>
      </c>
      <c r="AF190" t="s">
        <v>1068</v>
      </c>
      <c r="AG190" t="s">
        <v>1068</v>
      </c>
      <c r="AH190" t="s">
        <v>1068</v>
      </c>
      <c r="AI190" t="s">
        <v>1068</v>
      </c>
      <c r="AJ190" t="s">
        <v>1068</v>
      </c>
      <c r="AK190" t="s">
        <v>1068</v>
      </c>
      <c r="AL190" t="s">
        <v>1068</v>
      </c>
      <c r="AM190" t="s">
        <v>1068</v>
      </c>
      <c r="AN190" t="s">
        <v>1068</v>
      </c>
      <c r="AO190" t="s">
        <v>1068</v>
      </c>
      <c r="AP190" t="s">
        <v>1068</v>
      </c>
      <c r="AQ190" t="s">
        <v>1068</v>
      </c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</row>
    <row r="191" spans="1:68" x14ac:dyDescent="0.3">
      <c r="A191" s="1"/>
      <c r="B191" s="1"/>
      <c r="C191" s="1"/>
      <c r="D191">
        <f t="shared" ref="D191:AQ191" si="109">COUNT(D4:D178)</f>
        <v>174</v>
      </c>
      <c r="E191">
        <f t="shared" si="109"/>
        <v>174</v>
      </c>
      <c r="F191">
        <f t="shared" si="109"/>
        <v>175</v>
      </c>
      <c r="G191">
        <f t="shared" si="109"/>
        <v>172</v>
      </c>
      <c r="H191">
        <f t="shared" si="109"/>
        <v>175</v>
      </c>
      <c r="I191">
        <f t="shared" si="109"/>
        <v>175</v>
      </c>
      <c r="J191">
        <f t="shared" si="109"/>
        <v>175</v>
      </c>
      <c r="K191">
        <f t="shared" si="109"/>
        <v>175</v>
      </c>
      <c r="L191">
        <f t="shared" si="109"/>
        <v>174</v>
      </c>
      <c r="M191">
        <f t="shared" si="109"/>
        <v>174</v>
      </c>
      <c r="N191">
        <f t="shared" si="109"/>
        <v>174</v>
      </c>
      <c r="O191">
        <f t="shared" si="109"/>
        <v>175</v>
      </c>
      <c r="P191">
        <f t="shared" si="109"/>
        <v>175</v>
      </c>
      <c r="Q191">
        <f t="shared" si="109"/>
        <v>175</v>
      </c>
      <c r="R191">
        <f t="shared" si="109"/>
        <v>175</v>
      </c>
      <c r="S191">
        <f t="shared" si="109"/>
        <v>174</v>
      </c>
      <c r="T191">
        <f t="shared" si="109"/>
        <v>175</v>
      </c>
      <c r="U191">
        <f t="shared" si="109"/>
        <v>175</v>
      </c>
      <c r="V191">
        <f t="shared" si="109"/>
        <v>174</v>
      </c>
      <c r="W191">
        <f t="shared" si="109"/>
        <v>175</v>
      </c>
      <c r="X191">
        <f t="shared" si="109"/>
        <v>175</v>
      </c>
      <c r="Y191">
        <f t="shared" si="109"/>
        <v>175</v>
      </c>
      <c r="Z191">
        <f t="shared" si="109"/>
        <v>173</v>
      </c>
      <c r="AA191">
        <f t="shared" si="109"/>
        <v>171</v>
      </c>
      <c r="AB191">
        <f t="shared" si="109"/>
        <v>175</v>
      </c>
      <c r="AC191">
        <f t="shared" si="109"/>
        <v>174</v>
      </c>
      <c r="AD191">
        <f t="shared" si="109"/>
        <v>174</v>
      </c>
      <c r="AE191">
        <f t="shared" si="109"/>
        <v>174</v>
      </c>
      <c r="AF191">
        <f t="shared" si="109"/>
        <v>174</v>
      </c>
      <c r="AG191">
        <f t="shared" si="109"/>
        <v>174</v>
      </c>
      <c r="AH191">
        <f t="shared" si="109"/>
        <v>174</v>
      </c>
      <c r="AI191">
        <f t="shared" si="109"/>
        <v>175</v>
      </c>
      <c r="AJ191">
        <f t="shared" si="109"/>
        <v>174</v>
      </c>
      <c r="AK191">
        <f t="shared" si="109"/>
        <v>175</v>
      </c>
      <c r="AL191">
        <f t="shared" si="109"/>
        <v>175</v>
      </c>
      <c r="AM191">
        <f t="shared" si="109"/>
        <v>175</v>
      </c>
      <c r="AN191">
        <f t="shared" si="109"/>
        <v>175</v>
      </c>
      <c r="AO191">
        <f t="shared" si="109"/>
        <v>175</v>
      </c>
      <c r="AP191">
        <f t="shared" si="109"/>
        <v>175</v>
      </c>
      <c r="AQ191">
        <f t="shared" si="109"/>
        <v>175</v>
      </c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</row>
    <row r="192" spans="1:68" x14ac:dyDescent="0.3">
      <c r="A192" s="1"/>
      <c r="B192" s="1"/>
      <c r="C192" s="1"/>
      <c r="D192" t="s">
        <v>1065</v>
      </c>
      <c r="E192" t="s">
        <v>1065</v>
      </c>
      <c r="F192" t="s">
        <v>1065</v>
      </c>
      <c r="G192" t="s">
        <v>1065</v>
      </c>
      <c r="H192" t="s">
        <v>1065</v>
      </c>
      <c r="I192" t="s">
        <v>1065</v>
      </c>
      <c r="J192" t="s">
        <v>1065</v>
      </c>
      <c r="K192" t="s">
        <v>1065</v>
      </c>
      <c r="L192" t="s">
        <v>1065</v>
      </c>
      <c r="M192" t="s">
        <v>1065</v>
      </c>
      <c r="N192" t="s">
        <v>1065</v>
      </c>
      <c r="O192" t="s">
        <v>1065</v>
      </c>
      <c r="P192" t="s">
        <v>1065</v>
      </c>
      <c r="Q192" t="s">
        <v>1065</v>
      </c>
      <c r="R192" t="s">
        <v>1065</v>
      </c>
      <c r="S192" t="s">
        <v>1065</v>
      </c>
      <c r="T192" t="s">
        <v>1065</v>
      </c>
      <c r="U192" t="s">
        <v>1065</v>
      </c>
      <c r="V192" t="s">
        <v>1065</v>
      </c>
      <c r="W192" t="s">
        <v>1065</v>
      </c>
      <c r="X192" t="s">
        <v>1065</v>
      </c>
      <c r="Y192" t="s">
        <v>1065</v>
      </c>
      <c r="Z192" t="s">
        <v>1065</v>
      </c>
      <c r="AA192" t="s">
        <v>1065</v>
      </c>
      <c r="AB192" t="s">
        <v>1065</v>
      </c>
      <c r="AC192" t="s">
        <v>1065</v>
      </c>
      <c r="AD192" t="s">
        <v>1065</v>
      </c>
      <c r="AE192" t="s">
        <v>1065</v>
      </c>
      <c r="AF192" t="s">
        <v>1065</v>
      </c>
      <c r="AG192" t="s">
        <v>1065</v>
      </c>
      <c r="AH192" t="s">
        <v>1065</v>
      </c>
      <c r="AI192" t="s">
        <v>1065</v>
      </c>
      <c r="AJ192" t="s">
        <v>1065</v>
      </c>
      <c r="AK192" t="s">
        <v>1065</v>
      </c>
      <c r="AL192" t="s">
        <v>1065</v>
      </c>
      <c r="AM192" t="s">
        <v>1065</v>
      </c>
      <c r="AN192" t="s">
        <v>1065</v>
      </c>
      <c r="AO192" t="s">
        <v>1065</v>
      </c>
      <c r="AP192" t="s">
        <v>1065</v>
      </c>
      <c r="AQ192" t="s">
        <v>1065</v>
      </c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</row>
    <row r="193" spans="1:68" x14ac:dyDescent="0.3">
      <c r="A193" s="1"/>
      <c r="B193" s="1"/>
      <c r="C193" s="1"/>
      <c r="D193">
        <f t="shared" ref="D193:AQ193" si="110">ROUND(AVERAGE(D4:D178),0)</f>
        <v>3</v>
      </c>
      <c r="E193">
        <f t="shared" si="110"/>
        <v>4</v>
      </c>
      <c r="F193">
        <f t="shared" si="110"/>
        <v>2</v>
      </c>
      <c r="G193">
        <f t="shared" si="110"/>
        <v>4</v>
      </c>
      <c r="H193">
        <f t="shared" si="110"/>
        <v>3</v>
      </c>
      <c r="I193">
        <f t="shared" si="110"/>
        <v>4</v>
      </c>
      <c r="J193">
        <f t="shared" si="110"/>
        <v>2</v>
      </c>
      <c r="K193">
        <f t="shared" si="110"/>
        <v>5</v>
      </c>
      <c r="L193">
        <f t="shared" si="110"/>
        <v>3</v>
      </c>
      <c r="M193">
        <f t="shared" si="110"/>
        <v>3</v>
      </c>
      <c r="N193">
        <f t="shared" si="110"/>
        <v>2</v>
      </c>
      <c r="O193">
        <f t="shared" si="110"/>
        <v>2</v>
      </c>
      <c r="P193">
        <f t="shared" si="110"/>
        <v>2</v>
      </c>
      <c r="Q193">
        <f t="shared" si="110"/>
        <v>3</v>
      </c>
      <c r="R193">
        <f t="shared" si="110"/>
        <v>4</v>
      </c>
      <c r="S193">
        <f t="shared" si="110"/>
        <v>3</v>
      </c>
      <c r="T193">
        <f t="shared" si="110"/>
        <v>3</v>
      </c>
      <c r="U193">
        <f t="shared" si="110"/>
        <v>3</v>
      </c>
      <c r="V193">
        <f t="shared" si="110"/>
        <v>4</v>
      </c>
      <c r="W193">
        <f t="shared" si="110"/>
        <v>3</v>
      </c>
      <c r="X193">
        <f t="shared" si="110"/>
        <v>2</v>
      </c>
      <c r="Y193">
        <f t="shared" si="110"/>
        <v>4</v>
      </c>
      <c r="Z193">
        <f t="shared" si="110"/>
        <v>4</v>
      </c>
      <c r="AA193">
        <f t="shared" si="110"/>
        <v>3</v>
      </c>
      <c r="AB193">
        <f t="shared" si="110"/>
        <v>3</v>
      </c>
      <c r="AC193">
        <f t="shared" si="110"/>
        <v>3</v>
      </c>
      <c r="AD193">
        <f t="shared" si="110"/>
        <v>3</v>
      </c>
      <c r="AE193">
        <f t="shared" si="110"/>
        <v>2</v>
      </c>
      <c r="AF193">
        <f t="shared" si="110"/>
        <v>4</v>
      </c>
      <c r="AG193">
        <f t="shared" si="110"/>
        <v>2</v>
      </c>
      <c r="AH193">
        <f t="shared" si="110"/>
        <v>4</v>
      </c>
      <c r="AI193">
        <f t="shared" si="110"/>
        <v>4</v>
      </c>
      <c r="AJ193">
        <f t="shared" si="110"/>
        <v>4</v>
      </c>
      <c r="AK193">
        <f t="shared" si="110"/>
        <v>4</v>
      </c>
      <c r="AL193">
        <f t="shared" si="110"/>
        <v>4</v>
      </c>
      <c r="AM193">
        <f t="shared" si="110"/>
        <v>4</v>
      </c>
      <c r="AN193">
        <f t="shared" si="110"/>
        <v>4</v>
      </c>
      <c r="AO193">
        <f t="shared" si="110"/>
        <v>3</v>
      </c>
      <c r="AP193">
        <f t="shared" si="110"/>
        <v>3</v>
      </c>
      <c r="AQ193">
        <f t="shared" si="110"/>
        <v>3</v>
      </c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</row>
    <row r="194" spans="1:68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</row>
    <row r="195" spans="1:68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</row>
    <row r="196" spans="1:68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</row>
    <row r="197" spans="1:68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</row>
    <row r="198" spans="1:68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</row>
    <row r="199" spans="1:68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</row>
    <row r="200" spans="1:68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</row>
    <row r="201" spans="1:68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</row>
    <row r="202" spans="1:68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</row>
    <row r="203" spans="1:68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</row>
    <row r="204" spans="1:68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</row>
    <row r="205" spans="1:68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</row>
    <row r="206" spans="1:68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</row>
    <row r="207" spans="1:68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</row>
    <row r="208" spans="1:68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</row>
    <row r="209" spans="3:68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</row>
    <row r="210" spans="3:68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</row>
    <row r="211" spans="3:68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</row>
    <row r="212" spans="3:68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</row>
    <row r="213" spans="3:68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</row>
    <row r="214" spans="3:68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</row>
    <row r="215" spans="3:68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</row>
    <row r="216" spans="3:68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</row>
    <row r="217" spans="3:68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</row>
    <row r="218" spans="3:68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</row>
    <row r="219" spans="3:68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</row>
    <row r="220" spans="3:68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</row>
    <row r="221" spans="3:68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</row>
    <row r="222" spans="3:68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</row>
    <row r="223" spans="3:68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</row>
    <row r="224" spans="3:68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</row>
    <row r="225" spans="3:68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</row>
    <row r="226" spans="3:68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</row>
    <row r="227" spans="3:68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</row>
    <row r="228" spans="3:68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</row>
    <row r="229" spans="3:68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</row>
    <row r="230" spans="3:68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</row>
    <row r="231" spans="3:68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</row>
    <row r="232" spans="3:68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</row>
    <row r="233" spans="3:68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</row>
    <row r="234" spans="3:68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</row>
    <row r="235" spans="3:68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</row>
    <row r="236" spans="3:68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</row>
    <row r="237" spans="3:68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</row>
    <row r="238" spans="3:68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</row>
    <row r="239" spans="3:68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</row>
    <row r="240" spans="3:68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</row>
    <row r="241" spans="3:68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</row>
    <row r="242" spans="3:68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</row>
    <row r="243" spans="3:68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</row>
    <row r="244" spans="3:68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</row>
    <row r="245" spans="3:68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</row>
    <row r="246" spans="3:68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</row>
    <row r="247" spans="3:68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</row>
    <row r="248" spans="3:68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</row>
    <row r="249" spans="3:68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</row>
    <row r="250" spans="3:68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</row>
    <row r="251" spans="3:68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</row>
    <row r="252" spans="3:68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</row>
    <row r="253" spans="3:68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</row>
    <row r="254" spans="3:68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</row>
    <row r="255" spans="3:68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</row>
    <row r="256" spans="3:68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</row>
    <row r="257" spans="3:68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</row>
    <row r="258" spans="3:68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</row>
    <row r="259" spans="3:68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</row>
    <row r="260" spans="3:68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</row>
    <row r="261" spans="3:68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</row>
    <row r="262" spans="3:68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</row>
    <row r="263" spans="3:68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</row>
    <row r="264" spans="3:68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</row>
    <row r="265" spans="3:68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</row>
    <row r="266" spans="3:68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</row>
    <row r="267" spans="3:68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</row>
    <row r="268" spans="3:68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</row>
    <row r="269" spans="3:68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</row>
    <row r="270" spans="3:68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</row>
    <row r="271" spans="3:68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</row>
    <row r="272" spans="3:68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</row>
    <row r="273" spans="3:68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</row>
    <row r="274" spans="3:68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</row>
    <row r="275" spans="3:68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</row>
    <row r="276" spans="3:68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</row>
    <row r="277" spans="3:68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</row>
    <row r="278" spans="3:68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</row>
    <row r="279" spans="3:68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</row>
    <row r="280" spans="3:68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</row>
    <row r="281" spans="3:68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</row>
    <row r="282" spans="3:68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</row>
    <row r="283" spans="3:68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</row>
    <row r="284" spans="3:68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</row>
    <row r="285" spans="3:68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</row>
    <row r="286" spans="3:68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</row>
    <row r="287" spans="3:68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</row>
    <row r="288" spans="3:68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</row>
    <row r="289" spans="3:68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</row>
    <row r="290" spans="3:68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</row>
    <row r="291" spans="3:68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</row>
    <row r="292" spans="3:68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</row>
    <row r="293" spans="3:68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</row>
    <row r="294" spans="3:68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</row>
    <row r="295" spans="3:68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</row>
    <row r="296" spans="3:68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</row>
    <row r="297" spans="3:68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</row>
    <row r="298" spans="3:68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</row>
    <row r="299" spans="3:68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</row>
    <row r="300" spans="3:68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</row>
    <row r="301" spans="3:68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</row>
    <row r="302" spans="3:68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</row>
    <row r="303" spans="3:68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</row>
    <row r="304" spans="3:68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</row>
    <row r="305" spans="3:68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</row>
    <row r="306" spans="3:68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</row>
    <row r="307" spans="3:68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</row>
    <row r="308" spans="3:68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</row>
    <row r="309" spans="3:68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</row>
    <row r="310" spans="3:68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</row>
    <row r="311" spans="3:68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</row>
    <row r="312" spans="3:68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</row>
    <row r="313" spans="3:68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</row>
    <row r="314" spans="3:68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</row>
    <row r="315" spans="3:68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</row>
    <row r="316" spans="3:68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</row>
    <row r="317" spans="3:68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</row>
    <row r="318" spans="3:68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</row>
    <row r="319" spans="3:68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</row>
    <row r="320" spans="3:68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</row>
    <row r="321" spans="3:68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</row>
    <row r="322" spans="3:68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</row>
    <row r="323" spans="3:68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</row>
    <row r="324" spans="3:68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</row>
    <row r="325" spans="3:68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</row>
    <row r="326" spans="3:68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</row>
  </sheetData>
  <mergeCells count="20">
    <mergeCell ref="BL1:BM1"/>
    <mergeCell ref="BN1:BO1"/>
    <mergeCell ref="AZ1:BA1"/>
    <mergeCell ref="BB1:BC1"/>
    <mergeCell ref="BD1:BE1"/>
    <mergeCell ref="BF1:BG1"/>
    <mergeCell ref="BH1:BI1"/>
    <mergeCell ref="BJ1:BK1"/>
    <mergeCell ref="AX1:AY1"/>
    <mergeCell ref="D1:F1"/>
    <mergeCell ref="L1:O1"/>
    <mergeCell ref="P1:R1"/>
    <mergeCell ref="V1:Y1"/>
    <mergeCell ref="Z1:AB1"/>
    <mergeCell ref="AC1:AK1"/>
    <mergeCell ref="AL1:AN1"/>
    <mergeCell ref="AO1:AQ1"/>
    <mergeCell ref="AR1:AS1"/>
    <mergeCell ref="AT1:AU1"/>
    <mergeCell ref="AV1:AW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326"/>
  <sheetViews>
    <sheetView workbookViewId="0">
      <selection activeCell="D3" sqref="D3"/>
    </sheetView>
  </sheetViews>
  <sheetFormatPr defaultRowHeight="14.4" x14ac:dyDescent="0.3"/>
  <cols>
    <col min="3" max="27" width="25.6640625" customWidth="1"/>
    <col min="28" max="28" width="20.6640625" customWidth="1"/>
  </cols>
  <sheetData>
    <row r="1" spans="1:28" x14ac:dyDescent="0.3">
      <c r="A1" s="15"/>
      <c r="B1" s="1"/>
      <c r="C1" s="16"/>
      <c r="D1" s="17"/>
      <c r="E1" s="17"/>
      <c r="F1" s="17"/>
      <c r="G1" s="17"/>
      <c r="H1" s="17"/>
      <c r="I1" s="36"/>
      <c r="J1" s="17"/>
      <c r="K1" s="36"/>
      <c r="L1" s="17"/>
      <c r="M1" s="17"/>
      <c r="N1" s="36"/>
      <c r="O1" s="17"/>
      <c r="P1" s="17"/>
      <c r="Q1" s="17"/>
      <c r="R1" s="17"/>
      <c r="S1" s="17"/>
      <c r="T1" s="17"/>
      <c r="U1" s="17"/>
      <c r="V1" s="17"/>
      <c r="W1" s="36"/>
      <c r="X1" s="17"/>
      <c r="Y1" s="36"/>
      <c r="Z1" s="17"/>
      <c r="AA1" s="17"/>
      <c r="AB1" s="22"/>
    </row>
    <row r="2" spans="1:28" ht="15" thickBot="1" x14ac:dyDescent="0.35">
      <c r="A2" s="29"/>
      <c r="B2" s="1"/>
      <c r="C2" s="41" t="s">
        <v>224</v>
      </c>
      <c r="D2" s="27" t="s">
        <v>225</v>
      </c>
      <c r="E2" s="27" t="s">
        <v>226</v>
      </c>
      <c r="F2" s="27" t="s">
        <v>227</v>
      </c>
      <c r="G2" s="27" t="s">
        <v>228</v>
      </c>
      <c r="H2" s="27" t="s">
        <v>229</v>
      </c>
      <c r="I2" s="37" t="s">
        <v>230</v>
      </c>
      <c r="J2" s="27" t="s">
        <v>231</v>
      </c>
      <c r="K2" s="37" t="s">
        <v>232</v>
      </c>
      <c r="L2" s="27" t="s">
        <v>233</v>
      </c>
      <c r="M2" s="27" t="s">
        <v>234</v>
      </c>
      <c r="N2" s="37" t="s">
        <v>235</v>
      </c>
      <c r="O2" s="27" t="s">
        <v>236</v>
      </c>
      <c r="P2" s="27" t="s">
        <v>237</v>
      </c>
      <c r="Q2" s="27" t="s">
        <v>238</v>
      </c>
      <c r="R2" s="27" t="s">
        <v>239</v>
      </c>
      <c r="S2" s="27" t="s">
        <v>240</v>
      </c>
      <c r="T2" s="27" t="s">
        <v>241</v>
      </c>
      <c r="U2" s="27" t="s">
        <v>242</v>
      </c>
      <c r="V2" s="27" t="s">
        <v>243</v>
      </c>
      <c r="W2" s="37" t="s">
        <v>244</v>
      </c>
      <c r="X2" s="27" t="s">
        <v>245</v>
      </c>
      <c r="Y2" s="37" t="s">
        <v>246</v>
      </c>
      <c r="Z2" s="27" t="s">
        <v>247</v>
      </c>
      <c r="AA2" s="27" t="s">
        <v>248</v>
      </c>
      <c r="AB2" s="1"/>
    </row>
    <row r="3" spans="1:28" ht="15" thickBot="1" x14ac:dyDescent="0.35">
      <c r="A3" s="28"/>
      <c r="B3" s="1" t="s">
        <v>440</v>
      </c>
      <c r="C3" s="7" t="s">
        <v>538</v>
      </c>
      <c r="D3" s="8" t="s">
        <v>539</v>
      </c>
      <c r="E3" s="8" t="s">
        <v>540</v>
      </c>
      <c r="F3" s="8" t="s">
        <v>541</v>
      </c>
      <c r="G3" s="8" t="s">
        <v>542</v>
      </c>
      <c r="H3" s="8" t="s">
        <v>543</v>
      </c>
      <c r="I3" s="35" t="s">
        <v>486</v>
      </c>
      <c r="J3" s="8" t="s">
        <v>544</v>
      </c>
      <c r="K3" s="35" t="s">
        <v>486</v>
      </c>
      <c r="L3" s="8" t="s">
        <v>545</v>
      </c>
      <c r="M3" s="8" t="s">
        <v>546</v>
      </c>
      <c r="N3" s="35" t="s">
        <v>486</v>
      </c>
      <c r="O3" s="8" t="s">
        <v>547</v>
      </c>
      <c r="P3" s="8" t="s">
        <v>548</v>
      </c>
      <c r="Q3" s="8" t="s">
        <v>549</v>
      </c>
      <c r="R3" s="8" t="s">
        <v>550</v>
      </c>
      <c r="S3" s="8" t="s">
        <v>551</v>
      </c>
      <c r="T3" s="8" t="s">
        <v>552</v>
      </c>
      <c r="U3" s="8" t="s">
        <v>553</v>
      </c>
      <c r="V3" s="8" t="s">
        <v>554</v>
      </c>
      <c r="W3" s="35" t="s">
        <v>486</v>
      </c>
      <c r="X3" s="8" t="s">
        <v>555</v>
      </c>
      <c r="Y3" s="42" t="s">
        <v>486</v>
      </c>
      <c r="Z3" s="7" t="s">
        <v>556</v>
      </c>
      <c r="AA3" s="9" t="s">
        <v>557</v>
      </c>
      <c r="AB3" s="1" t="s">
        <v>440</v>
      </c>
    </row>
    <row r="4" spans="1:28" x14ac:dyDescent="0.3">
      <c r="A4" s="69">
        <v>2</v>
      </c>
      <c r="B4" s="1" t="s">
        <v>440</v>
      </c>
      <c r="C4" s="2">
        <v>1</v>
      </c>
      <c r="D4">
        <v>4</v>
      </c>
      <c r="E4">
        <v>4</v>
      </c>
      <c r="F4">
        <v>2</v>
      </c>
      <c r="G4">
        <v>4</v>
      </c>
      <c r="H4">
        <v>2</v>
      </c>
      <c r="I4" s="37">
        <f>LOOKUP(H4,{1,2,3,4,5},{5,4,3,2,1})</f>
        <v>4</v>
      </c>
      <c r="J4">
        <v>2</v>
      </c>
      <c r="K4" s="37">
        <f>LOOKUP(J4,{1,2,3,4,5},{5,4,3,2,1})</f>
        <v>4</v>
      </c>
      <c r="L4">
        <v>2</v>
      </c>
      <c r="M4">
        <v>1</v>
      </c>
      <c r="N4" s="37">
        <f>LOOKUP(M4,{1,2,3,4,5},{5,4,3,2,1})</f>
        <v>5</v>
      </c>
      <c r="O4">
        <v>5</v>
      </c>
      <c r="P4">
        <v>3</v>
      </c>
      <c r="Q4">
        <v>5</v>
      </c>
      <c r="R4">
        <v>2</v>
      </c>
      <c r="S4">
        <v>2</v>
      </c>
      <c r="T4">
        <v>4</v>
      </c>
      <c r="U4">
        <v>5</v>
      </c>
      <c r="V4">
        <v>2</v>
      </c>
      <c r="W4" s="37">
        <f>LOOKUP(V4,{1,2,3,4,5},{5,4,3,2,1})</f>
        <v>4</v>
      </c>
      <c r="X4">
        <v>1</v>
      </c>
      <c r="Y4" s="37">
        <f>LOOKUP(X4,{1,2,3,4,5},{5,4,3,2,1})</f>
        <v>5</v>
      </c>
      <c r="Z4">
        <f t="shared" ref="Z4:Z67" si="0">SUM(D4,E4,F4,G4,I4,K4,L4,N4,O4,P4,Q4,R4,S4,T4,U4,W4,Y4)</f>
        <v>64</v>
      </c>
      <c r="AA4">
        <f t="shared" ref="AA4:AA67" si="1">ROUND((Z4/17), 2)</f>
        <v>3.76</v>
      </c>
      <c r="AB4" s="1"/>
    </row>
    <row r="5" spans="1:28" x14ac:dyDescent="0.3">
      <c r="A5" s="30">
        <v>3</v>
      </c>
      <c r="B5" s="1" t="s">
        <v>440</v>
      </c>
      <c r="C5" s="2">
        <v>1</v>
      </c>
      <c r="D5">
        <v>4</v>
      </c>
      <c r="E5">
        <v>3</v>
      </c>
      <c r="F5">
        <v>2</v>
      </c>
      <c r="G5">
        <v>4</v>
      </c>
      <c r="H5">
        <v>2</v>
      </c>
      <c r="I5" s="37">
        <f>LOOKUP(H5,{1,2,3,4,5},{5,4,3,2,1})</f>
        <v>4</v>
      </c>
      <c r="J5">
        <v>2</v>
      </c>
      <c r="K5" s="37">
        <f>LOOKUP(J5,{1,2,3,4,5},{5,4,3,2,1})</f>
        <v>4</v>
      </c>
      <c r="L5">
        <v>3</v>
      </c>
      <c r="M5">
        <v>1</v>
      </c>
      <c r="N5" s="37">
        <f>LOOKUP(M5,{1,2,3,4,5},{5,4,3,2,1})</f>
        <v>5</v>
      </c>
      <c r="O5">
        <v>4</v>
      </c>
      <c r="P5">
        <v>5</v>
      </c>
      <c r="Q5">
        <v>5</v>
      </c>
      <c r="R5">
        <v>3</v>
      </c>
      <c r="S5">
        <v>4</v>
      </c>
      <c r="T5">
        <v>5</v>
      </c>
      <c r="U5">
        <v>5</v>
      </c>
      <c r="V5">
        <v>2</v>
      </c>
      <c r="W5" s="37">
        <f>LOOKUP(V5,{1,2,3,4,5},{5,4,3,2,1})</f>
        <v>4</v>
      </c>
      <c r="X5">
        <v>2</v>
      </c>
      <c r="Y5" s="37">
        <f>LOOKUP(X5,{1,2,3,4,5},{5,4,3,2,1})</f>
        <v>4</v>
      </c>
      <c r="Z5">
        <f t="shared" si="0"/>
        <v>68</v>
      </c>
      <c r="AA5">
        <f t="shared" si="1"/>
        <v>4</v>
      </c>
      <c r="AB5" s="1"/>
    </row>
    <row r="6" spans="1:28" x14ac:dyDescent="0.3">
      <c r="A6" s="30">
        <v>4</v>
      </c>
      <c r="B6" s="1" t="s">
        <v>440</v>
      </c>
      <c r="C6" s="2">
        <v>1</v>
      </c>
      <c r="D6">
        <v>4</v>
      </c>
      <c r="E6">
        <v>4</v>
      </c>
      <c r="F6">
        <v>2</v>
      </c>
      <c r="G6">
        <v>2</v>
      </c>
      <c r="H6">
        <v>3</v>
      </c>
      <c r="I6" s="37">
        <f>LOOKUP(H6,{1,2,3,4,5},{5,4,3,2,1})</f>
        <v>3</v>
      </c>
      <c r="J6">
        <v>2</v>
      </c>
      <c r="K6" s="37">
        <f>LOOKUP(J6,{1,2,3,4,5},{5,4,3,2,1})</f>
        <v>4</v>
      </c>
      <c r="L6">
        <v>3</v>
      </c>
      <c r="M6">
        <v>2</v>
      </c>
      <c r="N6" s="37">
        <f>LOOKUP(M6,{1,2,3,4,5},{5,4,3,2,1})</f>
        <v>4</v>
      </c>
      <c r="O6">
        <v>4</v>
      </c>
      <c r="P6">
        <v>4</v>
      </c>
      <c r="Q6">
        <v>5</v>
      </c>
      <c r="R6">
        <v>2</v>
      </c>
      <c r="S6">
        <v>2</v>
      </c>
      <c r="T6">
        <v>4</v>
      </c>
      <c r="U6">
        <v>4</v>
      </c>
      <c r="V6">
        <v>3</v>
      </c>
      <c r="W6" s="37">
        <f>LOOKUP(V6,{1,2,3,4,5},{5,4,3,2,1})</f>
        <v>3</v>
      </c>
      <c r="X6">
        <v>3</v>
      </c>
      <c r="Y6" s="37">
        <f>LOOKUP(X6,{1,2,3,4,5},{5,4,3,2,1})</f>
        <v>3</v>
      </c>
      <c r="Z6">
        <f t="shared" si="0"/>
        <v>57</v>
      </c>
      <c r="AA6">
        <f t="shared" si="1"/>
        <v>3.35</v>
      </c>
      <c r="AB6" s="1"/>
    </row>
    <row r="7" spans="1:28" x14ac:dyDescent="0.3">
      <c r="A7" s="30">
        <v>6</v>
      </c>
      <c r="B7" s="1" t="s">
        <v>440</v>
      </c>
      <c r="C7" s="2">
        <v>1</v>
      </c>
      <c r="D7">
        <v>4</v>
      </c>
      <c r="E7">
        <v>4</v>
      </c>
      <c r="F7">
        <v>2</v>
      </c>
      <c r="G7">
        <v>2</v>
      </c>
      <c r="H7">
        <v>3</v>
      </c>
      <c r="I7" s="37">
        <f>LOOKUP(H7,{1,2,3,4,5},{5,4,3,2,1})</f>
        <v>3</v>
      </c>
      <c r="J7">
        <v>2</v>
      </c>
      <c r="K7" s="37">
        <f>LOOKUP(J7,{1,2,3,4,5},{5,4,3,2,1})</f>
        <v>4</v>
      </c>
      <c r="L7">
        <v>4</v>
      </c>
      <c r="M7">
        <v>2</v>
      </c>
      <c r="N7" s="37">
        <f>LOOKUP(M7,{1,2,3,4,5},{5,4,3,2,1})</f>
        <v>4</v>
      </c>
      <c r="O7">
        <v>1</v>
      </c>
      <c r="P7">
        <v>2</v>
      </c>
      <c r="Q7">
        <v>5</v>
      </c>
      <c r="R7">
        <v>2</v>
      </c>
      <c r="S7">
        <v>1</v>
      </c>
      <c r="T7">
        <v>3</v>
      </c>
      <c r="U7">
        <v>4</v>
      </c>
      <c r="V7">
        <v>3</v>
      </c>
      <c r="W7" s="37">
        <f>LOOKUP(V7,{1,2,3,4,5},{5,4,3,2,1})</f>
        <v>3</v>
      </c>
      <c r="X7">
        <v>3</v>
      </c>
      <c r="Y7" s="37">
        <f>LOOKUP(X7,{1,2,3,4,5},{5,4,3,2,1})</f>
        <v>3</v>
      </c>
      <c r="Z7">
        <f t="shared" si="0"/>
        <v>51</v>
      </c>
      <c r="AA7">
        <f t="shared" si="1"/>
        <v>3</v>
      </c>
      <c r="AB7" s="1"/>
    </row>
    <row r="8" spans="1:28" x14ac:dyDescent="0.3">
      <c r="A8" s="30">
        <v>7</v>
      </c>
      <c r="B8" s="1" t="s">
        <v>440</v>
      </c>
      <c r="C8" s="2">
        <v>1</v>
      </c>
      <c r="D8">
        <v>5</v>
      </c>
      <c r="E8">
        <v>4</v>
      </c>
      <c r="F8">
        <v>1</v>
      </c>
      <c r="G8">
        <v>3</v>
      </c>
      <c r="H8">
        <v>1</v>
      </c>
      <c r="I8" s="37">
        <f>LOOKUP(H8,{1,2,3,4,5},{5,4,3,2,1})</f>
        <v>5</v>
      </c>
      <c r="J8">
        <v>1</v>
      </c>
      <c r="K8" s="37">
        <f>LOOKUP(J8,{1,2,3,4,5},{5,4,3,2,1})</f>
        <v>5</v>
      </c>
      <c r="L8">
        <v>4</v>
      </c>
      <c r="M8">
        <v>1</v>
      </c>
      <c r="N8" s="37">
        <f>LOOKUP(M8,{1,2,3,4,5},{5,4,3,2,1})</f>
        <v>5</v>
      </c>
      <c r="O8">
        <v>1</v>
      </c>
      <c r="P8">
        <v>3</v>
      </c>
      <c r="Q8">
        <v>5</v>
      </c>
      <c r="R8">
        <v>3</v>
      </c>
      <c r="S8">
        <v>3</v>
      </c>
      <c r="T8">
        <v>4</v>
      </c>
      <c r="U8">
        <v>2</v>
      </c>
      <c r="V8">
        <v>3</v>
      </c>
      <c r="W8" s="37">
        <f>LOOKUP(V8,{1,2,3,4,5},{5,4,3,2,1})</f>
        <v>3</v>
      </c>
      <c r="X8">
        <v>3</v>
      </c>
      <c r="Y8" s="37">
        <f>LOOKUP(X8,{1,2,3,4,5},{5,4,3,2,1})</f>
        <v>3</v>
      </c>
      <c r="Z8">
        <f t="shared" si="0"/>
        <v>59</v>
      </c>
      <c r="AA8">
        <f t="shared" si="1"/>
        <v>3.47</v>
      </c>
      <c r="AB8" s="1"/>
    </row>
    <row r="9" spans="1:28" x14ac:dyDescent="0.3">
      <c r="A9" s="30">
        <v>8</v>
      </c>
      <c r="B9" s="1" t="s">
        <v>440</v>
      </c>
      <c r="C9" s="2">
        <v>1</v>
      </c>
      <c r="D9">
        <v>5</v>
      </c>
      <c r="E9">
        <v>5</v>
      </c>
      <c r="F9">
        <v>3</v>
      </c>
      <c r="G9">
        <v>5</v>
      </c>
      <c r="H9">
        <v>5</v>
      </c>
      <c r="I9" s="37">
        <f>LOOKUP(H9,{1,2,3,4,5},{5,4,3,2,1})</f>
        <v>1</v>
      </c>
      <c r="J9">
        <v>2</v>
      </c>
      <c r="K9" s="37">
        <f>LOOKUP(J9,{1,2,3,4,5},{5,4,3,2,1})</f>
        <v>4</v>
      </c>
      <c r="L9">
        <v>4</v>
      </c>
      <c r="M9">
        <v>2</v>
      </c>
      <c r="N9" s="37">
        <f>LOOKUP(M9,{1,2,3,4,5},{5,4,3,2,1})</f>
        <v>4</v>
      </c>
      <c r="O9">
        <v>2</v>
      </c>
      <c r="P9">
        <v>2</v>
      </c>
      <c r="Q9">
        <v>5</v>
      </c>
      <c r="R9">
        <v>3</v>
      </c>
      <c r="S9">
        <v>5</v>
      </c>
      <c r="T9">
        <v>4</v>
      </c>
      <c r="U9">
        <v>5</v>
      </c>
      <c r="V9">
        <v>3</v>
      </c>
      <c r="W9" s="37">
        <f>LOOKUP(V9,{1,2,3,4,5},{5,4,3,2,1})</f>
        <v>3</v>
      </c>
      <c r="X9">
        <v>2</v>
      </c>
      <c r="Y9" s="37">
        <f>LOOKUP(X9,{1,2,3,4,5},{5,4,3,2,1})</f>
        <v>4</v>
      </c>
      <c r="Z9">
        <f t="shared" si="0"/>
        <v>64</v>
      </c>
      <c r="AA9">
        <f t="shared" si="1"/>
        <v>3.76</v>
      </c>
      <c r="AB9" s="1"/>
    </row>
    <row r="10" spans="1:28" x14ac:dyDescent="0.3">
      <c r="A10" s="30">
        <v>9</v>
      </c>
      <c r="B10" s="1" t="s">
        <v>440</v>
      </c>
      <c r="C10" s="2">
        <v>1</v>
      </c>
      <c r="D10">
        <v>5</v>
      </c>
      <c r="E10">
        <v>3</v>
      </c>
      <c r="F10">
        <v>3</v>
      </c>
      <c r="G10">
        <v>4</v>
      </c>
      <c r="H10">
        <v>1</v>
      </c>
      <c r="I10" s="37">
        <f>LOOKUP(H10,{1,2,3,4,5},{5,4,3,2,1})</f>
        <v>5</v>
      </c>
      <c r="J10">
        <v>1</v>
      </c>
      <c r="K10" s="37">
        <f>LOOKUP(J10,{1,2,3,4,5},{5,4,3,2,1})</f>
        <v>5</v>
      </c>
      <c r="L10">
        <v>4</v>
      </c>
      <c r="M10">
        <v>1</v>
      </c>
      <c r="N10" s="37">
        <f>LOOKUP(M10,{1,2,3,4,5},{5,4,3,2,1})</f>
        <v>5</v>
      </c>
      <c r="O10">
        <v>2</v>
      </c>
      <c r="P10">
        <v>4</v>
      </c>
      <c r="Q10">
        <v>3</v>
      </c>
      <c r="R10">
        <v>2</v>
      </c>
      <c r="S10">
        <v>3</v>
      </c>
      <c r="T10">
        <v>4</v>
      </c>
      <c r="U10">
        <v>3</v>
      </c>
      <c r="V10">
        <v>3</v>
      </c>
      <c r="W10" s="37">
        <f>LOOKUP(V10,{1,2,3,4,5},{5,4,3,2,1})</f>
        <v>3</v>
      </c>
      <c r="X10">
        <v>3</v>
      </c>
      <c r="Y10" s="37">
        <f>LOOKUP(X10,{1,2,3,4,5},{5,4,3,2,1})</f>
        <v>3</v>
      </c>
      <c r="Z10">
        <f t="shared" si="0"/>
        <v>61</v>
      </c>
      <c r="AA10">
        <f t="shared" si="1"/>
        <v>3.59</v>
      </c>
      <c r="AB10" s="1"/>
    </row>
    <row r="11" spans="1:28" x14ac:dyDescent="0.3">
      <c r="A11" s="30">
        <v>10</v>
      </c>
      <c r="B11" s="1" t="s">
        <v>440</v>
      </c>
      <c r="C11" s="2">
        <v>1</v>
      </c>
      <c r="D11">
        <v>5</v>
      </c>
      <c r="E11">
        <v>4</v>
      </c>
      <c r="F11">
        <v>3</v>
      </c>
      <c r="G11">
        <v>2</v>
      </c>
      <c r="H11">
        <v>4</v>
      </c>
      <c r="I11" s="37">
        <f>LOOKUP(H11,{1,2,3,4,5},{5,4,3,2,1})</f>
        <v>2</v>
      </c>
      <c r="J11">
        <v>2</v>
      </c>
      <c r="K11" s="37">
        <f>LOOKUP(J11,{1,2,3,4,5},{5,4,3,2,1})</f>
        <v>4</v>
      </c>
      <c r="L11">
        <v>4</v>
      </c>
      <c r="M11">
        <v>1</v>
      </c>
      <c r="N11" s="37">
        <f>LOOKUP(M11,{1,2,3,4,5},{5,4,3,2,1})</f>
        <v>5</v>
      </c>
      <c r="O11">
        <v>2</v>
      </c>
      <c r="P11">
        <v>2</v>
      </c>
      <c r="Q11">
        <v>5</v>
      </c>
      <c r="R11">
        <v>3</v>
      </c>
      <c r="S11">
        <v>2</v>
      </c>
      <c r="T11">
        <v>4</v>
      </c>
      <c r="U11">
        <v>3</v>
      </c>
      <c r="V11">
        <v>1</v>
      </c>
      <c r="W11" s="37">
        <f>LOOKUP(V11,{1,2,3,4,5},{5,4,3,2,1})</f>
        <v>5</v>
      </c>
      <c r="X11">
        <v>1</v>
      </c>
      <c r="Y11" s="37">
        <f>LOOKUP(X11,{1,2,3,4,5},{5,4,3,2,1})</f>
        <v>5</v>
      </c>
      <c r="Z11">
        <f t="shared" si="0"/>
        <v>60</v>
      </c>
      <c r="AA11">
        <f t="shared" si="1"/>
        <v>3.53</v>
      </c>
      <c r="AB11" s="1"/>
    </row>
    <row r="12" spans="1:28" x14ac:dyDescent="0.3">
      <c r="A12" s="30">
        <v>11</v>
      </c>
      <c r="B12" s="1" t="s">
        <v>440</v>
      </c>
      <c r="C12" s="2">
        <v>1</v>
      </c>
      <c r="D12">
        <v>4</v>
      </c>
      <c r="E12">
        <v>4</v>
      </c>
      <c r="F12">
        <v>3</v>
      </c>
      <c r="G12">
        <v>2</v>
      </c>
      <c r="H12">
        <v>4</v>
      </c>
      <c r="I12" s="37">
        <f>LOOKUP(H12,{1,2,3,4,5},{5,4,3,2,1})</f>
        <v>2</v>
      </c>
      <c r="J12">
        <v>2</v>
      </c>
      <c r="K12" s="37">
        <f>LOOKUP(J12,{1,2,3,4,5},{5,4,3,2,1})</f>
        <v>4</v>
      </c>
      <c r="L12">
        <v>4</v>
      </c>
      <c r="M12">
        <v>2</v>
      </c>
      <c r="N12" s="37">
        <f>LOOKUP(M12,{1,2,3,4,5},{5,4,3,2,1})</f>
        <v>4</v>
      </c>
      <c r="O12">
        <v>2</v>
      </c>
      <c r="P12">
        <v>2</v>
      </c>
      <c r="Q12">
        <v>4</v>
      </c>
      <c r="R12">
        <v>3</v>
      </c>
      <c r="S12">
        <v>2</v>
      </c>
      <c r="T12">
        <v>2</v>
      </c>
      <c r="U12">
        <v>5</v>
      </c>
      <c r="V12">
        <v>2</v>
      </c>
      <c r="W12" s="37">
        <f>LOOKUP(V12,{1,2,3,4,5},{5,4,3,2,1})</f>
        <v>4</v>
      </c>
      <c r="X12">
        <v>2</v>
      </c>
      <c r="Y12" s="37">
        <f>LOOKUP(X12,{1,2,3,4,5},{5,4,3,2,1})</f>
        <v>4</v>
      </c>
      <c r="Z12">
        <f t="shared" si="0"/>
        <v>55</v>
      </c>
      <c r="AA12">
        <f t="shared" si="1"/>
        <v>3.24</v>
      </c>
      <c r="AB12" s="1"/>
    </row>
    <row r="13" spans="1:28" x14ac:dyDescent="0.3">
      <c r="A13" s="30">
        <v>12</v>
      </c>
      <c r="B13" s="1" t="s">
        <v>440</v>
      </c>
      <c r="C13" s="2">
        <v>1</v>
      </c>
      <c r="D13">
        <v>5</v>
      </c>
      <c r="E13">
        <v>3</v>
      </c>
      <c r="F13">
        <v>2</v>
      </c>
      <c r="G13">
        <v>2</v>
      </c>
      <c r="H13">
        <v>1</v>
      </c>
      <c r="I13" s="37">
        <f>LOOKUP(H13,{1,2,3,4,5},{5,4,3,2,1})</f>
        <v>5</v>
      </c>
      <c r="J13">
        <v>1</v>
      </c>
      <c r="K13" s="37">
        <f>LOOKUP(J13,{1,2,3,4,5},{5,4,3,2,1})</f>
        <v>5</v>
      </c>
      <c r="L13">
        <v>1</v>
      </c>
      <c r="M13">
        <v>1</v>
      </c>
      <c r="N13" s="37">
        <f>LOOKUP(M13,{1,2,3,4,5},{5,4,3,2,1})</f>
        <v>5</v>
      </c>
      <c r="O13">
        <v>1</v>
      </c>
      <c r="P13">
        <v>1</v>
      </c>
      <c r="Q13">
        <v>5</v>
      </c>
      <c r="R13">
        <v>3</v>
      </c>
      <c r="S13">
        <v>3</v>
      </c>
      <c r="T13">
        <v>4</v>
      </c>
      <c r="U13">
        <v>5</v>
      </c>
      <c r="V13">
        <v>5</v>
      </c>
      <c r="W13" s="37">
        <f>LOOKUP(V13,{1,2,3,4,5},{5,4,3,2,1})</f>
        <v>1</v>
      </c>
      <c r="X13">
        <v>3</v>
      </c>
      <c r="Y13" s="37">
        <f>LOOKUP(X13,{1,2,3,4,5},{5,4,3,2,1})</f>
        <v>3</v>
      </c>
      <c r="Z13">
        <f t="shared" si="0"/>
        <v>54</v>
      </c>
      <c r="AA13">
        <f t="shared" si="1"/>
        <v>3.18</v>
      </c>
      <c r="AB13" s="1"/>
    </row>
    <row r="14" spans="1:28" x14ac:dyDescent="0.3">
      <c r="A14" s="30">
        <v>14</v>
      </c>
      <c r="B14" s="1" t="s">
        <v>440</v>
      </c>
      <c r="C14" s="2">
        <v>1</v>
      </c>
      <c r="D14">
        <v>5</v>
      </c>
      <c r="E14">
        <v>2</v>
      </c>
      <c r="F14">
        <v>3</v>
      </c>
      <c r="G14">
        <v>3</v>
      </c>
      <c r="H14">
        <v>4</v>
      </c>
      <c r="I14" s="37">
        <f>LOOKUP(H14,{1,2,3,4,5},{5,4,3,2,1})</f>
        <v>2</v>
      </c>
      <c r="J14">
        <v>2</v>
      </c>
      <c r="K14" s="37">
        <f>LOOKUP(J14,{1,2,3,4,5},{5,4,3,2,1})</f>
        <v>4</v>
      </c>
      <c r="L14">
        <v>4</v>
      </c>
      <c r="M14">
        <v>4</v>
      </c>
      <c r="N14" s="37">
        <f>LOOKUP(M14,{1,2,3,4,5},{5,4,3,2,1})</f>
        <v>2</v>
      </c>
      <c r="O14">
        <v>1</v>
      </c>
      <c r="P14">
        <v>4</v>
      </c>
      <c r="Q14">
        <v>5</v>
      </c>
      <c r="R14">
        <v>4</v>
      </c>
      <c r="S14">
        <v>2</v>
      </c>
      <c r="T14">
        <v>3</v>
      </c>
      <c r="U14">
        <v>5</v>
      </c>
      <c r="V14">
        <v>3</v>
      </c>
      <c r="W14" s="37">
        <f>LOOKUP(V14,{1,2,3,4,5},{5,4,3,2,1})</f>
        <v>3</v>
      </c>
      <c r="X14">
        <v>3</v>
      </c>
      <c r="Y14" s="37">
        <f>LOOKUP(X14,{1,2,3,4,5},{5,4,3,2,1})</f>
        <v>3</v>
      </c>
      <c r="Z14">
        <f t="shared" si="0"/>
        <v>55</v>
      </c>
      <c r="AA14">
        <f t="shared" si="1"/>
        <v>3.24</v>
      </c>
      <c r="AB14" s="1"/>
    </row>
    <row r="15" spans="1:28" x14ac:dyDescent="0.3">
      <c r="A15" s="30">
        <v>15</v>
      </c>
      <c r="B15" s="1" t="s">
        <v>440</v>
      </c>
      <c r="C15" s="2">
        <v>1</v>
      </c>
      <c r="D15">
        <v>5</v>
      </c>
      <c r="E15">
        <v>5</v>
      </c>
      <c r="F15">
        <v>5</v>
      </c>
      <c r="G15">
        <v>5</v>
      </c>
      <c r="H15">
        <v>4</v>
      </c>
      <c r="I15" s="37">
        <f>LOOKUP(H15,{1,2,3,4,5},{5,4,3,2,1})</f>
        <v>2</v>
      </c>
      <c r="J15">
        <v>1</v>
      </c>
      <c r="K15" s="37">
        <f>LOOKUP(J15,{1,2,3,4,5},{5,4,3,2,1})</f>
        <v>5</v>
      </c>
      <c r="L15">
        <v>4</v>
      </c>
      <c r="M15">
        <v>4</v>
      </c>
      <c r="N15" s="37">
        <f>LOOKUP(M15,{1,2,3,4,5},{5,4,3,2,1})</f>
        <v>2</v>
      </c>
      <c r="O15">
        <v>1</v>
      </c>
      <c r="P15">
        <v>5</v>
      </c>
      <c r="Q15">
        <v>5</v>
      </c>
      <c r="R15">
        <v>3</v>
      </c>
      <c r="S15">
        <v>5</v>
      </c>
      <c r="T15">
        <v>5</v>
      </c>
      <c r="U15">
        <v>5</v>
      </c>
      <c r="V15">
        <v>2</v>
      </c>
      <c r="W15" s="37">
        <f>LOOKUP(V15,{1,2,3,4,5},{5,4,3,2,1})</f>
        <v>4</v>
      </c>
      <c r="X15">
        <v>2</v>
      </c>
      <c r="Y15" s="37">
        <f>LOOKUP(X15,{1,2,3,4,5},{5,4,3,2,1})</f>
        <v>4</v>
      </c>
      <c r="Z15">
        <f t="shared" si="0"/>
        <v>70</v>
      </c>
      <c r="AA15">
        <f t="shared" si="1"/>
        <v>4.12</v>
      </c>
      <c r="AB15" s="1"/>
    </row>
    <row r="16" spans="1:28" x14ac:dyDescent="0.3">
      <c r="A16" s="30">
        <v>17</v>
      </c>
      <c r="B16" s="1" t="s">
        <v>440</v>
      </c>
      <c r="C16" s="2">
        <v>1</v>
      </c>
      <c r="D16">
        <v>4</v>
      </c>
      <c r="E16">
        <v>4</v>
      </c>
      <c r="F16">
        <v>5</v>
      </c>
      <c r="G16">
        <v>5</v>
      </c>
      <c r="H16">
        <v>5</v>
      </c>
      <c r="I16" s="37">
        <f>LOOKUP(H16,{1,2,3,4,5},{5,4,3,2,1})</f>
        <v>1</v>
      </c>
      <c r="J16">
        <v>5</v>
      </c>
      <c r="K16" s="37">
        <f>LOOKUP(J16,{1,2,3,4,5},{5,4,3,2,1})</f>
        <v>1</v>
      </c>
      <c r="L16">
        <v>3</v>
      </c>
      <c r="M16">
        <v>5</v>
      </c>
      <c r="N16" s="37">
        <f>LOOKUP(M16,{1,2,3,4,5},{5,4,3,2,1})</f>
        <v>1</v>
      </c>
      <c r="O16">
        <v>4</v>
      </c>
      <c r="P16">
        <v>4</v>
      </c>
      <c r="Q16">
        <v>5</v>
      </c>
      <c r="R16">
        <v>5</v>
      </c>
      <c r="S16">
        <v>3</v>
      </c>
      <c r="T16">
        <v>4</v>
      </c>
      <c r="U16">
        <v>5</v>
      </c>
      <c r="V16">
        <v>2</v>
      </c>
      <c r="W16" s="37">
        <f>LOOKUP(V16,{1,2,3,4,5},{5,4,3,2,1})</f>
        <v>4</v>
      </c>
      <c r="X16">
        <v>1</v>
      </c>
      <c r="Y16" s="37">
        <f>LOOKUP(X16,{1,2,3,4,5},{5,4,3,2,1})</f>
        <v>5</v>
      </c>
      <c r="Z16">
        <f t="shared" si="0"/>
        <v>63</v>
      </c>
      <c r="AA16">
        <f t="shared" si="1"/>
        <v>3.71</v>
      </c>
      <c r="AB16" s="1"/>
    </row>
    <row r="17" spans="1:28" x14ac:dyDescent="0.3">
      <c r="A17" s="30">
        <v>18</v>
      </c>
      <c r="B17" s="1" t="s">
        <v>440</v>
      </c>
      <c r="C17" s="2">
        <v>1</v>
      </c>
      <c r="D17">
        <v>2</v>
      </c>
      <c r="E17">
        <v>4</v>
      </c>
      <c r="F17">
        <v>2</v>
      </c>
      <c r="G17">
        <v>1</v>
      </c>
      <c r="H17">
        <v>2</v>
      </c>
      <c r="I17" s="37">
        <f>LOOKUP(H17,{1,2,3,4,5},{5,4,3,2,1})</f>
        <v>4</v>
      </c>
      <c r="J17">
        <v>1</v>
      </c>
      <c r="K17" s="37">
        <f>LOOKUP(J17,{1,2,3,4,5},{5,4,3,2,1})</f>
        <v>5</v>
      </c>
      <c r="L17">
        <v>1</v>
      </c>
      <c r="M17">
        <v>5</v>
      </c>
      <c r="N17" s="37">
        <f>LOOKUP(M17,{1,2,3,4,5},{5,4,3,2,1})</f>
        <v>1</v>
      </c>
      <c r="O17">
        <v>4</v>
      </c>
      <c r="P17">
        <v>4</v>
      </c>
      <c r="Q17">
        <v>5</v>
      </c>
      <c r="R17">
        <v>1</v>
      </c>
      <c r="S17">
        <v>3</v>
      </c>
      <c r="T17">
        <v>4</v>
      </c>
      <c r="U17">
        <v>5</v>
      </c>
      <c r="V17">
        <v>1</v>
      </c>
      <c r="W17" s="37">
        <f>LOOKUP(V17,{1,2,3,4,5},{5,4,3,2,1})</f>
        <v>5</v>
      </c>
      <c r="X17">
        <v>2</v>
      </c>
      <c r="Y17" s="37">
        <f>LOOKUP(X17,{1,2,3,4,5},{5,4,3,2,1})</f>
        <v>4</v>
      </c>
      <c r="Z17">
        <f t="shared" si="0"/>
        <v>55</v>
      </c>
      <c r="AA17">
        <f t="shared" si="1"/>
        <v>3.24</v>
      </c>
      <c r="AB17" s="1"/>
    </row>
    <row r="18" spans="1:28" x14ac:dyDescent="0.3">
      <c r="A18" s="30">
        <v>19</v>
      </c>
      <c r="B18" s="1" t="s">
        <v>440</v>
      </c>
      <c r="C18" s="2">
        <v>1</v>
      </c>
      <c r="D18">
        <v>5</v>
      </c>
      <c r="E18">
        <v>3</v>
      </c>
      <c r="F18">
        <v>4</v>
      </c>
      <c r="G18">
        <v>4</v>
      </c>
      <c r="H18">
        <v>4</v>
      </c>
      <c r="I18" s="37">
        <f>LOOKUP(H18,{1,2,3,4,5},{5,4,3,2,1})</f>
        <v>2</v>
      </c>
      <c r="J18">
        <v>2</v>
      </c>
      <c r="K18" s="37">
        <f>LOOKUP(J18,{1,2,3,4,5},{5,4,3,2,1})</f>
        <v>4</v>
      </c>
      <c r="L18">
        <v>4</v>
      </c>
      <c r="M18">
        <v>4</v>
      </c>
      <c r="N18" s="37">
        <f>LOOKUP(M18,{1,2,3,4,5},{5,4,3,2,1})</f>
        <v>2</v>
      </c>
      <c r="O18">
        <v>1</v>
      </c>
      <c r="P18">
        <v>5</v>
      </c>
      <c r="Q18">
        <v>4</v>
      </c>
      <c r="R18">
        <v>4</v>
      </c>
      <c r="S18">
        <v>5</v>
      </c>
      <c r="T18">
        <v>3</v>
      </c>
      <c r="U18">
        <v>5</v>
      </c>
      <c r="V18">
        <v>5</v>
      </c>
      <c r="W18" s="37">
        <f>LOOKUP(V18,{1,2,3,4,5},{5,4,3,2,1})</f>
        <v>1</v>
      </c>
      <c r="X18">
        <v>3</v>
      </c>
      <c r="Y18" s="37">
        <f>LOOKUP(X18,{1,2,3,4,5},{5,4,3,2,1})</f>
        <v>3</v>
      </c>
      <c r="Z18">
        <f t="shared" si="0"/>
        <v>59</v>
      </c>
      <c r="AA18">
        <f t="shared" si="1"/>
        <v>3.47</v>
      </c>
      <c r="AB18" s="1"/>
    </row>
    <row r="19" spans="1:28" x14ac:dyDescent="0.3">
      <c r="A19" s="30">
        <v>20</v>
      </c>
      <c r="B19" s="1" t="s">
        <v>440</v>
      </c>
      <c r="C19" s="2">
        <v>1</v>
      </c>
      <c r="D19">
        <v>4</v>
      </c>
      <c r="E19">
        <v>4</v>
      </c>
      <c r="F19">
        <v>4</v>
      </c>
      <c r="G19">
        <v>4</v>
      </c>
      <c r="H19">
        <v>4</v>
      </c>
      <c r="I19" s="37">
        <f>LOOKUP(H19,{1,2,3,4,5},{5,4,3,2,1})</f>
        <v>2</v>
      </c>
      <c r="J19">
        <v>1</v>
      </c>
      <c r="K19" s="37">
        <f>LOOKUP(J19,{1,2,3,4,5},{5,4,3,2,1})</f>
        <v>5</v>
      </c>
      <c r="L19">
        <v>4</v>
      </c>
      <c r="M19">
        <v>1</v>
      </c>
      <c r="N19" s="37">
        <f>LOOKUP(M19,{1,2,3,4,5},{5,4,3,2,1})</f>
        <v>5</v>
      </c>
      <c r="O19">
        <v>3</v>
      </c>
      <c r="P19">
        <v>4</v>
      </c>
      <c r="Q19">
        <v>5</v>
      </c>
      <c r="R19">
        <v>3</v>
      </c>
      <c r="S19">
        <v>4</v>
      </c>
      <c r="T19">
        <v>3</v>
      </c>
      <c r="U19">
        <v>3</v>
      </c>
      <c r="V19">
        <v>3</v>
      </c>
      <c r="W19" s="37">
        <f>LOOKUP(V19,{1,2,3,4,5},{5,4,3,2,1})</f>
        <v>3</v>
      </c>
      <c r="X19">
        <v>3</v>
      </c>
      <c r="Y19" s="37">
        <f>LOOKUP(X19,{1,2,3,4,5},{5,4,3,2,1})</f>
        <v>3</v>
      </c>
      <c r="Z19">
        <f t="shared" si="0"/>
        <v>63</v>
      </c>
      <c r="AA19">
        <f t="shared" si="1"/>
        <v>3.71</v>
      </c>
      <c r="AB19" s="1"/>
    </row>
    <row r="20" spans="1:28" x14ac:dyDescent="0.3">
      <c r="A20" s="30">
        <v>21</v>
      </c>
      <c r="B20" s="1" t="s">
        <v>440</v>
      </c>
      <c r="C20" s="2">
        <v>1</v>
      </c>
      <c r="D20">
        <v>5</v>
      </c>
      <c r="E20">
        <v>5</v>
      </c>
      <c r="F20">
        <v>2</v>
      </c>
      <c r="G20">
        <v>2</v>
      </c>
      <c r="H20">
        <v>1</v>
      </c>
      <c r="I20" s="37">
        <f>LOOKUP(H20,{1,2,3,4,5},{5,4,3,2,1})</f>
        <v>5</v>
      </c>
      <c r="J20">
        <v>1</v>
      </c>
      <c r="K20" s="37">
        <f>LOOKUP(J20,{1,2,3,4,5},{5,4,3,2,1})</f>
        <v>5</v>
      </c>
      <c r="L20">
        <v>5</v>
      </c>
      <c r="M20">
        <v>1</v>
      </c>
      <c r="N20" s="37">
        <f>LOOKUP(M20,{1,2,3,4,5},{5,4,3,2,1})</f>
        <v>5</v>
      </c>
      <c r="O20">
        <v>4</v>
      </c>
      <c r="P20">
        <v>4</v>
      </c>
      <c r="Q20">
        <v>5</v>
      </c>
      <c r="R20">
        <v>1</v>
      </c>
      <c r="S20">
        <v>3</v>
      </c>
      <c r="T20">
        <v>2</v>
      </c>
      <c r="U20">
        <v>5</v>
      </c>
      <c r="V20">
        <v>2</v>
      </c>
      <c r="W20" s="37">
        <f>LOOKUP(V20,{1,2,3,4,5},{5,4,3,2,1})</f>
        <v>4</v>
      </c>
      <c r="X20">
        <v>1</v>
      </c>
      <c r="Y20" s="37">
        <f>LOOKUP(X20,{1,2,3,4,5},{5,4,3,2,1})</f>
        <v>5</v>
      </c>
      <c r="Z20">
        <f t="shared" si="0"/>
        <v>67</v>
      </c>
      <c r="AA20">
        <f t="shared" si="1"/>
        <v>3.94</v>
      </c>
      <c r="AB20" s="1"/>
    </row>
    <row r="21" spans="1:28" x14ac:dyDescent="0.3">
      <c r="A21" s="30">
        <v>22</v>
      </c>
      <c r="B21" s="1" t="s">
        <v>440</v>
      </c>
      <c r="C21" s="2">
        <v>1</v>
      </c>
      <c r="D21">
        <v>5</v>
      </c>
      <c r="E21">
        <v>4</v>
      </c>
      <c r="F21">
        <v>3</v>
      </c>
      <c r="G21">
        <v>2</v>
      </c>
      <c r="H21">
        <v>2</v>
      </c>
      <c r="I21" s="37">
        <f>LOOKUP(H21,{1,2,3,4,5},{5,4,3,2,1})</f>
        <v>4</v>
      </c>
      <c r="J21">
        <v>1</v>
      </c>
      <c r="K21" s="37">
        <f>LOOKUP(J21,{1,2,3,4,5},{5,4,3,2,1})</f>
        <v>5</v>
      </c>
      <c r="L21">
        <v>4</v>
      </c>
      <c r="M21">
        <v>1</v>
      </c>
      <c r="N21" s="37">
        <f>LOOKUP(M21,{1,2,3,4,5},{5,4,3,2,1})</f>
        <v>5</v>
      </c>
      <c r="O21">
        <v>2</v>
      </c>
      <c r="P21">
        <v>4</v>
      </c>
      <c r="Q21">
        <v>5</v>
      </c>
      <c r="R21">
        <v>2</v>
      </c>
      <c r="S21">
        <v>4</v>
      </c>
      <c r="T21">
        <v>4</v>
      </c>
      <c r="U21">
        <v>4</v>
      </c>
      <c r="V21">
        <v>2</v>
      </c>
      <c r="W21" s="37">
        <f>LOOKUP(V21,{1,2,3,4,5},{5,4,3,2,1})</f>
        <v>4</v>
      </c>
      <c r="X21">
        <v>3</v>
      </c>
      <c r="Y21" s="37">
        <f>LOOKUP(X21,{1,2,3,4,5},{5,4,3,2,1})</f>
        <v>3</v>
      </c>
      <c r="Z21">
        <f t="shared" si="0"/>
        <v>64</v>
      </c>
      <c r="AA21">
        <f t="shared" si="1"/>
        <v>3.76</v>
      </c>
      <c r="AB21" s="1"/>
    </row>
    <row r="22" spans="1:28" x14ac:dyDescent="0.3">
      <c r="A22" s="30">
        <v>23</v>
      </c>
      <c r="B22" s="1" t="s">
        <v>440</v>
      </c>
      <c r="C22" s="2">
        <v>1</v>
      </c>
      <c r="D22">
        <v>5</v>
      </c>
      <c r="E22">
        <v>5</v>
      </c>
      <c r="F22">
        <v>4</v>
      </c>
      <c r="G22">
        <v>4</v>
      </c>
      <c r="H22">
        <v>5</v>
      </c>
      <c r="I22" s="37">
        <f>LOOKUP(H22,{1,2,3,4,5},{5,4,3,2,1})</f>
        <v>1</v>
      </c>
      <c r="J22">
        <v>2</v>
      </c>
      <c r="K22" s="37">
        <f>LOOKUP(J22,{1,2,3,4,5},{5,4,3,2,1})</f>
        <v>4</v>
      </c>
      <c r="L22">
        <v>2</v>
      </c>
      <c r="M22">
        <v>5</v>
      </c>
      <c r="N22" s="37">
        <f>LOOKUP(M22,{1,2,3,4,5},{5,4,3,2,1})</f>
        <v>1</v>
      </c>
      <c r="O22">
        <v>5</v>
      </c>
      <c r="P22">
        <v>4</v>
      </c>
      <c r="Q22">
        <v>4</v>
      </c>
      <c r="R22">
        <v>2</v>
      </c>
      <c r="S22">
        <v>4</v>
      </c>
      <c r="T22">
        <v>4</v>
      </c>
      <c r="U22">
        <v>5</v>
      </c>
      <c r="V22">
        <v>2</v>
      </c>
      <c r="W22" s="37">
        <f>LOOKUP(V22,{1,2,3,4,5},{5,4,3,2,1})</f>
        <v>4</v>
      </c>
      <c r="X22">
        <v>2</v>
      </c>
      <c r="Y22" s="37">
        <f>LOOKUP(X22,{1,2,3,4,5},{5,4,3,2,1})</f>
        <v>4</v>
      </c>
      <c r="Z22">
        <f t="shared" si="0"/>
        <v>62</v>
      </c>
      <c r="AA22">
        <f t="shared" si="1"/>
        <v>3.65</v>
      </c>
      <c r="AB22" s="1"/>
    </row>
    <row r="23" spans="1:28" x14ac:dyDescent="0.3">
      <c r="A23" s="30">
        <v>24</v>
      </c>
      <c r="B23" s="1" t="s">
        <v>440</v>
      </c>
      <c r="C23" s="2">
        <v>1</v>
      </c>
      <c r="D23">
        <v>5</v>
      </c>
      <c r="E23">
        <v>5</v>
      </c>
      <c r="F23">
        <v>3</v>
      </c>
      <c r="G23">
        <v>1</v>
      </c>
      <c r="H23">
        <v>4</v>
      </c>
      <c r="I23" s="37">
        <f>LOOKUP(H23,{1,2,3,4,5},{5,4,3,2,1})</f>
        <v>2</v>
      </c>
      <c r="J23">
        <v>1</v>
      </c>
      <c r="K23" s="37">
        <f>LOOKUP(J23,{1,2,3,4,5},{5,4,3,2,1})</f>
        <v>5</v>
      </c>
      <c r="L23">
        <v>1</v>
      </c>
      <c r="M23">
        <v>1</v>
      </c>
      <c r="N23" s="37">
        <f>LOOKUP(M23,{1,2,3,4,5},{5,4,3,2,1})</f>
        <v>5</v>
      </c>
      <c r="O23">
        <v>1</v>
      </c>
      <c r="P23">
        <v>4</v>
      </c>
      <c r="Q23">
        <v>5</v>
      </c>
      <c r="R23">
        <v>1</v>
      </c>
      <c r="S23">
        <v>5</v>
      </c>
      <c r="T23">
        <v>5</v>
      </c>
      <c r="U23">
        <v>5</v>
      </c>
      <c r="V23">
        <v>3</v>
      </c>
      <c r="W23" s="37">
        <f>LOOKUP(V23,{1,2,3,4,5},{5,4,3,2,1})</f>
        <v>3</v>
      </c>
      <c r="X23">
        <v>3</v>
      </c>
      <c r="Y23" s="37">
        <f>LOOKUP(X23,{1,2,3,4,5},{5,4,3,2,1})</f>
        <v>3</v>
      </c>
      <c r="Z23">
        <f t="shared" si="0"/>
        <v>59</v>
      </c>
      <c r="AA23">
        <f t="shared" si="1"/>
        <v>3.47</v>
      </c>
      <c r="AB23" s="1"/>
    </row>
    <row r="24" spans="1:28" x14ac:dyDescent="0.3">
      <c r="A24" s="30">
        <v>25</v>
      </c>
      <c r="B24" s="1" t="s">
        <v>440</v>
      </c>
      <c r="C24" s="2">
        <v>1</v>
      </c>
      <c r="D24">
        <v>4</v>
      </c>
      <c r="E24">
        <v>4</v>
      </c>
      <c r="F24">
        <v>4</v>
      </c>
      <c r="G24">
        <v>3</v>
      </c>
      <c r="H24">
        <v>3</v>
      </c>
      <c r="I24" s="37">
        <f>LOOKUP(H24,{1,2,3,4,5},{5,4,3,2,1})</f>
        <v>3</v>
      </c>
      <c r="J24">
        <v>1</v>
      </c>
      <c r="K24" s="37">
        <f>LOOKUP(J24,{1,2,3,4,5},{5,4,3,2,1})</f>
        <v>5</v>
      </c>
      <c r="L24">
        <v>4</v>
      </c>
      <c r="M24">
        <v>1</v>
      </c>
      <c r="N24" s="37">
        <f>LOOKUP(M24,{1,2,3,4,5},{5,4,3,2,1})</f>
        <v>5</v>
      </c>
      <c r="O24">
        <v>4</v>
      </c>
      <c r="P24">
        <v>3</v>
      </c>
      <c r="Q24">
        <v>4</v>
      </c>
      <c r="R24">
        <v>4</v>
      </c>
      <c r="S24">
        <v>2</v>
      </c>
      <c r="T24">
        <v>3</v>
      </c>
      <c r="U24">
        <v>4</v>
      </c>
      <c r="V24">
        <v>2</v>
      </c>
      <c r="W24" s="37">
        <f>LOOKUP(V24,{1,2,3,4,5},{5,4,3,2,1})</f>
        <v>4</v>
      </c>
      <c r="X24">
        <v>2</v>
      </c>
      <c r="Y24" s="37">
        <f>LOOKUP(X24,{1,2,3,4,5},{5,4,3,2,1})</f>
        <v>4</v>
      </c>
      <c r="Z24">
        <f t="shared" si="0"/>
        <v>64</v>
      </c>
      <c r="AA24">
        <f t="shared" si="1"/>
        <v>3.76</v>
      </c>
      <c r="AB24" s="1"/>
    </row>
    <row r="25" spans="1:28" x14ac:dyDescent="0.3">
      <c r="A25" s="30">
        <v>26</v>
      </c>
      <c r="B25" s="1" t="s">
        <v>440</v>
      </c>
      <c r="C25" s="2">
        <v>1</v>
      </c>
      <c r="D25">
        <v>2</v>
      </c>
      <c r="E25">
        <v>2</v>
      </c>
      <c r="F25">
        <v>2</v>
      </c>
      <c r="G25">
        <v>2</v>
      </c>
      <c r="H25">
        <v>5</v>
      </c>
      <c r="I25" s="37">
        <f>LOOKUP(H25,{1,2,3,4,5},{5,4,3,2,1})</f>
        <v>1</v>
      </c>
      <c r="J25">
        <v>2</v>
      </c>
      <c r="K25" s="37">
        <f>LOOKUP(J25,{1,2,3,4,5},{5,4,3,2,1})</f>
        <v>4</v>
      </c>
      <c r="L25">
        <v>2</v>
      </c>
      <c r="M25">
        <v>3</v>
      </c>
      <c r="N25" s="37">
        <f>LOOKUP(M25,{1,2,3,4,5},{5,4,3,2,1})</f>
        <v>3</v>
      </c>
      <c r="O25">
        <v>2</v>
      </c>
      <c r="P25">
        <v>2</v>
      </c>
      <c r="Q25">
        <v>5</v>
      </c>
      <c r="R25">
        <v>4</v>
      </c>
      <c r="S25">
        <v>4</v>
      </c>
      <c r="T25">
        <v>5</v>
      </c>
      <c r="U25">
        <v>5</v>
      </c>
      <c r="V25">
        <v>5</v>
      </c>
      <c r="W25" s="37">
        <f>LOOKUP(V25,{1,2,3,4,5},{5,4,3,2,1})</f>
        <v>1</v>
      </c>
      <c r="X25">
        <v>5</v>
      </c>
      <c r="Y25" s="37">
        <f>LOOKUP(X25,{1,2,3,4,5},{5,4,3,2,1})</f>
        <v>1</v>
      </c>
      <c r="Z25">
        <f t="shared" si="0"/>
        <v>47</v>
      </c>
      <c r="AA25">
        <f t="shared" si="1"/>
        <v>2.76</v>
      </c>
      <c r="AB25" s="1"/>
    </row>
    <row r="26" spans="1:28" x14ac:dyDescent="0.3">
      <c r="A26" s="30">
        <v>27</v>
      </c>
      <c r="B26" s="1" t="s">
        <v>440</v>
      </c>
      <c r="C26" s="2">
        <v>1</v>
      </c>
      <c r="D26">
        <v>5</v>
      </c>
      <c r="E26">
        <v>5</v>
      </c>
      <c r="F26">
        <v>2</v>
      </c>
      <c r="G26">
        <v>2</v>
      </c>
      <c r="H26">
        <v>4</v>
      </c>
      <c r="I26" s="37">
        <f>LOOKUP(H26,{1,2,3,4,5},{5,4,3,2,1})</f>
        <v>2</v>
      </c>
      <c r="J26">
        <v>1</v>
      </c>
      <c r="K26" s="37">
        <f>LOOKUP(J26,{1,2,3,4,5},{5,4,3,2,1})</f>
        <v>5</v>
      </c>
      <c r="L26">
        <v>5</v>
      </c>
      <c r="M26">
        <v>3</v>
      </c>
      <c r="N26" s="37">
        <f>LOOKUP(M26,{1,2,3,4,5},{5,4,3,2,1})</f>
        <v>3</v>
      </c>
      <c r="O26">
        <v>2</v>
      </c>
      <c r="P26">
        <v>4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 s="37">
        <f>LOOKUP(V26,{1,2,3,4,5},{5,4,3,2,1})</f>
        <v>1</v>
      </c>
      <c r="X26">
        <v>5</v>
      </c>
      <c r="Y26" s="37">
        <f>LOOKUP(X26,{1,2,3,4,5},{5,4,3,2,1})</f>
        <v>1</v>
      </c>
      <c r="Z26">
        <f t="shared" si="0"/>
        <v>62</v>
      </c>
      <c r="AA26">
        <f t="shared" si="1"/>
        <v>3.65</v>
      </c>
      <c r="AB26" s="1"/>
    </row>
    <row r="27" spans="1:28" x14ac:dyDescent="0.3">
      <c r="A27" s="30">
        <v>28</v>
      </c>
      <c r="B27" s="1" t="s">
        <v>440</v>
      </c>
      <c r="C27" s="2">
        <v>1</v>
      </c>
      <c r="D27">
        <v>4</v>
      </c>
      <c r="E27">
        <v>2</v>
      </c>
      <c r="F27">
        <v>2</v>
      </c>
      <c r="G27">
        <v>3</v>
      </c>
      <c r="H27">
        <v>4</v>
      </c>
      <c r="I27" s="37">
        <f>LOOKUP(H27,{1,2,3,4,5},{5,4,3,2,1})</f>
        <v>2</v>
      </c>
      <c r="J27">
        <v>1</v>
      </c>
      <c r="K27" s="37">
        <f>LOOKUP(J27,{1,2,3,4,5},{5,4,3,2,1})</f>
        <v>5</v>
      </c>
      <c r="L27">
        <v>2</v>
      </c>
      <c r="M27">
        <v>1</v>
      </c>
      <c r="N27" s="37">
        <f>LOOKUP(M27,{1,2,3,4,5},{5,4,3,2,1})</f>
        <v>5</v>
      </c>
      <c r="O27">
        <v>2</v>
      </c>
      <c r="P27">
        <v>4</v>
      </c>
      <c r="Q27">
        <v>5</v>
      </c>
      <c r="R27">
        <v>3</v>
      </c>
      <c r="S27">
        <v>4</v>
      </c>
      <c r="T27">
        <v>4</v>
      </c>
      <c r="U27">
        <v>5</v>
      </c>
      <c r="V27">
        <v>3</v>
      </c>
      <c r="W27" s="37">
        <f>LOOKUP(V27,{1,2,3,4,5},{5,4,3,2,1})</f>
        <v>3</v>
      </c>
      <c r="X27">
        <v>3</v>
      </c>
      <c r="Y27" s="37">
        <f>LOOKUP(X27,{1,2,3,4,5},{5,4,3,2,1})</f>
        <v>3</v>
      </c>
      <c r="Z27">
        <f t="shared" si="0"/>
        <v>58</v>
      </c>
      <c r="AA27">
        <f t="shared" si="1"/>
        <v>3.41</v>
      </c>
      <c r="AB27" s="1"/>
    </row>
    <row r="28" spans="1:28" x14ac:dyDescent="0.3">
      <c r="A28" s="30">
        <v>29</v>
      </c>
      <c r="B28" s="1" t="s">
        <v>440</v>
      </c>
      <c r="C28" s="2">
        <v>1</v>
      </c>
      <c r="D28">
        <v>5</v>
      </c>
      <c r="E28">
        <v>4</v>
      </c>
      <c r="F28">
        <v>2</v>
      </c>
      <c r="G28">
        <v>2</v>
      </c>
      <c r="H28">
        <v>1</v>
      </c>
      <c r="I28" s="37">
        <f>LOOKUP(H28,{1,2,3,4,5},{5,4,3,2,1})</f>
        <v>5</v>
      </c>
      <c r="J28">
        <v>2</v>
      </c>
      <c r="K28" s="37">
        <f>LOOKUP(J28,{1,2,3,4,5},{5,4,3,2,1})</f>
        <v>4</v>
      </c>
      <c r="L28">
        <v>2</v>
      </c>
      <c r="M28">
        <v>2</v>
      </c>
      <c r="N28" s="37">
        <f>LOOKUP(M28,{1,2,3,4,5},{5,4,3,2,1})</f>
        <v>4</v>
      </c>
      <c r="O28">
        <v>1</v>
      </c>
      <c r="P28">
        <v>4</v>
      </c>
      <c r="Q28">
        <v>5</v>
      </c>
      <c r="R28">
        <v>1</v>
      </c>
      <c r="S28">
        <v>2</v>
      </c>
      <c r="T28">
        <v>4</v>
      </c>
      <c r="U28">
        <v>5</v>
      </c>
      <c r="V28">
        <v>2</v>
      </c>
      <c r="W28" s="37">
        <f>LOOKUP(V28,{1,2,3,4,5},{5,4,3,2,1})</f>
        <v>4</v>
      </c>
      <c r="X28">
        <v>2</v>
      </c>
      <c r="Y28" s="37">
        <f>LOOKUP(X28,{1,2,3,4,5},{5,4,3,2,1})</f>
        <v>4</v>
      </c>
      <c r="Z28">
        <f t="shared" si="0"/>
        <v>58</v>
      </c>
      <c r="AA28">
        <f t="shared" si="1"/>
        <v>3.41</v>
      </c>
      <c r="AB28" s="1"/>
    </row>
    <row r="29" spans="1:28" x14ac:dyDescent="0.3">
      <c r="A29" s="30">
        <v>30</v>
      </c>
      <c r="B29" s="1" t="s">
        <v>440</v>
      </c>
      <c r="C29" s="2">
        <v>1</v>
      </c>
      <c r="D29">
        <v>4</v>
      </c>
      <c r="E29">
        <v>4</v>
      </c>
      <c r="F29">
        <v>3</v>
      </c>
      <c r="G29">
        <v>3</v>
      </c>
      <c r="H29">
        <v>3</v>
      </c>
      <c r="I29" s="37">
        <f>LOOKUP(H29,{1,2,3,4,5},{5,4,3,2,1})</f>
        <v>3</v>
      </c>
      <c r="J29">
        <v>2</v>
      </c>
      <c r="K29" s="37">
        <f>LOOKUP(J29,{1,2,3,4,5},{5,4,3,2,1})</f>
        <v>4</v>
      </c>
      <c r="L29">
        <v>3</v>
      </c>
      <c r="M29">
        <v>3</v>
      </c>
      <c r="N29" s="37">
        <f>LOOKUP(M29,{1,2,3,4,5},{5,4,3,2,1})</f>
        <v>3</v>
      </c>
      <c r="O29">
        <v>3</v>
      </c>
      <c r="P29">
        <v>3</v>
      </c>
      <c r="Q29">
        <v>4</v>
      </c>
      <c r="R29">
        <v>3</v>
      </c>
      <c r="S29">
        <v>3</v>
      </c>
      <c r="T29">
        <v>4</v>
      </c>
      <c r="U29">
        <v>4</v>
      </c>
      <c r="V29">
        <v>2</v>
      </c>
      <c r="W29" s="37">
        <f>LOOKUP(V29,{1,2,3,4,5},{5,4,3,2,1})</f>
        <v>4</v>
      </c>
      <c r="X29">
        <v>3</v>
      </c>
      <c r="Y29" s="37">
        <f>LOOKUP(X29,{1,2,3,4,5},{5,4,3,2,1})</f>
        <v>3</v>
      </c>
      <c r="Z29">
        <f t="shared" si="0"/>
        <v>58</v>
      </c>
      <c r="AA29">
        <f t="shared" si="1"/>
        <v>3.41</v>
      </c>
      <c r="AB29" s="1"/>
    </row>
    <row r="30" spans="1:28" x14ac:dyDescent="0.3">
      <c r="A30" s="30">
        <v>31</v>
      </c>
      <c r="B30" s="1" t="s">
        <v>678</v>
      </c>
      <c r="C30" s="2">
        <v>1</v>
      </c>
      <c r="D30">
        <v>4</v>
      </c>
      <c r="E30">
        <v>4</v>
      </c>
      <c r="F30">
        <v>4</v>
      </c>
      <c r="G30">
        <v>4</v>
      </c>
      <c r="H30">
        <v>2</v>
      </c>
      <c r="I30" s="37">
        <f>LOOKUP(H30,{1,2,3,4,5},{5,4,3,2,1})</f>
        <v>4</v>
      </c>
      <c r="J30">
        <v>1</v>
      </c>
      <c r="K30" s="37">
        <f>LOOKUP(J30,{1,2,3,4,5},{5,4,3,2,1})</f>
        <v>5</v>
      </c>
      <c r="L30">
        <v>3</v>
      </c>
      <c r="M30">
        <v>1</v>
      </c>
      <c r="N30" s="37">
        <f>LOOKUP(M30,{1,2,3,4,5},{5,4,3,2,1})</f>
        <v>5</v>
      </c>
      <c r="O30">
        <v>3</v>
      </c>
      <c r="P30">
        <v>4</v>
      </c>
      <c r="Q30">
        <v>5</v>
      </c>
      <c r="R30">
        <v>2</v>
      </c>
      <c r="S30">
        <v>4</v>
      </c>
      <c r="T30">
        <v>4</v>
      </c>
      <c r="U30">
        <v>5</v>
      </c>
      <c r="V30">
        <v>2</v>
      </c>
      <c r="W30" s="37">
        <f>LOOKUP(V30,{1,2,3,4,5},{5,4,3,2,1})</f>
        <v>4</v>
      </c>
      <c r="X30">
        <v>2</v>
      </c>
      <c r="Y30" s="37">
        <f>LOOKUP(X30,{1,2,3,4,5},{5,4,3,2,1})</f>
        <v>4</v>
      </c>
      <c r="Z30">
        <f t="shared" si="0"/>
        <v>68</v>
      </c>
      <c r="AA30">
        <f t="shared" si="1"/>
        <v>4</v>
      </c>
      <c r="AB30" s="1"/>
    </row>
    <row r="31" spans="1:28" x14ac:dyDescent="0.3">
      <c r="A31" s="30">
        <v>32</v>
      </c>
      <c r="B31" s="1" t="s">
        <v>440</v>
      </c>
      <c r="C31" s="2">
        <v>1</v>
      </c>
      <c r="D31">
        <v>4</v>
      </c>
      <c r="E31">
        <v>2</v>
      </c>
      <c r="F31">
        <v>2</v>
      </c>
      <c r="G31">
        <v>2</v>
      </c>
      <c r="H31">
        <v>2</v>
      </c>
      <c r="I31" s="37">
        <f>LOOKUP(H31,{1,2,3,4,5},{5,4,3,2,1})</f>
        <v>4</v>
      </c>
      <c r="J31">
        <v>2</v>
      </c>
      <c r="K31" s="37">
        <f>LOOKUP(J31,{1,2,3,4,5},{5,4,3,2,1})</f>
        <v>4</v>
      </c>
      <c r="L31">
        <v>4</v>
      </c>
      <c r="M31">
        <v>2</v>
      </c>
      <c r="N31" s="37">
        <f>LOOKUP(M31,{1,2,3,4,5},{5,4,3,2,1})</f>
        <v>4</v>
      </c>
      <c r="O31">
        <v>2</v>
      </c>
      <c r="P31">
        <v>3</v>
      </c>
      <c r="Q31">
        <v>5</v>
      </c>
      <c r="R31">
        <v>2</v>
      </c>
      <c r="S31">
        <v>4</v>
      </c>
      <c r="T31">
        <v>5</v>
      </c>
      <c r="U31">
        <v>5</v>
      </c>
      <c r="V31">
        <v>2</v>
      </c>
      <c r="W31" s="37">
        <f>LOOKUP(V31,{1,2,3,4,5},{5,4,3,2,1})</f>
        <v>4</v>
      </c>
      <c r="X31">
        <v>2</v>
      </c>
      <c r="Y31" s="37">
        <f>LOOKUP(X31,{1,2,3,4,5},{5,4,3,2,1})</f>
        <v>4</v>
      </c>
      <c r="Z31">
        <f t="shared" si="0"/>
        <v>60</v>
      </c>
      <c r="AA31">
        <f t="shared" si="1"/>
        <v>3.53</v>
      </c>
      <c r="AB31" s="1"/>
    </row>
    <row r="32" spans="1:28" x14ac:dyDescent="0.3">
      <c r="A32" s="30">
        <v>33</v>
      </c>
      <c r="B32" s="1" t="s">
        <v>440</v>
      </c>
      <c r="C32" s="2">
        <v>1</v>
      </c>
      <c r="D32">
        <v>4</v>
      </c>
      <c r="E32">
        <v>4</v>
      </c>
      <c r="F32">
        <v>1</v>
      </c>
      <c r="G32">
        <v>1</v>
      </c>
      <c r="H32">
        <v>4</v>
      </c>
      <c r="I32" s="37">
        <f>LOOKUP(H32,{1,2,3,4,5},{5,4,3,2,1})</f>
        <v>2</v>
      </c>
      <c r="J32">
        <v>1</v>
      </c>
      <c r="K32" s="37">
        <f>LOOKUP(J32,{1,2,3,4,5},{5,4,3,2,1})</f>
        <v>5</v>
      </c>
      <c r="L32">
        <v>1</v>
      </c>
      <c r="M32">
        <v>1</v>
      </c>
      <c r="N32" s="37">
        <f>LOOKUP(M32,{1,2,3,4,5},{5,4,3,2,1})</f>
        <v>5</v>
      </c>
      <c r="O32">
        <v>3</v>
      </c>
      <c r="P32">
        <v>5</v>
      </c>
      <c r="Q32">
        <v>5</v>
      </c>
      <c r="R32">
        <v>1</v>
      </c>
      <c r="S32">
        <v>5</v>
      </c>
      <c r="T32">
        <v>4</v>
      </c>
      <c r="U32">
        <v>5</v>
      </c>
      <c r="V32">
        <v>2</v>
      </c>
      <c r="W32" s="37">
        <f>LOOKUP(V32,{1,2,3,4,5},{5,4,3,2,1})</f>
        <v>4</v>
      </c>
      <c r="X32">
        <v>2</v>
      </c>
      <c r="Y32" s="37">
        <f>LOOKUP(X32,{1,2,3,4,5},{5,4,3,2,1})</f>
        <v>4</v>
      </c>
      <c r="Z32">
        <f t="shared" si="0"/>
        <v>59</v>
      </c>
      <c r="AA32">
        <f t="shared" si="1"/>
        <v>3.47</v>
      </c>
      <c r="AB32" s="1"/>
    </row>
    <row r="33" spans="1:28" x14ac:dyDescent="0.3">
      <c r="A33" s="30">
        <v>34</v>
      </c>
      <c r="B33" s="1" t="s">
        <v>440</v>
      </c>
      <c r="C33" s="2">
        <v>1</v>
      </c>
      <c r="D33">
        <v>4</v>
      </c>
      <c r="E33">
        <v>4</v>
      </c>
      <c r="F33">
        <v>4</v>
      </c>
      <c r="G33">
        <v>4</v>
      </c>
      <c r="H33">
        <v>4</v>
      </c>
      <c r="I33" s="37">
        <f>LOOKUP(H33,{1,2,3,4,5},{5,4,3,2,1})</f>
        <v>2</v>
      </c>
      <c r="J33">
        <v>1</v>
      </c>
      <c r="K33" s="37">
        <f>LOOKUP(J33,{1,2,3,4,5},{5,4,3,2,1})</f>
        <v>5</v>
      </c>
      <c r="L33">
        <v>4</v>
      </c>
      <c r="M33">
        <v>4</v>
      </c>
      <c r="N33" s="37">
        <f>LOOKUP(M33,{1,2,3,4,5},{5,4,3,2,1})</f>
        <v>2</v>
      </c>
      <c r="O33">
        <v>2</v>
      </c>
      <c r="P33">
        <v>5</v>
      </c>
      <c r="Q33">
        <v>5</v>
      </c>
      <c r="R33">
        <v>4</v>
      </c>
      <c r="S33">
        <v>4</v>
      </c>
      <c r="T33">
        <v>2</v>
      </c>
      <c r="U33">
        <v>4</v>
      </c>
      <c r="V33">
        <v>3</v>
      </c>
      <c r="W33" s="37">
        <f>LOOKUP(V33,{1,2,3,4,5},{5,4,3,2,1})</f>
        <v>3</v>
      </c>
      <c r="X33">
        <v>3</v>
      </c>
      <c r="Y33" s="37">
        <f>LOOKUP(X33,{1,2,3,4,5},{5,4,3,2,1})</f>
        <v>3</v>
      </c>
      <c r="Z33">
        <f t="shared" si="0"/>
        <v>61</v>
      </c>
      <c r="AA33">
        <f t="shared" si="1"/>
        <v>3.59</v>
      </c>
      <c r="AB33" s="1"/>
    </row>
    <row r="34" spans="1:28" x14ac:dyDescent="0.3">
      <c r="A34" s="30">
        <v>35</v>
      </c>
      <c r="B34" s="1" t="s">
        <v>440</v>
      </c>
      <c r="C34" s="2">
        <v>1</v>
      </c>
      <c r="D34">
        <v>3</v>
      </c>
      <c r="E34">
        <v>2</v>
      </c>
      <c r="F34">
        <v>1</v>
      </c>
      <c r="G34">
        <v>3</v>
      </c>
      <c r="H34">
        <v>4</v>
      </c>
      <c r="I34" s="37">
        <f>LOOKUP(H34,{1,2,3,4,5},{5,4,3,2,1})</f>
        <v>2</v>
      </c>
      <c r="J34">
        <v>4</v>
      </c>
      <c r="K34" s="37">
        <f>LOOKUP(J34,{1,2,3,4,5},{5,4,3,2,1})</f>
        <v>2</v>
      </c>
      <c r="L34">
        <v>3</v>
      </c>
      <c r="M34">
        <v>1</v>
      </c>
      <c r="N34" s="37">
        <f>LOOKUP(M34,{1,2,3,4,5},{5,4,3,2,1})</f>
        <v>5</v>
      </c>
      <c r="O34">
        <v>3</v>
      </c>
      <c r="P34">
        <v>3</v>
      </c>
      <c r="Q34">
        <v>5</v>
      </c>
      <c r="R34">
        <v>3</v>
      </c>
      <c r="S34">
        <v>2</v>
      </c>
      <c r="T34">
        <v>5</v>
      </c>
      <c r="U34">
        <v>5</v>
      </c>
      <c r="V34">
        <v>3</v>
      </c>
      <c r="W34" s="37">
        <f>LOOKUP(V34,{1,2,3,4,5},{5,4,3,2,1})</f>
        <v>3</v>
      </c>
      <c r="X34">
        <v>3</v>
      </c>
      <c r="Y34" s="37">
        <f>LOOKUP(X34,{1,2,3,4,5},{5,4,3,2,1})</f>
        <v>3</v>
      </c>
      <c r="Z34">
        <f t="shared" si="0"/>
        <v>53</v>
      </c>
      <c r="AA34">
        <f t="shared" si="1"/>
        <v>3.12</v>
      </c>
      <c r="AB34" s="1"/>
    </row>
    <row r="35" spans="1:28" x14ac:dyDescent="0.3">
      <c r="A35" s="30">
        <v>36</v>
      </c>
      <c r="B35" s="1" t="s">
        <v>440</v>
      </c>
      <c r="C35" s="2">
        <v>1</v>
      </c>
      <c r="D35">
        <v>5</v>
      </c>
      <c r="E35">
        <v>5</v>
      </c>
      <c r="F35">
        <v>3</v>
      </c>
      <c r="G35">
        <v>1</v>
      </c>
      <c r="H35">
        <v>1</v>
      </c>
      <c r="I35" s="37">
        <f>LOOKUP(H35,{1,2,3,4,5},{5,4,3,2,1})</f>
        <v>5</v>
      </c>
      <c r="J35">
        <v>1</v>
      </c>
      <c r="K35" s="37">
        <f>LOOKUP(J35,{1,2,3,4,5},{5,4,3,2,1})</f>
        <v>5</v>
      </c>
      <c r="L35">
        <v>4</v>
      </c>
      <c r="M35">
        <v>1</v>
      </c>
      <c r="N35" s="37">
        <f>LOOKUP(M35,{1,2,3,4,5},{5,4,3,2,1})</f>
        <v>5</v>
      </c>
      <c r="O35">
        <v>1</v>
      </c>
      <c r="P35">
        <v>5</v>
      </c>
      <c r="Q35">
        <v>5</v>
      </c>
      <c r="R35">
        <v>5</v>
      </c>
      <c r="S35">
        <v>5</v>
      </c>
      <c r="T35">
        <v>4</v>
      </c>
      <c r="U35">
        <v>5</v>
      </c>
      <c r="V35">
        <v>1</v>
      </c>
      <c r="W35" s="37">
        <f>LOOKUP(V35,{1,2,3,4,5},{5,4,3,2,1})</f>
        <v>5</v>
      </c>
      <c r="X35">
        <v>1</v>
      </c>
      <c r="Y35" s="37">
        <f>LOOKUP(X35,{1,2,3,4,5},{5,4,3,2,1})</f>
        <v>5</v>
      </c>
      <c r="Z35">
        <f t="shared" si="0"/>
        <v>73</v>
      </c>
      <c r="AA35">
        <f t="shared" si="1"/>
        <v>4.29</v>
      </c>
      <c r="AB35" s="1"/>
    </row>
    <row r="36" spans="1:28" x14ac:dyDescent="0.3">
      <c r="A36" s="30">
        <v>37</v>
      </c>
      <c r="B36" s="1" t="s">
        <v>440</v>
      </c>
      <c r="C36" s="2">
        <v>1</v>
      </c>
      <c r="D36">
        <v>5</v>
      </c>
      <c r="E36">
        <v>4</v>
      </c>
      <c r="F36">
        <v>4</v>
      </c>
      <c r="G36">
        <v>1</v>
      </c>
      <c r="H36">
        <v>2</v>
      </c>
      <c r="I36" s="37">
        <f>LOOKUP(H36,{1,2,3,4,5},{5,4,3,2,1})</f>
        <v>4</v>
      </c>
      <c r="J36">
        <v>1</v>
      </c>
      <c r="K36" s="37">
        <f>LOOKUP(J36,{1,2,3,4,5},{5,4,3,2,1})</f>
        <v>5</v>
      </c>
      <c r="L36">
        <v>2</v>
      </c>
      <c r="M36">
        <v>2</v>
      </c>
      <c r="N36" s="37">
        <f>LOOKUP(M36,{1,2,3,4,5},{5,4,3,2,1})</f>
        <v>4</v>
      </c>
      <c r="O36">
        <v>1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2</v>
      </c>
      <c r="W36" s="37">
        <f>LOOKUP(V36,{1,2,3,4,5},{5,4,3,2,1})</f>
        <v>4</v>
      </c>
      <c r="X36">
        <v>2</v>
      </c>
      <c r="Y36" s="37">
        <f>LOOKUP(X36,{1,2,3,4,5},{5,4,3,2,1})</f>
        <v>4</v>
      </c>
      <c r="Z36">
        <f t="shared" si="0"/>
        <v>68</v>
      </c>
      <c r="AA36">
        <f t="shared" si="1"/>
        <v>4</v>
      </c>
      <c r="AB36" s="1"/>
    </row>
    <row r="37" spans="1:28" x14ac:dyDescent="0.3">
      <c r="A37" s="30">
        <v>38</v>
      </c>
      <c r="B37" s="1" t="s">
        <v>440</v>
      </c>
      <c r="C37" s="2">
        <v>1</v>
      </c>
      <c r="D37">
        <v>5</v>
      </c>
      <c r="E37">
        <v>5</v>
      </c>
      <c r="F37">
        <v>4</v>
      </c>
      <c r="G37">
        <v>5</v>
      </c>
      <c r="H37">
        <v>4</v>
      </c>
      <c r="I37" s="37">
        <f>LOOKUP(H37,{1,2,3,4,5},{5,4,3,2,1})</f>
        <v>2</v>
      </c>
      <c r="J37">
        <v>4</v>
      </c>
      <c r="K37" s="37">
        <f>LOOKUP(J37,{1,2,3,4,5},{5,4,3,2,1})</f>
        <v>2</v>
      </c>
      <c r="L37">
        <v>2</v>
      </c>
      <c r="M37">
        <v>4</v>
      </c>
      <c r="N37" s="37">
        <f>LOOKUP(M37,{1,2,3,4,5},{5,4,3,2,1})</f>
        <v>2</v>
      </c>
      <c r="O37">
        <v>3</v>
      </c>
      <c r="P37">
        <v>5</v>
      </c>
      <c r="Q37">
        <v>5</v>
      </c>
      <c r="R37">
        <v>5</v>
      </c>
      <c r="S37">
        <v>5</v>
      </c>
      <c r="T37">
        <v>3</v>
      </c>
      <c r="U37">
        <v>5</v>
      </c>
      <c r="V37">
        <v>1</v>
      </c>
      <c r="W37" s="37">
        <f>LOOKUP(V37,{1,2,3,4,5},{5,4,3,2,1})</f>
        <v>5</v>
      </c>
      <c r="X37">
        <v>2</v>
      </c>
      <c r="Y37" s="37">
        <f>LOOKUP(X37,{1,2,3,4,5},{5,4,3,2,1})</f>
        <v>4</v>
      </c>
      <c r="Z37">
        <f t="shared" si="0"/>
        <v>67</v>
      </c>
      <c r="AA37">
        <f t="shared" si="1"/>
        <v>3.94</v>
      </c>
      <c r="AB37" s="1"/>
    </row>
    <row r="38" spans="1:28" x14ac:dyDescent="0.3">
      <c r="A38" s="30">
        <v>39</v>
      </c>
      <c r="B38" s="1" t="s">
        <v>440</v>
      </c>
      <c r="C38" s="2">
        <v>1</v>
      </c>
      <c r="D38">
        <v>4</v>
      </c>
      <c r="E38">
        <v>4</v>
      </c>
      <c r="F38">
        <v>4</v>
      </c>
      <c r="G38">
        <v>4</v>
      </c>
      <c r="H38">
        <v>3</v>
      </c>
      <c r="I38" s="37">
        <f>LOOKUP(H38,{1,2,3,4,5},{5,4,3,2,1})</f>
        <v>3</v>
      </c>
      <c r="J38">
        <v>2</v>
      </c>
      <c r="K38" s="37">
        <f>LOOKUP(J38,{1,2,3,4,5},{5,4,3,2,1})</f>
        <v>4</v>
      </c>
      <c r="L38">
        <v>4</v>
      </c>
      <c r="M38">
        <v>3</v>
      </c>
      <c r="N38" s="37">
        <f>LOOKUP(M38,{1,2,3,4,5},{5,4,3,2,1})</f>
        <v>3</v>
      </c>
      <c r="O38">
        <v>2</v>
      </c>
      <c r="P38">
        <v>3</v>
      </c>
      <c r="Q38">
        <v>4</v>
      </c>
      <c r="R38">
        <v>2</v>
      </c>
      <c r="S38">
        <v>4</v>
      </c>
      <c r="T38">
        <v>4</v>
      </c>
      <c r="U38">
        <v>4</v>
      </c>
      <c r="V38">
        <v>3</v>
      </c>
      <c r="W38" s="37">
        <f>LOOKUP(V38,{1,2,3,4,5},{5,4,3,2,1})</f>
        <v>3</v>
      </c>
      <c r="X38">
        <v>3</v>
      </c>
      <c r="Y38" s="37">
        <f>LOOKUP(X38,{1,2,3,4,5},{5,4,3,2,1})</f>
        <v>3</v>
      </c>
      <c r="Z38">
        <f t="shared" si="0"/>
        <v>59</v>
      </c>
      <c r="AA38">
        <f t="shared" si="1"/>
        <v>3.47</v>
      </c>
      <c r="AB38" s="1"/>
    </row>
    <row r="39" spans="1:28" x14ac:dyDescent="0.3">
      <c r="A39" s="30">
        <v>40</v>
      </c>
      <c r="B39" s="1"/>
      <c r="C39" s="2">
        <v>1</v>
      </c>
      <c r="D39">
        <v>4</v>
      </c>
      <c r="E39">
        <v>4</v>
      </c>
      <c r="F39">
        <v>2</v>
      </c>
      <c r="G39">
        <v>2</v>
      </c>
      <c r="H39">
        <v>3</v>
      </c>
      <c r="I39" s="37">
        <f>LOOKUP(H39,{1,2,3,4,5},{5,4,3,2,1})</f>
        <v>3</v>
      </c>
      <c r="J39">
        <v>2</v>
      </c>
      <c r="K39" s="37">
        <f>LOOKUP(J39,{1,2,3,4,5},{5,4,3,2,1})</f>
        <v>4</v>
      </c>
      <c r="L39">
        <v>4</v>
      </c>
      <c r="M39">
        <v>2</v>
      </c>
      <c r="N39" s="37">
        <f>LOOKUP(M39,{1,2,3,4,5},{5,4,3,2,1})</f>
        <v>4</v>
      </c>
      <c r="O39">
        <v>3</v>
      </c>
      <c r="P39">
        <v>3</v>
      </c>
      <c r="Q39">
        <v>4</v>
      </c>
      <c r="R39">
        <v>4</v>
      </c>
      <c r="S39">
        <v>4</v>
      </c>
      <c r="T39">
        <v>4</v>
      </c>
      <c r="U39">
        <v>4</v>
      </c>
      <c r="V39">
        <v>3</v>
      </c>
      <c r="W39" s="37">
        <f>LOOKUP(V39,{1,2,3,4,5},{5,4,3,2,1})</f>
        <v>3</v>
      </c>
      <c r="X39">
        <v>3</v>
      </c>
      <c r="Y39" s="37">
        <f>LOOKUP(X39,{1,2,3,4,5},{5,4,3,2,1})</f>
        <v>3</v>
      </c>
      <c r="Z39">
        <f t="shared" si="0"/>
        <v>59</v>
      </c>
      <c r="AA39">
        <f t="shared" si="1"/>
        <v>3.47</v>
      </c>
      <c r="AB39" s="1"/>
    </row>
    <row r="40" spans="1:28" x14ac:dyDescent="0.3">
      <c r="A40" s="30">
        <v>41</v>
      </c>
      <c r="B40" s="1" t="s">
        <v>440</v>
      </c>
      <c r="C40" s="2">
        <v>1</v>
      </c>
      <c r="D40">
        <v>2</v>
      </c>
      <c r="E40">
        <v>4</v>
      </c>
      <c r="F40">
        <v>2</v>
      </c>
      <c r="G40">
        <v>3</v>
      </c>
      <c r="H40">
        <v>4</v>
      </c>
      <c r="I40" s="37">
        <f>LOOKUP(H40,{1,2,3,4,5},{5,4,3,2,1})</f>
        <v>2</v>
      </c>
      <c r="J40">
        <v>3</v>
      </c>
      <c r="K40" s="37">
        <f>LOOKUP(J40,{1,2,3,4,5},{5,4,3,2,1})</f>
        <v>3</v>
      </c>
      <c r="L40">
        <v>2</v>
      </c>
      <c r="M40">
        <v>4</v>
      </c>
      <c r="N40" s="37">
        <f>LOOKUP(M40,{1,2,3,4,5},{5,4,3,2,1})</f>
        <v>2</v>
      </c>
      <c r="O40">
        <v>1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3</v>
      </c>
      <c r="W40" s="37">
        <f>LOOKUP(V40,{1,2,3,4,5},{5,4,3,2,1})</f>
        <v>3</v>
      </c>
      <c r="X40">
        <v>3</v>
      </c>
      <c r="Y40" s="37">
        <f>LOOKUP(X40,{1,2,3,4,5},{5,4,3,2,1})</f>
        <v>3</v>
      </c>
      <c r="Z40">
        <f t="shared" si="0"/>
        <v>51</v>
      </c>
      <c r="AA40">
        <f t="shared" si="1"/>
        <v>3</v>
      </c>
      <c r="AB40" s="1"/>
    </row>
    <row r="41" spans="1:28" x14ac:dyDescent="0.3">
      <c r="A41" s="30">
        <v>42</v>
      </c>
      <c r="B41" s="1" t="s">
        <v>440</v>
      </c>
      <c r="C41" s="2">
        <v>1</v>
      </c>
      <c r="D41">
        <v>4</v>
      </c>
      <c r="E41">
        <v>2</v>
      </c>
      <c r="F41">
        <v>2</v>
      </c>
      <c r="G41">
        <v>3</v>
      </c>
      <c r="H41">
        <v>5</v>
      </c>
      <c r="I41" s="37">
        <f>LOOKUP(H41,{1,2,3,4,5},{5,4,3,2,1})</f>
        <v>1</v>
      </c>
      <c r="J41">
        <v>1</v>
      </c>
      <c r="K41" s="37">
        <f>LOOKUP(J41,{1,2,3,4,5},{5,4,3,2,1})</f>
        <v>5</v>
      </c>
      <c r="L41">
        <v>3</v>
      </c>
      <c r="M41">
        <v>3</v>
      </c>
      <c r="N41" s="37">
        <f>LOOKUP(M41,{1,2,3,4,5},{5,4,3,2,1})</f>
        <v>3</v>
      </c>
      <c r="O41">
        <v>2</v>
      </c>
      <c r="P41">
        <v>3</v>
      </c>
      <c r="Q41">
        <v>3</v>
      </c>
      <c r="R41">
        <v>2</v>
      </c>
      <c r="S41">
        <v>4</v>
      </c>
      <c r="T41">
        <v>4</v>
      </c>
      <c r="U41">
        <v>4</v>
      </c>
      <c r="V41">
        <v>3</v>
      </c>
      <c r="W41" s="37">
        <f>LOOKUP(V41,{1,2,3,4,5},{5,4,3,2,1})</f>
        <v>3</v>
      </c>
      <c r="X41">
        <v>3</v>
      </c>
      <c r="Y41" s="37">
        <f>LOOKUP(X41,{1,2,3,4,5},{5,4,3,2,1})</f>
        <v>3</v>
      </c>
      <c r="Z41">
        <f t="shared" si="0"/>
        <v>51</v>
      </c>
      <c r="AA41">
        <f t="shared" si="1"/>
        <v>3</v>
      </c>
      <c r="AB41" s="1"/>
    </row>
    <row r="42" spans="1:28" x14ac:dyDescent="0.3">
      <c r="A42" s="30">
        <v>43</v>
      </c>
      <c r="B42" s="1" t="s">
        <v>440</v>
      </c>
      <c r="C42" s="2">
        <v>1</v>
      </c>
      <c r="D42">
        <v>5</v>
      </c>
      <c r="E42">
        <v>5</v>
      </c>
      <c r="F42">
        <v>3</v>
      </c>
      <c r="G42">
        <v>4</v>
      </c>
      <c r="H42">
        <v>4</v>
      </c>
      <c r="I42" s="37">
        <f>LOOKUP(H42,{1,2,3,4,5},{5,4,3,2,1})</f>
        <v>2</v>
      </c>
      <c r="J42">
        <v>1</v>
      </c>
      <c r="K42" s="37">
        <f>LOOKUP(J42,{1,2,3,4,5},{5,4,3,2,1})</f>
        <v>5</v>
      </c>
      <c r="L42">
        <v>4</v>
      </c>
      <c r="M42">
        <v>1</v>
      </c>
      <c r="N42" s="37">
        <f>LOOKUP(M42,{1,2,3,4,5},{5,4,3,2,1})</f>
        <v>5</v>
      </c>
      <c r="O42">
        <v>3</v>
      </c>
      <c r="P42">
        <v>2</v>
      </c>
      <c r="Q42">
        <v>4</v>
      </c>
      <c r="R42">
        <v>4</v>
      </c>
      <c r="S42">
        <v>5</v>
      </c>
      <c r="T42">
        <v>5</v>
      </c>
      <c r="U42">
        <v>5</v>
      </c>
      <c r="V42">
        <v>3</v>
      </c>
      <c r="W42" s="37">
        <f>LOOKUP(V42,{1,2,3,4,5},{5,4,3,2,1})</f>
        <v>3</v>
      </c>
      <c r="X42">
        <v>3</v>
      </c>
      <c r="Y42" s="37">
        <f>LOOKUP(X42,{1,2,3,4,5},{5,4,3,2,1})</f>
        <v>3</v>
      </c>
      <c r="Z42">
        <f t="shared" si="0"/>
        <v>67</v>
      </c>
      <c r="AA42">
        <f t="shared" si="1"/>
        <v>3.94</v>
      </c>
      <c r="AB42" s="1"/>
    </row>
    <row r="43" spans="1:28" x14ac:dyDescent="0.3">
      <c r="A43" s="30">
        <v>44</v>
      </c>
      <c r="B43" s="1" t="s">
        <v>440</v>
      </c>
      <c r="C43" s="2">
        <v>1</v>
      </c>
      <c r="D43">
        <v>4</v>
      </c>
      <c r="E43">
        <v>3</v>
      </c>
      <c r="F43">
        <v>4</v>
      </c>
      <c r="G43">
        <v>4</v>
      </c>
      <c r="H43">
        <v>4</v>
      </c>
      <c r="I43" s="37">
        <f>LOOKUP(H43,{1,2,3,4,5},{5,4,3,2,1})</f>
        <v>2</v>
      </c>
      <c r="J43">
        <v>2</v>
      </c>
      <c r="K43" s="37">
        <f>LOOKUP(J43,{1,2,3,4,5},{5,4,3,2,1})</f>
        <v>4</v>
      </c>
      <c r="L43">
        <v>3</v>
      </c>
      <c r="M43">
        <v>3</v>
      </c>
      <c r="N43" s="37">
        <f>LOOKUP(M43,{1,2,3,4,5},{5,4,3,2,1})</f>
        <v>3</v>
      </c>
      <c r="O43">
        <v>4</v>
      </c>
      <c r="P43">
        <v>3</v>
      </c>
      <c r="Q43">
        <v>4</v>
      </c>
      <c r="R43">
        <v>4</v>
      </c>
      <c r="S43">
        <v>4</v>
      </c>
      <c r="T43">
        <v>4</v>
      </c>
      <c r="U43">
        <v>4</v>
      </c>
      <c r="V43">
        <v>3</v>
      </c>
      <c r="W43" s="37">
        <f>LOOKUP(V43,{1,2,3,4,5},{5,4,3,2,1})</f>
        <v>3</v>
      </c>
      <c r="X43">
        <v>3</v>
      </c>
      <c r="Y43" s="37">
        <f>LOOKUP(X43,{1,2,3,4,5},{5,4,3,2,1})</f>
        <v>3</v>
      </c>
      <c r="Z43">
        <f t="shared" si="0"/>
        <v>60</v>
      </c>
      <c r="AA43">
        <f t="shared" si="1"/>
        <v>3.53</v>
      </c>
      <c r="AB43" s="1"/>
    </row>
    <row r="44" spans="1:28" x14ac:dyDescent="0.3">
      <c r="A44" s="30">
        <v>45</v>
      </c>
      <c r="B44" s="1" t="s">
        <v>440</v>
      </c>
      <c r="C44" s="2">
        <v>1</v>
      </c>
      <c r="D44">
        <v>4</v>
      </c>
      <c r="E44">
        <v>4</v>
      </c>
      <c r="F44">
        <v>4</v>
      </c>
      <c r="G44">
        <v>4</v>
      </c>
      <c r="H44">
        <v>4</v>
      </c>
      <c r="I44" s="37">
        <f>LOOKUP(H44,{1,2,3,4,5},{5,4,3,2,1})</f>
        <v>2</v>
      </c>
      <c r="J44">
        <v>2</v>
      </c>
      <c r="K44" s="37">
        <f>LOOKUP(J44,{1,2,3,4,5},{5,4,3,2,1})</f>
        <v>4</v>
      </c>
      <c r="L44">
        <v>3</v>
      </c>
      <c r="M44">
        <v>3</v>
      </c>
      <c r="N44" s="37">
        <f>LOOKUP(M44,{1,2,3,4,5},{5,4,3,2,1})</f>
        <v>3</v>
      </c>
      <c r="O44">
        <v>3</v>
      </c>
      <c r="P44">
        <v>3</v>
      </c>
      <c r="Q44">
        <v>3</v>
      </c>
      <c r="R44">
        <v>2</v>
      </c>
      <c r="S44">
        <v>3</v>
      </c>
      <c r="T44">
        <v>4</v>
      </c>
      <c r="U44">
        <v>4</v>
      </c>
      <c r="V44">
        <v>2</v>
      </c>
      <c r="W44" s="37">
        <f>LOOKUP(V44,{1,2,3,4,5},{5,4,3,2,1})</f>
        <v>4</v>
      </c>
      <c r="X44">
        <v>2</v>
      </c>
      <c r="Y44" s="37">
        <f>LOOKUP(X44,{1,2,3,4,5},{5,4,3,2,1})</f>
        <v>4</v>
      </c>
      <c r="Z44">
        <f t="shared" si="0"/>
        <v>58</v>
      </c>
      <c r="AA44">
        <f t="shared" si="1"/>
        <v>3.41</v>
      </c>
      <c r="AB44" s="1"/>
    </row>
    <row r="45" spans="1:28" x14ac:dyDescent="0.3">
      <c r="A45" s="30">
        <v>46</v>
      </c>
      <c r="B45" s="1" t="s">
        <v>440</v>
      </c>
      <c r="C45" s="2">
        <v>1</v>
      </c>
      <c r="D45">
        <v>3</v>
      </c>
      <c r="E45">
        <v>3</v>
      </c>
      <c r="F45">
        <v>3</v>
      </c>
      <c r="G45">
        <v>3</v>
      </c>
      <c r="H45">
        <v>3</v>
      </c>
      <c r="I45" s="37">
        <f>LOOKUP(H45,{1,2,3,4,5},{5,4,3,2,1})</f>
        <v>3</v>
      </c>
      <c r="J45">
        <v>3</v>
      </c>
      <c r="K45" s="37">
        <f>LOOKUP(J45,{1,2,3,4,5},{5,4,3,2,1})</f>
        <v>3</v>
      </c>
      <c r="L45">
        <v>3</v>
      </c>
      <c r="M45">
        <v>3</v>
      </c>
      <c r="N45" s="37">
        <f>LOOKUP(M45,{1,2,3,4,5},{5,4,3,2,1})</f>
        <v>3</v>
      </c>
      <c r="O45">
        <v>3</v>
      </c>
      <c r="P45">
        <v>3</v>
      </c>
      <c r="Q45">
        <v>3</v>
      </c>
      <c r="R45">
        <v>4</v>
      </c>
      <c r="S45">
        <v>3</v>
      </c>
      <c r="T45">
        <v>4</v>
      </c>
      <c r="U45">
        <v>4</v>
      </c>
      <c r="V45">
        <v>3</v>
      </c>
      <c r="W45" s="37">
        <f>LOOKUP(V45,{1,2,3,4,5},{5,4,3,2,1})</f>
        <v>3</v>
      </c>
      <c r="X45">
        <v>3</v>
      </c>
      <c r="Y45" s="37">
        <f>LOOKUP(X45,{1,2,3,4,5},{5,4,3,2,1})</f>
        <v>3</v>
      </c>
      <c r="Z45">
        <f t="shared" si="0"/>
        <v>54</v>
      </c>
      <c r="AA45">
        <f t="shared" si="1"/>
        <v>3.18</v>
      </c>
      <c r="AB45" s="1"/>
    </row>
    <row r="46" spans="1:28" x14ac:dyDescent="0.3">
      <c r="A46" s="30">
        <v>47</v>
      </c>
      <c r="B46" s="1" t="s">
        <v>440</v>
      </c>
      <c r="C46" s="2">
        <v>1</v>
      </c>
      <c r="D46">
        <v>5</v>
      </c>
      <c r="E46">
        <v>2</v>
      </c>
      <c r="F46">
        <v>4</v>
      </c>
      <c r="G46">
        <v>5</v>
      </c>
      <c r="H46">
        <v>3</v>
      </c>
      <c r="I46" s="37">
        <f>LOOKUP(H46,{1,2,3,4,5},{5,4,3,2,1})</f>
        <v>3</v>
      </c>
      <c r="J46">
        <v>1</v>
      </c>
      <c r="K46" s="37">
        <f>LOOKUP(J46,{1,2,3,4,5},{5,4,3,2,1})</f>
        <v>5</v>
      </c>
      <c r="L46">
        <v>1</v>
      </c>
      <c r="M46">
        <v>1</v>
      </c>
      <c r="N46" s="37">
        <f>LOOKUP(M46,{1,2,3,4,5},{5,4,3,2,1})</f>
        <v>5</v>
      </c>
      <c r="O46">
        <v>5</v>
      </c>
      <c r="P46">
        <v>4</v>
      </c>
      <c r="Q46">
        <v>5</v>
      </c>
      <c r="R46">
        <v>2</v>
      </c>
      <c r="S46">
        <v>5</v>
      </c>
      <c r="T46">
        <v>4</v>
      </c>
      <c r="U46">
        <v>5</v>
      </c>
      <c r="V46">
        <v>1</v>
      </c>
      <c r="W46" s="37">
        <f>LOOKUP(V46,{1,2,3,4,5},{5,4,3,2,1})</f>
        <v>5</v>
      </c>
      <c r="X46">
        <v>2</v>
      </c>
      <c r="Y46" s="37">
        <f>LOOKUP(X46,{1,2,3,4,5},{5,4,3,2,1})</f>
        <v>4</v>
      </c>
      <c r="Z46">
        <f t="shared" si="0"/>
        <v>69</v>
      </c>
      <c r="AA46">
        <f t="shared" si="1"/>
        <v>4.0599999999999996</v>
      </c>
      <c r="AB46" s="1"/>
    </row>
    <row r="47" spans="1:28" x14ac:dyDescent="0.3">
      <c r="A47" s="30">
        <v>48</v>
      </c>
      <c r="B47" s="1" t="s">
        <v>440</v>
      </c>
      <c r="C47" s="32">
        <v>1</v>
      </c>
      <c r="D47" s="31">
        <v>4</v>
      </c>
      <c r="E47" s="31">
        <v>2</v>
      </c>
      <c r="F47" s="31">
        <v>1</v>
      </c>
      <c r="G47" s="31">
        <v>4</v>
      </c>
      <c r="H47" s="31">
        <v>4</v>
      </c>
      <c r="I47" s="31">
        <f>LOOKUP(H47,{1,2,3,4,5},{5,4,3,2,1})</f>
        <v>2</v>
      </c>
      <c r="J47" s="31">
        <v>2</v>
      </c>
      <c r="K47" s="31">
        <f>LOOKUP(J47,{1,2,3,4,5},{5,4,3,2,1})</f>
        <v>4</v>
      </c>
      <c r="L47" s="31">
        <v>2</v>
      </c>
      <c r="M47" s="31">
        <v>2</v>
      </c>
      <c r="N47" s="31">
        <f>LOOKUP(M47,{1,2,3,4,5},{5,4,3,2,1})</f>
        <v>4</v>
      </c>
      <c r="O47" s="31">
        <v>2</v>
      </c>
      <c r="P47" s="31" t="s">
        <v>668</v>
      </c>
      <c r="Q47" s="31">
        <v>4</v>
      </c>
      <c r="R47" s="31">
        <v>2</v>
      </c>
      <c r="S47" s="31">
        <v>4</v>
      </c>
      <c r="T47" s="31">
        <v>4</v>
      </c>
      <c r="U47" s="31">
        <v>4</v>
      </c>
      <c r="V47" s="31">
        <v>4</v>
      </c>
      <c r="W47" s="31">
        <f>LOOKUP(V47,{1,2,3,4,5},{5,4,3,2,1})</f>
        <v>2</v>
      </c>
      <c r="X47" s="31">
        <v>4</v>
      </c>
      <c r="Y47" s="31">
        <f>LOOKUP(X47,{1,2,3,4,5},{5,4,3,2,1})</f>
        <v>2</v>
      </c>
      <c r="Z47" s="31">
        <f t="shared" si="0"/>
        <v>47</v>
      </c>
      <c r="AA47" s="31">
        <f t="shared" si="1"/>
        <v>2.76</v>
      </c>
      <c r="AB47" s="1"/>
    </row>
    <row r="48" spans="1:28" x14ac:dyDescent="0.3">
      <c r="A48" s="30">
        <v>49</v>
      </c>
      <c r="B48" s="1" t="s">
        <v>440</v>
      </c>
      <c r="C48" s="2">
        <v>1</v>
      </c>
      <c r="D48">
        <v>4</v>
      </c>
      <c r="E48">
        <v>4</v>
      </c>
      <c r="F48">
        <v>4</v>
      </c>
      <c r="G48">
        <v>4</v>
      </c>
      <c r="H48">
        <v>3</v>
      </c>
      <c r="I48" s="37">
        <f>LOOKUP(H48,{1,2,3,4,5},{5,4,3,2,1})</f>
        <v>3</v>
      </c>
      <c r="J48">
        <v>2</v>
      </c>
      <c r="K48" s="37">
        <f>LOOKUP(J48,{1,2,3,4,5},{5,4,3,2,1})</f>
        <v>4</v>
      </c>
      <c r="L48">
        <v>4</v>
      </c>
      <c r="M48">
        <v>2</v>
      </c>
      <c r="N48" s="37">
        <f>LOOKUP(M48,{1,2,3,4,5},{5,4,3,2,1})</f>
        <v>4</v>
      </c>
      <c r="O48">
        <v>2</v>
      </c>
      <c r="P48">
        <v>4</v>
      </c>
      <c r="Q48">
        <v>5</v>
      </c>
      <c r="R48">
        <v>4</v>
      </c>
      <c r="S48">
        <v>4</v>
      </c>
      <c r="T48">
        <v>4</v>
      </c>
      <c r="U48">
        <v>5</v>
      </c>
      <c r="V48">
        <v>2</v>
      </c>
      <c r="W48" s="37">
        <f>LOOKUP(V48,{1,2,3,4,5},{5,4,3,2,1})</f>
        <v>4</v>
      </c>
      <c r="X48">
        <v>2</v>
      </c>
      <c r="Y48" s="37">
        <f>LOOKUP(X48,{1,2,3,4,5},{5,4,3,2,1})</f>
        <v>4</v>
      </c>
      <c r="Z48">
        <f t="shared" si="0"/>
        <v>67</v>
      </c>
      <c r="AA48">
        <f t="shared" si="1"/>
        <v>3.94</v>
      </c>
      <c r="AB48" s="1"/>
    </row>
    <row r="49" spans="1:28" x14ac:dyDescent="0.3">
      <c r="A49" s="30">
        <v>50</v>
      </c>
      <c r="B49" s="1" t="s">
        <v>440</v>
      </c>
      <c r="C49" s="2">
        <v>1</v>
      </c>
      <c r="D49">
        <v>4</v>
      </c>
      <c r="E49">
        <v>5</v>
      </c>
      <c r="F49">
        <v>4</v>
      </c>
      <c r="G49">
        <v>4</v>
      </c>
      <c r="H49">
        <v>4</v>
      </c>
      <c r="I49" s="37">
        <f>LOOKUP(H49,{1,2,3,4,5},{5,4,3,2,1})</f>
        <v>2</v>
      </c>
      <c r="J49">
        <v>2</v>
      </c>
      <c r="K49" s="37">
        <f>LOOKUP(J49,{1,2,3,4,5},{5,4,3,2,1})</f>
        <v>4</v>
      </c>
      <c r="L49">
        <v>4</v>
      </c>
      <c r="M49">
        <v>3</v>
      </c>
      <c r="N49" s="37">
        <f>LOOKUP(M49,{1,2,3,4,5},{5,4,3,2,1})</f>
        <v>3</v>
      </c>
      <c r="O49">
        <v>4</v>
      </c>
      <c r="P49">
        <v>4</v>
      </c>
      <c r="Q49">
        <v>3</v>
      </c>
      <c r="R49">
        <v>2</v>
      </c>
      <c r="S49">
        <v>4</v>
      </c>
      <c r="T49">
        <v>2</v>
      </c>
      <c r="U49">
        <v>3</v>
      </c>
      <c r="V49">
        <v>3</v>
      </c>
      <c r="W49" s="37">
        <f>LOOKUP(V49,{1,2,3,4,5},{5,4,3,2,1})</f>
        <v>3</v>
      </c>
      <c r="X49">
        <v>2</v>
      </c>
      <c r="Y49" s="37">
        <f>LOOKUP(X49,{1,2,3,4,5},{5,4,3,2,1})</f>
        <v>4</v>
      </c>
      <c r="Z49">
        <f t="shared" si="0"/>
        <v>59</v>
      </c>
      <c r="AA49">
        <f t="shared" si="1"/>
        <v>3.47</v>
      </c>
      <c r="AB49" s="1"/>
    </row>
    <row r="50" spans="1:28" x14ac:dyDescent="0.3">
      <c r="A50" s="30">
        <v>51</v>
      </c>
      <c r="B50" s="1" t="s">
        <v>440</v>
      </c>
      <c r="C50" s="2">
        <v>1</v>
      </c>
      <c r="D50">
        <v>5</v>
      </c>
      <c r="E50">
        <v>5</v>
      </c>
      <c r="F50">
        <v>3</v>
      </c>
      <c r="G50">
        <v>3</v>
      </c>
      <c r="H50">
        <v>2</v>
      </c>
      <c r="I50" s="37">
        <f>LOOKUP(H50,{1,2,3,4,5},{5,4,3,2,1})</f>
        <v>4</v>
      </c>
      <c r="J50">
        <v>1</v>
      </c>
      <c r="K50" s="37">
        <f>LOOKUP(J50,{1,2,3,4,5},{5,4,3,2,1})</f>
        <v>5</v>
      </c>
      <c r="L50">
        <v>5</v>
      </c>
      <c r="M50">
        <v>3</v>
      </c>
      <c r="N50" s="37">
        <f>LOOKUP(M50,{1,2,3,4,5},{5,4,3,2,1})</f>
        <v>3</v>
      </c>
      <c r="O50">
        <v>4</v>
      </c>
      <c r="P50">
        <v>5</v>
      </c>
      <c r="Q50">
        <v>4</v>
      </c>
      <c r="R50">
        <v>2</v>
      </c>
      <c r="S50">
        <v>5</v>
      </c>
      <c r="T50">
        <v>4</v>
      </c>
      <c r="U50">
        <v>5</v>
      </c>
      <c r="V50">
        <v>3</v>
      </c>
      <c r="W50" s="37">
        <f>LOOKUP(V50,{1,2,3,4,5},{5,4,3,2,1})</f>
        <v>3</v>
      </c>
      <c r="X50">
        <v>3</v>
      </c>
      <c r="Y50" s="37">
        <f>LOOKUP(X50,{1,2,3,4,5},{5,4,3,2,1})</f>
        <v>3</v>
      </c>
      <c r="Z50">
        <f t="shared" si="0"/>
        <v>68</v>
      </c>
      <c r="AA50">
        <f t="shared" si="1"/>
        <v>4</v>
      </c>
      <c r="AB50" s="1"/>
    </row>
    <row r="51" spans="1:28" x14ac:dyDescent="0.3">
      <c r="A51" s="30">
        <v>52</v>
      </c>
      <c r="B51" s="1" t="s">
        <v>440</v>
      </c>
      <c r="C51" s="2">
        <v>1</v>
      </c>
      <c r="D51">
        <v>3</v>
      </c>
      <c r="E51">
        <v>4</v>
      </c>
      <c r="F51">
        <v>4</v>
      </c>
      <c r="G51">
        <v>4</v>
      </c>
      <c r="H51">
        <v>4</v>
      </c>
      <c r="I51" s="37">
        <f>LOOKUP(H51,{1,2,3,4,5},{5,4,3,2,1})</f>
        <v>2</v>
      </c>
      <c r="J51">
        <v>2</v>
      </c>
      <c r="K51" s="37">
        <f>LOOKUP(J51,{1,2,3,4,5},{5,4,3,2,1})</f>
        <v>4</v>
      </c>
      <c r="L51">
        <v>4</v>
      </c>
      <c r="M51">
        <v>4</v>
      </c>
      <c r="N51" s="37">
        <f>LOOKUP(M51,{1,2,3,4,5},{5,4,3,2,1})</f>
        <v>2</v>
      </c>
      <c r="O51">
        <v>3</v>
      </c>
      <c r="P51">
        <v>3</v>
      </c>
      <c r="Q51">
        <v>4</v>
      </c>
      <c r="R51">
        <v>3</v>
      </c>
      <c r="S51">
        <v>4</v>
      </c>
      <c r="T51">
        <v>4</v>
      </c>
      <c r="U51">
        <v>5</v>
      </c>
      <c r="V51">
        <v>3</v>
      </c>
      <c r="W51" s="37">
        <f>LOOKUP(V51,{1,2,3,4,5},{5,4,3,2,1})</f>
        <v>3</v>
      </c>
      <c r="X51">
        <v>3</v>
      </c>
      <c r="Y51" s="37">
        <f>LOOKUP(X51,{1,2,3,4,5},{5,4,3,2,1})</f>
        <v>3</v>
      </c>
      <c r="Z51">
        <f t="shared" si="0"/>
        <v>59</v>
      </c>
      <c r="AA51">
        <f t="shared" si="1"/>
        <v>3.47</v>
      </c>
      <c r="AB51" s="1"/>
    </row>
    <row r="52" spans="1:28" x14ac:dyDescent="0.3">
      <c r="A52" s="30">
        <v>53</v>
      </c>
      <c r="B52" s="1" t="s">
        <v>440</v>
      </c>
      <c r="C52" s="2">
        <v>1</v>
      </c>
      <c r="D52">
        <v>5</v>
      </c>
      <c r="E52">
        <v>5</v>
      </c>
      <c r="F52">
        <v>4</v>
      </c>
      <c r="G52">
        <v>2</v>
      </c>
      <c r="H52">
        <v>1</v>
      </c>
      <c r="I52" s="37">
        <f>LOOKUP(H52,{1,2,3,4,5},{5,4,3,2,1})</f>
        <v>5</v>
      </c>
      <c r="J52">
        <v>1</v>
      </c>
      <c r="K52" s="37">
        <f>LOOKUP(J52,{1,2,3,4,5},{5,4,3,2,1})</f>
        <v>5</v>
      </c>
      <c r="L52">
        <v>5</v>
      </c>
      <c r="M52">
        <v>1</v>
      </c>
      <c r="N52" s="37">
        <f>LOOKUP(M52,{1,2,3,4,5},{5,4,3,2,1})</f>
        <v>5</v>
      </c>
      <c r="O52">
        <v>3</v>
      </c>
      <c r="P52">
        <v>5</v>
      </c>
      <c r="Q52">
        <v>5</v>
      </c>
      <c r="R52">
        <v>4</v>
      </c>
      <c r="S52">
        <v>4</v>
      </c>
      <c r="T52">
        <v>4</v>
      </c>
      <c r="U52">
        <v>4</v>
      </c>
      <c r="V52">
        <v>2</v>
      </c>
      <c r="W52" s="37">
        <f>LOOKUP(V52,{1,2,3,4,5},{5,4,3,2,1})</f>
        <v>4</v>
      </c>
      <c r="X52">
        <v>2</v>
      </c>
      <c r="Y52" s="37">
        <f>LOOKUP(X52,{1,2,3,4,5},{5,4,3,2,1})</f>
        <v>4</v>
      </c>
      <c r="Z52">
        <f t="shared" si="0"/>
        <v>73</v>
      </c>
      <c r="AA52">
        <f t="shared" si="1"/>
        <v>4.29</v>
      </c>
      <c r="AB52" s="1"/>
    </row>
    <row r="53" spans="1:28" x14ac:dyDescent="0.3">
      <c r="A53" s="30">
        <v>54</v>
      </c>
      <c r="B53" s="1" t="s">
        <v>440</v>
      </c>
      <c r="C53" s="2">
        <v>1</v>
      </c>
      <c r="D53">
        <v>4</v>
      </c>
      <c r="E53">
        <v>4</v>
      </c>
      <c r="F53">
        <v>4</v>
      </c>
      <c r="G53">
        <v>4</v>
      </c>
      <c r="H53">
        <v>4</v>
      </c>
      <c r="I53" s="37">
        <f>LOOKUP(H53,{1,2,3,4,5},{5,4,3,2,1})</f>
        <v>2</v>
      </c>
      <c r="J53">
        <v>2</v>
      </c>
      <c r="K53" s="37">
        <f>LOOKUP(J53,{1,2,3,4,5},{5,4,3,2,1})</f>
        <v>4</v>
      </c>
      <c r="L53">
        <v>5</v>
      </c>
      <c r="M53">
        <v>4</v>
      </c>
      <c r="N53" s="37">
        <f>LOOKUP(M53,{1,2,3,4,5},{5,4,3,2,1})</f>
        <v>2</v>
      </c>
      <c r="O53">
        <v>5</v>
      </c>
      <c r="P53">
        <v>2</v>
      </c>
      <c r="Q53">
        <v>4</v>
      </c>
      <c r="R53">
        <v>4</v>
      </c>
      <c r="S53">
        <v>3</v>
      </c>
      <c r="T53">
        <v>5</v>
      </c>
      <c r="U53">
        <v>4</v>
      </c>
      <c r="V53">
        <v>3</v>
      </c>
      <c r="W53" s="37">
        <f>LOOKUP(V53,{1,2,3,4,5},{5,4,3,2,1})</f>
        <v>3</v>
      </c>
      <c r="X53">
        <v>3</v>
      </c>
      <c r="Y53" s="37">
        <f>LOOKUP(X53,{1,2,3,4,5},{5,4,3,2,1})</f>
        <v>3</v>
      </c>
      <c r="Z53">
        <f t="shared" si="0"/>
        <v>62</v>
      </c>
      <c r="AA53">
        <f t="shared" si="1"/>
        <v>3.65</v>
      </c>
      <c r="AB53" s="1"/>
    </row>
    <row r="54" spans="1:28" x14ac:dyDescent="0.3">
      <c r="A54" s="30">
        <v>55</v>
      </c>
      <c r="B54" s="1" t="s">
        <v>440</v>
      </c>
      <c r="C54" s="2">
        <v>1</v>
      </c>
      <c r="D54">
        <v>5</v>
      </c>
      <c r="E54">
        <v>4</v>
      </c>
      <c r="F54">
        <v>2</v>
      </c>
      <c r="G54">
        <v>2</v>
      </c>
      <c r="H54">
        <v>1</v>
      </c>
      <c r="I54" s="37">
        <f>LOOKUP(H54,{1,2,3,4,5},{5,4,3,2,1})</f>
        <v>5</v>
      </c>
      <c r="J54">
        <v>1</v>
      </c>
      <c r="K54" s="37">
        <f>LOOKUP(J54,{1,2,3,4,5},{5,4,3,2,1})</f>
        <v>5</v>
      </c>
      <c r="L54">
        <v>3</v>
      </c>
      <c r="M54">
        <v>1</v>
      </c>
      <c r="N54" s="37">
        <f>LOOKUP(M54,{1,2,3,4,5},{5,4,3,2,1})</f>
        <v>5</v>
      </c>
      <c r="O54">
        <v>1</v>
      </c>
      <c r="P54">
        <v>3</v>
      </c>
      <c r="Q54">
        <v>5</v>
      </c>
      <c r="R54">
        <v>3</v>
      </c>
      <c r="S54">
        <v>4</v>
      </c>
      <c r="T54">
        <v>3</v>
      </c>
      <c r="U54">
        <v>5</v>
      </c>
      <c r="V54">
        <v>2</v>
      </c>
      <c r="W54" s="37">
        <f>LOOKUP(V54,{1,2,3,4,5},{5,4,3,2,1})</f>
        <v>4</v>
      </c>
      <c r="X54">
        <v>2</v>
      </c>
      <c r="Y54" s="37">
        <f>LOOKUP(X54,{1,2,3,4,5},{5,4,3,2,1})</f>
        <v>4</v>
      </c>
      <c r="Z54">
        <f t="shared" si="0"/>
        <v>63</v>
      </c>
      <c r="AA54">
        <f t="shared" si="1"/>
        <v>3.71</v>
      </c>
      <c r="AB54" s="1"/>
    </row>
    <row r="55" spans="1:28" x14ac:dyDescent="0.3">
      <c r="A55" s="30">
        <v>56</v>
      </c>
      <c r="B55" s="1" t="s">
        <v>440</v>
      </c>
      <c r="C55" s="2">
        <v>1</v>
      </c>
      <c r="D55">
        <v>4</v>
      </c>
      <c r="E55">
        <v>4</v>
      </c>
      <c r="F55">
        <v>2</v>
      </c>
      <c r="G55">
        <v>2</v>
      </c>
      <c r="H55">
        <v>4</v>
      </c>
      <c r="I55" s="37">
        <f>LOOKUP(H55,{1,2,3,4,5},{5,4,3,2,1})</f>
        <v>2</v>
      </c>
      <c r="J55">
        <v>2</v>
      </c>
      <c r="K55" s="37">
        <f>LOOKUP(J55,{1,2,3,4,5},{5,4,3,2,1})</f>
        <v>4</v>
      </c>
      <c r="L55">
        <v>2</v>
      </c>
      <c r="M55">
        <v>4</v>
      </c>
      <c r="N55" s="37">
        <f>LOOKUP(M55,{1,2,3,4,5},{5,4,3,2,1})</f>
        <v>2</v>
      </c>
      <c r="O55">
        <v>1</v>
      </c>
      <c r="P55">
        <v>4</v>
      </c>
      <c r="Q55">
        <v>5</v>
      </c>
      <c r="R55">
        <v>2</v>
      </c>
      <c r="S55">
        <v>4</v>
      </c>
      <c r="T55">
        <v>5</v>
      </c>
      <c r="U55">
        <v>4</v>
      </c>
      <c r="V55">
        <v>4</v>
      </c>
      <c r="W55" s="37">
        <f>LOOKUP(V55,{1,2,3,4,5},{5,4,3,2,1})</f>
        <v>2</v>
      </c>
      <c r="X55">
        <v>4</v>
      </c>
      <c r="Y55" s="37">
        <f>LOOKUP(X55,{1,2,3,4,5},{5,4,3,2,1})</f>
        <v>2</v>
      </c>
      <c r="Z55">
        <f t="shared" si="0"/>
        <v>51</v>
      </c>
      <c r="AA55">
        <f t="shared" si="1"/>
        <v>3</v>
      </c>
      <c r="AB55" s="1"/>
    </row>
    <row r="56" spans="1:28" x14ac:dyDescent="0.3">
      <c r="A56" s="30">
        <v>57</v>
      </c>
      <c r="B56" s="1" t="s">
        <v>440</v>
      </c>
      <c r="C56" s="2">
        <v>1</v>
      </c>
      <c r="D56">
        <v>4</v>
      </c>
      <c r="E56">
        <v>2</v>
      </c>
      <c r="F56">
        <v>4</v>
      </c>
      <c r="G56">
        <v>4</v>
      </c>
      <c r="H56">
        <v>4</v>
      </c>
      <c r="I56" s="37">
        <f>LOOKUP(H56,{1,2,3,4,5},{5,4,3,2,1})</f>
        <v>2</v>
      </c>
      <c r="J56">
        <v>2</v>
      </c>
      <c r="K56" s="37">
        <f>LOOKUP(J56,{1,2,3,4,5},{5,4,3,2,1})</f>
        <v>4</v>
      </c>
      <c r="L56">
        <v>3</v>
      </c>
      <c r="M56">
        <v>2</v>
      </c>
      <c r="N56" s="37">
        <f>LOOKUP(M56,{1,2,3,4,5},{5,4,3,2,1})</f>
        <v>4</v>
      </c>
      <c r="O56">
        <v>2</v>
      </c>
      <c r="P56">
        <v>4</v>
      </c>
      <c r="Q56">
        <v>5</v>
      </c>
      <c r="R56">
        <v>4</v>
      </c>
      <c r="S56">
        <v>2</v>
      </c>
      <c r="T56">
        <v>4</v>
      </c>
      <c r="U56">
        <v>5</v>
      </c>
      <c r="V56">
        <v>4</v>
      </c>
      <c r="W56" s="37">
        <f>LOOKUP(V56,{1,2,3,4,5},{5,4,3,2,1})</f>
        <v>2</v>
      </c>
      <c r="X56">
        <v>2</v>
      </c>
      <c r="Y56" s="37">
        <f>LOOKUP(X56,{1,2,3,4,5},{5,4,3,2,1})</f>
        <v>4</v>
      </c>
      <c r="Z56">
        <f t="shared" si="0"/>
        <v>59</v>
      </c>
      <c r="AA56">
        <f t="shared" si="1"/>
        <v>3.47</v>
      </c>
      <c r="AB56" s="1"/>
    </row>
    <row r="57" spans="1:28" x14ac:dyDescent="0.3">
      <c r="A57" s="30">
        <v>58</v>
      </c>
      <c r="B57" s="1" t="s">
        <v>440</v>
      </c>
      <c r="C57" s="2">
        <v>1</v>
      </c>
      <c r="D57">
        <v>5</v>
      </c>
      <c r="E57">
        <v>3</v>
      </c>
      <c r="F57">
        <v>4</v>
      </c>
      <c r="G57">
        <v>4</v>
      </c>
      <c r="H57">
        <v>4</v>
      </c>
      <c r="I57" s="37">
        <f>LOOKUP(H57,{1,2,3,4,5},{5,4,3,2,1})</f>
        <v>2</v>
      </c>
      <c r="J57">
        <v>3</v>
      </c>
      <c r="K57" s="37">
        <f>LOOKUP(J57,{1,2,3,4,5},{5,4,3,2,1})</f>
        <v>3</v>
      </c>
      <c r="L57">
        <v>4</v>
      </c>
      <c r="M57">
        <v>4</v>
      </c>
      <c r="N57" s="37">
        <f>LOOKUP(M57,{1,2,3,4,5},{5,4,3,2,1})</f>
        <v>2</v>
      </c>
      <c r="O57">
        <v>3</v>
      </c>
      <c r="P57">
        <v>5</v>
      </c>
      <c r="Q57">
        <v>5</v>
      </c>
      <c r="R57">
        <v>4</v>
      </c>
      <c r="S57">
        <v>4</v>
      </c>
      <c r="T57">
        <v>3</v>
      </c>
      <c r="U57">
        <v>5</v>
      </c>
      <c r="V57">
        <v>3</v>
      </c>
      <c r="W57" s="37">
        <f>LOOKUP(V57,{1,2,3,4,5},{5,4,3,2,1})</f>
        <v>3</v>
      </c>
      <c r="X57">
        <v>3</v>
      </c>
      <c r="Y57" s="37">
        <f>LOOKUP(X57,{1,2,3,4,5},{5,4,3,2,1})</f>
        <v>3</v>
      </c>
      <c r="Z57">
        <f t="shared" si="0"/>
        <v>62</v>
      </c>
      <c r="AA57">
        <f t="shared" si="1"/>
        <v>3.65</v>
      </c>
      <c r="AB57" s="1"/>
    </row>
    <row r="58" spans="1:28" x14ac:dyDescent="0.3">
      <c r="A58" s="30">
        <v>60</v>
      </c>
      <c r="B58" s="1" t="s">
        <v>440</v>
      </c>
      <c r="C58" s="2">
        <v>1</v>
      </c>
      <c r="D58">
        <v>5</v>
      </c>
      <c r="E58">
        <v>4</v>
      </c>
      <c r="F58">
        <v>4</v>
      </c>
      <c r="G58">
        <v>5</v>
      </c>
      <c r="H58">
        <v>4</v>
      </c>
      <c r="I58" s="37">
        <f>LOOKUP(H58,{1,2,3,4,5},{5,4,3,2,1})</f>
        <v>2</v>
      </c>
      <c r="J58">
        <v>2</v>
      </c>
      <c r="K58" s="37">
        <f>LOOKUP(J58,{1,2,3,4,5},{5,4,3,2,1})</f>
        <v>4</v>
      </c>
      <c r="L58">
        <v>2</v>
      </c>
      <c r="M58">
        <v>2</v>
      </c>
      <c r="N58" s="37">
        <f>LOOKUP(M58,{1,2,3,4,5},{5,4,3,2,1})</f>
        <v>4</v>
      </c>
      <c r="O58">
        <v>2</v>
      </c>
      <c r="P58">
        <v>4</v>
      </c>
      <c r="Q58">
        <v>4</v>
      </c>
      <c r="R58">
        <v>2</v>
      </c>
      <c r="S58">
        <v>4</v>
      </c>
      <c r="T58">
        <v>2</v>
      </c>
      <c r="U58">
        <v>1</v>
      </c>
      <c r="V58">
        <v>2</v>
      </c>
      <c r="W58" s="37">
        <f>LOOKUP(V58,{1,2,3,4,5},{5,4,3,2,1})</f>
        <v>4</v>
      </c>
      <c r="X58">
        <v>2</v>
      </c>
      <c r="Y58" s="37">
        <f>LOOKUP(X58,{1,2,3,4,5},{5,4,3,2,1})</f>
        <v>4</v>
      </c>
      <c r="Z58">
        <f t="shared" si="0"/>
        <v>57</v>
      </c>
      <c r="AA58">
        <f t="shared" si="1"/>
        <v>3.35</v>
      </c>
      <c r="AB58" s="1"/>
    </row>
    <row r="59" spans="1:28" x14ac:dyDescent="0.3">
      <c r="A59" s="30">
        <v>62</v>
      </c>
      <c r="B59" s="1" t="s">
        <v>440</v>
      </c>
      <c r="C59" s="2">
        <v>1</v>
      </c>
      <c r="D59">
        <v>5</v>
      </c>
      <c r="E59">
        <v>5</v>
      </c>
      <c r="F59">
        <v>1</v>
      </c>
      <c r="G59">
        <v>1</v>
      </c>
      <c r="H59">
        <v>5</v>
      </c>
      <c r="I59" s="37">
        <f>LOOKUP(H59,{1,2,3,4,5},{5,4,3,2,1})</f>
        <v>1</v>
      </c>
      <c r="J59">
        <v>3</v>
      </c>
      <c r="K59" s="37">
        <f>LOOKUP(J59,{1,2,3,4,5},{5,4,3,2,1})</f>
        <v>3</v>
      </c>
      <c r="L59">
        <v>4</v>
      </c>
      <c r="M59">
        <v>4</v>
      </c>
      <c r="N59" s="37">
        <f>LOOKUP(M59,{1,2,3,4,5},{5,4,3,2,1})</f>
        <v>2</v>
      </c>
      <c r="O59">
        <v>2</v>
      </c>
      <c r="P59">
        <v>4</v>
      </c>
      <c r="Q59">
        <v>5</v>
      </c>
      <c r="R59">
        <v>2</v>
      </c>
      <c r="S59">
        <v>3</v>
      </c>
      <c r="T59">
        <v>4</v>
      </c>
      <c r="U59">
        <v>5</v>
      </c>
      <c r="V59">
        <v>2</v>
      </c>
      <c r="W59" s="37">
        <f>LOOKUP(V59,{1,2,3,4,5},{5,4,3,2,1})</f>
        <v>4</v>
      </c>
      <c r="X59">
        <v>2</v>
      </c>
      <c r="Y59" s="37">
        <f>LOOKUP(X59,{1,2,3,4,5},{5,4,3,2,1})</f>
        <v>4</v>
      </c>
      <c r="Z59">
        <f t="shared" si="0"/>
        <v>55</v>
      </c>
      <c r="AA59">
        <f t="shared" si="1"/>
        <v>3.24</v>
      </c>
      <c r="AB59" s="1"/>
    </row>
    <row r="60" spans="1:28" x14ac:dyDescent="0.3">
      <c r="A60" s="30">
        <v>63</v>
      </c>
      <c r="B60" s="1" t="s">
        <v>440</v>
      </c>
      <c r="C60" s="2">
        <v>1</v>
      </c>
      <c r="D60">
        <v>5</v>
      </c>
      <c r="E60">
        <v>5</v>
      </c>
      <c r="F60">
        <v>1</v>
      </c>
      <c r="G60">
        <v>1</v>
      </c>
      <c r="H60">
        <v>5</v>
      </c>
      <c r="I60" s="37">
        <f>LOOKUP(H60,{1,2,3,4,5},{5,4,3,2,1})</f>
        <v>1</v>
      </c>
      <c r="J60">
        <v>3</v>
      </c>
      <c r="K60" s="37">
        <f>LOOKUP(J60,{1,2,3,4,5},{5,4,3,2,1})</f>
        <v>3</v>
      </c>
      <c r="L60">
        <v>4</v>
      </c>
      <c r="M60">
        <v>4</v>
      </c>
      <c r="N60" s="37">
        <f>LOOKUP(M60,{1,2,3,4,5},{5,4,3,2,1})</f>
        <v>2</v>
      </c>
      <c r="O60">
        <v>2</v>
      </c>
      <c r="P60">
        <v>4</v>
      </c>
      <c r="Q60">
        <v>5</v>
      </c>
      <c r="R60">
        <v>2</v>
      </c>
      <c r="S60">
        <v>3</v>
      </c>
      <c r="T60">
        <v>4</v>
      </c>
      <c r="U60">
        <v>5</v>
      </c>
      <c r="V60">
        <v>2</v>
      </c>
      <c r="W60" s="37">
        <f>LOOKUP(V60,{1,2,3,4,5},{5,4,3,2,1})</f>
        <v>4</v>
      </c>
      <c r="X60">
        <v>2</v>
      </c>
      <c r="Y60" s="37">
        <f>LOOKUP(X60,{1,2,3,4,5},{5,4,3,2,1})</f>
        <v>4</v>
      </c>
      <c r="Z60">
        <f t="shared" si="0"/>
        <v>55</v>
      </c>
      <c r="AA60">
        <f t="shared" si="1"/>
        <v>3.24</v>
      </c>
      <c r="AB60" s="1"/>
    </row>
    <row r="61" spans="1:28" x14ac:dyDescent="0.3">
      <c r="A61" s="30">
        <v>64</v>
      </c>
      <c r="B61" s="1" t="s">
        <v>440</v>
      </c>
      <c r="C61" s="2">
        <v>1</v>
      </c>
      <c r="D61">
        <v>4</v>
      </c>
      <c r="E61">
        <v>4</v>
      </c>
      <c r="F61">
        <v>5</v>
      </c>
      <c r="G61">
        <v>5</v>
      </c>
      <c r="H61">
        <v>5</v>
      </c>
      <c r="I61" s="37">
        <f>LOOKUP(H61,{1,2,3,4,5},{5,4,3,2,1})</f>
        <v>1</v>
      </c>
      <c r="J61">
        <v>1</v>
      </c>
      <c r="K61" s="37">
        <f>LOOKUP(J61,{1,2,3,4,5},{5,4,3,2,1})</f>
        <v>5</v>
      </c>
      <c r="L61">
        <v>5</v>
      </c>
      <c r="M61">
        <v>5</v>
      </c>
      <c r="N61" s="37">
        <f>LOOKUP(M61,{1,2,3,4,5},{5,4,3,2,1})</f>
        <v>1</v>
      </c>
      <c r="O61">
        <v>2</v>
      </c>
      <c r="P61">
        <v>2</v>
      </c>
      <c r="Q61">
        <v>5</v>
      </c>
      <c r="R61">
        <v>5</v>
      </c>
      <c r="S61">
        <v>2</v>
      </c>
      <c r="T61">
        <v>5</v>
      </c>
      <c r="U61">
        <v>5</v>
      </c>
      <c r="V61">
        <v>1</v>
      </c>
      <c r="W61" s="37">
        <f>LOOKUP(V61,{1,2,3,4,5},{5,4,3,2,1})</f>
        <v>5</v>
      </c>
      <c r="X61">
        <v>1</v>
      </c>
      <c r="Y61" s="37">
        <f>LOOKUP(X61,{1,2,3,4,5},{5,4,3,2,1})</f>
        <v>5</v>
      </c>
      <c r="Z61">
        <f t="shared" si="0"/>
        <v>66</v>
      </c>
      <c r="AA61">
        <f t="shared" si="1"/>
        <v>3.88</v>
      </c>
      <c r="AB61" s="1"/>
    </row>
    <row r="62" spans="1:28" x14ac:dyDescent="0.3">
      <c r="A62" s="30">
        <v>65</v>
      </c>
      <c r="B62" s="1" t="s">
        <v>440</v>
      </c>
      <c r="C62" s="2">
        <v>1</v>
      </c>
      <c r="D62">
        <v>5</v>
      </c>
      <c r="E62">
        <v>3</v>
      </c>
      <c r="F62">
        <v>1</v>
      </c>
      <c r="G62">
        <v>4</v>
      </c>
      <c r="H62">
        <v>5</v>
      </c>
      <c r="I62" s="37">
        <f>LOOKUP(H62,{1,2,3,4,5},{5,4,3,2,1})</f>
        <v>1</v>
      </c>
      <c r="J62">
        <v>1</v>
      </c>
      <c r="K62" s="37">
        <f>LOOKUP(J62,{1,2,3,4,5},{5,4,3,2,1})</f>
        <v>5</v>
      </c>
      <c r="L62">
        <v>5</v>
      </c>
      <c r="M62">
        <v>4</v>
      </c>
      <c r="N62" s="37">
        <f>LOOKUP(M62,{1,2,3,4,5},{5,4,3,2,1})</f>
        <v>2</v>
      </c>
      <c r="O62">
        <v>1</v>
      </c>
      <c r="P62">
        <v>4</v>
      </c>
      <c r="Q62">
        <v>5</v>
      </c>
      <c r="R62">
        <v>4</v>
      </c>
      <c r="S62">
        <v>4</v>
      </c>
      <c r="T62">
        <v>4</v>
      </c>
      <c r="U62">
        <v>5</v>
      </c>
      <c r="V62">
        <v>2</v>
      </c>
      <c r="W62" s="37">
        <f>LOOKUP(V62,{1,2,3,4,5},{5,4,3,2,1})</f>
        <v>4</v>
      </c>
      <c r="X62">
        <v>2</v>
      </c>
      <c r="Y62" s="37">
        <f>LOOKUP(X62,{1,2,3,4,5},{5,4,3,2,1})</f>
        <v>4</v>
      </c>
      <c r="Z62">
        <f t="shared" si="0"/>
        <v>61</v>
      </c>
      <c r="AA62">
        <f t="shared" si="1"/>
        <v>3.59</v>
      </c>
      <c r="AB62" s="1"/>
    </row>
    <row r="63" spans="1:28" x14ac:dyDescent="0.3">
      <c r="A63" s="30">
        <v>66</v>
      </c>
      <c r="B63" s="1" t="s">
        <v>440</v>
      </c>
      <c r="C63" s="32">
        <v>1</v>
      </c>
      <c r="D63" s="31">
        <v>4</v>
      </c>
      <c r="E63" s="31">
        <v>2</v>
      </c>
      <c r="F63" s="31">
        <v>2</v>
      </c>
      <c r="G63" s="31">
        <v>1</v>
      </c>
      <c r="H63" s="31">
        <v>2</v>
      </c>
      <c r="I63" s="31">
        <f>LOOKUP(H63,{1,2,3,4,5},{5,4,3,2,1})</f>
        <v>4</v>
      </c>
      <c r="J63" s="31">
        <v>2</v>
      </c>
      <c r="K63" s="31">
        <f>LOOKUP(J63,{1,2,3,4,5},{5,4,3,2,1})</f>
        <v>4</v>
      </c>
      <c r="L63" s="31">
        <v>3</v>
      </c>
      <c r="M63" s="31" t="s">
        <v>668</v>
      </c>
      <c r="N63" s="31" t="s">
        <v>668</v>
      </c>
      <c r="O63" s="31">
        <v>1</v>
      </c>
      <c r="P63" s="31">
        <v>4</v>
      </c>
      <c r="Q63" s="31">
        <v>4</v>
      </c>
      <c r="R63" s="31">
        <v>4</v>
      </c>
      <c r="S63" s="31">
        <v>1</v>
      </c>
      <c r="T63" s="31">
        <v>4</v>
      </c>
      <c r="U63" s="31">
        <v>4</v>
      </c>
      <c r="V63" s="31">
        <v>2</v>
      </c>
      <c r="W63" s="31">
        <f>LOOKUP(V63,{1,2,3,4,5},{5,4,3,2,1})</f>
        <v>4</v>
      </c>
      <c r="X63" s="31">
        <v>2</v>
      </c>
      <c r="Y63" s="31">
        <f>LOOKUP(X63,{1,2,3,4,5},{5,4,3,2,1})</f>
        <v>4</v>
      </c>
      <c r="Z63" s="31">
        <f t="shared" si="0"/>
        <v>50</v>
      </c>
      <c r="AA63" s="31">
        <f t="shared" si="1"/>
        <v>2.94</v>
      </c>
      <c r="AB63" s="1"/>
    </row>
    <row r="64" spans="1:28" x14ac:dyDescent="0.3">
      <c r="A64" s="30">
        <v>67</v>
      </c>
      <c r="B64" s="1" t="s">
        <v>440</v>
      </c>
      <c r="C64" s="2">
        <v>1</v>
      </c>
      <c r="D64">
        <v>4</v>
      </c>
      <c r="E64">
        <v>4</v>
      </c>
      <c r="F64">
        <v>2</v>
      </c>
      <c r="G64">
        <v>2</v>
      </c>
      <c r="H64">
        <v>3</v>
      </c>
      <c r="I64" s="37">
        <f>LOOKUP(H64,{1,2,3,4,5},{5,4,3,2,1})</f>
        <v>3</v>
      </c>
      <c r="J64">
        <v>2</v>
      </c>
      <c r="K64" s="37">
        <f>LOOKUP(J64,{1,2,3,4,5},{5,4,3,2,1})</f>
        <v>4</v>
      </c>
      <c r="L64">
        <v>2</v>
      </c>
      <c r="M64">
        <v>2</v>
      </c>
      <c r="N64" s="37">
        <f>LOOKUP(M64,{1,2,3,4,5},{5,4,3,2,1})</f>
        <v>4</v>
      </c>
      <c r="O64">
        <v>2</v>
      </c>
      <c r="P64">
        <v>4</v>
      </c>
      <c r="Q64">
        <v>4</v>
      </c>
      <c r="R64">
        <v>3</v>
      </c>
      <c r="S64">
        <v>4</v>
      </c>
      <c r="T64">
        <v>4</v>
      </c>
      <c r="U64">
        <v>3</v>
      </c>
      <c r="V64">
        <v>3</v>
      </c>
      <c r="W64" s="37">
        <f>LOOKUP(V64,{1,2,3,4,5},{5,4,3,2,1})</f>
        <v>3</v>
      </c>
      <c r="X64">
        <v>3</v>
      </c>
      <c r="Y64" s="37">
        <f>LOOKUP(X64,{1,2,3,4,5},{5,4,3,2,1})</f>
        <v>3</v>
      </c>
      <c r="Z64">
        <f t="shared" si="0"/>
        <v>55</v>
      </c>
      <c r="AA64">
        <f t="shared" si="1"/>
        <v>3.24</v>
      </c>
      <c r="AB64" s="1"/>
    </row>
    <row r="65" spans="1:28" x14ac:dyDescent="0.3">
      <c r="A65" s="30">
        <v>68</v>
      </c>
      <c r="B65" s="1" t="s">
        <v>440</v>
      </c>
      <c r="C65" s="2">
        <v>1</v>
      </c>
      <c r="D65">
        <v>4</v>
      </c>
      <c r="E65">
        <v>4</v>
      </c>
      <c r="F65">
        <v>2</v>
      </c>
      <c r="G65">
        <v>2</v>
      </c>
      <c r="H65">
        <v>1</v>
      </c>
      <c r="I65" s="37">
        <f>LOOKUP(H65,{1,2,3,4,5},{5,4,3,2,1})</f>
        <v>5</v>
      </c>
      <c r="J65">
        <v>1</v>
      </c>
      <c r="K65" s="37">
        <f>LOOKUP(J65,{1,2,3,4,5},{5,4,3,2,1})</f>
        <v>5</v>
      </c>
      <c r="L65">
        <v>4</v>
      </c>
      <c r="M65">
        <v>1</v>
      </c>
      <c r="N65" s="37">
        <f>LOOKUP(M65,{1,2,3,4,5},{5,4,3,2,1})</f>
        <v>5</v>
      </c>
      <c r="O65">
        <v>5</v>
      </c>
      <c r="P65">
        <v>4</v>
      </c>
      <c r="Q65">
        <v>5</v>
      </c>
      <c r="R65">
        <v>3</v>
      </c>
      <c r="S65">
        <v>5</v>
      </c>
      <c r="T65">
        <v>3</v>
      </c>
      <c r="U65">
        <v>5</v>
      </c>
      <c r="V65">
        <v>2</v>
      </c>
      <c r="W65" s="37">
        <f>LOOKUP(V65,{1,2,3,4,5},{5,4,3,2,1})</f>
        <v>4</v>
      </c>
      <c r="X65">
        <v>2</v>
      </c>
      <c r="Y65" s="37">
        <f>LOOKUP(X65,{1,2,3,4,5},{5,4,3,2,1})</f>
        <v>4</v>
      </c>
      <c r="Z65">
        <f t="shared" si="0"/>
        <v>69</v>
      </c>
      <c r="AA65">
        <f t="shared" si="1"/>
        <v>4.0599999999999996</v>
      </c>
      <c r="AB65" s="1"/>
    </row>
    <row r="66" spans="1:28" x14ac:dyDescent="0.3">
      <c r="A66" s="30">
        <v>69</v>
      </c>
      <c r="B66" s="1" t="s">
        <v>440</v>
      </c>
      <c r="C66" s="2">
        <v>1</v>
      </c>
      <c r="D66">
        <v>5</v>
      </c>
      <c r="E66">
        <v>3</v>
      </c>
      <c r="F66">
        <v>4</v>
      </c>
      <c r="G66">
        <v>3</v>
      </c>
      <c r="H66">
        <v>1</v>
      </c>
      <c r="I66" s="37">
        <f>LOOKUP(H66,{1,2,3,4,5},{5,4,3,2,1})</f>
        <v>5</v>
      </c>
      <c r="J66">
        <v>1</v>
      </c>
      <c r="K66" s="37">
        <f>LOOKUP(J66,{1,2,3,4,5},{5,4,3,2,1})</f>
        <v>5</v>
      </c>
      <c r="L66">
        <v>4</v>
      </c>
      <c r="M66">
        <v>1</v>
      </c>
      <c r="N66" s="37">
        <f>LOOKUP(M66,{1,2,3,4,5},{5,4,3,2,1})</f>
        <v>5</v>
      </c>
      <c r="O66">
        <v>1</v>
      </c>
      <c r="P66">
        <v>5</v>
      </c>
      <c r="Q66">
        <v>5</v>
      </c>
      <c r="R66">
        <v>4</v>
      </c>
      <c r="S66">
        <v>4</v>
      </c>
      <c r="T66">
        <v>4</v>
      </c>
      <c r="U66">
        <v>5</v>
      </c>
      <c r="V66">
        <v>2</v>
      </c>
      <c r="W66" s="37">
        <f>LOOKUP(V66,{1,2,3,4,5},{5,4,3,2,1})</f>
        <v>4</v>
      </c>
      <c r="X66">
        <v>2</v>
      </c>
      <c r="Y66" s="37">
        <f>LOOKUP(X66,{1,2,3,4,5},{5,4,3,2,1})</f>
        <v>4</v>
      </c>
      <c r="Z66">
        <f t="shared" si="0"/>
        <v>70</v>
      </c>
      <c r="AA66">
        <f t="shared" si="1"/>
        <v>4.12</v>
      </c>
      <c r="AB66" s="1"/>
    </row>
    <row r="67" spans="1:28" x14ac:dyDescent="0.3">
      <c r="A67" s="30">
        <v>70</v>
      </c>
      <c r="B67" s="1" t="s">
        <v>440</v>
      </c>
      <c r="C67" s="2">
        <v>1</v>
      </c>
      <c r="D67">
        <v>4</v>
      </c>
      <c r="E67">
        <v>4</v>
      </c>
      <c r="F67">
        <v>3</v>
      </c>
      <c r="G67">
        <v>2</v>
      </c>
      <c r="H67">
        <v>4</v>
      </c>
      <c r="I67" s="37">
        <f>LOOKUP(H67,{1,2,3,4,5},{5,4,3,2,1})</f>
        <v>2</v>
      </c>
      <c r="J67">
        <v>2</v>
      </c>
      <c r="K67" s="37">
        <f>LOOKUP(J67,{1,2,3,4,5},{5,4,3,2,1})</f>
        <v>4</v>
      </c>
      <c r="L67">
        <v>4</v>
      </c>
      <c r="M67">
        <v>1</v>
      </c>
      <c r="N67" s="37">
        <f>LOOKUP(M67,{1,2,3,4,5},{5,4,3,2,1})</f>
        <v>5</v>
      </c>
      <c r="O67">
        <v>2</v>
      </c>
      <c r="P67">
        <v>2</v>
      </c>
      <c r="Q67">
        <v>5</v>
      </c>
      <c r="R67">
        <v>4</v>
      </c>
      <c r="S67">
        <v>2</v>
      </c>
      <c r="T67">
        <v>4</v>
      </c>
      <c r="U67">
        <v>5</v>
      </c>
      <c r="V67">
        <v>2</v>
      </c>
      <c r="W67" s="37">
        <f>LOOKUP(V67,{1,2,3,4,5},{5,4,3,2,1})</f>
        <v>4</v>
      </c>
      <c r="X67">
        <v>2</v>
      </c>
      <c r="Y67" s="37">
        <f>LOOKUP(X67,{1,2,3,4,5},{5,4,3,2,1})</f>
        <v>4</v>
      </c>
      <c r="Z67">
        <f t="shared" si="0"/>
        <v>60</v>
      </c>
      <c r="AA67">
        <f t="shared" si="1"/>
        <v>3.53</v>
      </c>
      <c r="AB67" s="1"/>
    </row>
    <row r="68" spans="1:28" x14ac:dyDescent="0.3">
      <c r="A68" s="30">
        <v>71</v>
      </c>
      <c r="B68" s="1" t="s">
        <v>440</v>
      </c>
      <c r="C68" s="2">
        <v>1</v>
      </c>
      <c r="D68">
        <v>4</v>
      </c>
      <c r="E68">
        <v>4</v>
      </c>
      <c r="F68">
        <v>5</v>
      </c>
      <c r="G68">
        <v>5</v>
      </c>
      <c r="H68">
        <v>4</v>
      </c>
      <c r="I68" s="37">
        <f>LOOKUP(H68,{1,2,3,4,5},{5,4,3,2,1})</f>
        <v>2</v>
      </c>
      <c r="J68">
        <v>1</v>
      </c>
      <c r="K68" s="37">
        <f>LOOKUP(J68,{1,2,3,4,5},{5,4,3,2,1})</f>
        <v>5</v>
      </c>
      <c r="L68">
        <v>3</v>
      </c>
      <c r="M68">
        <v>2</v>
      </c>
      <c r="N68" s="37">
        <f>LOOKUP(M68,{1,2,3,4,5},{5,4,3,2,1})</f>
        <v>4</v>
      </c>
      <c r="O68">
        <v>1</v>
      </c>
      <c r="P68">
        <v>3</v>
      </c>
      <c r="Q68">
        <v>4</v>
      </c>
      <c r="R68">
        <v>3</v>
      </c>
      <c r="S68">
        <v>3</v>
      </c>
      <c r="T68">
        <v>4</v>
      </c>
      <c r="U68">
        <v>4</v>
      </c>
      <c r="V68">
        <v>4</v>
      </c>
      <c r="W68" s="37">
        <f>LOOKUP(V68,{1,2,3,4,5},{5,4,3,2,1})</f>
        <v>2</v>
      </c>
      <c r="X68">
        <v>2</v>
      </c>
      <c r="Y68" s="37">
        <f>LOOKUP(X68,{1,2,3,4,5},{5,4,3,2,1})</f>
        <v>4</v>
      </c>
      <c r="Z68">
        <f t="shared" ref="Z68:Z131" si="2">SUM(D68,E68,F68,G68,I68,K68,L68,N68,O68,P68,Q68,R68,S68,T68,U68,W68,Y68)</f>
        <v>60</v>
      </c>
      <c r="AA68">
        <f t="shared" ref="AA68:AA131" si="3">ROUND((Z68/17), 2)</f>
        <v>3.53</v>
      </c>
      <c r="AB68" s="1"/>
    </row>
    <row r="69" spans="1:28" x14ac:dyDescent="0.3">
      <c r="A69" s="30">
        <v>72</v>
      </c>
      <c r="B69" s="1" t="s">
        <v>440</v>
      </c>
      <c r="C69" s="2">
        <v>1</v>
      </c>
      <c r="D69">
        <v>5</v>
      </c>
      <c r="E69">
        <v>5</v>
      </c>
      <c r="F69">
        <v>4</v>
      </c>
      <c r="G69">
        <v>4</v>
      </c>
      <c r="H69">
        <v>4</v>
      </c>
      <c r="I69" s="37">
        <f>LOOKUP(H69,{1,2,3,4,5},{5,4,3,2,1})</f>
        <v>2</v>
      </c>
      <c r="J69">
        <v>1</v>
      </c>
      <c r="K69" s="37">
        <f>LOOKUP(J69,{1,2,3,4,5},{5,4,3,2,1})</f>
        <v>5</v>
      </c>
      <c r="L69">
        <v>3</v>
      </c>
      <c r="M69">
        <v>2</v>
      </c>
      <c r="N69" s="37">
        <f>LOOKUP(M69,{1,2,3,4,5},{5,4,3,2,1})</f>
        <v>4</v>
      </c>
      <c r="O69">
        <v>2</v>
      </c>
      <c r="P69">
        <v>4</v>
      </c>
      <c r="Q69">
        <v>5</v>
      </c>
      <c r="R69">
        <v>3</v>
      </c>
      <c r="S69">
        <v>4</v>
      </c>
      <c r="T69">
        <v>4</v>
      </c>
      <c r="U69">
        <v>5</v>
      </c>
      <c r="V69">
        <v>2</v>
      </c>
      <c r="W69" s="37">
        <f>LOOKUP(V69,{1,2,3,4,5},{5,4,3,2,1})</f>
        <v>4</v>
      </c>
      <c r="X69">
        <v>2</v>
      </c>
      <c r="Y69" s="37">
        <f>LOOKUP(X69,{1,2,3,4,5},{5,4,3,2,1})</f>
        <v>4</v>
      </c>
      <c r="Z69">
        <f t="shared" si="2"/>
        <v>67</v>
      </c>
      <c r="AA69">
        <f t="shared" si="3"/>
        <v>3.94</v>
      </c>
      <c r="AB69" s="1"/>
    </row>
    <row r="70" spans="1:28" x14ac:dyDescent="0.3">
      <c r="A70" s="30">
        <v>73</v>
      </c>
      <c r="B70" s="1" t="s">
        <v>440</v>
      </c>
      <c r="C70" s="2">
        <v>1</v>
      </c>
      <c r="D70">
        <v>4</v>
      </c>
      <c r="E70">
        <v>4</v>
      </c>
      <c r="F70">
        <v>1</v>
      </c>
      <c r="G70">
        <v>1</v>
      </c>
      <c r="H70">
        <v>2</v>
      </c>
      <c r="I70" s="37">
        <f>LOOKUP(H70,{1,2,3,4,5},{5,4,3,2,1})</f>
        <v>4</v>
      </c>
      <c r="J70">
        <v>2</v>
      </c>
      <c r="K70" s="37">
        <f>LOOKUP(J70,{1,2,3,4,5},{5,4,3,2,1})</f>
        <v>4</v>
      </c>
      <c r="L70">
        <v>5</v>
      </c>
      <c r="M70">
        <v>2</v>
      </c>
      <c r="N70" s="37">
        <f>LOOKUP(M70,{1,2,3,4,5},{5,4,3,2,1})</f>
        <v>4</v>
      </c>
      <c r="O70">
        <v>4</v>
      </c>
      <c r="P70">
        <v>4</v>
      </c>
      <c r="Q70">
        <v>5</v>
      </c>
      <c r="R70">
        <v>1</v>
      </c>
      <c r="S70">
        <v>2</v>
      </c>
      <c r="T70">
        <v>2</v>
      </c>
      <c r="U70">
        <v>5</v>
      </c>
      <c r="V70">
        <v>3</v>
      </c>
      <c r="W70" s="37">
        <f>LOOKUP(V70,{1,2,3,4,5},{5,4,3,2,1})</f>
        <v>3</v>
      </c>
      <c r="X70">
        <v>3</v>
      </c>
      <c r="Y70" s="37">
        <f>LOOKUP(X70,{1,2,3,4,5},{5,4,3,2,1})</f>
        <v>3</v>
      </c>
      <c r="Z70">
        <f t="shared" si="2"/>
        <v>56</v>
      </c>
      <c r="AA70">
        <f t="shared" si="3"/>
        <v>3.29</v>
      </c>
      <c r="AB70" s="1"/>
    </row>
    <row r="71" spans="1:28" x14ac:dyDescent="0.3">
      <c r="A71" s="30">
        <v>74</v>
      </c>
      <c r="B71" s="1" t="s">
        <v>440</v>
      </c>
      <c r="C71" s="2">
        <v>1</v>
      </c>
      <c r="D71">
        <v>3</v>
      </c>
      <c r="E71">
        <v>2</v>
      </c>
      <c r="F71">
        <v>4</v>
      </c>
      <c r="G71">
        <v>5</v>
      </c>
      <c r="H71">
        <v>5</v>
      </c>
      <c r="I71" s="37">
        <f>LOOKUP(H71,{1,2,3,4,5},{5,4,3,2,1})</f>
        <v>1</v>
      </c>
      <c r="J71">
        <v>1</v>
      </c>
      <c r="K71" s="37">
        <f>LOOKUP(J71,{1,2,3,4,5},{5,4,3,2,1})</f>
        <v>5</v>
      </c>
      <c r="L71">
        <v>5</v>
      </c>
      <c r="M71">
        <v>1</v>
      </c>
      <c r="N71" s="37">
        <f>LOOKUP(M71,{1,2,3,4,5},{5,4,3,2,1})</f>
        <v>5</v>
      </c>
      <c r="O71">
        <v>2</v>
      </c>
      <c r="P71">
        <v>4</v>
      </c>
      <c r="Q71">
        <v>5</v>
      </c>
      <c r="R71">
        <v>3</v>
      </c>
      <c r="S71">
        <v>5</v>
      </c>
      <c r="T71">
        <v>4</v>
      </c>
      <c r="U71">
        <v>5</v>
      </c>
      <c r="V71">
        <v>2</v>
      </c>
      <c r="W71" s="37">
        <f>LOOKUP(V71,{1,2,3,4,5},{5,4,3,2,1})</f>
        <v>4</v>
      </c>
      <c r="X71">
        <v>2</v>
      </c>
      <c r="Y71" s="37">
        <f>LOOKUP(X71,{1,2,3,4,5},{5,4,3,2,1})</f>
        <v>4</v>
      </c>
      <c r="Z71">
        <f t="shared" si="2"/>
        <v>66</v>
      </c>
      <c r="AA71">
        <f t="shared" si="3"/>
        <v>3.88</v>
      </c>
      <c r="AB71" s="1"/>
    </row>
    <row r="72" spans="1:28" x14ac:dyDescent="0.3">
      <c r="A72" s="30">
        <v>75</v>
      </c>
      <c r="B72" s="1" t="s">
        <v>440</v>
      </c>
      <c r="C72" s="2">
        <v>1</v>
      </c>
      <c r="D72">
        <v>5</v>
      </c>
      <c r="E72">
        <v>5</v>
      </c>
      <c r="F72">
        <v>2</v>
      </c>
      <c r="G72">
        <v>2</v>
      </c>
      <c r="H72">
        <v>5</v>
      </c>
      <c r="I72" s="37">
        <f>LOOKUP(H72,{1,2,3,4,5},{5,4,3,2,1})</f>
        <v>1</v>
      </c>
      <c r="J72">
        <v>1</v>
      </c>
      <c r="K72" s="37">
        <f>LOOKUP(J72,{1,2,3,4,5},{5,4,3,2,1})</f>
        <v>5</v>
      </c>
      <c r="L72">
        <v>3</v>
      </c>
      <c r="M72">
        <v>1</v>
      </c>
      <c r="N72" s="37">
        <f>LOOKUP(M72,{1,2,3,4,5},{5,4,3,2,1})</f>
        <v>5</v>
      </c>
      <c r="O72">
        <v>2</v>
      </c>
      <c r="P72">
        <v>5</v>
      </c>
      <c r="Q72">
        <v>5</v>
      </c>
      <c r="R72">
        <v>4</v>
      </c>
      <c r="S72">
        <v>4</v>
      </c>
      <c r="T72">
        <v>4</v>
      </c>
      <c r="U72">
        <v>5</v>
      </c>
      <c r="V72">
        <v>2</v>
      </c>
      <c r="W72" s="37">
        <f>LOOKUP(V72,{1,2,3,4,5},{5,4,3,2,1})</f>
        <v>4</v>
      </c>
      <c r="X72">
        <v>2</v>
      </c>
      <c r="Y72" s="37">
        <f>LOOKUP(X72,{1,2,3,4,5},{5,4,3,2,1})</f>
        <v>4</v>
      </c>
      <c r="Z72">
        <f t="shared" si="2"/>
        <v>65</v>
      </c>
      <c r="AA72">
        <f t="shared" si="3"/>
        <v>3.82</v>
      </c>
      <c r="AB72" s="1"/>
    </row>
    <row r="73" spans="1:28" x14ac:dyDescent="0.3">
      <c r="A73" s="30">
        <v>76</v>
      </c>
      <c r="B73" s="1" t="s">
        <v>440</v>
      </c>
      <c r="C73" s="2">
        <v>1</v>
      </c>
      <c r="D73">
        <v>5</v>
      </c>
      <c r="E73">
        <v>5</v>
      </c>
      <c r="F73">
        <v>2</v>
      </c>
      <c r="G73">
        <v>4</v>
      </c>
      <c r="H73">
        <v>4</v>
      </c>
      <c r="I73" s="37">
        <f>LOOKUP(H73,{1,2,3,4,5},{5,4,3,2,1})</f>
        <v>2</v>
      </c>
      <c r="J73">
        <v>1</v>
      </c>
      <c r="K73" s="37">
        <f>LOOKUP(J73,{1,2,3,4,5},{5,4,3,2,1})</f>
        <v>5</v>
      </c>
      <c r="L73">
        <v>3</v>
      </c>
      <c r="M73">
        <v>2</v>
      </c>
      <c r="N73" s="37">
        <f>LOOKUP(M73,{1,2,3,4,5},{5,4,3,2,1})</f>
        <v>4</v>
      </c>
      <c r="O73">
        <v>2</v>
      </c>
      <c r="P73">
        <v>4</v>
      </c>
      <c r="Q73">
        <v>5</v>
      </c>
      <c r="R73">
        <v>3</v>
      </c>
      <c r="S73">
        <v>3</v>
      </c>
      <c r="T73">
        <v>4</v>
      </c>
      <c r="U73">
        <v>5</v>
      </c>
      <c r="V73">
        <v>2</v>
      </c>
      <c r="W73" s="37">
        <f>LOOKUP(V73,{1,2,3,4,5},{5,4,3,2,1})</f>
        <v>4</v>
      </c>
      <c r="X73">
        <v>2</v>
      </c>
      <c r="Y73" s="37">
        <f>LOOKUP(X73,{1,2,3,4,5},{5,4,3,2,1})</f>
        <v>4</v>
      </c>
      <c r="Z73">
        <f t="shared" si="2"/>
        <v>64</v>
      </c>
      <c r="AA73">
        <f t="shared" si="3"/>
        <v>3.76</v>
      </c>
      <c r="AB73" s="1"/>
    </row>
    <row r="74" spans="1:28" x14ac:dyDescent="0.3">
      <c r="A74" s="30">
        <v>77</v>
      </c>
      <c r="B74" s="1" t="s">
        <v>440</v>
      </c>
      <c r="C74" s="2">
        <v>1</v>
      </c>
      <c r="D74">
        <v>5</v>
      </c>
      <c r="E74">
        <v>4</v>
      </c>
      <c r="F74">
        <v>4</v>
      </c>
      <c r="G74">
        <v>4</v>
      </c>
      <c r="H74">
        <v>5</v>
      </c>
      <c r="I74" s="37">
        <f>LOOKUP(H74,{1,2,3,4,5},{5,4,3,2,1})</f>
        <v>1</v>
      </c>
      <c r="J74">
        <v>2</v>
      </c>
      <c r="K74" s="37">
        <f>LOOKUP(J74,{1,2,3,4,5},{5,4,3,2,1})</f>
        <v>4</v>
      </c>
      <c r="L74">
        <v>5</v>
      </c>
      <c r="M74">
        <v>4</v>
      </c>
      <c r="N74" s="37">
        <f>LOOKUP(M74,{1,2,3,4,5},{5,4,3,2,1})</f>
        <v>2</v>
      </c>
      <c r="O74">
        <v>1</v>
      </c>
      <c r="P74">
        <v>4</v>
      </c>
      <c r="Q74">
        <v>5</v>
      </c>
      <c r="R74">
        <v>4</v>
      </c>
      <c r="S74">
        <v>2</v>
      </c>
      <c r="T74">
        <v>4</v>
      </c>
      <c r="U74">
        <v>5</v>
      </c>
      <c r="V74">
        <v>4</v>
      </c>
      <c r="W74" s="37">
        <f>LOOKUP(V74,{1,2,3,4,5},{5,4,3,2,1})</f>
        <v>2</v>
      </c>
      <c r="X74">
        <v>4</v>
      </c>
      <c r="Y74" s="37">
        <f>LOOKUP(X74,{1,2,3,4,5},{5,4,3,2,1})</f>
        <v>2</v>
      </c>
      <c r="Z74">
        <f t="shared" si="2"/>
        <v>58</v>
      </c>
      <c r="AA74">
        <f t="shared" si="3"/>
        <v>3.41</v>
      </c>
      <c r="AB74" s="1"/>
    </row>
    <row r="75" spans="1:28" x14ac:dyDescent="0.3">
      <c r="A75" s="30">
        <v>78</v>
      </c>
      <c r="B75" s="1" t="s">
        <v>440</v>
      </c>
      <c r="C75" s="2">
        <v>1</v>
      </c>
      <c r="D75">
        <v>5</v>
      </c>
      <c r="E75">
        <v>1</v>
      </c>
      <c r="F75">
        <v>1</v>
      </c>
      <c r="G75">
        <v>1</v>
      </c>
      <c r="H75">
        <v>3</v>
      </c>
      <c r="I75" s="37">
        <f>LOOKUP(H75,{1,2,3,4,5},{5,4,3,2,1})</f>
        <v>3</v>
      </c>
      <c r="J75">
        <v>1</v>
      </c>
      <c r="K75" s="37">
        <f>LOOKUP(J75,{1,2,3,4,5},{5,4,3,2,1})</f>
        <v>5</v>
      </c>
      <c r="L75">
        <v>4</v>
      </c>
      <c r="M75">
        <v>1</v>
      </c>
      <c r="N75" s="37">
        <f>LOOKUP(M75,{1,2,3,4,5},{5,4,3,2,1})</f>
        <v>5</v>
      </c>
      <c r="O75">
        <v>1</v>
      </c>
      <c r="P75">
        <v>2</v>
      </c>
      <c r="Q75">
        <v>5</v>
      </c>
      <c r="R75">
        <v>1</v>
      </c>
      <c r="S75">
        <v>1</v>
      </c>
      <c r="T75">
        <v>3</v>
      </c>
      <c r="U75">
        <v>5</v>
      </c>
      <c r="V75">
        <v>3</v>
      </c>
      <c r="W75" s="37">
        <f>LOOKUP(V75,{1,2,3,4,5},{5,4,3,2,1})</f>
        <v>3</v>
      </c>
      <c r="X75">
        <v>2</v>
      </c>
      <c r="Y75" s="37">
        <f>LOOKUP(X75,{1,2,3,4,5},{5,4,3,2,1})</f>
        <v>4</v>
      </c>
      <c r="Z75">
        <f t="shared" si="2"/>
        <v>50</v>
      </c>
      <c r="AA75">
        <f t="shared" si="3"/>
        <v>2.94</v>
      </c>
      <c r="AB75" s="1"/>
    </row>
    <row r="76" spans="1:28" x14ac:dyDescent="0.3">
      <c r="A76" s="30">
        <v>79</v>
      </c>
      <c r="B76" s="1" t="s">
        <v>440</v>
      </c>
      <c r="C76" s="2">
        <v>1</v>
      </c>
      <c r="D76">
        <v>5</v>
      </c>
      <c r="E76">
        <v>4</v>
      </c>
      <c r="F76">
        <v>3</v>
      </c>
      <c r="G76">
        <v>2</v>
      </c>
      <c r="H76">
        <v>5</v>
      </c>
      <c r="I76" s="37">
        <f>LOOKUP(H76,{1,2,3,4,5},{5,4,3,2,1})</f>
        <v>1</v>
      </c>
      <c r="J76">
        <v>1</v>
      </c>
      <c r="K76" s="37">
        <f>LOOKUP(J76,{1,2,3,4,5},{5,4,3,2,1})</f>
        <v>5</v>
      </c>
      <c r="L76">
        <v>2</v>
      </c>
      <c r="M76">
        <v>2</v>
      </c>
      <c r="N76" s="37">
        <f>LOOKUP(M76,{1,2,3,4,5},{5,4,3,2,1})</f>
        <v>4</v>
      </c>
      <c r="O76">
        <v>3</v>
      </c>
      <c r="P76">
        <v>4</v>
      </c>
      <c r="Q76">
        <v>5</v>
      </c>
      <c r="R76">
        <v>4</v>
      </c>
      <c r="S76">
        <v>4</v>
      </c>
      <c r="T76">
        <v>4</v>
      </c>
      <c r="U76">
        <v>4</v>
      </c>
      <c r="V76">
        <v>3</v>
      </c>
      <c r="W76" s="37">
        <f>LOOKUP(V76,{1,2,3,4,5},{5,4,3,2,1})</f>
        <v>3</v>
      </c>
      <c r="X76">
        <v>2</v>
      </c>
      <c r="Y76" s="37">
        <f>LOOKUP(X76,{1,2,3,4,5},{5,4,3,2,1})</f>
        <v>4</v>
      </c>
      <c r="Z76">
        <f t="shared" si="2"/>
        <v>61</v>
      </c>
      <c r="AA76">
        <f t="shared" si="3"/>
        <v>3.59</v>
      </c>
      <c r="AB76" s="1"/>
    </row>
    <row r="77" spans="1:28" x14ac:dyDescent="0.3">
      <c r="A77" s="30">
        <v>80</v>
      </c>
      <c r="B77" s="1" t="s">
        <v>440</v>
      </c>
      <c r="C77" s="2">
        <v>1</v>
      </c>
      <c r="D77">
        <v>5</v>
      </c>
      <c r="E77">
        <v>5</v>
      </c>
      <c r="F77">
        <v>1</v>
      </c>
      <c r="G77">
        <v>4</v>
      </c>
      <c r="H77">
        <v>5</v>
      </c>
      <c r="I77" s="37">
        <f>LOOKUP(H77,{1,2,3,4,5},{5,4,3,2,1})</f>
        <v>1</v>
      </c>
      <c r="J77">
        <v>1</v>
      </c>
      <c r="K77" s="37">
        <f>LOOKUP(J77,{1,2,3,4,5},{5,4,3,2,1})</f>
        <v>5</v>
      </c>
      <c r="L77">
        <v>4</v>
      </c>
      <c r="M77">
        <v>1</v>
      </c>
      <c r="N77" s="37">
        <f>LOOKUP(M77,{1,2,3,4,5},{5,4,3,2,1})</f>
        <v>5</v>
      </c>
      <c r="O77">
        <v>3</v>
      </c>
      <c r="P77">
        <v>2</v>
      </c>
      <c r="Q77">
        <v>5</v>
      </c>
      <c r="R77">
        <v>4</v>
      </c>
      <c r="S77">
        <v>1</v>
      </c>
      <c r="T77">
        <v>5</v>
      </c>
      <c r="U77">
        <v>5</v>
      </c>
      <c r="V77">
        <v>4</v>
      </c>
      <c r="W77" s="37">
        <f>LOOKUP(V77,{1,2,3,4,5},{5,4,3,2,1})</f>
        <v>2</v>
      </c>
      <c r="X77">
        <v>2</v>
      </c>
      <c r="Y77" s="37">
        <f>LOOKUP(X77,{1,2,3,4,5},{5,4,3,2,1})</f>
        <v>4</v>
      </c>
      <c r="Z77">
        <f t="shared" si="2"/>
        <v>61</v>
      </c>
      <c r="AA77">
        <f t="shared" si="3"/>
        <v>3.59</v>
      </c>
      <c r="AB77" s="1"/>
    </row>
    <row r="78" spans="1:28" x14ac:dyDescent="0.3">
      <c r="A78" s="30">
        <v>81</v>
      </c>
      <c r="B78" s="1" t="s">
        <v>440</v>
      </c>
      <c r="C78" s="2">
        <v>1</v>
      </c>
      <c r="D78">
        <v>4</v>
      </c>
      <c r="E78">
        <v>3</v>
      </c>
      <c r="F78">
        <v>3</v>
      </c>
      <c r="G78">
        <v>4</v>
      </c>
      <c r="H78">
        <v>4</v>
      </c>
      <c r="I78" s="37">
        <f>LOOKUP(H78,{1,2,3,4,5},{5,4,3,2,1})</f>
        <v>2</v>
      </c>
      <c r="J78">
        <v>5</v>
      </c>
      <c r="K78" s="37">
        <f>LOOKUP(J78,{1,2,3,4,5},{5,4,3,2,1})</f>
        <v>1</v>
      </c>
      <c r="L78">
        <v>2</v>
      </c>
      <c r="M78">
        <v>2</v>
      </c>
      <c r="N78" s="37">
        <f>LOOKUP(M78,{1,2,3,4,5},{5,4,3,2,1})</f>
        <v>4</v>
      </c>
      <c r="O78">
        <v>1</v>
      </c>
      <c r="P78">
        <v>3</v>
      </c>
      <c r="Q78">
        <v>4</v>
      </c>
      <c r="R78">
        <v>5</v>
      </c>
      <c r="S78">
        <v>4</v>
      </c>
      <c r="T78">
        <v>5</v>
      </c>
      <c r="U78">
        <v>4</v>
      </c>
      <c r="V78">
        <v>2</v>
      </c>
      <c r="W78" s="37">
        <f>LOOKUP(V78,{1,2,3,4,5},{5,4,3,2,1})</f>
        <v>4</v>
      </c>
      <c r="X78">
        <v>2</v>
      </c>
      <c r="Y78" s="37">
        <f>LOOKUP(X78,{1,2,3,4,5},{5,4,3,2,1})</f>
        <v>4</v>
      </c>
      <c r="Z78">
        <f t="shared" si="2"/>
        <v>57</v>
      </c>
      <c r="AA78">
        <f t="shared" si="3"/>
        <v>3.35</v>
      </c>
      <c r="AB78" s="1"/>
    </row>
    <row r="79" spans="1:28" x14ac:dyDescent="0.3">
      <c r="A79" s="30">
        <v>82</v>
      </c>
      <c r="B79" s="1" t="s">
        <v>440</v>
      </c>
      <c r="C79" s="2">
        <v>1</v>
      </c>
      <c r="D79">
        <v>5</v>
      </c>
      <c r="E79">
        <v>5</v>
      </c>
      <c r="F79">
        <v>4</v>
      </c>
      <c r="G79">
        <v>4</v>
      </c>
      <c r="H79">
        <v>5</v>
      </c>
      <c r="I79" s="37">
        <f>LOOKUP(H79,{1,2,3,4,5},{5,4,3,2,1})</f>
        <v>1</v>
      </c>
      <c r="J79">
        <v>1</v>
      </c>
      <c r="K79" s="37">
        <f>LOOKUP(J79,{1,2,3,4,5},{5,4,3,2,1})</f>
        <v>5</v>
      </c>
      <c r="L79">
        <v>4</v>
      </c>
      <c r="M79">
        <v>1</v>
      </c>
      <c r="N79" s="37">
        <f>LOOKUP(M79,{1,2,3,4,5},{5,4,3,2,1})</f>
        <v>5</v>
      </c>
      <c r="O79">
        <v>4</v>
      </c>
      <c r="P79">
        <v>5</v>
      </c>
      <c r="Q79">
        <v>5</v>
      </c>
      <c r="R79">
        <v>4</v>
      </c>
      <c r="S79">
        <v>4</v>
      </c>
      <c r="T79">
        <v>4</v>
      </c>
      <c r="U79">
        <v>5</v>
      </c>
      <c r="V79">
        <v>1</v>
      </c>
      <c r="W79" s="37">
        <f>LOOKUP(V79,{1,2,3,4,5},{5,4,3,2,1})</f>
        <v>5</v>
      </c>
      <c r="X79">
        <v>2</v>
      </c>
      <c r="Y79" s="37">
        <f>LOOKUP(X79,{1,2,3,4,5},{5,4,3,2,1})</f>
        <v>4</v>
      </c>
      <c r="Z79">
        <f t="shared" si="2"/>
        <v>73</v>
      </c>
      <c r="AA79">
        <f t="shared" si="3"/>
        <v>4.29</v>
      </c>
      <c r="AB79" s="1"/>
    </row>
    <row r="80" spans="1:28" x14ac:dyDescent="0.3">
      <c r="A80" s="30">
        <v>83</v>
      </c>
      <c r="B80" s="1" t="s">
        <v>440</v>
      </c>
      <c r="C80" s="2">
        <v>1</v>
      </c>
      <c r="D80">
        <v>4</v>
      </c>
      <c r="E80">
        <v>4</v>
      </c>
      <c r="F80">
        <v>1</v>
      </c>
      <c r="G80">
        <v>1</v>
      </c>
      <c r="H80">
        <v>2</v>
      </c>
      <c r="I80" s="37">
        <f>LOOKUP(H80,{1,2,3,4,5},{5,4,3,2,1})</f>
        <v>4</v>
      </c>
      <c r="J80">
        <v>2</v>
      </c>
      <c r="K80" s="37">
        <f>LOOKUP(J80,{1,2,3,4,5},{5,4,3,2,1})</f>
        <v>4</v>
      </c>
      <c r="L80">
        <v>4</v>
      </c>
      <c r="M80">
        <v>2</v>
      </c>
      <c r="N80" s="37">
        <f>LOOKUP(M80,{1,2,3,4,5},{5,4,3,2,1})</f>
        <v>4</v>
      </c>
      <c r="O80">
        <v>1</v>
      </c>
      <c r="P80">
        <v>3</v>
      </c>
      <c r="Q80">
        <v>5</v>
      </c>
      <c r="R80">
        <v>1</v>
      </c>
      <c r="S80">
        <v>3</v>
      </c>
      <c r="T80">
        <v>3</v>
      </c>
      <c r="U80">
        <v>5</v>
      </c>
      <c r="V80">
        <v>3</v>
      </c>
      <c r="W80" s="37">
        <f>LOOKUP(V80,{1,2,3,4,5},{5,4,3,2,1})</f>
        <v>3</v>
      </c>
      <c r="X80">
        <v>3</v>
      </c>
      <c r="Y80" s="37">
        <f>LOOKUP(X80,{1,2,3,4,5},{5,4,3,2,1})</f>
        <v>3</v>
      </c>
      <c r="Z80">
        <f t="shared" si="2"/>
        <v>53</v>
      </c>
      <c r="AA80">
        <f t="shared" si="3"/>
        <v>3.12</v>
      </c>
      <c r="AB80" s="1"/>
    </row>
    <row r="81" spans="1:28" x14ac:dyDescent="0.3">
      <c r="A81" s="30">
        <v>84</v>
      </c>
      <c r="B81" s="1" t="s">
        <v>440</v>
      </c>
      <c r="C81" s="2">
        <v>1</v>
      </c>
      <c r="D81">
        <v>5</v>
      </c>
      <c r="E81">
        <v>5</v>
      </c>
      <c r="F81">
        <v>5</v>
      </c>
      <c r="G81">
        <v>5</v>
      </c>
      <c r="H81">
        <v>5</v>
      </c>
      <c r="I81" s="37">
        <f>LOOKUP(H81,{1,2,3,4,5},{5,4,3,2,1})</f>
        <v>1</v>
      </c>
      <c r="J81">
        <v>5</v>
      </c>
      <c r="K81" s="37">
        <f>LOOKUP(J81,{1,2,3,4,5},{5,4,3,2,1})</f>
        <v>1</v>
      </c>
      <c r="L81">
        <v>5</v>
      </c>
      <c r="M81">
        <v>5</v>
      </c>
      <c r="N81" s="37">
        <f>LOOKUP(M81,{1,2,3,4,5},{5,4,3,2,1})</f>
        <v>1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 s="37">
        <f>LOOKUP(V81,{1,2,3,4,5},{5,4,3,2,1})</f>
        <v>1</v>
      </c>
      <c r="X81">
        <v>5</v>
      </c>
      <c r="Y81" s="37">
        <f>LOOKUP(X81,{1,2,3,4,5},{5,4,3,2,1})</f>
        <v>1</v>
      </c>
      <c r="Z81">
        <f t="shared" si="2"/>
        <v>65</v>
      </c>
      <c r="AA81">
        <f t="shared" si="3"/>
        <v>3.82</v>
      </c>
      <c r="AB81" s="1"/>
    </row>
    <row r="82" spans="1:28" x14ac:dyDescent="0.3">
      <c r="A82" s="30">
        <v>85</v>
      </c>
      <c r="B82" s="1" t="s">
        <v>440</v>
      </c>
      <c r="C82" s="2">
        <v>1</v>
      </c>
      <c r="D82">
        <v>4</v>
      </c>
      <c r="E82">
        <v>4</v>
      </c>
      <c r="F82">
        <v>2</v>
      </c>
      <c r="G82">
        <v>3</v>
      </c>
      <c r="H82">
        <v>4</v>
      </c>
      <c r="I82" s="37">
        <f>LOOKUP(H82,{1,2,3,4,5},{5,4,3,2,1})</f>
        <v>2</v>
      </c>
      <c r="J82">
        <v>1</v>
      </c>
      <c r="K82" s="37">
        <f>LOOKUP(J82,{1,2,3,4,5},{5,4,3,2,1})</f>
        <v>5</v>
      </c>
      <c r="L82">
        <v>3</v>
      </c>
      <c r="M82">
        <v>3</v>
      </c>
      <c r="N82" s="37">
        <f>LOOKUP(M82,{1,2,3,4,5},{5,4,3,2,1})</f>
        <v>3</v>
      </c>
      <c r="O82">
        <v>3</v>
      </c>
      <c r="P82">
        <v>4</v>
      </c>
      <c r="Q82">
        <v>5</v>
      </c>
      <c r="R82">
        <v>4</v>
      </c>
      <c r="S82">
        <v>4</v>
      </c>
      <c r="T82">
        <v>4</v>
      </c>
      <c r="U82">
        <v>4</v>
      </c>
      <c r="V82">
        <v>2</v>
      </c>
      <c r="W82" s="37">
        <f>LOOKUP(V82,{1,2,3,4,5},{5,4,3,2,1})</f>
        <v>4</v>
      </c>
      <c r="X82">
        <v>2</v>
      </c>
      <c r="Y82" s="37">
        <f>LOOKUP(X82,{1,2,3,4,5},{5,4,3,2,1})</f>
        <v>4</v>
      </c>
      <c r="Z82">
        <f t="shared" si="2"/>
        <v>62</v>
      </c>
      <c r="AA82">
        <f t="shared" si="3"/>
        <v>3.65</v>
      </c>
      <c r="AB82" s="1"/>
    </row>
    <row r="83" spans="1:28" x14ac:dyDescent="0.3">
      <c r="A83" s="30">
        <v>86</v>
      </c>
      <c r="B83" s="1" t="s">
        <v>440</v>
      </c>
      <c r="C83" s="2">
        <v>1</v>
      </c>
      <c r="D83">
        <v>5</v>
      </c>
      <c r="E83">
        <v>5</v>
      </c>
      <c r="F83">
        <v>3</v>
      </c>
      <c r="G83">
        <v>5</v>
      </c>
      <c r="H83">
        <v>1</v>
      </c>
      <c r="I83" s="37">
        <f>LOOKUP(H83,{1,2,3,4,5},{5,4,3,2,1})</f>
        <v>5</v>
      </c>
      <c r="J83">
        <v>1</v>
      </c>
      <c r="K83" s="37">
        <f>LOOKUP(J83,{1,2,3,4,5},{5,4,3,2,1})</f>
        <v>5</v>
      </c>
      <c r="L83">
        <v>2</v>
      </c>
      <c r="M83">
        <v>1</v>
      </c>
      <c r="N83" s="37">
        <f>LOOKUP(M83,{1,2,3,4,5},{5,4,3,2,1})</f>
        <v>5</v>
      </c>
      <c r="O83">
        <v>1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2</v>
      </c>
      <c r="W83" s="37">
        <f>LOOKUP(V83,{1,2,3,4,5},{5,4,3,2,1})</f>
        <v>4</v>
      </c>
      <c r="X83">
        <v>2</v>
      </c>
      <c r="Y83" s="37">
        <f>LOOKUP(X83,{1,2,3,4,5},{5,4,3,2,1})</f>
        <v>4</v>
      </c>
      <c r="Z83">
        <f t="shared" si="2"/>
        <v>74</v>
      </c>
      <c r="AA83">
        <f t="shared" si="3"/>
        <v>4.3499999999999996</v>
      </c>
      <c r="AB83" s="1"/>
    </row>
    <row r="84" spans="1:28" x14ac:dyDescent="0.3">
      <c r="A84" s="30">
        <v>87</v>
      </c>
      <c r="B84" s="1" t="s">
        <v>440</v>
      </c>
      <c r="C84" s="2">
        <v>1</v>
      </c>
      <c r="D84">
        <v>4</v>
      </c>
      <c r="E84">
        <v>4</v>
      </c>
      <c r="F84">
        <v>4</v>
      </c>
      <c r="G84">
        <v>4</v>
      </c>
      <c r="H84">
        <v>3</v>
      </c>
      <c r="I84" s="37">
        <f>LOOKUP(H84,{1,2,3,4,5},{5,4,3,2,1})</f>
        <v>3</v>
      </c>
      <c r="J84">
        <v>2</v>
      </c>
      <c r="K84" s="37">
        <f>LOOKUP(J84,{1,2,3,4,5},{5,4,3,2,1})</f>
        <v>4</v>
      </c>
      <c r="L84">
        <v>3</v>
      </c>
      <c r="M84">
        <v>2</v>
      </c>
      <c r="N84" s="37">
        <f>LOOKUP(M84,{1,2,3,4,5},{5,4,3,2,1})</f>
        <v>4</v>
      </c>
      <c r="O84">
        <v>2</v>
      </c>
      <c r="P84">
        <v>4</v>
      </c>
      <c r="Q84">
        <v>5</v>
      </c>
      <c r="R84">
        <v>3</v>
      </c>
      <c r="S84">
        <v>3</v>
      </c>
      <c r="T84">
        <v>2</v>
      </c>
      <c r="U84">
        <v>5</v>
      </c>
      <c r="V84">
        <v>3</v>
      </c>
      <c r="W84" s="37">
        <f>LOOKUP(V84,{1,2,3,4,5},{5,4,3,2,1})</f>
        <v>3</v>
      </c>
      <c r="X84">
        <v>3</v>
      </c>
      <c r="Y84" s="37">
        <f>LOOKUP(X84,{1,2,3,4,5},{5,4,3,2,1})</f>
        <v>3</v>
      </c>
      <c r="Z84">
        <f t="shared" si="2"/>
        <v>60</v>
      </c>
      <c r="AA84">
        <f t="shared" si="3"/>
        <v>3.53</v>
      </c>
      <c r="AB84" s="1"/>
    </row>
    <row r="85" spans="1:28" x14ac:dyDescent="0.3">
      <c r="A85" s="30">
        <v>88</v>
      </c>
      <c r="B85" s="1" t="s">
        <v>440</v>
      </c>
      <c r="C85" s="2">
        <v>1</v>
      </c>
      <c r="D85">
        <v>4</v>
      </c>
      <c r="E85">
        <v>4</v>
      </c>
      <c r="F85">
        <v>3</v>
      </c>
      <c r="G85">
        <v>4</v>
      </c>
      <c r="H85">
        <v>4</v>
      </c>
      <c r="I85" s="37">
        <f>LOOKUP(H85,{1,2,3,4,5},{5,4,3,2,1})</f>
        <v>2</v>
      </c>
      <c r="J85">
        <v>3</v>
      </c>
      <c r="K85" s="37">
        <f>LOOKUP(J85,{1,2,3,4,5},{5,4,3,2,1})</f>
        <v>3</v>
      </c>
      <c r="L85">
        <v>4</v>
      </c>
      <c r="M85">
        <v>4</v>
      </c>
      <c r="N85" s="37">
        <f>LOOKUP(M85,{1,2,3,4,5},{5,4,3,2,1})</f>
        <v>2</v>
      </c>
      <c r="O85">
        <v>2</v>
      </c>
      <c r="P85">
        <v>4</v>
      </c>
      <c r="Q85">
        <v>5</v>
      </c>
      <c r="R85">
        <v>3</v>
      </c>
      <c r="S85">
        <v>4</v>
      </c>
      <c r="T85">
        <v>4</v>
      </c>
      <c r="U85">
        <v>4</v>
      </c>
      <c r="V85">
        <v>3</v>
      </c>
      <c r="W85" s="37">
        <f>LOOKUP(V85,{1,2,3,4,5},{5,4,3,2,1})</f>
        <v>3</v>
      </c>
      <c r="X85">
        <v>3</v>
      </c>
      <c r="Y85" s="37">
        <f>LOOKUP(X85,{1,2,3,4,5},{5,4,3,2,1})</f>
        <v>3</v>
      </c>
      <c r="Z85">
        <f t="shared" si="2"/>
        <v>58</v>
      </c>
      <c r="AA85">
        <f t="shared" si="3"/>
        <v>3.41</v>
      </c>
      <c r="AB85" s="1"/>
    </row>
    <row r="86" spans="1:28" x14ac:dyDescent="0.3">
      <c r="A86" s="30">
        <v>89</v>
      </c>
      <c r="B86" s="1" t="s">
        <v>440</v>
      </c>
      <c r="C86" s="2">
        <v>1</v>
      </c>
      <c r="D86">
        <v>4</v>
      </c>
      <c r="E86">
        <v>4</v>
      </c>
      <c r="F86">
        <v>4</v>
      </c>
      <c r="G86">
        <v>4</v>
      </c>
      <c r="H86">
        <v>3</v>
      </c>
      <c r="I86" s="37">
        <f>LOOKUP(H86,{1,2,3,4,5},{5,4,3,2,1})</f>
        <v>3</v>
      </c>
      <c r="J86">
        <v>2</v>
      </c>
      <c r="K86" s="37">
        <f>LOOKUP(J86,{1,2,3,4,5},{5,4,3,2,1})</f>
        <v>4</v>
      </c>
      <c r="L86">
        <v>4</v>
      </c>
      <c r="M86">
        <v>3</v>
      </c>
      <c r="N86" s="37">
        <f>LOOKUP(M86,{1,2,3,4,5},{5,4,3,2,1})</f>
        <v>3</v>
      </c>
      <c r="O86">
        <v>2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2</v>
      </c>
      <c r="W86" s="37">
        <f>LOOKUP(V86,{1,2,3,4,5},{5,4,3,2,1})</f>
        <v>4</v>
      </c>
      <c r="X86">
        <v>2</v>
      </c>
      <c r="Y86" s="37">
        <f>LOOKUP(X86,{1,2,3,4,5},{5,4,3,2,1})</f>
        <v>4</v>
      </c>
      <c r="Z86">
        <f t="shared" si="2"/>
        <v>64</v>
      </c>
      <c r="AA86">
        <f t="shared" si="3"/>
        <v>3.76</v>
      </c>
      <c r="AB86" s="1"/>
    </row>
    <row r="87" spans="1:28" x14ac:dyDescent="0.3">
      <c r="A87" s="30">
        <v>90</v>
      </c>
      <c r="B87" s="1" t="s">
        <v>440</v>
      </c>
      <c r="C87" s="2">
        <v>1</v>
      </c>
      <c r="D87">
        <v>4</v>
      </c>
      <c r="E87">
        <v>5</v>
      </c>
      <c r="F87">
        <v>1</v>
      </c>
      <c r="G87">
        <v>4</v>
      </c>
      <c r="H87">
        <v>5</v>
      </c>
      <c r="I87" s="37">
        <f>LOOKUP(H87,{1,2,3,4,5},{5,4,3,2,1})</f>
        <v>1</v>
      </c>
      <c r="J87">
        <v>1</v>
      </c>
      <c r="K87" s="37">
        <f>LOOKUP(J87,{1,2,3,4,5},{5,4,3,2,1})</f>
        <v>5</v>
      </c>
      <c r="L87">
        <v>4</v>
      </c>
      <c r="M87">
        <v>3</v>
      </c>
      <c r="N87" s="37">
        <f>LOOKUP(M87,{1,2,3,4,5},{5,4,3,2,1})</f>
        <v>3</v>
      </c>
      <c r="O87">
        <v>2</v>
      </c>
      <c r="P87">
        <v>3</v>
      </c>
      <c r="Q87">
        <v>5</v>
      </c>
      <c r="R87">
        <v>2</v>
      </c>
      <c r="S87">
        <v>3</v>
      </c>
      <c r="T87">
        <v>5</v>
      </c>
      <c r="U87">
        <v>5</v>
      </c>
      <c r="V87">
        <v>2</v>
      </c>
      <c r="W87" s="37">
        <f>LOOKUP(V87,{1,2,3,4,5},{5,4,3,2,1})</f>
        <v>4</v>
      </c>
      <c r="X87">
        <v>1</v>
      </c>
      <c r="Y87" s="37">
        <f>LOOKUP(X87,{1,2,3,4,5},{5,4,3,2,1})</f>
        <v>5</v>
      </c>
      <c r="Z87">
        <f t="shared" si="2"/>
        <v>61</v>
      </c>
      <c r="AA87">
        <f t="shared" si="3"/>
        <v>3.59</v>
      </c>
      <c r="AB87" s="1"/>
    </row>
    <row r="88" spans="1:28" x14ac:dyDescent="0.3">
      <c r="A88" s="30">
        <v>91</v>
      </c>
      <c r="B88" s="1" t="s">
        <v>440</v>
      </c>
      <c r="C88" s="2">
        <v>1</v>
      </c>
      <c r="D88">
        <v>4</v>
      </c>
      <c r="E88">
        <v>3</v>
      </c>
      <c r="F88">
        <v>1</v>
      </c>
      <c r="G88">
        <v>4</v>
      </c>
      <c r="H88">
        <v>2</v>
      </c>
      <c r="I88" s="37">
        <f>LOOKUP(H88,{1,2,3,4,5},{5,4,3,2,1})</f>
        <v>4</v>
      </c>
      <c r="J88">
        <v>1</v>
      </c>
      <c r="K88" s="37">
        <f>LOOKUP(J88,{1,2,3,4,5},{5,4,3,2,1})</f>
        <v>5</v>
      </c>
      <c r="L88">
        <v>4</v>
      </c>
      <c r="M88">
        <v>2</v>
      </c>
      <c r="N88" s="37">
        <f>LOOKUP(M88,{1,2,3,4,5},{5,4,3,2,1})</f>
        <v>4</v>
      </c>
      <c r="O88">
        <v>1</v>
      </c>
      <c r="P88">
        <v>4</v>
      </c>
      <c r="Q88">
        <v>5</v>
      </c>
      <c r="R88">
        <v>1</v>
      </c>
      <c r="S88">
        <v>2</v>
      </c>
      <c r="T88">
        <v>1</v>
      </c>
      <c r="U88">
        <v>5</v>
      </c>
      <c r="V88">
        <v>2</v>
      </c>
      <c r="W88" s="37">
        <f>LOOKUP(V88,{1,2,3,4,5},{5,4,3,2,1})</f>
        <v>4</v>
      </c>
      <c r="X88">
        <v>2</v>
      </c>
      <c r="Y88" s="37">
        <f>LOOKUP(X88,{1,2,3,4,5},{5,4,3,2,1})</f>
        <v>4</v>
      </c>
      <c r="Z88">
        <f t="shared" si="2"/>
        <v>56</v>
      </c>
      <c r="AA88">
        <f t="shared" si="3"/>
        <v>3.29</v>
      </c>
      <c r="AB88" s="1"/>
    </row>
    <row r="89" spans="1:28" x14ac:dyDescent="0.3">
      <c r="A89" s="30">
        <v>93</v>
      </c>
      <c r="B89" s="1" t="s">
        <v>440</v>
      </c>
      <c r="C89" s="2">
        <v>1</v>
      </c>
      <c r="D89">
        <v>4</v>
      </c>
      <c r="E89">
        <v>2</v>
      </c>
      <c r="F89">
        <v>2</v>
      </c>
      <c r="G89">
        <v>2</v>
      </c>
      <c r="H89">
        <v>5</v>
      </c>
      <c r="I89" s="37">
        <f>LOOKUP(H89,{1,2,3,4,5},{5,4,3,2,1})</f>
        <v>1</v>
      </c>
      <c r="J89">
        <v>4</v>
      </c>
      <c r="K89" s="37">
        <f>LOOKUP(J89,{1,2,3,4,5},{5,4,3,2,1})</f>
        <v>2</v>
      </c>
      <c r="L89">
        <v>5</v>
      </c>
      <c r="M89">
        <v>5</v>
      </c>
      <c r="N89" s="37">
        <f>LOOKUP(M89,{1,2,3,4,5},{5,4,3,2,1})</f>
        <v>1</v>
      </c>
      <c r="O89">
        <v>3</v>
      </c>
      <c r="P89">
        <v>4</v>
      </c>
      <c r="Q89">
        <v>5</v>
      </c>
      <c r="R89">
        <v>3</v>
      </c>
      <c r="S89">
        <v>1</v>
      </c>
      <c r="T89">
        <v>2</v>
      </c>
      <c r="U89">
        <v>4</v>
      </c>
      <c r="V89">
        <v>4</v>
      </c>
      <c r="W89" s="37">
        <f>LOOKUP(V89,{1,2,3,4,5},{5,4,3,2,1})</f>
        <v>2</v>
      </c>
      <c r="X89">
        <v>4</v>
      </c>
      <c r="Y89" s="37">
        <f>LOOKUP(X89,{1,2,3,4,5},{5,4,3,2,1})</f>
        <v>2</v>
      </c>
      <c r="Z89">
        <f t="shared" si="2"/>
        <v>45</v>
      </c>
      <c r="AA89">
        <f t="shared" si="3"/>
        <v>2.65</v>
      </c>
      <c r="AB89" s="1"/>
    </row>
    <row r="90" spans="1:28" x14ac:dyDescent="0.3">
      <c r="A90" s="30">
        <v>94</v>
      </c>
      <c r="B90" s="1" t="s">
        <v>440</v>
      </c>
      <c r="C90" s="2">
        <v>1</v>
      </c>
      <c r="D90">
        <v>5</v>
      </c>
      <c r="E90">
        <v>2</v>
      </c>
      <c r="F90">
        <v>4</v>
      </c>
      <c r="G90">
        <v>4</v>
      </c>
      <c r="H90">
        <v>1</v>
      </c>
      <c r="I90" s="37">
        <f>LOOKUP(H90,{1,2,3,4,5},{5,4,3,2,1})</f>
        <v>5</v>
      </c>
      <c r="J90">
        <v>1</v>
      </c>
      <c r="K90" s="37">
        <f>LOOKUP(J90,{1,2,3,4,5},{5,4,3,2,1})</f>
        <v>5</v>
      </c>
      <c r="L90">
        <v>1</v>
      </c>
      <c r="M90">
        <v>1</v>
      </c>
      <c r="N90" s="37">
        <f>LOOKUP(M90,{1,2,3,4,5},{5,4,3,2,1})</f>
        <v>5</v>
      </c>
      <c r="O90">
        <v>5</v>
      </c>
      <c r="P90">
        <v>5</v>
      </c>
      <c r="Q90">
        <v>5</v>
      </c>
      <c r="R90">
        <v>4</v>
      </c>
      <c r="S90">
        <v>5</v>
      </c>
      <c r="T90">
        <v>4</v>
      </c>
      <c r="U90">
        <v>5</v>
      </c>
      <c r="V90">
        <v>1</v>
      </c>
      <c r="W90" s="37">
        <f>LOOKUP(V90,{1,2,3,4,5},{5,4,3,2,1})</f>
        <v>5</v>
      </c>
      <c r="X90">
        <v>1</v>
      </c>
      <c r="Y90" s="37">
        <f>LOOKUP(X90,{1,2,3,4,5},{5,4,3,2,1})</f>
        <v>5</v>
      </c>
      <c r="Z90">
        <f t="shared" si="2"/>
        <v>74</v>
      </c>
      <c r="AA90">
        <f t="shared" si="3"/>
        <v>4.3499999999999996</v>
      </c>
      <c r="AB90" s="1"/>
    </row>
    <row r="91" spans="1:28" x14ac:dyDescent="0.3">
      <c r="A91" s="30">
        <v>96</v>
      </c>
      <c r="B91" s="1" t="s">
        <v>440</v>
      </c>
      <c r="C91" s="2">
        <v>1</v>
      </c>
      <c r="D91">
        <v>5</v>
      </c>
      <c r="E91">
        <v>5</v>
      </c>
      <c r="F91">
        <v>5</v>
      </c>
      <c r="G91">
        <v>4</v>
      </c>
      <c r="H91">
        <v>1</v>
      </c>
      <c r="I91" s="37">
        <f>LOOKUP(H91,{1,2,3,4,5},{5,4,3,2,1})</f>
        <v>5</v>
      </c>
      <c r="J91">
        <v>1</v>
      </c>
      <c r="K91" s="37">
        <f>LOOKUP(J91,{1,2,3,4,5},{5,4,3,2,1})</f>
        <v>5</v>
      </c>
      <c r="L91">
        <v>4</v>
      </c>
      <c r="M91">
        <v>1</v>
      </c>
      <c r="N91" s="37">
        <f>LOOKUP(M91,{1,2,3,4,5},{5,4,3,2,1})</f>
        <v>5</v>
      </c>
      <c r="O91">
        <v>5</v>
      </c>
      <c r="P91">
        <v>5</v>
      </c>
      <c r="Q91">
        <v>5</v>
      </c>
      <c r="R91">
        <v>4</v>
      </c>
      <c r="S91">
        <v>4</v>
      </c>
      <c r="T91">
        <v>4</v>
      </c>
      <c r="U91">
        <v>5</v>
      </c>
      <c r="V91">
        <v>2</v>
      </c>
      <c r="W91" s="37">
        <f>LOOKUP(V91,{1,2,3,4,5},{5,4,3,2,1})</f>
        <v>4</v>
      </c>
      <c r="X91">
        <v>2</v>
      </c>
      <c r="Y91" s="37">
        <f>LOOKUP(X91,{1,2,3,4,5},{5,4,3,2,1})</f>
        <v>4</v>
      </c>
      <c r="Z91">
        <f t="shared" si="2"/>
        <v>78</v>
      </c>
      <c r="AA91">
        <f t="shared" si="3"/>
        <v>4.59</v>
      </c>
      <c r="AB91" s="1"/>
    </row>
    <row r="92" spans="1:28" x14ac:dyDescent="0.3">
      <c r="A92" s="30">
        <v>98</v>
      </c>
      <c r="B92" s="1" t="s">
        <v>440</v>
      </c>
      <c r="C92" s="2">
        <v>1</v>
      </c>
      <c r="D92">
        <v>5</v>
      </c>
      <c r="E92">
        <v>4</v>
      </c>
      <c r="F92">
        <v>4</v>
      </c>
      <c r="G92">
        <v>4</v>
      </c>
      <c r="H92">
        <v>3</v>
      </c>
      <c r="I92" s="37">
        <f>LOOKUP(H92,{1,2,3,4,5},{5,4,3,2,1})</f>
        <v>3</v>
      </c>
      <c r="J92">
        <v>1</v>
      </c>
      <c r="K92" s="37">
        <f>LOOKUP(J92,{1,2,3,4,5},{5,4,3,2,1})</f>
        <v>5</v>
      </c>
      <c r="L92">
        <v>4</v>
      </c>
      <c r="M92">
        <v>2</v>
      </c>
      <c r="N92" s="37">
        <f>LOOKUP(M92,{1,2,3,4,5},{5,4,3,2,1})</f>
        <v>4</v>
      </c>
      <c r="O92">
        <v>3</v>
      </c>
      <c r="P92">
        <v>2</v>
      </c>
      <c r="Q92">
        <v>5</v>
      </c>
      <c r="R92">
        <v>3</v>
      </c>
      <c r="S92">
        <v>4</v>
      </c>
      <c r="T92">
        <v>4</v>
      </c>
      <c r="U92">
        <v>5</v>
      </c>
      <c r="V92">
        <v>3</v>
      </c>
      <c r="W92" s="37">
        <f>LOOKUP(V92,{1,2,3,4,5},{5,4,3,2,1})</f>
        <v>3</v>
      </c>
      <c r="X92">
        <v>3</v>
      </c>
      <c r="Y92" s="37">
        <f>LOOKUP(X92,{1,2,3,4,5},{5,4,3,2,1})</f>
        <v>3</v>
      </c>
      <c r="Z92">
        <f t="shared" si="2"/>
        <v>65</v>
      </c>
      <c r="AA92">
        <f t="shared" si="3"/>
        <v>3.82</v>
      </c>
      <c r="AB92" s="1"/>
    </row>
    <row r="93" spans="1:28" x14ac:dyDescent="0.3">
      <c r="A93" s="30">
        <v>99</v>
      </c>
      <c r="B93" s="1" t="s">
        <v>440</v>
      </c>
      <c r="C93" s="2">
        <v>1</v>
      </c>
      <c r="D93">
        <v>5</v>
      </c>
      <c r="E93">
        <v>4</v>
      </c>
      <c r="F93">
        <v>4</v>
      </c>
      <c r="G93">
        <v>4</v>
      </c>
      <c r="H93">
        <v>3</v>
      </c>
      <c r="I93" s="37">
        <f>LOOKUP(H93,{1,2,3,4,5},{5,4,3,2,1})</f>
        <v>3</v>
      </c>
      <c r="J93">
        <v>1</v>
      </c>
      <c r="K93" s="37">
        <f>LOOKUP(J93,{1,2,3,4,5},{5,4,3,2,1})</f>
        <v>5</v>
      </c>
      <c r="L93">
        <v>4</v>
      </c>
      <c r="M93">
        <v>3</v>
      </c>
      <c r="N93" s="37">
        <f>LOOKUP(M93,{1,2,3,4,5},{5,4,3,2,1})</f>
        <v>3</v>
      </c>
      <c r="O93">
        <v>4</v>
      </c>
      <c r="P93">
        <v>2</v>
      </c>
      <c r="Q93">
        <v>5</v>
      </c>
      <c r="R93">
        <v>3</v>
      </c>
      <c r="S93">
        <v>4</v>
      </c>
      <c r="T93">
        <v>4</v>
      </c>
      <c r="U93">
        <v>5</v>
      </c>
      <c r="V93">
        <v>3</v>
      </c>
      <c r="W93" s="37">
        <f>LOOKUP(V93,{1,2,3,4,5},{5,4,3,2,1})</f>
        <v>3</v>
      </c>
      <c r="X93">
        <v>3</v>
      </c>
      <c r="Y93" s="37">
        <f>LOOKUP(X93,{1,2,3,4,5},{5,4,3,2,1})</f>
        <v>3</v>
      </c>
      <c r="Z93">
        <f t="shared" si="2"/>
        <v>65</v>
      </c>
      <c r="AA93">
        <f t="shared" si="3"/>
        <v>3.82</v>
      </c>
      <c r="AB93" s="1"/>
    </row>
    <row r="94" spans="1:28" x14ac:dyDescent="0.3">
      <c r="A94" s="30">
        <v>100</v>
      </c>
      <c r="B94" s="1" t="s">
        <v>440</v>
      </c>
      <c r="C94" s="2">
        <v>1</v>
      </c>
      <c r="D94">
        <v>5</v>
      </c>
      <c r="E94">
        <v>5</v>
      </c>
      <c r="F94">
        <v>4</v>
      </c>
      <c r="G94">
        <v>4</v>
      </c>
      <c r="H94">
        <v>4</v>
      </c>
      <c r="I94" s="37">
        <f>LOOKUP(H94,{1,2,3,4,5},{5,4,3,2,1})</f>
        <v>2</v>
      </c>
      <c r="J94">
        <v>1</v>
      </c>
      <c r="K94" s="37">
        <f>LOOKUP(J94,{1,2,3,4,5},{5,4,3,2,1})</f>
        <v>5</v>
      </c>
      <c r="L94">
        <v>5</v>
      </c>
      <c r="M94">
        <v>3</v>
      </c>
      <c r="N94" s="37">
        <f>LOOKUP(M94,{1,2,3,4,5},{5,4,3,2,1})</f>
        <v>3</v>
      </c>
      <c r="O94">
        <v>2</v>
      </c>
      <c r="P94">
        <v>4</v>
      </c>
      <c r="Q94">
        <v>5</v>
      </c>
      <c r="R94">
        <v>1</v>
      </c>
      <c r="S94">
        <v>5</v>
      </c>
      <c r="T94">
        <v>4</v>
      </c>
      <c r="U94">
        <v>5</v>
      </c>
      <c r="V94">
        <v>3</v>
      </c>
      <c r="W94" s="37">
        <f>LOOKUP(V94,{1,2,3,4,5},{5,4,3,2,1})</f>
        <v>3</v>
      </c>
      <c r="X94">
        <v>3</v>
      </c>
      <c r="Y94" s="37">
        <f>LOOKUP(X94,{1,2,3,4,5},{5,4,3,2,1})</f>
        <v>3</v>
      </c>
      <c r="Z94">
        <f t="shared" si="2"/>
        <v>65</v>
      </c>
      <c r="AA94">
        <f t="shared" si="3"/>
        <v>3.82</v>
      </c>
      <c r="AB94" s="1"/>
    </row>
    <row r="95" spans="1:28" x14ac:dyDescent="0.3">
      <c r="A95" s="30">
        <v>101</v>
      </c>
      <c r="B95" s="1" t="s">
        <v>440</v>
      </c>
      <c r="C95" s="2">
        <v>1</v>
      </c>
      <c r="D95">
        <v>4</v>
      </c>
      <c r="E95">
        <v>4</v>
      </c>
      <c r="F95">
        <v>3</v>
      </c>
      <c r="G95">
        <v>4</v>
      </c>
      <c r="H95">
        <v>4</v>
      </c>
      <c r="I95" s="37">
        <f>LOOKUP(H95,{1,2,3,4,5},{5,4,3,2,1})</f>
        <v>2</v>
      </c>
      <c r="J95">
        <v>2</v>
      </c>
      <c r="K95" s="37">
        <f>LOOKUP(J95,{1,2,3,4,5},{5,4,3,2,1})</f>
        <v>4</v>
      </c>
      <c r="L95">
        <v>4</v>
      </c>
      <c r="M95">
        <v>2</v>
      </c>
      <c r="N95" s="37">
        <f>LOOKUP(M95,{1,2,3,4,5},{5,4,3,2,1})</f>
        <v>4</v>
      </c>
      <c r="O95">
        <v>2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3</v>
      </c>
      <c r="W95" s="37">
        <f>LOOKUP(V95,{1,2,3,4,5},{5,4,3,2,1})</f>
        <v>3</v>
      </c>
      <c r="X95">
        <v>3</v>
      </c>
      <c r="Y95" s="37">
        <f>LOOKUP(X95,{1,2,3,4,5},{5,4,3,2,1})</f>
        <v>3</v>
      </c>
      <c r="Z95">
        <f t="shared" si="2"/>
        <v>60</v>
      </c>
      <c r="AA95">
        <f t="shared" si="3"/>
        <v>3.53</v>
      </c>
      <c r="AB95" s="1"/>
    </row>
    <row r="96" spans="1:28" x14ac:dyDescent="0.3">
      <c r="A96" s="30">
        <v>102</v>
      </c>
      <c r="B96" s="1" t="s">
        <v>440</v>
      </c>
      <c r="C96" s="2">
        <v>1</v>
      </c>
      <c r="D96">
        <v>5</v>
      </c>
      <c r="E96">
        <v>5</v>
      </c>
      <c r="F96">
        <v>1</v>
      </c>
      <c r="G96">
        <v>5</v>
      </c>
      <c r="H96">
        <v>5</v>
      </c>
      <c r="I96" s="37">
        <f>LOOKUP(H96,{1,2,3,4,5},{5,4,3,2,1})</f>
        <v>1</v>
      </c>
      <c r="J96">
        <v>1</v>
      </c>
      <c r="K96" s="37">
        <f>LOOKUP(J96,{1,2,3,4,5},{5,4,3,2,1})</f>
        <v>5</v>
      </c>
      <c r="L96">
        <v>5</v>
      </c>
      <c r="M96">
        <v>2</v>
      </c>
      <c r="N96" s="37">
        <f>LOOKUP(M96,{1,2,3,4,5},{5,4,3,2,1})</f>
        <v>4</v>
      </c>
      <c r="O96">
        <v>4</v>
      </c>
      <c r="P96">
        <v>5</v>
      </c>
      <c r="Q96">
        <v>5</v>
      </c>
      <c r="R96">
        <v>1</v>
      </c>
      <c r="S96">
        <v>5</v>
      </c>
      <c r="T96">
        <v>5</v>
      </c>
      <c r="U96">
        <v>5</v>
      </c>
      <c r="V96">
        <v>1</v>
      </c>
      <c r="W96" s="37">
        <f>LOOKUP(V96,{1,2,3,4,5},{5,4,3,2,1})</f>
        <v>5</v>
      </c>
      <c r="X96">
        <v>1</v>
      </c>
      <c r="Y96" s="37">
        <f>LOOKUP(X96,{1,2,3,4,5},{5,4,3,2,1})</f>
        <v>5</v>
      </c>
      <c r="Z96">
        <f t="shared" si="2"/>
        <v>71</v>
      </c>
      <c r="AA96">
        <f t="shared" si="3"/>
        <v>4.18</v>
      </c>
      <c r="AB96" s="1"/>
    </row>
    <row r="97" spans="1:28" x14ac:dyDescent="0.3">
      <c r="A97" s="30">
        <v>103</v>
      </c>
      <c r="B97" s="1" t="s">
        <v>440</v>
      </c>
      <c r="C97" s="2">
        <v>1</v>
      </c>
      <c r="D97">
        <v>4</v>
      </c>
      <c r="E97">
        <v>4</v>
      </c>
      <c r="F97">
        <v>3</v>
      </c>
      <c r="G97">
        <v>4</v>
      </c>
      <c r="H97">
        <v>4</v>
      </c>
      <c r="I97" s="37">
        <f>LOOKUP(H97,{1,2,3,4,5},{5,4,3,2,1})</f>
        <v>2</v>
      </c>
      <c r="J97">
        <v>1</v>
      </c>
      <c r="K97" s="37">
        <f>LOOKUP(J97,{1,2,3,4,5},{5,4,3,2,1})</f>
        <v>5</v>
      </c>
      <c r="L97">
        <v>3</v>
      </c>
      <c r="M97">
        <v>2</v>
      </c>
      <c r="N97" s="37">
        <f>LOOKUP(M97,{1,2,3,4,5},{5,4,3,2,1})</f>
        <v>4</v>
      </c>
      <c r="O97">
        <v>2</v>
      </c>
      <c r="P97">
        <v>3</v>
      </c>
      <c r="Q97">
        <v>4</v>
      </c>
      <c r="R97">
        <v>1</v>
      </c>
      <c r="S97">
        <v>2</v>
      </c>
      <c r="T97">
        <v>1</v>
      </c>
      <c r="U97">
        <v>5</v>
      </c>
      <c r="V97">
        <v>2</v>
      </c>
      <c r="W97" s="37">
        <f>LOOKUP(V97,{1,2,3,4,5},{5,4,3,2,1})</f>
        <v>4</v>
      </c>
      <c r="X97">
        <v>3</v>
      </c>
      <c r="Y97" s="37">
        <f>LOOKUP(X97,{1,2,3,4,5},{5,4,3,2,1})</f>
        <v>3</v>
      </c>
      <c r="Z97">
        <f t="shared" si="2"/>
        <v>54</v>
      </c>
      <c r="AA97">
        <f t="shared" si="3"/>
        <v>3.18</v>
      </c>
      <c r="AB97" s="1"/>
    </row>
    <row r="98" spans="1:28" x14ac:dyDescent="0.3">
      <c r="A98" s="30">
        <v>104</v>
      </c>
      <c r="B98" s="1" t="s">
        <v>440</v>
      </c>
      <c r="C98" s="32">
        <v>1</v>
      </c>
      <c r="D98" s="31">
        <v>5</v>
      </c>
      <c r="E98" s="31">
        <v>5</v>
      </c>
      <c r="F98" s="31">
        <v>4</v>
      </c>
      <c r="G98" s="31">
        <v>5</v>
      </c>
      <c r="H98" s="31">
        <v>5</v>
      </c>
      <c r="I98" s="31">
        <f>LOOKUP(H98,{1,2,3,4,5},{5,4,3,2,1})</f>
        <v>1</v>
      </c>
      <c r="J98" s="31">
        <v>4</v>
      </c>
      <c r="K98" s="31">
        <f>LOOKUP(J98,{1,2,3,4,5},{5,4,3,2,1})</f>
        <v>2</v>
      </c>
      <c r="L98" s="31">
        <v>5</v>
      </c>
      <c r="M98" s="31" t="s">
        <v>668</v>
      </c>
      <c r="N98" s="31" t="s">
        <v>668</v>
      </c>
      <c r="O98" s="31">
        <v>4</v>
      </c>
      <c r="P98" s="31">
        <v>4</v>
      </c>
      <c r="Q98" s="31">
        <v>4</v>
      </c>
      <c r="R98" s="31">
        <v>4</v>
      </c>
      <c r="S98" s="31">
        <v>4</v>
      </c>
      <c r="T98" s="31">
        <v>4</v>
      </c>
      <c r="U98" s="31">
        <v>5</v>
      </c>
      <c r="V98" s="31">
        <v>4</v>
      </c>
      <c r="W98" s="31">
        <f>LOOKUP(V98,{1,2,3,4,5},{5,4,3,2,1})</f>
        <v>2</v>
      </c>
      <c r="X98" s="31">
        <v>4</v>
      </c>
      <c r="Y98" s="31">
        <f>LOOKUP(X98,{1,2,3,4,5},{5,4,3,2,1})</f>
        <v>2</v>
      </c>
      <c r="Z98" s="31">
        <f t="shared" si="2"/>
        <v>60</v>
      </c>
      <c r="AA98" s="31">
        <f t="shared" si="3"/>
        <v>3.53</v>
      </c>
      <c r="AB98" s="1"/>
    </row>
    <row r="99" spans="1:28" x14ac:dyDescent="0.3">
      <c r="A99" s="30">
        <v>105</v>
      </c>
      <c r="B99" s="1" t="s">
        <v>440</v>
      </c>
      <c r="C99" s="2">
        <v>1</v>
      </c>
      <c r="D99">
        <v>4</v>
      </c>
      <c r="E99">
        <v>4</v>
      </c>
      <c r="F99">
        <v>3</v>
      </c>
      <c r="G99">
        <v>3</v>
      </c>
      <c r="H99">
        <v>4</v>
      </c>
      <c r="I99" s="37">
        <f>LOOKUP(H99,{1,2,3,4,5},{5,4,3,2,1})</f>
        <v>2</v>
      </c>
      <c r="J99">
        <v>2</v>
      </c>
      <c r="K99" s="37">
        <f>LOOKUP(J99,{1,2,3,4,5},{5,4,3,2,1})</f>
        <v>4</v>
      </c>
      <c r="L99">
        <v>2</v>
      </c>
      <c r="M99">
        <v>4</v>
      </c>
      <c r="N99" s="37">
        <f>LOOKUP(M99,{1,2,3,4,5},{5,4,3,2,1})</f>
        <v>2</v>
      </c>
      <c r="O99">
        <v>1</v>
      </c>
      <c r="P99">
        <v>4</v>
      </c>
      <c r="Q99">
        <v>5</v>
      </c>
      <c r="R99">
        <v>1</v>
      </c>
      <c r="S99">
        <v>5</v>
      </c>
      <c r="T99">
        <v>5</v>
      </c>
      <c r="U99">
        <v>5</v>
      </c>
      <c r="V99">
        <v>2</v>
      </c>
      <c r="W99" s="37">
        <f>LOOKUP(V99,{1,2,3,4,5},{5,4,3,2,1})</f>
        <v>4</v>
      </c>
      <c r="X99">
        <v>2</v>
      </c>
      <c r="Y99" s="37">
        <f>LOOKUP(X99,{1,2,3,4,5},{5,4,3,2,1})</f>
        <v>4</v>
      </c>
      <c r="Z99">
        <f t="shared" si="2"/>
        <v>58</v>
      </c>
      <c r="AA99">
        <f t="shared" si="3"/>
        <v>3.41</v>
      </c>
      <c r="AB99" s="1"/>
    </row>
    <row r="100" spans="1:28" x14ac:dyDescent="0.3">
      <c r="A100" s="30">
        <v>106</v>
      </c>
      <c r="B100" s="1" t="s">
        <v>440</v>
      </c>
      <c r="C100" s="2">
        <v>1</v>
      </c>
      <c r="D100">
        <v>4</v>
      </c>
      <c r="E100">
        <v>4</v>
      </c>
      <c r="F100">
        <v>3</v>
      </c>
      <c r="G100">
        <v>3</v>
      </c>
      <c r="H100">
        <v>2</v>
      </c>
      <c r="I100" s="37">
        <f>LOOKUP(H100,{1,2,3,4,5},{5,4,3,2,1})</f>
        <v>4</v>
      </c>
      <c r="J100">
        <v>1</v>
      </c>
      <c r="K100" s="37">
        <f>LOOKUP(J100,{1,2,3,4,5},{5,4,3,2,1})</f>
        <v>5</v>
      </c>
      <c r="L100">
        <v>2</v>
      </c>
      <c r="M100">
        <v>1</v>
      </c>
      <c r="N100" s="37">
        <f>LOOKUP(M100,{1,2,3,4,5},{5,4,3,2,1})</f>
        <v>5</v>
      </c>
      <c r="O100">
        <v>4</v>
      </c>
      <c r="P100">
        <v>3</v>
      </c>
      <c r="Q100">
        <v>5</v>
      </c>
      <c r="R100">
        <v>3</v>
      </c>
      <c r="S100">
        <v>3</v>
      </c>
      <c r="T100">
        <v>3</v>
      </c>
      <c r="U100">
        <v>5</v>
      </c>
      <c r="V100">
        <v>2</v>
      </c>
      <c r="W100" s="37">
        <f>LOOKUP(V100,{1,2,3,4,5},{5,4,3,2,1})</f>
        <v>4</v>
      </c>
      <c r="X100">
        <v>2</v>
      </c>
      <c r="Y100" s="37">
        <f>LOOKUP(X100,{1,2,3,4,5},{5,4,3,2,1})</f>
        <v>4</v>
      </c>
      <c r="Z100">
        <f t="shared" si="2"/>
        <v>64</v>
      </c>
      <c r="AA100">
        <f t="shared" si="3"/>
        <v>3.76</v>
      </c>
      <c r="AB100" s="1"/>
    </row>
    <row r="101" spans="1:28" x14ac:dyDescent="0.3">
      <c r="A101" s="30">
        <v>107</v>
      </c>
      <c r="B101" s="1" t="s">
        <v>440</v>
      </c>
      <c r="C101" s="2">
        <v>1</v>
      </c>
      <c r="D101">
        <v>5</v>
      </c>
      <c r="E101">
        <v>5</v>
      </c>
      <c r="F101">
        <v>2</v>
      </c>
      <c r="G101">
        <v>2</v>
      </c>
      <c r="H101">
        <v>5</v>
      </c>
      <c r="I101" s="37">
        <f>LOOKUP(H101,{1,2,3,4,5},{5,4,3,2,1})</f>
        <v>1</v>
      </c>
      <c r="J101">
        <v>1</v>
      </c>
      <c r="K101" s="37">
        <f>LOOKUP(J101,{1,2,3,4,5},{5,4,3,2,1})</f>
        <v>5</v>
      </c>
      <c r="L101">
        <v>5</v>
      </c>
      <c r="M101">
        <v>4</v>
      </c>
      <c r="N101" s="37">
        <f>LOOKUP(M101,{1,2,3,4,5},{5,4,3,2,1})</f>
        <v>2</v>
      </c>
      <c r="O101">
        <v>1</v>
      </c>
      <c r="P101">
        <v>5</v>
      </c>
      <c r="Q101">
        <v>5</v>
      </c>
      <c r="R101">
        <v>2</v>
      </c>
      <c r="S101">
        <v>2</v>
      </c>
      <c r="T101">
        <v>2</v>
      </c>
      <c r="U101">
        <v>5</v>
      </c>
      <c r="V101">
        <v>2</v>
      </c>
      <c r="W101" s="37">
        <f>LOOKUP(V101,{1,2,3,4,5},{5,4,3,2,1})</f>
        <v>4</v>
      </c>
      <c r="X101">
        <v>2</v>
      </c>
      <c r="Y101" s="37">
        <f>LOOKUP(X101,{1,2,3,4,5},{5,4,3,2,1})</f>
        <v>4</v>
      </c>
      <c r="Z101">
        <f t="shared" si="2"/>
        <v>57</v>
      </c>
      <c r="AA101">
        <f t="shared" si="3"/>
        <v>3.35</v>
      </c>
      <c r="AB101" s="1"/>
    </row>
    <row r="102" spans="1:28" x14ac:dyDescent="0.3">
      <c r="A102" s="30">
        <v>108</v>
      </c>
      <c r="B102" s="1" t="s">
        <v>440</v>
      </c>
      <c r="C102" s="2">
        <v>1</v>
      </c>
      <c r="D102">
        <v>5</v>
      </c>
      <c r="E102">
        <v>5</v>
      </c>
      <c r="F102">
        <v>2</v>
      </c>
      <c r="G102">
        <v>3</v>
      </c>
      <c r="H102">
        <v>2</v>
      </c>
      <c r="I102" s="37">
        <f>LOOKUP(H102,{1,2,3,4,5},{5,4,3,2,1})</f>
        <v>4</v>
      </c>
      <c r="J102">
        <v>1</v>
      </c>
      <c r="K102" s="37">
        <f>LOOKUP(J102,{1,2,3,4,5},{5,4,3,2,1})</f>
        <v>5</v>
      </c>
      <c r="L102">
        <v>1</v>
      </c>
      <c r="M102">
        <v>1</v>
      </c>
      <c r="N102" s="37">
        <f>LOOKUP(M102,{1,2,3,4,5},{5,4,3,2,1})</f>
        <v>5</v>
      </c>
      <c r="O102">
        <v>2</v>
      </c>
      <c r="P102">
        <v>4</v>
      </c>
      <c r="Q102">
        <v>5</v>
      </c>
      <c r="R102">
        <v>1</v>
      </c>
      <c r="S102">
        <v>3</v>
      </c>
      <c r="T102">
        <v>3</v>
      </c>
      <c r="U102">
        <v>4</v>
      </c>
      <c r="V102">
        <v>1</v>
      </c>
      <c r="W102" s="37">
        <f>LOOKUP(V102,{1,2,3,4,5},{5,4,3,2,1})</f>
        <v>5</v>
      </c>
      <c r="X102">
        <v>1</v>
      </c>
      <c r="Y102" s="37">
        <f>LOOKUP(X102,{1,2,3,4,5},{5,4,3,2,1})</f>
        <v>5</v>
      </c>
      <c r="Z102">
        <f t="shared" si="2"/>
        <v>62</v>
      </c>
      <c r="AA102">
        <f t="shared" si="3"/>
        <v>3.65</v>
      </c>
      <c r="AB102" s="1"/>
    </row>
    <row r="103" spans="1:28" x14ac:dyDescent="0.3">
      <c r="A103" s="30">
        <v>110</v>
      </c>
      <c r="B103" s="1" t="s">
        <v>440</v>
      </c>
      <c r="C103" s="32">
        <v>1</v>
      </c>
      <c r="D103" s="31">
        <v>5</v>
      </c>
      <c r="E103" s="31">
        <v>5</v>
      </c>
      <c r="F103" s="31">
        <v>4</v>
      </c>
      <c r="G103" s="31">
        <v>4</v>
      </c>
      <c r="H103" s="31">
        <v>4</v>
      </c>
      <c r="I103" s="31">
        <f>LOOKUP(H103,{1,2,3,4,5},{5,4,3,2,1})</f>
        <v>2</v>
      </c>
      <c r="J103" s="31">
        <v>1</v>
      </c>
      <c r="K103" s="31">
        <f>LOOKUP(J103,{1,2,3,4,5},{5,4,3,2,1})</f>
        <v>5</v>
      </c>
      <c r="L103" s="31" t="s">
        <v>668</v>
      </c>
      <c r="M103" s="31">
        <v>2</v>
      </c>
      <c r="N103" s="31">
        <f>LOOKUP(M103,{1,2,3,4,5},{5,4,3,2,1})</f>
        <v>4</v>
      </c>
      <c r="O103" s="31">
        <v>5</v>
      </c>
      <c r="P103" s="31">
        <v>4</v>
      </c>
      <c r="Q103" s="31">
        <v>5</v>
      </c>
      <c r="R103" s="31">
        <v>4</v>
      </c>
      <c r="S103" s="31">
        <v>4</v>
      </c>
      <c r="T103" s="31">
        <v>5</v>
      </c>
      <c r="U103" s="31">
        <v>5</v>
      </c>
      <c r="V103" s="31">
        <v>2</v>
      </c>
      <c r="W103" s="31">
        <f>LOOKUP(V103,{1,2,3,4,5},{5,4,3,2,1})</f>
        <v>4</v>
      </c>
      <c r="X103" s="31">
        <v>2</v>
      </c>
      <c r="Y103" s="31">
        <f>LOOKUP(X103,{1,2,3,4,5},{5,4,3,2,1})</f>
        <v>4</v>
      </c>
      <c r="Z103" s="31">
        <f t="shared" si="2"/>
        <v>69</v>
      </c>
      <c r="AA103" s="31">
        <f t="shared" si="3"/>
        <v>4.0599999999999996</v>
      </c>
      <c r="AB103" s="1"/>
    </row>
    <row r="104" spans="1:28" x14ac:dyDescent="0.3">
      <c r="A104" s="30">
        <v>112</v>
      </c>
      <c r="B104" s="1" t="s">
        <v>440</v>
      </c>
      <c r="C104" s="2">
        <v>1</v>
      </c>
      <c r="D104">
        <v>5</v>
      </c>
      <c r="E104">
        <v>1</v>
      </c>
      <c r="F104">
        <v>4</v>
      </c>
      <c r="G104">
        <v>4</v>
      </c>
      <c r="H104">
        <v>1</v>
      </c>
      <c r="I104" s="37">
        <f>LOOKUP(H104,{1,2,3,4,5},{5,4,3,2,1})</f>
        <v>5</v>
      </c>
      <c r="J104">
        <v>1</v>
      </c>
      <c r="K104" s="37">
        <f>LOOKUP(J104,{1,2,3,4,5},{5,4,3,2,1})</f>
        <v>5</v>
      </c>
      <c r="L104">
        <v>1</v>
      </c>
      <c r="M104">
        <v>1</v>
      </c>
      <c r="N104" s="37">
        <f>LOOKUP(M104,{1,2,3,4,5},{5,4,3,2,1})</f>
        <v>5</v>
      </c>
      <c r="O104">
        <v>1</v>
      </c>
      <c r="P104">
        <v>5</v>
      </c>
      <c r="Q104">
        <v>5</v>
      </c>
      <c r="R104">
        <v>3</v>
      </c>
      <c r="S104">
        <v>4</v>
      </c>
      <c r="T104">
        <v>4</v>
      </c>
      <c r="U104">
        <v>5</v>
      </c>
      <c r="V104">
        <v>5</v>
      </c>
      <c r="W104" s="37">
        <f>LOOKUP(V104,{1,2,3,4,5},{5,4,3,2,1})</f>
        <v>1</v>
      </c>
      <c r="X104">
        <v>5</v>
      </c>
      <c r="Y104" s="37">
        <f>LOOKUP(X104,{1,2,3,4,5},{5,4,3,2,1})</f>
        <v>1</v>
      </c>
      <c r="Z104">
        <f t="shared" si="2"/>
        <v>59</v>
      </c>
      <c r="AA104">
        <f t="shared" si="3"/>
        <v>3.47</v>
      </c>
      <c r="AB104" s="1"/>
    </row>
    <row r="105" spans="1:28" x14ac:dyDescent="0.3">
      <c r="A105" s="30">
        <v>113</v>
      </c>
      <c r="B105" s="1" t="s">
        <v>440</v>
      </c>
      <c r="C105" s="2">
        <v>1</v>
      </c>
      <c r="D105">
        <v>4</v>
      </c>
      <c r="E105">
        <v>4</v>
      </c>
      <c r="F105">
        <v>4</v>
      </c>
      <c r="G105">
        <v>5</v>
      </c>
      <c r="H105">
        <v>2</v>
      </c>
      <c r="I105" s="37">
        <f>LOOKUP(H105,{1,2,3,4,5},{5,4,3,2,1})</f>
        <v>4</v>
      </c>
      <c r="J105">
        <v>1</v>
      </c>
      <c r="K105" s="37">
        <f>LOOKUP(J105,{1,2,3,4,5},{5,4,3,2,1})</f>
        <v>5</v>
      </c>
      <c r="L105">
        <v>2</v>
      </c>
      <c r="M105">
        <v>2</v>
      </c>
      <c r="N105" s="37">
        <f>LOOKUP(M105,{1,2,3,4,5},{5,4,3,2,1})</f>
        <v>4</v>
      </c>
      <c r="O105">
        <v>5</v>
      </c>
      <c r="P105">
        <v>4</v>
      </c>
      <c r="Q105">
        <v>5</v>
      </c>
      <c r="R105">
        <v>5</v>
      </c>
      <c r="S105">
        <v>4</v>
      </c>
      <c r="T105">
        <v>5</v>
      </c>
      <c r="U105">
        <v>5</v>
      </c>
      <c r="V105">
        <v>2</v>
      </c>
      <c r="W105" s="37">
        <f>LOOKUP(V105,{1,2,3,4,5},{5,4,3,2,1})</f>
        <v>4</v>
      </c>
      <c r="X105">
        <v>3</v>
      </c>
      <c r="Y105" s="37">
        <f>LOOKUP(X105,{1,2,3,4,5},{5,4,3,2,1})</f>
        <v>3</v>
      </c>
      <c r="Z105">
        <f t="shared" si="2"/>
        <v>72</v>
      </c>
      <c r="AA105">
        <f t="shared" si="3"/>
        <v>4.24</v>
      </c>
      <c r="AB105" s="1"/>
    </row>
    <row r="106" spans="1:28" x14ac:dyDescent="0.3">
      <c r="A106" s="30">
        <v>114</v>
      </c>
      <c r="B106" s="1" t="s">
        <v>440</v>
      </c>
      <c r="C106" s="2">
        <v>1</v>
      </c>
      <c r="D106">
        <v>5</v>
      </c>
      <c r="E106">
        <v>5</v>
      </c>
      <c r="F106">
        <v>5</v>
      </c>
      <c r="G106">
        <v>5</v>
      </c>
      <c r="H106">
        <v>4</v>
      </c>
      <c r="I106" s="37">
        <f>LOOKUP(H106,{1,2,3,4,5},{5,4,3,2,1})</f>
        <v>2</v>
      </c>
      <c r="J106">
        <v>2</v>
      </c>
      <c r="K106" s="37">
        <f>LOOKUP(J106,{1,2,3,4,5},{5,4,3,2,1})</f>
        <v>4</v>
      </c>
      <c r="L106">
        <v>5</v>
      </c>
      <c r="M106">
        <v>4</v>
      </c>
      <c r="N106" s="37">
        <f>LOOKUP(M106,{1,2,3,4,5},{5,4,3,2,1})</f>
        <v>2</v>
      </c>
      <c r="O106">
        <v>4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2</v>
      </c>
      <c r="W106" s="37">
        <f>LOOKUP(V106,{1,2,3,4,5},{5,4,3,2,1})</f>
        <v>4</v>
      </c>
      <c r="X106">
        <v>2</v>
      </c>
      <c r="Y106" s="37">
        <f>LOOKUP(X106,{1,2,3,4,5},{5,4,3,2,1})</f>
        <v>4</v>
      </c>
      <c r="Z106">
        <f t="shared" si="2"/>
        <v>75</v>
      </c>
      <c r="AA106">
        <f t="shared" si="3"/>
        <v>4.41</v>
      </c>
      <c r="AB106" s="1"/>
    </row>
    <row r="107" spans="1:28" x14ac:dyDescent="0.3">
      <c r="A107" s="30">
        <v>116</v>
      </c>
      <c r="B107" s="1" t="s">
        <v>440</v>
      </c>
      <c r="C107" s="2">
        <v>1</v>
      </c>
      <c r="D107">
        <v>5</v>
      </c>
      <c r="E107">
        <v>5</v>
      </c>
      <c r="F107">
        <v>3</v>
      </c>
      <c r="G107">
        <v>2</v>
      </c>
      <c r="H107">
        <v>4</v>
      </c>
      <c r="I107" s="37">
        <f>LOOKUP(H107,{1,2,3,4,5},{5,4,3,2,1})</f>
        <v>2</v>
      </c>
      <c r="J107">
        <v>1</v>
      </c>
      <c r="K107" s="37">
        <f>LOOKUP(J107,{1,2,3,4,5},{5,4,3,2,1})</f>
        <v>5</v>
      </c>
      <c r="L107">
        <v>5</v>
      </c>
      <c r="M107">
        <v>1</v>
      </c>
      <c r="N107" s="37">
        <f>LOOKUP(M107,{1,2,3,4,5},{5,4,3,2,1})</f>
        <v>5</v>
      </c>
      <c r="O107">
        <v>3</v>
      </c>
      <c r="P107">
        <v>5</v>
      </c>
      <c r="Q107">
        <v>5</v>
      </c>
      <c r="R107">
        <v>4</v>
      </c>
      <c r="S107">
        <v>2</v>
      </c>
      <c r="T107">
        <v>2</v>
      </c>
      <c r="U107">
        <v>5</v>
      </c>
      <c r="V107">
        <v>3</v>
      </c>
      <c r="W107" s="37">
        <f>LOOKUP(V107,{1,2,3,4,5},{5,4,3,2,1})</f>
        <v>3</v>
      </c>
      <c r="X107">
        <v>3</v>
      </c>
      <c r="Y107" s="37">
        <f>LOOKUP(X107,{1,2,3,4,5},{5,4,3,2,1})</f>
        <v>3</v>
      </c>
      <c r="Z107">
        <f t="shared" si="2"/>
        <v>64</v>
      </c>
      <c r="AA107">
        <f t="shared" si="3"/>
        <v>3.76</v>
      </c>
      <c r="AB107" s="1"/>
    </row>
    <row r="108" spans="1:28" x14ac:dyDescent="0.3">
      <c r="A108" s="30">
        <v>117</v>
      </c>
      <c r="B108" s="1" t="s">
        <v>440</v>
      </c>
      <c r="C108" s="2">
        <v>1</v>
      </c>
      <c r="D108">
        <v>5</v>
      </c>
      <c r="E108">
        <v>5</v>
      </c>
      <c r="F108">
        <v>4</v>
      </c>
      <c r="G108">
        <v>5</v>
      </c>
      <c r="H108">
        <v>5</v>
      </c>
      <c r="I108" s="37">
        <f>LOOKUP(H108,{1,2,3,4,5},{5,4,3,2,1})</f>
        <v>1</v>
      </c>
      <c r="J108">
        <v>2</v>
      </c>
      <c r="K108" s="37">
        <f>LOOKUP(J108,{1,2,3,4,5},{5,4,3,2,1})</f>
        <v>4</v>
      </c>
      <c r="L108">
        <v>3</v>
      </c>
      <c r="M108">
        <v>5</v>
      </c>
      <c r="N108" s="37">
        <f>LOOKUP(M108,{1,2,3,4,5},{5,4,3,2,1})</f>
        <v>1</v>
      </c>
      <c r="O108">
        <v>2</v>
      </c>
      <c r="P108">
        <v>5</v>
      </c>
      <c r="Q108">
        <v>4</v>
      </c>
      <c r="R108">
        <v>5</v>
      </c>
      <c r="S108">
        <v>4</v>
      </c>
      <c r="T108">
        <v>5</v>
      </c>
      <c r="U108">
        <v>5</v>
      </c>
      <c r="V108">
        <v>4</v>
      </c>
      <c r="W108" s="37">
        <f>LOOKUP(V108,{1,2,3,4,5},{5,4,3,2,1})</f>
        <v>2</v>
      </c>
      <c r="X108">
        <v>5</v>
      </c>
      <c r="Y108" s="37">
        <f>LOOKUP(X108,{1,2,3,4,5},{5,4,3,2,1})</f>
        <v>1</v>
      </c>
      <c r="Z108">
        <f t="shared" si="2"/>
        <v>61</v>
      </c>
      <c r="AA108">
        <f t="shared" si="3"/>
        <v>3.59</v>
      </c>
      <c r="AB108" s="1"/>
    </row>
    <row r="109" spans="1:28" x14ac:dyDescent="0.3">
      <c r="A109" s="30">
        <v>118</v>
      </c>
      <c r="B109" s="1" t="s">
        <v>440</v>
      </c>
      <c r="C109" s="2">
        <v>1</v>
      </c>
      <c r="D109">
        <v>5</v>
      </c>
      <c r="E109">
        <v>5</v>
      </c>
      <c r="F109">
        <v>4</v>
      </c>
      <c r="G109">
        <v>2</v>
      </c>
      <c r="H109">
        <v>4</v>
      </c>
      <c r="I109" s="37">
        <f>LOOKUP(H109,{1,2,3,4,5},{5,4,3,2,1})</f>
        <v>2</v>
      </c>
      <c r="J109">
        <v>2</v>
      </c>
      <c r="K109" s="37">
        <f>LOOKUP(J109,{1,2,3,4,5},{5,4,3,2,1})</f>
        <v>4</v>
      </c>
      <c r="L109">
        <v>4</v>
      </c>
      <c r="M109">
        <v>4</v>
      </c>
      <c r="N109" s="37">
        <f>LOOKUP(M109,{1,2,3,4,5},{5,4,3,2,1})</f>
        <v>2</v>
      </c>
      <c r="O109">
        <v>5</v>
      </c>
      <c r="P109">
        <v>5</v>
      </c>
      <c r="Q109">
        <v>5</v>
      </c>
      <c r="R109">
        <v>4</v>
      </c>
      <c r="S109">
        <v>4</v>
      </c>
      <c r="T109">
        <v>4</v>
      </c>
      <c r="U109">
        <v>5</v>
      </c>
      <c r="V109">
        <v>4</v>
      </c>
      <c r="W109" s="37">
        <f>LOOKUP(V109,{1,2,3,4,5},{5,4,3,2,1})</f>
        <v>2</v>
      </c>
      <c r="X109">
        <v>4</v>
      </c>
      <c r="Y109" s="37">
        <f>LOOKUP(X109,{1,2,3,4,5},{5,4,3,2,1})</f>
        <v>2</v>
      </c>
      <c r="Z109">
        <f t="shared" si="2"/>
        <v>64</v>
      </c>
      <c r="AA109">
        <f t="shared" si="3"/>
        <v>3.76</v>
      </c>
      <c r="AB109" s="1"/>
    </row>
    <row r="110" spans="1:28" x14ac:dyDescent="0.3">
      <c r="A110" s="30">
        <v>119</v>
      </c>
      <c r="B110" s="1" t="s">
        <v>440</v>
      </c>
      <c r="C110" s="2">
        <v>1</v>
      </c>
      <c r="D110">
        <v>5</v>
      </c>
      <c r="E110">
        <v>2</v>
      </c>
      <c r="F110">
        <v>3</v>
      </c>
      <c r="G110">
        <v>4</v>
      </c>
      <c r="H110">
        <v>2</v>
      </c>
      <c r="I110" s="37">
        <f>LOOKUP(H110,{1,2,3,4,5},{5,4,3,2,1})</f>
        <v>4</v>
      </c>
      <c r="J110">
        <v>1</v>
      </c>
      <c r="K110" s="37">
        <f>LOOKUP(J110,{1,2,3,4,5},{5,4,3,2,1})</f>
        <v>5</v>
      </c>
      <c r="L110">
        <v>3</v>
      </c>
      <c r="M110">
        <v>2</v>
      </c>
      <c r="N110" s="37">
        <f>LOOKUP(M110,{1,2,3,4,5},{5,4,3,2,1})</f>
        <v>4</v>
      </c>
      <c r="O110">
        <v>2</v>
      </c>
      <c r="P110">
        <v>3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2</v>
      </c>
      <c r="W110" s="37">
        <f>LOOKUP(V110,{1,2,3,4,5},{5,4,3,2,1})</f>
        <v>4</v>
      </c>
      <c r="X110">
        <v>2</v>
      </c>
      <c r="Y110" s="37">
        <f>LOOKUP(X110,{1,2,3,4,5},{5,4,3,2,1})</f>
        <v>4</v>
      </c>
      <c r="Z110">
        <f t="shared" si="2"/>
        <v>63</v>
      </c>
      <c r="AA110">
        <f t="shared" si="3"/>
        <v>3.71</v>
      </c>
      <c r="AB110" s="1"/>
    </row>
    <row r="111" spans="1:28" x14ac:dyDescent="0.3">
      <c r="A111" s="30">
        <v>120</v>
      </c>
      <c r="B111" s="1" t="s">
        <v>440</v>
      </c>
      <c r="C111" s="2">
        <v>1</v>
      </c>
      <c r="D111">
        <v>4</v>
      </c>
      <c r="E111">
        <v>4</v>
      </c>
      <c r="F111">
        <v>4</v>
      </c>
      <c r="G111">
        <v>4</v>
      </c>
      <c r="H111">
        <v>4</v>
      </c>
      <c r="I111" s="37">
        <f>LOOKUP(H111,{1,2,3,4,5},{5,4,3,2,1})</f>
        <v>2</v>
      </c>
      <c r="J111">
        <v>2</v>
      </c>
      <c r="K111" s="37">
        <f>LOOKUP(J111,{1,2,3,4,5},{5,4,3,2,1})</f>
        <v>4</v>
      </c>
      <c r="L111">
        <v>3</v>
      </c>
      <c r="M111">
        <v>3</v>
      </c>
      <c r="N111" s="37">
        <f>LOOKUP(M111,{1,2,3,4,5},{5,4,3,2,1})</f>
        <v>3</v>
      </c>
      <c r="O111">
        <v>2</v>
      </c>
      <c r="P111">
        <v>3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3</v>
      </c>
      <c r="W111" s="37">
        <f>LOOKUP(V111,{1,2,3,4,5},{5,4,3,2,1})</f>
        <v>3</v>
      </c>
      <c r="X111">
        <v>3</v>
      </c>
      <c r="Y111" s="37">
        <f>LOOKUP(X111,{1,2,3,4,5},{5,4,3,2,1})</f>
        <v>3</v>
      </c>
      <c r="Z111">
        <f t="shared" si="2"/>
        <v>59</v>
      </c>
      <c r="AA111">
        <f t="shared" si="3"/>
        <v>3.47</v>
      </c>
      <c r="AB111" s="1"/>
    </row>
    <row r="112" spans="1:28" x14ac:dyDescent="0.3">
      <c r="A112" s="30">
        <v>121</v>
      </c>
      <c r="B112" s="1" t="s">
        <v>440</v>
      </c>
      <c r="C112" s="2">
        <v>1</v>
      </c>
      <c r="D112">
        <v>4</v>
      </c>
      <c r="E112">
        <v>3</v>
      </c>
      <c r="F112">
        <v>2</v>
      </c>
      <c r="G112">
        <v>2</v>
      </c>
      <c r="H112">
        <v>4</v>
      </c>
      <c r="I112" s="37">
        <f>LOOKUP(H112,{1,2,3,4,5},{5,4,3,2,1})</f>
        <v>2</v>
      </c>
      <c r="J112">
        <v>2</v>
      </c>
      <c r="K112" s="37">
        <f>LOOKUP(J112,{1,2,3,4,5},{5,4,3,2,1})</f>
        <v>4</v>
      </c>
      <c r="L112">
        <v>2</v>
      </c>
      <c r="M112">
        <v>4</v>
      </c>
      <c r="N112" s="37">
        <f>LOOKUP(M112,{1,2,3,4,5},{5,4,3,2,1})</f>
        <v>2</v>
      </c>
      <c r="O112">
        <v>2</v>
      </c>
      <c r="P112">
        <v>4</v>
      </c>
      <c r="Q112">
        <v>4</v>
      </c>
      <c r="R112">
        <v>3</v>
      </c>
      <c r="S112">
        <v>4</v>
      </c>
      <c r="T112">
        <v>3</v>
      </c>
      <c r="U112">
        <v>4</v>
      </c>
      <c r="V112">
        <v>3</v>
      </c>
      <c r="W112" s="37">
        <f>LOOKUP(V112,{1,2,3,4,5},{5,4,3,2,1})</f>
        <v>3</v>
      </c>
      <c r="X112">
        <v>4</v>
      </c>
      <c r="Y112" s="37">
        <f>LOOKUP(X112,{1,2,3,4,5},{5,4,3,2,1})</f>
        <v>2</v>
      </c>
      <c r="Z112">
        <f t="shared" si="2"/>
        <v>50</v>
      </c>
      <c r="AA112">
        <f t="shared" si="3"/>
        <v>2.94</v>
      </c>
      <c r="AB112" s="1"/>
    </row>
    <row r="113" spans="1:28" x14ac:dyDescent="0.3">
      <c r="A113" s="30">
        <v>122</v>
      </c>
      <c r="B113" s="1" t="s">
        <v>440</v>
      </c>
      <c r="C113" s="2">
        <v>1</v>
      </c>
      <c r="D113">
        <v>5</v>
      </c>
      <c r="E113">
        <v>1</v>
      </c>
      <c r="F113">
        <v>4</v>
      </c>
      <c r="G113">
        <v>4</v>
      </c>
      <c r="H113">
        <v>4</v>
      </c>
      <c r="I113" s="37">
        <f>LOOKUP(H113,{1,2,3,4,5},{5,4,3,2,1})</f>
        <v>2</v>
      </c>
      <c r="J113">
        <v>2</v>
      </c>
      <c r="K113" s="37">
        <f>LOOKUP(J113,{1,2,3,4,5},{5,4,3,2,1})</f>
        <v>4</v>
      </c>
      <c r="L113">
        <v>1</v>
      </c>
      <c r="M113">
        <v>4</v>
      </c>
      <c r="N113" s="37">
        <f>LOOKUP(M113,{1,2,3,4,5},{5,4,3,2,1})</f>
        <v>2</v>
      </c>
      <c r="O113">
        <v>1</v>
      </c>
      <c r="P113">
        <v>4</v>
      </c>
      <c r="Q113">
        <v>4</v>
      </c>
      <c r="R113">
        <v>4</v>
      </c>
      <c r="S113">
        <v>4</v>
      </c>
      <c r="T113">
        <v>5</v>
      </c>
      <c r="U113">
        <v>5</v>
      </c>
      <c r="V113">
        <v>4</v>
      </c>
      <c r="W113" s="37">
        <f>LOOKUP(V113,{1,2,3,4,5},{5,4,3,2,1})</f>
        <v>2</v>
      </c>
      <c r="X113">
        <v>1</v>
      </c>
      <c r="Y113" s="37">
        <f>LOOKUP(X113,{1,2,3,4,5},{5,4,3,2,1})</f>
        <v>5</v>
      </c>
      <c r="Z113">
        <f t="shared" si="2"/>
        <v>57</v>
      </c>
      <c r="AA113">
        <f t="shared" si="3"/>
        <v>3.35</v>
      </c>
      <c r="AB113" s="1"/>
    </row>
    <row r="114" spans="1:28" x14ac:dyDescent="0.3">
      <c r="A114" s="30">
        <v>123</v>
      </c>
      <c r="B114" s="1" t="s">
        <v>440</v>
      </c>
      <c r="C114" s="2">
        <v>1</v>
      </c>
      <c r="D114">
        <v>5</v>
      </c>
      <c r="E114">
        <v>5</v>
      </c>
      <c r="F114">
        <v>2</v>
      </c>
      <c r="G114">
        <v>4</v>
      </c>
      <c r="H114">
        <v>4</v>
      </c>
      <c r="I114" s="37">
        <f>LOOKUP(H114,{1,2,3,4,5},{5,4,3,2,1})</f>
        <v>2</v>
      </c>
      <c r="J114">
        <v>2</v>
      </c>
      <c r="K114" s="37">
        <f>LOOKUP(J114,{1,2,3,4,5},{5,4,3,2,1})</f>
        <v>4</v>
      </c>
      <c r="L114">
        <v>3</v>
      </c>
      <c r="M114">
        <v>5</v>
      </c>
      <c r="N114" s="37">
        <f>LOOKUP(M114,{1,2,3,4,5},{5,4,3,2,1})</f>
        <v>1</v>
      </c>
      <c r="O114">
        <v>1</v>
      </c>
      <c r="P114">
        <v>4</v>
      </c>
      <c r="Q114">
        <v>4</v>
      </c>
      <c r="R114">
        <v>4</v>
      </c>
      <c r="S114">
        <v>2</v>
      </c>
      <c r="T114">
        <v>4</v>
      </c>
      <c r="U114">
        <v>4</v>
      </c>
      <c r="V114">
        <v>2</v>
      </c>
      <c r="W114" s="37">
        <f>LOOKUP(V114,{1,2,3,4,5},{5,4,3,2,1})</f>
        <v>4</v>
      </c>
      <c r="X114">
        <v>2</v>
      </c>
      <c r="Y114" s="37">
        <f>LOOKUP(X114,{1,2,3,4,5},{5,4,3,2,1})</f>
        <v>4</v>
      </c>
      <c r="Z114">
        <f t="shared" si="2"/>
        <v>57</v>
      </c>
      <c r="AA114">
        <f t="shared" si="3"/>
        <v>3.35</v>
      </c>
      <c r="AB114" s="1"/>
    </row>
    <row r="115" spans="1:28" x14ac:dyDescent="0.3">
      <c r="A115" s="30">
        <v>124</v>
      </c>
      <c r="B115" s="1" t="s">
        <v>440</v>
      </c>
      <c r="C115" s="2">
        <v>1</v>
      </c>
      <c r="D115">
        <v>5</v>
      </c>
      <c r="E115">
        <v>4</v>
      </c>
      <c r="F115">
        <v>1</v>
      </c>
      <c r="G115">
        <v>2</v>
      </c>
      <c r="H115">
        <v>3</v>
      </c>
      <c r="I115" s="37">
        <f>LOOKUP(H115,{1,2,3,4,5},{5,4,3,2,1})</f>
        <v>3</v>
      </c>
      <c r="J115">
        <v>1</v>
      </c>
      <c r="K115" s="37">
        <f>LOOKUP(J115,{1,2,3,4,5},{5,4,3,2,1})</f>
        <v>5</v>
      </c>
      <c r="L115">
        <v>4</v>
      </c>
      <c r="M115">
        <v>2</v>
      </c>
      <c r="N115" s="37">
        <f>LOOKUP(M115,{1,2,3,4,5},{5,4,3,2,1})</f>
        <v>4</v>
      </c>
      <c r="O115">
        <v>2</v>
      </c>
      <c r="P115">
        <v>2</v>
      </c>
      <c r="Q115">
        <v>5</v>
      </c>
      <c r="R115">
        <v>3</v>
      </c>
      <c r="S115">
        <v>4</v>
      </c>
      <c r="T115">
        <v>4</v>
      </c>
      <c r="U115">
        <v>5</v>
      </c>
      <c r="V115">
        <v>4</v>
      </c>
      <c r="W115" s="37">
        <f>LOOKUP(V115,{1,2,3,4,5},{5,4,3,2,1})</f>
        <v>2</v>
      </c>
      <c r="X115">
        <v>2</v>
      </c>
      <c r="Y115" s="37">
        <f>LOOKUP(X115,{1,2,3,4,5},{5,4,3,2,1})</f>
        <v>4</v>
      </c>
      <c r="Z115">
        <f t="shared" si="2"/>
        <v>59</v>
      </c>
      <c r="AA115">
        <f t="shared" si="3"/>
        <v>3.47</v>
      </c>
      <c r="AB115" s="1"/>
    </row>
    <row r="116" spans="1:28" x14ac:dyDescent="0.3">
      <c r="A116" s="30">
        <v>125</v>
      </c>
      <c r="B116" s="1" t="s">
        <v>440</v>
      </c>
      <c r="C116" s="2">
        <v>1</v>
      </c>
      <c r="D116">
        <v>5</v>
      </c>
      <c r="E116">
        <v>5</v>
      </c>
      <c r="F116">
        <v>3</v>
      </c>
      <c r="G116">
        <v>3</v>
      </c>
      <c r="H116">
        <v>1</v>
      </c>
      <c r="I116" s="37">
        <f>LOOKUP(H116,{1,2,3,4,5},{5,4,3,2,1})</f>
        <v>5</v>
      </c>
      <c r="J116">
        <v>1</v>
      </c>
      <c r="K116" s="37">
        <f>LOOKUP(J116,{1,2,3,4,5},{5,4,3,2,1})</f>
        <v>5</v>
      </c>
      <c r="L116">
        <v>3</v>
      </c>
      <c r="M116">
        <v>1</v>
      </c>
      <c r="N116" s="37">
        <f>LOOKUP(M116,{1,2,3,4,5},{5,4,3,2,1})</f>
        <v>5</v>
      </c>
      <c r="O116">
        <v>3</v>
      </c>
      <c r="P116">
        <v>4</v>
      </c>
      <c r="Q116">
        <v>4</v>
      </c>
      <c r="R116">
        <v>3</v>
      </c>
      <c r="S116">
        <v>4</v>
      </c>
      <c r="T116">
        <v>3</v>
      </c>
      <c r="U116">
        <v>5</v>
      </c>
      <c r="V116">
        <v>3</v>
      </c>
      <c r="W116" s="37">
        <f>LOOKUP(V116,{1,2,3,4,5},{5,4,3,2,1})</f>
        <v>3</v>
      </c>
      <c r="X116">
        <v>3</v>
      </c>
      <c r="Y116" s="37">
        <f>LOOKUP(X116,{1,2,3,4,5},{5,4,3,2,1})</f>
        <v>3</v>
      </c>
      <c r="Z116">
        <f t="shared" si="2"/>
        <v>66</v>
      </c>
      <c r="AA116">
        <f t="shared" si="3"/>
        <v>3.88</v>
      </c>
      <c r="AB116" s="1"/>
    </row>
    <row r="117" spans="1:28" x14ac:dyDescent="0.3">
      <c r="A117" s="30">
        <v>126</v>
      </c>
      <c r="B117" s="1" t="s">
        <v>440</v>
      </c>
      <c r="C117" s="2">
        <v>1</v>
      </c>
      <c r="D117">
        <v>4</v>
      </c>
      <c r="E117">
        <v>4</v>
      </c>
      <c r="F117">
        <v>2</v>
      </c>
      <c r="G117">
        <v>4</v>
      </c>
      <c r="H117">
        <v>2</v>
      </c>
      <c r="I117" s="37">
        <f>LOOKUP(H117,{1,2,3,4,5},{5,4,3,2,1})</f>
        <v>4</v>
      </c>
      <c r="J117">
        <v>1</v>
      </c>
      <c r="K117" s="37">
        <f>LOOKUP(J117,{1,2,3,4,5},{5,4,3,2,1})</f>
        <v>5</v>
      </c>
      <c r="L117">
        <v>3</v>
      </c>
      <c r="M117">
        <v>2</v>
      </c>
      <c r="N117" s="37">
        <f>LOOKUP(M117,{1,2,3,4,5},{5,4,3,2,1})</f>
        <v>4</v>
      </c>
      <c r="O117">
        <v>2</v>
      </c>
      <c r="P117">
        <v>4</v>
      </c>
      <c r="Q117">
        <v>5</v>
      </c>
      <c r="R117">
        <v>2</v>
      </c>
      <c r="S117">
        <v>4</v>
      </c>
      <c r="T117">
        <v>4</v>
      </c>
      <c r="U117">
        <v>5</v>
      </c>
      <c r="V117">
        <v>1</v>
      </c>
      <c r="W117" s="37">
        <f>LOOKUP(V117,{1,2,3,4,5},{5,4,3,2,1})</f>
        <v>5</v>
      </c>
      <c r="X117">
        <v>1</v>
      </c>
      <c r="Y117" s="37">
        <f>LOOKUP(X117,{1,2,3,4,5},{5,4,3,2,1})</f>
        <v>5</v>
      </c>
      <c r="Z117">
        <f t="shared" si="2"/>
        <v>66</v>
      </c>
      <c r="AA117">
        <f t="shared" si="3"/>
        <v>3.88</v>
      </c>
      <c r="AB117" s="1"/>
    </row>
    <row r="118" spans="1:28" x14ac:dyDescent="0.3">
      <c r="A118" s="30">
        <v>127</v>
      </c>
      <c r="B118" s="1" t="s">
        <v>440</v>
      </c>
      <c r="C118" s="2">
        <v>1</v>
      </c>
      <c r="D118">
        <v>4</v>
      </c>
      <c r="E118">
        <v>4</v>
      </c>
      <c r="F118">
        <v>2</v>
      </c>
      <c r="G118">
        <v>2</v>
      </c>
      <c r="H118">
        <v>2</v>
      </c>
      <c r="I118" s="37">
        <f>LOOKUP(H118,{1,2,3,4,5},{5,4,3,2,1})</f>
        <v>4</v>
      </c>
      <c r="J118">
        <v>2</v>
      </c>
      <c r="K118" s="37">
        <f>LOOKUP(J118,{1,2,3,4,5},{5,4,3,2,1})</f>
        <v>4</v>
      </c>
      <c r="L118">
        <v>4</v>
      </c>
      <c r="M118">
        <v>1</v>
      </c>
      <c r="N118" s="37">
        <f>LOOKUP(M118,{1,2,3,4,5},{5,4,3,2,1})</f>
        <v>5</v>
      </c>
      <c r="O118">
        <v>2</v>
      </c>
      <c r="P118">
        <v>3</v>
      </c>
      <c r="Q118">
        <v>4</v>
      </c>
      <c r="R118">
        <v>4</v>
      </c>
      <c r="S118">
        <v>4</v>
      </c>
      <c r="T118">
        <v>3</v>
      </c>
      <c r="U118">
        <v>4</v>
      </c>
      <c r="V118">
        <v>4</v>
      </c>
      <c r="W118" s="37">
        <f>LOOKUP(V118,{1,2,3,4,5},{5,4,3,2,1})</f>
        <v>2</v>
      </c>
      <c r="X118">
        <v>4</v>
      </c>
      <c r="Y118" s="37">
        <f>LOOKUP(X118,{1,2,3,4,5},{5,4,3,2,1})</f>
        <v>2</v>
      </c>
      <c r="Z118">
        <f t="shared" si="2"/>
        <v>57</v>
      </c>
      <c r="AA118">
        <f t="shared" si="3"/>
        <v>3.35</v>
      </c>
      <c r="AB118" s="1"/>
    </row>
    <row r="119" spans="1:28" x14ac:dyDescent="0.3">
      <c r="A119" s="30">
        <v>128</v>
      </c>
      <c r="B119" s="1" t="s">
        <v>440</v>
      </c>
      <c r="C119" s="2">
        <v>1</v>
      </c>
      <c r="D119">
        <v>5</v>
      </c>
      <c r="E119">
        <v>1</v>
      </c>
      <c r="F119">
        <v>1</v>
      </c>
      <c r="G119">
        <v>1</v>
      </c>
      <c r="H119">
        <v>5</v>
      </c>
      <c r="I119" s="37">
        <f>LOOKUP(H119,{1,2,3,4,5},{5,4,3,2,1})</f>
        <v>1</v>
      </c>
      <c r="J119">
        <v>2</v>
      </c>
      <c r="K119" s="37">
        <f>LOOKUP(J119,{1,2,3,4,5},{5,4,3,2,1})</f>
        <v>4</v>
      </c>
      <c r="L119">
        <v>4</v>
      </c>
      <c r="M119">
        <v>1</v>
      </c>
      <c r="N119" s="37">
        <f>LOOKUP(M119,{1,2,3,4,5},{5,4,3,2,1})</f>
        <v>5</v>
      </c>
      <c r="O119">
        <v>2</v>
      </c>
      <c r="P119">
        <v>4</v>
      </c>
      <c r="Q119">
        <v>4</v>
      </c>
      <c r="R119">
        <v>1</v>
      </c>
      <c r="S119">
        <v>2</v>
      </c>
      <c r="T119">
        <v>2</v>
      </c>
      <c r="U119">
        <v>2</v>
      </c>
      <c r="V119">
        <v>1</v>
      </c>
      <c r="W119" s="37">
        <f>LOOKUP(V119,{1,2,3,4,5},{5,4,3,2,1})</f>
        <v>5</v>
      </c>
      <c r="X119">
        <v>2</v>
      </c>
      <c r="Y119" s="37">
        <f>LOOKUP(X119,{1,2,3,4,5},{5,4,3,2,1})</f>
        <v>4</v>
      </c>
      <c r="Z119">
        <f t="shared" si="2"/>
        <v>48</v>
      </c>
      <c r="AA119">
        <f t="shared" si="3"/>
        <v>2.82</v>
      </c>
      <c r="AB119" s="1"/>
    </row>
    <row r="120" spans="1:28" x14ac:dyDescent="0.3">
      <c r="A120" s="30">
        <v>130</v>
      </c>
      <c r="B120" s="1" t="s">
        <v>440</v>
      </c>
      <c r="C120" s="2">
        <v>1</v>
      </c>
      <c r="D120">
        <v>3</v>
      </c>
      <c r="E120">
        <v>3</v>
      </c>
      <c r="F120">
        <v>4</v>
      </c>
      <c r="G120">
        <v>4</v>
      </c>
      <c r="H120">
        <v>4</v>
      </c>
      <c r="I120" s="37">
        <f>LOOKUP(H120,{1,2,3,4,5},{5,4,3,2,1})</f>
        <v>2</v>
      </c>
      <c r="J120">
        <v>2</v>
      </c>
      <c r="K120" s="37">
        <f>LOOKUP(J120,{1,2,3,4,5},{5,4,3,2,1})</f>
        <v>4</v>
      </c>
      <c r="L120">
        <v>4</v>
      </c>
      <c r="M120">
        <v>2</v>
      </c>
      <c r="N120" s="37">
        <f>LOOKUP(M120,{1,2,3,4,5},{5,4,3,2,1})</f>
        <v>4</v>
      </c>
      <c r="O120">
        <v>1</v>
      </c>
      <c r="P120">
        <v>3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3</v>
      </c>
      <c r="W120" s="37">
        <f>LOOKUP(V120,{1,2,3,4,5},{5,4,3,2,1})</f>
        <v>3</v>
      </c>
      <c r="X120">
        <v>2</v>
      </c>
      <c r="Y120" s="37">
        <f>LOOKUP(X120,{1,2,3,4,5},{5,4,3,2,1})</f>
        <v>4</v>
      </c>
      <c r="Z120">
        <f t="shared" si="2"/>
        <v>59</v>
      </c>
      <c r="AA120">
        <f t="shared" si="3"/>
        <v>3.47</v>
      </c>
      <c r="AB120" s="1"/>
    </row>
    <row r="121" spans="1:28" x14ac:dyDescent="0.3">
      <c r="A121" s="30">
        <v>131</v>
      </c>
      <c r="B121" s="1" t="s">
        <v>440</v>
      </c>
      <c r="C121" s="2">
        <v>1</v>
      </c>
      <c r="D121">
        <v>4</v>
      </c>
      <c r="E121">
        <v>4</v>
      </c>
      <c r="F121">
        <v>2</v>
      </c>
      <c r="G121">
        <v>3</v>
      </c>
      <c r="H121">
        <v>4</v>
      </c>
      <c r="I121" s="37">
        <f>LOOKUP(H121,{1,2,3,4,5},{5,4,3,2,1})</f>
        <v>2</v>
      </c>
      <c r="J121">
        <v>2</v>
      </c>
      <c r="K121" s="37">
        <f>LOOKUP(J121,{1,2,3,4,5},{5,4,3,2,1})</f>
        <v>4</v>
      </c>
      <c r="L121">
        <v>3</v>
      </c>
      <c r="M121">
        <v>1</v>
      </c>
      <c r="N121" s="37">
        <f>LOOKUP(M121,{1,2,3,4,5},{5,4,3,2,1})</f>
        <v>5</v>
      </c>
      <c r="O121">
        <v>3</v>
      </c>
      <c r="P121">
        <v>3</v>
      </c>
      <c r="Q121">
        <v>5</v>
      </c>
      <c r="R121">
        <v>2</v>
      </c>
      <c r="S121">
        <v>4</v>
      </c>
      <c r="T121">
        <v>4</v>
      </c>
      <c r="U121">
        <v>5</v>
      </c>
      <c r="V121">
        <v>2</v>
      </c>
      <c r="W121" s="37">
        <f>LOOKUP(V121,{1,2,3,4,5},{5,4,3,2,1})</f>
        <v>4</v>
      </c>
      <c r="X121">
        <v>2</v>
      </c>
      <c r="Y121" s="37">
        <f>LOOKUP(X121,{1,2,3,4,5},{5,4,3,2,1})</f>
        <v>4</v>
      </c>
      <c r="Z121">
        <f t="shared" si="2"/>
        <v>61</v>
      </c>
      <c r="AA121">
        <f t="shared" si="3"/>
        <v>3.59</v>
      </c>
      <c r="AB121" s="1"/>
    </row>
    <row r="122" spans="1:28" x14ac:dyDescent="0.3">
      <c r="A122" s="30">
        <v>132</v>
      </c>
      <c r="B122" s="1" t="s">
        <v>440</v>
      </c>
      <c r="C122" s="2">
        <v>1</v>
      </c>
      <c r="D122">
        <v>4</v>
      </c>
      <c r="E122">
        <v>4</v>
      </c>
      <c r="F122">
        <v>4</v>
      </c>
      <c r="G122">
        <v>4</v>
      </c>
      <c r="H122">
        <v>4</v>
      </c>
      <c r="I122" s="37">
        <f>LOOKUP(H122,{1,2,3,4,5},{5,4,3,2,1})</f>
        <v>2</v>
      </c>
      <c r="J122">
        <v>2</v>
      </c>
      <c r="K122" s="37">
        <f>LOOKUP(J122,{1,2,3,4,5},{5,4,3,2,1})</f>
        <v>4</v>
      </c>
      <c r="L122">
        <v>4</v>
      </c>
      <c r="M122">
        <v>4</v>
      </c>
      <c r="N122" s="37">
        <f>LOOKUP(M122,{1,2,3,4,5},{5,4,3,2,1})</f>
        <v>2</v>
      </c>
      <c r="O122">
        <v>4</v>
      </c>
      <c r="P122">
        <v>4</v>
      </c>
      <c r="Q122">
        <v>4</v>
      </c>
      <c r="R122">
        <v>2</v>
      </c>
      <c r="S122">
        <v>4</v>
      </c>
      <c r="T122">
        <v>4</v>
      </c>
      <c r="U122">
        <v>4</v>
      </c>
      <c r="V122">
        <v>2</v>
      </c>
      <c r="W122" s="37">
        <f>LOOKUP(V122,{1,2,3,4,5},{5,4,3,2,1})</f>
        <v>4</v>
      </c>
      <c r="X122">
        <v>2</v>
      </c>
      <c r="Y122" s="37">
        <f>LOOKUP(X122,{1,2,3,4,5},{5,4,3,2,1})</f>
        <v>4</v>
      </c>
      <c r="Z122">
        <f t="shared" si="2"/>
        <v>62</v>
      </c>
      <c r="AA122">
        <f t="shared" si="3"/>
        <v>3.65</v>
      </c>
      <c r="AB122" s="1"/>
    </row>
    <row r="123" spans="1:28" x14ac:dyDescent="0.3">
      <c r="A123" s="30">
        <v>133</v>
      </c>
      <c r="B123" s="1" t="s">
        <v>440</v>
      </c>
      <c r="C123" s="2">
        <v>1</v>
      </c>
      <c r="D123">
        <v>4</v>
      </c>
      <c r="E123">
        <v>4</v>
      </c>
      <c r="F123">
        <v>1</v>
      </c>
      <c r="G123">
        <v>3</v>
      </c>
      <c r="H123">
        <v>4</v>
      </c>
      <c r="I123" s="37">
        <f>LOOKUP(H123,{1,2,3,4,5},{5,4,3,2,1})</f>
        <v>2</v>
      </c>
      <c r="J123">
        <v>1</v>
      </c>
      <c r="K123" s="37">
        <f>LOOKUP(J123,{1,2,3,4,5},{5,4,3,2,1})</f>
        <v>5</v>
      </c>
      <c r="L123">
        <v>4</v>
      </c>
      <c r="M123">
        <v>2</v>
      </c>
      <c r="N123" s="37">
        <f>LOOKUP(M123,{1,2,3,4,5},{5,4,3,2,1})</f>
        <v>4</v>
      </c>
      <c r="O123">
        <v>1</v>
      </c>
      <c r="P123">
        <v>2</v>
      </c>
      <c r="Q123">
        <v>5</v>
      </c>
      <c r="R123">
        <v>1</v>
      </c>
      <c r="S123">
        <v>1</v>
      </c>
      <c r="T123">
        <v>1</v>
      </c>
      <c r="U123">
        <v>1</v>
      </c>
      <c r="V123">
        <v>1</v>
      </c>
      <c r="W123" s="37">
        <f>LOOKUP(V123,{1,2,3,4,5},{5,4,3,2,1})</f>
        <v>5</v>
      </c>
      <c r="X123">
        <v>1</v>
      </c>
      <c r="Y123" s="37">
        <f>LOOKUP(X123,{1,2,3,4,5},{5,4,3,2,1})</f>
        <v>5</v>
      </c>
      <c r="Z123">
        <f t="shared" si="2"/>
        <v>49</v>
      </c>
      <c r="AA123">
        <f t="shared" si="3"/>
        <v>2.88</v>
      </c>
      <c r="AB123" s="1"/>
    </row>
    <row r="124" spans="1:28" x14ac:dyDescent="0.3">
      <c r="A124" s="30">
        <v>134</v>
      </c>
      <c r="B124" s="1" t="s">
        <v>440</v>
      </c>
      <c r="C124" s="2">
        <v>1</v>
      </c>
      <c r="D124">
        <v>4</v>
      </c>
      <c r="E124">
        <v>4</v>
      </c>
      <c r="F124">
        <v>4</v>
      </c>
      <c r="G124">
        <v>4</v>
      </c>
      <c r="H124">
        <v>2</v>
      </c>
      <c r="I124" s="37">
        <f>LOOKUP(H124,{1,2,3,4,5},{5,4,3,2,1})</f>
        <v>4</v>
      </c>
      <c r="J124">
        <v>1</v>
      </c>
      <c r="K124" s="37">
        <f>LOOKUP(J124,{1,2,3,4,5},{5,4,3,2,1})</f>
        <v>5</v>
      </c>
      <c r="L124">
        <v>4</v>
      </c>
      <c r="M124">
        <v>4</v>
      </c>
      <c r="N124" s="37">
        <f>LOOKUP(M124,{1,2,3,4,5},{5,4,3,2,1})</f>
        <v>2</v>
      </c>
      <c r="O124">
        <v>1</v>
      </c>
      <c r="P124">
        <v>4</v>
      </c>
      <c r="Q124">
        <v>5</v>
      </c>
      <c r="R124">
        <v>2</v>
      </c>
      <c r="S124">
        <v>4</v>
      </c>
      <c r="T124">
        <v>5</v>
      </c>
      <c r="U124">
        <v>5</v>
      </c>
      <c r="V124">
        <v>5</v>
      </c>
      <c r="W124" s="37">
        <f>LOOKUP(V124,{1,2,3,4,5},{5,4,3,2,1})</f>
        <v>1</v>
      </c>
      <c r="X124">
        <v>4</v>
      </c>
      <c r="Y124" s="37">
        <f>LOOKUP(X124,{1,2,3,4,5},{5,4,3,2,1})</f>
        <v>2</v>
      </c>
      <c r="Z124">
        <f t="shared" si="2"/>
        <v>60</v>
      </c>
      <c r="AA124">
        <f t="shared" si="3"/>
        <v>3.53</v>
      </c>
      <c r="AB124" s="1"/>
    </row>
    <row r="125" spans="1:28" x14ac:dyDescent="0.3">
      <c r="A125" s="30">
        <v>135</v>
      </c>
      <c r="B125" s="1" t="s">
        <v>440</v>
      </c>
      <c r="C125" s="2">
        <v>1</v>
      </c>
      <c r="D125">
        <v>3</v>
      </c>
      <c r="E125">
        <v>3</v>
      </c>
      <c r="F125">
        <v>4</v>
      </c>
      <c r="G125">
        <v>4</v>
      </c>
      <c r="H125">
        <v>4</v>
      </c>
      <c r="I125" s="37">
        <f>LOOKUP(H125,{1,2,3,4,5},{5,4,3,2,1})</f>
        <v>2</v>
      </c>
      <c r="J125">
        <v>2</v>
      </c>
      <c r="K125" s="37">
        <f>LOOKUP(J125,{1,2,3,4,5},{5,4,3,2,1})</f>
        <v>4</v>
      </c>
      <c r="L125">
        <v>5</v>
      </c>
      <c r="M125">
        <v>2</v>
      </c>
      <c r="N125" s="37">
        <f>LOOKUP(M125,{1,2,3,4,5},{5,4,3,2,1})</f>
        <v>4</v>
      </c>
      <c r="O125">
        <v>1</v>
      </c>
      <c r="P125">
        <v>2</v>
      </c>
      <c r="Q125">
        <v>4</v>
      </c>
      <c r="R125">
        <v>1</v>
      </c>
      <c r="S125">
        <v>4</v>
      </c>
      <c r="T125">
        <v>5</v>
      </c>
      <c r="U125">
        <v>1</v>
      </c>
      <c r="V125">
        <v>2</v>
      </c>
      <c r="W125" s="37">
        <f>LOOKUP(V125,{1,2,3,4,5},{5,4,3,2,1})</f>
        <v>4</v>
      </c>
      <c r="X125">
        <v>2</v>
      </c>
      <c r="Y125" s="37">
        <f>LOOKUP(X125,{1,2,3,4,5},{5,4,3,2,1})</f>
        <v>4</v>
      </c>
      <c r="Z125">
        <f t="shared" si="2"/>
        <v>55</v>
      </c>
      <c r="AA125">
        <f t="shared" si="3"/>
        <v>3.24</v>
      </c>
      <c r="AB125" s="1"/>
    </row>
    <row r="126" spans="1:28" x14ac:dyDescent="0.3">
      <c r="A126" s="30">
        <v>136</v>
      </c>
      <c r="B126" s="1" t="s">
        <v>440</v>
      </c>
      <c r="C126" s="2">
        <v>1</v>
      </c>
      <c r="D126">
        <v>4</v>
      </c>
      <c r="E126">
        <v>2</v>
      </c>
      <c r="F126">
        <v>2</v>
      </c>
      <c r="G126">
        <v>4</v>
      </c>
      <c r="H126">
        <v>3</v>
      </c>
      <c r="I126" s="37">
        <f>LOOKUP(H126,{1,2,3,4,5},{5,4,3,2,1})</f>
        <v>3</v>
      </c>
      <c r="J126">
        <v>2</v>
      </c>
      <c r="K126" s="37">
        <f>LOOKUP(J126,{1,2,3,4,5},{5,4,3,2,1})</f>
        <v>4</v>
      </c>
      <c r="L126">
        <v>3</v>
      </c>
      <c r="M126">
        <v>2</v>
      </c>
      <c r="N126" s="37">
        <f>LOOKUP(M126,{1,2,3,4,5},{5,4,3,2,1})</f>
        <v>4</v>
      </c>
      <c r="O126">
        <v>2</v>
      </c>
      <c r="P126">
        <v>5</v>
      </c>
      <c r="Q126">
        <v>4</v>
      </c>
      <c r="R126">
        <v>2</v>
      </c>
      <c r="S126">
        <v>4</v>
      </c>
      <c r="T126">
        <v>5</v>
      </c>
      <c r="U126">
        <v>4</v>
      </c>
      <c r="V126">
        <v>4</v>
      </c>
      <c r="W126" s="37">
        <f>LOOKUP(V126,{1,2,3,4,5},{5,4,3,2,1})</f>
        <v>2</v>
      </c>
      <c r="X126">
        <v>3</v>
      </c>
      <c r="Y126" s="37">
        <f>LOOKUP(X126,{1,2,3,4,5},{5,4,3,2,1})</f>
        <v>3</v>
      </c>
      <c r="Z126">
        <f t="shared" si="2"/>
        <v>57</v>
      </c>
      <c r="AA126">
        <f t="shared" si="3"/>
        <v>3.35</v>
      </c>
      <c r="AB126" s="1"/>
    </row>
    <row r="127" spans="1:28" x14ac:dyDescent="0.3">
      <c r="A127" s="30">
        <v>137</v>
      </c>
      <c r="B127" s="1" t="s">
        <v>440</v>
      </c>
      <c r="C127" s="2">
        <v>1</v>
      </c>
      <c r="D127">
        <v>5</v>
      </c>
      <c r="E127">
        <v>5</v>
      </c>
      <c r="F127">
        <v>4</v>
      </c>
      <c r="G127">
        <v>3</v>
      </c>
      <c r="H127">
        <v>4</v>
      </c>
      <c r="I127" s="37">
        <f>LOOKUP(H127,{1,2,3,4,5},{5,4,3,2,1})</f>
        <v>2</v>
      </c>
      <c r="J127">
        <v>2</v>
      </c>
      <c r="K127" s="37">
        <f>LOOKUP(J127,{1,2,3,4,5},{5,4,3,2,1})</f>
        <v>4</v>
      </c>
      <c r="L127">
        <v>3</v>
      </c>
      <c r="M127">
        <v>3</v>
      </c>
      <c r="N127" s="37">
        <f>LOOKUP(M127,{1,2,3,4,5},{5,4,3,2,1})</f>
        <v>3</v>
      </c>
      <c r="O127">
        <v>1</v>
      </c>
      <c r="P127">
        <v>3</v>
      </c>
      <c r="Q127">
        <v>4</v>
      </c>
      <c r="R127">
        <v>3</v>
      </c>
      <c r="S127">
        <v>3</v>
      </c>
      <c r="T127">
        <v>4</v>
      </c>
      <c r="U127">
        <v>4</v>
      </c>
      <c r="V127">
        <v>4</v>
      </c>
      <c r="W127" s="37">
        <f>LOOKUP(V127,{1,2,3,4,5},{5,4,3,2,1})</f>
        <v>2</v>
      </c>
      <c r="X127">
        <v>4</v>
      </c>
      <c r="Y127" s="37">
        <f>LOOKUP(X127,{1,2,3,4,5},{5,4,3,2,1})</f>
        <v>2</v>
      </c>
      <c r="Z127">
        <f t="shared" si="2"/>
        <v>55</v>
      </c>
      <c r="AA127">
        <f t="shared" si="3"/>
        <v>3.24</v>
      </c>
      <c r="AB127" s="1"/>
    </row>
    <row r="128" spans="1:28" x14ac:dyDescent="0.3">
      <c r="A128" s="30">
        <v>138</v>
      </c>
      <c r="B128" s="1" t="s">
        <v>440</v>
      </c>
      <c r="C128" s="32">
        <v>1</v>
      </c>
      <c r="D128" s="31">
        <v>5</v>
      </c>
      <c r="E128" s="31">
        <v>5</v>
      </c>
      <c r="F128" s="31">
        <v>5</v>
      </c>
      <c r="G128" s="31">
        <v>5</v>
      </c>
      <c r="H128" s="31">
        <v>5</v>
      </c>
      <c r="I128" s="31">
        <f>LOOKUP(H128,{1,2,3,4,5},{5,4,3,2,1})</f>
        <v>1</v>
      </c>
      <c r="J128" s="31">
        <v>1</v>
      </c>
      <c r="K128" s="31">
        <f>LOOKUP(J128,{1,2,3,4,5},{5,4,3,2,1})</f>
        <v>5</v>
      </c>
      <c r="L128" s="31">
        <v>5</v>
      </c>
      <c r="M128" s="31" t="s">
        <v>668</v>
      </c>
      <c r="N128" s="31" t="s">
        <v>668</v>
      </c>
      <c r="O128" s="31">
        <v>4</v>
      </c>
      <c r="P128" s="31">
        <v>4</v>
      </c>
      <c r="Q128" s="31">
        <v>5</v>
      </c>
      <c r="R128" s="31">
        <v>5</v>
      </c>
      <c r="S128" s="31">
        <v>5</v>
      </c>
      <c r="T128" s="31">
        <v>5</v>
      </c>
      <c r="U128" s="31">
        <v>5</v>
      </c>
      <c r="V128" s="31">
        <v>5</v>
      </c>
      <c r="W128" s="31">
        <f>LOOKUP(V128,{1,2,3,4,5},{5,4,3,2,1})</f>
        <v>1</v>
      </c>
      <c r="X128" s="31">
        <v>5</v>
      </c>
      <c r="Y128" s="31">
        <f>LOOKUP(X128,{1,2,3,4,5},{5,4,3,2,1})</f>
        <v>1</v>
      </c>
      <c r="Z128" s="31">
        <f t="shared" si="2"/>
        <v>66</v>
      </c>
      <c r="AA128" s="31">
        <f t="shared" si="3"/>
        <v>3.88</v>
      </c>
      <c r="AB128" s="1"/>
    </row>
    <row r="129" spans="1:28" x14ac:dyDescent="0.3">
      <c r="A129" s="30">
        <v>139</v>
      </c>
      <c r="B129" s="1" t="s">
        <v>440</v>
      </c>
      <c r="C129" s="2">
        <v>1</v>
      </c>
      <c r="D129">
        <v>4</v>
      </c>
      <c r="E129">
        <v>4</v>
      </c>
      <c r="F129">
        <v>3</v>
      </c>
      <c r="G129">
        <v>3</v>
      </c>
      <c r="H129">
        <v>4</v>
      </c>
      <c r="I129" s="37">
        <f>LOOKUP(H129,{1,2,3,4,5},{5,4,3,2,1})</f>
        <v>2</v>
      </c>
      <c r="J129">
        <v>2</v>
      </c>
      <c r="K129" s="37">
        <f>LOOKUP(J129,{1,2,3,4,5},{5,4,3,2,1})</f>
        <v>4</v>
      </c>
      <c r="L129">
        <v>4</v>
      </c>
      <c r="M129">
        <v>3</v>
      </c>
      <c r="N129" s="37">
        <f>LOOKUP(M129,{1,2,3,4,5},{5,4,3,2,1})</f>
        <v>3</v>
      </c>
      <c r="O129">
        <v>2</v>
      </c>
      <c r="P129">
        <v>4</v>
      </c>
      <c r="Q129">
        <v>4</v>
      </c>
      <c r="R129">
        <v>2</v>
      </c>
      <c r="S129">
        <v>3</v>
      </c>
      <c r="T129">
        <v>4</v>
      </c>
      <c r="U129">
        <v>4</v>
      </c>
      <c r="V129">
        <v>2</v>
      </c>
      <c r="W129" s="37">
        <f>LOOKUP(V129,{1,2,3,4,5},{5,4,3,2,1})</f>
        <v>4</v>
      </c>
      <c r="X129">
        <v>2</v>
      </c>
      <c r="Y129" s="37">
        <f>LOOKUP(X129,{1,2,3,4,5},{5,4,3,2,1})</f>
        <v>4</v>
      </c>
      <c r="Z129">
        <f t="shared" si="2"/>
        <v>58</v>
      </c>
      <c r="AA129">
        <f t="shared" si="3"/>
        <v>3.41</v>
      </c>
      <c r="AB129" s="1"/>
    </row>
    <row r="130" spans="1:28" x14ac:dyDescent="0.3">
      <c r="A130" s="30">
        <v>140</v>
      </c>
      <c r="B130" s="1" t="s">
        <v>440</v>
      </c>
      <c r="C130" s="2">
        <v>1</v>
      </c>
      <c r="D130">
        <v>5</v>
      </c>
      <c r="E130">
        <v>1</v>
      </c>
      <c r="F130">
        <v>1</v>
      </c>
      <c r="G130">
        <v>2</v>
      </c>
      <c r="H130">
        <v>2</v>
      </c>
      <c r="I130" s="37">
        <f>LOOKUP(H130,{1,2,3,4,5},{5,4,3,2,1})</f>
        <v>4</v>
      </c>
      <c r="J130">
        <v>5</v>
      </c>
      <c r="K130" s="37">
        <f>LOOKUP(J130,{1,2,3,4,5},{5,4,3,2,1})</f>
        <v>1</v>
      </c>
      <c r="L130">
        <v>1</v>
      </c>
      <c r="M130">
        <v>1</v>
      </c>
      <c r="N130" s="37">
        <f>LOOKUP(M130,{1,2,3,4,5},{5,4,3,2,1})</f>
        <v>5</v>
      </c>
      <c r="O130">
        <v>1</v>
      </c>
      <c r="P130">
        <v>4</v>
      </c>
      <c r="Q130">
        <v>5</v>
      </c>
      <c r="R130">
        <v>3</v>
      </c>
      <c r="S130">
        <v>1</v>
      </c>
      <c r="T130">
        <v>1</v>
      </c>
      <c r="U130">
        <v>1</v>
      </c>
      <c r="V130">
        <v>1</v>
      </c>
      <c r="W130" s="37">
        <f>LOOKUP(V130,{1,2,3,4,5},{5,4,3,2,1})</f>
        <v>5</v>
      </c>
      <c r="X130">
        <v>1</v>
      </c>
      <c r="Y130" s="37">
        <f>LOOKUP(X130,{1,2,3,4,5},{5,4,3,2,1})</f>
        <v>5</v>
      </c>
      <c r="Z130">
        <f t="shared" si="2"/>
        <v>46</v>
      </c>
      <c r="AA130">
        <f t="shared" si="3"/>
        <v>2.71</v>
      </c>
      <c r="AB130" s="1"/>
    </row>
    <row r="131" spans="1:28" x14ac:dyDescent="0.3">
      <c r="A131" s="30">
        <v>141</v>
      </c>
      <c r="B131" s="1" t="s">
        <v>440</v>
      </c>
      <c r="C131" s="2">
        <v>1</v>
      </c>
      <c r="D131">
        <v>5</v>
      </c>
      <c r="E131">
        <v>5</v>
      </c>
      <c r="F131">
        <v>1</v>
      </c>
      <c r="G131">
        <v>5</v>
      </c>
      <c r="H131">
        <v>3</v>
      </c>
      <c r="I131" s="37">
        <f>LOOKUP(H131,{1,2,3,4,5},{5,4,3,2,1})</f>
        <v>3</v>
      </c>
      <c r="J131">
        <v>4</v>
      </c>
      <c r="K131" s="37">
        <f>LOOKUP(J131,{1,2,3,4,5},{5,4,3,2,1})</f>
        <v>2</v>
      </c>
      <c r="L131">
        <v>5</v>
      </c>
      <c r="M131">
        <v>5</v>
      </c>
      <c r="N131" s="37">
        <f>LOOKUP(M131,{1,2,3,4,5},{5,4,3,2,1})</f>
        <v>1</v>
      </c>
      <c r="O131">
        <v>1</v>
      </c>
      <c r="P131">
        <v>1</v>
      </c>
      <c r="Q131">
        <v>1</v>
      </c>
      <c r="R131">
        <v>5</v>
      </c>
      <c r="S131">
        <v>1</v>
      </c>
      <c r="T131">
        <v>5</v>
      </c>
      <c r="U131">
        <v>5</v>
      </c>
      <c r="V131">
        <v>5</v>
      </c>
      <c r="W131" s="37">
        <f>LOOKUP(V131,{1,2,3,4,5},{5,4,3,2,1})</f>
        <v>1</v>
      </c>
      <c r="X131">
        <v>5</v>
      </c>
      <c r="Y131" s="37">
        <f>LOOKUP(X131,{1,2,3,4,5},{5,4,3,2,1})</f>
        <v>1</v>
      </c>
      <c r="Z131">
        <f t="shared" si="2"/>
        <v>48</v>
      </c>
      <c r="AA131">
        <f t="shared" si="3"/>
        <v>2.82</v>
      </c>
      <c r="AB131" s="1"/>
    </row>
    <row r="132" spans="1:28" x14ac:dyDescent="0.3">
      <c r="A132" s="30">
        <v>143</v>
      </c>
      <c r="B132" s="1" t="s">
        <v>440</v>
      </c>
      <c r="C132" s="2">
        <v>1</v>
      </c>
      <c r="D132">
        <v>5</v>
      </c>
      <c r="E132">
        <v>5</v>
      </c>
      <c r="F132">
        <v>1</v>
      </c>
      <c r="G132">
        <v>5</v>
      </c>
      <c r="H132">
        <v>3</v>
      </c>
      <c r="I132" s="37">
        <f>LOOKUP(H132,{1,2,3,4,5},{5,4,3,2,1})</f>
        <v>3</v>
      </c>
      <c r="J132">
        <v>4</v>
      </c>
      <c r="K132" s="37">
        <f>LOOKUP(J132,{1,2,3,4,5},{5,4,3,2,1})</f>
        <v>2</v>
      </c>
      <c r="L132">
        <v>5</v>
      </c>
      <c r="M132">
        <v>5</v>
      </c>
      <c r="N132" s="37">
        <f>LOOKUP(M132,{1,2,3,4,5},{5,4,3,2,1})</f>
        <v>1</v>
      </c>
      <c r="O132">
        <v>1</v>
      </c>
      <c r="P132">
        <v>1</v>
      </c>
      <c r="Q132">
        <v>1</v>
      </c>
      <c r="R132">
        <v>5</v>
      </c>
      <c r="S132">
        <v>1</v>
      </c>
      <c r="T132">
        <v>5</v>
      </c>
      <c r="U132">
        <v>5</v>
      </c>
      <c r="V132">
        <v>5</v>
      </c>
      <c r="W132" s="37">
        <f>LOOKUP(V132,{1,2,3,4,5},{5,4,3,2,1})</f>
        <v>1</v>
      </c>
      <c r="X132">
        <v>5</v>
      </c>
      <c r="Y132" s="37">
        <f>LOOKUP(X132,{1,2,3,4,5},{5,4,3,2,1})</f>
        <v>1</v>
      </c>
      <c r="Z132">
        <f t="shared" ref="Z132:Z178" si="4">SUM(D132,E132,F132,G132,I132,K132,L132,N132,O132,P132,Q132,R132,S132,T132,U132,W132,Y132)</f>
        <v>48</v>
      </c>
      <c r="AA132">
        <f t="shared" ref="AA132:AA178" si="5">ROUND((Z132/17), 2)</f>
        <v>2.82</v>
      </c>
      <c r="AB132" s="1"/>
    </row>
    <row r="133" spans="1:28" x14ac:dyDescent="0.3">
      <c r="A133" s="30">
        <v>144</v>
      </c>
      <c r="B133" s="1" t="s">
        <v>440</v>
      </c>
      <c r="C133" s="2">
        <v>1</v>
      </c>
      <c r="D133">
        <v>4</v>
      </c>
      <c r="E133">
        <v>1</v>
      </c>
      <c r="F133">
        <v>1</v>
      </c>
      <c r="G133">
        <v>4</v>
      </c>
      <c r="H133">
        <v>5</v>
      </c>
      <c r="I133" s="37">
        <f>LOOKUP(H133,{1,2,3,4,5},{5,4,3,2,1})</f>
        <v>1</v>
      </c>
      <c r="J133">
        <v>2</v>
      </c>
      <c r="K133" s="37">
        <f>LOOKUP(J133,{1,2,3,4,5},{5,4,3,2,1})</f>
        <v>4</v>
      </c>
      <c r="L133">
        <v>5</v>
      </c>
      <c r="M133">
        <v>5</v>
      </c>
      <c r="N133" s="37">
        <f>LOOKUP(M133,{1,2,3,4,5},{5,4,3,2,1})</f>
        <v>1</v>
      </c>
      <c r="O133">
        <v>1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5</v>
      </c>
      <c r="W133" s="37">
        <f>LOOKUP(V133,{1,2,3,4,5},{5,4,3,2,1})</f>
        <v>1</v>
      </c>
      <c r="X133">
        <v>5</v>
      </c>
      <c r="Y133" s="37">
        <f>LOOKUP(X133,{1,2,3,4,5},{5,4,3,2,1})</f>
        <v>1</v>
      </c>
      <c r="Z133">
        <f t="shared" si="4"/>
        <v>48</v>
      </c>
      <c r="AA133">
        <f t="shared" si="5"/>
        <v>2.82</v>
      </c>
      <c r="AB133" s="1"/>
    </row>
    <row r="134" spans="1:28" x14ac:dyDescent="0.3">
      <c r="A134" s="30">
        <v>145</v>
      </c>
      <c r="B134" s="1" t="s">
        <v>440</v>
      </c>
      <c r="C134" s="2">
        <v>1</v>
      </c>
      <c r="D134">
        <v>4</v>
      </c>
      <c r="E134">
        <v>4</v>
      </c>
      <c r="F134">
        <v>1</v>
      </c>
      <c r="G134">
        <v>3</v>
      </c>
      <c r="H134">
        <v>5</v>
      </c>
      <c r="I134" s="37">
        <f>LOOKUP(H134,{1,2,3,4,5},{5,4,3,2,1})</f>
        <v>1</v>
      </c>
      <c r="J134">
        <v>2</v>
      </c>
      <c r="K134" s="37">
        <f>LOOKUP(J134,{1,2,3,4,5},{5,4,3,2,1})</f>
        <v>4</v>
      </c>
      <c r="L134">
        <v>3</v>
      </c>
      <c r="M134">
        <v>5</v>
      </c>
      <c r="N134" s="37">
        <f>LOOKUP(M134,{1,2,3,4,5},{5,4,3,2,1})</f>
        <v>1</v>
      </c>
      <c r="O134">
        <v>1</v>
      </c>
      <c r="P134">
        <v>4</v>
      </c>
      <c r="Q134">
        <v>3</v>
      </c>
      <c r="R134">
        <v>4</v>
      </c>
      <c r="S134">
        <v>4</v>
      </c>
      <c r="T134">
        <v>4</v>
      </c>
      <c r="U134">
        <v>4</v>
      </c>
      <c r="V134">
        <v>3</v>
      </c>
      <c r="W134" s="37">
        <f>LOOKUP(V134,{1,2,3,4,5},{5,4,3,2,1})</f>
        <v>3</v>
      </c>
      <c r="X134">
        <v>3</v>
      </c>
      <c r="Y134" s="37">
        <f>LOOKUP(X134,{1,2,3,4,5},{5,4,3,2,1})</f>
        <v>3</v>
      </c>
      <c r="Z134">
        <f t="shared" si="4"/>
        <v>51</v>
      </c>
      <c r="AA134">
        <f t="shared" si="5"/>
        <v>3</v>
      </c>
      <c r="AB134" s="1"/>
    </row>
    <row r="135" spans="1:28" x14ac:dyDescent="0.3">
      <c r="A135" s="30">
        <v>146</v>
      </c>
      <c r="B135" s="1" t="s">
        <v>440</v>
      </c>
      <c r="C135" s="2">
        <v>1</v>
      </c>
      <c r="D135">
        <v>4</v>
      </c>
      <c r="E135">
        <v>4</v>
      </c>
      <c r="F135">
        <v>4</v>
      </c>
      <c r="G135">
        <v>4</v>
      </c>
      <c r="H135">
        <v>4</v>
      </c>
      <c r="I135" s="37">
        <f>LOOKUP(H135,{1,2,3,4,5},{5,4,3,2,1})</f>
        <v>2</v>
      </c>
      <c r="J135">
        <v>4</v>
      </c>
      <c r="K135" s="37">
        <f>LOOKUP(J135,{1,2,3,4,5},{5,4,3,2,1})</f>
        <v>2</v>
      </c>
      <c r="L135">
        <v>4</v>
      </c>
      <c r="M135">
        <v>4</v>
      </c>
      <c r="N135" s="37">
        <f>LOOKUP(M135,{1,2,3,4,5},{5,4,3,2,1})</f>
        <v>2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 s="37">
        <f>LOOKUP(V135,{1,2,3,4,5},{5,4,3,2,1})</f>
        <v>2</v>
      </c>
      <c r="X135">
        <v>4</v>
      </c>
      <c r="Y135" s="37">
        <f>LOOKUP(X135,{1,2,3,4,5},{5,4,3,2,1})</f>
        <v>2</v>
      </c>
      <c r="Z135">
        <f t="shared" si="4"/>
        <v>58</v>
      </c>
      <c r="AA135">
        <f t="shared" si="5"/>
        <v>3.41</v>
      </c>
      <c r="AB135" s="1"/>
    </row>
    <row r="136" spans="1:28" x14ac:dyDescent="0.3">
      <c r="A136" s="30">
        <v>147</v>
      </c>
      <c r="B136" s="1" t="s">
        <v>440</v>
      </c>
      <c r="C136" s="2">
        <v>1</v>
      </c>
      <c r="D136">
        <v>4</v>
      </c>
      <c r="E136">
        <v>1</v>
      </c>
      <c r="F136">
        <v>1</v>
      </c>
      <c r="G136">
        <v>2</v>
      </c>
      <c r="H136">
        <v>4</v>
      </c>
      <c r="I136" s="37">
        <f>LOOKUP(H136,{1,2,3,4,5},{5,4,3,2,1})</f>
        <v>2</v>
      </c>
      <c r="J136">
        <v>2</v>
      </c>
      <c r="K136" s="37">
        <f>LOOKUP(J136,{1,2,3,4,5},{5,4,3,2,1})</f>
        <v>4</v>
      </c>
      <c r="L136">
        <v>4</v>
      </c>
      <c r="M136">
        <v>5</v>
      </c>
      <c r="N136" s="37">
        <f>LOOKUP(M136,{1,2,3,4,5},{5,4,3,2,1})</f>
        <v>1</v>
      </c>
      <c r="O136">
        <v>1</v>
      </c>
      <c r="P136">
        <v>4</v>
      </c>
      <c r="Q136">
        <v>4</v>
      </c>
      <c r="R136">
        <v>5</v>
      </c>
      <c r="S136">
        <v>2</v>
      </c>
      <c r="T136">
        <v>4</v>
      </c>
      <c r="U136">
        <v>3</v>
      </c>
      <c r="V136">
        <v>2</v>
      </c>
      <c r="W136" s="37">
        <f>LOOKUP(V136,{1,2,3,4,5},{5,4,3,2,1})</f>
        <v>4</v>
      </c>
      <c r="X136">
        <v>2</v>
      </c>
      <c r="Y136" s="37">
        <f>LOOKUP(X136,{1,2,3,4,5},{5,4,3,2,1})</f>
        <v>4</v>
      </c>
      <c r="Z136">
        <f t="shared" si="4"/>
        <v>50</v>
      </c>
      <c r="AA136">
        <f t="shared" si="5"/>
        <v>2.94</v>
      </c>
      <c r="AB136" s="1"/>
    </row>
    <row r="137" spans="1:28" x14ac:dyDescent="0.3">
      <c r="A137" s="30">
        <v>148</v>
      </c>
      <c r="B137" s="1" t="s">
        <v>440</v>
      </c>
      <c r="C137" s="2">
        <v>1</v>
      </c>
      <c r="D137">
        <v>5</v>
      </c>
      <c r="E137">
        <v>4</v>
      </c>
      <c r="F137">
        <v>4</v>
      </c>
      <c r="G137">
        <v>4</v>
      </c>
      <c r="H137">
        <v>3</v>
      </c>
      <c r="I137" s="37">
        <f>LOOKUP(H137,{1,2,3,4,5},{5,4,3,2,1})</f>
        <v>3</v>
      </c>
      <c r="J137">
        <v>1</v>
      </c>
      <c r="K137" s="37">
        <f>LOOKUP(J137,{1,2,3,4,5},{5,4,3,2,1})</f>
        <v>5</v>
      </c>
      <c r="L137">
        <v>4</v>
      </c>
      <c r="M137">
        <v>1</v>
      </c>
      <c r="N137" s="37">
        <f>LOOKUP(M137,{1,2,3,4,5},{5,4,3,2,1})</f>
        <v>5</v>
      </c>
      <c r="O137">
        <v>1</v>
      </c>
      <c r="P137">
        <v>5</v>
      </c>
      <c r="Q137">
        <v>4</v>
      </c>
      <c r="R137">
        <v>3</v>
      </c>
      <c r="S137">
        <v>4</v>
      </c>
      <c r="T137">
        <v>3</v>
      </c>
      <c r="U137">
        <v>4</v>
      </c>
      <c r="V137">
        <v>2</v>
      </c>
      <c r="W137" s="37">
        <f>LOOKUP(V137,{1,2,3,4,5},{5,4,3,2,1})</f>
        <v>4</v>
      </c>
      <c r="X137">
        <v>2</v>
      </c>
      <c r="Y137" s="37">
        <f>LOOKUP(X137,{1,2,3,4,5},{5,4,3,2,1})</f>
        <v>4</v>
      </c>
      <c r="Z137">
        <f t="shared" si="4"/>
        <v>66</v>
      </c>
      <c r="AA137">
        <f t="shared" si="5"/>
        <v>3.88</v>
      </c>
      <c r="AB137" s="1"/>
    </row>
    <row r="138" spans="1:28" x14ac:dyDescent="0.3">
      <c r="A138" s="30">
        <v>149</v>
      </c>
      <c r="B138" s="1" t="s">
        <v>440</v>
      </c>
      <c r="C138" s="32">
        <v>1</v>
      </c>
      <c r="D138" s="31">
        <v>5</v>
      </c>
      <c r="E138" s="31">
        <v>5</v>
      </c>
      <c r="F138" s="31" t="s">
        <v>668</v>
      </c>
      <c r="G138" s="31">
        <v>1</v>
      </c>
      <c r="H138" s="31">
        <v>3</v>
      </c>
      <c r="I138" s="31">
        <f>LOOKUP(H138,{1,2,3,4,5},{5,4,3,2,1})</f>
        <v>3</v>
      </c>
      <c r="J138" s="31">
        <v>1</v>
      </c>
      <c r="K138" s="31">
        <f>LOOKUP(J138,{1,2,3,4,5},{5,4,3,2,1})</f>
        <v>5</v>
      </c>
      <c r="L138" s="31">
        <v>5</v>
      </c>
      <c r="M138" s="31">
        <v>5</v>
      </c>
      <c r="N138" s="31">
        <f>LOOKUP(M138,{1,2,3,4,5},{5,4,3,2,1})</f>
        <v>1</v>
      </c>
      <c r="O138" s="31">
        <v>1</v>
      </c>
      <c r="P138" s="31">
        <v>1</v>
      </c>
      <c r="Q138" s="31">
        <v>5</v>
      </c>
      <c r="R138" s="31">
        <v>5</v>
      </c>
      <c r="S138" s="31">
        <v>3</v>
      </c>
      <c r="T138" s="31">
        <v>5</v>
      </c>
      <c r="U138" s="31">
        <v>5</v>
      </c>
      <c r="V138" s="31">
        <v>2</v>
      </c>
      <c r="W138" s="31">
        <f>LOOKUP(V138,{1,2,3,4,5},{5,4,3,2,1})</f>
        <v>4</v>
      </c>
      <c r="X138" s="31">
        <v>2</v>
      </c>
      <c r="Y138" s="31">
        <f>LOOKUP(X138,{1,2,3,4,5},{5,4,3,2,1})</f>
        <v>4</v>
      </c>
      <c r="Z138" s="31">
        <f t="shared" si="4"/>
        <v>58</v>
      </c>
      <c r="AA138" s="31">
        <f t="shared" si="5"/>
        <v>3.41</v>
      </c>
      <c r="AB138" s="1"/>
    </row>
    <row r="139" spans="1:28" x14ac:dyDescent="0.3">
      <c r="A139" s="30">
        <v>150</v>
      </c>
      <c r="B139" s="1" t="s">
        <v>440</v>
      </c>
      <c r="C139" s="2">
        <v>1</v>
      </c>
      <c r="D139">
        <v>4</v>
      </c>
      <c r="E139">
        <v>4</v>
      </c>
      <c r="F139">
        <v>4</v>
      </c>
      <c r="G139">
        <v>4</v>
      </c>
      <c r="H139">
        <v>1</v>
      </c>
      <c r="I139" s="37">
        <f>LOOKUP(H139,{1,2,3,4,5},{5,4,3,2,1})</f>
        <v>5</v>
      </c>
      <c r="J139">
        <v>2</v>
      </c>
      <c r="K139" s="37">
        <f>LOOKUP(J139,{1,2,3,4,5},{5,4,3,2,1})</f>
        <v>4</v>
      </c>
      <c r="L139">
        <v>4</v>
      </c>
      <c r="M139">
        <v>1</v>
      </c>
      <c r="N139" s="37">
        <f>LOOKUP(M139,{1,2,3,4,5},{5,4,3,2,1})</f>
        <v>5</v>
      </c>
      <c r="O139">
        <v>3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3</v>
      </c>
      <c r="W139" s="37">
        <f>LOOKUP(V139,{1,2,3,4,5},{5,4,3,2,1})</f>
        <v>3</v>
      </c>
      <c r="X139">
        <v>3</v>
      </c>
      <c r="Y139" s="37">
        <f>LOOKUP(X139,{1,2,3,4,5},{5,4,3,2,1})</f>
        <v>3</v>
      </c>
      <c r="Z139">
        <f t="shared" si="4"/>
        <v>67</v>
      </c>
      <c r="AA139">
        <f t="shared" si="5"/>
        <v>3.94</v>
      </c>
      <c r="AB139" s="1"/>
    </row>
    <row r="140" spans="1:28" x14ac:dyDescent="0.3">
      <c r="A140" s="30">
        <v>151</v>
      </c>
      <c r="B140" s="1" t="s">
        <v>440</v>
      </c>
      <c r="C140" s="2">
        <v>1</v>
      </c>
      <c r="D140">
        <v>4</v>
      </c>
      <c r="E140">
        <v>2</v>
      </c>
      <c r="F140">
        <v>1</v>
      </c>
      <c r="G140">
        <v>4</v>
      </c>
      <c r="H140">
        <v>5</v>
      </c>
      <c r="I140" s="37">
        <f>LOOKUP(H140,{1,2,3,4,5},{5,4,3,2,1})</f>
        <v>1</v>
      </c>
      <c r="J140">
        <v>4</v>
      </c>
      <c r="K140" s="37">
        <f>LOOKUP(J140,{1,2,3,4,5},{5,4,3,2,1})</f>
        <v>2</v>
      </c>
      <c r="L140">
        <v>5</v>
      </c>
      <c r="M140">
        <v>3</v>
      </c>
      <c r="N140" s="37">
        <f>LOOKUP(M140,{1,2,3,4,5},{5,4,3,2,1})</f>
        <v>3</v>
      </c>
      <c r="O140">
        <v>3</v>
      </c>
      <c r="P140">
        <v>1</v>
      </c>
      <c r="Q140">
        <v>4</v>
      </c>
      <c r="R140">
        <v>3</v>
      </c>
      <c r="S140">
        <v>3</v>
      </c>
      <c r="T140">
        <v>5</v>
      </c>
      <c r="U140">
        <v>2</v>
      </c>
      <c r="V140">
        <v>4</v>
      </c>
      <c r="W140" s="37">
        <f>LOOKUP(V140,{1,2,3,4,5},{5,4,3,2,1})</f>
        <v>2</v>
      </c>
      <c r="X140">
        <v>3</v>
      </c>
      <c r="Y140" s="37">
        <f>LOOKUP(X140,{1,2,3,4,5},{5,4,3,2,1})</f>
        <v>3</v>
      </c>
      <c r="Z140">
        <f t="shared" si="4"/>
        <v>48</v>
      </c>
      <c r="AA140">
        <f t="shared" si="5"/>
        <v>2.82</v>
      </c>
      <c r="AB140" s="1"/>
    </row>
    <row r="141" spans="1:28" x14ac:dyDescent="0.3">
      <c r="A141" s="30">
        <v>152</v>
      </c>
      <c r="B141" s="1" t="s">
        <v>440</v>
      </c>
      <c r="C141" s="2">
        <v>1</v>
      </c>
      <c r="D141">
        <v>4</v>
      </c>
      <c r="E141">
        <v>5</v>
      </c>
      <c r="F141">
        <v>4</v>
      </c>
      <c r="G141">
        <v>2</v>
      </c>
      <c r="H141">
        <v>2</v>
      </c>
      <c r="I141" s="37">
        <f>LOOKUP(H141,{1,2,3,4,5},{5,4,3,2,1})</f>
        <v>4</v>
      </c>
      <c r="J141">
        <v>1</v>
      </c>
      <c r="K141" s="37">
        <f>LOOKUP(J141,{1,2,3,4,5},{5,4,3,2,1})</f>
        <v>5</v>
      </c>
      <c r="L141">
        <v>2</v>
      </c>
      <c r="M141">
        <v>2</v>
      </c>
      <c r="N141" s="37">
        <f>LOOKUP(M141,{1,2,3,4,5},{5,4,3,2,1})</f>
        <v>4</v>
      </c>
      <c r="O141">
        <v>2</v>
      </c>
      <c r="P141">
        <v>4</v>
      </c>
      <c r="Q141">
        <v>5</v>
      </c>
      <c r="R141">
        <v>2</v>
      </c>
      <c r="S141">
        <v>4</v>
      </c>
      <c r="T141">
        <v>3</v>
      </c>
      <c r="U141">
        <v>4</v>
      </c>
      <c r="V141">
        <v>2</v>
      </c>
      <c r="W141" s="37">
        <f>LOOKUP(V141,{1,2,3,4,5},{5,4,3,2,1})</f>
        <v>4</v>
      </c>
      <c r="X141">
        <v>2</v>
      </c>
      <c r="Y141" s="37">
        <f>LOOKUP(X141,{1,2,3,4,5},{5,4,3,2,1})</f>
        <v>4</v>
      </c>
      <c r="Z141">
        <f t="shared" si="4"/>
        <v>62</v>
      </c>
      <c r="AA141">
        <f t="shared" si="5"/>
        <v>3.65</v>
      </c>
      <c r="AB141" s="1"/>
    </row>
    <row r="142" spans="1:28" x14ac:dyDescent="0.3">
      <c r="A142" s="30">
        <v>153</v>
      </c>
      <c r="B142" s="1" t="s">
        <v>440</v>
      </c>
      <c r="C142" s="2">
        <v>1</v>
      </c>
      <c r="D142">
        <v>5</v>
      </c>
      <c r="E142">
        <v>5</v>
      </c>
      <c r="F142">
        <v>2</v>
      </c>
      <c r="G142">
        <v>3</v>
      </c>
      <c r="H142">
        <v>5</v>
      </c>
      <c r="I142" s="37">
        <f>LOOKUP(H142,{1,2,3,4,5},{5,4,3,2,1})</f>
        <v>1</v>
      </c>
      <c r="J142">
        <v>1</v>
      </c>
      <c r="K142" s="37">
        <f>LOOKUP(J142,{1,2,3,4,5},{5,4,3,2,1})</f>
        <v>5</v>
      </c>
      <c r="L142">
        <v>2</v>
      </c>
      <c r="M142">
        <v>1</v>
      </c>
      <c r="N142" s="37">
        <f>LOOKUP(M142,{1,2,3,4,5},{5,4,3,2,1})</f>
        <v>5</v>
      </c>
      <c r="O142">
        <v>5</v>
      </c>
      <c r="P142">
        <v>5</v>
      </c>
      <c r="Q142">
        <v>5</v>
      </c>
      <c r="R142">
        <v>3</v>
      </c>
      <c r="S142">
        <v>5</v>
      </c>
      <c r="T142">
        <v>5</v>
      </c>
      <c r="U142">
        <v>5</v>
      </c>
      <c r="V142">
        <v>2</v>
      </c>
      <c r="W142" s="37">
        <f>LOOKUP(V142,{1,2,3,4,5},{5,4,3,2,1})</f>
        <v>4</v>
      </c>
      <c r="X142">
        <v>2</v>
      </c>
      <c r="Y142" s="37">
        <f>LOOKUP(X142,{1,2,3,4,5},{5,4,3,2,1})</f>
        <v>4</v>
      </c>
      <c r="Z142">
        <f t="shared" si="4"/>
        <v>69</v>
      </c>
      <c r="AA142">
        <f t="shared" si="5"/>
        <v>4.0599999999999996</v>
      </c>
      <c r="AB142" s="1"/>
    </row>
    <row r="143" spans="1:28" x14ac:dyDescent="0.3">
      <c r="A143" s="30">
        <v>154</v>
      </c>
      <c r="B143" s="1" t="s">
        <v>440</v>
      </c>
      <c r="C143" s="2">
        <v>1</v>
      </c>
      <c r="D143">
        <v>4</v>
      </c>
      <c r="E143">
        <v>3</v>
      </c>
      <c r="F143">
        <v>3</v>
      </c>
      <c r="G143">
        <v>4</v>
      </c>
      <c r="H143">
        <v>4</v>
      </c>
      <c r="I143" s="37">
        <f>LOOKUP(H143,{1,2,3,4,5},{5,4,3,2,1})</f>
        <v>2</v>
      </c>
      <c r="J143">
        <v>3</v>
      </c>
      <c r="K143" s="37">
        <f>LOOKUP(J143,{1,2,3,4,5},{5,4,3,2,1})</f>
        <v>3</v>
      </c>
      <c r="L143">
        <v>4</v>
      </c>
      <c r="M143">
        <v>4</v>
      </c>
      <c r="N143" s="37">
        <f>LOOKUP(M143,{1,2,3,4,5},{5,4,3,2,1})</f>
        <v>2</v>
      </c>
      <c r="O143">
        <v>3</v>
      </c>
      <c r="P143">
        <v>4</v>
      </c>
      <c r="Q143">
        <v>4</v>
      </c>
      <c r="R143">
        <v>4</v>
      </c>
      <c r="S143">
        <v>3</v>
      </c>
      <c r="T143">
        <v>4</v>
      </c>
      <c r="U143">
        <v>4</v>
      </c>
      <c r="V143">
        <v>3</v>
      </c>
      <c r="W143" s="37">
        <f>LOOKUP(V143,{1,2,3,4,5},{5,4,3,2,1})</f>
        <v>3</v>
      </c>
      <c r="X143">
        <v>3</v>
      </c>
      <c r="Y143" s="37">
        <f>LOOKUP(X143,{1,2,3,4,5},{5,4,3,2,1})</f>
        <v>3</v>
      </c>
      <c r="Z143">
        <f t="shared" si="4"/>
        <v>57</v>
      </c>
      <c r="AA143">
        <f t="shared" si="5"/>
        <v>3.35</v>
      </c>
      <c r="AB143" s="1"/>
    </row>
    <row r="144" spans="1:28" x14ac:dyDescent="0.3">
      <c r="A144" s="30">
        <v>156</v>
      </c>
      <c r="B144" s="1" t="s">
        <v>440</v>
      </c>
      <c r="C144" s="2">
        <v>1</v>
      </c>
      <c r="D144">
        <v>2</v>
      </c>
      <c r="E144">
        <v>4</v>
      </c>
      <c r="F144">
        <v>5</v>
      </c>
      <c r="G144">
        <v>5</v>
      </c>
      <c r="H144">
        <v>5</v>
      </c>
      <c r="I144" s="37">
        <f>LOOKUP(H144,{1,2,3,4,5},{5,4,3,2,1})</f>
        <v>1</v>
      </c>
      <c r="J144">
        <v>3</v>
      </c>
      <c r="K144" s="37">
        <f>LOOKUP(J144,{1,2,3,4,5},{5,4,3,2,1})</f>
        <v>3</v>
      </c>
      <c r="L144">
        <v>4</v>
      </c>
      <c r="M144">
        <v>5</v>
      </c>
      <c r="N144" s="37">
        <f>LOOKUP(M144,{1,2,3,4,5},{5,4,3,2,1})</f>
        <v>1</v>
      </c>
      <c r="O144">
        <v>5</v>
      </c>
      <c r="P144">
        <v>3</v>
      </c>
      <c r="Q144">
        <v>5</v>
      </c>
      <c r="R144">
        <v>2</v>
      </c>
      <c r="S144">
        <v>5</v>
      </c>
      <c r="T144">
        <v>5</v>
      </c>
      <c r="U144">
        <v>5</v>
      </c>
      <c r="V144">
        <v>1</v>
      </c>
      <c r="W144" s="37">
        <f>LOOKUP(V144,{1,2,3,4,5},{5,4,3,2,1})</f>
        <v>5</v>
      </c>
      <c r="X144">
        <v>1</v>
      </c>
      <c r="Y144" s="37">
        <f>LOOKUP(X144,{1,2,3,4,5},{5,4,3,2,1})</f>
        <v>5</v>
      </c>
      <c r="Z144">
        <f t="shared" si="4"/>
        <v>65</v>
      </c>
      <c r="AA144">
        <f t="shared" si="5"/>
        <v>3.82</v>
      </c>
      <c r="AB144" s="1"/>
    </row>
    <row r="145" spans="1:28" x14ac:dyDescent="0.3">
      <c r="A145" s="30">
        <v>157</v>
      </c>
      <c r="B145" s="1" t="s">
        <v>440</v>
      </c>
      <c r="C145" s="2">
        <v>1</v>
      </c>
      <c r="D145">
        <v>3</v>
      </c>
      <c r="E145">
        <v>4</v>
      </c>
      <c r="F145">
        <v>2</v>
      </c>
      <c r="G145">
        <v>3</v>
      </c>
      <c r="H145">
        <v>4</v>
      </c>
      <c r="I145" s="37">
        <f>LOOKUP(H145,{1,2,3,4,5},{5,4,3,2,1})</f>
        <v>2</v>
      </c>
      <c r="J145">
        <v>5</v>
      </c>
      <c r="K145" s="37">
        <f>LOOKUP(J145,{1,2,3,4,5},{5,4,3,2,1})</f>
        <v>1</v>
      </c>
      <c r="L145">
        <v>3</v>
      </c>
      <c r="M145">
        <v>4</v>
      </c>
      <c r="N145" s="37">
        <f>LOOKUP(M145,{1,2,3,4,5},{5,4,3,2,1})</f>
        <v>2</v>
      </c>
      <c r="O145">
        <v>1</v>
      </c>
      <c r="P145">
        <v>2</v>
      </c>
      <c r="Q145">
        <v>5</v>
      </c>
      <c r="R145">
        <v>3</v>
      </c>
      <c r="S145">
        <v>3</v>
      </c>
      <c r="T145">
        <v>4</v>
      </c>
      <c r="U145">
        <v>5</v>
      </c>
      <c r="V145">
        <v>3</v>
      </c>
      <c r="W145" s="37">
        <f>LOOKUP(V145,{1,2,3,4,5},{5,4,3,2,1})</f>
        <v>3</v>
      </c>
      <c r="X145">
        <v>4</v>
      </c>
      <c r="Y145" s="37">
        <f>LOOKUP(X145,{1,2,3,4,5},{5,4,3,2,1})</f>
        <v>2</v>
      </c>
      <c r="Z145">
        <f t="shared" si="4"/>
        <v>48</v>
      </c>
      <c r="AA145">
        <f t="shared" si="5"/>
        <v>2.82</v>
      </c>
      <c r="AB145" s="1"/>
    </row>
    <row r="146" spans="1:28" x14ac:dyDescent="0.3">
      <c r="A146" s="30">
        <v>158</v>
      </c>
      <c r="B146" s="1" t="s">
        <v>440</v>
      </c>
      <c r="C146" s="2">
        <v>1</v>
      </c>
      <c r="D146">
        <v>4</v>
      </c>
      <c r="E146">
        <v>4</v>
      </c>
      <c r="F146">
        <v>5</v>
      </c>
      <c r="G146">
        <v>5</v>
      </c>
      <c r="H146">
        <v>5</v>
      </c>
      <c r="I146" s="37">
        <f>LOOKUP(H146,{1,2,3,4,5},{5,4,3,2,1})</f>
        <v>1</v>
      </c>
      <c r="J146">
        <v>3</v>
      </c>
      <c r="K146" s="37">
        <f>LOOKUP(J146,{1,2,3,4,5},{5,4,3,2,1})</f>
        <v>3</v>
      </c>
      <c r="L146">
        <v>4</v>
      </c>
      <c r="M146">
        <v>4</v>
      </c>
      <c r="N146" s="37">
        <f>LOOKUP(M146,{1,2,3,4,5},{5,4,3,2,1})</f>
        <v>2</v>
      </c>
      <c r="O146">
        <v>2</v>
      </c>
      <c r="P146">
        <v>4</v>
      </c>
      <c r="Q146">
        <v>5</v>
      </c>
      <c r="R146">
        <v>2</v>
      </c>
      <c r="S146">
        <v>5</v>
      </c>
      <c r="T146">
        <v>5</v>
      </c>
      <c r="U146">
        <v>5</v>
      </c>
      <c r="V146">
        <v>3</v>
      </c>
      <c r="W146" s="37">
        <f>LOOKUP(V146,{1,2,3,4,5},{5,4,3,2,1})</f>
        <v>3</v>
      </c>
      <c r="X146">
        <v>3</v>
      </c>
      <c r="Y146" s="37">
        <f>LOOKUP(X146,{1,2,3,4,5},{5,4,3,2,1})</f>
        <v>3</v>
      </c>
      <c r="Z146">
        <f t="shared" si="4"/>
        <v>62</v>
      </c>
      <c r="AA146">
        <f t="shared" si="5"/>
        <v>3.65</v>
      </c>
      <c r="AB146" s="1"/>
    </row>
    <row r="147" spans="1:28" x14ac:dyDescent="0.3">
      <c r="A147" s="30">
        <v>159</v>
      </c>
      <c r="B147" s="1" t="s">
        <v>440</v>
      </c>
      <c r="C147" s="2">
        <v>1</v>
      </c>
      <c r="D147">
        <v>4</v>
      </c>
      <c r="E147">
        <v>4</v>
      </c>
      <c r="F147">
        <v>4</v>
      </c>
      <c r="G147">
        <v>4</v>
      </c>
      <c r="H147">
        <v>2</v>
      </c>
      <c r="I147" s="37">
        <f>LOOKUP(H147,{1,2,3,4,5},{5,4,3,2,1})</f>
        <v>4</v>
      </c>
      <c r="J147">
        <v>2</v>
      </c>
      <c r="K147" s="37">
        <f>LOOKUP(J147,{1,2,3,4,5},{5,4,3,2,1})</f>
        <v>4</v>
      </c>
      <c r="L147">
        <v>2</v>
      </c>
      <c r="M147">
        <v>4</v>
      </c>
      <c r="N147" s="37">
        <f>LOOKUP(M147,{1,2,3,4,5},{5,4,3,2,1})</f>
        <v>2</v>
      </c>
      <c r="O147">
        <v>2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2</v>
      </c>
      <c r="W147" s="37">
        <f>LOOKUP(V147,{1,2,3,4,5},{5,4,3,2,1})</f>
        <v>4</v>
      </c>
      <c r="X147">
        <v>2</v>
      </c>
      <c r="Y147" s="37">
        <f>LOOKUP(X147,{1,2,3,4,5},{5,4,3,2,1})</f>
        <v>4</v>
      </c>
      <c r="Z147">
        <f t="shared" si="4"/>
        <v>62</v>
      </c>
      <c r="AA147">
        <f t="shared" si="5"/>
        <v>3.65</v>
      </c>
      <c r="AB147" s="1"/>
    </row>
    <row r="148" spans="1:28" x14ac:dyDescent="0.3">
      <c r="A148" s="30">
        <v>160</v>
      </c>
      <c r="B148" s="1" t="s">
        <v>440</v>
      </c>
      <c r="C148" s="2">
        <v>1</v>
      </c>
      <c r="D148">
        <v>5</v>
      </c>
      <c r="E148">
        <v>5</v>
      </c>
      <c r="F148">
        <v>2</v>
      </c>
      <c r="G148">
        <v>4</v>
      </c>
      <c r="H148">
        <v>4</v>
      </c>
      <c r="I148" s="37">
        <f>LOOKUP(H148,{1,2,3,4,5},{5,4,3,2,1})</f>
        <v>2</v>
      </c>
      <c r="J148">
        <v>2</v>
      </c>
      <c r="K148" s="37">
        <f>LOOKUP(J148,{1,2,3,4,5},{5,4,3,2,1})</f>
        <v>4</v>
      </c>
      <c r="L148">
        <v>4</v>
      </c>
      <c r="M148">
        <v>5</v>
      </c>
      <c r="N148" s="37">
        <f>LOOKUP(M148,{1,2,3,4,5},{5,4,3,2,1})</f>
        <v>1</v>
      </c>
      <c r="O148">
        <v>1</v>
      </c>
      <c r="P148">
        <v>4</v>
      </c>
      <c r="Q148">
        <v>4</v>
      </c>
      <c r="R148">
        <v>4</v>
      </c>
      <c r="S148">
        <v>2</v>
      </c>
      <c r="T148">
        <v>4</v>
      </c>
      <c r="U148">
        <v>4</v>
      </c>
      <c r="V148">
        <v>3</v>
      </c>
      <c r="W148" s="37">
        <f>LOOKUP(V148,{1,2,3,4,5},{5,4,3,2,1})</f>
        <v>3</v>
      </c>
      <c r="X148">
        <v>3</v>
      </c>
      <c r="Y148" s="37">
        <f>LOOKUP(X148,{1,2,3,4,5},{5,4,3,2,1})</f>
        <v>3</v>
      </c>
      <c r="Z148">
        <f t="shared" si="4"/>
        <v>56</v>
      </c>
      <c r="AA148">
        <f t="shared" si="5"/>
        <v>3.29</v>
      </c>
      <c r="AB148" s="1"/>
    </row>
    <row r="149" spans="1:28" x14ac:dyDescent="0.3">
      <c r="A149" s="30">
        <v>161</v>
      </c>
      <c r="B149" s="1" t="s">
        <v>440</v>
      </c>
      <c r="C149" s="2">
        <v>1</v>
      </c>
      <c r="D149">
        <v>2</v>
      </c>
      <c r="E149">
        <v>4</v>
      </c>
      <c r="F149">
        <v>3</v>
      </c>
      <c r="G149">
        <v>4</v>
      </c>
      <c r="H149">
        <v>3</v>
      </c>
      <c r="I149" s="37">
        <f>LOOKUP(H149,{1,2,3,4,5},{5,4,3,2,1})</f>
        <v>3</v>
      </c>
      <c r="J149">
        <v>1</v>
      </c>
      <c r="K149" s="37">
        <f>LOOKUP(J149,{1,2,3,4,5},{5,4,3,2,1})</f>
        <v>5</v>
      </c>
      <c r="L149">
        <v>2</v>
      </c>
      <c r="M149">
        <v>2</v>
      </c>
      <c r="N149" s="37">
        <f>LOOKUP(M149,{1,2,3,4,5},{5,4,3,2,1})</f>
        <v>4</v>
      </c>
      <c r="O149">
        <v>2</v>
      </c>
      <c r="P149">
        <v>2</v>
      </c>
      <c r="Q149">
        <v>4</v>
      </c>
      <c r="R149">
        <v>1</v>
      </c>
      <c r="S149">
        <v>4</v>
      </c>
      <c r="T149">
        <v>4</v>
      </c>
      <c r="U149">
        <v>5</v>
      </c>
      <c r="V149">
        <v>4</v>
      </c>
      <c r="W149" s="37">
        <f>LOOKUP(V149,{1,2,3,4,5},{5,4,3,2,1})</f>
        <v>2</v>
      </c>
      <c r="X149">
        <v>2</v>
      </c>
      <c r="Y149" s="37">
        <f>LOOKUP(X149,{1,2,3,4,5},{5,4,3,2,1})</f>
        <v>4</v>
      </c>
      <c r="Z149">
        <f t="shared" si="4"/>
        <v>55</v>
      </c>
      <c r="AA149">
        <f t="shared" si="5"/>
        <v>3.24</v>
      </c>
      <c r="AB149" s="1"/>
    </row>
    <row r="150" spans="1:28" x14ac:dyDescent="0.3">
      <c r="A150" s="30">
        <v>162</v>
      </c>
      <c r="B150" s="1" t="s">
        <v>440</v>
      </c>
      <c r="C150" s="2">
        <v>1</v>
      </c>
      <c r="D150">
        <v>5</v>
      </c>
      <c r="E150">
        <v>3</v>
      </c>
      <c r="F150">
        <v>2</v>
      </c>
      <c r="G150">
        <v>2</v>
      </c>
      <c r="H150">
        <v>4</v>
      </c>
      <c r="I150" s="37">
        <f>LOOKUP(H150,{1,2,3,4,5},{5,4,3,2,1})</f>
        <v>2</v>
      </c>
      <c r="J150">
        <v>2</v>
      </c>
      <c r="K150" s="37">
        <f>LOOKUP(J150,{1,2,3,4,5},{5,4,3,2,1})</f>
        <v>4</v>
      </c>
      <c r="L150">
        <v>4</v>
      </c>
      <c r="M150">
        <v>2</v>
      </c>
      <c r="N150" s="37">
        <f>LOOKUP(M150,{1,2,3,4,5},{5,4,3,2,1})</f>
        <v>4</v>
      </c>
      <c r="O150">
        <v>1</v>
      </c>
      <c r="P150">
        <v>4</v>
      </c>
      <c r="Q150">
        <v>4</v>
      </c>
      <c r="R150">
        <v>4</v>
      </c>
      <c r="S150">
        <v>2</v>
      </c>
      <c r="T150">
        <v>2</v>
      </c>
      <c r="U150">
        <v>4</v>
      </c>
      <c r="V150">
        <v>4</v>
      </c>
      <c r="W150" s="37">
        <f>LOOKUP(V150,{1,2,3,4,5},{5,4,3,2,1})</f>
        <v>2</v>
      </c>
      <c r="X150">
        <v>3</v>
      </c>
      <c r="Y150" s="37">
        <f>LOOKUP(X150,{1,2,3,4,5},{5,4,3,2,1})</f>
        <v>3</v>
      </c>
      <c r="Z150">
        <f t="shared" si="4"/>
        <v>52</v>
      </c>
      <c r="AA150">
        <f t="shared" si="5"/>
        <v>3.06</v>
      </c>
      <c r="AB150" s="1"/>
    </row>
    <row r="151" spans="1:28" x14ac:dyDescent="0.3">
      <c r="A151" s="30">
        <v>163</v>
      </c>
      <c r="B151" s="1" t="s">
        <v>440</v>
      </c>
      <c r="C151" s="2">
        <v>1</v>
      </c>
      <c r="D151">
        <v>4</v>
      </c>
      <c r="E151">
        <v>3</v>
      </c>
      <c r="F151">
        <v>3</v>
      </c>
      <c r="G151">
        <v>2</v>
      </c>
      <c r="H151">
        <v>3</v>
      </c>
      <c r="I151" s="37">
        <f>LOOKUP(H151,{1,2,3,4,5},{5,4,3,2,1})</f>
        <v>3</v>
      </c>
      <c r="J151">
        <v>1</v>
      </c>
      <c r="K151" s="37">
        <f>LOOKUP(J151,{1,2,3,4,5},{5,4,3,2,1})</f>
        <v>5</v>
      </c>
      <c r="L151">
        <v>3</v>
      </c>
      <c r="M151">
        <v>2</v>
      </c>
      <c r="N151" s="37">
        <f>LOOKUP(M151,{1,2,3,4,5},{5,4,3,2,1})</f>
        <v>4</v>
      </c>
      <c r="O151">
        <v>3</v>
      </c>
      <c r="P151">
        <v>4</v>
      </c>
      <c r="Q151">
        <v>5</v>
      </c>
      <c r="R151">
        <v>1</v>
      </c>
      <c r="S151">
        <v>3</v>
      </c>
      <c r="T151">
        <v>4</v>
      </c>
      <c r="U151">
        <v>5</v>
      </c>
      <c r="V151">
        <v>3</v>
      </c>
      <c r="W151" s="37">
        <f>LOOKUP(V151,{1,2,3,4,5},{5,4,3,2,1})</f>
        <v>3</v>
      </c>
      <c r="X151">
        <v>3</v>
      </c>
      <c r="Y151" s="37">
        <f>LOOKUP(X151,{1,2,3,4,5},{5,4,3,2,1})</f>
        <v>3</v>
      </c>
      <c r="Z151">
        <f t="shared" si="4"/>
        <v>58</v>
      </c>
      <c r="AA151">
        <f t="shared" si="5"/>
        <v>3.41</v>
      </c>
      <c r="AB151" s="1"/>
    </row>
    <row r="152" spans="1:28" x14ac:dyDescent="0.3">
      <c r="A152" s="30">
        <v>164</v>
      </c>
      <c r="B152" s="1" t="s">
        <v>440</v>
      </c>
      <c r="C152" s="2">
        <v>1</v>
      </c>
      <c r="D152">
        <v>2</v>
      </c>
      <c r="E152">
        <v>2</v>
      </c>
      <c r="F152">
        <v>2</v>
      </c>
      <c r="G152">
        <v>2</v>
      </c>
      <c r="H152">
        <v>4</v>
      </c>
      <c r="I152" s="37">
        <f>LOOKUP(H152,{1,2,3,4,5},{5,4,3,2,1})</f>
        <v>2</v>
      </c>
      <c r="J152">
        <v>2</v>
      </c>
      <c r="K152" s="37">
        <f>LOOKUP(J152,{1,2,3,4,5},{5,4,3,2,1})</f>
        <v>4</v>
      </c>
      <c r="L152">
        <v>2</v>
      </c>
      <c r="M152">
        <v>5</v>
      </c>
      <c r="N152" s="37">
        <f>LOOKUP(M152,{1,2,3,4,5},{5,4,3,2,1})</f>
        <v>1</v>
      </c>
      <c r="O152">
        <v>1</v>
      </c>
      <c r="P152">
        <v>2</v>
      </c>
      <c r="Q152">
        <v>4</v>
      </c>
      <c r="R152">
        <v>5</v>
      </c>
      <c r="S152">
        <v>4</v>
      </c>
      <c r="T152">
        <v>5</v>
      </c>
      <c r="U152">
        <v>4</v>
      </c>
      <c r="V152">
        <v>5</v>
      </c>
      <c r="W152" s="37">
        <f>LOOKUP(V152,{1,2,3,4,5},{5,4,3,2,1})</f>
        <v>1</v>
      </c>
      <c r="X152">
        <v>2</v>
      </c>
      <c r="Y152" s="37">
        <f>LOOKUP(X152,{1,2,3,4,5},{5,4,3,2,1})</f>
        <v>4</v>
      </c>
      <c r="Z152">
        <f t="shared" si="4"/>
        <v>47</v>
      </c>
      <c r="AA152">
        <f t="shared" si="5"/>
        <v>2.76</v>
      </c>
      <c r="AB152" s="1"/>
    </row>
    <row r="153" spans="1:28" x14ac:dyDescent="0.3">
      <c r="A153" s="30">
        <v>165</v>
      </c>
      <c r="B153" s="1" t="s">
        <v>440</v>
      </c>
      <c r="C153" s="2">
        <v>1</v>
      </c>
      <c r="D153">
        <v>5</v>
      </c>
      <c r="E153">
        <v>2</v>
      </c>
      <c r="F153">
        <v>1</v>
      </c>
      <c r="G153">
        <v>1</v>
      </c>
      <c r="H153">
        <v>2</v>
      </c>
      <c r="I153" s="37">
        <f>LOOKUP(H153,{1,2,3,4,5},{5,4,3,2,1})</f>
        <v>4</v>
      </c>
      <c r="J153">
        <v>2</v>
      </c>
      <c r="K153" s="37">
        <f>LOOKUP(J153,{1,2,3,4,5},{5,4,3,2,1})</f>
        <v>4</v>
      </c>
      <c r="L153">
        <v>4</v>
      </c>
      <c r="M153">
        <v>2</v>
      </c>
      <c r="N153" s="37">
        <f>LOOKUP(M153,{1,2,3,4,5},{5,4,3,2,1})</f>
        <v>4</v>
      </c>
      <c r="O153">
        <v>1</v>
      </c>
      <c r="P153">
        <v>5</v>
      </c>
      <c r="Q153">
        <v>5</v>
      </c>
      <c r="R153">
        <v>1</v>
      </c>
      <c r="S153">
        <v>1</v>
      </c>
      <c r="T153">
        <v>2</v>
      </c>
      <c r="U153">
        <v>4</v>
      </c>
      <c r="V153">
        <v>2</v>
      </c>
      <c r="W153" s="37">
        <f>LOOKUP(V153,{1,2,3,4,5},{5,4,3,2,1})</f>
        <v>4</v>
      </c>
      <c r="X153">
        <v>2</v>
      </c>
      <c r="Y153" s="37">
        <f>LOOKUP(X153,{1,2,3,4,5},{5,4,3,2,1})</f>
        <v>4</v>
      </c>
      <c r="Z153">
        <f t="shared" si="4"/>
        <v>52</v>
      </c>
      <c r="AA153">
        <f t="shared" si="5"/>
        <v>3.06</v>
      </c>
      <c r="AB153" s="1"/>
    </row>
    <row r="154" spans="1:28" x14ac:dyDescent="0.3">
      <c r="A154" s="30">
        <v>166</v>
      </c>
      <c r="B154" s="1" t="s">
        <v>440</v>
      </c>
      <c r="C154" s="2">
        <v>1</v>
      </c>
      <c r="D154">
        <v>5</v>
      </c>
      <c r="E154">
        <v>4</v>
      </c>
      <c r="F154">
        <v>4</v>
      </c>
      <c r="G154">
        <v>4</v>
      </c>
      <c r="H154">
        <v>3</v>
      </c>
      <c r="I154" s="37">
        <f>LOOKUP(H154,{1,2,3,4,5},{5,4,3,2,1})</f>
        <v>3</v>
      </c>
      <c r="J154">
        <v>2</v>
      </c>
      <c r="K154" s="37">
        <f>LOOKUP(J154,{1,2,3,4,5},{5,4,3,2,1})</f>
        <v>4</v>
      </c>
      <c r="L154">
        <v>4</v>
      </c>
      <c r="M154">
        <v>2</v>
      </c>
      <c r="N154" s="37">
        <f>LOOKUP(M154,{1,2,3,4,5},{5,4,3,2,1})</f>
        <v>4</v>
      </c>
      <c r="O154">
        <v>2</v>
      </c>
      <c r="P154">
        <v>4</v>
      </c>
      <c r="Q154">
        <v>4</v>
      </c>
      <c r="R154">
        <v>2</v>
      </c>
      <c r="S154">
        <v>2</v>
      </c>
      <c r="T154">
        <v>4</v>
      </c>
      <c r="U154">
        <v>4</v>
      </c>
      <c r="V154">
        <v>3</v>
      </c>
      <c r="W154" s="37">
        <f>LOOKUP(V154,{1,2,3,4,5},{5,4,3,2,1})</f>
        <v>3</v>
      </c>
      <c r="X154">
        <v>3</v>
      </c>
      <c r="Y154" s="37">
        <f>LOOKUP(X154,{1,2,3,4,5},{5,4,3,2,1})</f>
        <v>3</v>
      </c>
      <c r="Z154">
        <f t="shared" si="4"/>
        <v>60</v>
      </c>
      <c r="AA154">
        <f t="shared" si="5"/>
        <v>3.53</v>
      </c>
      <c r="AB154" s="1"/>
    </row>
    <row r="155" spans="1:28" x14ac:dyDescent="0.3">
      <c r="A155" s="30">
        <v>168</v>
      </c>
      <c r="B155" s="1" t="s">
        <v>440</v>
      </c>
      <c r="C155" s="2">
        <v>1</v>
      </c>
      <c r="D155">
        <v>4</v>
      </c>
      <c r="E155">
        <v>4</v>
      </c>
      <c r="F155">
        <v>2</v>
      </c>
      <c r="G155">
        <v>2</v>
      </c>
      <c r="H155">
        <v>2</v>
      </c>
      <c r="I155" s="37">
        <f>LOOKUP(H155,{1,2,3,4,5},{5,4,3,2,1})</f>
        <v>4</v>
      </c>
      <c r="J155">
        <v>2</v>
      </c>
      <c r="K155" s="37">
        <f>LOOKUP(J155,{1,2,3,4,5},{5,4,3,2,1})</f>
        <v>4</v>
      </c>
      <c r="L155">
        <v>3</v>
      </c>
      <c r="M155">
        <v>2</v>
      </c>
      <c r="N155" s="37">
        <f>LOOKUP(M155,{1,2,3,4,5},{5,4,3,2,1})</f>
        <v>4</v>
      </c>
      <c r="O155">
        <v>1</v>
      </c>
      <c r="P155">
        <v>4</v>
      </c>
      <c r="Q155">
        <v>5</v>
      </c>
      <c r="R155">
        <v>3</v>
      </c>
      <c r="S155">
        <v>2</v>
      </c>
      <c r="T155">
        <v>2</v>
      </c>
      <c r="U155">
        <v>4</v>
      </c>
      <c r="V155">
        <v>2</v>
      </c>
      <c r="W155" s="37">
        <f>LOOKUP(V155,{1,2,3,4,5},{5,4,3,2,1})</f>
        <v>4</v>
      </c>
      <c r="X155">
        <v>2</v>
      </c>
      <c r="Y155" s="37">
        <f>LOOKUP(X155,{1,2,3,4,5},{5,4,3,2,1})</f>
        <v>4</v>
      </c>
      <c r="Z155">
        <f t="shared" si="4"/>
        <v>56</v>
      </c>
      <c r="AA155">
        <f t="shared" si="5"/>
        <v>3.29</v>
      </c>
      <c r="AB155" s="1"/>
    </row>
    <row r="156" spans="1:28" x14ac:dyDescent="0.3">
      <c r="A156" s="30">
        <v>169</v>
      </c>
      <c r="B156" s="1" t="s">
        <v>440</v>
      </c>
      <c r="C156" s="2">
        <v>1</v>
      </c>
      <c r="D156">
        <v>4</v>
      </c>
      <c r="E156">
        <v>4</v>
      </c>
      <c r="F156">
        <v>3</v>
      </c>
      <c r="G156">
        <v>2</v>
      </c>
      <c r="H156">
        <v>2</v>
      </c>
      <c r="I156" s="37">
        <f>LOOKUP(H156,{1,2,3,4,5},{5,4,3,2,1})</f>
        <v>4</v>
      </c>
      <c r="J156">
        <v>3</v>
      </c>
      <c r="K156" s="37">
        <f>LOOKUP(J156,{1,2,3,4,5},{5,4,3,2,1})</f>
        <v>3</v>
      </c>
      <c r="L156">
        <v>4</v>
      </c>
      <c r="M156">
        <v>4</v>
      </c>
      <c r="N156" s="37">
        <f>LOOKUP(M156,{1,2,3,4,5},{5,4,3,2,1})</f>
        <v>2</v>
      </c>
      <c r="O156">
        <v>1</v>
      </c>
      <c r="P156">
        <v>4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2</v>
      </c>
      <c r="W156" s="37">
        <f>LOOKUP(V156,{1,2,3,4,5},{5,4,3,2,1})</f>
        <v>4</v>
      </c>
      <c r="X156">
        <v>2</v>
      </c>
      <c r="Y156" s="37">
        <f>LOOKUP(X156,{1,2,3,4,5},{5,4,3,2,1})</f>
        <v>4</v>
      </c>
      <c r="Z156">
        <f t="shared" si="4"/>
        <v>49</v>
      </c>
      <c r="AA156">
        <f t="shared" si="5"/>
        <v>2.88</v>
      </c>
      <c r="AB156" s="1"/>
    </row>
    <row r="157" spans="1:28" x14ac:dyDescent="0.3">
      <c r="A157" s="30">
        <v>170</v>
      </c>
      <c r="B157" s="1" t="s">
        <v>440</v>
      </c>
      <c r="C157" s="2">
        <v>1</v>
      </c>
      <c r="D157">
        <v>4</v>
      </c>
      <c r="E157">
        <v>4</v>
      </c>
      <c r="F157">
        <v>4</v>
      </c>
      <c r="G157">
        <v>4</v>
      </c>
      <c r="H157">
        <v>4</v>
      </c>
      <c r="I157" s="37">
        <f>LOOKUP(H157,{1,2,3,4,5},{5,4,3,2,1})</f>
        <v>2</v>
      </c>
      <c r="J157">
        <v>2</v>
      </c>
      <c r="K157" s="37">
        <f>LOOKUP(J157,{1,2,3,4,5},{5,4,3,2,1})</f>
        <v>4</v>
      </c>
      <c r="L157">
        <v>4</v>
      </c>
      <c r="M157">
        <v>1</v>
      </c>
      <c r="N157" s="37">
        <f>LOOKUP(M157,{1,2,3,4,5},{5,4,3,2,1})</f>
        <v>5</v>
      </c>
      <c r="O157">
        <v>2</v>
      </c>
      <c r="P157">
        <v>3</v>
      </c>
      <c r="Q157">
        <v>5</v>
      </c>
      <c r="R157">
        <v>4</v>
      </c>
      <c r="S157">
        <v>4</v>
      </c>
      <c r="T157">
        <v>4</v>
      </c>
      <c r="U157">
        <v>4</v>
      </c>
      <c r="V157">
        <v>4</v>
      </c>
      <c r="W157" s="37">
        <f>LOOKUP(V157,{1,2,3,4,5},{5,4,3,2,1})</f>
        <v>2</v>
      </c>
      <c r="X157">
        <v>4</v>
      </c>
      <c r="Y157" s="37">
        <f>LOOKUP(X157,{1,2,3,4,5},{5,4,3,2,1})</f>
        <v>2</v>
      </c>
      <c r="Z157">
        <f t="shared" si="4"/>
        <v>61</v>
      </c>
      <c r="AA157">
        <f t="shared" si="5"/>
        <v>3.59</v>
      </c>
      <c r="AB157" s="1"/>
    </row>
    <row r="158" spans="1:28" x14ac:dyDescent="0.3">
      <c r="A158" s="30">
        <v>171</v>
      </c>
      <c r="B158" s="1" t="s">
        <v>440</v>
      </c>
      <c r="C158" s="2">
        <v>1</v>
      </c>
      <c r="D158">
        <v>4</v>
      </c>
      <c r="E158">
        <v>4</v>
      </c>
      <c r="F158">
        <v>4</v>
      </c>
      <c r="G158">
        <v>4</v>
      </c>
      <c r="H158">
        <v>4</v>
      </c>
      <c r="I158" s="37">
        <f>LOOKUP(H158,{1,2,3,4,5},{5,4,3,2,1})</f>
        <v>2</v>
      </c>
      <c r="J158">
        <v>3</v>
      </c>
      <c r="K158" s="37">
        <f>LOOKUP(J158,{1,2,3,4,5},{5,4,3,2,1})</f>
        <v>3</v>
      </c>
      <c r="L158">
        <v>4</v>
      </c>
      <c r="M158">
        <v>4</v>
      </c>
      <c r="N158" s="37">
        <f>LOOKUP(M158,{1,2,3,4,5},{5,4,3,2,1})</f>
        <v>2</v>
      </c>
      <c r="O158">
        <v>1</v>
      </c>
      <c r="P158">
        <v>4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s="37">
        <f>LOOKUP(V158,{1,2,3,4,5},{5,4,3,2,1})</f>
        <v>5</v>
      </c>
      <c r="X158">
        <v>1</v>
      </c>
      <c r="Y158" s="37">
        <f>LOOKUP(X158,{1,2,3,4,5},{5,4,3,2,1})</f>
        <v>5</v>
      </c>
      <c r="Z158">
        <f t="shared" si="4"/>
        <v>47</v>
      </c>
      <c r="AA158">
        <f t="shared" si="5"/>
        <v>2.76</v>
      </c>
      <c r="AB158" s="1"/>
    </row>
    <row r="159" spans="1:28" x14ac:dyDescent="0.3">
      <c r="A159" s="30">
        <v>174</v>
      </c>
      <c r="B159" s="1" t="s">
        <v>440</v>
      </c>
      <c r="C159" s="2">
        <v>1</v>
      </c>
      <c r="D159">
        <v>4</v>
      </c>
      <c r="E159">
        <v>2</v>
      </c>
      <c r="F159">
        <v>2</v>
      </c>
      <c r="G159">
        <v>3</v>
      </c>
      <c r="H159">
        <v>2</v>
      </c>
      <c r="I159" s="37">
        <f>LOOKUP(H159,{1,2,3,4,5},{5,4,3,2,1})</f>
        <v>4</v>
      </c>
      <c r="J159">
        <v>2</v>
      </c>
      <c r="K159" s="37">
        <f>LOOKUP(J159,{1,2,3,4,5},{5,4,3,2,1})</f>
        <v>4</v>
      </c>
      <c r="L159">
        <v>3</v>
      </c>
      <c r="M159">
        <v>4</v>
      </c>
      <c r="N159" s="37">
        <f>LOOKUP(M159,{1,2,3,4,5},{5,4,3,2,1})</f>
        <v>2</v>
      </c>
      <c r="O159">
        <v>1</v>
      </c>
      <c r="P159">
        <v>2</v>
      </c>
      <c r="Q159">
        <v>4</v>
      </c>
      <c r="R159">
        <v>4</v>
      </c>
      <c r="S159">
        <v>2</v>
      </c>
      <c r="T159">
        <v>4</v>
      </c>
      <c r="U159">
        <v>4</v>
      </c>
      <c r="V159">
        <v>4</v>
      </c>
      <c r="W159" s="37">
        <f>LOOKUP(V159,{1,2,3,4,5},{5,4,3,2,1})</f>
        <v>2</v>
      </c>
      <c r="X159">
        <v>4</v>
      </c>
      <c r="Y159" s="37">
        <f>LOOKUP(X159,{1,2,3,4,5},{5,4,3,2,1})</f>
        <v>2</v>
      </c>
      <c r="Z159">
        <f t="shared" si="4"/>
        <v>49</v>
      </c>
      <c r="AA159">
        <f t="shared" si="5"/>
        <v>2.88</v>
      </c>
      <c r="AB159" s="1"/>
    </row>
    <row r="160" spans="1:28" x14ac:dyDescent="0.3">
      <c r="A160" s="30">
        <v>178</v>
      </c>
      <c r="B160" s="1" t="s">
        <v>440</v>
      </c>
      <c r="C160" s="2">
        <v>1</v>
      </c>
      <c r="D160">
        <v>4</v>
      </c>
      <c r="E160">
        <v>5</v>
      </c>
      <c r="F160">
        <v>4</v>
      </c>
      <c r="G160">
        <v>4</v>
      </c>
      <c r="H160">
        <v>3</v>
      </c>
      <c r="I160" s="37">
        <f>LOOKUP(H160,{1,2,3,4,5},{5,4,3,2,1})</f>
        <v>3</v>
      </c>
      <c r="J160">
        <v>2</v>
      </c>
      <c r="K160" s="37">
        <f>LOOKUP(J160,{1,2,3,4,5},{5,4,3,2,1})</f>
        <v>4</v>
      </c>
      <c r="L160">
        <v>2</v>
      </c>
      <c r="M160">
        <v>2</v>
      </c>
      <c r="N160" s="37">
        <f>LOOKUP(M160,{1,2,3,4,5},{5,4,3,2,1})</f>
        <v>4</v>
      </c>
      <c r="O160">
        <v>4</v>
      </c>
      <c r="P160">
        <v>4</v>
      </c>
      <c r="Q160">
        <v>5</v>
      </c>
      <c r="R160">
        <v>4</v>
      </c>
      <c r="S160">
        <v>4</v>
      </c>
      <c r="T160">
        <v>4</v>
      </c>
      <c r="U160">
        <v>5</v>
      </c>
      <c r="V160">
        <v>2</v>
      </c>
      <c r="W160" s="37">
        <f>LOOKUP(V160,{1,2,3,4,5},{5,4,3,2,1})</f>
        <v>4</v>
      </c>
      <c r="X160">
        <v>2</v>
      </c>
      <c r="Y160" s="37">
        <f>LOOKUP(X160,{1,2,3,4,5},{5,4,3,2,1})</f>
        <v>4</v>
      </c>
      <c r="Z160">
        <f t="shared" si="4"/>
        <v>68</v>
      </c>
      <c r="AA160">
        <f t="shared" si="5"/>
        <v>4</v>
      </c>
      <c r="AB160" s="1"/>
    </row>
    <row r="161" spans="1:28" x14ac:dyDescent="0.3">
      <c r="A161" s="30">
        <v>179</v>
      </c>
      <c r="B161" s="1" t="s">
        <v>440</v>
      </c>
      <c r="C161" s="2">
        <v>1</v>
      </c>
      <c r="D161">
        <v>5</v>
      </c>
      <c r="E161">
        <v>4</v>
      </c>
      <c r="F161">
        <v>4</v>
      </c>
      <c r="G161">
        <v>3</v>
      </c>
      <c r="H161">
        <v>4</v>
      </c>
      <c r="I161" s="37">
        <f>LOOKUP(H161,{1,2,3,4,5},{5,4,3,2,1})</f>
        <v>2</v>
      </c>
      <c r="J161">
        <v>1</v>
      </c>
      <c r="K161" s="37">
        <f>LOOKUP(J161,{1,2,3,4,5},{5,4,3,2,1})</f>
        <v>5</v>
      </c>
      <c r="L161">
        <v>1</v>
      </c>
      <c r="M161">
        <v>1</v>
      </c>
      <c r="N161" s="37">
        <f>LOOKUP(M161,{1,2,3,4,5},{5,4,3,2,1})</f>
        <v>5</v>
      </c>
      <c r="O161">
        <v>2</v>
      </c>
      <c r="P161">
        <v>4</v>
      </c>
      <c r="Q161">
        <v>5</v>
      </c>
      <c r="R161">
        <v>1</v>
      </c>
      <c r="S161">
        <v>4</v>
      </c>
      <c r="T161">
        <v>3</v>
      </c>
      <c r="U161">
        <v>4</v>
      </c>
      <c r="V161">
        <v>2</v>
      </c>
      <c r="W161" s="37">
        <f>LOOKUP(V161,{1,2,3,4,5},{5,4,3,2,1})</f>
        <v>4</v>
      </c>
      <c r="X161">
        <v>2</v>
      </c>
      <c r="Y161" s="37">
        <f>LOOKUP(X161,{1,2,3,4,5},{5,4,3,2,1})</f>
        <v>4</v>
      </c>
      <c r="Z161">
        <f t="shared" si="4"/>
        <v>60</v>
      </c>
      <c r="AA161">
        <f t="shared" si="5"/>
        <v>3.53</v>
      </c>
      <c r="AB161" s="1"/>
    </row>
    <row r="162" spans="1:28" x14ac:dyDescent="0.3">
      <c r="A162" s="30">
        <v>180</v>
      </c>
      <c r="B162" s="1" t="s">
        <v>440</v>
      </c>
      <c r="C162" s="2">
        <v>1</v>
      </c>
      <c r="D162">
        <v>4</v>
      </c>
      <c r="E162">
        <v>4</v>
      </c>
      <c r="F162">
        <v>2</v>
      </c>
      <c r="G162">
        <v>4</v>
      </c>
      <c r="H162">
        <v>4</v>
      </c>
      <c r="I162" s="37">
        <f>LOOKUP(H162,{1,2,3,4,5},{5,4,3,2,1})</f>
        <v>2</v>
      </c>
      <c r="J162">
        <v>1</v>
      </c>
      <c r="K162" s="37">
        <f>LOOKUP(J162,{1,2,3,4,5},{5,4,3,2,1})</f>
        <v>5</v>
      </c>
      <c r="L162">
        <v>1</v>
      </c>
      <c r="M162">
        <v>1</v>
      </c>
      <c r="N162" s="37">
        <f>LOOKUP(M162,{1,2,3,4,5},{5,4,3,2,1})</f>
        <v>5</v>
      </c>
      <c r="O162">
        <v>1</v>
      </c>
      <c r="P162">
        <v>3</v>
      </c>
      <c r="Q162">
        <v>4</v>
      </c>
      <c r="R162">
        <v>1</v>
      </c>
      <c r="S162">
        <v>1</v>
      </c>
      <c r="T162">
        <v>4</v>
      </c>
      <c r="U162">
        <v>5</v>
      </c>
      <c r="V162">
        <v>1</v>
      </c>
      <c r="W162" s="37">
        <f>LOOKUP(V162,{1,2,3,4,5},{5,4,3,2,1})</f>
        <v>5</v>
      </c>
      <c r="X162">
        <v>1</v>
      </c>
      <c r="Y162" s="37">
        <f>LOOKUP(X162,{1,2,3,4,5},{5,4,3,2,1})</f>
        <v>5</v>
      </c>
      <c r="Z162">
        <f t="shared" si="4"/>
        <v>56</v>
      </c>
      <c r="AA162">
        <f t="shared" si="5"/>
        <v>3.29</v>
      </c>
      <c r="AB162" s="1"/>
    </row>
    <row r="163" spans="1:28" x14ac:dyDescent="0.3">
      <c r="A163" s="30">
        <v>181</v>
      </c>
      <c r="B163" s="1" t="s">
        <v>440</v>
      </c>
      <c r="C163" s="2">
        <v>1</v>
      </c>
      <c r="D163">
        <v>4</v>
      </c>
      <c r="E163">
        <v>4</v>
      </c>
      <c r="F163">
        <v>2</v>
      </c>
      <c r="G163">
        <v>4</v>
      </c>
      <c r="H163">
        <v>2</v>
      </c>
      <c r="I163" s="37">
        <f>LOOKUP(H163,{1,2,3,4,5},{5,4,3,2,1})</f>
        <v>4</v>
      </c>
      <c r="J163">
        <v>2</v>
      </c>
      <c r="K163" s="37">
        <f>LOOKUP(J163,{1,2,3,4,5},{5,4,3,2,1})</f>
        <v>4</v>
      </c>
      <c r="L163">
        <v>3</v>
      </c>
      <c r="M163">
        <v>2</v>
      </c>
      <c r="N163" s="37">
        <f>LOOKUP(M163,{1,2,3,4,5},{5,4,3,2,1})</f>
        <v>4</v>
      </c>
      <c r="O163">
        <v>2</v>
      </c>
      <c r="P163">
        <v>4</v>
      </c>
      <c r="Q163">
        <v>4</v>
      </c>
      <c r="R163">
        <v>3</v>
      </c>
      <c r="S163">
        <v>3</v>
      </c>
      <c r="T163">
        <v>3</v>
      </c>
      <c r="U163">
        <v>4</v>
      </c>
      <c r="V163">
        <v>2</v>
      </c>
      <c r="W163" s="37">
        <f>LOOKUP(V163,{1,2,3,4,5},{5,4,3,2,1})</f>
        <v>4</v>
      </c>
      <c r="X163">
        <v>2</v>
      </c>
      <c r="Y163" s="37">
        <f>LOOKUP(X163,{1,2,3,4,5},{5,4,3,2,1})</f>
        <v>4</v>
      </c>
      <c r="Z163">
        <f t="shared" si="4"/>
        <v>60</v>
      </c>
      <c r="AA163">
        <f t="shared" si="5"/>
        <v>3.53</v>
      </c>
      <c r="AB163" s="1"/>
    </row>
    <row r="164" spans="1:28" x14ac:dyDescent="0.3">
      <c r="A164" s="30">
        <v>182</v>
      </c>
      <c r="B164" s="1" t="s">
        <v>440</v>
      </c>
      <c r="C164" s="2">
        <v>1</v>
      </c>
      <c r="D164">
        <v>4</v>
      </c>
      <c r="E164">
        <v>4</v>
      </c>
      <c r="F164">
        <v>2</v>
      </c>
      <c r="G164">
        <v>2</v>
      </c>
      <c r="H164">
        <v>2</v>
      </c>
      <c r="I164" s="37">
        <f>LOOKUP(H164,{1,2,3,4,5},{5,4,3,2,1})</f>
        <v>4</v>
      </c>
      <c r="J164">
        <v>1</v>
      </c>
      <c r="K164" s="37">
        <f>LOOKUP(J164,{1,2,3,4,5},{5,4,3,2,1})</f>
        <v>5</v>
      </c>
      <c r="L164">
        <v>4</v>
      </c>
      <c r="M164">
        <v>1</v>
      </c>
      <c r="N164" s="37">
        <f>LOOKUP(M164,{1,2,3,4,5},{5,4,3,2,1})</f>
        <v>5</v>
      </c>
      <c r="O164">
        <v>2</v>
      </c>
      <c r="P164">
        <v>4</v>
      </c>
      <c r="Q164">
        <v>4</v>
      </c>
      <c r="R164">
        <v>2</v>
      </c>
      <c r="S164">
        <v>3</v>
      </c>
      <c r="T164">
        <v>4</v>
      </c>
      <c r="U164">
        <v>4</v>
      </c>
      <c r="V164">
        <v>2</v>
      </c>
      <c r="W164" s="37">
        <f>LOOKUP(V164,{1,2,3,4,5},{5,4,3,2,1})</f>
        <v>4</v>
      </c>
      <c r="X164">
        <v>2</v>
      </c>
      <c r="Y164" s="37">
        <f>LOOKUP(X164,{1,2,3,4,5},{5,4,3,2,1})</f>
        <v>4</v>
      </c>
      <c r="Z164">
        <f t="shared" si="4"/>
        <v>61</v>
      </c>
      <c r="AA164">
        <f t="shared" si="5"/>
        <v>3.59</v>
      </c>
      <c r="AB164" s="1"/>
    </row>
    <row r="165" spans="1:28" x14ac:dyDescent="0.3">
      <c r="A165" s="30">
        <v>183</v>
      </c>
      <c r="B165" s="1" t="s">
        <v>440</v>
      </c>
      <c r="C165" s="2">
        <v>1</v>
      </c>
      <c r="D165">
        <v>4</v>
      </c>
      <c r="E165">
        <v>5</v>
      </c>
      <c r="F165">
        <v>2</v>
      </c>
      <c r="G165">
        <v>4</v>
      </c>
      <c r="H165">
        <v>4</v>
      </c>
      <c r="I165" s="37">
        <f>LOOKUP(H165,{1,2,3,4,5},{5,4,3,2,1})</f>
        <v>2</v>
      </c>
      <c r="J165">
        <v>2</v>
      </c>
      <c r="K165" s="37">
        <f>LOOKUP(J165,{1,2,3,4,5},{5,4,3,2,1})</f>
        <v>4</v>
      </c>
      <c r="L165">
        <v>2</v>
      </c>
      <c r="M165">
        <v>2</v>
      </c>
      <c r="N165" s="37">
        <f>LOOKUP(M165,{1,2,3,4,5},{5,4,3,2,1})</f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2</v>
      </c>
      <c r="W165" s="37">
        <f>LOOKUP(V165,{1,2,3,4,5},{5,4,3,2,1})</f>
        <v>4</v>
      </c>
      <c r="X165">
        <v>2</v>
      </c>
      <c r="Y165" s="37">
        <f>LOOKUP(X165,{1,2,3,4,5},{5,4,3,2,1})</f>
        <v>4</v>
      </c>
      <c r="Z165">
        <f t="shared" si="4"/>
        <v>63</v>
      </c>
      <c r="AA165">
        <f t="shared" si="5"/>
        <v>3.71</v>
      </c>
      <c r="AB165" s="1"/>
    </row>
    <row r="166" spans="1:28" x14ac:dyDescent="0.3">
      <c r="A166" s="30">
        <v>184</v>
      </c>
      <c r="B166" s="1" t="s">
        <v>440</v>
      </c>
      <c r="C166" s="2">
        <v>1</v>
      </c>
      <c r="D166">
        <v>5</v>
      </c>
      <c r="E166">
        <v>3</v>
      </c>
      <c r="F166">
        <v>1</v>
      </c>
      <c r="G166">
        <v>1</v>
      </c>
      <c r="H166">
        <v>5</v>
      </c>
      <c r="I166" s="37">
        <f>LOOKUP(H166,{1,2,3,4,5},{5,4,3,2,1})</f>
        <v>1</v>
      </c>
      <c r="J166">
        <v>2</v>
      </c>
      <c r="K166" s="37">
        <f>LOOKUP(J166,{1,2,3,4,5},{5,4,3,2,1})</f>
        <v>4</v>
      </c>
      <c r="L166">
        <v>2</v>
      </c>
      <c r="M166">
        <v>1</v>
      </c>
      <c r="N166" s="37">
        <f>LOOKUP(M166,{1,2,3,4,5},{5,4,3,2,1})</f>
        <v>5</v>
      </c>
      <c r="O166">
        <v>1</v>
      </c>
      <c r="P166">
        <v>4</v>
      </c>
      <c r="Q166">
        <v>5</v>
      </c>
      <c r="R166">
        <v>5</v>
      </c>
      <c r="S166">
        <v>3</v>
      </c>
      <c r="T166">
        <v>4</v>
      </c>
      <c r="U166">
        <v>5</v>
      </c>
      <c r="V166">
        <v>3</v>
      </c>
      <c r="W166" s="37">
        <f>LOOKUP(V166,{1,2,3,4,5},{5,4,3,2,1})</f>
        <v>3</v>
      </c>
      <c r="X166">
        <v>3</v>
      </c>
      <c r="Y166" s="37">
        <f>LOOKUP(X166,{1,2,3,4,5},{5,4,3,2,1})</f>
        <v>3</v>
      </c>
      <c r="Z166">
        <f t="shared" si="4"/>
        <v>55</v>
      </c>
      <c r="AA166">
        <f t="shared" si="5"/>
        <v>3.24</v>
      </c>
      <c r="AB166" s="1"/>
    </row>
    <row r="167" spans="1:28" x14ac:dyDescent="0.3">
      <c r="A167" s="30">
        <v>185</v>
      </c>
      <c r="B167" s="1" t="s">
        <v>440</v>
      </c>
      <c r="C167" s="2">
        <v>1</v>
      </c>
      <c r="D167">
        <v>4</v>
      </c>
      <c r="E167">
        <v>4</v>
      </c>
      <c r="F167">
        <v>2</v>
      </c>
      <c r="G167">
        <v>4</v>
      </c>
      <c r="H167">
        <v>2</v>
      </c>
      <c r="I167" s="37">
        <f>LOOKUP(H167,{1,2,3,4,5},{5,4,3,2,1})</f>
        <v>4</v>
      </c>
      <c r="J167">
        <v>2</v>
      </c>
      <c r="K167" s="37">
        <f>LOOKUP(J167,{1,2,3,4,5},{5,4,3,2,1})</f>
        <v>4</v>
      </c>
      <c r="L167">
        <v>3</v>
      </c>
      <c r="M167">
        <v>1</v>
      </c>
      <c r="N167" s="37">
        <f>LOOKUP(M167,{1,2,3,4,5},{5,4,3,2,1})</f>
        <v>5</v>
      </c>
      <c r="O167">
        <v>2</v>
      </c>
      <c r="P167">
        <v>5</v>
      </c>
      <c r="Q167">
        <v>5</v>
      </c>
      <c r="R167">
        <v>3</v>
      </c>
      <c r="S167">
        <v>4</v>
      </c>
      <c r="T167">
        <v>4</v>
      </c>
      <c r="U167">
        <v>4</v>
      </c>
      <c r="V167">
        <v>3</v>
      </c>
      <c r="W167" s="37">
        <f>LOOKUP(V167,{1,2,3,4,5},{5,4,3,2,1})</f>
        <v>3</v>
      </c>
      <c r="X167">
        <v>2</v>
      </c>
      <c r="Y167" s="37">
        <f>LOOKUP(X167,{1,2,3,4,5},{5,4,3,2,1})</f>
        <v>4</v>
      </c>
      <c r="Z167">
        <f t="shared" si="4"/>
        <v>64</v>
      </c>
      <c r="AA167">
        <f t="shared" si="5"/>
        <v>3.76</v>
      </c>
      <c r="AB167" s="1"/>
    </row>
    <row r="168" spans="1:28" x14ac:dyDescent="0.3">
      <c r="A168" s="30">
        <v>186</v>
      </c>
      <c r="B168" s="1" t="s">
        <v>440</v>
      </c>
      <c r="C168" s="2">
        <v>1</v>
      </c>
      <c r="D168">
        <v>5</v>
      </c>
      <c r="E168">
        <v>3</v>
      </c>
      <c r="F168">
        <v>3</v>
      </c>
      <c r="G168">
        <v>2</v>
      </c>
      <c r="H168">
        <v>4</v>
      </c>
      <c r="I168" s="37">
        <f>LOOKUP(H168,{1,2,3,4,5},{5,4,3,2,1})</f>
        <v>2</v>
      </c>
      <c r="J168">
        <v>1</v>
      </c>
      <c r="K168" s="37">
        <f>LOOKUP(J168,{1,2,3,4,5},{5,4,3,2,1})</f>
        <v>5</v>
      </c>
      <c r="L168">
        <v>2</v>
      </c>
      <c r="M168">
        <v>4</v>
      </c>
      <c r="N168" s="37">
        <f>LOOKUP(M168,{1,2,3,4,5},{5,4,3,2,1})</f>
        <v>2</v>
      </c>
      <c r="O168">
        <v>1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3</v>
      </c>
      <c r="W168" s="37">
        <f>LOOKUP(V168,{1,2,3,4,5},{5,4,3,2,1})</f>
        <v>3</v>
      </c>
      <c r="X168">
        <v>4</v>
      </c>
      <c r="Y168" s="37">
        <f>LOOKUP(X168,{1,2,3,4,5},{5,4,3,2,1})</f>
        <v>2</v>
      </c>
      <c r="Z168">
        <f t="shared" si="4"/>
        <v>60</v>
      </c>
      <c r="AA168">
        <f t="shared" si="5"/>
        <v>3.53</v>
      </c>
      <c r="AB168" s="1"/>
    </row>
    <row r="169" spans="1:28" x14ac:dyDescent="0.3">
      <c r="A169" s="30">
        <v>187</v>
      </c>
      <c r="B169" s="1" t="s">
        <v>440</v>
      </c>
      <c r="C169" s="2">
        <v>1</v>
      </c>
      <c r="D169">
        <v>4</v>
      </c>
      <c r="E169">
        <v>4</v>
      </c>
      <c r="F169">
        <v>4</v>
      </c>
      <c r="G169">
        <v>4</v>
      </c>
      <c r="H169">
        <v>4</v>
      </c>
      <c r="I169" s="37">
        <f>LOOKUP(H169,{1,2,3,4,5},{5,4,3,2,1})</f>
        <v>2</v>
      </c>
      <c r="J169">
        <v>2</v>
      </c>
      <c r="K169" s="37">
        <f>LOOKUP(J169,{1,2,3,4,5},{5,4,3,2,1})</f>
        <v>4</v>
      </c>
      <c r="L169">
        <v>3</v>
      </c>
      <c r="M169">
        <v>4</v>
      </c>
      <c r="N169" s="37">
        <f>LOOKUP(M169,{1,2,3,4,5},{5,4,3,2,1})</f>
        <v>2</v>
      </c>
      <c r="O169">
        <v>5</v>
      </c>
      <c r="P169">
        <v>4</v>
      </c>
      <c r="Q169">
        <v>5</v>
      </c>
      <c r="R169">
        <v>4</v>
      </c>
      <c r="S169">
        <v>5</v>
      </c>
      <c r="T169">
        <v>4</v>
      </c>
      <c r="U169">
        <v>4</v>
      </c>
      <c r="V169">
        <v>3</v>
      </c>
      <c r="W169" s="37">
        <f>LOOKUP(V169,{1,2,3,4,5},{5,4,3,2,1})</f>
        <v>3</v>
      </c>
      <c r="X169">
        <v>3</v>
      </c>
      <c r="Y169" s="37">
        <f>LOOKUP(X169,{1,2,3,4,5},{5,4,3,2,1})</f>
        <v>3</v>
      </c>
      <c r="Z169">
        <f t="shared" si="4"/>
        <v>64</v>
      </c>
      <c r="AA169">
        <f t="shared" si="5"/>
        <v>3.76</v>
      </c>
      <c r="AB169" s="1"/>
    </row>
    <row r="170" spans="1:28" x14ac:dyDescent="0.3">
      <c r="A170" s="30">
        <v>188</v>
      </c>
      <c r="B170" s="1" t="s">
        <v>440</v>
      </c>
      <c r="C170" s="2">
        <v>1</v>
      </c>
      <c r="D170">
        <v>5</v>
      </c>
      <c r="E170">
        <v>5</v>
      </c>
      <c r="F170">
        <v>2</v>
      </c>
      <c r="G170">
        <v>2</v>
      </c>
      <c r="H170">
        <v>1</v>
      </c>
      <c r="I170" s="37">
        <f>LOOKUP(H170,{1,2,3,4,5},{5,4,3,2,1})</f>
        <v>5</v>
      </c>
      <c r="J170">
        <v>1</v>
      </c>
      <c r="K170" s="37">
        <f>LOOKUP(J170,{1,2,3,4,5},{5,4,3,2,1})</f>
        <v>5</v>
      </c>
      <c r="L170">
        <v>4</v>
      </c>
      <c r="M170">
        <v>1</v>
      </c>
      <c r="N170" s="37">
        <f>LOOKUP(M170,{1,2,3,4,5},{5,4,3,2,1})</f>
        <v>5</v>
      </c>
      <c r="O170">
        <v>4</v>
      </c>
      <c r="P170">
        <v>5</v>
      </c>
      <c r="Q170">
        <v>5</v>
      </c>
      <c r="R170">
        <v>4</v>
      </c>
      <c r="S170">
        <v>2</v>
      </c>
      <c r="T170">
        <v>4</v>
      </c>
      <c r="U170">
        <v>5</v>
      </c>
      <c r="V170">
        <v>2</v>
      </c>
      <c r="W170" s="37">
        <f>LOOKUP(V170,{1,2,3,4,5},{5,4,3,2,1})</f>
        <v>4</v>
      </c>
      <c r="X170">
        <v>2</v>
      </c>
      <c r="Y170" s="37">
        <f>LOOKUP(X170,{1,2,3,4,5},{5,4,3,2,1})</f>
        <v>4</v>
      </c>
      <c r="Z170">
        <f t="shared" si="4"/>
        <v>70</v>
      </c>
      <c r="AA170">
        <f t="shared" si="5"/>
        <v>4.12</v>
      </c>
      <c r="AB170" s="1"/>
    </row>
    <row r="171" spans="1:28" x14ac:dyDescent="0.3">
      <c r="A171" s="30">
        <v>189</v>
      </c>
      <c r="B171" s="1" t="s">
        <v>440</v>
      </c>
      <c r="C171" s="2">
        <v>1</v>
      </c>
      <c r="D171">
        <v>5</v>
      </c>
      <c r="E171">
        <v>3</v>
      </c>
      <c r="F171">
        <v>2</v>
      </c>
      <c r="G171">
        <v>2</v>
      </c>
      <c r="H171">
        <v>1</v>
      </c>
      <c r="I171" s="37">
        <f>LOOKUP(H171,{1,2,3,4,5},{5,4,3,2,1})</f>
        <v>5</v>
      </c>
      <c r="J171">
        <v>1</v>
      </c>
      <c r="K171" s="37">
        <f>LOOKUP(J171,{1,2,3,4,5},{5,4,3,2,1})</f>
        <v>5</v>
      </c>
      <c r="L171">
        <v>3</v>
      </c>
      <c r="M171">
        <v>1</v>
      </c>
      <c r="N171" s="37">
        <f>LOOKUP(M171,{1,2,3,4,5},{5,4,3,2,1})</f>
        <v>5</v>
      </c>
      <c r="O171">
        <v>1</v>
      </c>
      <c r="P171">
        <v>3</v>
      </c>
      <c r="Q171">
        <v>5</v>
      </c>
      <c r="R171">
        <v>4</v>
      </c>
      <c r="S171">
        <v>3</v>
      </c>
      <c r="T171">
        <v>3</v>
      </c>
      <c r="U171">
        <v>5</v>
      </c>
      <c r="V171">
        <v>3</v>
      </c>
      <c r="W171" s="37">
        <f>LOOKUP(V171,{1,2,3,4,5},{5,4,3,2,1})</f>
        <v>3</v>
      </c>
      <c r="X171">
        <v>4</v>
      </c>
      <c r="Y171" s="37">
        <f>LOOKUP(X171,{1,2,3,4,5},{5,4,3,2,1})</f>
        <v>2</v>
      </c>
      <c r="Z171">
        <f t="shared" si="4"/>
        <v>59</v>
      </c>
      <c r="AA171">
        <f t="shared" si="5"/>
        <v>3.47</v>
      </c>
      <c r="AB171" s="1"/>
    </row>
    <row r="172" spans="1:28" x14ac:dyDescent="0.3">
      <c r="A172" s="30">
        <v>190</v>
      </c>
      <c r="B172" s="1" t="s">
        <v>440</v>
      </c>
      <c r="C172" s="2">
        <v>1</v>
      </c>
      <c r="D172">
        <v>5</v>
      </c>
      <c r="E172">
        <v>2</v>
      </c>
      <c r="F172">
        <v>1</v>
      </c>
      <c r="G172">
        <v>5</v>
      </c>
      <c r="H172">
        <v>1</v>
      </c>
      <c r="I172" s="37">
        <f>LOOKUP(H172,{1,2,3,4,5},{5,4,3,2,1})</f>
        <v>5</v>
      </c>
      <c r="J172">
        <v>1</v>
      </c>
      <c r="K172" s="37">
        <f>LOOKUP(J172,{1,2,3,4,5},{5,4,3,2,1})</f>
        <v>5</v>
      </c>
      <c r="L172">
        <v>5</v>
      </c>
      <c r="M172">
        <v>1</v>
      </c>
      <c r="N172" s="37">
        <f>LOOKUP(M172,{1,2,3,4,5},{5,4,3,2,1})</f>
        <v>5</v>
      </c>
      <c r="O172">
        <v>2</v>
      </c>
      <c r="P172">
        <v>1</v>
      </c>
      <c r="Q172">
        <v>5</v>
      </c>
      <c r="R172">
        <v>5</v>
      </c>
      <c r="S172">
        <v>4</v>
      </c>
      <c r="T172">
        <v>1</v>
      </c>
      <c r="U172">
        <v>5</v>
      </c>
      <c r="V172">
        <v>1</v>
      </c>
      <c r="W172" s="37">
        <f>LOOKUP(V172,{1,2,3,4,5},{5,4,3,2,1})</f>
        <v>5</v>
      </c>
      <c r="X172">
        <v>1</v>
      </c>
      <c r="Y172" s="37">
        <f>LOOKUP(X172,{1,2,3,4,5},{5,4,3,2,1})</f>
        <v>5</v>
      </c>
      <c r="Z172">
        <f t="shared" si="4"/>
        <v>66</v>
      </c>
      <c r="AA172">
        <f t="shared" si="5"/>
        <v>3.88</v>
      </c>
      <c r="AB172" s="1"/>
    </row>
    <row r="173" spans="1:28" x14ac:dyDescent="0.3">
      <c r="A173" s="30">
        <v>191</v>
      </c>
      <c r="B173" s="1" t="s">
        <v>440</v>
      </c>
      <c r="C173" s="2">
        <v>1</v>
      </c>
      <c r="D173">
        <v>4</v>
      </c>
      <c r="E173">
        <v>4</v>
      </c>
      <c r="F173">
        <v>3</v>
      </c>
      <c r="G173">
        <v>3</v>
      </c>
      <c r="H173">
        <v>2</v>
      </c>
      <c r="I173" s="37">
        <f>LOOKUP(H173,{1,2,3,4,5},{5,4,3,2,1})</f>
        <v>4</v>
      </c>
      <c r="J173">
        <v>1</v>
      </c>
      <c r="K173" s="37">
        <f>LOOKUP(J173,{1,2,3,4,5},{5,4,3,2,1})</f>
        <v>5</v>
      </c>
      <c r="L173">
        <v>2</v>
      </c>
      <c r="M173">
        <v>1</v>
      </c>
      <c r="N173" s="37">
        <f>LOOKUP(M173,{1,2,3,4,5},{5,4,3,2,1})</f>
        <v>5</v>
      </c>
      <c r="O173">
        <v>2</v>
      </c>
      <c r="P173">
        <v>3</v>
      </c>
      <c r="Q173">
        <v>4</v>
      </c>
      <c r="R173">
        <v>2</v>
      </c>
      <c r="S173">
        <v>4</v>
      </c>
      <c r="T173">
        <v>4</v>
      </c>
      <c r="U173">
        <v>5</v>
      </c>
      <c r="V173">
        <v>2</v>
      </c>
      <c r="W173" s="37">
        <f>LOOKUP(V173,{1,2,3,4,5},{5,4,3,2,1})</f>
        <v>4</v>
      </c>
      <c r="X173">
        <v>2</v>
      </c>
      <c r="Y173" s="37">
        <f>LOOKUP(X173,{1,2,3,4,5},{5,4,3,2,1})</f>
        <v>4</v>
      </c>
      <c r="Z173">
        <f t="shared" si="4"/>
        <v>62</v>
      </c>
      <c r="AA173">
        <f t="shared" si="5"/>
        <v>3.65</v>
      </c>
      <c r="AB173" s="1"/>
    </row>
    <row r="174" spans="1:28" x14ac:dyDescent="0.3">
      <c r="A174" s="30">
        <v>192</v>
      </c>
      <c r="B174" s="1" t="s">
        <v>440</v>
      </c>
      <c r="C174" s="2">
        <v>1</v>
      </c>
      <c r="D174">
        <v>5</v>
      </c>
      <c r="E174">
        <v>4</v>
      </c>
      <c r="F174">
        <v>2</v>
      </c>
      <c r="G174">
        <v>2</v>
      </c>
      <c r="H174">
        <v>4</v>
      </c>
      <c r="I174" s="37">
        <f>LOOKUP(H174,{1,2,3,4,5},{5,4,3,2,1})</f>
        <v>2</v>
      </c>
      <c r="J174">
        <v>2</v>
      </c>
      <c r="K174" s="37">
        <f>LOOKUP(J174,{1,2,3,4,5},{5,4,3,2,1})</f>
        <v>4</v>
      </c>
      <c r="L174">
        <v>3</v>
      </c>
      <c r="M174">
        <v>4</v>
      </c>
      <c r="N174" s="37">
        <f>LOOKUP(M174,{1,2,3,4,5},{5,4,3,2,1})</f>
        <v>2</v>
      </c>
      <c r="O174">
        <v>2</v>
      </c>
      <c r="P174">
        <v>5</v>
      </c>
      <c r="Q174">
        <v>5</v>
      </c>
      <c r="R174">
        <v>4</v>
      </c>
      <c r="S174">
        <v>4</v>
      </c>
      <c r="T174">
        <v>5</v>
      </c>
      <c r="U174">
        <v>5</v>
      </c>
      <c r="V174">
        <v>2</v>
      </c>
      <c r="W174" s="37">
        <f>LOOKUP(V174,{1,2,3,4,5},{5,4,3,2,1})</f>
        <v>4</v>
      </c>
      <c r="X174">
        <v>1</v>
      </c>
      <c r="Y174" s="37">
        <f>LOOKUP(X174,{1,2,3,4,5},{5,4,3,2,1})</f>
        <v>5</v>
      </c>
      <c r="Z174">
        <f t="shared" si="4"/>
        <v>63</v>
      </c>
      <c r="AA174">
        <f t="shared" si="5"/>
        <v>3.71</v>
      </c>
      <c r="AB174" s="1"/>
    </row>
    <row r="175" spans="1:28" x14ac:dyDescent="0.3">
      <c r="A175" s="30">
        <v>193</v>
      </c>
      <c r="B175" s="1" t="s">
        <v>440</v>
      </c>
      <c r="C175" s="2">
        <v>1</v>
      </c>
      <c r="D175">
        <v>4</v>
      </c>
      <c r="E175">
        <v>4</v>
      </c>
      <c r="F175">
        <v>3</v>
      </c>
      <c r="G175">
        <v>3</v>
      </c>
      <c r="H175">
        <v>4</v>
      </c>
      <c r="I175" s="37">
        <f>LOOKUP(H175,{1,2,3,4,5},{5,4,3,2,1})</f>
        <v>2</v>
      </c>
      <c r="J175">
        <v>2</v>
      </c>
      <c r="K175" s="37">
        <f>LOOKUP(J175,{1,2,3,4,5},{5,4,3,2,1})</f>
        <v>4</v>
      </c>
      <c r="L175">
        <v>2</v>
      </c>
      <c r="M175">
        <v>2</v>
      </c>
      <c r="N175" s="37">
        <f>LOOKUP(M175,{1,2,3,4,5},{5,4,3,2,1})</f>
        <v>4</v>
      </c>
      <c r="O175">
        <v>3</v>
      </c>
      <c r="P175">
        <v>4</v>
      </c>
      <c r="Q175">
        <v>5</v>
      </c>
      <c r="R175">
        <v>2</v>
      </c>
      <c r="S175">
        <v>4</v>
      </c>
      <c r="T175">
        <v>4</v>
      </c>
      <c r="U175">
        <v>3</v>
      </c>
      <c r="V175">
        <v>3</v>
      </c>
      <c r="W175" s="37">
        <f>LOOKUP(V175,{1,2,3,4,5},{5,4,3,2,1})</f>
        <v>3</v>
      </c>
      <c r="X175">
        <v>3</v>
      </c>
      <c r="Y175" s="37">
        <f>LOOKUP(X175,{1,2,3,4,5},{5,4,3,2,1})</f>
        <v>3</v>
      </c>
      <c r="Z175">
        <f t="shared" si="4"/>
        <v>57</v>
      </c>
      <c r="AA175">
        <f t="shared" si="5"/>
        <v>3.35</v>
      </c>
      <c r="AB175" s="1"/>
    </row>
    <row r="176" spans="1:28" x14ac:dyDescent="0.3">
      <c r="A176" s="30">
        <v>194</v>
      </c>
      <c r="B176" s="1" t="s">
        <v>440</v>
      </c>
      <c r="C176" s="2">
        <v>1</v>
      </c>
      <c r="D176">
        <v>5</v>
      </c>
      <c r="E176">
        <v>2</v>
      </c>
      <c r="F176">
        <v>3</v>
      </c>
      <c r="G176">
        <v>4</v>
      </c>
      <c r="H176">
        <v>3</v>
      </c>
      <c r="I176" s="37">
        <f>LOOKUP(H176,{1,2,3,4,5},{5,4,3,2,1})</f>
        <v>3</v>
      </c>
      <c r="J176">
        <v>1</v>
      </c>
      <c r="K176" s="37">
        <f>LOOKUP(J176,{1,2,3,4,5},{5,4,3,2,1})</f>
        <v>5</v>
      </c>
      <c r="L176">
        <v>3</v>
      </c>
      <c r="M176">
        <v>3</v>
      </c>
      <c r="N176" s="37">
        <f>LOOKUP(M176,{1,2,3,4,5},{5,4,3,2,1})</f>
        <v>3</v>
      </c>
      <c r="O176">
        <v>3</v>
      </c>
      <c r="P176">
        <v>2</v>
      </c>
      <c r="Q176">
        <v>5</v>
      </c>
      <c r="R176">
        <v>1</v>
      </c>
      <c r="S176">
        <v>4</v>
      </c>
      <c r="T176">
        <v>4</v>
      </c>
      <c r="U176">
        <v>4</v>
      </c>
      <c r="V176">
        <v>2</v>
      </c>
      <c r="W176" s="37">
        <f>LOOKUP(V176,{1,2,3,4,5},{5,4,3,2,1})</f>
        <v>4</v>
      </c>
      <c r="X176">
        <v>2</v>
      </c>
      <c r="Y176" s="37">
        <f>LOOKUP(X176,{1,2,3,4,5},{5,4,3,2,1})</f>
        <v>4</v>
      </c>
      <c r="Z176">
        <f t="shared" si="4"/>
        <v>59</v>
      </c>
      <c r="AA176">
        <f t="shared" si="5"/>
        <v>3.47</v>
      </c>
      <c r="AB176" s="1"/>
    </row>
    <row r="177" spans="1:28" x14ac:dyDescent="0.3">
      <c r="A177" s="30">
        <v>196</v>
      </c>
      <c r="B177" s="1" t="s">
        <v>440</v>
      </c>
      <c r="C177" s="2">
        <v>1</v>
      </c>
      <c r="D177">
        <v>4</v>
      </c>
      <c r="E177">
        <v>2</v>
      </c>
      <c r="F177">
        <v>2</v>
      </c>
      <c r="G177">
        <v>2</v>
      </c>
      <c r="H177">
        <v>2</v>
      </c>
      <c r="I177" s="37">
        <f>LOOKUP(H177,{1,2,3,4,5},{5,4,3,2,1})</f>
        <v>4</v>
      </c>
      <c r="J177">
        <v>1</v>
      </c>
      <c r="K177" s="37">
        <f>LOOKUP(J177,{1,2,3,4,5},{5,4,3,2,1})</f>
        <v>5</v>
      </c>
      <c r="L177">
        <v>2</v>
      </c>
      <c r="M177">
        <v>2</v>
      </c>
      <c r="N177" s="37">
        <f>LOOKUP(M177,{1,2,3,4,5},{5,4,3,2,1})</f>
        <v>4</v>
      </c>
      <c r="O177">
        <v>3</v>
      </c>
      <c r="P177">
        <v>3</v>
      </c>
      <c r="Q177">
        <v>5</v>
      </c>
      <c r="R177">
        <v>2</v>
      </c>
      <c r="S177">
        <v>3</v>
      </c>
      <c r="T177">
        <v>4</v>
      </c>
      <c r="U177">
        <v>5</v>
      </c>
      <c r="V177">
        <v>3</v>
      </c>
      <c r="W177" s="37">
        <f>LOOKUP(V177,{1,2,3,4,5},{5,4,3,2,1})</f>
        <v>3</v>
      </c>
      <c r="X177">
        <v>3</v>
      </c>
      <c r="Y177" s="37">
        <f>LOOKUP(X177,{1,2,3,4,5},{5,4,3,2,1})</f>
        <v>3</v>
      </c>
      <c r="Z177">
        <f t="shared" si="4"/>
        <v>56</v>
      </c>
      <c r="AA177">
        <f t="shared" si="5"/>
        <v>3.29</v>
      </c>
      <c r="AB177" s="1"/>
    </row>
    <row r="178" spans="1:28" ht="15" thickBot="1" x14ac:dyDescent="0.35">
      <c r="A178" s="28">
        <v>197</v>
      </c>
      <c r="B178" s="1" t="s">
        <v>440</v>
      </c>
      <c r="C178" s="4">
        <v>1</v>
      </c>
      <c r="D178" s="5">
        <v>3</v>
      </c>
      <c r="E178" s="5">
        <v>3</v>
      </c>
      <c r="F178" s="5">
        <v>2</v>
      </c>
      <c r="G178" s="5">
        <v>2</v>
      </c>
      <c r="H178" s="5">
        <v>4</v>
      </c>
      <c r="I178" s="37">
        <f>LOOKUP(H178,{1,2,3,4,5},{5,4,3,2,1})</f>
        <v>2</v>
      </c>
      <c r="J178" s="5">
        <v>2</v>
      </c>
      <c r="K178" s="37">
        <f>LOOKUP(J178,{1,2,3,4,5},{5,4,3,2,1})</f>
        <v>4</v>
      </c>
      <c r="L178" s="5">
        <v>2</v>
      </c>
      <c r="M178" s="5">
        <v>4</v>
      </c>
      <c r="N178" s="37">
        <f>LOOKUP(M178,{1,2,3,4,5},{5,4,3,2,1})</f>
        <v>2</v>
      </c>
      <c r="O178" s="5">
        <v>3</v>
      </c>
      <c r="P178" s="5">
        <v>2</v>
      </c>
      <c r="Q178" s="5">
        <v>4</v>
      </c>
      <c r="R178" s="5">
        <v>2</v>
      </c>
      <c r="S178" s="5">
        <v>3</v>
      </c>
      <c r="T178" s="5">
        <v>3</v>
      </c>
      <c r="U178" s="5">
        <v>4</v>
      </c>
      <c r="V178" s="5">
        <v>4</v>
      </c>
      <c r="W178" s="37">
        <f>LOOKUP(V178,{1,2,3,4,5},{5,4,3,2,1})</f>
        <v>2</v>
      </c>
      <c r="X178" s="5">
        <v>3</v>
      </c>
      <c r="Y178" s="37">
        <f>LOOKUP(X178,{1,2,3,4,5},{5,4,3,2,1})</f>
        <v>3</v>
      </c>
      <c r="Z178">
        <f t="shared" si="4"/>
        <v>46</v>
      </c>
      <c r="AA178">
        <f t="shared" si="5"/>
        <v>2.71</v>
      </c>
      <c r="AB178" s="1"/>
    </row>
    <row r="179" spans="1:28" x14ac:dyDescent="0.3">
      <c r="A179" s="1"/>
      <c r="B179" s="1"/>
      <c r="C179" s="1"/>
      <c r="D179" s="1"/>
      <c r="E179" s="1"/>
      <c r="F179" s="1"/>
      <c r="G179" s="1"/>
      <c r="H179" s="1"/>
      <c r="I179" s="37"/>
      <c r="J179" s="1"/>
      <c r="K179" s="37"/>
      <c r="L179" s="1"/>
      <c r="M179" s="1"/>
      <c r="N179" s="37"/>
      <c r="O179" s="1"/>
      <c r="P179" s="1"/>
      <c r="Q179" s="1"/>
      <c r="R179" s="1"/>
      <c r="S179" s="1"/>
      <c r="T179" s="1"/>
      <c r="U179" s="1"/>
      <c r="V179" s="1"/>
      <c r="W179" s="37"/>
      <c r="X179" s="1"/>
      <c r="Y179" s="37"/>
      <c r="Z179" s="1"/>
      <c r="AA179" s="1"/>
      <c r="AB179" s="1"/>
    </row>
    <row r="180" spans="1:28" x14ac:dyDescent="0.3">
      <c r="A180" s="1"/>
      <c r="B180" s="1"/>
      <c r="C180" s="1"/>
      <c r="D180" t="s">
        <v>1067</v>
      </c>
      <c r="E180" t="s">
        <v>1067</v>
      </c>
      <c r="F180" t="s">
        <v>1067</v>
      </c>
      <c r="G180" t="s">
        <v>1067</v>
      </c>
      <c r="H180" s="1"/>
      <c r="I180" t="s">
        <v>1067</v>
      </c>
      <c r="J180" s="1"/>
      <c r="K180" t="s">
        <v>1067</v>
      </c>
      <c r="L180" t="s">
        <v>1067</v>
      </c>
      <c r="M180" s="1"/>
      <c r="N180" t="s">
        <v>1067</v>
      </c>
      <c r="O180" t="s">
        <v>1067</v>
      </c>
      <c r="P180" t="s">
        <v>1067</v>
      </c>
      <c r="Q180" t="s">
        <v>1067</v>
      </c>
      <c r="R180" t="s">
        <v>1067</v>
      </c>
      <c r="S180" t="s">
        <v>1067</v>
      </c>
      <c r="T180" t="s">
        <v>1067</v>
      </c>
      <c r="U180" t="s">
        <v>1067</v>
      </c>
      <c r="V180" s="1"/>
      <c r="W180" t="s">
        <v>1067</v>
      </c>
      <c r="X180" s="1"/>
      <c r="Y180" t="s">
        <v>1067</v>
      </c>
      <c r="Z180" t="s">
        <v>1073</v>
      </c>
      <c r="AB180" s="1"/>
    </row>
    <row r="181" spans="1:28" x14ac:dyDescent="0.3">
      <c r="A181" s="1"/>
      <c r="B181" s="1"/>
      <c r="C181" s="1"/>
      <c r="D181">
        <f>COUNTIF(D4:D178,1)</f>
        <v>0</v>
      </c>
      <c r="E181">
        <f>COUNTIF(E4:E178,1)</f>
        <v>7</v>
      </c>
      <c r="F181">
        <f>COUNTIF(F4:F178,1)</f>
        <v>27</v>
      </c>
      <c r="G181">
        <f>COUNTIF(G4:G178,1)</f>
        <v>15</v>
      </c>
      <c r="H181" s="1"/>
      <c r="I181">
        <f>COUNTIF(I4:I178,1)</f>
        <v>31</v>
      </c>
      <c r="J181" s="1"/>
      <c r="K181">
        <f>COUNTIF(K4:K178,1)</f>
        <v>5</v>
      </c>
      <c r="L181">
        <f>COUNTIF(L4:L178,1)</f>
        <v>12</v>
      </c>
      <c r="M181" s="1"/>
      <c r="N181">
        <f t="shared" ref="N181:U181" si="6">COUNTIF(N4:N178,1)</f>
        <v>17</v>
      </c>
      <c r="O181">
        <f t="shared" si="6"/>
        <v>54</v>
      </c>
      <c r="P181">
        <f t="shared" si="6"/>
        <v>6</v>
      </c>
      <c r="Q181">
        <f t="shared" si="6"/>
        <v>3</v>
      </c>
      <c r="R181">
        <f t="shared" si="6"/>
        <v>24</v>
      </c>
      <c r="S181">
        <f t="shared" si="6"/>
        <v>12</v>
      </c>
      <c r="T181">
        <f t="shared" si="6"/>
        <v>6</v>
      </c>
      <c r="U181">
        <f t="shared" si="6"/>
        <v>5</v>
      </c>
      <c r="V181" s="1"/>
      <c r="W181">
        <f>COUNTIF(W4:W178,1)</f>
        <v>12</v>
      </c>
      <c r="X181" s="1"/>
      <c r="Y181">
        <f>COUNTIF(Y4:Y178,1)</f>
        <v>9</v>
      </c>
      <c r="Z181">
        <f>ROUND(AVERAGE(Z4:Z178),2)</f>
        <v>59.79</v>
      </c>
      <c r="AA181" s="1"/>
      <c r="AB181" s="1"/>
    </row>
    <row r="182" spans="1:28" x14ac:dyDescent="0.3">
      <c r="A182" s="1"/>
      <c r="B182" s="1"/>
      <c r="C182" s="1"/>
      <c r="D182" t="s">
        <v>1093</v>
      </c>
      <c r="E182" t="s">
        <v>1093</v>
      </c>
      <c r="F182" t="s">
        <v>1093</v>
      </c>
      <c r="G182" t="s">
        <v>1093</v>
      </c>
      <c r="H182" s="1"/>
      <c r="I182" t="s">
        <v>1093</v>
      </c>
      <c r="J182" s="1"/>
      <c r="K182" t="s">
        <v>1093</v>
      </c>
      <c r="L182" t="s">
        <v>1093</v>
      </c>
      <c r="M182" s="1"/>
      <c r="N182" t="s">
        <v>1093</v>
      </c>
      <c r="O182" t="s">
        <v>1093</v>
      </c>
      <c r="P182" t="s">
        <v>1093</v>
      </c>
      <c r="Q182" t="s">
        <v>1093</v>
      </c>
      <c r="R182" t="s">
        <v>1093</v>
      </c>
      <c r="S182" t="s">
        <v>1093</v>
      </c>
      <c r="T182" t="s">
        <v>1093</v>
      </c>
      <c r="U182" t="s">
        <v>1093</v>
      </c>
      <c r="V182" s="1"/>
      <c r="W182" t="s">
        <v>1093</v>
      </c>
      <c r="X182" s="1"/>
      <c r="Y182" t="s">
        <v>1093</v>
      </c>
      <c r="Z182" s="1"/>
      <c r="AA182" s="1"/>
      <c r="AB182" s="1"/>
    </row>
    <row r="183" spans="1:28" x14ac:dyDescent="0.3">
      <c r="A183" s="1"/>
      <c r="B183" s="1"/>
      <c r="C183" s="1"/>
      <c r="D183">
        <f>COUNTIF(D4:D178,2)</f>
        <v>6</v>
      </c>
      <c r="E183">
        <f>COUNTIF(E4:E178,2)</f>
        <v>22</v>
      </c>
      <c r="F183">
        <f>COUNTIF(F4:F178,2)</f>
        <v>49</v>
      </c>
      <c r="G183">
        <f>COUNTIF(G4:G178,2)</f>
        <v>42</v>
      </c>
      <c r="H183" s="1"/>
      <c r="I183">
        <f>COUNTIF(I4:I178,2)</f>
        <v>68</v>
      </c>
      <c r="J183" s="1"/>
      <c r="K183">
        <f>COUNTIF(K4:K178,2)</f>
        <v>8</v>
      </c>
      <c r="L183">
        <f>COUNTIF(L4:L178,2)</f>
        <v>32</v>
      </c>
      <c r="M183" s="1"/>
      <c r="N183">
        <f t="shared" ref="N183:U183" si="7">COUNTIF(N4:N178,2)</f>
        <v>35</v>
      </c>
      <c r="O183">
        <f t="shared" si="7"/>
        <v>56</v>
      </c>
      <c r="P183">
        <f t="shared" si="7"/>
        <v>22</v>
      </c>
      <c r="Q183">
        <f t="shared" si="7"/>
        <v>1</v>
      </c>
      <c r="R183">
        <f t="shared" si="7"/>
        <v>37</v>
      </c>
      <c r="S183">
        <f t="shared" si="7"/>
        <v>27</v>
      </c>
      <c r="T183">
        <f t="shared" si="7"/>
        <v>15</v>
      </c>
      <c r="U183">
        <f t="shared" si="7"/>
        <v>4</v>
      </c>
      <c r="V183" s="1"/>
      <c r="W183">
        <f>COUNTIF(W4:W178,2)</f>
        <v>22</v>
      </c>
      <c r="X183" s="1"/>
      <c r="Y183">
        <f>COUNTIF(Y4:Y178,2)</f>
        <v>16</v>
      </c>
      <c r="Z183" s="1"/>
      <c r="AA183" s="1"/>
      <c r="AB183" s="1"/>
    </row>
    <row r="184" spans="1:28" x14ac:dyDescent="0.3">
      <c r="A184" s="1"/>
      <c r="B184" s="1"/>
      <c r="C184" s="1"/>
      <c r="D184" t="s">
        <v>1112</v>
      </c>
      <c r="E184" t="s">
        <v>1112</v>
      </c>
      <c r="F184" t="s">
        <v>1112</v>
      </c>
      <c r="G184" t="s">
        <v>1112</v>
      </c>
      <c r="H184" s="1"/>
      <c r="I184" t="s">
        <v>1112</v>
      </c>
      <c r="J184" s="1"/>
      <c r="K184" t="s">
        <v>1112</v>
      </c>
      <c r="L184" t="s">
        <v>1112</v>
      </c>
      <c r="M184" s="1"/>
      <c r="N184" t="s">
        <v>1112</v>
      </c>
      <c r="O184" t="s">
        <v>1112</v>
      </c>
      <c r="P184" t="s">
        <v>1112</v>
      </c>
      <c r="Q184" t="s">
        <v>1112</v>
      </c>
      <c r="R184" t="s">
        <v>1112</v>
      </c>
      <c r="S184" t="s">
        <v>1112</v>
      </c>
      <c r="T184" t="s">
        <v>1112</v>
      </c>
      <c r="U184" t="s">
        <v>1112</v>
      </c>
      <c r="V184" s="1"/>
      <c r="W184" t="s">
        <v>1112</v>
      </c>
      <c r="X184" s="1"/>
      <c r="Y184" t="s">
        <v>1112</v>
      </c>
      <c r="Z184" s="1"/>
      <c r="AA184" s="1"/>
      <c r="AB184" s="1"/>
    </row>
    <row r="185" spans="1:28" x14ac:dyDescent="0.3">
      <c r="A185" s="1"/>
      <c r="B185" s="1"/>
      <c r="C185" s="1"/>
      <c r="D185">
        <f>COUNTIF(D4:D178,3)</f>
        <v>8</v>
      </c>
      <c r="E185">
        <f>COUNTIF(E4:E178,3)</f>
        <v>21</v>
      </c>
      <c r="F185">
        <f>COUNTIF(F4:F178,3)</f>
        <v>33</v>
      </c>
      <c r="G185">
        <f>COUNTIF(G4:G178,3)</f>
        <v>27</v>
      </c>
      <c r="H185" s="1"/>
      <c r="I185">
        <f>COUNTIF(I4:I178,3)</f>
        <v>26</v>
      </c>
      <c r="J185" s="1"/>
      <c r="K185">
        <f>COUNTIF(K4:K178,3)</f>
        <v>11</v>
      </c>
      <c r="L185">
        <f>COUNTIF(L4:L178,3)</f>
        <v>40</v>
      </c>
      <c r="M185" s="1"/>
      <c r="N185">
        <f t="shared" ref="N185:U185" si="8">COUNTIF(N4:N178,3)</f>
        <v>20</v>
      </c>
      <c r="O185">
        <f t="shared" si="8"/>
        <v>29</v>
      </c>
      <c r="P185">
        <f t="shared" si="8"/>
        <v>32</v>
      </c>
      <c r="Q185">
        <f t="shared" si="8"/>
        <v>6</v>
      </c>
      <c r="R185">
        <f t="shared" si="8"/>
        <v>38</v>
      </c>
      <c r="S185">
        <f t="shared" si="8"/>
        <v>32</v>
      </c>
      <c r="T185">
        <f t="shared" si="8"/>
        <v>22</v>
      </c>
      <c r="U185">
        <f t="shared" si="8"/>
        <v>8</v>
      </c>
      <c r="V185" s="1"/>
      <c r="W185">
        <f>COUNTIF(W4:W178,3)</f>
        <v>54</v>
      </c>
      <c r="X185" s="1"/>
      <c r="Y185">
        <f>COUNTIF(Y4:Y178,3)</f>
        <v>54</v>
      </c>
      <c r="Z185" s="1"/>
      <c r="AA185" s="1"/>
      <c r="AB185" s="1"/>
    </row>
    <row r="186" spans="1:28" x14ac:dyDescent="0.3">
      <c r="A186" s="1"/>
      <c r="B186" s="1"/>
      <c r="C186" s="1"/>
      <c r="D186" t="s">
        <v>1130</v>
      </c>
      <c r="E186" t="s">
        <v>1130</v>
      </c>
      <c r="F186" t="s">
        <v>1130</v>
      </c>
      <c r="G186" t="s">
        <v>1130</v>
      </c>
      <c r="H186" s="1"/>
      <c r="I186" t="s">
        <v>1130</v>
      </c>
      <c r="J186" s="1"/>
      <c r="K186" t="s">
        <v>1130</v>
      </c>
      <c r="L186" t="s">
        <v>1130</v>
      </c>
      <c r="M186" s="1"/>
      <c r="N186" t="s">
        <v>1130</v>
      </c>
      <c r="O186" t="s">
        <v>1130</v>
      </c>
      <c r="P186" t="s">
        <v>1130</v>
      </c>
      <c r="Q186" t="s">
        <v>1130</v>
      </c>
      <c r="R186" t="s">
        <v>1130</v>
      </c>
      <c r="S186" t="s">
        <v>1130</v>
      </c>
      <c r="T186" t="s">
        <v>1130</v>
      </c>
      <c r="U186" t="s">
        <v>1130</v>
      </c>
      <c r="V186" s="1"/>
      <c r="W186" t="s">
        <v>1130</v>
      </c>
      <c r="X186" s="1"/>
      <c r="Y186" t="s">
        <v>1130</v>
      </c>
      <c r="Z186" s="1"/>
      <c r="AA186" s="1"/>
      <c r="AB186" s="1"/>
    </row>
    <row r="187" spans="1:28" x14ac:dyDescent="0.3">
      <c r="A187" s="1"/>
      <c r="B187" s="1"/>
      <c r="C187" s="1"/>
      <c r="D187">
        <f>COUNTIF(D4:D178,4)</f>
        <v>82</v>
      </c>
      <c r="E187">
        <f>COUNTIF(E4:E178,4)</f>
        <v>79</v>
      </c>
      <c r="F187">
        <f>COUNTIF(F4:F178,4)</f>
        <v>55</v>
      </c>
      <c r="G187">
        <f>COUNTIF(G4:G178,4)</f>
        <v>69</v>
      </c>
      <c r="H187" s="1"/>
      <c r="I187">
        <f>COUNTIF(I4:I178,4)</f>
        <v>31</v>
      </c>
      <c r="J187" s="1"/>
      <c r="K187">
        <f>COUNTIF(K4:K178,4)</f>
        <v>74</v>
      </c>
      <c r="L187">
        <f>COUNTIF(L4:L178,4)</f>
        <v>64</v>
      </c>
      <c r="M187" s="1"/>
      <c r="N187">
        <f t="shared" ref="N187:U187" si="9">COUNTIF(N4:N178,4)</f>
        <v>47</v>
      </c>
      <c r="O187">
        <f t="shared" si="9"/>
        <v>22</v>
      </c>
      <c r="P187">
        <f t="shared" si="9"/>
        <v>81</v>
      </c>
      <c r="Q187">
        <f t="shared" si="9"/>
        <v>58</v>
      </c>
      <c r="R187">
        <f t="shared" si="9"/>
        <v>55</v>
      </c>
      <c r="S187">
        <f t="shared" si="9"/>
        <v>77</v>
      </c>
      <c r="T187">
        <f t="shared" si="9"/>
        <v>94</v>
      </c>
      <c r="U187">
        <f t="shared" si="9"/>
        <v>60</v>
      </c>
      <c r="V187" s="1"/>
      <c r="W187">
        <f>COUNTIF(W4:W178,4)</f>
        <v>69</v>
      </c>
      <c r="X187" s="1"/>
      <c r="Y187">
        <f>COUNTIF(Y4:Y178,4)</f>
        <v>77</v>
      </c>
      <c r="Z187" s="1"/>
      <c r="AA187" s="1"/>
      <c r="AB187" s="1"/>
    </row>
    <row r="188" spans="1:28" x14ac:dyDescent="0.3">
      <c r="A188" s="1"/>
      <c r="B188" s="1"/>
      <c r="C188" s="1"/>
      <c r="D188" t="s">
        <v>1142</v>
      </c>
      <c r="E188" t="s">
        <v>1142</v>
      </c>
      <c r="F188" t="s">
        <v>1142</v>
      </c>
      <c r="G188" t="s">
        <v>1142</v>
      </c>
      <c r="H188" s="1"/>
      <c r="I188" t="s">
        <v>1142</v>
      </c>
      <c r="J188" s="1"/>
      <c r="K188" t="s">
        <v>1142</v>
      </c>
      <c r="L188" t="s">
        <v>1142</v>
      </c>
      <c r="M188" s="1"/>
      <c r="N188" t="s">
        <v>1142</v>
      </c>
      <c r="O188" t="s">
        <v>1142</v>
      </c>
      <c r="P188" t="s">
        <v>1142</v>
      </c>
      <c r="Q188" t="s">
        <v>1142</v>
      </c>
      <c r="R188" t="s">
        <v>1142</v>
      </c>
      <c r="S188" t="s">
        <v>1142</v>
      </c>
      <c r="T188" t="s">
        <v>1142</v>
      </c>
      <c r="U188" t="s">
        <v>1142</v>
      </c>
      <c r="V188" s="1"/>
      <c r="W188" t="s">
        <v>1142</v>
      </c>
      <c r="X188" s="1"/>
      <c r="Y188" t="s">
        <v>1142</v>
      </c>
      <c r="Z188" s="1"/>
      <c r="AA188" s="1"/>
      <c r="AB188" s="1"/>
    </row>
    <row r="189" spans="1:28" x14ac:dyDescent="0.3">
      <c r="A189" s="1"/>
      <c r="B189" s="1"/>
      <c r="C189" s="1"/>
      <c r="D189">
        <f>COUNTIF(D4:D178,5)</f>
        <v>79</v>
      </c>
      <c r="E189">
        <f>COUNTIF(E4:E178,5)</f>
        <v>46</v>
      </c>
      <c r="F189">
        <f>COUNTIF(F4:F178,5)</f>
        <v>10</v>
      </c>
      <c r="G189">
        <f>COUNTIF(G4:G178,5)</f>
        <v>22</v>
      </c>
      <c r="H189" s="1"/>
      <c r="I189">
        <f>COUNTIF(I4:I178,5)</f>
        <v>19</v>
      </c>
      <c r="J189" s="1"/>
      <c r="K189">
        <f>COUNTIF(K4:K178,5)</f>
        <v>77</v>
      </c>
      <c r="L189">
        <f>COUNTIF(L4:L178,5)</f>
        <v>26</v>
      </c>
      <c r="M189" s="1"/>
      <c r="N189">
        <f t="shared" ref="N189:U189" si="10">COUNTIF(N4:N178,5)</f>
        <v>53</v>
      </c>
      <c r="O189">
        <f t="shared" si="10"/>
        <v>14</v>
      </c>
      <c r="P189">
        <f t="shared" si="10"/>
        <v>33</v>
      </c>
      <c r="Q189">
        <f t="shared" si="10"/>
        <v>107</v>
      </c>
      <c r="R189">
        <f t="shared" si="10"/>
        <v>21</v>
      </c>
      <c r="S189">
        <f t="shared" si="10"/>
        <v>27</v>
      </c>
      <c r="T189">
        <f t="shared" si="10"/>
        <v>38</v>
      </c>
      <c r="U189">
        <f t="shared" si="10"/>
        <v>98</v>
      </c>
      <c r="V189" s="1"/>
      <c r="W189">
        <f>COUNTIF(W4:W178,5)</f>
        <v>18</v>
      </c>
      <c r="X189" s="1"/>
      <c r="Y189">
        <f>COUNTIF(Y4:Y178,5)</f>
        <v>19</v>
      </c>
      <c r="Z189" s="1"/>
      <c r="AA189" s="1"/>
      <c r="AB189" s="1"/>
    </row>
    <row r="190" spans="1:28" x14ac:dyDescent="0.3">
      <c r="A190" s="1"/>
      <c r="B190" s="1"/>
      <c r="C190" s="1"/>
      <c r="D190" t="s">
        <v>1068</v>
      </c>
      <c r="E190" t="s">
        <v>1068</v>
      </c>
      <c r="F190" t="s">
        <v>1068</v>
      </c>
      <c r="G190" t="s">
        <v>1068</v>
      </c>
      <c r="H190" s="1"/>
      <c r="I190" t="s">
        <v>1068</v>
      </c>
      <c r="J190" s="1"/>
      <c r="K190" t="s">
        <v>1068</v>
      </c>
      <c r="L190" t="s">
        <v>1068</v>
      </c>
      <c r="M190" s="1"/>
      <c r="N190" t="s">
        <v>1068</v>
      </c>
      <c r="O190" t="s">
        <v>1068</v>
      </c>
      <c r="P190" t="s">
        <v>1068</v>
      </c>
      <c r="Q190" t="s">
        <v>1068</v>
      </c>
      <c r="R190" t="s">
        <v>1068</v>
      </c>
      <c r="S190" t="s">
        <v>1068</v>
      </c>
      <c r="T190" t="s">
        <v>1068</v>
      </c>
      <c r="U190" t="s">
        <v>1068</v>
      </c>
      <c r="V190" s="1"/>
      <c r="W190" t="s">
        <v>1068</v>
      </c>
      <c r="X190" s="1"/>
      <c r="Y190" t="s">
        <v>1068</v>
      </c>
      <c r="Z190" s="1"/>
      <c r="AA190" s="1"/>
      <c r="AB190" s="1"/>
    </row>
    <row r="191" spans="1:28" x14ac:dyDescent="0.3">
      <c r="A191" s="1"/>
      <c r="B191" s="1"/>
      <c r="C191" s="1"/>
      <c r="D191">
        <f>COUNT(D4:D178)</f>
        <v>175</v>
      </c>
      <c r="E191">
        <f>COUNT(E4:E178)</f>
        <v>175</v>
      </c>
      <c r="F191">
        <f>COUNT(F4:F178)</f>
        <v>174</v>
      </c>
      <c r="G191">
        <f>COUNT(G4:G178)</f>
        <v>175</v>
      </c>
      <c r="H191" s="1"/>
      <c r="I191">
        <f>COUNT(I4:I178)</f>
        <v>175</v>
      </c>
      <c r="J191" s="1"/>
      <c r="K191">
        <f>COUNT(K4:K178)</f>
        <v>175</v>
      </c>
      <c r="L191">
        <f>COUNT(L4:L178)</f>
        <v>174</v>
      </c>
      <c r="M191" s="1"/>
      <c r="N191">
        <f t="shared" ref="N191:U191" si="11">COUNT(N4:N178)</f>
        <v>172</v>
      </c>
      <c r="O191">
        <f t="shared" si="11"/>
        <v>175</v>
      </c>
      <c r="P191">
        <f t="shared" si="11"/>
        <v>174</v>
      </c>
      <c r="Q191">
        <f t="shared" si="11"/>
        <v>175</v>
      </c>
      <c r="R191">
        <f t="shared" si="11"/>
        <v>175</v>
      </c>
      <c r="S191">
        <f t="shared" si="11"/>
        <v>175</v>
      </c>
      <c r="T191">
        <f t="shared" si="11"/>
        <v>175</v>
      </c>
      <c r="U191">
        <f t="shared" si="11"/>
        <v>175</v>
      </c>
      <c r="V191" s="1"/>
      <c r="W191">
        <f>COUNT(W4:W178)</f>
        <v>175</v>
      </c>
      <c r="X191" s="1"/>
      <c r="Y191">
        <f>COUNT(Y4:Y178)</f>
        <v>175</v>
      </c>
      <c r="Z191" s="1"/>
      <c r="AA191" s="1"/>
      <c r="AB191" s="1"/>
    </row>
    <row r="192" spans="1:28" x14ac:dyDescent="0.3">
      <c r="A192" s="1"/>
      <c r="B192" s="1"/>
      <c r="C192" s="1"/>
      <c r="D192" t="s">
        <v>1065</v>
      </c>
      <c r="E192" t="s">
        <v>1065</v>
      </c>
      <c r="F192" t="s">
        <v>1065</v>
      </c>
      <c r="G192" t="s">
        <v>1065</v>
      </c>
      <c r="H192" s="1"/>
      <c r="I192" t="s">
        <v>1065</v>
      </c>
      <c r="J192" s="1"/>
      <c r="K192" t="s">
        <v>1065</v>
      </c>
      <c r="L192" t="s">
        <v>1065</v>
      </c>
      <c r="M192" s="1"/>
      <c r="N192" t="s">
        <v>1065</v>
      </c>
      <c r="O192" t="s">
        <v>1065</v>
      </c>
      <c r="P192" t="s">
        <v>1065</v>
      </c>
      <c r="Q192" t="s">
        <v>1065</v>
      </c>
      <c r="R192" t="s">
        <v>1065</v>
      </c>
      <c r="S192" t="s">
        <v>1065</v>
      </c>
      <c r="T192" t="s">
        <v>1065</v>
      </c>
      <c r="U192" t="s">
        <v>1065</v>
      </c>
      <c r="V192" s="1"/>
      <c r="W192" t="s">
        <v>1065</v>
      </c>
      <c r="X192" s="1"/>
      <c r="Y192" t="s">
        <v>1065</v>
      </c>
      <c r="Z192" s="1"/>
      <c r="AA192" s="1"/>
      <c r="AB192" s="1"/>
    </row>
    <row r="193" spans="1:28" x14ac:dyDescent="0.3">
      <c r="A193" s="1"/>
      <c r="B193" s="1"/>
      <c r="C193" s="1"/>
      <c r="D193">
        <f>ROUND(AVERAGE(D4:D178),0)</f>
        <v>4</v>
      </c>
      <c r="E193">
        <f>ROUND(AVERAGE(E4:E178),0)</f>
        <v>4</v>
      </c>
      <c r="F193">
        <f>ROUND(AVERAGE(F4:F178),0)</f>
        <v>3</v>
      </c>
      <c r="G193">
        <f>ROUND(AVERAGE(G4:G178),0)</f>
        <v>3</v>
      </c>
      <c r="H193" s="1"/>
      <c r="I193">
        <f>ROUND(AVERAGE(I4:I178),0)</f>
        <v>3</v>
      </c>
      <c r="J193" s="1"/>
      <c r="K193">
        <f>ROUND(AVERAGE(K4:K178),0)</f>
        <v>4</v>
      </c>
      <c r="L193">
        <f>ROUND(AVERAGE(L4:L178),0)</f>
        <v>3</v>
      </c>
      <c r="M193" s="1"/>
      <c r="N193">
        <f t="shared" ref="N193:U193" si="12">ROUND(AVERAGE(N4:N178),0)</f>
        <v>3</v>
      </c>
      <c r="O193">
        <f t="shared" si="12"/>
        <v>2</v>
      </c>
      <c r="P193">
        <f t="shared" si="12"/>
        <v>4</v>
      </c>
      <c r="Q193">
        <f t="shared" si="12"/>
        <v>5</v>
      </c>
      <c r="R193">
        <f t="shared" si="12"/>
        <v>3</v>
      </c>
      <c r="S193">
        <f t="shared" si="12"/>
        <v>3</v>
      </c>
      <c r="T193">
        <f t="shared" si="12"/>
        <v>4</v>
      </c>
      <c r="U193">
        <f t="shared" si="12"/>
        <v>4</v>
      </c>
      <c r="V193" s="1"/>
      <c r="W193">
        <f>ROUND(AVERAGE(W4:W178),0)</f>
        <v>3</v>
      </c>
      <c r="X193" s="1"/>
      <c r="Y193">
        <f>ROUND(AVERAGE(Y4:Y178),0)</f>
        <v>3</v>
      </c>
      <c r="Z193" s="1"/>
      <c r="AA193" s="1"/>
      <c r="AB193" s="1"/>
    </row>
    <row r="194" spans="1:28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3:28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3:28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3:28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3:28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3:28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3:28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3:28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3:28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3:28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3:28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3:28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3:28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3:28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3:28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3:28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3:28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3:28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3:28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3:28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3:28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3:28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3:28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3:28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3:28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3:28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3:28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3:28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3:28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3:28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3:28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3:28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3:28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3:28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3:28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3:28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3:28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3:28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3:28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3:28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3:28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3:28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3:28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3:28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3:28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3:28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3:28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3:28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3:28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3:28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3:28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3:28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3:28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3:28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3:28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3:28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3:28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3:28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3:28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3:28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3:28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3:28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3:28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3:28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3:28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3:28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3:28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3:28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3:28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3:28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3:28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3:28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3:28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3:28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3:28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3:28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3:28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3:28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3:28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3:28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3:28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3:28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3:28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3:28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3:28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3:28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3:28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3:28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3:28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3:28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3:28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3:28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3:28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3:28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3:28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3:28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3:28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3:28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3:28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3:28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3:28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3:28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3:28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3:28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3:28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3:28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3:28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3:28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3:28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3:28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3:28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3:28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3:28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3:28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3:28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3:28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3:28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3:28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3:28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326"/>
  <sheetViews>
    <sheetView workbookViewId="0">
      <selection activeCell="D3" sqref="D3"/>
    </sheetView>
  </sheetViews>
  <sheetFormatPr defaultRowHeight="14.4" x14ac:dyDescent="0.3"/>
  <cols>
    <col min="3" max="25" width="20.6640625" customWidth="1"/>
  </cols>
  <sheetData>
    <row r="1" spans="1:25" x14ac:dyDescent="0.3">
      <c r="A1" s="15"/>
      <c r="B1" s="22"/>
      <c r="C1" s="16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43"/>
      <c r="W1" s="16"/>
      <c r="X1" s="18"/>
      <c r="Y1" s="1"/>
    </row>
    <row r="2" spans="1:25" ht="15" thickBot="1" x14ac:dyDescent="0.35">
      <c r="A2" s="29"/>
      <c r="B2" s="1"/>
      <c r="C2" s="19" t="s">
        <v>249</v>
      </c>
      <c r="D2" s="20" t="s">
        <v>250</v>
      </c>
      <c r="E2" s="20" t="s">
        <v>251</v>
      </c>
      <c r="F2" s="20" t="s">
        <v>252</v>
      </c>
      <c r="G2" s="20" t="s">
        <v>253</v>
      </c>
      <c r="H2" s="20" t="s">
        <v>254</v>
      </c>
      <c r="I2" s="20" t="s">
        <v>255</v>
      </c>
      <c r="J2" s="20" t="s">
        <v>256</v>
      </c>
      <c r="K2" s="20" t="s">
        <v>257</v>
      </c>
      <c r="L2" s="20" t="s">
        <v>258</v>
      </c>
      <c r="M2" s="20" t="s">
        <v>259</v>
      </c>
      <c r="N2" s="20" t="s">
        <v>260</v>
      </c>
      <c r="O2" s="20" t="s">
        <v>261</v>
      </c>
      <c r="P2" s="20" t="s">
        <v>262</v>
      </c>
      <c r="Q2" s="20" t="s">
        <v>263</v>
      </c>
      <c r="R2" s="20" t="s">
        <v>264</v>
      </c>
      <c r="S2" s="20" t="s">
        <v>265</v>
      </c>
      <c r="T2" s="20" t="s">
        <v>266</v>
      </c>
      <c r="U2" s="20" t="s">
        <v>267</v>
      </c>
      <c r="V2" s="54" t="s">
        <v>268</v>
      </c>
      <c r="W2" s="19" t="s">
        <v>269</v>
      </c>
      <c r="X2" s="21" t="s">
        <v>270</v>
      </c>
      <c r="Y2" s="1"/>
    </row>
    <row r="3" spans="1:25" ht="15" thickBot="1" x14ac:dyDescent="0.35">
      <c r="A3" s="28"/>
      <c r="B3" s="1" t="s">
        <v>440</v>
      </c>
      <c r="C3" s="7" t="s">
        <v>558</v>
      </c>
      <c r="D3" s="8" t="s">
        <v>559</v>
      </c>
      <c r="E3" s="8" t="s">
        <v>560</v>
      </c>
      <c r="F3" s="8" t="s">
        <v>561</v>
      </c>
      <c r="G3" s="8" t="s">
        <v>562</v>
      </c>
      <c r="H3" s="8" t="s">
        <v>563</v>
      </c>
      <c r="I3" s="8" t="s">
        <v>564</v>
      </c>
      <c r="J3" s="35" t="s">
        <v>565</v>
      </c>
      <c r="K3" s="8" t="s">
        <v>566</v>
      </c>
      <c r="L3" s="8" t="s">
        <v>567</v>
      </c>
      <c r="M3" s="8" t="s">
        <v>568</v>
      </c>
      <c r="N3" s="8" t="s">
        <v>569</v>
      </c>
      <c r="O3" s="8" t="s">
        <v>570</v>
      </c>
      <c r="P3" s="8" t="s">
        <v>571</v>
      </c>
      <c r="Q3" s="8" t="s">
        <v>572</v>
      </c>
      <c r="R3" s="8" t="s">
        <v>573</v>
      </c>
      <c r="S3" s="8" t="s">
        <v>574</v>
      </c>
      <c r="T3" s="8" t="s">
        <v>575</v>
      </c>
      <c r="U3" s="8" t="s">
        <v>576</v>
      </c>
      <c r="V3" s="42" t="s">
        <v>486</v>
      </c>
      <c r="W3" s="47" t="s">
        <v>577</v>
      </c>
      <c r="X3" s="52" t="s">
        <v>578</v>
      </c>
      <c r="Y3" s="1" t="s">
        <v>440</v>
      </c>
    </row>
    <row r="4" spans="1:25" x14ac:dyDescent="0.3">
      <c r="A4" s="30">
        <v>2</v>
      </c>
      <c r="B4" s="1"/>
      <c r="C4">
        <v>1</v>
      </c>
      <c r="D4">
        <v>1</v>
      </c>
      <c r="E4">
        <v>3</v>
      </c>
      <c r="F4">
        <v>1</v>
      </c>
      <c r="G4">
        <v>2</v>
      </c>
      <c r="H4">
        <v>1</v>
      </c>
      <c r="I4">
        <v>1</v>
      </c>
      <c r="J4" s="37">
        <v>3</v>
      </c>
      <c r="K4">
        <v>2</v>
      </c>
      <c r="L4">
        <v>2</v>
      </c>
      <c r="M4">
        <v>2</v>
      </c>
      <c r="N4">
        <v>1</v>
      </c>
      <c r="O4">
        <v>2</v>
      </c>
      <c r="P4">
        <v>2</v>
      </c>
      <c r="Q4">
        <v>2</v>
      </c>
      <c r="R4">
        <v>3</v>
      </c>
      <c r="S4">
        <v>3</v>
      </c>
      <c r="T4">
        <v>1</v>
      </c>
      <c r="U4">
        <v>1</v>
      </c>
      <c r="V4" s="37">
        <f>LOOKUP(U4,{1,2,3},{3,2,1})</f>
        <v>3</v>
      </c>
      <c r="W4" s="2">
        <f t="shared" ref="W4:W30" si="0">SUM(D4,E4,F4,G4,H4,I4,K4,L4,M4,N4,O4,P4,Q4,R4,S4,T4,V4)</f>
        <v>32</v>
      </c>
      <c r="X4" s="3">
        <f t="shared" ref="X4:X30" si="1">ROUND((W4/17), 2)</f>
        <v>1.88</v>
      </c>
      <c r="Y4" s="1"/>
    </row>
    <row r="5" spans="1:25" x14ac:dyDescent="0.3">
      <c r="A5" s="30">
        <v>3</v>
      </c>
      <c r="B5" s="1"/>
      <c r="C5">
        <v>1</v>
      </c>
      <c r="D5">
        <v>1</v>
      </c>
      <c r="E5">
        <v>2</v>
      </c>
      <c r="F5">
        <v>1</v>
      </c>
      <c r="G5">
        <v>2</v>
      </c>
      <c r="H5">
        <v>1</v>
      </c>
      <c r="I5">
        <v>1</v>
      </c>
      <c r="J5" s="37">
        <v>3</v>
      </c>
      <c r="K5">
        <v>1</v>
      </c>
      <c r="L5">
        <v>2</v>
      </c>
      <c r="M5">
        <v>1</v>
      </c>
      <c r="N5">
        <v>1</v>
      </c>
      <c r="O5">
        <v>2</v>
      </c>
      <c r="P5">
        <v>2</v>
      </c>
      <c r="Q5">
        <v>2</v>
      </c>
      <c r="R5">
        <v>3</v>
      </c>
      <c r="S5">
        <v>3</v>
      </c>
      <c r="T5">
        <v>2</v>
      </c>
      <c r="U5">
        <v>1</v>
      </c>
      <c r="V5" s="37">
        <f>LOOKUP(U5,{1,2,3},{3,2,1})</f>
        <v>3</v>
      </c>
      <c r="W5" s="2">
        <f t="shared" si="0"/>
        <v>30</v>
      </c>
      <c r="X5" s="3">
        <f t="shared" si="1"/>
        <v>1.76</v>
      </c>
      <c r="Y5" s="1"/>
    </row>
    <row r="6" spans="1:25" x14ac:dyDescent="0.3">
      <c r="A6" s="30">
        <v>4</v>
      </c>
      <c r="B6" s="1"/>
      <c r="C6">
        <v>1</v>
      </c>
      <c r="D6">
        <v>2</v>
      </c>
      <c r="E6">
        <v>3</v>
      </c>
      <c r="F6">
        <v>1</v>
      </c>
      <c r="G6">
        <v>1</v>
      </c>
      <c r="H6">
        <v>1</v>
      </c>
      <c r="I6">
        <v>1</v>
      </c>
      <c r="J6" s="37">
        <v>3</v>
      </c>
      <c r="K6">
        <v>2</v>
      </c>
      <c r="L6">
        <v>2</v>
      </c>
      <c r="M6">
        <v>2</v>
      </c>
      <c r="N6">
        <v>1</v>
      </c>
      <c r="O6">
        <v>2</v>
      </c>
      <c r="P6">
        <v>2</v>
      </c>
      <c r="Q6">
        <v>2</v>
      </c>
      <c r="R6">
        <v>3</v>
      </c>
      <c r="S6">
        <v>3</v>
      </c>
      <c r="T6">
        <v>1</v>
      </c>
      <c r="U6">
        <v>1</v>
      </c>
      <c r="V6" s="37">
        <f>LOOKUP(U6,{1,2,3},{3,2,1})</f>
        <v>3</v>
      </c>
      <c r="W6" s="2">
        <f t="shared" si="0"/>
        <v>32</v>
      </c>
      <c r="X6" s="3">
        <f t="shared" si="1"/>
        <v>1.88</v>
      </c>
      <c r="Y6" s="1"/>
    </row>
    <row r="7" spans="1:25" x14ac:dyDescent="0.3">
      <c r="A7" s="30">
        <v>6</v>
      </c>
      <c r="B7" s="1"/>
      <c r="C7">
        <v>1</v>
      </c>
      <c r="D7">
        <v>2</v>
      </c>
      <c r="E7">
        <v>2</v>
      </c>
      <c r="F7">
        <v>1</v>
      </c>
      <c r="G7">
        <v>1</v>
      </c>
      <c r="H7">
        <v>1</v>
      </c>
      <c r="I7">
        <v>1</v>
      </c>
      <c r="J7" s="37">
        <v>3</v>
      </c>
      <c r="K7">
        <v>2</v>
      </c>
      <c r="L7">
        <v>2</v>
      </c>
      <c r="M7">
        <v>2</v>
      </c>
      <c r="N7">
        <v>1</v>
      </c>
      <c r="O7">
        <v>2</v>
      </c>
      <c r="P7">
        <v>1</v>
      </c>
      <c r="Q7">
        <v>2</v>
      </c>
      <c r="R7">
        <v>3</v>
      </c>
      <c r="S7">
        <v>3</v>
      </c>
      <c r="T7">
        <v>1</v>
      </c>
      <c r="U7">
        <v>1</v>
      </c>
      <c r="V7" s="37">
        <f>LOOKUP(U7,{1,2,3},{3,2,1})</f>
        <v>3</v>
      </c>
      <c r="W7" s="2">
        <f t="shared" si="0"/>
        <v>30</v>
      </c>
      <c r="X7" s="3">
        <f t="shared" si="1"/>
        <v>1.76</v>
      </c>
      <c r="Y7" s="1"/>
    </row>
    <row r="8" spans="1:25" x14ac:dyDescent="0.3">
      <c r="A8" s="30">
        <v>7</v>
      </c>
      <c r="B8" s="1"/>
      <c r="C8" s="31">
        <v>1</v>
      </c>
      <c r="D8" s="31">
        <v>3</v>
      </c>
      <c r="E8" s="31">
        <v>3</v>
      </c>
      <c r="F8" s="31" t="s">
        <v>668</v>
      </c>
      <c r="G8" s="31">
        <v>1</v>
      </c>
      <c r="H8" s="31">
        <v>1</v>
      </c>
      <c r="I8" s="31">
        <v>1</v>
      </c>
      <c r="J8" s="31">
        <v>3</v>
      </c>
      <c r="K8" s="31">
        <v>2</v>
      </c>
      <c r="L8" s="31">
        <v>3</v>
      </c>
      <c r="M8" s="31">
        <v>3</v>
      </c>
      <c r="N8" s="31">
        <v>1</v>
      </c>
      <c r="O8" s="31">
        <v>2</v>
      </c>
      <c r="P8" s="31">
        <v>1</v>
      </c>
      <c r="Q8" s="31">
        <v>2</v>
      </c>
      <c r="R8" s="31">
        <v>3</v>
      </c>
      <c r="S8" s="31">
        <v>3</v>
      </c>
      <c r="T8" s="31">
        <v>1</v>
      </c>
      <c r="U8" s="31">
        <v>1</v>
      </c>
      <c r="V8" s="31">
        <f>LOOKUP(U8,{1,2,3},{3,2,1})</f>
        <v>3</v>
      </c>
      <c r="W8" s="32">
        <f t="shared" si="0"/>
        <v>33</v>
      </c>
      <c r="X8" s="33">
        <f t="shared" si="1"/>
        <v>1.94</v>
      </c>
      <c r="Y8" s="1"/>
    </row>
    <row r="9" spans="1:25" x14ac:dyDescent="0.3">
      <c r="A9" s="30">
        <v>8</v>
      </c>
      <c r="B9" s="1"/>
      <c r="C9">
        <v>1</v>
      </c>
      <c r="D9">
        <v>3</v>
      </c>
      <c r="E9">
        <v>3</v>
      </c>
      <c r="F9">
        <v>1</v>
      </c>
      <c r="G9">
        <v>1</v>
      </c>
      <c r="H9">
        <v>1</v>
      </c>
      <c r="I9">
        <v>2</v>
      </c>
      <c r="J9" s="37">
        <v>3</v>
      </c>
      <c r="K9">
        <v>2</v>
      </c>
      <c r="L9">
        <v>3</v>
      </c>
      <c r="M9">
        <v>2</v>
      </c>
      <c r="N9">
        <v>1</v>
      </c>
      <c r="O9">
        <v>2</v>
      </c>
      <c r="P9">
        <v>2</v>
      </c>
      <c r="Q9">
        <v>2</v>
      </c>
      <c r="R9">
        <v>3</v>
      </c>
      <c r="S9">
        <v>3</v>
      </c>
      <c r="T9">
        <v>1</v>
      </c>
      <c r="U9">
        <v>2</v>
      </c>
      <c r="V9" s="37">
        <f>LOOKUP(U9,{1,2,3},{3,2,1})</f>
        <v>2</v>
      </c>
      <c r="W9" s="2">
        <f t="shared" si="0"/>
        <v>34</v>
      </c>
      <c r="X9" s="3">
        <f t="shared" si="1"/>
        <v>2</v>
      </c>
      <c r="Y9" s="1"/>
    </row>
    <row r="10" spans="1:25" x14ac:dyDescent="0.3">
      <c r="A10" s="30">
        <v>9</v>
      </c>
      <c r="B10" s="1"/>
      <c r="C10">
        <v>1</v>
      </c>
      <c r="D10">
        <v>1</v>
      </c>
      <c r="E10">
        <v>3</v>
      </c>
      <c r="F10">
        <v>1</v>
      </c>
      <c r="G10">
        <v>2</v>
      </c>
      <c r="H10">
        <v>1</v>
      </c>
      <c r="I10">
        <v>1</v>
      </c>
      <c r="J10" s="37">
        <v>3</v>
      </c>
      <c r="K10">
        <v>2</v>
      </c>
      <c r="L10">
        <v>2</v>
      </c>
      <c r="M10">
        <v>2</v>
      </c>
      <c r="N10">
        <v>1</v>
      </c>
      <c r="O10">
        <v>1</v>
      </c>
      <c r="P10">
        <v>1</v>
      </c>
      <c r="Q10">
        <v>1</v>
      </c>
      <c r="R10">
        <v>3</v>
      </c>
      <c r="S10">
        <v>3</v>
      </c>
      <c r="T10">
        <v>2</v>
      </c>
      <c r="U10">
        <v>1</v>
      </c>
      <c r="V10" s="37">
        <f>LOOKUP(U10,{1,2,3},{3,2,1})</f>
        <v>3</v>
      </c>
      <c r="W10" s="2">
        <f t="shared" si="0"/>
        <v>30</v>
      </c>
      <c r="X10" s="3">
        <f t="shared" si="1"/>
        <v>1.76</v>
      </c>
      <c r="Y10" s="1"/>
    </row>
    <row r="11" spans="1:25" x14ac:dyDescent="0.3">
      <c r="A11" s="30">
        <v>10</v>
      </c>
      <c r="B11" s="1"/>
      <c r="C11">
        <v>1</v>
      </c>
      <c r="D11">
        <v>3</v>
      </c>
      <c r="E11">
        <v>3</v>
      </c>
      <c r="F11">
        <v>3</v>
      </c>
      <c r="G11">
        <v>3</v>
      </c>
      <c r="H11">
        <v>3</v>
      </c>
      <c r="I11">
        <v>3</v>
      </c>
      <c r="J11" s="37">
        <v>3</v>
      </c>
      <c r="K11">
        <v>3</v>
      </c>
      <c r="L11">
        <v>2</v>
      </c>
      <c r="M11">
        <v>3</v>
      </c>
      <c r="N11">
        <v>2</v>
      </c>
      <c r="O11">
        <v>3</v>
      </c>
      <c r="P11">
        <v>2</v>
      </c>
      <c r="Q11">
        <v>3</v>
      </c>
      <c r="R11">
        <v>3</v>
      </c>
      <c r="S11">
        <v>3</v>
      </c>
      <c r="T11">
        <v>1</v>
      </c>
      <c r="U11">
        <v>1</v>
      </c>
      <c r="V11" s="37">
        <f>LOOKUP(U11,{1,2,3},{3,2,1})</f>
        <v>3</v>
      </c>
      <c r="W11" s="2">
        <f t="shared" si="0"/>
        <v>46</v>
      </c>
      <c r="X11" s="3">
        <f t="shared" si="1"/>
        <v>2.71</v>
      </c>
      <c r="Y11" s="1"/>
    </row>
    <row r="12" spans="1:25" x14ac:dyDescent="0.3">
      <c r="A12" s="30">
        <v>11</v>
      </c>
      <c r="B12" s="1"/>
      <c r="C12">
        <v>1</v>
      </c>
      <c r="D12">
        <v>1</v>
      </c>
      <c r="E12">
        <v>3</v>
      </c>
      <c r="F12">
        <v>1</v>
      </c>
      <c r="G12">
        <v>2</v>
      </c>
      <c r="H12">
        <v>1</v>
      </c>
      <c r="I12">
        <v>1</v>
      </c>
      <c r="J12" s="37">
        <v>3</v>
      </c>
      <c r="K12">
        <v>1</v>
      </c>
      <c r="L12">
        <v>3</v>
      </c>
      <c r="M12">
        <v>2</v>
      </c>
      <c r="N12">
        <v>1</v>
      </c>
      <c r="O12">
        <v>1</v>
      </c>
      <c r="P12">
        <v>1</v>
      </c>
      <c r="Q12">
        <v>3</v>
      </c>
      <c r="R12">
        <v>3</v>
      </c>
      <c r="S12">
        <v>3</v>
      </c>
      <c r="T12">
        <v>1</v>
      </c>
      <c r="U12">
        <v>1</v>
      </c>
      <c r="V12" s="37">
        <f>LOOKUP(U12,{1,2,3},{3,2,1})</f>
        <v>3</v>
      </c>
      <c r="W12" s="2">
        <f t="shared" si="0"/>
        <v>31</v>
      </c>
      <c r="X12" s="3">
        <f t="shared" si="1"/>
        <v>1.82</v>
      </c>
      <c r="Y12" s="1"/>
    </row>
    <row r="13" spans="1:25" x14ac:dyDescent="0.3">
      <c r="A13" s="30">
        <v>12</v>
      </c>
      <c r="B13" s="1"/>
      <c r="C13">
        <v>1</v>
      </c>
      <c r="D13">
        <v>1</v>
      </c>
      <c r="E13">
        <v>3</v>
      </c>
      <c r="F13">
        <v>1</v>
      </c>
      <c r="G13">
        <v>1</v>
      </c>
      <c r="H13">
        <v>1</v>
      </c>
      <c r="I13">
        <v>1</v>
      </c>
      <c r="J13" s="37">
        <v>3</v>
      </c>
      <c r="K13">
        <v>2</v>
      </c>
      <c r="L13">
        <v>2</v>
      </c>
      <c r="M13">
        <v>2</v>
      </c>
      <c r="N13">
        <v>1</v>
      </c>
      <c r="O13">
        <v>2</v>
      </c>
      <c r="P13">
        <v>1</v>
      </c>
      <c r="Q13">
        <v>1</v>
      </c>
      <c r="R13">
        <v>3</v>
      </c>
      <c r="S13">
        <v>3</v>
      </c>
      <c r="T13">
        <v>1</v>
      </c>
      <c r="U13">
        <v>1</v>
      </c>
      <c r="V13" s="37">
        <f>LOOKUP(U13,{1,2,3},{3,2,1})</f>
        <v>3</v>
      </c>
      <c r="W13" s="2">
        <f t="shared" si="0"/>
        <v>29</v>
      </c>
      <c r="X13" s="3">
        <f t="shared" si="1"/>
        <v>1.71</v>
      </c>
      <c r="Y13" s="1"/>
    </row>
    <row r="14" spans="1:25" x14ac:dyDescent="0.3">
      <c r="A14" s="30">
        <v>14</v>
      </c>
      <c r="B14" s="1"/>
      <c r="C14">
        <v>1</v>
      </c>
      <c r="D14">
        <v>2</v>
      </c>
      <c r="E14">
        <v>2</v>
      </c>
      <c r="F14">
        <v>1</v>
      </c>
      <c r="G14">
        <v>1</v>
      </c>
      <c r="H14">
        <v>1</v>
      </c>
      <c r="I14">
        <v>1</v>
      </c>
      <c r="J14" s="37">
        <v>3</v>
      </c>
      <c r="K14">
        <v>1</v>
      </c>
      <c r="L14">
        <v>3</v>
      </c>
      <c r="M14">
        <v>3</v>
      </c>
      <c r="N14">
        <v>1</v>
      </c>
      <c r="O14">
        <v>2</v>
      </c>
      <c r="P14">
        <v>1</v>
      </c>
      <c r="Q14">
        <v>1</v>
      </c>
      <c r="R14">
        <v>3</v>
      </c>
      <c r="S14">
        <v>3</v>
      </c>
      <c r="T14">
        <v>1</v>
      </c>
      <c r="U14">
        <v>2</v>
      </c>
      <c r="V14" s="37">
        <f>LOOKUP(U14,{1,2,3},{3,2,1})</f>
        <v>2</v>
      </c>
      <c r="W14" s="2">
        <f t="shared" si="0"/>
        <v>29</v>
      </c>
      <c r="X14" s="3">
        <f t="shared" si="1"/>
        <v>1.71</v>
      </c>
      <c r="Y14" s="1"/>
    </row>
    <row r="15" spans="1:25" x14ac:dyDescent="0.3">
      <c r="A15" s="30">
        <v>15</v>
      </c>
      <c r="B15" s="1"/>
      <c r="C15">
        <v>1</v>
      </c>
      <c r="D15">
        <v>3</v>
      </c>
      <c r="E15">
        <v>1</v>
      </c>
      <c r="F15">
        <v>1</v>
      </c>
      <c r="G15">
        <v>1</v>
      </c>
      <c r="H15">
        <v>1</v>
      </c>
      <c r="I15">
        <v>1</v>
      </c>
      <c r="J15" s="37">
        <v>3</v>
      </c>
      <c r="K15">
        <v>3</v>
      </c>
      <c r="L15">
        <v>3</v>
      </c>
      <c r="M15">
        <v>3</v>
      </c>
      <c r="N15">
        <v>1</v>
      </c>
      <c r="O15">
        <v>3</v>
      </c>
      <c r="P15">
        <v>2</v>
      </c>
      <c r="Q15">
        <v>1</v>
      </c>
      <c r="R15">
        <v>3</v>
      </c>
      <c r="S15">
        <v>3</v>
      </c>
      <c r="T15">
        <v>1</v>
      </c>
      <c r="U15">
        <v>1</v>
      </c>
      <c r="V15" s="37">
        <f>LOOKUP(U15,{1,2,3},{3,2,1})</f>
        <v>3</v>
      </c>
      <c r="W15" s="2">
        <f t="shared" si="0"/>
        <v>34</v>
      </c>
      <c r="X15" s="3">
        <f t="shared" si="1"/>
        <v>2</v>
      </c>
      <c r="Y15" s="1"/>
    </row>
    <row r="16" spans="1:25" x14ac:dyDescent="0.3">
      <c r="A16" s="30">
        <v>17</v>
      </c>
      <c r="B16" s="1"/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2</v>
      </c>
      <c r="J16" s="37">
        <v>3</v>
      </c>
      <c r="K16">
        <v>1</v>
      </c>
      <c r="L16">
        <v>2</v>
      </c>
      <c r="M16">
        <v>3</v>
      </c>
      <c r="N16">
        <v>1</v>
      </c>
      <c r="O16">
        <v>2</v>
      </c>
      <c r="P16">
        <v>1</v>
      </c>
      <c r="Q16">
        <v>2</v>
      </c>
      <c r="R16">
        <v>2</v>
      </c>
      <c r="S16">
        <v>3</v>
      </c>
      <c r="T16">
        <v>1</v>
      </c>
      <c r="U16">
        <v>2</v>
      </c>
      <c r="V16" s="37">
        <f>LOOKUP(U16,{1,2,3},{3,2,1})</f>
        <v>2</v>
      </c>
      <c r="W16" s="2">
        <f t="shared" si="0"/>
        <v>27</v>
      </c>
      <c r="X16" s="3">
        <f t="shared" si="1"/>
        <v>1.59</v>
      </c>
      <c r="Y16" s="1"/>
    </row>
    <row r="17" spans="1:25" x14ac:dyDescent="0.3">
      <c r="A17" s="30">
        <v>18</v>
      </c>
      <c r="B17" s="1"/>
      <c r="C17">
        <v>1</v>
      </c>
      <c r="D17">
        <v>3</v>
      </c>
      <c r="E17">
        <v>3</v>
      </c>
      <c r="F17">
        <v>2</v>
      </c>
      <c r="G17">
        <v>1</v>
      </c>
      <c r="H17">
        <v>1</v>
      </c>
      <c r="I17">
        <v>2</v>
      </c>
      <c r="J17" s="37">
        <v>3</v>
      </c>
      <c r="K17">
        <v>1</v>
      </c>
      <c r="L17">
        <v>3</v>
      </c>
      <c r="M17">
        <v>3</v>
      </c>
      <c r="N17">
        <v>1</v>
      </c>
      <c r="O17">
        <v>2</v>
      </c>
      <c r="P17">
        <v>2</v>
      </c>
      <c r="Q17">
        <v>2</v>
      </c>
      <c r="R17">
        <v>3</v>
      </c>
      <c r="S17">
        <v>3</v>
      </c>
      <c r="T17">
        <v>1</v>
      </c>
      <c r="U17">
        <v>1</v>
      </c>
      <c r="V17" s="37">
        <f>LOOKUP(U17,{1,2,3},{3,2,1})</f>
        <v>3</v>
      </c>
      <c r="W17" s="2">
        <f t="shared" si="0"/>
        <v>36</v>
      </c>
      <c r="X17" s="3">
        <f t="shared" si="1"/>
        <v>2.12</v>
      </c>
      <c r="Y17" s="1"/>
    </row>
    <row r="18" spans="1:25" x14ac:dyDescent="0.3">
      <c r="A18" s="30">
        <v>19</v>
      </c>
      <c r="B18" s="1"/>
      <c r="C18">
        <v>1</v>
      </c>
      <c r="D18">
        <v>2</v>
      </c>
      <c r="E18">
        <v>3</v>
      </c>
      <c r="F18">
        <v>1</v>
      </c>
      <c r="G18">
        <v>1</v>
      </c>
      <c r="H18">
        <v>2</v>
      </c>
      <c r="I18">
        <v>1</v>
      </c>
      <c r="J18" s="37">
        <v>3</v>
      </c>
      <c r="K18">
        <v>2</v>
      </c>
      <c r="L18">
        <v>3</v>
      </c>
      <c r="M18">
        <v>3</v>
      </c>
      <c r="N18">
        <v>1</v>
      </c>
      <c r="O18">
        <v>1</v>
      </c>
      <c r="P18">
        <v>1</v>
      </c>
      <c r="Q18">
        <v>2</v>
      </c>
      <c r="R18">
        <v>3</v>
      </c>
      <c r="S18">
        <v>3</v>
      </c>
      <c r="T18">
        <v>1</v>
      </c>
      <c r="U18">
        <v>1</v>
      </c>
      <c r="V18" s="37">
        <f>LOOKUP(U18,{1,2,3},{3,2,1})</f>
        <v>3</v>
      </c>
      <c r="W18" s="2">
        <f t="shared" si="0"/>
        <v>33</v>
      </c>
      <c r="X18" s="3">
        <f t="shared" si="1"/>
        <v>1.94</v>
      </c>
      <c r="Y18" s="1"/>
    </row>
    <row r="19" spans="1:25" x14ac:dyDescent="0.3">
      <c r="A19" s="30">
        <v>20</v>
      </c>
      <c r="B19" s="1"/>
      <c r="C19">
        <v>1</v>
      </c>
      <c r="D19">
        <v>2</v>
      </c>
      <c r="E19">
        <v>3</v>
      </c>
      <c r="F19">
        <v>1</v>
      </c>
      <c r="G19">
        <v>1</v>
      </c>
      <c r="H19">
        <v>1</v>
      </c>
      <c r="I19">
        <v>1</v>
      </c>
      <c r="J19" s="37">
        <v>3</v>
      </c>
      <c r="K19">
        <v>2</v>
      </c>
      <c r="L19">
        <v>2</v>
      </c>
      <c r="M19">
        <v>2</v>
      </c>
      <c r="N19">
        <v>1</v>
      </c>
      <c r="O19">
        <v>1</v>
      </c>
      <c r="P19">
        <v>1</v>
      </c>
      <c r="Q19">
        <v>1</v>
      </c>
      <c r="R19">
        <v>2</v>
      </c>
      <c r="S19">
        <v>2</v>
      </c>
      <c r="T19">
        <v>1</v>
      </c>
      <c r="U19">
        <v>2</v>
      </c>
      <c r="V19" s="37">
        <f>LOOKUP(U19,{1,2,3},{3,2,1})</f>
        <v>2</v>
      </c>
      <c r="W19" s="2">
        <f t="shared" si="0"/>
        <v>26</v>
      </c>
      <c r="X19" s="3">
        <f t="shared" si="1"/>
        <v>1.53</v>
      </c>
      <c r="Y19" s="1"/>
    </row>
    <row r="20" spans="1:25" x14ac:dyDescent="0.3">
      <c r="A20" s="30">
        <v>21</v>
      </c>
      <c r="B20" s="1"/>
      <c r="C20">
        <v>1</v>
      </c>
      <c r="D20">
        <v>3</v>
      </c>
      <c r="E20">
        <v>3</v>
      </c>
      <c r="F20">
        <v>1</v>
      </c>
      <c r="G20">
        <v>1</v>
      </c>
      <c r="H20">
        <v>1</v>
      </c>
      <c r="I20">
        <v>2</v>
      </c>
      <c r="J20" s="37">
        <v>3</v>
      </c>
      <c r="K20">
        <v>3</v>
      </c>
      <c r="L20">
        <v>3</v>
      </c>
      <c r="M20">
        <v>2</v>
      </c>
      <c r="N20">
        <v>1</v>
      </c>
      <c r="O20">
        <v>2</v>
      </c>
      <c r="P20">
        <v>3</v>
      </c>
      <c r="Q20">
        <v>2</v>
      </c>
      <c r="R20">
        <v>3</v>
      </c>
      <c r="S20">
        <v>3</v>
      </c>
      <c r="T20">
        <v>2</v>
      </c>
      <c r="U20">
        <v>1</v>
      </c>
      <c r="V20" s="37">
        <f>LOOKUP(U20,{1,2,3},{3,2,1})</f>
        <v>3</v>
      </c>
      <c r="W20" s="2">
        <f t="shared" si="0"/>
        <v>38</v>
      </c>
      <c r="X20" s="3">
        <f t="shared" si="1"/>
        <v>2.2400000000000002</v>
      </c>
      <c r="Y20" s="1"/>
    </row>
    <row r="21" spans="1:25" x14ac:dyDescent="0.3">
      <c r="A21" s="30">
        <v>22</v>
      </c>
      <c r="B21" s="1"/>
      <c r="C21">
        <v>1</v>
      </c>
      <c r="D21">
        <v>3</v>
      </c>
      <c r="E21">
        <v>3</v>
      </c>
      <c r="F21">
        <v>3</v>
      </c>
      <c r="G21">
        <v>1</v>
      </c>
      <c r="H21">
        <v>1</v>
      </c>
      <c r="I21">
        <v>1</v>
      </c>
      <c r="J21" s="37">
        <v>3</v>
      </c>
      <c r="K21">
        <v>3</v>
      </c>
      <c r="L21">
        <v>2</v>
      </c>
      <c r="M21">
        <v>3</v>
      </c>
      <c r="N21">
        <v>1</v>
      </c>
      <c r="O21">
        <v>3</v>
      </c>
      <c r="P21">
        <v>3</v>
      </c>
      <c r="Q21">
        <v>2</v>
      </c>
      <c r="R21">
        <v>3</v>
      </c>
      <c r="S21">
        <v>3</v>
      </c>
      <c r="T21">
        <v>2</v>
      </c>
      <c r="U21">
        <v>1</v>
      </c>
      <c r="V21" s="37">
        <f>LOOKUP(U21,{1,2,3},{3,2,1})</f>
        <v>3</v>
      </c>
      <c r="W21" s="2">
        <f t="shared" si="0"/>
        <v>40</v>
      </c>
      <c r="X21" s="3">
        <f t="shared" si="1"/>
        <v>2.35</v>
      </c>
      <c r="Y21" s="1"/>
    </row>
    <row r="22" spans="1:25" x14ac:dyDescent="0.3">
      <c r="A22" s="30">
        <v>23</v>
      </c>
      <c r="B22" s="1"/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3</v>
      </c>
      <c r="J22" s="37">
        <v>3</v>
      </c>
      <c r="K22">
        <v>2</v>
      </c>
      <c r="L22">
        <v>1</v>
      </c>
      <c r="M22">
        <v>3</v>
      </c>
      <c r="N22">
        <v>1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 s="37">
        <f>LOOKUP(U22,{1,2,3},{3,2,1})</f>
        <v>2</v>
      </c>
      <c r="W22" s="2">
        <f t="shared" si="0"/>
        <v>34</v>
      </c>
      <c r="X22" s="3">
        <f t="shared" si="1"/>
        <v>2</v>
      </c>
      <c r="Y22" s="1"/>
    </row>
    <row r="23" spans="1:25" x14ac:dyDescent="0.3">
      <c r="A23" s="30">
        <v>24</v>
      </c>
      <c r="B23" s="1"/>
      <c r="C23">
        <v>1</v>
      </c>
      <c r="D23">
        <v>1</v>
      </c>
      <c r="E23">
        <v>3</v>
      </c>
      <c r="F23">
        <v>1</v>
      </c>
      <c r="G23">
        <v>1</v>
      </c>
      <c r="H23">
        <v>1</v>
      </c>
      <c r="I23">
        <v>1</v>
      </c>
      <c r="J23" s="37">
        <v>3</v>
      </c>
      <c r="K23">
        <v>2</v>
      </c>
      <c r="L23">
        <v>2</v>
      </c>
      <c r="M23">
        <v>1</v>
      </c>
      <c r="N23">
        <v>1</v>
      </c>
      <c r="O23">
        <v>1</v>
      </c>
      <c r="P23">
        <v>1</v>
      </c>
      <c r="Q23">
        <v>2</v>
      </c>
      <c r="R23">
        <v>3</v>
      </c>
      <c r="S23">
        <v>3</v>
      </c>
      <c r="T23">
        <v>1</v>
      </c>
      <c r="U23">
        <v>2</v>
      </c>
      <c r="V23" s="37">
        <f>LOOKUP(U23,{1,2,3},{3,2,1})</f>
        <v>2</v>
      </c>
      <c r="W23" s="2">
        <f t="shared" si="0"/>
        <v>27</v>
      </c>
      <c r="X23" s="3">
        <f t="shared" si="1"/>
        <v>1.59</v>
      </c>
      <c r="Y23" s="1"/>
    </row>
    <row r="24" spans="1:25" x14ac:dyDescent="0.3">
      <c r="A24" s="30">
        <v>25</v>
      </c>
      <c r="B24" s="1"/>
      <c r="C24">
        <v>1</v>
      </c>
      <c r="D24">
        <v>2</v>
      </c>
      <c r="E24">
        <v>3</v>
      </c>
      <c r="F24">
        <v>2</v>
      </c>
      <c r="G24">
        <v>2</v>
      </c>
      <c r="H24">
        <v>1</v>
      </c>
      <c r="I24">
        <v>2</v>
      </c>
      <c r="J24" s="37">
        <v>3</v>
      </c>
      <c r="K24">
        <v>2</v>
      </c>
      <c r="L24">
        <v>3</v>
      </c>
      <c r="M24">
        <v>3</v>
      </c>
      <c r="N24">
        <v>1</v>
      </c>
      <c r="O24">
        <v>2</v>
      </c>
      <c r="P24">
        <v>2</v>
      </c>
      <c r="Q24">
        <v>1</v>
      </c>
      <c r="R24">
        <v>3</v>
      </c>
      <c r="S24">
        <v>3</v>
      </c>
      <c r="T24">
        <v>1</v>
      </c>
      <c r="U24">
        <v>1</v>
      </c>
      <c r="V24" s="37">
        <f>LOOKUP(U24,{1,2,3},{3,2,1})</f>
        <v>3</v>
      </c>
      <c r="W24" s="2">
        <f t="shared" si="0"/>
        <v>36</v>
      </c>
      <c r="X24" s="3">
        <f t="shared" si="1"/>
        <v>2.12</v>
      </c>
      <c r="Y24" s="1"/>
    </row>
    <row r="25" spans="1:25" x14ac:dyDescent="0.3">
      <c r="A25" s="30">
        <v>26</v>
      </c>
      <c r="B25" s="1"/>
      <c r="C25">
        <v>1</v>
      </c>
      <c r="D25">
        <v>2</v>
      </c>
      <c r="E25">
        <v>3</v>
      </c>
      <c r="F25">
        <v>1</v>
      </c>
      <c r="G25">
        <v>1</v>
      </c>
      <c r="H25">
        <v>1</v>
      </c>
      <c r="I25">
        <v>1</v>
      </c>
      <c r="J25" s="37">
        <v>3</v>
      </c>
      <c r="K25">
        <v>3</v>
      </c>
      <c r="L25">
        <v>3</v>
      </c>
      <c r="M25">
        <v>3</v>
      </c>
      <c r="N25">
        <v>1</v>
      </c>
      <c r="O25">
        <v>3</v>
      </c>
      <c r="P25">
        <v>1</v>
      </c>
      <c r="Q25">
        <v>2</v>
      </c>
      <c r="R25">
        <v>1</v>
      </c>
      <c r="S25">
        <v>3</v>
      </c>
      <c r="T25">
        <v>1</v>
      </c>
      <c r="U25">
        <v>2</v>
      </c>
      <c r="V25" s="37">
        <f>LOOKUP(U25,{1,2,3},{3,2,1})</f>
        <v>2</v>
      </c>
      <c r="W25" s="2">
        <f t="shared" si="0"/>
        <v>32</v>
      </c>
      <c r="X25" s="3">
        <f t="shared" si="1"/>
        <v>1.88</v>
      </c>
      <c r="Y25" s="1"/>
    </row>
    <row r="26" spans="1:25" x14ac:dyDescent="0.3">
      <c r="A26" s="30">
        <v>27</v>
      </c>
      <c r="B26" s="1"/>
      <c r="C26">
        <v>1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  <c r="J26" s="37">
        <v>3</v>
      </c>
      <c r="K26">
        <v>3</v>
      </c>
      <c r="L26">
        <v>1</v>
      </c>
      <c r="M26">
        <v>1</v>
      </c>
      <c r="N26">
        <v>1</v>
      </c>
      <c r="O26">
        <v>3</v>
      </c>
      <c r="P26">
        <v>2</v>
      </c>
      <c r="Q26">
        <v>1</v>
      </c>
      <c r="R26">
        <v>2</v>
      </c>
      <c r="S26">
        <v>1</v>
      </c>
      <c r="T26">
        <v>2</v>
      </c>
      <c r="U26">
        <v>2</v>
      </c>
      <c r="V26" s="37">
        <f>LOOKUP(U26,{1,2,3},{3,2,1})</f>
        <v>2</v>
      </c>
      <c r="W26" s="2">
        <f t="shared" si="0"/>
        <v>31</v>
      </c>
      <c r="X26" s="3">
        <f t="shared" si="1"/>
        <v>1.82</v>
      </c>
      <c r="Y26" s="1"/>
    </row>
    <row r="27" spans="1:25" x14ac:dyDescent="0.3">
      <c r="A27" s="30">
        <v>28</v>
      </c>
      <c r="B27" s="1"/>
      <c r="C27">
        <v>1</v>
      </c>
      <c r="D27">
        <v>2</v>
      </c>
      <c r="E27">
        <v>3</v>
      </c>
      <c r="F27">
        <v>1</v>
      </c>
      <c r="G27">
        <v>1</v>
      </c>
      <c r="H27">
        <v>1</v>
      </c>
      <c r="I27">
        <v>1</v>
      </c>
      <c r="J27" s="37">
        <v>3</v>
      </c>
      <c r="K27">
        <v>2</v>
      </c>
      <c r="L27">
        <v>2</v>
      </c>
      <c r="M27">
        <v>2</v>
      </c>
      <c r="N27">
        <v>1</v>
      </c>
      <c r="O27">
        <v>2</v>
      </c>
      <c r="P27">
        <v>2</v>
      </c>
      <c r="Q27">
        <v>2</v>
      </c>
      <c r="R27">
        <v>3</v>
      </c>
      <c r="S27">
        <v>2</v>
      </c>
      <c r="T27">
        <v>1</v>
      </c>
      <c r="U27">
        <v>2</v>
      </c>
      <c r="V27" s="37">
        <f>LOOKUP(U27,{1,2,3},{3,2,1})</f>
        <v>2</v>
      </c>
      <c r="W27" s="2">
        <f t="shared" si="0"/>
        <v>30</v>
      </c>
      <c r="X27" s="3">
        <f t="shared" si="1"/>
        <v>1.76</v>
      </c>
      <c r="Y27" s="1"/>
    </row>
    <row r="28" spans="1:25" x14ac:dyDescent="0.3">
      <c r="A28" s="30">
        <v>29</v>
      </c>
      <c r="B28" s="1"/>
      <c r="C28">
        <v>1</v>
      </c>
      <c r="D28">
        <v>2</v>
      </c>
      <c r="E28">
        <v>3</v>
      </c>
      <c r="F28">
        <v>1</v>
      </c>
      <c r="G28">
        <v>1</v>
      </c>
      <c r="H28">
        <v>1</v>
      </c>
      <c r="I28">
        <v>1</v>
      </c>
      <c r="J28" s="37">
        <v>3</v>
      </c>
      <c r="K28">
        <v>2</v>
      </c>
      <c r="L28">
        <v>1</v>
      </c>
      <c r="M28">
        <v>2</v>
      </c>
      <c r="N28">
        <v>1</v>
      </c>
      <c r="O28">
        <v>2</v>
      </c>
      <c r="P28">
        <v>1</v>
      </c>
      <c r="Q28">
        <v>2</v>
      </c>
      <c r="R28">
        <v>3</v>
      </c>
      <c r="S28">
        <v>2</v>
      </c>
      <c r="T28">
        <v>1</v>
      </c>
      <c r="U28">
        <v>1</v>
      </c>
      <c r="V28" s="37">
        <f>LOOKUP(U28,{1,2,3},{3,2,1})</f>
        <v>3</v>
      </c>
      <c r="W28" s="2">
        <f t="shared" si="0"/>
        <v>29</v>
      </c>
      <c r="X28" s="3">
        <f t="shared" si="1"/>
        <v>1.71</v>
      </c>
      <c r="Y28" s="1"/>
    </row>
    <row r="29" spans="1:25" x14ac:dyDescent="0.3">
      <c r="A29" s="30">
        <v>30</v>
      </c>
      <c r="B29" s="1"/>
      <c r="C29">
        <v>1</v>
      </c>
      <c r="D29">
        <v>2</v>
      </c>
      <c r="E29">
        <v>3</v>
      </c>
      <c r="F29">
        <v>1</v>
      </c>
      <c r="G29">
        <v>2</v>
      </c>
      <c r="H29">
        <v>2</v>
      </c>
      <c r="I29">
        <v>1</v>
      </c>
      <c r="J29" s="37">
        <v>3</v>
      </c>
      <c r="K29">
        <v>2</v>
      </c>
      <c r="L29">
        <v>3</v>
      </c>
      <c r="M29">
        <v>3</v>
      </c>
      <c r="N29">
        <v>2</v>
      </c>
      <c r="O29">
        <v>2</v>
      </c>
      <c r="P29">
        <v>2</v>
      </c>
      <c r="Q29">
        <v>2</v>
      </c>
      <c r="R29">
        <v>3</v>
      </c>
      <c r="S29">
        <v>3</v>
      </c>
      <c r="T29">
        <v>2</v>
      </c>
      <c r="U29">
        <v>2</v>
      </c>
      <c r="V29" s="37">
        <f>LOOKUP(U29,{1,2,3},{3,2,1})</f>
        <v>2</v>
      </c>
      <c r="W29" s="2">
        <f t="shared" si="0"/>
        <v>37</v>
      </c>
      <c r="X29" s="3">
        <f t="shared" si="1"/>
        <v>2.1800000000000002</v>
      </c>
      <c r="Y29" s="1"/>
    </row>
    <row r="30" spans="1:25" x14ac:dyDescent="0.3">
      <c r="A30" s="30">
        <v>31</v>
      </c>
      <c r="B30" s="1"/>
      <c r="C30">
        <v>1</v>
      </c>
      <c r="D30">
        <v>3</v>
      </c>
      <c r="E30">
        <v>3</v>
      </c>
      <c r="F30">
        <v>2</v>
      </c>
      <c r="G30">
        <v>1</v>
      </c>
      <c r="H30">
        <v>1</v>
      </c>
      <c r="I30">
        <v>1</v>
      </c>
      <c r="J30" s="37">
        <v>3</v>
      </c>
      <c r="K30">
        <v>3</v>
      </c>
      <c r="L30">
        <v>2</v>
      </c>
      <c r="M30">
        <v>3</v>
      </c>
      <c r="N30">
        <v>1</v>
      </c>
      <c r="O30">
        <v>3</v>
      </c>
      <c r="P30">
        <v>2</v>
      </c>
      <c r="Q30">
        <v>2</v>
      </c>
      <c r="R30">
        <v>3</v>
      </c>
      <c r="S30">
        <v>3</v>
      </c>
      <c r="T30">
        <v>3</v>
      </c>
      <c r="U30">
        <v>1</v>
      </c>
      <c r="V30" s="37">
        <f>LOOKUP(U30,{1,2,3},{3,2,1})</f>
        <v>3</v>
      </c>
      <c r="W30" s="2">
        <f t="shared" si="0"/>
        <v>39</v>
      </c>
      <c r="X30" s="3">
        <f t="shared" si="1"/>
        <v>2.29</v>
      </c>
      <c r="Y30" s="1"/>
    </row>
    <row r="31" spans="1:25" x14ac:dyDescent="0.3">
      <c r="A31" s="30">
        <v>32</v>
      </c>
      <c r="B31" s="1"/>
      <c r="C31" s="31">
        <v>1</v>
      </c>
      <c r="D31" s="31" t="s">
        <v>668</v>
      </c>
      <c r="E31" s="31" t="s">
        <v>668</v>
      </c>
      <c r="F31" s="31" t="s">
        <v>668</v>
      </c>
      <c r="G31" s="31" t="s">
        <v>668</v>
      </c>
      <c r="H31" s="31" t="s">
        <v>668</v>
      </c>
      <c r="I31" s="31" t="s">
        <v>668</v>
      </c>
      <c r="J31" s="31" t="s">
        <v>668</v>
      </c>
      <c r="K31" s="31" t="s">
        <v>668</v>
      </c>
      <c r="L31" s="31" t="s">
        <v>668</v>
      </c>
      <c r="M31" s="31" t="s">
        <v>668</v>
      </c>
      <c r="N31" s="31" t="s">
        <v>668</v>
      </c>
      <c r="O31" s="31" t="s">
        <v>668</v>
      </c>
      <c r="P31" s="31" t="s">
        <v>668</v>
      </c>
      <c r="Q31" s="31" t="s">
        <v>668</v>
      </c>
      <c r="R31" s="31" t="s">
        <v>668</v>
      </c>
      <c r="S31" s="31" t="s">
        <v>668</v>
      </c>
      <c r="T31" s="31" t="s">
        <v>668</v>
      </c>
      <c r="U31" s="31" t="s">
        <v>668</v>
      </c>
      <c r="V31" s="31" t="s">
        <v>668</v>
      </c>
      <c r="W31" s="32" t="s">
        <v>668</v>
      </c>
      <c r="X31" s="33" t="s">
        <v>668</v>
      </c>
      <c r="Y31" s="1"/>
    </row>
    <row r="32" spans="1:25" x14ac:dyDescent="0.3">
      <c r="A32" s="30">
        <v>33</v>
      </c>
      <c r="B32" s="1"/>
      <c r="C32">
        <v>1</v>
      </c>
      <c r="D32">
        <v>3</v>
      </c>
      <c r="E32">
        <v>3</v>
      </c>
      <c r="F32">
        <v>1</v>
      </c>
      <c r="G32">
        <v>1</v>
      </c>
      <c r="H32">
        <v>1</v>
      </c>
      <c r="I32">
        <v>1</v>
      </c>
      <c r="J32" s="37">
        <v>3</v>
      </c>
      <c r="K32">
        <v>1</v>
      </c>
      <c r="L32">
        <v>3</v>
      </c>
      <c r="M32">
        <v>3</v>
      </c>
      <c r="N32">
        <v>1</v>
      </c>
      <c r="O32">
        <v>1</v>
      </c>
      <c r="P32">
        <v>1</v>
      </c>
      <c r="Q32">
        <v>2</v>
      </c>
      <c r="R32">
        <v>3</v>
      </c>
      <c r="S32">
        <v>3</v>
      </c>
      <c r="T32">
        <v>2</v>
      </c>
      <c r="U32">
        <v>1</v>
      </c>
      <c r="V32" s="37">
        <f>LOOKUP(U32,{1,2,3},{3,2,1})</f>
        <v>3</v>
      </c>
      <c r="W32" s="2">
        <f t="shared" ref="W32:W95" si="2">SUM(D32,E32,F32,G32,H32,I32,K32,L32,M32,N32,O32,P32,Q32,R32,S32,T32,V32)</f>
        <v>33</v>
      </c>
      <c r="X32" s="3">
        <f t="shared" ref="X32:X95" si="3">ROUND((W32/17), 2)</f>
        <v>1.94</v>
      </c>
      <c r="Y32" s="1"/>
    </row>
    <row r="33" spans="1:25" x14ac:dyDescent="0.3">
      <c r="A33" s="30">
        <v>34</v>
      </c>
      <c r="B33" s="1"/>
      <c r="C33">
        <v>1</v>
      </c>
      <c r="D33">
        <v>2</v>
      </c>
      <c r="E33">
        <v>2</v>
      </c>
      <c r="F33">
        <v>1</v>
      </c>
      <c r="G33">
        <v>1</v>
      </c>
      <c r="H33">
        <v>1</v>
      </c>
      <c r="I33">
        <v>1</v>
      </c>
      <c r="J33" s="37">
        <v>3</v>
      </c>
      <c r="K33">
        <v>1</v>
      </c>
      <c r="L33">
        <v>2</v>
      </c>
      <c r="M33">
        <v>1</v>
      </c>
      <c r="N33">
        <v>1</v>
      </c>
      <c r="O33">
        <v>1</v>
      </c>
      <c r="P33">
        <v>1</v>
      </c>
      <c r="Q33">
        <v>2</v>
      </c>
      <c r="R33">
        <v>3</v>
      </c>
      <c r="S33">
        <v>3</v>
      </c>
      <c r="T33">
        <v>1</v>
      </c>
      <c r="U33">
        <v>1</v>
      </c>
      <c r="V33" s="37">
        <f>LOOKUP(U33,{1,2,3},{3,2,1})</f>
        <v>3</v>
      </c>
      <c r="W33" s="2">
        <f t="shared" si="2"/>
        <v>27</v>
      </c>
      <c r="X33" s="3">
        <f t="shared" si="3"/>
        <v>1.59</v>
      </c>
      <c r="Y33" s="1"/>
    </row>
    <row r="34" spans="1:25" x14ac:dyDescent="0.3">
      <c r="A34" s="30">
        <v>35</v>
      </c>
      <c r="B34" s="1"/>
      <c r="C34">
        <v>1</v>
      </c>
      <c r="D34">
        <v>2</v>
      </c>
      <c r="E34">
        <v>1</v>
      </c>
      <c r="F34">
        <v>1</v>
      </c>
      <c r="G34">
        <v>1</v>
      </c>
      <c r="H34">
        <v>1</v>
      </c>
      <c r="I34">
        <v>1</v>
      </c>
      <c r="J34" s="37">
        <v>3</v>
      </c>
      <c r="K34">
        <v>2</v>
      </c>
      <c r="L34">
        <v>3</v>
      </c>
      <c r="M34">
        <v>2</v>
      </c>
      <c r="N34">
        <v>1</v>
      </c>
      <c r="O34">
        <v>1</v>
      </c>
      <c r="P34">
        <v>2</v>
      </c>
      <c r="Q34">
        <v>2</v>
      </c>
      <c r="R34">
        <v>2</v>
      </c>
      <c r="S34">
        <v>3</v>
      </c>
      <c r="T34">
        <v>2</v>
      </c>
      <c r="U34">
        <v>2</v>
      </c>
      <c r="V34" s="37">
        <f>LOOKUP(U34,{1,2,3},{3,2,1})</f>
        <v>2</v>
      </c>
      <c r="W34" s="2">
        <f t="shared" si="2"/>
        <v>29</v>
      </c>
      <c r="X34" s="3">
        <f t="shared" si="3"/>
        <v>1.71</v>
      </c>
      <c r="Y34" s="1"/>
    </row>
    <row r="35" spans="1:25" x14ac:dyDescent="0.3">
      <c r="A35" s="30">
        <v>36</v>
      </c>
      <c r="B35" s="1"/>
      <c r="C35">
        <v>1</v>
      </c>
      <c r="D35">
        <v>1</v>
      </c>
      <c r="E35">
        <v>1</v>
      </c>
      <c r="F35">
        <v>3</v>
      </c>
      <c r="G35">
        <v>1</v>
      </c>
      <c r="H35">
        <v>1</v>
      </c>
      <c r="I35">
        <v>1</v>
      </c>
      <c r="J35" s="37">
        <v>3</v>
      </c>
      <c r="K35">
        <v>3</v>
      </c>
      <c r="L35">
        <v>3</v>
      </c>
      <c r="M35">
        <v>3</v>
      </c>
      <c r="N35">
        <v>1</v>
      </c>
      <c r="O35">
        <v>3</v>
      </c>
      <c r="P35">
        <v>1</v>
      </c>
      <c r="Q35">
        <v>2</v>
      </c>
      <c r="R35">
        <v>3</v>
      </c>
      <c r="S35">
        <v>3</v>
      </c>
      <c r="T35">
        <v>3</v>
      </c>
      <c r="U35">
        <v>1</v>
      </c>
      <c r="V35" s="37">
        <f>LOOKUP(U35,{1,2,3},{3,2,1})</f>
        <v>3</v>
      </c>
      <c r="W35" s="2">
        <f t="shared" si="2"/>
        <v>36</v>
      </c>
      <c r="X35" s="3">
        <f t="shared" si="3"/>
        <v>2.12</v>
      </c>
      <c r="Y35" s="1"/>
    </row>
    <row r="36" spans="1:25" x14ac:dyDescent="0.3">
      <c r="A36" s="30">
        <v>37</v>
      </c>
      <c r="B36" s="1"/>
      <c r="C36">
        <v>1</v>
      </c>
      <c r="D36">
        <v>1</v>
      </c>
      <c r="E36">
        <v>3</v>
      </c>
      <c r="F36">
        <v>1</v>
      </c>
      <c r="G36">
        <v>1</v>
      </c>
      <c r="H36">
        <v>1</v>
      </c>
      <c r="I36">
        <v>1</v>
      </c>
      <c r="J36" s="37">
        <v>3</v>
      </c>
      <c r="K36">
        <v>3</v>
      </c>
      <c r="L36">
        <v>3</v>
      </c>
      <c r="M36">
        <v>3</v>
      </c>
      <c r="N36">
        <v>1</v>
      </c>
      <c r="O36">
        <v>2</v>
      </c>
      <c r="P36">
        <v>2</v>
      </c>
      <c r="Q36">
        <v>2</v>
      </c>
      <c r="R36">
        <v>3</v>
      </c>
      <c r="S36">
        <v>3</v>
      </c>
      <c r="T36">
        <v>1</v>
      </c>
      <c r="U36">
        <v>3</v>
      </c>
      <c r="V36" s="37">
        <f>LOOKUP(U36,{1,2,3},{3,2,1})</f>
        <v>1</v>
      </c>
      <c r="W36" s="2">
        <f t="shared" si="2"/>
        <v>32</v>
      </c>
      <c r="X36" s="3">
        <f t="shared" si="3"/>
        <v>1.88</v>
      </c>
      <c r="Y36" s="1"/>
    </row>
    <row r="37" spans="1:25" x14ac:dyDescent="0.3">
      <c r="A37" s="30">
        <v>38</v>
      </c>
      <c r="B37" s="1"/>
      <c r="C37">
        <v>1</v>
      </c>
      <c r="D37">
        <v>3</v>
      </c>
      <c r="E37">
        <v>2</v>
      </c>
      <c r="F37">
        <v>1</v>
      </c>
      <c r="G37">
        <v>2</v>
      </c>
      <c r="H37">
        <v>1</v>
      </c>
      <c r="I37">
        <v>1</v>
      </c>
      <c r="J37" s="37">
        <v>3</v>
      </c>
      <c r="K37">
        <v>3</v>
      </c>
      <c r="L37">
        <v>2</v>
      </c>
      <c r="M37">
        <v>3</v>
      </c>
      <c r="N37">
        <v>1</v>
      </c>
      <c r="O37">
        <v>1</v>
      </c>
      <c r="P37">
        <v>2</v>
      </c>
      <c r="Q37">
        <v>2</v>
      </c>
      <c r="R37">
        <v>3</v>
      </c>
      <c r="S37">
        <v>3</v>
      </c>
      <c r="T37">
        <v>2</v>
      </c>
      <c r="U37">
        <v>1</v>
      </c>
      <c r="V37" s="37">
        <f>LOOKUP(U37,{1,2,3},{3,2,1})</f>
        <v>3</v>
      </c>
      <c r="W37" s="2">
        <f t="shared" si="2"/>
        <v>35</v>
      </c>
      <c r="X37" s="3">
        <f t="shared" si="3"/>
        <v>2.06</v>
      </c>
      <c r="Y37" s="1"/>
    </row>
    <row r="38" spans="1:25" x14ac:dyDescent="0.3">
      <c r="A38" s="30">
        <v>39</v>
      </c>
      <c r="B38" s="1"/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 s="37">
        <v>3</v>
      </c>
      <c r="K38">
        <v>1</v>
      </c>
      <c r="L38">
        <v>3</v>
      </c>
      <c r="M38">
        <v>1</v>
      </c>
      <c r="N38">
        <v>1</v>
      </c>
      <c r="O38">
        <v>1</v>
      </c>
      <c r="P38">
        <v>1</v>
      </c>
      <c r="Q38">
        <v>1</v>
      </c>
      <c r="R38">
        <v>3</v>
      </c>
      <c r="S38">
        <v>2</v>
      </c>
      <c r="T38">
        <v>1</v>
      </c>
      <c r="U38">
        <v>1</v>
      </c>
      <c r="V38" s="37">
        <f>LOOKUP(U38,{1,2,3},{3,2,1})</f>
        <v>3</v>
      </c>
      <c r="W38" s="2">
        <f t="shared" si="2"/>
        <v>24</v>
      </c>
      <c r="X38" s="3">
        <f t="shared" si="3"/>
        <v>1.41</v>
      </c>
      <c r="Y38" s="1"/>
    </row>
    <row r="39" spans="1:25" x14ac:dyDescent="0.3">
      <c r="A39" s="30">
        <v>40</v>
      </c>
      <c r="B39" s="1"/>
      <c r="C39" s="31">
        <v>1</v>
      </c>
      <c r="D39" s="31">
        <v>3</v>
      </c>
      <c r="E39" s="31">
        <v>3</v>
      </c>
      <c r="F39" s="31">
        <v>2</v>
      </c>
      <c r="G39" s="31">
        <v>2</v>
      </c>
      <c r="H39" s="31">
        <v>2</v>
      </c>
      <c r="I39" s="31" t="s">
        <v>668</v>
      </c>
      <c r="J39" s="31">
        <v>3</v>
      </c>
      <c r="K39" s="31">
        <v>3</v>
      </c>
      <c r="L39" s="31">
        <v>3</v>
      </c>
      <c r="M39" s="31">
        <v>2</v>
      </c>
      <c r="N39" s="31">
        <v>1</v>
      </c>
      <c r="O39" s="31">
        <v>3</v>
      </c>
      <c r="P39" s="31">
        <v>3</v>
      </c>
      <c r="Q39" s="31">
        <v>3</v>
      </c>
      <c r="R39" s="31">
        <v>3</v>
      </c>
      <c r="S39" s="31">
        <v>3</v>
      </c>
      <c r="T39" s="31">
        <v>2</v>
      </c>
      <c r="U39" s="31">
        <v>1</v>
      </c>
      <c r="V39" s="31">
        <f>LOOKUP(U39,{1,2,3},{3,2,1})</f>
        <v>3</v>
      </c>
      <c r="W39" s="32">
        <f t="shared" si="2"/>
        <v>41</v>
      </c>
      <c r="X39" s="33">
        <f t="shared" si="3"/>
        <v>2.41</v>
      </c>
      <c r="Y39" s="1"/>
    </row>
    <row r="40" spans="1:25" x14ac:dyDescent="0.3">
      <c r="A40" s="30">
        <v>41</v>
      </c>
      <c r="B40" s="1"/>
      <c r="C40">
        <v>1</v>
      </c>
      <c r="D40">
        <v>2</v>
      </c>
      <c r="E40">
        <v>3</v>
      </c>
      <c r="F40">
        <v>1</v>
      </c>
      <c r="G40">
        <v>1</v>
      </c>
      <c r="H40">
        <v>1</v>
      </c>
      <c r="I40">
        <v>1</v>
      </c>
      <c r="J40" s="37">
        <v>3</v>
      </c>
      <c r="K40">
        <v>1</v>
      </c>
      <c r="L40">
        <v>2</v>
      </c>
      <c r="M40">
        <v>2</v>
      </c>
      <c r="N40">
        <v>1</v>
      </c>
      <c r="O40">
        <v>1</v>
      </c>
      <c r="P40">
        <v>1</v>
      </c>
      <c r="Q40">
        <v>1</v>
      </c>
      <c r="R40">
        <v>3</v>
      </c>
      <c r="S40">
        <v>3</v>
      </c>
      <c r="T40">
        <v>2</v>
      </c>
      <c r="U40">
        <v>2</v>
      </c>
      <c r="V40" s="37">
        <f>LOOKUP(U40,{1,2,3},{3,2,1})</f>
        <v>2</v>
      </c>
      <c r="W40" s="2">
        <f t="shared" si="2"/>
        <v>28</v>
      </c>
      <c r="X40" s="3">
        <f t="shared" si="3"/>
        <v>1.65</v>
      </c>
      <c r="Y40" s="1"/>
    </row>
    <row r="41" spans="1:25" x14ac:dyDescent="0.3">
      <c r="A41" s="30">
        <v>42</v>
      </c>
      <c r="B41" s="1"/>
      <c r="C41">
        <v>1</v>
      </c>
      <c r="D41">
        <v>2</v>
      </c>
      <c r="E41">
        <v>3</v>
      </c>
      <c r="F41">
        <v>1</v>
      </c>
      <c r="G41">
        <v>1</v>
      </c>
      <c r="H41">
        <v>1</v>
      </c>
      <c r="I41">
        <v>1</v>
      </c>
      <c r="J41" s="37">
        <v>3</v>
      </c>
      <c r="K41">
        <v>3</v>
      </c>
      <c r="L41">
        <v>3</v>
      </c>
      <c r="M41">
        <v>3</v>
      </c>
      <c r="N41">
        <v>1</v>
      </c>
      <c r="O41">
        <v>3</v>
      </c>
      <c r="P41">
        <v>2</v>
      </c>
      <c r="Q41">
        <v>2</v>
      </c>
      <c r="R41">
        <v>2</v>
      </c>
      <c r="S41">
        <v>3</v>
      </c>
      <c r="T41">
        <v>1</v>
      </c>
      <c r="U41">
        <v>2</v>
      </c>
      <c r="V41" s="37">
        <f>LOOKUP(U41,{1,2,3},{3,2,1})</f>
        <v>2</v>
      </c>
      <c r="W41" s="2">
        <f t="shared" si="2"/>
        <v>34</v>
      </c>
      <c r="X41" s="3">
        <f t="shared" si="3"/>
        <v>2</v>
      </c>
      <c r="Y41" s="1"/>
    </row>
    <row r="42" spans="1:25" x14ac:dyDescent="0.3">
      <c r="A42" s="30">
        <v>43</v>
      </c>
      <c r="B42" s="1"/>
      <c r="C42">
        <v>1</v>
      </c>
      <c r="D42">
        <v>1</v>
      </c>
      <c r="E42">
        <v>1</v>
      </c>
      <c r="F42">
        <v>1</v>
      </c>
      <c r="G42">
        <v>2</v>
      </c>
      <c r="H42">
        <v>2</v>
      </c>
      <c r="I42">
        <v>1</v>
      </c>
      <c r="J42" s="37">
        <v>3</v>
      </c>
      <c r="K42">
        <v>1</v>
      </c>
      <c r="L42">
        <v>2</v>
      </c>
      <c r="M42">
        <v>2</v>
      </c>
      <c r="N42">
        <v>1</v>
      </c>
      <c r="O42">
        <v>1</v>
      </c>
      <c r="P42">
        <v>1</v>
      </c>
      <c r="Q42">
        <v>2</v>
      </c>
      <c r="R42">
        <v>1</v>
      </c>
      <c r="S42">
        <v>3</v>
      </c>
      <c r="T42">
        <v>2</v>
      </c>
      <c r="U42">
        <v>2</v>
      </c>
      <c r="V42" s="37">
        <f>LOOKUP(U42,{1,2,3},{3,2,1})</f>
        <v>2</v>
      </c>
      <c r="W42" s="2">
        <f t="shared" si="2"/>
        <v>26</v>
      </c>
      <c r="X42" s="3">
        <f t="shared" si="3"/>
        <v>1.53</v>
      </c>
      <c r="Y42" s="1"/>
    </row>
    <row r="43" spans="1:25" x14ac:dyDescent="0.3">
      <c r="A43" s="30">
        <v>44</v>
      </c>
      <c r="B43" s="1"/>
      <c r="C43">
        <v>1</v>
      </c>
      <c r="D43">
        <v>2</v>
      </c>
      <c r="E43">
        <v>3</v>
      </c>
      <c r="F43">
        <v>2</v>
      </c>
      <c r="G43">
        <v>1</v>
      </c>
      <c r="H43">
        <v>1</v>
      </c>
      <c r="I43">
        <v>2</v>
      </c>
      <c r="J43" s="37">
        <v>3</v>
      </c>
      <c r="K43">
        <v>2</v>
      </c>
      <c r="L43">
        <v>2</v>
      </c>
      <c r="M43">
        <v>3</v>
      </c>
      <c r="N43">
        <v>1</v>
      </c>
      <c r="O43">
        <v>2</v>
      </c>
      <c r="P43">
        <v>1</v>
      </c>
      <c r="Q43">
        <v>1</v>
      </c>
      <c r="R43">
        <v>2</v>
      </c>
      <c r="S43">
        <v>3</v>
      </c>
      <c r="T43">
        <v>1</v>
      </c>
      <c r="U43">
        <v>2</v>
      </c>
      <c r="V43" s="37">
        <f>LOOKUP(U43,{1,2,3},{3,2,1})</f>
        <v>2</v>
      </c>
      <c r="W43" s="2">
        <f t="shared" si="2"/>
        <v>31</v>
      </c>
      <c r="X43" s="3">
        <f t="shared" si="3"/>
        <v>1.82</v>
      </c>
      <c r="Y43" s="1"/>
    </row>
    <row r="44" spans="1:25" x14ac:dyDescent="0.3">
      <c r="A44" s="30">
        <v>45</v>
      </c>
      <c r="B44" s="1"/>
      <c r="C44">
        <v>1</v>
      </c>
      <c r="D44">
        <v>1</v>
      </c>
      <c r="E44">
        <v>3</v>
      </c>
      <c r="F44">
        <v>1</v>
      </c>
      <c r="G44">
        <v>2</v>
      </c>
      <c r="H44">
        <v>1</v>
      </c>
      <c r="I44">
        <v>1</v>
      </c>
      <c r="J44" s="37">
        <v>3</v>
      </c>
      <c r="K44">
        <v>1</v>
      </c>
      <c r="L44">
        <v>3</v>
      </c>
      <c r="M44">
        <v>1</v>
      </c>
      <c r="N44">
        <v>1</v>
      </c>
      <c r="O44">
        <v>1</v>
      </c>
      <c r="P44">
        <v>1</v>
      </c>
      <c r="Q44">
        <v>1</v>
      </c>
      <c r="R44">
        <v>3</v>
      </c>
      <c r="S44">
        <v>3</v>
      </c>
      <c r="T44">
        <v>1</v>
      </c>
      <c r="U44">
        <v>3</v>
      </c>
      <c r="V44" s="37">
        <f>LOOKUP(U44,{1,2,3},{3,2,1})</f>
        <v>1</v>
      </c>
      <c r="W44" s="2">
        <f t="shared" si="2"/>
        <v>26</v>
      </c>
      <c r="X44" s="3">
        <f t="shared" si="3"/>
        <v>1.53</v>
      </c>
      <c r="Y44" s="1"/>
    </row>
    <row r="45" spans="1:25" x14ac:dyDescent="0.3">
      <c r="A45" s="30">
        <v>46</v>
      </c>
      <c r="B45" s="1"/>
      <c r="C45">
        <v>1</v>
      </c>
      <c r="D45">
        <v>2</v>
      </c>
      <c r="E45">
        <v>3</v>
      </c>
      <c r="F45">
        <v>1</v>
      </c>
      <c r="G45">
        <v>1</v>
      </c>
      <c r="H45">
        <v>1</v>
      </c>
      <c r="I45">
        <v>1</v>
      </c>
      <c r="J45" s="37">
        <v>3</v>
      </c>
      <c r="K45">
        <v>3</v>
      </c>
      <c r="L45">
        <v>3</v>
      </c>
      <c r="M45">
        <v>3</v>
      </c>
      <c r="N45">
        <v>1</v>
      </c>
      <c r="O45">
        <v>3</v>
      </c>
      <c r="P45">
        <v>1</v>
      </c>
      <c r="Q45">
        <v>1</v>
      </c>
      <c r="R45">
        <v>3</v>
      </c>
      <c r="S45">
        <v>3</v>
      </c>
      <c r="T45">
        <v>1</v>
      </c>
      <c r="U45">
        <v>1</v>
      </c>
      <c r="V45" s="37">
        <f>LOOKUP(U45,{1,2,3},{3,2,1})</f>
        <v>3</v>
      </c>
      <c r="W45" s="2">
        <f t="shared" si="2"/>
        <v>34</v>
      </c>
      <c r="X45" s="3">
        <f t="shared" si="3"/>
        <v>2</v>
      </c>
      <c r="Y45" s="1"/>
    </row>
    <row r="46" spans="1:25" x14ac:dyDescent="0.3">
      <c r="A46" s="30">
        <v>47</v>
      </c>
      <c r="B46" s="1"/>
      <c r="C46">
        <v>1</v>
      </c>
      <c r="D46">
        <v>2</v>
      </c>
      <c r="E46">
        <v>3</v>
      </c>
      <c r="F46">
        <v>1</v>
      </c>
      <c r="G46">
        <v>1</v>
      </c>
      <c r="H46">
        <v>1</v>
      </c>
      <c r="I46">
        <v>1</v>
      </c>
      <c r="J46" s="37">
        <v>3</v>
      </c>
      <c r="K46">
        <v>2</v>
      </c>
      <c r="L46">
        <v>3</v>
      </c>
      <c r="M46">
        <v>2</v>
      </c>
      <c r="N46">
        <v>1</v>
      </c>
      <c r="O46">
        <v>2</v>
      </c>
      <c r="P46">
        <v>2</v>
      </c>
      <c r="Q46">
        <v>2</v>
      </c>
      <c r="R46">
        <v>3</v>
      </c>
      <c r="S46">
        <v>3</v>
      </c>
      <c r="T46">
        <v>1</v>
      </c>
      <c r="U46">
        <v>1</v>
      </c>
      <c r="V46" s="37">
        <f>LOOKUP(U46,{1,2,3},{3,2,1})</f>
        <v>3</v>
      </c>
      <c r="W46" s="2">
        <f t="shared" si="2"/>
        <v>33</v>
      </c>
      <c r="X46" s="3">
        <f t="shared" si="3"/>
        <v>1.94</v>
      </c>
      <c r="Y46" s="1"/>
    </row>
    <row r="47" spans="1:25" x14ac:dyDescent="0.3">
      <c r="A47" s="30">
        <v>48</v>
      </c>
      <c r="B47" s="1"/>
      <c r="C47">
        <v>1</v>
      </c>
      <c r="D47">
        <v>1</v>
      </c>
      <c r="E47">
        <v>2</v>
      </c>
      <c r="F47">
        <v>1</v>
      </c>
      <c r="G47">
        <v>1</v>
      </c>
      <c r="H47">
        <v>1</v>
      </c>
      <c r="I47">
        <v>1</v>
      </c>
      <c r="J47" s="37">
        <v>3</v>
      </c>
      <c r="K47">
        <v>1</v>
      </c>
      <c r="L47">
        <v>2</v>
      </c>
      <c r="M47">
        <v>3</v>
      </c>
      <c r="N47">
        <v>1</v>
      </c>
      <c r="O47">
        <v>1</v>
      </c>
      <c r="P47">
        <v>1</v>
      </c>
      <c r="Q47">
        <v>1</v>
      </c>
      <c r="R47">
        <v>2</v>
      </c>
      <c r="S47">
        <v>2</v>
      </c>
      <c r="T47">
        <v>1</v>
      </c>
      <c r="U47">
        <v>2</v>
      </c>
      <c r="V47" s="37">
        <f>LOOKUP(U47,{1,2,3},{3,2,1})</f>
        <v>2</v>
      </c>
      <c r="W47" s="2">
        <f t="shared" si="2"/>
        <v>24</v>
      </c>
      <c r="X47" s="3">
        <f t="shared" si="3"/>
        <v>1.41</v>
      </c>
      <c r="Y47" s="1"/>
    </row>
    <row r="48" spans="1:25" x14ac:dyDescent="0.3">
      <c r="A48" s="30">
        <v>49</v>
      </c>
      <c r="B48" s="1"/>
      <c r="C48">
        <v>1</v>
      </c>
      <c r="D48">
        <v>2</v>
      </c>
      <c r="E48">
        <v>3</v>
      </c>
      <c r="F48">
        <v>2</v>
      </c>
      <c r="G48">
        <v>1</v>
      </c>
      <c r="H48">
        <v>1</v>
      </c>
      <c r="I48">
        <v>1</v>
      </c>
      <c r="J48" s="37">
        <v>3</v>
      </c>
      <c r="K48">
        <v>2</v>
      </c>
      <c r="L48">
        <v>3</v>
      </c>
      <c r="M48">
        <v>3</v>
      </c>
      <c r="N48">
        <v>1</v>
      </c>
      <c r="O48">
        <v>2</v>
      </c>
      <c r="P48">
        <v>1</v>
      </c>
      <c r="Q48">
        <v>1</v>
      </c>
      <c r="R48">
        <v>3</v>
      </c>
      <c r="S48">
        <v>3</v>
      </c>
      <c r="T48">
        <v>1</v>
      </c>
      <c r="U48">
        <v>1</v>
      </c>
      <c r="V48" s="37">
        <f>LOOKUP(U48,{1,2,3},{3,2,1})</f>
        <v>3</v>
      </c>
      <c r="W48" s="2">
        <f t="shared" si="2"/>
        <v>33</v>
      </c>
      <c r="X48" s="3">
        <f t="shared" si="3"/>
        <v>1.94</v>
      </c>
      <c r="Y48" s="1"/>
    </row>
    <row r="49" spans="1:25" x14ac:dyDescent="0.3">
      <c r="A49" s="30">
        <v>50</v>
      </c>
      <c r="B49" s="1"/>
      <c r="C49">
        <v>1</v>
      </c>
      <c r="D49">
        <v>1</v>
      </c>
      <c r="E49">
        <v>1</v>
      </c>
      <c r="F49">
        <v>1</v>
      </c>
      <c r="G49">
        <v>2</v>
      </c>
      <c r="H49">
        <v>1</v>
      </c>
      <c r="I49">
        <v>2</v>
      </c>
      <c r="J49" s="37">
        <v>3</v>
      </c>
      <c r="K49">
        <v>3</v>
      </c>
      <c r="L49">
        <v>3</v>
      </c>
      <c r="M49">
        <v>3</v>
      </c>
      <c r="N49">
        <v>1</v>
      </c>
      <c r="O49">
        <v>3</v>
      </c>
      <c r="P49">
        <v>1</v>
      </c>
      <c r="Q49">
        <v>2</v>
      </c>
      <c r="R49">
        <v>3</v>
      </c>
      <c r="S49">
        <v>3</v>
      </c>
      <c r="T49">
        <v>1</v>
      </c>
      <c r="U49">
        <v>1</v>
      </c>
      <c r="V49" s="37">
        <f>LOOKUP(U49,{1,2,3},{3,2,1})</f>
        <v>3</v>
      </c>
      <c r="W49" s="2">
        <f t="shared" si="2"/>
        <v>34</v>
      </c>
      <c r="X49" s="3">
        <f t="shared" si="3"/>
        <v>2</v>
      </c>
      <c r="Y49" s="1"/>
    </row>
    <row r="50" spans="1:25" x14ac:dyDescent="0.3">
      <c r="A50" s="30">
        <v>51</v>
      </c>
      <c r="B50" s="1"/>
      <c r="C50">
        <v>1</v>
      </c>
      <c r="D50">
        <v>3</v>
      </c>
      <c r="E50">
        <v>3</v>
      </c>
      <c r="F50">
        <v>1</v>
      </c>
      <c r="G50">
        <v>2</v>
      </c>
      <c r="H50">
        <v>2</v>
      </c>
      <c r="I50">
        <v>2</v>
      </c>
      <c r="J50" s="37">
        <v>3</v>
      </c>
      <c r="K50">
        <v>2</v>
      </c>
      <c r="L50">
        <v>3</v>
      </c>
      <c r="M50">
        <v>3</v>
      </c>
      <c r="N50">
        <v>1</v>
      </c>
      <c r="O50">
        <v>2</v>
      </c>
      <c r="P50">
        <v>1</v>
      </c>
      <c r="Q50">
        <v>3</v>
      </c>
      <c r="R50">
        <v>3</v>
      </c>
      <c r="S50">
        <v>3</v>
      </c>
      <c r="T50">
        <v>1</v>
      </c>
      <c r="U50">
        <v>1</v>
      </c>
      <c r="V50" s="37">
        <f>LOOKUP(U50,{1,2,3},{3,2,1})</f>
        <v>3</v>
      </c>
      <c r="W50" s="2">
        <f t="shared" si="2"/>
        <v>38</v>
      </c>
      <c r="X50" s="3">
        <f t="shared" si="3"/>
        <v>2.2400000000000002</v>
      </c>
      <c r="Y50" s="1"/>
    </row>
    <row r="51" spans="1:25" x14ac:dyDescent="0.3">
      <c r="A51" s="30">
        <v>52</v>
      </c>
      <c r="B51" s="1"/>
      <c r="C51">
        <v>1</v>
      </c>
      <c r="D51">
        <v>2</v>
      </c>
      <c r="E51">
        <v>3</v>
      </c>
      <c r="F51">
        <v>1</v>
      </c>
      <c r="G51">
        <v>2</v>
      </c>
      <c r="H51">
        <v>1</v>
      </c>
      <c r="I51">
        <v>2</v>
      </c>
      <c r="J51" s="37">
        <v>3</v>
      </c>
      <c r="K51">
        <v>2</v>
      </c>
      <c r="L51">
        <v>3</v>
      </c>
      <c r="M51">
        <v>2</v>
      </c>
      <c r="N51">
        <v>1</v>
      </c>
      <c r="O51">
        <v>2</v>
      </c>
      <c r="P51">
        <v>2</v>
      </c>
      <c r="Q51">
        <v>2</v>
      </c>
      <c r="R51">
        <v>2</v>
      </c>
      <c r="S51">
        <v>3</v>
      </c>
      <c r="T51">
        <v>3</v>
      </c>
      <c r="U51">
        <v>2</v>
      </c>
      <c r="V51" s="37">
        <f>LOOKUP(U51,{1,2,3},{3,2,1})</f>
        <v>2</v>
      </c>
      <c r="W51" s="2">
        <f t="shared" si="2"/>
        <v>35</v>
      </c>
      <c r="X51" s="3">
        <f t="shared" si="3"/>
        <v>2.06</v>
      </c>
      <c r="Y51" s="1"/>
    </row>
    <row r="52" spans="1:25" x14ac:dyDescent="0.3">
      <c r="A52" s="30">
        <v>53</v>
      </c>
      <c r="B52" s="1"/>
      <c r="C52">
        <v>1</v>
      </c>
      <c r="D52">
        <v>2</v>
      </c>
      <c r="E52">
        <v>3</v>
      </c>
      <c r="F52">
        <v>1</v>
      </c>
      <c r="G52">
        <v>2</v>
      </c>
      <c r="H52">
        <v>1</v>
      </c>
      <c r="I52">
        <v>2</v>
      </c>
      <c r="J52" s="37">
        <v>3</v>
      </c>
      <c r="K52">
        <v>2</v>
      </c>
      <c r="L52">
        <v>3</v>
      </c>
      <c r="M52">
        <v>3</v>
      </c>
      <c r="N52">
        <v>1</v>
      </c>
      <c r="O52">
        <v>2</v>
      </c>
      <c r="P52">
        <v>2</v>
      </c>
      <c r="Q52">
        <v>3</v>
      </c>
      <c r="R52">
        <v>3</v>
      </c>
      <c r="S52">
        <v>3</v>
      </c>
      <c r="T52">
        <v>1</v>
      </c>
      <c r="U52">
        <v>1</v>
      </c>
      <c r="V52" s="37">
        <f>LOOKUP(U52,{1,2,3},{3,2,1})</f>
        <v>3</v>
      </c>
      <c r="W52" s="2">
        <f t="shared" si="2"/>
        <v>37</v>
      </c>
      <c r="X52" s="3">
        <f t="shared" si="3"/>
        <v>2.1800000000000002</v>
      </c>
      <c r="Y52" s="1"/>
    </row>
    <row r="53" spans="1:25" x14ac:dyDescent="0.3">
      <c r="A53" s="30">
        <v>54</v>
      </c>
      <c r="B53" s="1"/>
      <c r="C53">
        <v>1</v>
      </c>
      <c r="D53">
        <v>1</v>
      </c>
      <c r="E53">
        <v>3</v>
      </c>
      <c r="F53">
        <v>1</v>
      </c>
      <c r="G53">
        <v>2</v>
      </c>
      <c r="H53">
        <v>1</v>
      </c>
      <c r="I53">
        <v>2</v>
      </c>
      <c r="J53" s="37">
        <v>3</v>
      </c>
      <c r="K53">
        <v>2</v>
      </c>
      <c r="L53">
        <v>2</v>
      </c>
      <c r="M53">
        <v>2</v>
      </c>
      <c r="N53">
        <v>1</v>
      </c>
      <c r="O53">
        <v>2</v>
      </c>
      <c r="P53">
        <v>3</v>
      </c>
      <c r="Q53">
        <v>2</v>
      </c>
      <c r="R53">
        <v>2</v>
      </c>
      <c r="S53">
        <v>3</v>
      </c>
      <c r="T53">
        <v>1</v>
      </c>
      <c r="U53">
        <v>2</v>
      </c>
      <c r="V53" s="37">
        <f>LOOKUP(U53,{1,2,3},{3,2,1})</f>
        <v>2</v>
      </c>
      <c r="W53" s="2">
        <f t="shared" si="2"/>
        <v>32</v>
      </c>
      <c r="X53" s="3">
        <f t="shared" si="3"/>
        <v>1.88</v>
      </c>
      <c r="Y53" s="1"/>
    </row>
    <row r="54" spans="1:25" x14ac:dyDescent="0.3">
      <c r="A54" s="30">
        <v>55</v>
      </c>
      <c r="B54" s="1"/>
      <c r="C54">
        <v>1</v>
      </c>
      <c r="D54">
        <v>2</v>
      </c>
      <c r="E54">
        <v>3</v>
      </c>
      <c r="F54">
        <v>1</v>
      </c>
      <c r="G54">
        <v>2</v>
      </c>
      <c r="H54">
        <v>1</v>
      </c>
      <c r="I54">
        <v>1</v>
      </c>
      <c r="J54" s="37">
        <v>3</v>
      </c>
      <c r="K54">
        <v>3</v>
      </c>
      <c r="L54">
        <v>3</v>
      </c>
      <c r="M54">
        <v>3</v>
      </c>
      <c r="N54">
        <v>1</v>
      </c>
      <c r="O54">
        <v>3</v>
      </c>
      <c r="P54">
        <v>2</v>
      </c>
      <c r="Q54">
        <v>2</v>
      </c>
      <c r="R54">
        <v>3</v>
      </c>
      <c r="S54">
        <v>3</v>
      </c>
      <c r="T54">
        <v>2</v>
      </c>
      <c r="U54">
        <v>1</v>
      </c>
      <c r="V54" s="37">
        <f>LOOKUP(U54,{1,2,3},{3,2,1})</f>
        <v>3</v>
      </c>
      <c r="W54" s="2">
        <f t="shared" si="2"/>
        <v>38</v>
      </c>
      <c r="X54" s="3">
        <f t="shared" si="3"/>
        <v>2.2400000000000002</v>
      </c>
      <c r="Y54" s="1"/>
    </row>
    <row r="55" spans="1:25" x14ac:dyDescent="0.3">
      <c r="A55" s="30">
        <v>56</v>
      </c>
      <c r="B55" s="1"/>
      <c r="C55">
        <v>1</v>
      </c>
      <c r="D55">
        <v>1</v>
      </c>
      <c r="E55">
        <v>3</v>
      </c>
      <c r="F55">
        <v>1</v>
      </c>
      <c r="G55">
        <v>2</v>
      </c>
      <c r="H55">
        <v>1</v>
      </c>
      <c r="I55">
        <v>1</v>
      </c>
      <c r="J55" s="37">
        <v>3</v>
      </c>
      <c r="K55">
        <v>2</v>
      </c>
      <c r="L55">
        <v>2</v>
      </c>
      <c r="M55">
        <v>3</v>
      </c>
      <c r="N55">
        <v>1</v>
      </c>
      <c r="O55">
        <v>2</v>
      </c>
      <c r="P55">
        <v>1</v>
      </c>
      <c r="Q55">
        <v>1</v>
      </c>
      <c r="R55">
        <v>3</v>
      </c>
      <c r="S55">
        <v>3</v>
      </c>
      <c r="T55">
        <v>2</v>
      </c>
      <c r="U55">
        <v>2</v>
      </c>
      <c r="V55" s="37">
        <f>LOOKUP(U55,{1,2,3},{3,2,1})</f>
        <v>2</v>
      </c>
      <c r="W55" s="2">
        <f t="shared" si="2"/>
        <v>31</v>
      </c>
      <c r="X55" s="3">
        <f t="shared" si="3"/>
        <v>1.82</v>
      </c>
      <c r="Y55" s="1"/>
    </row>
    <row r="56" spans="1:25" x14ac:dyDescent="0.3">
      <c r="A56" s="30">
        <v>57</v>
      </c>
      <c r="B56" s="1"/>
      <c r="C56">
        <v>1</v>
      </c>
      <c r="D56">
        <v>2</v>
      </c>
      <c r="E56">
        <v>2</v>
      </c>
      <c r="F56">
        <v>1</v>
      </c>
      <c r="G56">
        <v>2</v>
      </c>
      <c r="H56">
        <v>1</v>
      </c>
      <c r="I56">
        <v>1</v>
      </c>
      <c r="J56" s="37">
        <v>3</v>
      </c>
      <c r="K56">
        <v>2</v>
      </c>
      <c r="L56">
        <v>3</v>
      </c>
      <c r="M56">
        <v>3</v>
      </c>
      <c r="N56">
        <v>1</v>
      </c>
      <c r="O56">
        <v>3</v>
      </c>
      <c r="P56">
        <v>2</v>
      </c>
      <c r="Q56">
        <v>2</v>
      </c>
      <c r="R56">
        <v>3</v>
      </c>
      <c r="S56">
        <v>3</v>
      </c>
      <c r="T56">
        <v>2</v>
      </c>
      <c r="U56">
        <v>2</v>
      </c>
      <c r="V56" s="37">
        <f>LOOKUP(U56,{1,2,3},{3,2,1})</f>
        <v>2</v>
      </c>
      <c r="W56" s="2">
        <f t="shared" si="2"/>
        <v>35</v>
      </c>
      <c r="X56" s="3">
        <f t="shared" si="3"/>
        <v>2.06</v>
      </c>
      <c r="Y56" s="1"/>
    </row>
    <row r="57" spans="1:25" x14ac:dyDescent="0.3">
      <c r="A57" s="30">
        <v>58</v>
      </c>
      <c r="B57" s="1"/>
      <c r="C57">
        <v>1</v>
      </c>
      <c r="D57">
        <v>3</v>
      </c>
      <c r="E57">
        <v>1</v>
      </c>
      <c r="F57">
        <v>2</v>
      </c>
      <c r="G57">
        <v>1</v>
      </c>
      <c r="H57">
        <v>2</v>
      </c>
      <c r="I57">
        <v>2</v>
      </c>
      <c r="J57" s="37">
        <v>3</v>
      </c>
      <c r="K57">
        <v>2</v>
      </c>
      <c r="L57">
        <v>3</v>
      </c>
      <c r="M57">
        <v>2</v>
      </c>
      <c r="N57">
        <v>1</v>
      </c>
      <c r="O57">
        <v>2</v>
      </c>
      <c r="P57">
        <v>1</v>
      </c>
      <c r="Q57">
        <v>1</v>
      </c>
      <c r="R57">
        <v>2</v>
      </c>
      <c r="S57">
        <v>3</v>
      </c>
      <c r="T57">
        <v>1</v>
      </c>
      <c r="U57">
        <v>2</v>
      </c>
      <c r="V57" s="37">
        <f>LOOKUP(U57,{1,2,3},{3,2,1})</f>
        <v>2</v>
      </c>
      <c r="W57" s="2">
        <f t="shared" si="2"/>
        <v>31</v>
      </c>
      <c r="X57" s="3">
        <f t="shared" si="3"/>
        <v>1.82</v>
      </c>
      <c r="Y57" s="1"/>
    </row>
    <row r="58" spans="1:25" x14ac:dyDescent="0.3">
      <c r="A58" s="30">
        <v>60</v>
      </c>
      <c r="B58" s="1"/>
      <c r="C58">
        <v>1</v>
      </c>
      <c r="D58">
        <v>3</v>
      </c>
      <c r="E58">
        <v>3</v>
      </c>
      <c r="F58">
        <v>2</v>
      </c>
      <c r="G58">
        <v>2</v>
      </c>
      <c r="H58">
        <v>1</v>
      </c>
      <c r="I58">
        <v>2</v>
      </c>
      <c r="J58" s="37">
        <v>3</v>
      </c>
      <c r="K58">
        <v>2</v>
      </c>
      <c r="L58">
        <v>3</v>
      </c>
      <c r="M58">
        <v>3</v>
      </c>
      <c r="N58">
        <v>1</v>
      </c>
      <c r="O58">
        <v>2</v>
      </c>
      <c r="P58">
        <v>1</v>
      </c>
      <c r="Q58">
        <v>2</v>
      </c>
      <c r="R58">
        <v>3</v>
      </c>
      <c r="S58">
        <v>3</v>
      </c>
      <c r="T58">
        <v>2</v>
      </c>
      <c r="U58">
        <v>1</v>
      </c>
      <c r="V58" s="37">
        <f>LOOKUP(U58,{1,2,3},{3,2,1})</f>
        <v>3</v>
      </c>
      <c r="W58" s="2">
        <f t="shared" si="2"/>
        <v>38</v>
      </c>
      <c r="X58" s="3">
        <f t="shared" si="3"/>
        <v>2.2400000000000002</v>
      </c>
      <c r="Y58" s="1"/>
    </row>
    <row r="59" spans="1:25" x14ac:dyDescent="0.3">
      <c r="A59" s="30">
        <v>62</v>
      </c>
      <c r="B59" s="1"/>
      <c r="C59">
        <v>1</v>
      </c>
      <c r="D59">
        <v>2</v>
      </c>
      <c r="E59">
        <v>1</v>
      </c>
      <c r="F59">
        <v>2</v>
      </c>
      <c r="G59">
        <v>1</v>
      </c>
      <c r="H59">
        <v>1</v>
      </c>
      <c r="I59">
        <v>1</v>
      </c>
      <c r="J59" s="37">
        <v>3</v>
      </c>
      <c r="K59">
        <v>1</v>
      </c>
      <c r="L59">
        <v>3</v>
      </c>
      <c r="M59">
        <v>3</v>
      </c>
      <c r="N59">
        <v>1</v>
      </c>
      <c r="O59">
        <v>1</v>
      </c>
      <c r="P59">
        <v>1</v>
      </c>
      <c r="Q59">
        <v>1</v>
      </c>
      <c r="R59">
        <v>3</v>
      </c>
      <c r="S59">
        <v>3</v>
      </c>
      <c r="T59">
        <v>1</v>
      </c>
      <c r="U59">
        <v>2</v>
      </c>
      <c r="V59" s="37">
        <f>LOOKUP(U59,{1,2,3},{3,2,1})</f>
        <v>2</v>
      </c>
      <c r="W59" s="2">
        <f t="shared" si="2"/>
        <v>28</v>
      </c>
      <c r="X59" s="3">
        <f t="shared" si="3"/>
        <v>1.65</v>
      </c>
      <c r="Y59" s="1"/>
    </row>
    <row r="60" spans="1:25" x14ac:dyDescent="0.3">
      <c r="A60" s="30">
        <v>63</v>
      </c>
      <c r="B60" s="1"/>
      <c r="C60">
        <v>1</v>
      </c>
      <c r="D60">
        <v>2</v>
      </c>
      <c r="E60">
        <v>1</v>
      </c>
      <c r="F60">
        <v>2</v>
      </c>
      <c r="G60">
        <v>1</v>
      </c>
      <c r="H60">
        <v>1</v>
      </c>
      <c r="I60">
        <v>1</v>
      </c>
      <c r="J60" s="37">
        <v>3</v>
      </c>
      <c r="K60">
        <v>1</v>
      </c>
      <c r="L60">
        <v>3</v>
      </c>
      <c r="M60">
        <v>3</v>
      </c>
      <c r="N60">
        <v>1</v>
      </c>
      <c r="O60">
        <v>1</v>
      </c>
      <c r="P60">
        <v>1</v>
      </c>
      <c r="Q60">
        <v>1</v>
      </c>
      <c r="R60">
        <v>3</v>
      </c>
      <c r="S60">
        <v>3</v>
      </c>
      <c r="T60">
        <v>1</v>
      </c>
      <c r="U60">
        <v>2</v>
      </c>
      <c r="V60" s="37">
        <f>LOOKUP(U60,{1,2,3},{3,2,1})</f>
        <v>2</v>
      </c>
      <c r="W60" s="2">
        <f t="shared" si="2"/>
        <v>28</v>
      </c>
      <c r="X60" s="3">
        <f t="shared" si="3"/>
        <v>1.65</v>
      </c>
      <c r="Y60" s="1"/>
    </row>
    <row r="61" spans="1:25" x14ac:dyDescent="0.3">
      <c r="A61" s="30">
        <v>64</v>
      </c>
      <c r="B61" s="1"/>
      <c r="C61">
        <v>1</v>
      </c>
      <c r="D61">
        <v>1</v>
      </c>
      <c r="E61">
        <v>3</v>
      </c>
      <c r="F61">
        <v>1</v>
      </c>
      <c r="G61">
        <v>1</v>
      </c>
      <c r="H61">
        <v>1</v>
      </c>
      <c r="I61">
        <v>1</v>
      </c>
      <c r="J61" s="37">
        <v>3</v>
      </c>
      <c r="K61">
        <v>2</v>
      </c>
      <c r="L61">
        <v>3</v>
      </c>
      <c r="M61">
        <v>3</v>
      </c>
      <c r="N61">
        <v>1</v>
      </c>
      <c r="O61">
        <v>2</v>
      </c>
      <c r="P61">
        <v>1</v>
      </c>
      <c r="Q61">
        <v>3</v>
      </c>
      <c r="R61">
        <v>3</v>
      </c>
      <c r="S61">
        <v>3</v>
      </c>
      <c r="T61">
        <v>2</v>
      </c>
      <c r="U61">
        <v>1</v>
      </c>
      <c r="V61" s="37">
        <f>LOOKUP(U61,{1,2,3},{3,2,1})</f>
        <v>3</v>
      </c>
      <c r="W61" s="2">
        <f t="shared" si="2"/>
        <v>34</v>
      </c>
      <c r="X61" s="3">
        <f t="shared" si="3"/>
        <v>2</v>
      </c>
      <c r="Y61" s="1"/>
    </row>
    <row r="62" spans="1:25" x14ac:dyDescent="0.3">
      <c r="A62" s="30">
        <v>65</v>
      </c>
      <c r="B62" s="1"/>
      <c r="C62">
        <v>1</v>
      </c>
      <c r="D62">
        <v>2</v>
      </c>
      <c r="E62">
        <v>3</v>
      </c>
      <c r="F62">
        <v>1</v>
      </c>
      <c r="G62">
        <v>1</v>
      </c>
      <c r="H62">
        <v>1</v>
      </c>
      <c r="I62">
        <v>1</v>
      </c>
      <c r="J62" s="37">
        <v>3</v>
      </c>
      <c r="K62">
        <v>1</v>
      </c>
      <c r="L62">
        <v>3</v>
      </c>
      <c r="M62">
        <v>2</v>
      </c>
      <c r="N62">
        <v>1</v>
      </c>
      <c r="O62">
        <v>2</v>
      </c>
      <c r="P62">
        <v>1</v>
      </c>
      <c r="Q62">
        <v>1</v>
      </c>
      <c r="R62">
        <v>3</v>
      </c>
      <c r="S62">
        <v>3</v>
      </c>
      <c r="T62">
        <v>1</v>
      </c>
      <c r="U62">
        <v>1</v>
      </c>
      <c r="V62" s="37">
        <f>LOOKUP(U62,{1,2,3},{3,2,1})</f>
        <v>3</v>
      </c>
      <c r="W62" s="2">
        <f t="shared" si="2"/>
        <v>30</v>
      </c>
      <c r="X62" s="3">
        <f t="shared" si="3"/>
        <v>1.76</v>
      </c>
      <c r="Y62" s="1"/>
    </row>
    <row r="63" spans="1:25" x14ac:dyDescent="0.3">
      <c r="A63" s="30">
        <v>66</v>
      </c>
      <c r="B63" s="1"/>
      <c r="C63">
        <v>1</v>
      </c>
      <c r="D63">
        <v>3</v>
      </c>
      <c r="E63">
        <v>2</v>
      </c>
      <c r="F63">
        <v>1</v>
      </c>
      <c r="G63">
        <v>1</v>
      </c>
      <c r="H63">
        <v>1</v>
      </c>
      <c r="I63">
        <v>1</v>
      </c>
      <c r="J63" s="37">
        <v>3</v>
      </c>
      <c r="K63">
        <v>1</v>
      </c>
      <c r="L63">
        <v>3</v>
      </c>
      <c r="M63">
        <v>2</v>
      </c>
      <c r="N63">
        <v>1</v>
      </c>
      <c r="O63">
        <v>1</v>
      </c>
      <c r="P63">
        <v>1</v>
      </c>
      <c r="Q63">
        <v>1</v>
      </c>
      <c r="R63">
        <v>2</v>
      </c>
      <c r="S63">
        <v>2</v>
      </c>
      <c r="T63">
        <v>1</v>
      </c>
      <c r="U63">
        <v>2</v>
      </c>
      <c r="V63" s="37">
        <f>LOOKUP(U63,{1,2,3},{3,2,1})</f>
        <v>2</v>
      </c>
      <c r="W63" s="2">
        <f t="shared" si="2"/>
        <v>26</v>
      </c>
      <c r="X63" s="3">
        <f t="shared" si="3"/>
        <v>1.53</v>
      </c>
      <c r="Y63" s="1"/>
    </row>
    <row r="64" spans="1:25" x14ac:dyDescent="0.3">
      <c r="A64" s="30">
        <v>67</v>
      </c>
      <c r="B64" s="1"/>
      <c r="C64">
        <v>1</v>
      </c>
      <c r="D64">
        <v>3</v>
      </c>
      <c r="E64">
        <v>1</v>
      </c>
      <c r="F64">
        <v>3</v>
      </c>
      <c r="G64">
        <v>1</v>
      </c>
      <c r="H64">
        <v>2</v>
      </c>
      <c r="I64">
        <v>1</v>
      </c>
      <c r="J64" s="37">
        <v>3</v>
      </c>
      <c r="K64">
        <v>1</v>
      </c>
      <c r="L64">
        <v>1</v>
      </c>
      <c r="M64">
        <v>2</v>
      </c>
      <c r="N64">
        <v>2</v>
      </c>
      <c r="O64">
        <v>1</v>
      </c>
      <c r="P64">
        <v>1</v>
      </c>
      <c r="Q64">
        <v>1</v>
      </c>
      <c r="R64">
        <v>3</v>
      </c>
      <c r="S64">
        <v>2</v>
      </c>
      <c r="T64">
        <v>2</v>
      </c>
      <c r="U64">
        <v>2</v>
      </c>
      <c r="V64" s="37">
        <f>LOOKUP(U64,{1,2,3},{3,2,1})</f>
        <v>2</v>
      </c>
      <c r="W64" s="2">
        <f t="shared" si="2"/>
        <v>29</v>
      </c>
      <c r="X64" s="3">
        <f t="shared" si="3"/>
        <v>1.71</v>
      </c>
      <c r="Y64" s="1"/>
    </row>
    <row r="65" spans="1:25" x14ac:dyDescent="0.3">
      <c r="A65" s="30">
        <v>68</v>
      </c>
      <c r="B65" s="1"/>
      <c r="C65">
        <v>1</v>
      </c>
      <c r="D65">
        <v>2</v>
      </c>
      <c r="E65">
        <v>2</v>
      </c>
      <c r="F65">
        <v>2</v>
      </c>
      <c r="G65">
        <v>1</v>
      </c>
      <c r="H65">
        <v>1</v>
      </c>
      <c r="I65">
        <v>1</v>
      </c>
      <c r="J65" s="37">
        <v>3</v>
      </c>
      <c r="K65">
        <v>3</v>
      </c>
      <c r="L65">
        <v>3</v>
      </c>
      <c r="M65">
        <v>3</v>
      </c>
      <c r="N65">
        <v>1</v>
      </c>
      <c r="O65">
        <v>2</v>
      </c>
      <c r="P65">
        <v>3</v>
      </c>
      <c r="Q65">
        <v>2</v>
      </c>
      <c r="R65">
        <v>3</v>
      </c>
      <c r="S65">
        <v>3</v>
      </c>
      <c r="T65">
        <v>3</v>
      </c>
      <c r="U65">
        <v>1</v>
      </c>
      <c r="V65" s="37">
        <f>LOOKUP(U65,{1,2,3},{3,2,1})</f>
        <v>3</v>
      </c>
      <c r="W65" s="2">
        <f t="shared" si="2"/>
        <v>38</v>
      </c>
      <c r="X65" s="3">
        <f t="shared" si="3"/>
        <v>2.2400000000000002</v>
      </c>
      <c r="Y65" s="1"/>
    </row>
    <row r="66" spans="1:25" x14ac:dyDescent="0.3">
      <c r="A66" s="30">
        <v>69</v>
      </c>
      <c r="B66" s="1"/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 s="37">
        <v>3</v>
      </c>
      <c r="K66">
        <v>2</v>
      </c>
      <c r="L66">
        <v>3</v>
      </c>
      <c r="M66">
        <v>3</v>
      </c>
      <c r="N66">
        <v>1</v>
      </c>
      <c r="O66">
        <v>2</v>
      </c>
      <c r="P66">
        <v>1</v>
      </c>
      <c r="Q66">
        <v>1</v>
      </c>
      <c r="R66">
        <v>3</v>
      </c>
      <c r="S66">
        <v>3</v>
      </c>
      <c r="T66">
        <v>2</v>
      </c>
      <c r="U66">
        <v>1</v>
      </c>
      <c r="V66" s="37">
        <f>LOOKUP(U66,{1,2,3},{3,2,1})</f>
        <v>3</v>
      </c>
      <c r="W66" s="2">
        <f t="shared" si="2"/>
        <v>30</v>
      </c>
      <c r="X66" s="3">
        <f t="shared" si="3"/>
        <v>1.76</v>
      </c>
      <c r="Y66" s="1"/>
    </row>
    <row r="67" spans="1:25" x14ac:dyDescent="0.3">
      <c r="A67" s="30">
        <v>70</v>
      </c>
      <c r="B67" s="1"/>
      <c r="C67">
        <v>1</v>
      </c>
      <c r="D67">
        <v>1</v>
      </c>
      <c r="E67">
        <v>2</v>
      </c>
      <c r="F67">
        <v>1</v>
      </c>
      <c r="G67">
        <v>1</v>
      </c>
      <c r="H67">
        <v>1</v>
      </c>
      <c r="I67">
        <v>2</v>
      </c>
      <c r="J67" s="37">
        <v>3</v>
      </c>
      <c r="K67">
        <v>3</v>
      </c>
      <c r="L67">
        <v>3</v>
      </c>
      <c r="M67">
        <v>3</v>
      </c>
      <c r="N67">
        <v>1</v>
      </c>
      <c r="O67">
        <v>3</v>
      </c>
      <c r="P67">
        <v>1</v>
      </c>
      <c r="Q67">
        <v>2</v>
      </c>
      <c r="R67">
        <v>3</v>
      </c>
      <c r="S67">
        <v>3</v>
      </c>
      <c r="T67">
        <v>1</v>
      </c>
      <c r="U67">
        <v>2</v>
      </c>
      <c r="V67" s="37">
        <f>LOOKUP(U67,{1,2,3},{3,2,1})</f>
        <v>2</v>
      </c>
      <c r="W67" s="2">
        <f t="shared" si="2"/>
        <v>33</v>
      </c>
      <c r="X67" s="3">
        <f t="shared" si="3"/>
        <v>1.94</v>
      </c>
      <c r="Y67" s="1"/>
    </row>
    <row r="68" spans="1:25" x14ac:dyDescent="0.3">
      <c r="A68" s="30">
        <v>71</v>
      </c>
      <c r="B68" s="1"/>
      <c r="C68">
        <v>1</v>
      </c>
      <c r="D68">
        <v>2</v>
      </c>
      <c r="E68">
        <v>2</v>
      </c>
      <c r="F68">
        <v>2</v>
      </c>
      <c r="G68">
        <v>1</v>
      </c>
      <c r="H68">
        <v>1</v>
      </c>
      <c r="I68">
        <v>2</v>
      </c>
      <c r="J68" s="37">
        <v>3</v>
      </c>
      <c r="K68">
        <v>1</v>
      </c>
      <c r="L68">
        <v>2</v>
      </c>
      <c r="M68">
        <v>3</v>
      </c>
      <c r="N68">
        <v>1</v>
      </c>
      <c r="O68">
        <v>2</v>
      </c>
      <c r="P68">
        <v>1</v>
      </c>
      <c r="Q68">
        <v>1</v>
      </c>
      <c r="R68">
        <v>2</v>
      </c>
      <c r="S68">
        <v>2</v>
      </c>
      <c r="T68">
        <v>2</v>
      </c>
      <c r="U68">
        <v>2</v>
      </c>
      <c r="V68" s="37">
        <f>LOOKUP(U68,{1,2,3},{3,2,1})</f>
        <v>2</v>
      </c>
      <c r="W68" s="2">
        <f t="shared" si="2"/>
        <v>29</v>
      </c>
      <c r="X68" s="3">
        <f t="shared" si="3"/>
        <v>1.71</v>
      </c>
      <c r="Y68" s="1"/>
    </row>
    <row r="69" spans="1:25" x14ac:dyDescent="0.3">
      <c r="A69" s="30">
        <v>72</v>
      </c>
      <c r="B69" s="1"/>
      <c r="C69">
        <v>1</v>
      </c>
      <c r="D69">
        <v>2</v>
      </c>
      <c r="E69">
        <v>1</v>
      </c>
      <c r="F69">
        <v>1</v>
      </c>
      <c r="G69">
        <v>2</v>
      </c>
      <c r="H69">
        <v>1</v>
      </c>
      <c r="I69">
        <v>1</v>
      </c>
      <c r="J69" s="37">
        <v>3</v>
      </c>
      <c r="K69">
        <v>2</v>
      </c>
      <c r="L69">
        <v>2</v>
      </c>
      <c r="M69">
        <v>3</v>
      </c>
      <c r="N69">
        <v>1</v>
      </c>
      <c r="O69">
        <v>2</v>
      </c>
      <c r="P69">
        <v>2</v>
      </c>
      <c r="Q69">
        <v>2</v>
      </c>
      <c r="R69">
        <v>3</v>
      </c>
      <c r="S69">
        <v>1</v>
      </c>
      <c r="T69">
        <v>1</v>
      </c>
      <c r="U69">
        <v>1</v>
      </c>
      <c r="V69" s="37">
        <f>LOOKUP(U69,{1,2,3},{3,2,1})</f>
        <v>3</v>
      </c>
      <c r="W69" s="2">
        <f t="shared" si="2"/>
        <v>30</v>
      </c>
      <c r="X69" s="3">
        <f t="shared" si="3"/>
        <v>1.76</v>
      </c>
      <c r="Y69" s="1"/>
    </row>
    <row r="70" spans="1:25" x14ac:dyDescent="0.3">
      <c r="A70" s="30">
        <v>73</v>
      </c>
      <c r="B70" s="1"/>
      <c r="C70">
        <v>1</v>
      </c>
      <c r="D70">
        <v>2</v>
      </c>
      <c r="E70">
        <v>1</v>
      </c>
      <c r="F70">
        <v>2</v>
      </c>
      <c r="G70">
        <v>1</v>
      </c>
      <c r="H70">
        <v>1</v>
      </c>
      <c r="I70">
        <v>1</v>
      </c>
      <c r="J70" s="37">
        <v>3</v>
      </c>
      <c r="K70">
        <v>2</v>
      </c>
      <c r="L70">
        <v>3</v>
      </c>
      <c r="M70">
        <v>3</v>
      </c>
      <c r="N70">
        <v>1</v>
      </c>
      <c r="O70">
        <v>3</v>
      </c>
      <c r="P70">
        <v>2</v>
      </c>
      <c r="Q70">
        <v>3</v>
      </c>
      <c r="R70">
        <v>3</v>
      </c>
      <c r="S70">
        <v>3</v>
      </c>
      <c r="T70">
        <v>1</v>
      </c>
      <c r="U70">
        <v>1</v>
      </c>
      <c r="V70" s="37">
        <f>LOOKUP(U70,{1,2,3},{3,2,1})</f>
        <v>3</v>
      </c>
      <c r="W70" s="2">
        <f t="shared" si="2"/>
        <v>35</v>
      </c>
      <c r="X70" s="3">
        <f t="shared" si="3"/>
        <v>2.06</v>
      </c>
      <c r="Y70" s="1"/>
    </row>
    <row r="71" spans="1:25" x14ac:dyDescent="0.3">
      <c r="A71" s="30">
        <v>74</v>
      </c>
      <c r="B71" s="1"/>
      <c r="C71">
        <v>1</v>
      </c>
      <c r="D71">
        <v>2</v>
      </c>
      <c r="E71">
        <v>2</v>
      </c>
      <c r="F71">
        <v>1</v>
      </c>
      <c r="G71">
        <v>1</v>
      </c>
      <c r="H71">
        <v>1</v>
      </c>
      <c r="I71">
        <v>1</v>
      </c>
      <c r="J71" s="37">
        <v>3</v>
      </c>
      <c r="K71">
        <v>2</v>
      </c>
      <c r="L71">
        <v>3</v>
      </c>
      <c r="M71">
        <v>2</v>
      </c>
      <c r="N71">
        <v>1</v>
      </c>
      <c r="O71">
        <v>2</v>
      </c>
      <c r="P71">
        <v>2</v>
      </c>
      <c r="Q71">
        <v>1</v>
      </c>
      <c r="R71">
        <v>3</v>
      </c>
      <c r="S71">
        <v>3</v>
      </c>
      <c r="T71">
        <v>1</v>
      </c>
      <c r="U71">
        <v>1</v>
      </c>
      <c r="V71" s="37">
        <f>LOOKUP(U71,{1,2,3},{3,2,1})</f>
        <v>3</v>
      </c>
      <c r="W71" s="2">
        <f t="shared" si="2"/>
        <v>31</v>
      </c>
      <c r="X71" s="3">
        <f t="shared" si="3"/>
        <v>1.82</v>
      </c>
      <c r="Y71" s="1"/>
    </row>
    <row r="72" spans="1:25" x14ac:dyDescent="0.3">
      <c r="A72" s="30">
        <v>75</v>
      </c>
      <c r="B72" s="1"/>
      <c r="C72">
        <v>1</v>
      </c>
      <c r="D72">
        <v>2</v>
      </c>
      <c r="E72">
        <v>3</v>
      </c>
      <c r="F72">
        <v>1</v>
      </c>
      <c r="G72">
        <v>1</v>
      </c>
      <c r="H72">
        <v>1</v>
      </c>
      <c r="I72">
        <v>1</v>
      </c>
      <c r="J72" s="37">
        <v>3</v>
      </c>
      <c r="K72">
        <v>3</v>
      </c>
      <c r="L72">
        <v>3</v>
      </c>
      <c r="M72">
        <v>3</v>
      </c>
      <c r="N72">
        <v>1</v>
      </c>
      <c r="O72">
        <v>2</v>
      </c>
      <c r="P72">
        <v>2</v>
      </c>
      <c r="Q72">
        <v>1</v>
      </c>
      <c r="R72">
        <v>3</v>
      </c>
      <c r="S72">
        <v>3</v>
      </c>
      <c r="T72">
        <v>2</v>
      </c>
      <c r="U72">
        <v>1</v>
      </c>
      <c r="V72" s="37">
        <f>LOOKUP(U72,{1,2,3},{3,2,1})</f>
        <v>3</v>
      </c>
      <c r="W72" s="2">
        <f t="shared" si="2"/>
        <v>35</v>
      </c>
      <c r="X72" s="3">
        <f t="shared" si="3"/>
        <v>2.06</v>
      </c>
      <c r="Y72" s="1"/>
    </row>
    <row r="73" spans="1:25" x14ac:dyDescent="0.3">
      <c r="A73" s="30">
        <v>76</v>
      </c>
      <c r="B73" s="1"/>
      <c r="C73">
        <v>1</v>
      </c>
      <c r="D73">
        <v>3</v>
      </c>
      <c r="E73">
        <v>3</v>
      </c>
      <c r="F73">
        <v>1</v>
      </c>
      <c r="G73">
        <v>1</v>
      </c>
      <c r="H73">
        <v>1</v>
      </c>
      <c r="I73">
        <v>1</v>
      </c>
      <c r="J73" s="37">
        <v>3</v>
      </c>
      <c r="K73">
        <v>3</v>
      </c>
      <c r="L73">
        <v>3</v>
      </c>
      <c r="M73">
        <v>3</v>
      </c>
      <c r="N73">
        <v>1</v>
      </c>
      <c r="O73">
        <v>3</v>
      </c>
      <c r="P73">
        <v>2</v>
      </c>
      <c r="Q73">
        <v>2</v>
      </c>
      <c r="R73">
        <v>3</v>
      </c>
      <c r="S73">
        <v>3</v>
      </c>
      <c r="T73">
        <v>1</v>
      </c>
      <c r="U73">
        <v>2</v>
      </c>
      <c r="V73" s="37">
        <f>LOOKUP(U73,{1,2,3},{3,2,1})</f>
        <v>2</v>
      </c>
      <c r="W73" s="2">
        <f t="shared" si="2"/>
        <v>36</v>
      </c>
      <c r="X73" s="3">
        <f t="shared" si="3"/>
        <v>2.12</v>
      </c>
      <c r="Y73" s="1"/>
    </row>
    <row r="74" spans="1:25" x14ac:dyDescent="0.3">
      <c r="A74" s="30">
        <v>77</v>
      </c>
      <c r="B74" s="1"/>
      <c r="C74">
        <v>1</v>
      </c>
      <c r="D74">
        <v>2</v>
      </c>
      <c r="E74">
        <v>1</v>
      </c>
      <c r="F74">
        <v>1</v>
      </c>
      <c r="G74">
        <v>2</v>
      </c>
      <c r="H74">
        <v>1</v>
      </c>
      <c r="I74">
        <v>1</v>
      </c>
      <c r="J74" s="37">
        <v>3</v>
      </c>
      <c r="K74">
        <v>2</v>
      </c>
      <c r="L74">
        <v>3</v>
      </c>
      <c r="M74">
        <v>3</v>
      </c>
      <c r="N74">
        <v>1</v>
      </c>
      <c r="O74">
        <v>2</v>
      </c>
      <c r="P74">
        <v>2</v>
      </c>
      <c r="Q74">
        <v>1</v>
      </c>
      <c r="R74">
        <v>3</v>
      </c>
      <c r="S74">
        <v>3</v>
      </c>
      <c r="T74">
        <v>1</v>
      </c>
      <c r="U74">
        <v>2</v>
      </c>
      <c r="V74" s="37">
        <f>LOOKUP(U74,{1,2,3},{3,2,1})</f>
        <v>2</v>
      </c>
      <c r="W74" s="2">
        <f t="shared" si="2"/>
        <v>31</v>
      </c>
      <c r="X74" s="3">
        <f t="shared" si="3"/>
        <v>1.82</v>
      </c>
      <c r="Y74" s="1"/>
    </row>
    <row r="75" spans="1:25" x14ac:dyDescent="0.3">
      <c r="A75" s="30">
        <v>78</v>
      </c>
      <c r="B75" s="1"/>
      <c r="C75">
        <v>1</v>
      </c>
      <c r="D75">
        <v>3</v>
      </c>
      <c r="E75">
        <v>3</v>
      </c>
      <c r="F75">
        <v>1</v>
      </c>
      <c r="G75">
        <v>2</v>
      </c>
      <c r="H75">
        <v>1</v>
      </c>
      <c r="I75">
        <v>1</v>
      </c>
      <c r="J75" s="37">
        <v>3</v>
      </c>
      <c r="K75">
        <v>2</v>
      </c>
      <c r="L75">
        <v>3</v>
      </c>
      <c r="M75">
        <v>2</v>
      </c>
      <c r="N75">
        <v>1</v>
      </c>
      <c r="O75">
        <v>2</v>
      </c>
      <c r="P75">
        <v>1</v>
      </c>
      <c r="Q75">
        <v>1</v>
      </c>
      <c r="R75">
        <v>3</v>
      </c>
      <c r="S75">
        <v>3</v>
      </c>
      <c r="T75">
        <v>2</v>
      </c>
      <c r="U75">
        <v>1</v>
      </c>
      <c r="V75" s="37">
        <f>LOOKUP(U75,{1,2,3},{3,2,1})</f>
        <v>3</v>
      </c>
      <c r="W75" s="2">
        <f t="shared" si="2"/>
        <v>34</v>
      </c>
      <c r="X75" s="3">
        <f t="shared" si="3"/>
        <v>2</v>
      </c>
      <c r="Y75" s="1"/>
    </row>
    <row r="76" spans="1:25" x14ac:dyDescent="0.3">
      <c r="A76" s="30">
        <v>79</v>
      </c>
      <c r="B76" s="1"/>
      <c r="C76">
        <v>1</v>
      </c>
      <c r="D76">
        <v>2</v>
      </c>
      <c r="E76">
        <v>2</v>
      </c>
      <c r="F76">
        <v>1</v>
      </c>
      <c r="G76">
        <v>2</v>
      </c>
      <c r="H76">
        <v>1</v>
      </c>
      <c r="I76">
        <v>1</v>
      </c>
      <c r="J76" s="37">
        <v>3</v>
      </c>
      <c r="K76">
        <v>2</v>
      </c>
      <c r="L76">
        <v>2</v>
      </c>
      <c r="M76">
        <v>3</v>
      </c>
      <c r="N76">
        <v>1</v>
      </c>
      <c r="O76">
        <v>2</v>
      </c>
      <c r="P76">
        <v>2</v>
      </c>
      <c r="Q76">
        <v>2</v>
      </c>
      <c r="R76">
        <v>3</v>
      </c>
      <c r="S76">
        <v>3</v>
      </c>
      <c r="T76">
        <v>1</v>
      </c>
      <c r="U76">
        <v>1</v>
      </c>
      <c r="V76" s="37">
        <f>LOOKUP(U76,{1,2,3},{3,2,1})</f>
        <v>3</v>
      </c>
      <c r="W76" s="2">
        <f t="shared" si="2"/>
        <v>33</v>
      </c>
      <c r="X76" s="3">
        <f t="shared" si="3"/>
        <v>1.94</v>
      </c>
      <c r="Y76" s="1"/>
    </row>
    <row r="77" spans="1:25" x14ac:dyDescent="0.3">
      <c r="A77" s="30">
        <v>80</v>
      </c>
      <c r="B77" s="1"/>
      <c r="C77">
        <v>1</v>
      </c>
      <c r="D77">
        <v>2</v>
      </c>
      <c r="E77">
        <v>3</v>
      </c>
      <c r="F77">
        <v>1</v>
      </c>
      <c r="G77">
        <v>1</v>
      </c>
      <c r="H77">
        <v>1</v>
      </c>
      <c r="I77">
        <v>1</v>
      </c>
      <c r="J77" s="37">
        <v>3</v>
      </c>
      <c r="K77">
        <v>3</v>
      </c>
      <c r="L77">
        <v>2</v>
      </c>
      <c r="M77">
        <v>3</v>
      </c>
      <c r="N77">
        <v>1</v>
      </c>
      <c r="O77">
        <v>3</v>
      </c>
      <c r="P77">
        <v>2</v>
      </c>
      <c r="Q77">
        <v>3</v>
      </c>
      <c r="R77">
        <v>3</v>
      </c>
      <c r="S77">
        <v>2</v>
      </c>
      <c r="T77">
        <v>1</v>
      </c>
      <c r="U77">
        <v>1</v>
      </c>
      <c r="V77" s="37">
        <f>LOOKUP(U77,{1,2,3},{3,2,1})</f>
        <v>3</v>
      </c>
      <c r="W77" s="2">
        <f t="shared" si="2"/>
        <v>35</v>
      </c>
      <c r="X77" s="3">
        <f t="shared" si="3"/>
        <v>2.06</v>
      </c>
      <c r="Y77" s="1"/>
    </row>
    <row r="78" spans="1:25" x14ac:dyDescent="0.3">
      <c r="A78" s="30">
        <v>81</v>
      </c>
      <c r="B78" s="1"/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 s="37">
        <v>3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3</v>
      </c>
      <c r="S78">
        <v>3</v>
      </c>
      <c r="T78">
        <v>1</v>
      </c>
      <c r="U78">
        <v>2</v>
      </c>
      <c r="V78" s="37">
        <f>LOOKUP(U78,{1,2,3},{3,2,1})</f>
        <v>2</v>
      </c>
      <c r="W78" s="2">
        <f t="shared" si="2"/>
        <v>22</v>
      </c>
      <c r="X78" s="3">
        <f t="shared" si="3"/>
        <v>1.29</v>
      </c>
      <c r="Y78" s="1"/>
    </row>
    <row r="79" spans="1:25" x14ac:dyDescent="0.3">
      <c r="A79" s="30">
        <v>82</v>
      </c>
      <c r="B79" s="1"/>
      <c r="C79">
        <v>1</v>
      </c>
      <c r="D79">
        <v>2</v>
      </c>
      <c r="E79">
        <v>3</v>
      </c>
      <c r="F79">
        <v>1</v>
      </c>
      <c r="G79">
        <v>1</v>
      </c>
      <c r="H79">
        <v>1</v>
      </c>
      <c r="I79">
        <v>3</v>
      </c>
      <c r="J79" s="37">
        <v>3</v>
      </c>
      <c r="K79">
        <v>2</v>
      </c>
      <c r="L79">
        <v>3</v>
      </c>
      <c r="M79">
        <v>3</v>
      </c>
      <c r="N79">
        <v>1</v>
      </c>
      <c r="O79">
        <v>2</v>
      </c>
      <c r="P79">
        <v>2</v>
      </c>
      <c r="Q79">
        <v>3</v>
      </c>
      <c r="R79">
        <v>3</v>
      </c>
      <c r="S79">
        <v>3</v>
      </c>
      <c r="T79">
        <v>1</v>
      </c>
      <c r="U79">
        <v>2</v>
      </c>
      <c r="V79" s="37">
        <f>LOOKUP(U79,{1,2,3},{3,2,1})</f>
        <v>2</v>
      </c>
      <c r="W79" s="2">
        <f t="shared" si="2"/>
        <v>36</v>
      </c>
      <c r="X79" s="3">
        <f t="shared" si="3"/>
        <v>2.12</v>
      </c>
      <c r="Y79" s="1"/>
    </row>
    <row r="80" spans="1:25" x14ac:dyDescent="0.3">
      <c r="A80" s="30">
        <v>83</v>
      </c>
      <c r="B80" s="1"/>
      <c r="C80">
        <v>1</v>
      </c>
      <c r="D80">
        <v>1</v>
      </c>
      <c r="E80">
        <v>2</v>
      </c>
      <c r="F80">
        <v>1</v>
      </c>
      <c r="G80">
        <v>1</v>
      </c>
      <c r="H80">
        <v>1</v>
      </c>
      <c r="I80">
        <v>2</v>
      </c>
      <c r="J80" s="37">
        <v>3</v>
      </c>
      <c r="K80">
        <v>2</v>
      </c>
      <c r="L80">
        <v>3</v>
      </c>
      <c r="M80">
        <v>2</v>
      </c>
      <c r="N80">
        <v>1</v>
      </c>
      <c r="O80">
        <v>2</v>
      </c>
      <c r="P80">
        <v>1</v>
      </c>
      <c r="Q80">
        <v>1</v>
      </c>
      <c r="R80">
        <v>3</v>
      </c>
      <c r="S80">
        <v>2</v>
      </c>
      <c r="T80">
        <v>1</v>
      </c>
      <c r="U80">
        <v>1</v>
      </c>
      <c r="V80" s="37">
        <f>LOOKUP(U80,{1,2,3},{3,2,1})</f>
        <v>3</v>
      </c>
      <c r="W80" s="2">
        <f t="shared" si="2"/>
        <v>29</v>
      </c>
      <c r="X80" s="3">
        <f t="shared" si="3"/>
        <v>1.71</v>
      </c>
      <c r="Y80" s="1"/>
    </row>
    <row r="81" spans="1:25" x14ac:dyDescent="0.3">
      <c r="A81" s="30">
        <v>84</v>
      </c>
      <c r="B81" s="1"/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37">
        <v>3</v>
      </c>
      <c r="K81">
        <v>2</v>
      </c>
      <c r="L81">
        <v>3</v>
      </c>
      <c r="M81">
        <v>2</v>
      </c>
      <c r="N81">
        <v>1</v>
      </c>
      <c r="O81">
        <v>2</v>
      </c>
      <c r="P81">
        <v>2</v>
      </c>
      <c r="Q81">
        <v>2</v>
      </c>
      <c r="R81">
        <v>3</v>
      </c>
      <c r="S81">
        <v>3</v>
      </c>
      <c r="T81">
        <v>1</v>
      </c>
      <c r="U81">
        <v>2</v>
      </c>
      <c r="V81" s="37">
        <f>LOOKUP(U81,{1,2,3},{3,2,1})</f>
        <v>2</v>
      </c>
      <c r="W81" s="2">
        <f t="shared" si="2"/>
        <v>29</v>
      </c>
      <c r="X81" s="3">
        <f t="shared" si="3"/>
        <v>1.71</v>
      </c>
      <c r="Y81" s="1"/>
    </row>
    <row r="82" spans="1:25" x14ac:dyDescent="0.3">
      <c r="A82" s="30">
        <v>85</v>
      </c>
      <c r="B82" s="1"/>
      <c r="C82">
        <v>1</v>
      </c>
      <c r="D82">
        <v>3</v>
      </c>
      <c r="E82">
        <v>3</v>
      </c>
      <c r="F82">
        <v>1</v>
      </c>
      <c r="G82">
        <v>2</v>
      </c>
      <c r="H82">
        <v>1</v>
      </c>
      <c r="I82">
        <v>1</v>
      </c>
      <c r="J82" s="37">
        <v>3</v>
      </c>
      <c r="K82">
        <v>2</v>
      </c>
      <c r="L82">
        <v>3</v>
      </c>
      <c r="M82">
        <v>2</v>
      </c>
      <c r="N82">
        <v>1</v>
      </c>
      <c r="O82">
        <v>2</v>
      </c>
      <c r="P82">
        <v>2</v>
      </c>
      <c r="Q82">
        <v>2</v>
      </c>
      <c r="R82">
        <v>3</v>
      </c>
      <c r="S82">
        <v>1</v>
      </c>
      <c r="T82">
        <v>1</v>
      </c>
      <c r="U82">
        <v>1</v>
      </c>
      <c r="V82" s="37">
        <f>LOOKUP(U82,{1,2,3},{3,2,1})</f>
        <v>3</v>
      </c>
      <c r="W82" s="2">
        <f t="shared" si="2"/>
        <v>33</v>
      </c>
      <c r="X82" s="3">
        <f t="shared" si="3"/>
        <v>1.94</v>
      </c>
      <c r="Y82" s="1"/>
    </row>
    <row r="83" spans="1:25" x14ac:dyDescent="0.3">
      <c r="A83" s="30">
        <v>86</v>
      </c>
      <c r="B83" s="1"/>
      <c r="C83">
        <v>1</v>
      </c>
      <c r="D83">
        <v>2</v>
      </c>
      <c r="E83">
        <v>3</v>
      </c>
      <c r="F83">
        <v>1</v>
      </c>
      <c r="G83">
        <v>1</v>
      </c>
      <c r="H83">
        <v>1</v>
      </c>
      <c r="I83">
        <v>1</v>
      </c>
      <c r="J83" s="37">
        <v>3</v>
      </c>
      <c r="K83">
        <v>2</v>
      </c>
      <c r="L83">
        <v>3</v>
      </c>
      <c r="M83">
        <v>3</v>
      </c>
      <c r="N83">
        <v>1</v>
      </c>
      <c r="O83">
        <v>2</v>
      </c>
      <c r="P83">
        <v>2</v>
      </c>
      <c r="Q83">
        <v>2</v>
      </c>
      <c r="R83">
        <v>3</v>
      </c>
      <c r="S83">
        <v>3</v>
      </c>
      <c r="T83">
        <v>1</v>
      </c>
      <c r="U83">
        <v>1</v>
      </c>
      <c r="V83" s="37">
        <f>LOOKUP(U83,{1,2,3},{3,2,1})</f>
        <v>3</v>
      </c>
      <c r="W83" s="2">
        <f t="shared" si="2"/>
        <v>34</v>
      </c>
      <c r="X83" s="3">
        <f t="shared" si="3"/>
        <v>2</v>
      </c>
      <c r="Y83" s="1"/>
    </row>
    <row r="84" spans="1:25" x14ac:dyDescent="0.3">
      <c r="A84" s="30">
        <v>87</v>
      </c>
      <c r="B84" s="1"/>
      <c r="C84">
        <v>1</v>
      </c>
      <c r="D84">
        <v>2</v>
      </c>
      <c r="E84">
        <v>1</v>
      </c>
      <c r="F84">
        <v>1</v>
      </c>
      <c r="G84">
        <v>2</v>
      </c>
      <c r="H84">
        <v>1</v>
      </c>
      <c r="I84">
        <v>2</v>
      </c>
      <c r="J84" s="37">
        <v>3</v>
      </c>
      <c r="K84">
        <v>2</v>
      </c>
      <c r="L84">
        <v>2</v>
      </c>
      <c r="M84">
        <v>2</v>
      </c>
      <c r="N84">
        <v>1</v>
      </c>
      <c r="O84">
        <v>2</v>
      </c>
      <c r="P84">
        <v>2</v>
      </c>
      <c r="Q84">
        <v>2</v>
      </c>
      <c r="R84">
        <v>3</v>
      </c>
      <c r="S84">
        <v>3</v>
      </c>
      <c r="T84">
        <v>2</v>
      </c>
      <c r="U84">
        <v>1</v>
      </c>
      <c r="V84" s="37">
        <f>LOOKUP(U84,{1,2,3},{3,2,1})</f>
        <v>3</v>
      </c>
      <c r="W84" s="2">
        <f t="shared" si="2"/>
        <v>33</v>
      </c>
      <c r="X84" s="3">
        <f t="shared" si="3"/>
        <v>1.94</v>
      </c>
      <c r="Y84" s="1"/>
    </row>
    <row r="85" spans="1:25" x14ac:dyDescent="0.3">
      <c r="A85" s="30">
        <v>88</v>
      </c>
      <c r="B85" s="1"/>
      <c r="C85">
        <v>1</v>
      </c>
      <c r="D85">
        <v>3</v>
      </c>
      <c r="E85">
        <v>2</v>
      </c>
      <c r="F85">
        <v>2</v>
      </c>
      <c r="G85">
        <v>2</v>
      </c>
      <c r="H85">
        <v>1</v>
      </c>
      <c r="I85">
        <v>1</v>
      </c>
      <c r="J85" s="37">
        <v>3</v>
      </c>
      <c r="K85">
        <v>2</v>
      </c>
      <c r="L85">
        <v>3</v>
      </c>
      <c r="M85">
        <v>1</v>
      </c>
      <c r="N85">
        <v>1</v>
      </c>
      <c r="O85">
        <v>2</v>
      </c>
      <c r="P85">
        <v>2</v>
      </c>
      <c r="Q85">
        <v>1</v>
      </c>
      <c r="R85">
        <v>2</v>
      </c>
      <c r="S85">
        <v>3</v>
      </c>
      <c r="T85">
        <v>2</v>
      </c>
      <c r="U85">
        <v>2</v>
      </c>
      <c r="V85" s="37">
        <f>LOOKUP(U85,{1,2,3},{3,2,1})</f>
        <v>2</v>
      </c>
      <c r="W85" s="2">
        <f t="shared" si="2"/>
        <v>32</v>
      </c>
      <c r="X85" s="3">
        <f t="shared" si="3"/>
        <v>1.88</v>
      </c>
      <c r="Y85" s="1"/>
    </row>
    <row r="86" spans="1:25" x14ac:dyDescent="0.3">
      <c r="A86" s="30">
        <v>89</v>
      </c>
      <c r="B86" s="1"/>
      <c r="C86">
        <v>1</v>
      </c>
      <c r="D86">
        <v>3</v>
      </c>
      <c r="E86">
        <v>2</v>
      </c>
      <c r="F86">
        <v>1</v>
      </c>
      <c r="G86">
        <v>1</v>
      </c>
      <c r="H86">
        <v>1</v>
      </c>
      <c r="I86">
        <v>1</v>
      </c>
      <c r="J86" s="37">
        <v>3</v>
      </c>
      <c r="K86">
        <v>2</v>
      </c>
      <c r="L86">
        <v>3</v>
      </c>
      <c r="M86">
        <v>2</v>
      </c>
      <c r="N86">
        <v>1</v>
      </c>
      <c r="O86">
        <v>2</v>
      </c>
      <c r="P86">
        <v>2</v>
      </c>
      <c r="Q86">
        <v>2</v>
      </c>
      <c r="R86">
        <v>3</v>
      </c>
      <c r="S86">
        <v>2</v>
      </c>
      <c r="T86">
        <v>1</v>
      </c>
      <c r="U86">
        <v>1</v>
      </c>
      <c r="V86" s="37">
        <f>LOOKUP(U86,{1,2,3},{3,2,1})</f>
        <v>3</v>
      </c>
      <c r="W86" s="2">
        <f t="shared" si="2"/>
        <v>32</v>
      </c>
      <c r="X86" s="3">
        <f t="shared" si="3"/>
        <v>1.88</v>
      </c>
      <c r="Y86" s="1"/>
    </row>
    <row r="87" spans="1:25" x14ac:dyDescent="0.3">
      <c r="A87" s="30">
        <v>90</v>
      </c>
      <c r="B87" s="1"/>
      <c r="C87">
        <v>1</v>
      </c>
      <c r="D87">
        <v>3</v>
      </c>
      <c r="E87">
        <v>2</v>
      </c>
      <c r="F87">
        <v>1</v>
      </c>
      <c r="G87">
        <v>2</v>
      </c>
      <c r="H87">
        <v>1</v>
      </c>
      <c r="I87">
        <v>1</v>
      </c>
      <c r="J87" s="37">
        <v>3</v>
      </c>
      <c r="K87">
        <v>2</v>
      </c>
      <c r="L87">
        <v>3</v>
      </c>
      <c r="M87">
        <v>2</v>
      </c>
      <c r="N87">
        <v>1</v>
      </c>
      <c r="O87">
        <v>2</v>
      </c>
      <c r="P87">
        <v>1</v>
      </c>
      <c r="Q87">
        <v>2</v>
      </c>
      <c r="R87">
        <v>3</v>
      </c>
      <c r="S87">
        <v>3</v>
      </c>
      <c r="T87">
        <v>1</v>
      </c>
      <c r="U87">
        <v>1</v>
      </c>
      <c r="V87" s="37">
        <f>LOOKUP(U87,{1,2,3},{3,2,1})</f>
        <v>3</v>
      </c>
      <c r="W87" s="2">
        <f t="shared" si="2"/>
        <v>33</v>
      </c>
      <c r="X87" s="3">
        <f t="shared" si="3"/>
        <v>1.94</v>
      </c>
      <c r="Y87" s="1"/>
    </row>
    <row r="88" spans="1:25" x14ac:dyDescent="0.3">
      <c r="A88" s="30">
        <v>91</v>
      </c>
      <c r="B88" s="1"/>
      <c r="C88">
        <v>1</v>
      </c>
      <c r="D88">
        <v>3</v>
      </c>
      <c r="E88">
        <v>2</v>
      </c>
      <c r="F88">
        <v>1</v>
      </c>
      <c r="G88">
        <v>1</v>
      </c>
      <c r="H88">
        <v>1</v>
      </c>
      <c r="I88">
        <v>1</v>
      </c>
      <c r="J88" s="37">
        <v>3</v>
      </c>
      <c r="K88">
        <v>2</v>
      </c>
      <c r="L88">
        <v>3</v>
      </c>
      <c r="M88">
        <v>3</v>
      </c>
      <c r="N88">
        <v>1</v>
      </c>
      <c r="O88">
        <v>2</v>
      </c>
      <c r="P88">
        <v>1</v>
      </c>
      <c r="Q88">
        <v>2</v>
      </c>
      <c r="R88">
        <v>3</v>
      </c>
      <c r="S88">
        <v>3</v>
      </c>
      <c r="T88">
        <v>1</v>
      </c>
      <c r="U88">
        <v>1</v>
      </c>
      <c r="V88" s="37">
        <f>LOOKUP(U88,{1,2,3},{3,2,1})</f>
        <v>3</v>
      </c>
      <c r="W88" s="2">
        <f t="shared" si="2"/>
        <v>33</v>
      </c>
      <c r="X88" s="3">
        <f t="shared" si="3"/>
        <v>1.94</v>
      </c>
      <c r="Y88" s="1"/>
    </row>
    <row r="89" spans="1:25" x14ac:dyDescent="0.3">
      <c r="A89" s="30">
        <v>93</v>
      </c>
      <c r="B89" s="1"/>
      <c r="C89">
        <v>1</v>
      </c>
      <c r="D89">
        <v>3</v>
      </c>
      <c r="E89">
        <v>3</v>
      </c>
      <c r="F89">
        <v>1</v>
      </c>
      <c r="G89">
        <v>1</v>
      </c>
      <c r="H89">
        <v>1</v>
      </c>
      <c r="I89">
        <v>1</v>
      </c>
      <c r="J89" s="37">
        <v>3</v>
      </c>
      <c r="K89">
        <v>2</v>
      </c>
      <c r="L89">
        <v>3</v>
      </c>
      <c r="M89">
        <v>2</v>
      </c>
      <c r="N89">
        <v>1</v>
      </c>
      <c r="O89">
        <v>2</v>
      </c>
      <c r="P89">
        <v>1</v>
      </c>
      <c r="Q89">
        <v>1</v>
      </c>
      <c r="R89">
        <v>3</v>
      </c>
      <c r="S89">
        <v>2</v>
      </c>
      <c r="T89">
        <v>1</v>
      </c>
      <c r="U89">
        <v>1</v>
      </c>
      <c r="V89" s="37">
        <f>LOOKUP(U89,{1,2,3},{3,2,1})</f>
        <v>3</v>
      </c>
      <c r="W89" s="2">
        <f t="shared" si="2"/>
        <v>31</v>
      </c>
      <c r="X89" s="3">
        <f t="shared" si="3"/>
        <v>1.82</v>
      </c>
      <c r="Y89" s="1"/>
    </row>
    <row r="90" spans="1:25" x14ac:dyDescent="0.3">
      <c r="A90" s="30">
        <v>94</v>
      </c>
      <c r="B90" s="1"/>
      <c r="C90">
        <v>1</v>
      </c>
      <c r="D90">
        <v>3</v>
      </c>
      <c r="E90">
        <v>3</v>
      </c>
      <c r="F90">
        <v>2</v>
      </c>
      <c r="G90">
        <v>1</v>
      </c>
      <c r="H90">
        <v>1</v>
      </c>
      <c r="I90">
        <v>1</v>
      </c>
      <c r="J90" s="37">
        <v>3</v>
      </c>
      <c r="K90">
        <v>3</v>
      </c>
      <c r="L90">
        <v>3</v>
      </c>
      <c r="M90">
        <v>3</v>
      </c>
      <c r="N90">
        <v>1</v>
      </c>
      <c r="O90">
        <v>3</v>
      </c>
      <c r="P90">
        <v>1</v>
      </c>
      <c r="Q90">
        <v>3</v>
      </c>
      <c r="R90">
        <v>3</v>
      </c>
      <c r="S90">
        <v>3</v>
      </c>
      <c r="T90">
        <v>1</v>
      </c>
      <c r="U90">
        <v>2</v>
      </c>
      <c r="V90" s="37">
        <f>LOOKUP(U90,{1,2,3},{3,2,1})</f>
        <v>2</v>
      </c>
      <c r="W90" s="2">
        <f t="shared" si="2"/>
        <v>37</v>
      </c>
      <c r="X90" s="3">
        <f t="shared" si="3"/>
        <v>2.1800000000000002</v>
      </c>
      <c r="Y90" s="1"/>
    </row>
    <row r="91" spans="1:25" x14ac:dyDescent="0.3">
      <c r="A91" s="30">
        <v>96</v>
      </c>
      <c r="B91" s="1"/>
      <c r="C91">
        <v>1</v>
      </c>
      <c r="D91">
        <v>3</v>
      </c>
      <c r="E91">
        <v>3</v>
      </c>
      <c r="F91">
        <v>2</v>
      </c>
      <c r="G91">
        <v>1</v>
      </c>
      <c r="H91">
        <v>2</v>
      </c>
      <c r="I91">
        <v>3</v>
      </c>
      <c r="J91" s="37">
        <v>3</v>
      </c>
      <c r="K91">
        <v>3</v>
      </c>
      <c r="L91">
        <v>3</v>
      </c>
      <c r="M91">
        <v>3</v>
      </c>
      <c r="N91">
        <v>1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1</v>
      </c>
      <c r="V91" s="37">
        <f>LOOKUP(U91,{1,2,3},{3,2,1})</f>
        <v>3</v>
      </c>
      <c r="W91" s="2">
        <f t="shared" si="2"/>
        <v>45</v>
      </c>
      <c r="X91" s="3">
        <f t="shared" si="3"/>
        <v>2.65</v>
      </c>
      <c r="Y91" s="1"/>
    </row>
    <row r="92" spans="1:25" x14ac:dyDescent="0.3">
      <c r="A92" s="30">
        <v>98</v>
      </c>
      <c r="B92" s="1"/>
      <c r="C92">
        <v>1</v>
      </c>
      <c r="D92">
        <v>3</v>
      </c>
      <c r="E92">
        <v>2</v>
      </c>
      <c r="F92">
        <v>1</v>
      </c>
      <c r="G92">
        <v>2</v>
      </c>
      <c r="H92">
        <v>2</v>
      </c>
      <c r="I92">
        <v>2</v>
      </c>
      <c r="J92" s="37">
        <v>3</v>
      </c>
      <c r="K92">
        <v>2</v>
      </c>
      <c r="L92">
        <v>3</v>
      </c>
      <c r="M92">
        <v>1</v>
      </c>
      <c r="N92">
        <v>1</v>
      </c>
      <c r="O92">
        <v>2</v>
      </c>
      <c r="P92">
        <v>1</v>
      </c>
      <c r="Q92">
        <v>2</v>
      </c>
      <c r="R92">
        <v>3</v>
      </c>
      <c r="S92">
        <v>3</v>
      </c>
      <c r="T92">
        <v>1</v>
      </c>
      <c r="U92">
        <v>1</v>
      </c>
      <c r="V92" s="37">
        <f>LOOKUP(U92,{1,2,3},{3,2,1})</f>
        <v>3</v>
      </c>
      <c r="W92" s="2">
        <f t="shared" si="2"/>
        <v>34</v>
      </c>
      <c r="X92" s="3">
        <f t="shared" si="3"/>
        <v>2</v>
      </c>
      <c r="Y92" s="1"/>
    </row>
    <row r="93" spans="1:25" x14ac:dyDescent="0.3">
      <c r="A93" s="30">
        <v>99</v>
      </c>
      <c r="B93" s="1"/>
      <c r="C93">
        <v>1</v>
      </c>
      <c r="D93">
        <v>3</v>
      </c>
      <c r="E93">
        <v>2</v>
      </c>
      <c r="F93">
        <v>1</v>
      </c>
      <c r="G93">
        <v>2</v>
      </c>
      <c r="H93">
        <v>2</v>
      </c>
      <c r="I93">
        <v>2</v>
      </c>
      <c r="J93" s="37">
        <v>3</v>
      </c>
      <c r="K93">
        <v>2</v>
      </c>
      <c r="L93">
        <v>3</v>
      </c>
      <c r="M93">
        <v>1</v>
      </c>
      <c r="N93">
        <v>1</v>
      </c>
      <c r="O93">
        <v>2</v>
      </c>
      <c r="P93">
        <v>1</v>
      </c>
      <c r="Q93">
        <v>2</v>
      </c>
      <c r="R93">
        <v>3</v>
      </c>
      <c r="S93">
        <v>3</v>
      </c>
      <c r="T93">
        <v>1</v>
      </c>
      <c r="U93">
        <v>1</v>
      </c>
      <c r="V93" s="37">
        <f>LOOKUP(U93,{1,2,3},{3,2,1})</f>
        <v>3</v>
      </c>
      <c r="W93" s="2">
        <f t="shared" si="2"/>
        <v>34</v>
      </c>
      <c r="X93" s="3">
        <f t="shared" si="3"/>
        <v>2</v>
      </c>
      <c r="Y93" s="1"/>
    </row>
    <row r="94" spans="1:25" x14ac:dyDescent="0.3">
      <c r="A94" s="30">
        <v>100</v>
      </c>
      <c r="B94" s="1"/>
      <c r="C94">
        <v>1</v>
      </c>
      <c r="D94">
        <v>2</v>
      </c>
      <c r="E94">
        <v>3</v>
      </c>
      <c r="F94">
        <v>1</v>
      </c>
      <c r="G94">
        <v>1</v>
      </c>
      <c r="H94">
        <v>1</v>
      </c>
      <c r="I94">
        <v>1</v>
      </c>
      <c r="J94" s="37">
        <v>3</v>
      </c>
      <c r="K94">
        <v>2</v>
      </c>
      <c r="L94">
        <v>3</v>
      </c>
      <c r="M94">
        <v>2</v>
      </c>
      <c r="N94">
        <v>1</v>
      </c>
      <c r="O94">
        <v>1</v>
      </c>
      <c r="P94">
        <v>1</v>
      </c>
      <c r="Q94">
        <v>1</v>
      </c>
      <c r="R94">
        <v>2</v>
      </c>
      <c r="S94">
        <v>2</v>
      </c>
      <c r="T94">
        <v>1</v>
      </c>
      <c r="U94">
        <v>1</v>
      </c>
      <c r="V94" s="37">
        <f>LOOKUP(U94,{1,2,3},{3,2,1})</f>
        <v>3</v>
      </c>
      <c r="W94" s="2">
        <f t="shared" si="2"/>
        <v>28</v>
      </c>
      <c r="X94" s="3">
        <f t="shared" si="3"/>
        <v>1.65</v>
      </c>
      <c r="Y94" s="1"/>
    </row>
    <row r="95" spans="1:25" x14ac:dyDescent="0.3">
      <c r="A95" s="30">
        <v>101</v>
      </c>
      <c r="B95" s="1"/>
      <c r="C95">
        <v>1</v>
      </c>
      <c r="D95">
        <v>2</v>
      </c>
      <c r="E95">
        <v>2</v>
      </c>
      <c r="F95">
        <v>1</v>
      </c>
      <c r="G95">
        <v>1</v>
      </c>
      <c r="H95">
        <v>1</v>
      </c>
      <c r="I95">
        <v>1</v>
      </c>
      <c r="J95" s="37">
        <v>3</v>
      </c>
      <c r="K95">
        <v>2</v>
      </c>
      <c r="L95">
        <v>3</v>
      </c>
      <c r="M95">
        <v>2</v>
      </c>
      <c r="N95">
        <v>2</v>
      </c>
      <c r="O95">
        <v>3</v>
      </c>
      <c r="P95">
        <v>3</v>
      </c>
      <c r="Q95">
        <v>2</v>
      </c>
      <c r="R95">
        <v>2</v>
      </c>
      <c r="S95">
        <v>3</v>
      </c>
      <c r="T95">
        <v>1</v>
      </c>
      <c r="U95">
        <v>2</v>
      </c>
      <c r="V95" s="37">
        <f>LOOKUP(U95,{1,2,3},{3,2,1})</f>
        <v>2</v>
      </c>
      <c r="W95" s="2">
        <f t="shared" si="2"/>
        <v>33</v>
      </c>
      <c r="X95" s="3">
        <f t="shared" si="3"/>
        <v>1.94</v>
      </c>
      <c r="Y95" s="1"/>
    </row>
    <row r="96" spans="1:25" x14ac:dyDescent="0.3">
      <c r="A96" s="30">
        <v>102</v>
      </c>
      <c r="B96" s="1"/>
      <c r="C96">
        <v>1</v>
      </c>
      <c r="D96">
        <v>3</v>
      </c>
      <c r="E96">
        <v>3</v>
      </c>
      <c r="F96">
        <v>1</v>
      </c>
      <c r="G96">
        <v>1</v>
      </c>
      <c r="H96">
        <v>1</v>
      </c>
      <c r="I96">
        <v>1</v>
      </c>
      <c r="J96" s="37">
        <v>3</v>
      </c>
      <c r="K96">
        <v>3</v>
      </c>
      <c r="L96">
        <v>3</v>
      </c>
      <c r="M96">
        <v>3</v>
      </c>
      <c r="N96">
        <v>1</v>
      </c>
      <c r="O96">
        <v>1</v>
      </c>
      <c r="P96">
        <v>1</v>
      </c>
      <c r="Q96">
        <v>1</v>
      </c>
      <c r="R96">
        <v>3</v>
      </c>
      <c r="S96">
        <v>3</v>
      </c>
      <c r="T96">
        <v>1</v>
      </c>
      <c r="U96">
        <v>1</v>
      </c>
      <c r="V96" s="37">
        <f>LOOKUP(U96,{1,2,3},{3,2,1})</f>
        <v>3</v>
      </c>
      <c r="W96" s="2">
        <f t="shared" ref="W96:W159" si="4">SUM(D96,E96,F96,G96,H96,I96,K96,L96,M96,N96,O96,P96,Q96,R96,S96,T96,V96)</f>
        <v>33</v>
      </c>
      <c r="X96" s="3">
        <f t="shared" ref="X96:X159" si="5">ROUND((W96/17), 2)</f>
        <v>1.94</v>
      </c>
      <c r="Y96" s="1"/>
    </row>
    <row r="97" spans="1:25" x14ac:dyDescent="0.3">
      <c r="A97" s="30">
        <v>103</v>
      </c>
      <c r="B97" s="1"/>
      <c r="C97">
        <v>1</v>
      </c>
      <c r="D97">
        <v>3</v>
      </c>
      <c r="E97">
        <v>3</v>
      </c>
      <c r="F97">
        <v>2</v>
      </c>
      <c r="G97">
        <v>3</v>
      </c>
      <c r="H97">
        <v>3</v>
      </c>
      <c r="I97">
        <v>3</v>
      </c>
      <c r="J97" s="37">
        <v>3</v>
      </c>
      <c r="K97">
        <v>3</v>
      </c>
      <c r="L97">
        <v>3</v>
      </c>
      <c r="M97">
        <v>3</v>
      </c>
      <c r="N97">
        <v>1</v>
      </c>
      <c r="O97">
        <v>2</v>
      </c>
      <c r="P97">
        <v>3</v>
      </c>
      <c r="Q97">
        <v>3</v>
      </c>
      <c r="R97">
        <v>3</v>
      </c>
      <c r="S97">
        <v>3</v>
      </c>
      <c r="T97">
        <v>2</v>
      </c>
      <c r="U97">
        <v>2</v>
      </c>
      <c r="V97" s="37">
        <f>LOOKUP(U97,{1,2,3},{3,2,1})</f>
        <v>2</v>
      </c>
      <c r="W97" s="2">
        <f t="shared" si="4"/>
        <v>45</v>
      </c>
      <c r="X97" s="3">
        <f t="shared" si="5"/>
        <v>2.65</v>
      </c>
      <c r="Y97" s="1"/>
    </row>
    <row r="98" spans="1:25" x14ac:dyDescent="0.3">
      <c r="A98" s="30">
        <v>104</v>
      </c>
      <c r="B98" s="1"/>
      <c r="C98">
        <v>1</v>
      </c>
      <c r="D98">
        <v>3</v>
      </c>
      <c r="E98">
        <v>3</v>
      </c>
      <c r="F98">
        <v>2</v>
      </c>
      <c r="G98">
        <v>1</v>
      </c>
      <c r="H98">
        <v>1</v>
      </c>
      <c r="I98">
        <v>2</v>
      </c>
      <c r="J98" s="37">
        <v>3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 s="37">
        <f>LOOKUP(U98,{1,2,3},{3,2,1})</f>
        <v>2</v>
      </c>
      <c r="W98" s="2">
        <f t="shared" si="4"/>
        <v>34</v>
      </c>
      <c r="X98" s="3">
        <f t="shared" si="5"/>
        <v>2</v>
      </c>
      <c r="Y98" s="1"/>
    </row>
    <row r="99" spans="1:25" x14ac:dyDescent="0.3">
      <c r="A99" s="30">
        <v>105</v>
      </c>
      <c r="B99" s="1"/>
      <c r="C99">
        <v>1</v>
      </c>
      <c r="D99">
        <v>2</v>
      </c>
      <c r="E99">
        <v>3</v>
      </c>
      <c r="F99">
        <v>1</v>
      </c>
      <c r="G99">
        <v>1</v>
      </c>
      <c r="H99">
        <v>1</v>
      </c>
      <c r="I99">
        <v>2</v>
      </c>
      <c r="J99" s="37">
        <v>3</v>
      </c>
      <c r="K99">
        <v>2</v>
      </c>
      <c r="L99">
        <v>3</v>
      </c>
      <c r="M99">
        <v>3</v>
      </c>
      <c r="N99">
        <v>1</v>
      </c>
      <c r="O99">
        <v>2</v>
      </c>
      <c r="P99">
        <v>1</v>
      </c>
      <c r="Q99">
        <v>1</v>
      </c>
      <c r="R99">
        <v>2</v>
      </c>
      <c r="S99">
        <v>3</v>
      </c>
      <c r="T99">
        <v>1</v>
      </c>
      <c r="U99">
        <v>3</v>
      </c>
      <c r="V99" s="37">
        <f>LOOKUP(U99,{1,2,3},{3,2,1})</f>
        <v>1</v>
      </c>
      <c r="W99" s="2">
        <f t="shared" si="4"/>
        <v>30</v>
      </c>
      <c r="X99" s="3">
        <f t="shared" si="5"/>
        <v>1.76</v>
      </c>
      <c r="Y99" s="1"/>
    </row>
    <row r="100" spans="1:25" x14ac:dyDescent="0.3">
      <c r="A100" s="30">
        <v>106</v>
      </c>
      <c r="B100" s="1"/>
      <c r="C100">
        <v>1</v>
      </c>
      <c r="D100">
        <v>3</v>
      </c>
      <c r="E100">
        <v>3</v>
      </c>
      <c r="F100">
        <v>1</v>
      </c>
      <c r="G100">
        <v>1</v>
      </c>
      <c r="H100">
        <v>1</v>
      </c>
      <c r="I100">
        <v>1</v>
      </c>
      <c r="J100" s="37">
        <v>3</v>
      </c>
      <c r="K100">
        <v>2</v>
      </c>
      <c r="L100">
        <v>2</v>
      </c>
      <c r="M100">
        <v>1</v>
      </c>
      <c r="N100">
        <v>1</v>
      </c>
      <c r="O100">
        <v>2</v>
      </c>
      <c r="P100">
        <v>1</v>
      </c>
      <c r="Q100">
        <v>3</v>
      </c>
      <c r="R100">
        <v>3</v>
      </c>
      <c r="S100">
        <v>3</v>
      </c>
      <c r="T100">
        <v>1</v>
      </c>
      <c r="U100">
        <v>1</v>
      </c>
      <c r="V100" s="37">
        <f>LOOKUP(U100,{1,2,3},{3,2,1})</f>
        <v>3</v>
      </c>
      <c r="W100" s="2">
        <f t="shared" si="4"/>
        <v>32</v>
      </c>
      <c r="X100" s="3">
        <f t="shared" si="5"/>
        <v>1.88</v>
      </c>
      <c r="Y100" s="1"/>
    </row>
    <row r="101" spans="1:25" x14ac:dyDescent="0.3">
      <c r="A101" s="30">
        <v>107</v>
      </c>
      <c r="B101" s="1"/>
      <c r="C101">
        <v>1</v>
      </c>
      <c r="D101">
        <v>3</v>
      </c>
      <c r="E101">
        <v>3</v>
      </c>
      <c r="F101">
        <v>1</v>
      </c>
      <c r="G101">
        <v>2</v>
      </c>
      <c r="H101">
        <v>2</v>
      </c>
      <c r="I101">
        <v>1</v>
      </c>
      <c r="J101" s="37">
        <v>3</v>
      </c>
      <c r="K101">
        <v>3</v>
      </c>
      <c r="L101">
        <v>3</v>
      </c>
      <c r="M101">
        <v>2</v>
      </c>
      <c r="N101">
        <v>1</v>
      </c>
      <c r="O101">
        <v>1</v>
      </c>
      <c r="P101">
        <v>2</v>
      </c>
      <c r="Q101">
        <v>3</v>
      </c>
      <c r="R101">
        <v>3</v>
      </c>
      <c r="S101">
        <v>3</v>
      </c>
      <c r="T101">
        <v>2</v>
      </c>
      <c r="U101">
        <v>1</v>
      </c>
      <c r="V101" s="37">
        <f>LOOKUP(U101,{1,2,3},{3,2,1})</f>
        <v>3</v>
      </c>
      <c r="W101" s="2">
        <f t="shared" si="4"/>
        <v>38</v>
      </c>
      <c r="X101" s="3">
        <f t="shared" si="5"/>
        <v>2.2400000000000002</v>
      </c>
      <c r="Y101" s="1"/>
    </row>
    <row r="102" spans="1:25" x14ac:dyDescent="0.3">
      <c r="A102" s="30">
        <v>108</v>
      </c>
      <c r="B102" s="1"/>
      <c r="C102">
        <v>1</v>
      </c>
      <c r="D102">
        <v>2</v>
      </c>
      <c r="E102">
        <v>3</v>
      </c>
      <c r="F102">
        <v>1</v>
      </c>
      <c r="G102">
        <v>1</v>
      </c>
      <c r="H102">
        <v>1</v>
      </c>
      <c r="I102">
        <v>1</v>
      </c>
      <c r="J102" s="37">
        <v>3</v>
      </c>
      <c r="K102">
        <v>2</v>
      </c>
      <c r="L102">
        <v>3</v>
      </c>
      <c r="M102">
        <v>2</v>
      </c>
      <c r="N102">
        <v>1</v>
      </c>
      <c r="O102">
        <v>2</v>
      </c>
      <c r="P102">
        <v>2</v>
      </c>
      <c r="Q102">
        <v>2</v>
      </c>
      <c r="R102">
        <v>3</v>
      </c>
      <c r="S102">
        <v>3</v>
      </c>
      <c r="T102">
        <v>1</v>
      </c>
      <c r="U102">
        <v>2</v>
      </c>
      <c r="V102" s="37">
        <f>LOOKUP(U102,{1,2,3},{3,2,1})</f>
        <v>2</v>
      </c>
      <c r="W102" s="2">
        <f t="shared" si="4"/>
        <v>32</v>
      </c>
      <c r="X102" s="3">
        <f t="shared" si="5"/>
        <v>1.88</v>
      </c>
      <c r="Y102" s="1"/>
    </row>
    <row r="103" spans="1:25" x14ac:dyDescent="0.3">
      <c r="A103" s="30">
        <v>110</v>
      </c>
      <c r="B103" s="1"/>
      <c r="C103">
        <v>1</v>
      </c>
      <c r="D103">
        <v>3</v>
      </c>
      <c r="E103">
        <v>3</v>
      </c>
      <c r="F103">
        <v>2</v>
      </c>
      <c r="G103">
        <v>1</v>
      </c>
      <c r="H103">
        <v>1</v>
      </c>
      <c r="I103">
        <v>1</v>
      </c>
      <c r="J103" s="37">
        <v>3</v>
      </c>
      <c r="K103">
        <v>2</v>
      </c>
      <c r="L103">
        <v>3</v>
      </c>
      <c r="M103">
        <v>3</v>
      </c>
      <c r="N103">
        <v>1</v>
      </c>
      <c r="O103">
        <v>2</v>
      </c>
      <c r="P103">
        <v>2</v>
      </c>
      <c r="Q103">
        <v>2</v>
      </c>
      <c r="R103">
        <v>3</v>
      </c>
      <c r="S103">
        <v>3</v>
      </c>
      <c r="T103">
        <v>1</v>
      </c>
      <c r="U103">
        <v>1</v>
      </c>
      <c r="V103" s="37">
        <f>LOOKUP(U103,{1,2,3},{3,2,1})</f>
        <v>3</v>
      </c>
      <c r="W103" s="2">
        <f t="shared" si="4"/>
        <v>36</v>
      </c>
      <c r="X103" s="3">
        <f t="shared" si="5"/>
        <v>2.12</v>
      </c>
      <c r="Y103" s="1"/>
    </row>
    <row r="104" spans="1:25" x14ac:dyDescent="0.3">
      <c r="A104" s="30">
        <v>112</v>
      </c>
      <c r="B104" s="1"/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 s="37">
        <v>3</v>
      </c>
      <c r="K104">
        <v>1</v>
      </c>
      <c r="L104">
        <v>2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s="37">
        <f>LOOKUP(U104,{1,2,3},{3,2,1})</f>
        <v>3</v>
      </c>
      <c r="W104" s="2">
        <f t="shared" si="4"/>
        <v>20</v>
      </c>
      <c r="X104" s="3">
        <f t="shared" si="5"/>
        <v>1.18</v>
      </c>
      <c r="Y104" s="1"/>
    </row>
    <row r="105" spans="1:25" x14ac:dyDescent="0.3">
      <c r="A105" s="30">
        <v>113</v>
      </c>
      <c r="B105" s="1"/>
      <c r="C105">
        <v>1</v>
      </c>
      <c r="D105">
        <v>3</v>
      </c>
      <c r="E105">
        <v>3</v>
      </c>
      <c r="F105">
        <v>2</v>
      </c>
      <c r="G105">
        <v>1</v>
      </c>
      <c r="H105">
        <v>1</v>
      </c>
      <c r="I105">
        <v>3</v>
      </c>
      <c r="J105" s="37">
        <v>3</v>
      </c>
      <c r="K105">
        <v>3</v>
      </c>
      <c r="L105">
        <v>2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1</v>
      </c>
      <c r="U105">
        <v>1</v>
      </c>
      <c r="V105" s="37">
        <f>LOOKUP(U105,{1,2,3},{3,2,1})</f>
        <v>3</v>
      </c>
      <c r="W105" s="2">
        <f t="shared" si="4"/>
        <v>43</v>
      </c>
      <c r="X105" s="3">
        <f t="shared" si="5"/>
        <v>2.5299999999999998</v>
      </c>
      <c r="Y105" s="1"/>
    </row>
    <row r="106" spans="1:25" x14ac:dyDescent="0.3">
      <c r="A106" s="30">
        <v>114</v>
      </c>
      <c r="B106" s="1"/>
      <c r="C106">
        <v>1</v>
      </c>
      <c r="D106">
        <v>3</v>
      </c>
      <c r="E106">
        <v>3</v>
      </c>
      <c r="F106">
        <v>3</v>
      </c>
      <c r="G106">
        <v>1</v>
      </c>
      <c r="H106">
        <v>1</v>
      </c>
      <c r="I106">
        <v>2</v>
      </c>
      <c r="J106" s="37">
        <v>3</v>
      </c>
      <c r="K106">
        <v>3</v>
      </c>
      <c r="L106">
        <v>3</v>
      </c>
      <c r="M106">
        <v>1</v>
      </c>
      <c r="N106">
        <v>2</v>
      </c>
      <c r="O106">
        <v>3</v>
      </c>
      <c r="P106">
        <v>2</v>
      </c>
      <c r="Q106">
        <v>2</v>
      </c>
      <c r="R106">
        <v>3</v>
      </c>
      <c r="S106">
        <v>1</v>
      </c>
      <c r="T106">
        <v>3</v>
      </c>
      <c r="U106">
        <v>1</v>
      </c>
      <c r="V106" s="37">
        <f>LOOKUP(U106,{1,2,3},{3,2,1})</f>
        <v>3</v>
      </c>
      <c r="W106" s="2">
        <f t="shared" si="4"/>
        <v>39</v>
      </c>
      <c r="X106" s="3">
        <f t="shared" si="5"/>
        <v>2.29</v>
      </c>
      <c r="Y106" s="1"/>
    </row>
    <row r="107" spans="1:25" x14ac:dyDescent="0.3">
      <c r="A107" s="30">
        <v>116</v>
      </c>
      <c r="B107" s="1"/>
      <c r="C107" s="31">
        <v>1</v>
      </c>
      <c r="D107" s="31">
        <v>2</v>
      </c>
      <c r="E107" s="31">
        <v>1</v>
      </c>
      <c r="F107" s="31">
        <v>1</v>
      </c>
      <c r="G107" s="31">
        <v>1</v>
      </c>
      <c r="H107" s="31">
        <v>1</v>
      </c>
      <c r="I107" s="31">
        <v>2</v>
      </c>
      <c r="J107" s="31">
        <v>3</v>
      </c>
      <c r="K107" s="31">
        <v>3</v>
      </c>
      <c r="L107" s="31">
        <v>3</v>
      </c>
      <c r="M107" s="31">
        <v>3</v>
      </c>
      <c r="N107" s="31">
        <v>1</v>
      </c>
      <c r="O107" s="31">
        <v>2</v>
      </c>
      <c r="P107" s="31">
        <v>1</v>
      </c>
      <c r="Q107" s="31" t="s">
        <v>668</v>
      </c>
      <c r="R107" s="31">
        <v>3</v>
      </c>
      <c r="S107" s="31">
        <v>3</v>
      </c>
      <c r="T107" s="31">
        <v>1</v>
      </c>
      <c r="U107" s="31">
        <v>1</v>
      </c>
      <c r="V107" s="31">
        <f>LOOKUP(U107,{1,2,3},{3,2,1})</f>
        <v>3</v>
      </c>
      <c r="W107" s="32">
        <f t="shared" si="4"/>
        <v>31</v>
      </c>
      <c r="X107" s="33">
        <f t="shared" si="5"/>
        <v>1.82</v>
      </c>
      <c r="Y107" s="1"/>
    </row>
    <row r="108" spans="1:25" x14ac:dyDescent="0.3">
      <c r="A108" s="30">
        <v>117</v>
      </c>
      <c r="B108" s="1"/>
      <c r="C108">
        <v>1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1</v>
      </c>
      <c r="J108" s="37">
        <v>3</v>
      </c>
      <c r="K108">
        <v>2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2</v>
      </c>
      <c r="S108">
        <v>1</v>
      </c>
      <c r="T108">
        <v>1</v>
      </c>
      <c r="U108">
        <v>3</v>
      </c>
      <c r="V108" s="37">
        <f>LOOKUP(U108,{1,2,3},{3,2,1})</f>
        <v>1</v>
      </c>
      <c r="W108" s="2">
        <f t="shared" si="4"/>
        <v>20</v>
      </c>
      <c r="X108" s="3">
        <f t="shared" si="5"/>
        <v>1.18</v>
      </c>
      <c r="Y108" s="1"/>
    </row>
    <row r="109" spans="1:25" x14ac:dyDescent="0.3">
      <c r="A109" s="30">
        <v>118</v>
      </c>
      <c r="B109" s="1"/>
      <c r="C109">
        <v>1</v>
      </c>
      <c r="D109">
        <v>2</v>
      </c>
      <c r="E109">
        <v>2</v>
      </c>
      <c r="F109">
        <v>1</v>
      </c>
      <c r="G109">
        <v>2</v>
      </c>
      <c r="H109">
        <v>2</v>
      </c>
      <c r="I109">
        <v>2</v>
      </c>
      <c r="J109" s="37">
        <v>3</v>
      </c>
      <c r="K109">
        <v>3</v>
      </c>
      <c r="L109">
        <v>3</v>
      </c>
      <c r="M109">
        <v>3</v>
      </c>
      <c r="N109">
        <v>1</v>
      </c>
      <c r="O109">
        <v>2</v>
      </c>
      <c r="P109">
        <v>2</v>
      </c>
      <c r="Q109">
        <v>2</v>
      </c>
      <c r="R109">
        <v>3</v>
      </c>
      <c r="S109">
        <v>3</v>
      </c>
      <c r="T109">
        <v>1</v>
      </c>
      <c r="U109">
        <v>2</v>
      </c>
      <c r="V109" s="37">
        <f>LOOKUP(U109,{1,2,3},{3,2,1})</f>
        <v>2</v>
      </c>
      <c r="W109" s="2">
        <f t="shared" si="4"/>
        <v>36</v>
      </c>
      <c r="X109" s="3">
        <f t="shared" si="5"/>
        <v>2.12</v>
      </c>
      <c r="Y109" s="1"/>
    </row>
    <row r="110" spans="1:25" x14ac:dyDescent="0.3">
      <c r="A110" s="30">
        <v>119</v>
      </c>
      <c r="B110" s="1"/>
      <c r="C110">
        <v>1</v>
      </c>
      <c r="D110">
        <v>2</v>
      </c>
      <c r="E110">
        <v>3</v>
      </c>
      <c r="F110">
        <v>1</v>
      </c>
      <c r="G110">
        <v>1</v>
      </c>
      <c r="H110">
        <v>1</v>
      </c>
      <c r="I110">
        <v>2</v>
      </c>
      <c r="J110" s="37">
        <v>3</v>
      </c>
      <c r="K110">
        <v>2</v>
      </c>
      <c r="L110">
        <v>3</v>
      </c>
      <c r="M110">
        <v>3</v>
      </c>
      <c r="N110">
        <v>1</v>
      </c>
      <c r="O110">
        <v>2</v>
      </c>
      <c r="P110">
        <v>2</v>
      </c>
      <c r="Q110">
        <v>3</v>
      </c>
      <c r="R110">
        <v>3</v>
      </c>
      <c r="S110">
        <v>3</v>
      </c>
      <c r="T110">
        <v>2</v>
      </c>
      <c r="U110">
        <v>2</v>
      </c>
      <c r="V110" s="37">
        <f>LOOKUP(U110,{1,2,3},{3,2,1})</f>
        <v>2</v>
      </c>
      <c r="W110" s="2">
        <f t="shared" si="4"/>
        <v>36</v>
      </c>
      <c r="X110" s="3">
        <f t="shared" si="5"/>
        <v>2.12</v>
      </c>
      <c r="Y110" s="1"/>
    </row>
    <row r="111" spans="1:25" x14ac:dyDescent="0.3">
      <c r="A111" s="30">
        <v>120</v>
      </c>
      <c r="B111" s="1"/>
      <c r="C111">
        <v>1</v>
      </c>
      <c r="D111">
        <v>2</v>
      </c>
      <c r="E111">
        <v>3</v>
      </c>
      <c r="F111">
        <v>1</v>
      </c>
      <c r="G111">
        <v>1</v>
      </c>
      <c r="H111">
        <v>1</v>
      </c>
      <c r="I111">
        <v>1</v>
      </c>
      <c r="J111" s="37">
        <v>3</v>
      </c>
      <c r="K111">
        <v>3</v>
      </c>
      <c r="L111">
        <v>3</v>
      </c>
      <c r="M111">
        <v>3</v>
      </c>
      <c r="N111">
        <v>1</v>
      </c>
      <c r="O111">
        <v>2</v>
      </c>
      <c r="P111">
        <v>1</v>
      </c>
      <c r="Q111">
        <v>1</v>
      </c>
      <c r="R111">
        <v>3</v>
      </c>
      <c r="S111">
        <v>3</v>
      </c>
      <c r="T111">
        <v>2</v>
      </c>
      <c r="U111">
        <v>1</v>
      </c>
      <c r="V111" s="37">
        <f>LOOKUP(U111,{1,2,3},{3,2,1})</f>
        <v>3</v>
      </c>
      <c r="W111" s="2">
        <f t="shared" si="4"/>
        <v>34</v>
      </c>
      <c r="X111" s="3">
        <f t="shared" si="5"/>
        <v>2</v>
      </c>
      <c r="Y111" s="1"/>
    </row>
    <row r="112" spans="1:25" x14ac:dyDescent="0.3">
      <c r="A112" s="30">
        <v>121</v>
      </c>
      <c r="B112" s="1"/>
      <c r="C112">
        <v>1</v>
      </c>
      <c r="D112">
        <v>2</v>
      </c>
      <c r="E112">
        <v>3</v>
      </c>
      <c r="F112">
        <v>1</v>
      </c>
      <c r="G112">
        <v>1</v>
      </c>
      <c r="H112">
        <v>1</v>
      </c>
      <c r="I112">
        <v>1</v>
      </c>
      <c r="J112" s="37">
        <v>3</v>
      </c>
      <c r="K112">
        <v>1</v>
      </c>
      <c r="L112">
        <v>3</v>
      </c>
      <c r="M112">
        <v>2</v>
      </c>
      <c r="N112">
        <v>1</v>
      </c>
      <c r="O112">
        <v>1</v>
      </c>
      <c r="P112">
        <v>1</v>
      </c>
      <c r="Q112">
        <v>1</v>
      </c>
      <c r="R112">
        <v>3</v>
      </c>
      <c r="S112">
        <v>3</v>
      </c>
      <c r="T112">
        <v>1</v>
      </c>
      <c r="U112">
        <v>1</v>
      </c>
      <c r="V112" s="37">
        <f>LOOKUP(U112,{1,2,3},{3,2,1})</f>
        <v>3</v>
      </c>
      <c r="W112" s="2">
        <f t="shared" si="4"/>
        <v>29</v>
      </c>
      <c r="X112" s="3">
        <f t="shared" si="5"/>
        <v>1.71</v>
      </c>
      <c r="Y112" s="1"/>
    </row>
    <row r="113" spans="1:25" x14ac:dyDescent="0.3">
      <c r="A113" s="30">
        <v>122</v>
      </c>
      <c r="B113" s="1"/>
      <c r="C113">
        <v>1</v>
      </c>
      <c r="D113">
        <v>2</v>
      </c>
      <c r="E113">
        <v>3</v>
      </c>
      <c r="F113">
        <v>1</v>
      </c>
      <c r="G113">
        <v>1</v>
      </c>
      <c r="H113">
        <v>1</v>
      </c>
      <c r="I113">
        <v>1</v>
      </c>
      <c r="J113" s="37">
        <v>3</v>
      </c>
      <c r="K113">
        <v>1</v>
      </c>
      <c r="L113">
        <v>3</v>
      </c>
      <c r="M113">
        <v>1</v>
      </c>
      <c r="N113">
        <v>1</v>
      </c>
      <c r="O113">
        <v>1</v>
      </c>
      <c r="P113">
        <v>1</v>
      </c>
      <c r="Q113">
        <v>3</v>
      </c>
      <c r="R113">
        <v>3</v>
      </c>
      <c r="S113">
        <v>3</v>
      </c>
      <c r="T113">
        <v>1</v>
      </c>
      <c r="U113">
        <v>1</v>
      </c>
      <c r="V113" s="37">
        <f>LOOKUP(U113,{1,2,3},{3,2,1})</f>
        <v>3</v>
      </c>
      <c r="W113" s="2">
        <f t="shared" si="4"/>
        <v>30</v>
      </c>
      <c r="X113" s="3">
        <f t="shared" si="5"/>
        <v>1.76</v>
      </c>
      <c r="Y113" s="1"/>
    </row>
    <row r="114" spans="1:25" x14ac:dyDescent="0.3">
      <c r="A114" s="30">
        <v>123</v>
      </c>
      <c r="B114" s="1"/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37">
        <v>3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3</v>
      </c>
      <c r="R114">
        <v>1</v>
      </c>
      <c r="S114">
        <v>1</v>
      </c>
      <c r="T114">
        <v>1</v>
      </c>
      <c r="U114">
        <v>1</v>
      </c>
      <c r="V114" s="37">
        <f>LOOKUP(U114,{1,2,3},{3,2,1})</f>
        <v>3</v>
      </c>
      <c r="W114" s="2">
        <f t="shared" si="4"/>
        <v>21</v>
      </c>
      <c r="X114" s="3">
        <f t="shared" si="5"/>
        <v>1.24</v>
      </c>
      <c r="Y114" s="1"/>
    </row>
    <row r="115" spans="1:25" x14ac:dyDescent="0.3">
      <c r="A115" s="30">
        <v>124</v>
      </c>
      <c r="B115" s="1"/>
      <c r="C115">
        <v>1</v>
      </c>
      <c r="D115">
        <v>2</v>
      </c>
      <c r="E115">
        <v>3</v>
      </c>
      <c r="F115">
        <v>2</v>
      </c>
      <c r="G115">
        <v>1</v>
      </c>
      <c r="H115">
        <v>1</v>
      </c>
      <c r="I115">
        <v>2</v>
      </c>
      <c r="J115" s="37">
        <v>3</v>
      </c>
      <c r="K115">
        <v>1</v>
      </c>
      <c r="L115">
        <v>3</v>
      </c>
      <c r="M115">
        <v>2</v>
      </c>
      <c r="N115">
        <v>1</v>
      </c>
      <c r="O115">
        <v>1</v>
      </c>
      <c r="P115">
        <v>2</v>
      </c>
      <c r="Q115">
        <v>2</v>
      </c>
      <c r="R115">
        <v>3</v>
      </c>
      <c r="S115">
        <v>3</v>
      </c>
      <c r="T115">
        <v>2</v>
      </c>
      <c r="U115">
        <v>2</v>
      </c>
      <c r="V115" s="37">
        <f>LOOKUP(U115,{1,2,3},{3,2,1})</f>
        <v>2</v>
      </c>
      <c r="W115" s="2">
        <f t="shared" si="4"/>
        <v>33</v>
      </c>
      <c r="X115" s="3">
        <f t="shared" si="5"/>
        <v>1.94</v>
      </c>
      <c r="Y115" s="1"/>
    </row>
    <row r="116" spans="1:25" x14ac:dyDescent="0.3">
      <c r="A116" s="30">
        <v>125</v>
      </c>
      <c r="B116" s="1"/>
      <c r="C116">
        <v>1</v>
      </c>
      <c r="D116">
        <v>2</v>
      </c>
      <c r="E116">
        <v>1</v>
      </c>
      <c r="F116">
        <v>1</v>
      </c>
      <c r="G116">
        <v>2</v>
      </c>
      <c r="H116">
        <v>2</v>
      </c>
      <c r="I116">
        <v>1</v>
      </c>
      <c r="J116" s="37">
        <v>3</v>
      </c>
      <c r="K116">
        <v>2</v>
      </c>
      <c r="L116">
        <v>2</v>
      </c>
      <c r="M116">
        <v>1</v>
      </c>
      <c r="N116">
        <v>2</v>
      </c>
      <c r="O116">
        <v>2</v>
      </c>
      <c r="P116">
        <v>3</v>
      </c>
      <c r="Q116">
        <v>2</v>
      </c>
      <c r="R116">
        <v>3</v>
      </c>
      <c r="S116">
        <v>3</v>
      </c>
      <c r="T116">
        <v>2</v>
      </c>
      <c r="U116">
        <v>1</v>
      </c>
      <c r="V116" s="37">
        <f>LOOKUP(U116,{1,2,3},{3,2,1})</f>
        <v>3</v>
      </c>
      <c r="W116" s="2">
        <f t="shared" si="4"/>
        <v>34</v>
      </c>
      <c r="X116" s="3">
        <f t="shared" si="5"/>
        <v>2</v>
      </c>
      <c r="Y116" s="1"/>
    </row>
    <row r="117" spans="1:25" x14ac:dyDescent="0.3">
      <c r="A117" s="30">
        <v>126</v>
      </c>
      <c r="B117" s="1"/>
      <c r="C117">
        <v>1</v>
      </c>
      <c r="D117">
        <v>2</v>
      </c>
      <c r="E117">
        <v>1</v>
      </c>
      <c r="F117">
        <v>1</v>
      </c>
      <c r="G117">
        <v>2</v>
      </c>
      <c r="H117">
        <v>1</v>
      </c>
      <c r="I117">
        <v>1</v>
      </c>
      <c r="J117" s="37">
        <v>3</v>
      </c>
      <c r="K117">
        <v>3</v>
      </c>
      <c r="L117">
        <v>3</v>
      </c>
      <c r="M117">
        <v>3</v>
      </c>
      <c r="N117">
        <v>1</v>
      </c>
      <c r="O117">
        <v>2</v>
      </c>
      <c r="P117">
        <v>2</v>
      </c>
      <c r="Q117">
        <v>1</v>
      </c>
      <c r="R117">
        <v>2</v>
      </c>
      <c r="S117">
        <v>3</v>
      </c>
      <c r="T117">
        <v>2</v>
      </c>
      <c r="U117">
        <v>2</v>
      </c>
      <c r="V117" s="37">
        <f>LOOKUP(U117,{1,2,3},{3,2,1})</f>
        <v>2</v>
      </c>
      <c r="W117" s="2">
        <f t="shared" si="4"/>
        <v>32</v>
      </c>
      <c r="X117" s="3">
        <f t="shared" si="5"/>
        <v>1.88</v>
      </c>
      <c r="Y117" s="1"/>
    </row>
    <row r="118" spans="1:25" x14ac:dyDescent="0.3">
      <c r="A118" s="30">
        <v>127</v>
      </c>
      <c r="B118" s="1"/>
      <c r="C118" s="31">
        <v>1</v>
      </c>
      <c r="D118" s="31">
        <v>1</v>
      </c>
      <c r="E118" s="31">
        <v>1</v>
      </c>
      <c r="F118" s="31">
        <v>2</v>
      </c>
      <c r="G118" s="31">
        <v>3</v>
      </c>
      <c r="H118" s="31">
        <v>3</v>
      </c>
      <c r="I118" s="31">
        <v>2</v>
      </c>
      <c r="J118" s="31">
        <v>3</v>
      </c>
      <c r="K118" s="31">
        <v>2</v>
      </c>
      <c r="L118" s="31">
        <v>2</v>
      </c>
      <c r="M118" s="31">
        <v>2</v>
      </c>
      <c r="N118" s="31">
        <v>1</v>
      </c>
      <c r="O118" s="31">
        <v>3</v>
      </c>
      <c r="P118" s="31">
        <v>2</v>
      </c>
      <c r="Q118" s="31">
        <v>3</v>
      </c>
      <c r="R118" s="31" t="s">
        <v>668</v>
      </c>
      <c r="S118" s="31">
        <v>3</v>
      </c>
      <c r="T118" s="31">
        <v>3</v>
      </c>
      <c r="U118" s="31">
        <v>1</v>
      </c>
      <c r="V118" s="31">
        <f>LOOKUP(U118,{1,2,3},{3,2,1})</f>
        <v>3</v>
      </c>
      <c r="W118" s="32">
        <f t="shared" si="4"/>
        <v>36</v>
      </c>
      <c r="X118" s="33">
        <f t="shared" si="5"/>
        <v>2.12</v>
      </c>
      <c r="Y118" s="1"/>
    </row>
    <row r="119" spans="1:25" x14ac:dyDescent="0.3">
      <c r="A119" s="30">
        <v>128</v>
      </c>
      <c r="B119" s="1"/>
      <c r="C119">
        <v>1</v>
      </c>
      <c r="D119">
        <v>3</v>
      </c>
      <c r="E119">
        <v>3</v>
      </c>
      <c r="F119">
        <v>1</v>
      </c>
      <c r="G119">
        <v>1</v>
      </c>
      <c r="H119">
        <v>1</v>
      </c>
      <c r="I119">
        <v>1</v>
      </c>
      <c r="J119" s="37">
        <v>3</v>
      </c>
      <c r="K119">
        <v>1</v>
      </c>
      <c r="L119">
        <v>3</v>
      </c>
      <c r="M119">
        <v>1</v>
      </c>
      <c r="N119">
        <v>1</v>
      </c>
      <c r="O119">
        <v>1</v>
      </c>
      <c r="P119">
        <v>2</v>
      </c>
      <c r="Q119">
        <v>3</v>
      </c>
      <c r="R119">
        <v>3</v>
      </c>
      <c r="S119">
        <v>3</v>
      </c>
      <c r="T119">
        <v>1</v>
      </c>
      <c r="U119">
        <v>1</v>
      </c>
      <c r="V119" s="37">
        <f>LOOKUP(U119,{1,2,3},{3,2,1})</f>
        <v>3</v>
      </c>
      <c r="W119" s="2">
        <f t="shared" si="4"/>
        <v>32</v>
      </c>
      <c r="X119" s="3">
        <f t="shared" si="5"/>
        <v>1.88</v>
      </c>
      <c r="Y119" s="1"/>
    </row>
    <row r="120" spans="1:25" x14ac:dyDescent="0.3">
      <c r="A120" s="30">
        <v>130</v>
      </c>
      <c r="B120" s="1"/>
      <c r="C120">
        <v>1</v>
      </c>
      <c r="D120">
        <v>3</v>
      </c>
      <c r="E120">
        <v>3</v>
      </c>
      <c r="F120">
        <v>1</v>
      </c>
      <c r="G120">
        <v>1</v>
      </c>
      <c r="H120">
        <v>1</v>
      </c>
      <c r="I120">
        <v>1</v>
      </c>
      <c r="J120" s="37">
        <v>3</v>
      </c>
      <c r="K120">
        <v>3</v>
      </c>
      <c r="L120">
        <v>3</v>
      </c>
      <c r="M120">
        <v>3</v>
      </c>
      <c r="N120">
        <v>1</v>
      </c>
      <c r="O120">
        <v>2</v>
      </c>
      <c r="P120">
        <v>1</v>
      </c>
      <c r="Q120">
        <v>1</v>
      </c>
      <c r="R120">
        <v>2</v>
      </c>
      <c r="S120">
        <v>3</v>
      </c>
      <c r="T120">
        <v>1</v>
      </c>
      <c r="U120">
        <v>2</v>
      </c>
      <c r="V120" s="37">
        <f>LOOKUP(U120,{1,2,3},{3,2,1})</f>
        <v>2</v>
      </c>
      <c r="W120" s="2">
        <f t="shared" si="4"/>
        <v>32</v>
      </c>
      <c r="X120" s="3">
        <f t="shared" si="5"/>
        <v>1.88</v>
      </c>
      <c r="Y120" s="1"/>
    </row>
    <row r="121" spans="1:25" x14ac:dyDescent="0.3">
      <c r="A121" s="30">
        <v>131</v>
      </c>
      <c r="B121" s="1"/>
      <c r="C121">
        <v>1</v>
      </c>
      <c r="D121">
        <v>1</v>
      </c>
      <c r="E121">
        <v>3</v>
      </c>
      <c r="F121">
        <v>1</v>
      </c>
      <c r="G121">
        <v>2</v>
      </c>
      <c r="H121">
        <v>1</v>
      </c>
      <c r="I121">
        <v>1</v>
      </c>
      <c r="J121" s="37">
        <v>3</v>
      </c>
      <c r="K121">
        <v>2</v>
      </c>
      <c r="L121">
        <v>3</v>
      </c>
      <c r="M121">
        <v>3</v>
      </c>
      <c r="N121">
        <v>1</v>
      </c>
      <c r="O121">
        <v>3</v>
      </c>
      <c r="P121">
        <v>1</v>
      </c>
      <c r="Q121">
        <v>2</v>
      </c>
      <c r="R121">
        <v>3</v>
      </c>
      <c r="S121">
        <v>3</v>
      </c>
      <c r="T121">
        <v>2</v>
      </c>
      <c r="U121">
        <v>2</v>
      </c>
      <c r="V121" s="37">
        <f>LOOKUP(U121,{1,2,3},{3,2,1})</f>
        <v>2</v>
      </c>
      <c r="W121" s="2">
        <f t="shared" si="4"/>
        <v>34</v>
      </c>
      <c r="X121" s="3">
        <f t="shared" si="5"/>
        <v>2</v>
      </c>
      <c r="Y121" s="1"/>
    </row>
    <row r="122" spans="1:25" x14ac:dyDescent="0.3">
      <c r="A122" s="30">
        <v>132</v>
      </c>
      <c r="B122" s="1"/>
      <c r="C122" s="31">
        <v>1</v>
      </c>
      <c r="D122" s="31">
        <v>2</v>
      </c>
      <c r="E122" s="31">
        <v>3</v>
      </c>
      <c r="F122" s="31">
        <v>1</v>
      </c>
      <c r="G122" s="31">
        <v>1</v>
      </c>
      <c r="H122" s="31">
        <v>1</v>
      </c>
      <c r="I122" s="31">
        <v>1</v>
      </c>
      <c r="J122" s="31">
        <v>3</v>
      </c>
      <c r="K122" s="31">
        <v>2</v>
      </c>
      <c r="L122" s="31">
        <v>3</v>
      </c>
      <c r="M122" s="31">
        <v>3</v>
      </c>
      <c r="N122" s="31">
        <v>1</v>
      </c>
      <c r="O122" s="31">
        <v>3</v>
      </c>
      <c r="P122" s="31">
        <v>2</v>
      </c>
      <c r="Q122" s="31">
        <v>2</v>
      </c>
      <c r="R122" s="31">
        <v>2</v>
      </c>
      <c r="S122" s="31">
        <v>3</v>
      </c>
      <c r="T122" s="31" t="s">
        <v>668</v>
      </c>
      <c r="U122" s="31">
        <v>2</v>
      </c>
      <c r="V122" s="31">
        <f>LOOKUP(U122,{1,2,3},{3,2,1})</f>
        <v>2</v>
      </c>
      <c r="W122" s="32">
        <f t="shared" si="4"/>
        <v>32</v>
      </c>
      <c r="X122" s="33">
        <f t="shared" si="5"/>
        <v>1.88</v>
      </c>
      <c r="Y122" s="1"/>
    </row>
    <row r="123" spans="1:25" x14ac:dyDescent="0.3">
      <c r="A123" s="30">
        <v>133</v>
      </c>
      <c r="B123" s="1"/>
      <c r="C123">
        <v>1</v>
      </c>
      <c r="D123">
        <v>1</v>
      </c>
      <c r="E123">
        <v>3</v>
      </c>
      <c r="F123">
        <v>1</v>
      </c>
      <c r="G123">
        <v>1</v>
      </c>
      <c r="H123">
        <v>1</v>
      </c>
      <c r="I123">
        <v>1</v>
      </c>
      <c r="J123" s="37">
        <v>3</v>
      </c>
      <c r="K123">
        <v>2</v>
      </c>
      <c r="L123">
        <v>3</v>
      </c>
      <c r="M123">
        <v>3</v>
      </c>
      <c r="N123">
        <v>1</v>
      </c>
      <c r="O123">
        <v>3</v>
      </c>
      <c r="P123">
        <v>1</v>
      </c>
      <c r="Q123">
        <v>3</v>
      </c>
      <c r="R123">
        <v>3</v>
      </c>
      <c r="S123">
        <v>3</v>
      </c>
      <c r="T123">
        <v>1</v>
      </c>
      <c r="U123">
        <v>1</v>
      </c>
      <c r="V123" s="37">
        <f>LOOKUP(U123,{1,2,3},{3,2,1})</f>
        <v>3</v>
      </c>
      <c r="W123" s="2">
        <f t="shared" si="4"/>
        <v>34</v>
      </c>
      <c r="X123" s="3">
        <f t="shared" si="5"/>
        <v>2</v>
      </c>
      <c r="Y123" s="1"/>
    </row>
    <row r="124" spans="1:25" x14ac:dyDescent="0.3">
      <c r="A124" s="30">
        <v>134</v>
      </c>
      <c r="B124" s="1"/>
      <c r="C124">
        <v>1</v>
      </c>
      <c r="D124">
        <v>2</v>
      </c>
      <c r="E124">
        <v>2</v>
      </c>
      <c r="F124">
        <v>1</v>
      </c>
      <c r="G124">
        <v>1</v>
      </c>
      <c r="H124">
        <v>1</v>
      </c>
      <c r="I124">
        <v>1</v>
      </c>
      <c r="J124" s="37">
        <v>3</v>
      </c>
      <c r="K124">
        <v>3</v>
      </c>
      <c r="L124">
        <v>3</v>
      </c>
      <c r="M124">
        <v>3</v>
      </c>
      <c r="N124">
        <v>1</v>
      </c>
      <c r="O124">
        <v>3</v>
      </c>
      <c r="P124">
        <v>2</v>
      </c>
      <c r="Q124">
        <v>2</v>
      </c>
      <c r="R124">
        <v>2</v>
      </c>
      <c r="S124">
        <v>3</v>
      </c>
      <c r="T124">
        <v>1</v>
      </c>
      <c r="U124">
        <v>3</v>
      </c>
      <c r="V124" s="37">
        <f>LOOKUP(U124,{1,2,3},{3,2,1})</f>
        <v>1</v>
      </c>
      <c r="W124" s="2">
        <f t="shared" si="4"/>
        <v>32</v>
      </c>
      <c r="X124" s="3">
        <f t="shared" si="5"/>
        <v>1.88</v>
      </c>
      <c r="Y124" s="1"/>
    </row>
    <row r="125" spans="1:25" x14ac:dyDescent="0.3">
      <c r="A125" s="30">
        <v>135</v>
      </c>
      <c r="B125" s="1"/>
      <c r="C125">
        <v>1</v>
      </c>
      <c r="D125">
        <v>2</v>
      </c>
      <c r="E125">
        <v>3</v>
      </c>
      <c r="F125">
        <v>1</v>
      </c>
      <c r="G125">
        <v>1</v>
      </c>
      <c r="H125">
        <v>1</v>
      </c>
      <c r="I125">
        <v>1</v>
      </c>
      <c r="J125" s="37">
        <v>3</v>
      </c>
      <c r="K125">
        <v>2</v>
      </c>
      <c r="L125">
        <v>3</v>
      </c>
      <c r="M125">
        <v>3</v>
      </c>
      <c r="N125">
        <v>1</v>
      </c>
      <c r="O125">
        <v>1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3</v>
      </c>
      <c r="V125" s="37">
        <f>LOOKUP(U125,{1,2,3},{3,2,1})</f>
        <v>1</v>
      </c>
      <c r="W125" s="2">
        <f t="shared" si="4"/>
        <v>28</v>
      </c>
      <c r="X125" s="3">
        <f t="shared" si="5"/>
        <v>1.65</v>
      </c>
      <c r="Y125" s="1"/>
    </row>
    <row r="126" spans="1:25" x14ac:dyDescent="0.3">
      <c r="A126" s="30">
        <v>136</v>
      </c>
      <c r="B126" s="1"/>
      <c r="C126">
        <v>1</v>
      </c>
      <c r="D126">
        <v>3</v>
      </c>
      <c r="E126">
        <v>3</v>
      </c>
      <c r="F126">
        <v>1</v>
      </c>
      <c r="G126">
        <v>1</v>
      </c>
      <c r="H126">
        <v>1</v>
      </c>
      <c r="I126">
        <v>2</v>
      </c>
      <c r="J126" s="37">
        <v>3</v>
      </c>
      <c r="K126">
        <v>2</v>
      </c>
      <c r="L126">
        <v>2</v>
      </c>
      <c r="M126">
        <v>2</v>
      </c>
      <c r="N126">
        <v>1</v>
      </c>
      <c r="O126">
        <v>2</v>
      </c>
      <c r="P126">
        <v>2</v>
      </c>
      <c r="Q126">
        <v>2</v>
      </c>
      <c r="R126">
        <v>3</v>
      </c>
      <c r="S126">
        <v>2</v>
      </c>
      <c r="T126">
        <v>3</v>
      </c>
      <c r="U126">
        <v>3</v>
      </c>
      <c r="V126" s="37">
        <f>LOOKUP(U126,{1,2,3},{3,2,1})</f>
        <v>1</v>
      </c>
      <c r="W126" s="2">
        <f t="shared" si="4"/>
        <v>33</v>
      </c>
      <c r="X126" s="3">
        <f t="shared" si="5"/>
        <v>1.94</v>
      </c>
      <c r="Y126" s="1"/>
    </row>
    <row r="127" spans="1:25" x14ac:dyDescent="0.3">
      <c r="A127" s="30">
        <v>137</v>
      </c>
      <c r="B127" s="1"/>
      <c r="C127">
        <v>1</v>
      </c>
      <c r="D127">
        <v>2</v>
      </c>
      <c r="E127">
        <v>3</v>
      </c>
      <c r="F127">
        <v>1</v>
      </c>
      <c r="G127">
        <v>1</v>
      </c>
      <c r="H127">
        <v>1</v>
      </c>
      <c r="I127">
        <v>2</v>
      </c>
      <c r="J127" s="37">
        <v>3</v>
      </c>
      <c r="K127">
        <v>3</v>
      </c>
      <c r="L127">
        <v>3</v>
      </c>
      <c r="M127">
        <v>3</v>
      </c>
      <c r="N127">
        <v>1</v>
      </c>
      <c r="O127">
        <v>2</v>
      </c>
      <c r="P127">
        <v>2</v>
      </c>
      <c r="Q127">
        <v>2</v>
      </c>
      <c r="R127">
        <v>2</v>
      </c>
      <c r="S127">
        <v>3</v>
      </c>
      <c r="T127">
        <v>1</v>
      </c>
      <c r="U127">
        <v>2</v>
      </c>
      <c r="V127" s="37">
        <f>LOOKUP(U127,{1,2,3},{3,2,1})</f>
        <v>2</v>
      </c>
      <c r="W127" s="2">
        <f t="shared" si="4"/>
        <v>34</v>
      </c>
      <c r="X127" s="3">
        <f t="shared" si="5"/>
        <v>2</v>
      </c>
      <c r="Y127" s="1"/>
    </row>
    <row r="128" spans="1:25" x14ac:dyDescent="0.3">
      <c r="A128" s="30">
        <v>138</v>
      </c>
      <c r="B128" s="1"/>
      <c r="C128">
        <v>1</v>
      </c>
      <c r="D128">
        <v>3</v>
      </c>
      <c r="E128">
        <v>3</v>
      </c>
      <c r="F128">
        <v>1</v>
      </c>
      <c r="G128">
        <v>1</v>
      </c>
      <c r="H128">
        <v>1</v>
      </c>
      <c r="I128">
        <v>1</v>
      </c>
      <c r="J128" s="37">
        <v>3</v>
      </c>
      <c r="K128">
        <v>1</v>
      </c>
      <c r="L128">
        <v>3</v>
      </c>
      <c r="M128">
        <v>2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3</v>
      </c>
      <c r="T128">
        <v>1</v>
      </c>
      <c r="U128">
        <v>2</v>
      </c>
      <c r="V128" s="37">
        <f>LOOKUP(U128,{1,2,3},{3,2,1})</f>
        <v>2</v>
      </c>
      <c r="W128" s="2">
        <f t="shared" si="4"/>
        <v>29</v>
      </c>
      <c r="X128" s="3">
        <f t="shared" si="5"/>
        <v>1.71</v>
      </c>
      <c r="Y128" s="1"/>
    </row>
    <row r="129" spans="1:25" x14ac:dyDescent="0.3">
      <c r="A129" s="30">
        <v>139</v>
      </c>
      <c r="B129" s="1"/>
      <c r="C129" s="31">
        <v>1</v>
      </c>
      <c r="D129" s="31">
        <v>3</v>
      </c>
      <c r="E129" s="31">
        <v>3</v>
      </c>
      <c r="F129" s="31" t="s">
        <v>668</v>
      </c>
      <c r="G129" s="31">
        <v>1</v>
      </c>
      <c r="H129" s="31">
        <v>1</v>
      </c>
      <c r="I129" s="31">
        <v>1</v>
      </c>
      <c r="J129" s="31">
        <v>3</v>
      </c>
      <c r="K129" s="31">
        <v>3</v>
      </c>
      <c r="L129" s="31">
        <v>3</v>
      </c>
      <c r="M129" s="31">
        <v>2</v>
      </c>
      <c r="N129" s="31">
        <v>1</v>
      </c>
      <c r="O129" s="31">
        <v>1</v>
      </c>
      <c r="P129" s="31">
        <v>2</v>
      </c>
      <c r="Q129" s="31">
        <v>3</v>
      </c>
      <c r="R129" s="31">
        <v>3</v>
      </c>
      <c r="S129" s="31">
        <v>2</v>
      </c>
      <c r="T129" s="31">
        <v>2</v>
      </c>
      <c r="U129" s="31">
        <v>2</v>
      </c>
      <c r="V129" s="31">
        <f>LOOKUP(U129,{1,2,3},{3,2,1})</f>
        <v>2</v>
      </c>
      <c r="W129" s="32">
        <f t="shared" si="4"/>
        <v>33</v>
      </c>
      <c r="X129" s="33">
        <f t="shared" si="5"/>
        <v>1.94</v>
      </c>
      <c r="Y129" s="1"/>
    </row>
    <row r="130" spans="1:25" x14ac:dyDescent="0.3">
      <c r="A130" s="30">
        <v>140</v>
      </c>
      <c r="B130" s="1"/>
      <c r="C130">
        <v>1</v>
      </c>
      <c r="D130">
        <v>3</v>
      </c>
      <c r="E130">
        <v>1</v>
      </c>
      <c r="F130">
        <v>3</v>
      </c>
      <c r="G130">
        <v>2</v>
      </c>
      <c r="H130">
        <v>1</v>
      </c>
      <c r="I130">
        <v>1</v>
      </c>
      <c r="J130" s="37">
        <v>3</v>
      </c>
      <c r="K130">
        <v>2</v>
      </c>
      <c r="L130">
        <v>2</v>
      </c>
      <c r="M130">
        <v>2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 s="37">
        <f>LOOKUP(U130,{1,2,3},{3,2,1})</f>
        <v>3</v>
      </c>
      <c r="W130" s="2">
        <f t="shared" si="4"/>
        <v>27</v>
      </c>
      <c r="X130" s="3">
        <f t="shared" si="5"/>
        <v>1.59</v>
      </c>
      <c r="Y130" s="1"/>
    </row>
    <row r="131" spans="1:25" x14ac:dyDescent="0.3">
      <c r="A131" s="30">
        <v>141</v>
      </c>
      <c r="B131" s="1"/>
      <c r="C131">
        <v>1</v>
      </c>
      <c r="D131">
        <v>1</v>
      </c>
      <c r="E131">
        <v>2</v>
      </c>
      <c r="F131">
        <v>3</v>
      </c>
      <c r="G131">
        <v>1</v>
      </c>
      <c r="H131">
        <v>1</v>
      </c>
      <c r="I131">
        <v>1</v>
      </c>
      <c r="J131" s="37">
        <v>3</v>
      </c>
      <c r="K131">
        <v>2</v>
      </c>
      <c r="L131">
        <v>3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3</v>
      </c>
      <c r="S131">
        <v>1</v>
      </c>
      <c r="T131">
        <v>1</v>
      </c>
      <c r="U131">
        <v>3</v>
      </c>
      <c r="V131" s="37">
        <f>LOOKUP(U131,{1,2,3},{3,2,1})</f>
        <v>1</v>
      </c>
      <c r="W131" s="2">
        <f t="shared" si="4"/>
        <v>25</v>
      </c>
      <c r="X131" s="3">
        <f t="shared" si="5"/>
        <v>1.47</v>
      </c>
      <c r="Y131" s="1"/>
    </row>
    <row r="132" spans="1:25" x14ac:dyDescent="0.3">
      <c r="A132" s="30">
        <v>143</v>
      </c>
      <c r="B132" s="1"/>
      <c r="C132">
        <v>1</v>
      </c>
      <c r="D132">
        <v>2</v>
      </c>
      <c r="E132">
        <v>1</v>
      </c>
      <c r="F132">
        <v>1</v>
      </c>
      <c r="G132">
        <v>1</v>
      </c>
      <c r="H132">
        <v>1</v>
      </c>
      <c r="I132">
        <v>1</v>
      </c>
      <c r="J132" s="37">
        <v>3</v>
      </c>
      <c r="K132">
        <v>1</v>
      </c>
      <c r="L132">
        <v>3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3</v>
      </c>
      <c r="V132" s="37">
        <f>LOOKUP(U132,{1,2,3},{3,2,1})</f>
        <v>1</v>
      </c>
      <c r="W132" s="2">
        <f t="shared" si="4"/>
        <v>21</v>
      </c>
      <c r="X132" s="3">
        <f t="shared" si="5"/>
        <v>1.24</v>
      </c>
      <c r="Y132" s="1"/>
    </row>
    <row r="133" spans="1:25" x14ac:dyDescent="0.3">
      <c r="A133" s="30">
        <v>144</v>
      </c>
      <c r="B133" s="1"/>
      <c r="C133">
        <v>1</v>
      </c>
      <c r="D133">
        <v>3</v>
      </c>
      <c r="E133">
        <v>3</v>
      </c>
      <c r="F133">
        <v>1</v>
      </c>
      <c r="G133">
        <v>1</v>
      </c>
      <c r="H133">
        <v>1</v>
      </c>
      <c r="I133">
        <v>1</v>
      </c>
      <c r="J133" s="37">
        <v>3</v>
      </c>
      <c r="K133">
        <v>1</v>
      </c>
      <c r="L133">
        <v>3</v>
      </c>
      <c r="M133">
        <v>3</v>
      </c>
      <c r="N133">
        <v>1</v>
      </c>
      <c r="O133">
        <v>2</v>
      </c>
      <c r="P133">
        <v>1</v>
      </c>
      <c r="Q133">
        <v>1</v>
      </c>
      <c r="R133">
        <v>2</v>
      </c>
      <c r="S133">
        <v>3</v>
      </c>
      <c r="T133">
        <v>3</v>
      </c>
      <c r="U133">
        <v>2</v>
      </c>
      <c r="V133" s="37">
        <f>LOOKUP(U133,{1,2,3},{3,2,1})</f>
        <v>2</v>
      </c>
      <c r="W133" s="2">
        <f t="shared" si="4"/>
        <v>32</v>
      </c>
      <c r="X133" s="3">
        <f t="shared" si="5"/>
        <v>1.88</v>
      </c>
      <c r="Y133" s="1"/>
    </row>
    <row r="134" spans="1:25" x14ac:dyDescent="0.3">
      <c r="A134" s="30">
        <v>145</v>
      </c>
      <c r="B134" s="1"/>
      <c r="C134">
        <v>1</v>
      </c>
      <c r="D134">
        <v>3</v>
      </c>
      <c r="E134">
        <v>2</v>
      </c>
      <c r="F134">
        <v>1</v>
      </c>
      <c r="G134">
        <v>1</v>
      </c>
      <c r="H134">
        <v>1</v>
      </c>
      <c r="I134">
        <v>1</v>
      </c>
      <c r="J134" s="37">
        <v>3</v>
      </c>
      <c r="K134">
        <v>1</v>
      </c>
      <c r="L134">
        <v>2</v>
      </c>
      <c r="M134">
        <v>2</v>
      </c>
      <c r="N134">
        <v>1</v>
      </c>
      <c r="O134">
        <v>1</v>
      </c>
      <c r="P134">
        <v>1</v>
      </c>
      <c r="Q134">
        <v>1</v>
      </c>
      <c r="R134">
        <v>2</v>
      </c>
      <c r="S134">
        <v>2</v>
      </c>
      <c r="T134">
        <v>1</v>
      </c>
      <c r="U134">
        <v>2</v>
      </c>
      <c r="V134" s="37">
        <f>LOOKUP(U134,{1,2,3},{3,2,1})</f>
        <v>2</v>
      </c>
      <c r="W134" s="2">
        <f t="shared" si="4"/>
        <v>25</v>
      </c>
      <c r="X134" s="3">
        <f t="shared" si="5"/>
        <v>1.47</v>
      </c>
      <c r="Y134" s="1"/>
    </row>
    <row r="135" spans="1:25" x14ac:dyDescent="0.3">
      <c r="A135" s="30">
        <v>146</v>
      </c>
      <c r="B135" s="1"/>
      <c r="C135">
        <v>1</v>
      </c>
      <c r="D135">
        <v>3</v>
      </c>
      <c r="E135">
        <v>1</v>
      </c>
      <c r="F135">
        <v>1</v>
      </c>
      <c r="G135">
        <v>1</v>
      </c>
      <c r="H135">
        <v>1</v>
      </c>
      <c r="I135">
        <v>1</v>
      </c>
      <c r="J135" s="37">
        <v>3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 s="37">
        <f>LOOKUP(U135,{1,2,3},{3,2,1})</f>
        <v>3</v>
      </c>
      <c r="W135" s="2">
        <f t="shared" si="4"/>
        <v>21</v>
      </c>
      <c r="X135" s="3">
        <f t="shared" si="5"/>
        <v>1.24</v>
      </c>
      <c r="Y135" s="1"/>
    </row>
    <row r="136" spans="1:25" x14ac:dyDescent="0.3">
      <c r="A136" s="30">
        <v>147</v>
      </c>
      <c r="B136" s="1"/>
      <c r="C136">
        <v>1</v>
      </c>
      <c r="D136">
        <v>3</v>
      </c>
      <c r="E136">
        <v>2</v>
      </c>
      <c r="F136">
        <v>1</v>
      </c>
      <c r="G136">
        <v>1</v>
      </c>
      <c r="H136">
        <v>1</v>
      </c>
      <c r="I136">
        <v>1</v>
      </c>
      <c r="J136" s="37">
        <v>3</v>
      </c>
      <c r="K136">
        <v>2</v>
      </c>
      <c r="L136">
        <v>3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2</v>
      </c>
      <c r="S136">
        <v>3</v>
      </c>
      <c r="T136">
        <v>1</v>
      </c>
      <c r="U136">
        <v>2</v>
      </c>
      <c r="V136" s="37">
        <f>LOOKUP(U136,{1,2,3},{3,2,1})</f>
        <v>2</v>
      </c>
      <c r="W136" s="2">
        <f t="shared" si="4"/>
        <v>28</v>
      </c>
      <c r="X136" s="3">
        <f t="shared" si="5"/>
        <v>1.65</v>
      </c>
      <c r="Y136" s="1"/>
    </row>
    <row r="137" spans="1:25" x14ac:dyDescent="0.3">
      <c r="A137" s="30">
        <v>148</v>
      </c>
      <c r="B137" s="1"/>
      <c r="C137">
        <v>1</v>
      </c>
      <c r="D137">
        <v>3</v>
      </c>
      <c r="E137">
        <v>3</v>
      </c>
      <c r="F137">
        <v>1</v>
      </c>
      <c r="G137">
        <v>1</v>
      </c>
      <c r="H137">
        <v>1</v>
      </c>
      <c r="I137">
        <v>1</v>
      </c>
      <c r="J137" s="37">
        <v>3</v>
      </c>
      <c r="K137">
        <v>2</v>
      </c>
      <c r="L137">
        <v>3</v>
      </c>
      <c r="M137">
        <v>3</v>
      </c>
      <c r="N137">
        <v>1</v>
      </c>
      <c r="O137">
        <v>2</v>
      </c>
      <c r="P137">
        <v>2</v>
      </c>
      <c r="Q137">
        <v>3</v>
      </c>
      <c r="R137">
        <v>3</v>
      </c>
      <c r="S137">
        <v>3</v>
      </c>
      <c r="T137">
        <v>1</v>
      </c>
      <c r="U137">
        <v>1</v>
      </c>
      <c r="V137" s="37">
        <f>LOOKUP(U137,{1,2,3},{3,2,1})</f>
        <v>3</v>
      </c>
      <c r="W137" s="2">
        <f t="shared" si="4"/>
        <v>36</v>
      </c>
      <c r="X137" s="3">
        <f t="shared" si="5"/>
        <v>2.12</v>
      </c>
      <c r="Y137" s="1"/>
    </row>
    <row r="138" spans="1:25" x14ac:dyDescent="0.3">
      <c r="A138" s="30">
        <v>149</v>
      </c>
      <c r="B138" s="1"/>
      <c r="C138">
        <v>1</v>
      </c>
      <c r="D138">
        <v>3</v>
      </c>
      <c r="E138">
        <v>3</v>
      </c>
      <c r="F138">
        <v>3</v>
      </c>
      <c r="G138">
        <v>2</v>
      </c>
      <c r="H138">
        <v>1</v>
      </c>
      <c r="I138">
        <v>3</v>
      </c>
      <c r="J138" s="37">
        <v>3</v>
      </c>
      <c r="K138">
        <v>3</v>
      </c>
      <c r="L138">
        <v>3</v>
      </c>
      <c r="M138">
        <v>3</v>
      </c>
      <c r="N138">
        <v>2</v>
      </c>
      <c r="O138">
        <v>3</v>
      </c>
      <c r="P138">
        <v>2</v>
      </c>
      <c r="Q138">
        <v>2</v>
      </c>
      <c r="R138">
        <v>3</v>
      </c>
      <c r="S138">
        <v>3</v>
      </c>
      <c r="T138">
        <v>1</v>
      </c>
      <c r="U138">
        <v>1</v>
      </c>
      <c r="V138" s="37">
        <f>LOOKUP(U138,{1,2,3},{3,2,1})</f>
        <v>3</v>
      </c>
      <c r="W138" s="2">
        <f t="shared" si="4"/>
        <v>43</v>
      </c>
      <c r="X138" s="3">
        <f t="shared" si="5"/>
        <v>2.5299999999999998</v>
      </c>
      <c r="Y138" s="1"/>
    </row>
    <row r="139" spans="1:25" x14ac:dyDescent="0.3">
      <c r="A139" s="30">
        <v>150</v>
      </c>
      <c r="B139" s="1"/>
      <c r="C139">
        <v>1</v>
      </c>
      <c r="D139">
        <v>2</v>
      </c>
      <c r="E139">
        <v>2</v>
      </c>
      <c r="F139">
        <v>1</v>
      </c>
      <c r="G139">
        <v>1</v>
      </c>
      <c r="H139">
        <v>1</v>
      </c>
      <c r="I139">
        <v>1</v>
      </c>
      <c r="J139" s="37">
        <v>3</v>
      </c>
      <c r="K139">
        <v>2</v>
      </c>
      <c r="L139">
        <v>3</v>
      </c>
      <c r="M139">
        <v>3</v>
      </c>
      <c r="N139">
        <v>1</v>
      </c>
      <c r="O139">
        <v>2</v>
      </c>
      <c r="P139">
        <v>2</v>
      </c>
      <c r="Q139">
        <v>2</v>
      </c>
      <c r="R139">
        <v>3</v>
      </c>
      <c r="S139">
        <v>2</v>
      </c>
      <c r="T139">
        <v>3</v>
      </c>
      <c r="U139">
        <v>1</v>
      </c>
      <c r="V139" s="37">
        <f>LOOKUP(U139,{1,2,3},{3,2,1})</f>
        <v>3</v>
      </c>
      <c r="W139" s="2">
        <f t="shared" si="4"/>
        <v>34</v>
      </c>
      <c r="X139" s="3">
        <f t="shared" si="5"/>
        <v>2</v>
      </c>
      <c r="Y139" s="1"/>
    </row>
    <row r="140" spans="1:25" x14ac:dyDescent="0.3">
      <c r="A140" s="30">
        <v>151</v>
      </c>
      <c r="B140" s="1"/>
      <c r="C140">
        <v>1</v>
      </c>
      <c r="D140">
        <v>1</v>
      </c>
      <c r="E140">
        <v>1</v>
      </c>
      <c r="F140">
        <v>2</v>
      </c>
      <c r="G140">
        <v>1</v>
      </c>
      <c r="H140">
        <v>2</v>
      </c>
      <c r="I140">
        <v>2</v>
      </c>
      <c r="J140" s="37">
        <v>3</v>
      </c>
      <c r="K140">
        <v>2</v>
      </c>
      <c r="L140">
        <v>3</v>
      </c>
      <c r="M140">
        <v>2</v>
      </c>
      <c r="N140">
        <v>2</v>
      </c>
      <c r="O140">
        <v>3</v>
      </c>
      <c r="P140">
        <v>1</v>
      </c>
      <c r="Q140">
        <v>1</v>
      </c>
      <c r="R140">
        <v>1</v>
      </c>
      <c r="S140">
        <v>1</v>
      </c>
      <c r="T140">
        <v>2</v>
      </c>
      <c r="U140">
        <v>3</v>
      </c>
      <c r="V140" s="37">
        <f>LOOKUP(U140,{1,2,3},{3,2,1})</f>
        <v>1</v>
      </c>
      <c r="W140" s="2">
        <f t="shared" si="4"/>
        <v>28</v>
      </c>
      <c r="X140" s="3">
        <f t="shared" si="5"/>
        <v>1.65</v>
      </c>
      <c r="Y140" s="1"/>
    </row>
    <row r="141" spans="1:25" x14ac:dyDescent="0.3">
      <c r="A141" s="30">
        <v>152</v>
      </c>
      <c r="B141" s="1"/>
      <c r="C141">
        <v>1</v>
      </c>
      <c r="D141">
        <v>3</v>
      </c>
      <c r="E141">
        <v>3</v>
      </c>
      <c r="F141">
        <v>2</v>
      </c>
      <c r="G141">
        <v>2</v>
      </c>
      <c r="H141">
        <v>2</v>
      </c>
      <c r="I141">
        <v>2</v>
      </c>
      <c r="J141" s="37">
        <v>3</v>
      </c>
      <c r="K141">
        <v>2</v>
      </c>
      <c r="L141">
        <v>1</v>
      </c>
      <c r="M141">
        <v>2</v>
      </c>
      <c r="N141">
        <v>2</v>
      </c>
      <c r="O141">
        <v>2</v>
      </c>
      <c r="P141">
        <v>1</v>
      </c>
      <c r="Q141">
        <v>3</v>
      </c>
      <c r="R141">
        <v>3</v>
      </c>
      <c r="S141">
        <v>3</v>
      </c>
      <c r="T141">
        <v>3</v>
      </c>
      <c r="U141">
        <v>1</v>
      </c>
      <c r="V141" s="37">
        <f>LOOKUP(U141,{1,2,3},{3,2,1})</f>
        <v>3</v>
      </c>
      <c r="W141" s="2">
        <f t="shared" si="4"/>
        <v>39</v>
      </c>
      <c r="X141" s="3">
        <f t="shared" si="5"/>
        <v>2.29</v>
      </c>
      <c r="Y141" s="1"/>
    </row>
    <row r="142" spans="1:25" x14ac:dyDescent="0.3">
      <c r="A142" s="30">
        <v>153</v>
      </c>
      <c r="B142" s="1"/>
      <c r="C142">
        <v>1</v>
      </c>
      <c r="D142">
        <v>3</v>
      </c>
      <c r="E142">
        <v>3</v>
      </c>
      <c r="F142">
        <v>2</v>
      </c>
      <c r="G142">
        <v>2</v>
      </c>
      <c r="H142">
        <v>2</v>
      </c>
      <c r="I142">
        <v>2</v>
      </c>
      <c r="J142" s="37">
        <v>3</v>
      </c>
      <c r="K142">
        <v>2</v>
      </c>
      <c r="L142">
        <v>2</v>
      </c>
      <c r="M142">
        <v>3</v>
      </c>
      <c r="N142">
        <v>1</v>
      </c>
      <c r="O142">
        <v>2</v>
      </c>
      <c r="P142">
        <v>2</v>
      </c>
      <c r="Q142">
        <v>2</v>
      </c>
      <c r="R142">
        <v>3</v>
      </c>
      <c r="S142">
        <v>3</v>
      </c>
      <c r="T142">
        <v>2</v>
      </c>
      <c r="U142">
        <v>2</v>
      </c>
      <c r="V142" s="37">
        <f>LOOKUP(U142,{1,2,3},{3,2,1})</f>
        <v>2</v>
      </c>
      <c r="W142" s="2">
        <f t="shared" si="4"/>
        <v>38</v>
      </c>
      <c r="X142" s="3">
        <f t="shared" si="5"/>
        <v>2.2400000000000002</v>
      </c>
      <c r="Y142" s="1"/>
    </row>
    <row r="143" spans="1:25" x14ac:dyDescent="0.3">
      <c r="A143" s="30">
        <v>154</v>
      </c>
      <c r="B143" s="1"/>
      <c r="C143">
        <v>1</v>
      </c>
      <c r="D143">
        <v>1</v>
      </c>
      <c r="E143">
        <v>3</v>
      </c>
      <c r="F143">
        <v>1</v>
      </c>
      <c r="G143">
        <v>1</v>
      </c>
      <c r="H143">
        <v>1</v>
      </c>
      <c r="I143">
        <v>1</v>
      </c>
      <c r="J143" s="37">
        <v>3</v>
      </c>
      <c r="K143">
        <v>1</v>
      </c>
      <c r="L143">
        <v>3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3</v>
      </c>
      <c r="S143">
        <v>2</v>
      </c>
      <c r="T143">
        <v>1</v>
      </c>
      <c r="U143">
        <v>2</v>
      </c>
      <c r="V143" s="37">
        <f>LOOKUP(U143,{1,2,3},{3,2,1})</f>
        <v>2</v>
      </c>
      <c r="W143" s="2">
        <f t="shared" si="4"/>
        <v>25</v>
      </c>
      <c r="X143" s="3">
        <f t="shared" si="5"/>
        <v>1.47</v>
      </c>
      <c r="Y143" s="1"/>
    </row>
    <row r="144" spans="1:25" x14ac:dyDescent="0.3">
      <c r="A144" s="30">
        <v>156</v>
      </c>
      <c r="B144" s="1"/>
      <c r="C144">
        <v>1</v>
      </c>
      <c r="D144">
        <v>2</v>
      </c>
      <c r="E144">
        <v>3</v>
      </c>
      <c r="F144">
        <v>1</v>
      </c>
      <c r="G144">
        <v>1</v>
      </c>
      <c r="H144">
        <v>1</v>
      </c>
      <c r="I144">
        <v>2</v>
      </c>
      <c r="J144" s="37">
        <v>3</v>
      </c>
      <c r="K144">
        <v>1</v>
      </c>
      <c r="L144">
        <v>3</v>
      </c>
      <c r="M144">
        <v>3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2</v>
      </c>
      <c r="T144">
        <v>1</v>
      </c>
      <c r="U144">
        <v>3</v>
      </c>
      <c r="V144" s="37">
        <f>LOOKUP(U144,{1,2,3},{3,2,1})</f>
        <v>1</v>
      </c>
      <c r="W144" s="2">
        <f t="shared" si="4"/>
        <v>26</v>
      </c>
      <c r="X144" s="3">
        <f t="shared" si="5"/>
        <v>1.53</v>
      </c>
      <c r="Y144" s="1"/>
    </row>
    <row r="145" spans="1:25" x14ac:dyDescent="0.3">
      <c r="A145" s="30">
        <v>157</v>
      </c>
      <c r="B145" s="1"/>
      <c r="C145">
        <v>1</v>
      </c>
      <c r="D145">
        <v>1</v>
      </c>
      <c r="E145">
        <v>3</v>
      </c>
      <c r="F145">
        <v>1</v>
      </c>
      <c r="G145">
        <v>1</v>
      </c>
      <c r="H145">
        <v>1</v>
      </c>
      <c r="I145">
        <v>1</v>
      </c>
      <c r="J145" s="37">
        <v>3</v>
      </c>
      <c r="K145">
        <v>1</v>
      </c>
      <c r="L145">
        <v>3</v>
      </c>
      <c r="M145">
        <v>3</v>
      </c>
      <c r="N145">
        <v>1</v>
      </c>
      <c r="O145">
        <v>1</v>
      </c>
      <c r="P145">
        <v>1</v>
      </c>
      <c r="Q145">
        <v>2</v>
      </c>
      <c r="R145">
        <v>3</v>
      </c>
      <c r="S145">
        <v>3</v>
      </c>
      <c r="T145">
        <v>1</v>
      </c>
      <c r="U145">
        <v>2</v>
      </c>
      <c r="V145" s="37">
        <f>LOOKUP(U145,{1,2,3},{3,2,1})</f>
        <v>2</v>
      </c>
      <c r="W145" s="2">
        <f t="shared" si="4"/>
        <v>29</v>
      </c>
      <c r="X145" s="3">
        <f t="shared" si="5"/>
        <v>1.71</v>
      </c>
      <c r="Y145" s="1"/>
    </row>
    <row r="146" spans="1:25" x14ac:dyDescent="0.3">
      <c r="A146" s="30">
        <v>158</v>
      </c>
      <c r="B146" s="1"/>
      <c r="C146">
        <v>1</v>
      </c>
      <c r="D146">
        <v>1</v>
      </c>
      <c r="E146">
        <v>2</v>
      </c>
      <c r="F146">
        <v>1</v>
      </c>
      <c r="G146">
        <v>1</v>
      </c>
      <c r="H146">
        <v>1</v>
      </c>
      <c r="I146">
        <v>1</v>
      </c>
      <c r="J146" s="37">
        <v>3</v>
      </c>
      <c r="K146">
        <v>1</v>
      </c>
      <c r="L146">
        <v>3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2</v>
      </c>
      <c r="S146">
        <v>2</v>
      </c>
      <c r="T146">
        <v>2</v>
      </c>
      <c r="U146">
        <v>3</v>
      </c>
      <c r="V146" s="37">
        <f>LOOKUP(U146,{1,2,3},{3,2,1})</f>
        <v>1</v>
      </c>
      <c r="W146" s="2">
        <f t="shared" si="4"/>
        <v>24</v>
      </c>
      <c r="X146" s="3">
        <f t="shared" si="5"/>
        <v>1.41</v>
      </c>
      <c r="Y146" s="1"/>
    </row>
    <row r="147" spans="1:25" x14ac:dyDescent="0.3">
      <c r="A147" s="30">
        <v>159</v>
      </c>
      <c r="B147" s="1"/>
      <c r="C147">
        <v>1</v>
      </c>
      <c r="D147">
        <v>1</v>
      </c>
      <c r="E147">
        <v>3</v>
      </c>
      <c r="F147">
        <v>1</v>
      </c>
      <c r="G147">
        <v>2</v>
      </c>
      <c r="H147">
        <v>1</v>
      </c>
      <c r="I147">
        <v>1</v>
      </c>
      <c r="J147" s="37">
        <v>3</v>
      </c>
      <c r="K147">
        <v>2</v>
      </c>
      <c r="L147">
        <v>2</v>
      </c>
      <c r="M147">
        <v>2</v>
      </c>
      <c r="N147">
        <v>1</v>
      </c>
      <c r="O147">
        <v>2</v>
      </c>
      <c r="P147">
        <v>1</v>
      </c>
      <c r="Q147">
        <v>2</v>
      </c>
      <c r="R147">
        <v>3</v>
      </c>
      <c r="S147">
        <v>3</v>
      </c>
      <c r="T147">
        <v>1</v>
      </c>
      <c r="U147">
        <v>2</v>
      </c>
      <c r="V147" s="37">
        <f>LOOKUP(U147,{1,2,3},{3,2,1})</f>
        <v>2</v>
      </c>
      <c r="W147" s="2">
        <f t="shared" si="4"/>
        <v>30</v>
      </c>
      <c r="X147" s="3">
        <f t="shared" si="5"/>
        <v>1.76</v>
      </c>
      <c r="Y147" s="1"/>
    </row>
    <row r="148" spans="1:25" x14ac:dyDescent="0.3">
      <c r="A148" s="30">
        <v>160</v>
      </c>
      <c r="B148" s="1"/>
      <c r="C148">
        <v>1</v>
      </c>
      <c r="D148">
        <v>3</v>
      </c>
      <c r="E148">
        <v>2</v>
      </c>
      <c r="F148">
        <v>1</v>
      </c>
      <c r="G148">
        <v>1</v>
      </c>
      <c r="H148">
        <v>1</v>
      </c>
      <c r="I148">
        <v>1</v>
      </c>
      <c r="J148" s="37">
        <v>3</v>
      </c>
      <c r="K148">
        <v>1</v>
      </c>
      <c r="L148">
        <v>3</v>
      </c>
      <c r="M148">
        <v>2</v>
      </c>
      <c r="N148">
        <v>1</v>
      </c>
      <c r="O148">
        <v>2</v>
      </c>
      <c r="P148">
        <v>1</v>
      </c>
      <c r="Q148">
        <v>1</v>
      </c>
      <c r="R148">
        <v>3</v>
      </c>
      <c r="S148">
        <v>3</v>
      </c>
      <c r="T148">
        <v>1</v>
      </c>
      <c r="U148">
        <v>2</v>
      </c>
      <c r="V148" s="37">
        <f>LOOKUP(U148,{1,2,3},{3,2,1})</f>
        <v>2</v>
      </c>
      <c r="W148" s="2">
        <f t="shared" si="4"/>
        <v>29</v>
      </c>
      <c r="X148" s="3">
        <f t="shared" si="5"/>
        <v>1.71</v>
      </c>
      <c r="Y148" s="1"/>
    </row>
    <row r="149" spans="1:25" x14ac:dyDescent="0.3">
      <c r="A149" s="30">
        <v>161</v>
      </c>
      <c r="B149" s="1"/>
      <c r="C149">
        <v>1</v>
      </c>
      <c r="D149">
        <v>2</v>
      </c>
      <c r="E149">
        <v>3</v>
      </c>
      <c r="F149">
        <v>2</v>
      </c>
      <c r="G149">
        <v>1</v>
      </c>
      <c r="H149">
        <v>1</v>
      </c>
      <c r="I149">
        <v>1</v>
      </c>
      <c r="J149" s="37">
        <v>3</v>
      </c>
      <c r="K149">
        <v>1</v>
      </c>
      <c r="L149">
        <v>2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3</v>
      </c>
      <c r="S149">
        <v>3</v>
      </c>
      <c r="T149">
        <v>1</v>
      </c>
      <c r="U149">
        <v>1</v>
      </c>
      <c r="V149" s="37">
        <f>LOOKUP(U149,{1,2,3},{3,2,1})</f>
        <v>3</v>
      </c>
      <c r="W149" s="2">
        <f t="shared" si="4"/>
        <v>30</v>
      </c>
      <c r="X149" s="3">
        <f t="shared" si="5"/>
        <v>1.76</v>
      </c>
      <c r="Y149" s="1"/>
    </row>
    <row r="150" spans="1:25" x14ac:dyDescent="0.3">
      <c r="A150" s="30">
        <v>162</v>
      </c>
      <c r="B150" s="1"/>
      <c r="C150">
        <v>1</v>
      </c>
      <c r="D150">
        <v>2</v>
      </c>
      <c r="E150">
        <v>2</v>
      </c>
      <c r="F150">
        <v>1</v>
      </c>
      <c r="G150">
        <v>1</v>
      </c>
      <c r="H150">
        <v>1</v>
      </c>
      <c r="I150">
        <v>1</v>
      </c>
      <c r="J150" s="37">
        <v>3</v>
      </c>
      <c r="K150">
        <v>2</v>
      </c>
      <c r="L150">
        <v>3</v>
      </c>
      <c r="M150">
        <v>2</v>
      </c>
      <c r="N150">
        <v>1</v>
      </c>
      <c r="O150">
        <v>2</v>
      </c>
      <c r="P150">
        <v>2</v>
      </c>
      <c r="Q150">
        <v>2</v>
      </c>
      <c r="R150">
        <v>3</v>
      </c>
      <c r="S150">
        <v>3</v>
      </c>
      <c r="T150">
        <v>1</v>
      </c>
      <c r="U150">
        <v>1</v>
      </c>
      <c r="V150" s="37">
        <f>LOOKUP(U150,{1,2,3},{3,2,1})</f>
        <v>3</v>
      </c>
      <c r="W150" s="2">
        <f t="shared" si="4"/>
        <v>32</v>
      </c>
      <c r="X150" s="3">
        <f t="shared" si="5"/>
        <v>1.88</v>
      </c>
      <c r="Y150" s="1"/>
    </row>
    <row r="151" spans="1:25" x14ac:dyDescent="0.3">
      <c r="A151" s="30">
        <v>163</v>
      </c>
      <c r="B151" s="1"/>
      <c r="C151">
        <v>1</v>
      </c>
      <c r="D151">
        <v>2</v>
      </c>
      <c r="E151">
        <v>3</v>
      </c>
      <c r="F151">
        <v>2</v>
      </c>
      <c r="G151">
        <v>2</v>
      </c>
      <c r="H151">
        <v>1</v>
      </c>
      <c r="I151">
        <v>1</v>
      </c>
      <c r="J151" s="37">
        <v>3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3</v>
      </c>
      <c r="Q151">
        <v>3</v>
      </c>
      <c r="R151">
        <v>3</v>
      </c>
      <c r="S151">
        <v>3</v>
      </c>
      <c r="T151">
        <v>2</v>
      </c>
      <c r="U151">
        <v>1</v>
      </c>
      <c r="V151" s="37">
        <f>LOOKUP(U151,{1,2,3},{3,2,1})</f>
        <v>3</v>
      </c>
      <c r="W151" s="2">
        <f t="shared" si="4"/>
        <v>37</v>
      </c>
      <c r="X151" s="3">
        <f t="shared" si="5"/>
        <v>2.1800000000000002</v>
      </c>
      <c r="Y151" s="1"/>
    </row>
    <row r="152" spans="1:25" x14ac:dyDescent="0.3">
      <c r="A152" s="30">
        <v>164</v>
      </c>
      <c r="B152" s="1"/>
      <c r="C152">
        <v>1</v>
      </c>
      <c r="D152">
        <v>2</v>
      </c>
      <c r="E152">
        <v>2</v>
      </c>
      <c r="F152">
        <v>1</v>
      </c>
      <c r="G152">
        <v>1</v>
      </c>
      <c r="H152">
        <v>1</v>
      </c>
      <c r="I152">
        <v>1</v>
      </c>
      <c r="J152" s="37">
        <v>3</v>
      </c>
      <c r="K152">
        <v>1</v>
      </c>
      <c r="L152">
        <v>3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3</v>
      </c>
      <c r="S152">
        <v>1</v>
      </c>
      <c r="T152">
        <v>1</v>
      </c>
      <c r="U152">
        <v>2</v>
      </c>
      <c r="V152" s="37">
        <f>LOOKUP(U152,{1,2,3},{3,2,1})</f>
        <v>2</v>
      </c>
      <c r="W152" s="2">
        <f t="shared" si="4"/>
        <v>24</v>
      </c>
      <c r="X152" s="3">
        <f t="shared" si="5"/>
        <v>1.41</v>
      </c>
      <c r="Y152" s="1"/>
    </row>
    <row r="153" spans="1:25" x14ac:dyDescent="0.3">
      <c r="A153" s="30">
        <v>165</v>
      </c>
      <c r="B153" s="1"/>
      <c r="C153">
        <v>1</v>
      </c>
      <c r="D153">
        <v>3</v>
      </c>
      <c r="E153">
        <v>2</v>
      </c>
      <c r="F153">
        <v>1</v>
      </c>
      <c r="G153">
        <v>1</v>
      </c>
      <c r="H153">
        <v>1</v>
      </c>
      <c r="I153">
        <v>1</v>
      </c>
      <c r="J153" s="37">
        <v>3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2</v>
      </c>
      <c r="T153">
        <v>1</v>
      </c>
      <c r="U153">
        <v>1</v>
      </c>
      <c r="V153" s="37">
        <f>LOOKUP(U153,{1,2,3},{3,2,1})</f>
        <v>3</v>
      </c>
      <c r="W153" s="2">
        <f t="shared" si="4"/>
        <v>26</v>
      </c>
      <c r="X153" s="3">
        <f t="shared" si="5"/>
        <v>1.53</v>
      </c>
      <c r="Y153" s="1"/>
    </row>
    <row r="154" spans="1:25" x14ac:dyDescent="0.3">
      <c r="A154" s="30">
        <v>166</v>
      </c>
      <c r="B154" s="1"/>
      <c r="C154">
        <v>1</v>
      </c>
      <c r="D154">
        <v>3</v>
      </c>
      <c r="E154">
        <v>3</v>
      </c>
      <c r="F154">
        <v>2</v>
      </c>
      <c r="G154">
        <v>2</v>
      </c>
      <c r="H154">
        <v>1</v>
      </c>
      <c r="I154">
        <v>1</v>
      </c>
      <c r="J154" s="37">
        <v>3</v>
      </c>
      <c r="K154">
        <v>2</v>
      </c>
      <c r="L154">
        <v>3</v>
      </c>
      <c r="M154">
        <v>2</v>
      </c>
      <c r="N154">
        <v>1</v>
      </c>
      <c r="O154">
        <v>2</v>
      </c>
      <c r="P154">
        <v>2</v>
      </c>
      <c r="Q154">
        <v>1</v>
      </c>
      <c r="R154">
        <v>3</v>
      </c>
      <c r="S154">
        <v>3</v>
      </c>
      <c r="T154">
        <v>2</v>
      </c>
      <c r="U154">
        <v>1</v>
      </c>
      <c r="V154" s="37">
        <f>LOOKUP(U154,{1,2,3},{3,2,1})</f>
        <v>3</v>
      </c>
      <c r="W154" s="2">
        <f t="shared" si="4"/>
        <v>36</v>
      </c>
      <c r="X154" s="3">
        <f t="shared" si="5"/>
        <v>2.12</v>
      </c>
      <c r="Y154" s="1"/>
    </row>
    <row r="155" spans="1:25" x14ac:dyDescent="0.3">
      <c r="A155" s="30">
        <v>168</v>
      </c>
      <c r="B155" s="1"/>
      <c r="C155">
        <v>1</v>
      </c>
      <c r="D155">
        <v>3</v>
      </c>
      <c r="E155">
        <v>2</v>
      </c>
      <c r="F155">
        <v>1</v>
      </c>
      <c r="G155">
        <v>1</v>
      </c>
      <c r="H155">
        <v>1</v>
      </c>
      <c r="I155">
        <v>1</v>
      </c>
      <c r="J155" s="37">
        <v>3</v>
      </c>
      <c r="K155">
        <v>2</v>
      </c>
      <c r="L155">
        <v>2</v>
      </c>
      <c r="M155">
        <v>3</v>
      </c>
      <c r="N155">
        <v>1</v>
      </c>
      <c r="O155">
        <v>2</v>
      </c>
      <c r="P155">
        <v>2</v>
      </c>
      <c r="Q155">
        <v>2</v>
      </c>
      <c r="R155">
        <v>3</v>
      </c>
      <c r="S155">
        <v>3</v>
      </c>
      <c r="T155">
        <v>1</v>
      </c>
      <c r="U155">
        <v>1</v>
      </c>
      <c r="V155" s="37">
        <f>LOOKUP(U155,{1,2,3},{3,2,1})</f>
        <v>3</v>
      </c>
      <c r="W155" s="2">
        <f t="shared" si="4"/>
        <v>33</v>
      </c>
      <c r="X155" s="3">
        <f t="shared" si="5"/>
        <v>1.94</v>
      </c>
      <c r="Y155" s="1"/>
    </row>
    <row r="156" spans="1:25" x14ac:dyDescent="0.3">
      <c r="A156" s="30">
        <v>169</v>
      </c>
      <c r="B156" s="1"/>
      <c r="C156">
        <v>1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2</v>
      </c>
      <c r="J156" s="37">
        <v>3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 s="37">
        <f>LOOKUP(U156,{1,2,3},{3,2,1})</f>
        <v>2</v>
      </c>
      <c r="W156" s="2">
        <f t="shared" si="4"/>
        <v>34</v>
      </c>
      <c r="X156" s="3">
        <f t="shared" si="5"/>
        <v>2</v>
      </c>
      <c r="Y156" s="1"/>
    </row>
    <row r="157" spans="1:25" x14ac:dyDescent="0.3">
      <c r="A157" s="30">
        <v>170</v>
      </c>
      <c r="B157" s="1"/>
      <c r="C157">
        <v>1</v>
      </c>
      <c r="D157">
        <v>3</v>
      </c>
      <c r="E157">
        <v>2</v>
      </c>
      <c r="F157">
        <v>2</v>
      </c>
      <c r="G157">
        <v>1</v>
      </c>
      <c r="H157">
        <v>1</v>
      </c>
      <c r="I157">
        <v>1</v>
      </c>
      <c r="J157" s="37">
        <v>3</v>
      </c>
      <c r="K157">
        <v>3</v>
      </c>
      <c r="L157">
        <v>3</v>
      </c>
      <c r="M157">
        <v>2</v>
      </c>
      <c r="N157">
        <v>3</v>
      </c>
      <c r="O157">
        <v>2</v>
      </c>
      <c r="P157">
        <v>3</v>
      </c>
      <c r="Q157">
        <v>2</v>
      </c>
      <c r="R157">
        <v>3</v>
      </c>
      <c r="S157">
        <v>2</v>
      </c>
      <c r="T157">
        <v>2</v>
      </c>
      <c r="U157">
        <v>2</v>
      </c>
      <c r="V157" s="37">
        <f>LOOKUP(U157,{1,2,3},{3,2,1})</f>
        <v>2</v>
      </c>
      <c r="W157" s="2">
        <f t="shared" si="4"/>
        <v>37</v>
      </c>
      <c r="X157" s="3">
        <f t="shared" si="5"/>
        <v>2.1800000000000002</v>
      </c>
      <c r="Y157" s="1"/>
    </row>
    <row r="158" spans="1:25" x14ac:dyDescent="0.3">
      <c r="A158" s="30">
        <v>171</v>
      </c>
      <c r="B158" s="1"/>
      <c r="C158">
        <v>1</v>
      </c>
      <c r="D158">
        <v>3</v>
      </c>
      <c r="E158">
        <v>3</v>
      </c>
      <c r="F158">
        <v>1</v>
      </c>
      <c r="G158">
        <v>3</v>
      </c>
      <c r="H158">
        <v>1</v>
      </c>
      <c r="I158">
        <v>1</v>
      </c>
      <c r="J158" s="37">
        <v>3</v>
      </c>
      <c r="K158">
        <v>1</v>
      </c>
      <c r="L158">
        <v>2</v>
      </c>
      <c r="M158">
        <v>3</v>
      </c>
      <c r="N158">
        <v>1</v>
      </c>
      <c r="O158">
        <v>1</v>
      </c>
      <c r="P158">
        <v>1</v>
      </c>
      <c r="Q158">
        <v>1</v>
      </c>
      <c r="R158">
        <v>2</v>
      </c>
      <c r="S158">
        <v>2</v>
      </c>
      <c r="T158">
        <v>3</v>
      </c>
      <c r="U158">
        <v>3</v>
      </c>
      <c r="V158" s="37">
        <f>LOOKUP(U158,{1,2,3},{3,2,1})</f>
        <v>1</v>
      </c>
      <c r="W158" s="2">
        <f t="shared" si="4"/>
        <v>30</v>
      </c>
      <c r="X158" s="3">
        <f t="shared" si="5"/>
        <v>1.76</v>
      </c>
      <c r="Y158" s="1"/>
    </row>
    <row r="159" spans="1:25" x14ac:dyDescent="0.3">
      <c r="A159" s="30">
        <v>174</v>
      </c>
      <c r="B159" s="1"/>
      <c r="C159">
        <v>1</v>
      </c>
      <c r="D159">
        <v>2</v>
      </c>
      <c r="E159">
        <v>2</v>
      </c>
      <c r="F159">
        <v>1</v>
      </c>
      <c r="G159">
        <v>1</v>
      </c>
      <c r="H159">
        <v>1</v>
      </c>
      <c r="I159">
        <v>1</v>
      </c>
      <c r="J159" s="37">
        <v>3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2</v>
      </c>
      <c r="T159">
        <v>2</v>
      </c>
      <c r="U159">
        <v>2</v>
      </c>
      <c r="V159" s="37">
        <f>LOOKUP(U159,{1,2,3},{3,2,1})</f>
        <v>2</v>
      </c>
      <c r="W159" s="2">
        <f t="shared" si="4"/>
        <v>27</v>
      </c>
      <c r="X159" s="3">
        <f t="shared" si="5"/>
        <v>1.59</v>
      </c>
      <c r="Y159" s="1"/>
    </row>
    <row r="160" spans="1:25" x14ac:dyDescent="0.3">
      <c r="A160" s="30">
        <v>178</v>
      </c>
      <c r="B160" s="1"/>
      <c r="C160">
        <v>1</v>
      </c>
      <c r="D160">
        <v>2</v>
      </c>
      <c r="E160">
        <v>3</v>
      </c>
      <c r="F160">
        <v>2</v>
      </c>
      <c r="G160">
        <v>2</v>
      </c>
      <c r="H160">
        <v>2</v>
      </c>
      <c r="I160">
        <v>2</v>
      </c>
      <c r="J160" s="37">
        <v>3</v>
      </c>
      <c r="K160">
        <v>2</v>
      </c>
      <c r="L160">
        <v>3</v>
      </c>
      <c r="M160">
        <v>3</v>
      </c>
      <c r="N160">
        <v>1</v>
      </c>
      <c r="O160">
        <v>2</v>
      </c>
      <c r="P160">
        <v>2</v>
      </c>
      <c r="Q160">
        <v>2</v>
      </c>
      <c r="R160">
        <v>2</v>
      </c>
      <c r="S160">
        <v>3</v>
      </c>
      <c r="T160">
        <v>2</v>
      </c>
      <c r="U160">
        <v>1</v>
      </c>
      <c r="V160" s="37">
        <f>LOOKUP(U160,{1,2,3},{3,2,1})</f>
        <v>3</v>
      </c>
      <c r="W160" s="2">
        <f t="shared" ref="W160:W178" si="6">SUM(D160,E160,F160,G160,H160,I160,K160,L160,M160,N160,O160,P160,Q160,R160,S160,T160,V160)</f>
        <v>38</v>
      </c>
      <c r="X160" s="3">
        <f t="shared" ref="X160:X178" si="7">ROUND((W160/17), 2)</f>
        <v>2.2400000000000002</v>
      </c>
      <c r="Y160" s="1"/>
    </row>
    <row r="161" spans="1:25" x14ac:dyDescent="0.3">
      <c r="A161" s="30">
        <v>179</v>
      </c>
      <c r="B161" s="1"/>
      <c r="C161">
        <v>1</v>
      </c>
      <c r="D161">
        <v>2</v>
      </c>
      <c r="E161">
        <v>3</v>
      </c>
      <c r="F161">
        <v>1</v>
      </c>
      <c r="G161">
        <v>1</v>
      </c>
      <c r="H161">
        <v>1</v>
      </c>
      <c r="I161">
        <v>2</v>
      </c>
      <c r="J161" s="37">
        <v>3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2</v>
      </c>
      <c r="Q161">
        <v>1</v>
      </c>
      <c r="R161">
        <v>3</v>
      </c>
      <c r="S161">
        <v>3</v>
      </c>
      <c r="T161">
        <v>1</v>
      </c>
      <c r="U161">
        <v>1</v>
      </c>
      <c r="V161" s="37">
        <f>LOOKUP(U161,{1,2,3},{3,2,1})</f>
        <v>3</v>
      </c>
      <c r="W161" s="2">
        <f t="shared" si="6"/>
        <v>32</v>
      </c>
      <c r="X161" s="3">
        <f t="shared" si="7"/>
        <v>1.88</v>
      </c>
      <c r="Y161" s="1"/>
    </row>
    <row r="162" spans="1:25" x14ac:dyDescent="0.3">
      <c r="A162" s="30">
        <v>180</v>
      </c>
      <c r="B162" s="1"/>
      <c r="C162">
        <v>1</v>
      </c>
      <c r="D162">
        <v>2</v>
      </c>
      <c r="E162">
        <v>3</v>
      </c>
      <c r="F162">
        <v>1</v>
      </c>
      <c r="G162">
        <v>1</v>
      </c>
      <c r="H162">
        <v>1</v>
      </c>
      <c r="I162">
        <v>1</v>
      </c>
      <c r="J162" s="37">
        <v>3</v>
      </c>
      <c r="K162">
        <v>2</v>
      </c>
      <c r="L162">
        <v>2</v>
      </c>
      <c r="M162">
        <v>3</v>
      </c>
      <c r="N162">
        <v>1</v>
      </c>
      <c r="O162">
        <v>2</v>
      </c>
      <c r="P162">
        <v>1</v>
      </c>
      <c r="Q162">
        <v>3</v>
      </c>
      <c r="R162">
        <v>2</v>
      </c>
      <c r="S162">
        <v>3</v>
      </c>
      <c r="T162">
        <v>1</v>
      </c>
      <c r="U162">
        <v>2</v>
      </c>
      <c r="V162" s="37">
        <f>LOOKUP(U162,{1,2,3},{3,2,1})</f>
        <v>2</v>
      </c>
      <c r="W162" s="2">
        <f t="shared" si="6"/>
        <v>31</v>
      </c>
      <c r="X162" s="3">
        <f t="shared" si="7"/>
        <v>1.82</v>
      </c>
      <c r="Y162" s="1"/>
    </row>
    <row r="163" spans="1:25" x14ac:dyDescent="0.3">
      <c r="A163" s="30">
        <v>181</v>
      </c>
      <c r="B163" s="1"/>
      <c r="C163">
        <v>1</v>
      </c>
      <c r="D163">
        <v>3</v>
      </c>
      <c r="E163">
        <v>2</v>
      </c>
      <c r="F163">
        <v>2</v>
      </c>
      <c r="G163">
        <v>1</v>
      </c>
      <c r="H163">
        <v>2</v>
      </c>
      <c r="I163">
        <v>1</v>
      </c>
      <c r="J163" s="37">
        <v>3</v>
      </c>
      <c r="K163">
        <v>3</v>
      </c>
      <c r="L163">
        <v>3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1</v>
      </c>
      <c r="V163" s="37">
        <f>LOOKUP(U163,{1,2,3},{3,2,1})</f>
        <v>3</v>
      </c>
      <c r="W163" s="2">
        <f t="shared" si="6"/>
        <v>36</v>
      </c>
      <c r="X163" s="3">
        <f t="shared" si="7"/>
        <v>2.12</v>
      </c>
      <c r="Y163" s="1"/>
    </row>
    <row r="164" spans="1:25" x14ac:dyDescent="0.3">
      <c r="A164" s="30">
        <v>182</v>
      </c>
      <c r="B164" s="1"/>
      <c r="C164">
        <v>1</v>
      </c>
      <c r="D164">
        <v>2</v>
      </c>
      <c r="E164">
        <v>2</v>
      </c>
      <c r="F164">
        <v>2</v>
      </c>
      <c r="G164">
        <v>1</v>
      </c>
      <c r="H164">
        <v>1</v>
      </c>
      <c r="I164">
        <v>1</v>
      </c>
      <c r="J164" s="37">
        <v>3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2</v>
      </c>
      <c r="Q164">
        <v>2</v>
      </c>
      <c r="R164">
        <v>3</v>
      </c>
      <c r="S164">
        <v>3</v>
      </c>
      <c r="T164">
        <v>1</v>
      </c>
      <c r="U164">
        <v>1</v>
      </c>
      <c r="V164" s="37">
        <f>LOOKUP(U164,{1,2,3},{3,2,1})</f>
        <v>3</v>
      </c>
      <c r="W164" s="2">
        <f t="shared" si="6"/>
        <v>32</v>
      </c>
      <c r="X164" s="3">
        <f t="shared" si="7"/>
        <v>1.88</v>
      </c>
      <c r="Y164" s="1"/>
    </row>
    <row r="165" spans="1:25" x14ac:dyDescent="0.3">
      <c r="A165" s="30">
        <v>183</v>
      </c>
      <c r="B165" s="1"/>
      <c r="C165">
        <v>1</v>
      </c>
      <c r="D165">
        <v>3</v>
      </c>
      <c r="E165">
        <v>3</v>
      </c>
      <c r="F165">
        <v>2</v>
      </c>
      <c r="G165">
        <v>2</v>
      </c>
      <c r="H165">
        <v>1</v>
      </c>
      <c r="I165">
        <v>3</v>
      </c>
      <c r="J165" s="37">
        <v>3</v>
      </c>
      <c r="K165">
        <v>3</v>
      </c>
      <c r="L165">
        <v>1</v>
      </c>
      <c r="M165">
        <v>2</v>
      </c>
      <c r="N165">
        <v>1</v>
      </c>
      <c r="O165">
        <v>3</v>
      </c>
      <c r="P165">
        <v>3</v>
      </c>
      <c r="Q165">
        <v>2</v>
      </c>
      <c r="R165">
        <v>3</v>
      </c>
      <c r="S165">
        <v>3</v>
      </c>
      <c r="T165">
        <v>3</v>
      </c>
      <c r="U165">
        <v>3</v>
      </c>
      <c r="V165" s="37">
        <f>LOOKUP(U165,{1,2,3},{3,2,1})</f>
        <v>1</v>
      </c>
      <c r="W165" s="2">
        <f t="shared" si="6"/>
        <v>39</v>
      </c>
      <c r="X165" s="3">
        <f t="shared" si="7"/>
        <v>2.29</v>
      </c>
      <c r="Y165" s="1"/>
    </row>
    <row r="166" spans="1:25" x14ac:dyDescent="0.3">
      <c r="A166" s="30">
        <v>184</v>
      </c>
      <c r="B166" s="1"/>
      <c r="C166">
        <v>1</v>
      </c>
      <c r="D166">
        <v>3</v>
      </c>
      <c r="E166">
        <v>3</v>
      </c>
      <c r="F166">
        <v>1</v>
      </c>
      <c r="G166">
        <v>1</v>
      </c>
      <c r="H166">
        <v>1</v>
      </c>
      <c r="I166">
        <v>1</v>
      </c>
      <c r="J166" s="37">
        <v>3</v>
      </c>
      <c r="K166">
        <v>3</v>
      </c>
      <c r="L166">
        <v>1</v>
      </c>
      <c r="M166">
        <v>3</v>
      </c>
      <c r="N166">
        <v>1</v>
      </c>
      <c r="O166">
        <v>3</v>
      </c>
      <c r="P166">
        <v>1</v>
      </c>
      <c r="Q166">
        <v>2</v>
      </c>
      <c r="R166">
        <v>3</v>
      </c>
      <c r="S166">
        <v>3</v>
      </c>
      <c r="T166">
        <v>1</v>
      </c>
      <c r="U166">
        <v>1</v>
      </c>
      <c r="V166" s="37">
        <f>LOOKUP(U166,{1,2,3},{3,2,1})</f>
        <v>3</v>
      </c>
      <c r="W166" s="2">
        <f t="shared" si="6"/>
        <v>34</v>
      </c>
      <c r="X166" s="3">
        <f t="shared" si="7"/>
        <v>2</v>
      </c>
      <c r="Y166" s="1"/>
    </row>
    <row r="167" spans="1:25" x14ac:dyDescent="0.3">
      <c r="A167" s="30">
        <v>185</v>
      </c>
      <c r="B167" s="1"/>
      <c r="C167">
        <v>1</v>
      </c>
      <c r="D167">
        <v>3</v>
      </c>
      <c r="E167">
        <v>3</v>
      </c>
      <c r="F167">
        <v>1</v>
      </c>
      <c r="G167">
        <v>1</v>
      </c>
      <c r="H167">
        <v>1</v>
      </c>
      <c r="I167">
        <v>2</v>
      </c>
      <c r="J167" s="37">
        <v>3</v>
      </c>
      <c r="K167">
        <v>2</v>
      </c>
      <c r="L167">
        <v>3</v>
      </c>
      <c r="M167">
        <v>3</v>
      </c>
      <c r="N167">
        <v>1</v>
      </c>
      <c r="O167">
        <v>2</v>
      </c>
      <c r="P167">
        <v>3</v>
      </c>
      <c r="Q167">
        <v>2</v>
      </c>
      <c r="R167">
        <v>3</v>
      </c>
      <c r="S167">
        <v>3</v>
      </c>
      <c r="T167">
        <v>2</v>
      </c>
      <c r="U167">
        <v>1</v>
      </c>
      <c r="V167" s="37">
        <f>LOOKUP(U167,{1,2,3},{3,2,1})</f>
        <v>3</v>
      </c>
      <c r="W167" s="2">
        <f t="shared" si="6"/>
        <v>38</v>
      </c>
      <c r="X167" s="3">
        <f t="shared" si="7"/>
        <v>2.2400000000000002</v>
      </c>
      <c r="Y167" s="1"/>
    </row>
    <row r="168" spans="1:25" x14ac:dyDescent="0.3">
      <c r="A168" s="30">
        <v>186</v>
      </c>
      <c r="B168" s="1"/>
      <c r="C168">
        <v>1</v>
      </c>
      <c r="D168">
        <v>3</v>
      </c>
      <c r="E168">
        <v>2</v>
      </c>
      <c r="F168">
        <v>3</v>
      </c>
      <c r="G168">
        <v>1</v>
      </c>
      <c r="H168">
        <v>3</v>
      </c>
      <c r="I168">
        <v>1</v>
      </c>
      <c r="J168" s="37">
        <v>3</v>
      </c>
      <c r="K168">
        <v>1</v>
      </c>
      <c r="L168">
        <v>3</v>
      </c>
      <c r="M168">
        <v>2</v>
      </c>
      <c r="N168">
        <v>2</v>
      </c>
      <c r="O168">
        <v>1</v>
      </c>
      <c r="P168">
        <v>1</v>
      </c>
      <c r="Q168">
        <v>3</v>
      </c>
      <c r="R168">
        <v>3</v>
      </c>
      <c r="S168">
        <v>3</v>
      </c>
      <c r="T168">
        <v>1</v>
      </c>
      <c r="U168">
        <v>3</v>
      </c>
      <c r="V168" s="37">
        <f>LOOKUP(U168,{1,2,3},{3,2,1})</f>
        <v>1</v>
      </c>
      <c r="W168" s="2">
        <f t="shared" si="6"/>
        <v>34</v>
      </c>
      <c r="X168" s="3">
        <f t="shared" si="7"/>
        <v>2</v>
      </c>
      <c r="Y168" s="1"/>
    </row>
    <row r="169" spans="1:25" x14ac:dyDescent="0.3">
      <c r="A169" s="30">
        <v>187</v>
      </c>
      <c r="B169" s="1"/>
      <c r="C169">
        <v>1</v>
      </c>
      <c r="D169">
        <v>2</v>
      </c>
      <c r="E169">
        <v>1</v>
      </c>
      <c r="F169">
        <v>2</v>
      </c>
      <c r="G169">
        <v>2</v>
      </c>
      <c r="H169">
        <v>2</v>
      </c>
      <c r="I169">
        <v>2</v>
      </c>
      <c r="J169" s="37">
        <v>3</v>
      </c>
      <c r="K169">
        <v>3</v>
      </c>
      <c r="L169">
        <v>2</v>
      </c>
      <c r="M169">
        <v>3</v>
      </c>
      <c r="N169">
        <v>2</v>
      </c>
      <c r="O169">
        <v>3</v>
      </c>
      <c r="P169">
        <v>2</v>
      </c>
      <c r="Q169">
        <v>2</v>
      </c>
      <c r="R169">
        <v>3</v>
      </c>
      <c r="S169">
        <v>3</v>
      </c>
      <c r="T169">
        <v>2</v>
      </c>
      <c r="U169">
        <v>1</v>
      </c>
      <c r="V169" s="37">
        <f>LOOKUP(U169,{1,2,3},{3,2,1})</f>
        <v>3</v>
      </c>
      <c r="W169" s="2">
        <f t="shared" si="6"/>
        <v>39</v>
      </c>
      <c r="X169" s="3">
        <f t="shared" si="7"/>
        <v>2.29</v>
      </c>
      <c r="Y169" s="1"/>
    </row>
    <row r="170" spans="1:25" x14ac:dyDescent="0.3">
      <c r="A170" s="30">
        <v>188</v>
      </c>
      <c r="B170" s="1"/>
      <c r="C170">
        <v>1</v>
      </c>
      <c r="D170">
        <v>3</v>
      </c>
      <c r="E170">
        <v>3</v>
      </c>
      <c r="F170">
        <v>2</v>
      </c>
      <c r="G170">
        <v>1</v>
      </c>
      <c r="H170">
        <v>2</v>
      </c>
      <c r="I170">
        <v>1</v>
      </c>
      <c r="J170" s="37">
        <v>3</v>
      </c>
      <c r="K170">
        <v>3</v>
      </c>
      <c r="L170">
        <v>2</v>
      </c>
      <c r="M170">
        <v>2</v>
      </c>
      <c r="N170">
        <v>1</v>
      </c>
      <c r="O170">
        <v>1</v>
      </c>
      <c r="P170">
        <v>3</v>
      </c>
      <c r="Q170">
        <v>3</v>
      </c>
      <c r="R170">
        <v>3</v>
      </c>
      <c r="S170">
        <v>3</v>
      </c>
      <c r="T170">
        <v>1</v>
      </c>
      <c r="U170">
        <v>2</v>
      </c>
      <c r="V170" s="37">
        <f>LOOKUP(U170,{1,2,3},{3,2,1})</f>
        <v>2</v>
      </c>
      <c r="W170" s="2">
        <f t="shared" si="6"/>
        <v>36</v>
      </c>
      <c r="X170" s="3">
        <f t="shared" si="7"/>
        <v>2.12</v>
      </c>
      <c r="Y170" s="1"/>
    </row>
    <row r="171" spans="1:25" x14ac:dyDescent="0.3">
      <c r="A171" s="30">
        <v>189</v>
      </c>
      <c r="B171" s="1"/>
      <c r="C171">
        <v>1</v>
      </c>
      <c r="D171">
        <v>3</v>
      </c>
      <c r="E171">
        <v>3</v>
      </c>
      <c r="F171">
        <v>1</v>
      </c>
      <c r="G171">
        <v>2</v>
      </c>
      <c r="H171">
        <v>2</v>
      </c>
      <c r="I171">
        <v>2</v>
      </c>
      <c r="J171" s="37">
        <v>3</v>
      </c>
      <c r="K171">
        <v>3</v>
      </c>
      <c r="L171">
        <v>3</v>
      </c>
      <c r="M171">
        <v>2</v>
      </c>
      <c r="N171">
        <v>1</v>
      </c>
      <c r="O171">
        <v>2</v>
      </c>
      <c r="P171">
        <v>2</v>
      </c>
      <c r="Q171">
        <v>2</v>
      </c>
      <c r="R171">
        <v>3</v>
      </c>
      <c r="S171">
        <v>3</v>
      </c>
      <c r="T171">
        <v>1</v>
      </c>
      <c r="U171">
        <v>1</v>
      </c>
      <c r="V171" s="37">
        <f>LOOKUP(U171,{1,2,3},{3,2,1})</f>
        <v>3</v>
      </c>
      <c r="W171" s="2">
        <f t="shared" si="6"/>
        <v>38</v>
      </c>
      <c r="X171" s="3">
        <f t="shared" si="7"/>
        <v>2.2400000000000002</v>
      </c>
      <c r="Y171" s="1"/>
    </row>
    <row r="172" spans="1:25" x14ac:dyDescent="0.3">
      <c r="A172" s="30">
        <v>190</v>
      </c>
      <c r="B172" s="1"/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37">
        <v>3</v>
      </c>
      <c r="K172">
        <v>2</v>
      </c>
      <c r="L172">
        <v>3</v>
      </c>
      <c r="M172">
        <v>3</v>
      </c>
      <c r="N172">
        <v>1</v>
      </c>
      <c r="O172">
        <v>1</v>
      </c>
      <c r="P172">
        <v>1</v>
      </c>
      <c r="Q172">
        <v>2</v>
      </c>
      <c r="R172">
        <v>3</v>
      </c>
      <c r="S172">
        <v>3</v>
      </c>
      <c r="T172">
        <v>1</v>
      </c>
      <c r="U172">
        <v>1</v>
      </c>
      <c r="V172" s="37">
        <f>LOOKUP(U172,{1,2,3},{3,2,1})</f>
        <v>3</v>
      </c>
      <c r="W172" s="2">
        <f t="shared" si="6"/>
        <v>29</v>
      </c>
      <c r="X172" s="3">
        <f t="shared" si="7"/>
        <v>1.71</v>
      </c>
      <c r="Y172" s="1"/>
    </row>
    <row r="173" spans="1:25" x14ac:dyDescent="0.3">
      <c r="A173" s="30">
        <v>191</v>
      </c>
      <c r="B173" s="1"/>
      <c r="C173">
        <v>1</v>
      </c>
      <c r="D173">
        <v>3</v>
      </c>
      <c r="E173">
        <v>3</v>
      </c>
      <c r="F173">
        <v>2</v>
      </c>
      <c r="G173">
        <v>1</v>
      </c>
      <c r="H173">
        <v>1</v>
      </c>
      <c r="I173">
        <v>2</v>
      </c>
      <c r="J173" s="37">
        <v>3</v>
      </c>
      <c r="K173">
        <v>2</v>
      </c>
      <c r="L173">
        <v>2</v>
      </c>
      <c r="M173">
        <v>1</v>
      </c>
      <c r="N173">
        <v>1</v>
      </c>
      <c r="O173">
        <v>2</v>
      </c>
      <c r="P173">
        <v>2</v>
      </c>
      <c r="Q173">
        <v>2</v>
      </c>
      <c r="R173">
        <v>3</v>
      </c>
      <c r="S173">
        <v>3</v>
      </c>
      <c r="T173">
        <v>2</v>
      </c>
      <c r="U173">
        <v>1</v>
      </c>
      <c r="V173" s="37">
        <f>LOOKUP(U173,{1,2,3},{3,2,1})</f>
        <v>3</v>
      </c>
      <c r="W173" s="2">
        <f t="shared" si="6"/>
        <v>35</v>
      </c>
      <c r="X173" s="3">
        <f t="shared" si="7"/>
        <v>2.06</v>
      </c>
      <c r="Y173" s="1"/>
    </row>
    <row r="174" spans="1:25" x14ac:dyDescent="0.3">
      <c r="A174" s="30">
        <v>192</v>
      </c>
      <c r="B174" s="1"/>
      <c r="C174">
        <v>1</v>
      </c>
      <c r="D174">
        <v>1</v>
      </c>
      <c r="E174">
        <v>2</v>
      </c>
      <c r="F174">
        <v>1</v>
      </c>
      <c r="G174">
        <v>2</v>
      </c>
      <c r="H174">
        <v>1</v>
      </c>
      <c r="I174">
        <v>1</v>
      </c>
      <c r="J174" s="37">
        <v>3</v>
      </c>
      <c r="K174">
        <v>2</v>
      </c>
      <c r="L174">
        <v>3</v>
      </c>
      <c r="M174">
        <v>2</v>
      </c>
      <c r="N174">
        <v>1</v>
      </c>
      <c r="O174">
        <v>2</v>
      </c>
      <c r="P174">
        <v>2</v>
      </c>
      <c r="Q174">
        <v>1</v>
      </c>
      <c r="R174">
        <v>3</v>
      </c>
      <c r="S174">
        <v>3</v>
      </c>
      <c r="T174">
        <v>2</v>
      </c>
      <c r="U174">
        <v>1</v>
      </c>
      <c r="V174" s="37">
        <f>LOOKUP(U174,{1,2,3},{3,2,1})</f>
        <v>3</v>
      </c>
      <c r="W174" s="2">
        <f t="shared" si="6"/>
        <v>32</v>
      </c>
      <c r="X174" s="3">
        <f t="shared" si="7"/>
        <v>1.88</v>
      </c>
      <c r="Y174" s="1"/>
    </row>
    <row r="175" spans="1:25" x14ac:dyDescent="0.3">
      <c r="A175" s="30">
        <v>193</v>
      </c>
      <c r="B175" s="1"/>
      <c r="C175">
        <v>1</v>
      </c>
      <c r="D175">
        <v>2</v>
      </c>
      <c r="E175">
        <v>1</v>
      </c>
      <c r="F175">
        <v>2</v>
      </c>
      <c r="G175">
        <v>1</v>
      </c>
      <c r="H175">
        <v>1</v>
      </c>
      <c r="I175">
        <v>2</v>
      </c>
      <c r="J175" s="37">
        <v>3</v>
      </c>
      <c r="K175">
        <v>2</v>
      </c>
      <c r="L175">
        <v>2</v>
      </c>
      <c r="M175">
        <v>3</v>
      </c>
      <c r="N175">
        <v>2</v>
      </c>
      <c r="O175">
        <v>2</v>
      </c>
      <c r="P175">
        <v>2</v>
      </c>
      <c r="Q175">
        <v>2</v>
      </c>
      <c r="R175">
        <v>3</v>
      </c>
      <c r="S175">
        <v>3</v>
      </c>
      <c r="T175">
        <v>2</v>
      </c>
      <c r="U175">
        <v>2</v>
      </c>
      <c r="V175" s="37">
        <f>LOOKUP(U175,{1,2,3},{3,2,1})</f>
        <v>2</v>
      </c>
      <c r="W175" s="2">
        <f t="shared" si="6"/>
        <v>34</v>
      </c>
      <c r="X175" s="3">
        <f t="shared" si="7"/>
        <v>2</v>
      </c>
      <c r="Y175" s="1"/>
    </row>
    <row r="176" spans="1:25" x14ac:dyDescent="0.3">
      <c r="A176" s="30">
        <v>194</v>
      </c>
      <c r="B176" s="1"/>
      <c r="C176">
        <v>1</v>
      </c>
      <c r="D176">
        <v>2</v>
      </c>
      <c r="E176">
        <v>2</v>
      </c>
      <c r="F176">
        <v>2</v>
      </c>
      <c r="G176">
        <v>1</v>
      </c>
      <c r="H176">
        <v>1</v>
      </c>
      <c r="I176">
        <v>1</v>
      </c>
      <c r="J176" s="37">
        <v>3</v>
      </c>
      <c r="K176">
        <v>3</v>
      </c>
      <c r="L176">
        <v>2</v>
      </c>
      <c r="M176">
        <v>3</v>
      </c>
      <c r="N176">
        <v>1</v>
      </c>
      <c r="O176">
        <v>3</v>
      </c>
      <c r="P176">
        <v>1</v>
      </c>
      <c r="Q176">
        <v>1</v>
      </c>
      <c r="R176">
        <v>3</v>
      </c>
      <c r="S176">
        <v>3</v>
      </c>
      <c r="T176">
        <v>2</v>
      </c>
      <c r="U176">
        <v>1</v>
      </c>
      <c r="V176" s="37">
        <f>LOOKUP(U176,{1,2,3},{3,2,1})</f>
        <v>3</v>
      </c>
      <c r="W176" s="2">
        <f t="shared" si="6"/>
        <v>34</v>
      </c>
      <c r="X176" s="3">
        <f t="shared" si="7"/>
        <v>2</v>
      </c>
      <c r="Y176" s="1"/>
    </row>
    <row r="177" spans="1:25" x14ac:dyDescent="0.3">
      <c r="A177" s="30">
        <v>196</v>
      </c>
      <c r="B177" s="1"/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 s="37">
        <v>3</v>
      </c>
      <c r="K177">
        <v>2</v>
      </c>
      <c r="L177">
        <v>2</v>
      </c>
      <c r="M177">
        <v>3</v>
      </c>
      <c r="N177">
        <v>1</v>
      </c>
      <c r="O177">
        <v>2</v>
      </c>
      <c r="P177">
        <v>1</v>
      </c>
      <c r="Q177">
        <v>1</v>
      </c>
      <c r="R177">
        <v>3</v>
      </c>
      <c r="S177">
        <v>3</v>
      </c>
      <c r="T177">
        <v>1</v>
      </c>
      <c r="U177">
        <v>1</v>
      </c>
      <c r="V177" s="37">
        <f>LOOKUP(U177,{1,2,3},{3,2,1})</f>
        <v>3</v>
      </c>
      <c r="W177" s="2">
        <f t="shared" si="6"/>
        <v>28</v>
      </c>
      <c r="X177" s="3">
        <f t="shared" si="7"/>
        <v>1.65</v>
      </c>
      <c r="Y177" s="1"/>
    </row>
    <row r="178" spans="1:25" ht="15" thickBot="1" x14ac:dyDescent="0.35">
      <c r="A178" s="28">
        <v>197</v>
      </c>
      <c r="B178" s="1"/>
      <c r="C178" s="5">
        <v>1</v>
      </c>
      <c r="D178" s="5">
        <v>1</v>
      </c>
      <c r="E178" s="5">
        <v>2</v>
      </c>
      <c r="F178" s="5">
        <v>1</v>
      </c>
      <c r="G178" s="5">
        <v>1</v>
      </c>
      <c r="H178" s="5">
        <v>1</v>
      </c>
      <c r="I178" s="5">
        <v>1</v>
      </c>
      <c r="J178" s="38">
        <v>3</v>
      </c>
      <c r="K178" s="5">
        <v>2</v>
      </c>
      <c r="L178" s="5">
        <v>3</v>
      </c>
      <c r="M178" s="5">
        <v>3</v>
      </c>
      <c r="N178" s="5">
        <v>1</v>
      </c>
      <c r="O178" s="5">
        <v>2</v>
      </c>
      <c r="P178" s="5">
        <v>1</v>
      </c>
      <c r="Q178" s="5">
        <v>1</v>
      </c>
      <c r="R178" s="5">
        <v>3</v>
      </c>
      <c r="S178" s="5">
        <v>2</v>
      </c>
      <c r="T178" s="5">
        <v>1</v>
      </c>
      <c r="U178">
        <v>1</v>
      </c>
      <c r="V178" s="37">
        <f>LOOKUP(U178,{1,2,3},{3,2,1})</f>
        <v>3</v>
      </c>
      <c r="W178" s="4">
        <f t="shared" si="6"/>
        <v>29</v>
      </c>
      <c r="X178" s="6">
        <f t="shared" si="7"/>
        <v>1.71</v>
      </c>
      <c r="Y178" s="1"/>
    </row>
    <row r="179" spans="1:25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37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37"/>
      <c r="W179" s="1"/>
      <c r="X179" s="1"/>
      <c r="Y179" s="1"/>
    </row>
    <row r="180" spans="1:25" x14ac:dyDescent="0.3">
      <c r="A180" s="1"/>
      <c r="B180" s="1"/>
      <c r="C180" s="1"/>
      <c r="D180" t="s">
        <v>1074</v>
      </c>
      <c r="E180" t="s">
        <v>1074</v>
      </c>
      <c r="F180" t="s">
        <v>1074</v>
      </c>
      <c r="G180" t="s">
        <v>1074</v>
      </c>
      <c r="H180" t="s">
        <v>1074</v>
      </c>
      <c r="I180" t="s">
        <v>1074</v>
      </c>
      <c r="J180" t="s">
        <v>1074</v>
      </c>
      <c r="K180" t="s">
        <v>1074</v>
      </c>
      <c r="L180" t="s">
        <v>1074</v>
      </c>
      <c r="M180" t="s">
        <v>1074</v>
      </c>
      <c r="N180" t="s">
        <v>1074</v>
      </c>
      <c r="O180" t="s">
        <v>1074</v>
      </c>
      <c r="P180" t="s">
        <v>1074</v>
      </c>
      <c r="Q180" t="s">
        <v>1074</v>
      </c>
      <c r="R180" t="s">
        <v>1074</v>
      </c>
      <c r="S180" t="s">
        <v>1074</v>
      </c>
      <c r="T180" t="s">
        <v>1074</v>
      </c>
      <c r="U180" s="1"/>
      <c r="V180" t="s">
        <v>1074</v>
      </c>
      <c r="W180" t="s">
        <v>1075</v>
      </c>
      <c r="Y180" s="1" t="s">
        <v>440</v>
      </c>
    </row>
    <row r="181" spans="1:25" x14ac:dyDescent="0.3">
      <c r="A181" s="1"/>
      <c r="B181" s="1"/>
      <c r="C181" s="1"/>
      <c r="D181">
        <f t="shared" ref="D181:T181" si="8">COUNTIF(D4:D178,1)</f>
        <v>38</v>
      </c>
      <c r="E181">
        <f t="shared" si="8"/>
        <v>32</v>
      </c>
      <c r="F181">
        <f t="shared" si="8"/>
        <v>122</v>
      </c>
      <c r="G181">
        <f t="shared" si="8"/>
        <v>121</v>
      </c>
      <c r="H181">
        <f t="shared" si="8"/>
        <v>146</v>
      </c>
      <c r="I181">
        <f t="shared" si="8"/>
        <v>123</v>
      </c>
      <c r="J181">
        <f t="shared" si="8"/>
        <v>0</v>
      </c>
      <c r="K181">
        <f t="shared" si="8"/>
        <v>39</v>
      </c>
      <c r="L181">
        <f t="shared" si="8"/>
        <v>11</v>
      </c>
      <c r="M181">
        <f t="shared" si="8"/>
        <v>24</v>
      </c>
      <c r="N181">
        <f t="shared" si="8"/>
        <v>157</v>
      </c>
      <c r="O181">
        <f t="shared" si="8"/>
        <v>50</v>
      </c>
      <c r="P181">
        <f t="shared" si="8"/>
        <v>89</v>
      </c>
      <c r="Q181">
        <f t="shared" si="8"/>
        <v>61</v>
      </c>
      <c r="R181">
        <f t="shared" si="8"/>
        <v>10</v>
      </c>
      <c r="S181">
        <f t="shared" si="8"/>
        <v>13</v>
      </c>
      <c r="T181">
        <f t="shared" si="8"/>
        <v>109</v>
      </c>
      <c r="U181" s="1"/>
      <c r="V181">
        <f>COUNTIF(V4:V178,1)</f>
        <v>15</v>
      </c>
      <c r="W181">
        <f>ROUND(AVERAGE(W7:W176),2)</f>
        <v>32.33</v>
      </c>
      <c r="X181" s="1"/>
      <c r="Y181" s="1"/>
    </row>
    <row r="182" spans="1:25" x14ac:dyDescent="0.3">
      <c r="A182" s="1"/>
      <c r="B182" s="1"/>
      <c r="C182" s="1"/>
      <c r="D182" t="s">
        <v>1097</v>
      </c>
      <c r="E182" t="s">
        <v>1097</v>
      </c>
      <c r="F182" t="s">
        <v>1097</v>
      </c>
      <c r="G182" t="s">
        <v>1097</v>
      </c>
      <c r="H182" t="s">
        <v>1097</v>
      </c>
      <c r="I182" t="s">
        <v>1097</v>
      </c>
      <c r="J182" t="s">
        <v>1097</v>
      </c>
      <c r="K182" t="s">
        <v>1097</v>
      </c>
      <c r="L182" t="s">
        <v>1097</v>
      </c>
      <c r="M182" t="s">
        <v>1097</v>
      </c>
      <c r="N182" t="s">
        <v>1097</v>
      </c>
      <c r="O182" t="s">
        <v>1097</v>
      </c>
      <c r="P182" t="s">
        <v>1097</v>
      </c>
      <c r="Q182" t="s">
        <v>1097</v>
      </c>
      <c r="R182" t="s">
        <v>1097</v>
      </c>
      <c r="S182" t="s">
        <v>1097</v>
      </c>
      <c r="T182" t="s">
        <v>1097</v>
      </c>
      <c r="U182" s="1"/>
      <c r="V182" t="s">
        <v>1097</v>
      </c>
      <c r="W182" s="1"/>
      <c r="X182" s="1"/>
      <c r="Y182" s="1"/>
    </row>
    <row r="183" spans="1:25" x14ac:dyDescent="0.3">
      <c r="A183" s="1"/>
      <c r="B183" s="1"/>
      <c r="C183" s="1"/>
      <c r="D183">
        <f t="shared" ref="D183:T183" si="9">COUNTIF(D4:D178,2)</f>
        <v>72</v>
      </c>
      <c r="E183">
        <f t="shared" si="9"/>
        <v>45</v>
      </c>
      <c r="F183">
        <f t="shared" si="9"/>
        <v>41</v>
      </c>
      <c r="G183">
        <f t="shared" si="9"/>
        <v>49</v>
      </c>
      <c r="H183">
        <f t="shared" si="9"/>
        <v>24</v>
      </c>
      <c r="I183">
        <f t="shared" si="9"/>
        <v>42</v>
      </c>
      <c r="J183">
        <f t="shared" si="9"/>
        <v>0</v>
      </c>
      <c r="K183">
        <f t="shared" si="9"/>
        <v>91</v>
      </c>
      <c r="L183">
        <f t="shared" si="9"/>
        <v>53</v>
      </c>
      <c r="M183">
        <f t="shared" si="9"/>
        <v>66</v>
      </c>
      <c r="N183">
        <f t="shared" si="9"/>
        <v>15</v>
      </c>
      <c r="O183">
        <f t="shared" si="9"/>
        <v>91</v>
      </c>
      <c r="P183">
        <f t="shared" si="9"/>
        <v>70</v>
      </c>
      <c r="Q183">
        <f t="shared" si="9"/>
        <v>84</v>
      </c>
      <c r="R183">
        <f t="shared" si="9"/>
        <v>36</v>
      </c>
      <c r="S183">
        <f t="shared" si="9"/>
        <v>29</v>
      </c>
      <c r="T183">
        <f t="shared" si="9"/>
        <v>51</v>
      </c>
      <c r="U183" s="1"/>
      <c r="V183">
        <f>COUNTIF(V4:V178,2)</f>
        <v>63</v>
      </c>
      <c r="W183" s="1"/>
      <c r="X183" s="1"/>
      <c r="Y183" s="1"/>
    </row>
    <row r="184" spans="1:25" x14ac:dyDescent="0.3">
      <c r="A184" s="1"/>
      <c r="B184" s="1"/>
      <c r="C184" s="1"/>
      <c r="D184" t="s">
        <v>1117</v>
      </c>
      <c r="E184" t="s">
        <v>1117</v>
      </c>
      <c r="F184" t="s">
        <v>1117</v>
      </c>
      <c r="G184" t="s">
        <v>1117</v>
      </c>
      <c r="H184" t="s">
        <v>1117</v>
      </c>
      <c r="I184" t="s">
        <v>1117</v>
      </c>
      <c r="J184" t="s">
        <v>1117</v>
      </c>
      <c r="K184" t="s">
        <v>1117</v>
      </c>
      <c r="L184" t="s">
        <v>1117</v>
      </c>
      <c r="M184" t="s">
        <v>1117</v>
      </c>
      <c r="N184" t="s">
        <v>1117</v>
      </c>
      <c r="O184" t="s">
        <v>1117</v>
      </c>
      <c r="P184" t="s">
        <v>1117</v>
      </c>
      <c r="Q184" t="s">
        <v>1117</v>
      </c>
      <c r="R184" t="s">
        <v>1117</v>
      </c>
      <c r="S184" t="s">
        <v>1117</v>
      </c>
      <c r="T184" t="s">
        <v>1117</v>
      </c>
      <c r="U184" s="1"/>
      <c r="V184" t="s">
        <v>1117</v>
      </c>
      <c r="W184" s="1"/>
      <c r="X184" s="1"/>
      <c r="Y184" s="1"/>
    </row>
    <row r="185" spans="1:25" x14ac:dyDescent="0.3">
      <c r="A185" s="1"/>
      <c r="B185" s="1"/>
      <c r="C185" s="1"/>
      <c r="D185">
        <f t="shared" ref="D185:T185" si="10">COUNTIF(D4:D178,3)</f>
        <v>64</v>
      </c>
      <c r="E185">
        <f t="shared" si="10"/>
        <v>97</v>
      </c>
      <c r="F185">
        <f t="shared" si="10"/>
        <v>9</v>
      </c>
      <c r="G185">
        <f t="shared" si="10"/>
        <v>4</v>
      </c>
      <c r="H185">
        <f t="shared" si="10"/>
        <v>4</v>
      </c>
      <c r="I185">
        <f t="shared" si="10"/>
        <v>8</v>
      </c>
      <c r="J185">
        <f t="shared" si="10"/>
        <v>174</v>
      </c>
      <c r="K185">
        <f t="shared" si="10"/>
        <v>44</v>
      </c>
      <c r="L185">
        <f t="shared" si="10"/>
        <v>110</v>
      </c>
      <c r="M185">
        <f t="shared" si="10"/>
        <v>84</v>
      </c>
      <c r="N185">
        <f t="shared" si="10"/>
        <v>2</v>
      </c>
      <c r="O185">
        <f t="shared" si="10"/>
        <v>33</v>
      </c>
      <c r="P185">
        <f t="shared" si="10"/>
        <v>15</v>
      </c>
      <c r="Q185">
        <f t="shared" si="10"/>
        <v>28</v>
      </c>
      <c r="R185">
        <f t="shared" si="10"/>
        <v>127</v>
      </c>
      <c r="S185">
        <f t="shared" si="10"/>
        <v>132</v>
      </c>
      <c r="T185">
        <f t="shared" si="10"/>
        <v>13</v>
      </c>
      <c r="U185" s="1"/>
      <c r="V185">
        <f>COUNTIF(V4:V178,3)</f>
        <v>96</v>
      </c>
      <c r="W185" s="1"/>
      <c r="X185" s="1"/>
      <c r="Y185" s="1"/>
    </row>
    <row r="186" spans="1:25" x14ac:dyDescent="0.3">
      <c r="A186" s="1"/>
      <c r="B186" s="1"/>
      <c r="C186" s="1"/>
      <c r="D186" t="s">
        <v>1068</v>
      </c>
      <c r="E186" t="s">
        <v>1068</v>
      </c>
      <c r="F186" t="s">
        <v>1068</v>
      </c>
      <c r="G186" t="s">
        <v>1068</v>
      </c>
      <c r="H186" t="s">
        <v>1068</v>
      </c>
      <c r="I186" t="s">
        <v>1068</v>
      </c>
      <c r="J186" t="s">
        <v>1068</v>
      </c>
      <c r="K186" t="s">
        <v>1068</v>
      </c>
      <c r="L186" t="s">
        <v>1068</v>
      </c>
      <c r="M186" t="s">
        <v>1068</v>
      </c>
      <c r="N186" t="s">
        <v>1068</v>
      </c>
      <c r="O186" t="s">
        <v>1068</v>
      </c>
      <c r="P186" t="s">
        <v>1068</v>
      </c>
      <c r="Q186" t="s">
        <v>1068</v>
      </c>
      <c r="R186" t="s">
        <v>1068</v>
      </c>
      <c r="S186" t="s">
        <v>1068</v>
      </c>
      <c r="T186" t="s">
        <v>1068</v>
      </c>
      <c r="U186" s="1"/>
      <c r="V186" t="s">
        <v>1068</v>
      </c>
      <c r="W186" s="1"/>
      <c r="X186" s="1"/>
      <c r="Y186" s="1"/>
    </row>
    <row r="187" spans="1:25" x14ac:dyDescent="0.3">
      <c r="A187" s="1"/>
      <c r="B187" s="1"/>
      <c r="C187" s="1"/>
      <c r="D187">
        <f t="shared" ref="D187:T187" si="11">COUNT(D4:D178)</f>
        <v>174</v>
      </c>
      <c r="E187">
        <f t="shared" si="11"/>
        <v>174</v>
      </c>
      <c r="F187">
        <f t="shared" si="11"/>
        <v>172</v>
      </c>
      <c r="G187">
        <f t="shared" si="11"/>
        <v>174</v>
      </c>
      <c r="H187">
        <f t="shared" si="11"/>
        <v>174</v>
      </c>
      <c r="I187">
        <f t="shared" si="11"/>
        <v>173</v>
      </c>
      <c r="J187">
        <f t="shared" si="11"/>
        <v>174</v>
      </c>
      <c r="K187">
        <f t="shared" si="11"/>
        <v>174</v>
      </c>
      <c r="L187">
        <f t="shared" si="11"/>
        <v>174</v>
      </c>
      <c r="M187">
        <f t="shared" si="11"/>
        <v>174</v>
      </c>
      <c r="N187">
        <f t="shared" si="11"/>
        <v>174</v>
      </c>
      <c r="O187">
        <f t="shared" si="11"/>
        <v>174</v>
      </c>
      <c r="P187">
        <f t="shared" si="11"/>
        <v>174</v>
      </c>
      <c r="Q187">
        <f t="shared" si="11"/>
        <v>173</v>
      </c>
      <c r="R187">
        <f t="shared" si="11"/>
        <v>173</v>
      </c>
      <c r="S187">
        <f t="shared" si="11"/>
        <v>174</v>
      </c>
      <c r="T187">
        <f t="shared" si="11"/>
        <v>173</v>
      </c>
      <c r="U187" s="1"/>
      <c r="V187">
        <f>COUNT(V4:V178)</f>
        <v>174</v>
      </c>
      <c r="W187" s="1"/>
      <c r="X187" s="1"/>
      <c r="Y187" s="1"/>
    </row>
    <row r="188" spans="1:25" x14ac:dyDescent="0.3">
      <c r="A188" s="1"/>
      <c r="B188" s="1"/>
      <c r="C188" s="1"/>
      <c r="D188" t="s">
        <v>1065</v>
      </c>
      <c r="E188" t="s">
        <v>1065</v>
      </c>
      <c r="F188" t="s">
        <v>1065</v>
      </c>
      <c r="G188" t="s">
        <v>1065</v>
      </c>
      <c r="H188" t="s">
        <v>1065</v>
      </c>
      <c r="I188" t="s">
        <v>1065</v>
      </c>
      <c r="J188" t="s">
        <v>1065</v>
      </c>
      <c r="K188" t="s">
        <v>1065</v>
      </c>
      <c r="L188" t="s">
        <v>1065</v>
      </c>
      <c r="M188" t="s">
        <v>1065</v>
      </c>
      <c r="N188" t="s">
        <v>1065</v>
      </c>
      <c r="O188" t="s">
        <v>1065</v>
      </c>
      <c r="P188" t="s">
        <v>1065</v>
      </c>
      <c r="Q188" t="s">
        <v>1065</v>
      </c>
      <c r="R188" t="s">
        <v>1065</v>
      </c>
      <c r="S188" t="s">
        <v>1065</v>
      </c>
      <c r="T188" t="s">
        <v>1065</v>
      </c>
      <c r="U188" s="1"/>
      <c r="V188" t="s">
        <v>1065</v>
      </c>
      <c r="W188" s="1"/>
      <c r="X188" s="1"/>
      <c r="Y188" s="1"/>
    </row>
    <row r="189" spans="1:25" x14ac:dyDescent="0.3">
      <c r="A189" s="1"/>
      <c r="B189" s="1"/>
      <c r="C189" s="1"/>
      <c r="D189">
        <f t="shared" ref="D189:T189" si="12">ROUND(AVERAGE(D4:D178),0)</f>
        <v>2</v>
      </c>
      <c r="E189">
        <f t="shared" si="12"/>
        <v>2</v>
      </c>
      <c r="F189">
        <f t="shared" si="12"/>
        <v>1</v>
      </c>
      <c r="G189">
        <f t="shared" si="12"/>
        <v>1</v>
      </c>
      <c r="H189">
        <f t="shared" si="12"/>
        <v>1</v>
      </c>
      <c r="I189">
        <f t="shared" si="12"/>
        <v>1</v>
      </c>
      <c r="J189">
        <f t="shared" si="12"/>
        <v>3</v>
      </c>
      <c r="K189">
        <f t="shared" si="12"/>
        <v>2</v>
      </c>
      <c r="L189">
        <f t="shared" si="12"/>
        <v>3</v>
      </c>
      <c r="M189">
        <f t="shared" si="12"/>
        <v>2</v>
      </c>
      <c r="N189">
        <f t="shared" si="12"/>
        <v>1</v>
      </c>
      <c r="O189">
        <f t="shared" si="12"/>
        <v>2</v>
      </c>
      <c r="P189">
        <f t="shared" si="12"/>
        <v>2</v>
      </c>
      <c r="Q189">
        <f t="shared" si="12"/>
        <v>2</v>
      </c>
      <c r="R189">
        <f t="shared" si="12"/>
        <v>3</v>
      </c>
      <c r="S189">
        <f t="shared" si="12"/>
        <v>3</v>
      </c>
      <c r="T189">
        <f t="shared" si="12"/>
        <v>1</v>
      </c>
      <c r="U189" s="1"/>
      <c r="V189">
        <f>ROUND(AVERAGE(V4:V178),0)</f>
        <v>2</v>
      </c>
      <c r="W189" s="1"/>
      <c r="X189" s="1"/>
      <c r="Y189" s="1"/>
    </row>
    <row r="190" spans="1:25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3:25" x14ac:dyDescent="0.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3:25" x14ac:dyDescent="0.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3:25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3:25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3:25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3:25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3:25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3:25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3:25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3:25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3:25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3:25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3:25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3:25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3:25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3:25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3:25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3:25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3:25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3:25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3:25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3:25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3:25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3:25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3:25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3:25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3:25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3:25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3:25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3:25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3:25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3:25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3:25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3:25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3:25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3:25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3:25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3:25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3:25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3:25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3:25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3:25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3:25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3:25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3:25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3:25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3:25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3:25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3:25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3:25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3:25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3:25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3:25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3:25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3:25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3:25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3:25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3:25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3:25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3:25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3:25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3:25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3:25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3:25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3:25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3:25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3:25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3:25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3:25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3:25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3:25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3:25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3:25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3:25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3:25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3:25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3:25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3:25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3:25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3:25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3:25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3:25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3:25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3:25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3:25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3:25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3:25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3:25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3:25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3:25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3:25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3:25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3:25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3:25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3:25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3:25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3:25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3:25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3:25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3:25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3:25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3:25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3:25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3:25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3:25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3:25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3:25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3:25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3:25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3:25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3:25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3:25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3:25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3:25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3:25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3:25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3:25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3:25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3:25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3:25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3:25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3:25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3:25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3:25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3:25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3:25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3:25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3:25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3:25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3:25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3:25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3:25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3:25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3:25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326"/>
  <sheetViews>
    <sheetView topLeftCell="A190" workbookViewId="0">
      <selection activeCell="AG210" sqref="AG210"/>
    </sheetView>
  </sheetViews>
  <sheetFormatPr defaultRowHeight="14.4" x14ac:dyDescent="0.3"/>
  <cols>
    <col min="3" max="34" width="20.6640625" customWidth="1"/>
  </cols>
  <sheetData>
    <row r="1" spans="1:34" x14ac:dyDescent="0.3">
      <c r="A1" s="15"/>
      <c r="B1" s="1"/>
      <c r="C1" s="16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22"/>
      <c r="AB1" s="16"/>
      <c r="AC1" s="17"/>
      <c r="AD1" s="17"/>
      <c r="AE1" s="17"/>
      <c r="AF1" s="17"/>
      <c r="AG1" s="18"/>
      <c r="AH1" s="1"/>
    </row>
    <row r="2" spans="1:34" ht="15" thickBot="1" x14ac:dyDescent="0.35">
      <c r="A2" s="29"/>
      <c r="B2" s="1"/>
      <c r="C2" s="19" t="s">
        <v>176</v>
      </c>
      <c r="D2" s="20" t="s">
        <v>177</v>
      </c>
      <c r="E2" s="20" t="s">
        <v>178</v>
      </c>
      <c r="F2" s="20" t="s">
        <v>179</v>
      </c>
      <c r="G2" s="20" t="s">
        <v>180</v>
      </c>
      <c r="H2" s="20" t="s">
        <v>181</v>
      </c>
      <c r="I2" s="20" t="s">
        <v>182</v>
      </c>
      <c r="J2" s="20" t="s">
        <v>183</v>
      </c>
      <c r="K2" s="20" t="s">
        <v>184</v>
      </c>
      <c r="L2" s="20" t="s">
        <v>185</v>
      </c>
      <c r="M2" s="20" t="s">
        <v>186</v>
      </c>
      <c r="N2" s="20" t="s">
        <v>187</v>
      </c>
      <c r="O2" s="20" t="s">
        <v>188</v>
      </c>
      <c r="P2" s="20" t="s">
        <v>189</v>
      </c>
      <c r="Q2" s="20" t="s">
        <v>190</v>
      </c>
      <c r="R2" s="20" t="s">
        <v>191</v>
      </c>
      <c r="S2" s="20" t="s">
        <v>192</v>
      </c>
      <c r="T2" s="20" t="s">
        <v>193</v>
      </c>
      <c r="U2" s="20" t="s">
        <v>194</v>
      </c>
      <c r="V2" s="20" t="s">
        <v>195</v>
      </c>
      <c r="W2" s="20" t="s">
        <v>196</v>
      </c>
      <c r="X2" s="20" t="s">
        <v>197</v>
      </c>
      <c r="Y2" s="20" t="s">
        <v>198</v>
      </c>
      <c r="Z2" s="20" t="s">
        <v>199</v>
      </c>
      <c r="AA2" s="1"/>
      <c r="AB2" s="19"/>
      <c r="AC2" s="20"/>
      <c r="AD2" s="20"/>
      <c r="AE2" s="20"/>
      <c r="AF2" s="20"/>
      <c r="AG2" s="21"/>
      <c r="AH2" s="1"/>
    </row>
    <row r="3" spans="1:34" ht="15" thickBot="1" x14ac:dyDescent="0.35">
      <c r="A3" s="28"/>
      <c r="B3" s="1" t="s">
        <v>440</v>
      </c>
      <c r="C3" s="7" t="s">
        <v>504</v>
      </c>
      <c r="D3" s="8" t="s">
        <v>505</v>
      </c>
      <c r="E3" s="8" t="s">
        <v>506</v>
      </c>
      <c r="F3" s="8" t="s">
        <v>507</v>
      </c>
      <c r="G3" s="8" t="s">
        <v>508</v>
      </c>
      <c r="H3" s="8" t="s">
        <v>509</v>
      </c>
      <c r="I3" s="8" t="s">
        <v>510</v>
      </c>
      <c r="J3" s="8" t="s">
        <v>511</v>
      </c>
      <c r="K3" s="8" t="s">
        <v>512</v>
      </c>
      <c r="L3" s="8" t="s">
        <v>513</v>
      </c>
      <c r="M3" s="8" t="s">
        <v>514</v>
      </c>
      <c r="N3" s="35" t="s">
        <v>515</v>
      </c>
      <c r="O3" s="8" t="s">
        <v>516</v>
      </c>
      <c r="P3" s="8" t="s">
        <v>517</v>
      </c>
      <c r="Q3" s="8" t="s">
        <v>518</v>
      </c>
      <c r="R3" s="8" t="s">
        <v>519</v>
      </c>
      <c r="S3" s="8" t="s">
        <v>520</v>
      </c>
      <c r="T3" s="8" t="s">
        <v>521</v>
      </c>
      <c r="U3" s="8" t="s">
        <v>522</v>
      </c>
      <c r="V3" s="8" t="s">
        <v>523</v>
      </c>
      <c r="W3" s="8" t="s">
        <v>524</v>
      </c>
      <c r="X3" s="9" t="s">
        <v>525</v>
      </c>
      <c r="Y3" s="7" t="s">
        <v>526</v>
      </c>
      <c r="Z3" s="9" t="s">
        <v>527</v>
      </c>
      <c r="AA3" s="53"/>
      <c r="AB3" s="7">
        <v>1</v>
      </c>
      <c r="AC3" s="8" t="s">
        <v>528</v>
      </c>
      <c r="AD3" s="8">
        <v>2</v>
      </c>
      <c r="AE3" s="8" t="s">
        <v>529</v>
      </c>
      <c r="AF3" s="8">
        <v>3</v>
      </c>
      <c r="AG3" s="9" t="s">
        <v>530</v>
      </c>
      <c r="AH3" s="1" t="s">
        <v>440</v>
      </c>
    </row>
    <row r="4" spans="1:34" x14ac:dyDescent="0.3">
      <c r="A4" s="30">
        <v>2</v>
      </c>
      <c r="B4" s="1"/>
      <c r="C4" s="2">
        <v>1</v>
      </c>
      <c r="D4">
        <v>2</v>
      </c>
      <c r="E4">
        <v>1</v>
      </c>
      <c r="F4">
        <v>4</v>
      </c>
      <c r="G4">
        <v>3</v>
      </c>
      <c r="H4">
        <v>2</v>
      </c>
      <c r="I4">
        <v>3</v>
      </c>
      <c r="J4">
        <v>3</v>
      </c>
      <c r="K4">
        <v>3</v>
      </c>
      <c r="L4">
        <v>2</v>
      </c>
      <c r="M4">
        <v>4</v>
      </c>
      <c r="N4" s="37">
        <v>2</v>
      </c>
      <c r="O4">
        <v>2</v>
      </c>
      <c r="P4">
        <v>2</v>
      </c>
      <c r="Q4">
        <v>2</v>
      </c>
      <c r="R4">
        <v>2</v>
      </c>
      <c r="S4">
        <v>4</v>
      </c>
      <c r="T4">
        <v>4</v>
      </c>
      <c r="U4">
        <v>3</v>
      </c>
      <c r="V4">
        <v>3</v>
      </c>
      <c r="W4">
        <v>3</v>
      </c>
      <c r="X4">
        <v>3</v>
      </c>
      <c r="Y4" s="2">
        <f t="shared" ref="Y4:Y67" si="0">SUM(D4,E4,F4,G4,H4,I4,J4,K4,L4,M4,O4,P4,Q4,R4,S4,T4,U4,V4,W4,X4)</f>
        <v>55</v>
      </c>
      <c r="Z4" s="3">
        <f t="shared" ref="Z4:Z67" si="1">ROUND((Y4/20), 4)</f>
        <v>2.75</v>
      </c>
      <c r="AA4" s="1"/>
      <c r="AB4" s="10" t="s">
        <v>669</v>
      </c>
      <c r="AC4" s="11">
        <v>0</v>
      </c>
      <c r="AD4" t="s">
        <v>525</v>
      </c>
      <c r="AE4">
        <v>20</v>
      </c>
      <c r="AF4" t="s">
        <v>507</v>
      </c>
      <c r="AG4">
        <v>3</v>
      </c>
      <c r="AH4" s="1" t="s">
        <v>440</v>
      </c>
    </row>
    <row r="5" spans="1:34" x14ac:dyDescent="0.3">
      <c r="A5" s="30">
        <v>3</v>
      </c>
      <c r="B5" s="1"/>
      <c r="C5" s="2">
        <v>1</v>
      </c>
      <c r="D5">
        <v>4</v>
      </c>
      <c r="E5">
        <v>3</v>
      </c>
      <c r="F5">
        <v>4</v>
      </c>
      <c r="G5">
        <v>3</v>
      </c>
      <c r="H5">
        <v>4</v>
      </c>
      <c r="I5">
        <v>3</v>
      </c>
      <c r="J5">
        <v>4</v>
      </c>
      <c r="K5">
        <v>2</v>
      </c>
      <c r="L5">
        <v>2</v>
      </c>
      <c r="M5">
        <v>4</v>
      </c>
      <c r="N5" s="37">
        <v>2</v>
      </c>
      <c r="O5">
        <v>4</v>
      </c>
      <c r="P5">
        <v>2</v>
      </c>
      <c r="Q5">
        <v>4</v>
      </c>
      <c r="R5">
        <v>3</v>
      </c>
      <c r="S5">
        <v>4</v>
      </c>
      <c r="T5">
        <v>5</v>
      </c>
      <c r="U5">
        <v>1</v>
      </c>
      <c r="V5">
        <v>4</v>
      </c>
      <c r="W5">
        <v>3</v>
      </c>
      <c r="X5">
        <v>4</v>
      </c>
      <c r="Y5" s="2">
        <f t="shared" si="0"/>
        <v>67</v>
      </c>
      <c r="Z5" s="3">
        <f t="shared" si="1"/>
        <v>3.35</v>
      </c>
      <c r="AA5" s="1"/>
      <c r="AB5" s="2" t="s">
        <v>520</v>
      </c>
      <c r="AC5">
        <v>15</v>
      </c>
      <c r="AD5" t="s">
        <v>521</v>
      </c>
      <c r="AE5">
        <v>16</v>
      </c>
      <c r="AF5" t="s">
        <v>507</v>
      </c>
      <c r="AG5">
        <v>3</v>
      </c>
      <c r="AH5" s="1" t="s">
        <v>440</v>
      </c>
    </row>
    <row r="6" spans="1:34" x14ac:dyDescent="0.3">
      <c r="A6" s="30">
        <v>4</v>
      </c>
      <c r="B6" s="1"/>
      <c r="C6" s="32">
        <v>1</v>
      </c>
      <c r="D6" s="31">
        <v>2</v>
      </c>
      <c r="E6" s="31">
        <v>2</v>
      </c>
      <c r="F6" s="31">
        <v>3</v>
      </c>
      <c r="G6" s="31">
        <v>2</v>
      </c>
      <c r="H6" s="31">
        <v>2</v>
      </c>
      <c r="I6" s="31">
        <v>2</v>
      </c>
      <c r="J6" s="31">
        <v>3</v>
      </c>
      <c r="K6" s="31">
        <v>2</v>
      </c>
      <c r="L6" s="31">
        <v>2</v>
      </c>
      <c r="M6" s="31">
        <v>4</v>
      </c>
      <c r="N6" s="31">
        <v>2</v>
      </c>
      <c r="O6" s="31">
        <v>2</v>
      </c>
      <c r="P6" s="31" t="s">
        <v>668</v>
      </c>
      <c r="Q6" s="31">
        <v>2</v>
      </c>
      <c r="R6" s="31">
        <v>2</v>
      </c>
      <c r="S6" s="31">
        <v>4</v>
      </c>
      <c r="T6" s="31">
        <v>2</v>
      </c>
      <c r="U6" s="31">
        <v>2</v>
      </c>
      <c r="V6" s="31">
        <v>2</v>
      </c>
      <c r="W6" s="31">
        <v>2</v>
      </c>
      <c r="X6" s="31">
        <v>4</v>
      </c>
      <c r="Y6" s="32">
        <f t="shared" si="0"/>
        <v>46</v>
      </c>
      <c r="Z6" s="33">
        <f t="shared" si="1"/>
        <v>2.2999999999999998</v>
      </c>
      <c r="AA6" s="1"/>
      <c r="AB6" s="2" t="s">
        <v>520</v>
      </c>
      <c r="AC6">
        <v>15</v>
      </c>
      <c r="AD6" t="s">
        <v>514</v>
      </c>
      <c r="AE6">
        <v>10</v>
      </c>
      <c r="AF6" t="s">
        <v>525</v>
      </c>
      <c r="AG6">
        <v>20</v>
      </c>
      <c r="AH6" s="1" t="s">
        <v>440</v>
      </c>
    </row>
    <row r="7" spans="1:34" x14ac:dyDescent="0.3">
      <c r="A7" s="30">
        <v>6</v>
      </c>
      <c r="B7" s="1"/>
      <c r="C7" s="2">
        <v>1</v>
      </c>
      <c r="D7">
        <v>1</v>
      </c>
      <c r="E7">
        <v>1</v>
      </c>
      <c r="F7">
        <v>3</v>
      </c>
      <c r="G7">
        <v>2</v>
      </c>
      <c r="H7">
        <v>1</v>
      </c>
      <c r="I7">
        <v>1</v>
      </c>
      <c r="J7">
        <v>3</v>
      </c>
      <c r="K7">
        <v>2</v>
      </c>
      <c r="L7">
        <v>2</v>
      </c>
      <c r="M7">
        <v>5</v>
      </c>
      <c r="N7" s="37">
        <v>2</v>
      </c>
      <c r="O7">
        <v>1</v>
      </c>
      <c r="P7">
        <v>1</v>
      </c>
      <c r="Q7">
        <v>1</v>
      </c>
      <c r="R7">
        <v>1</v>
      </c>
      <c r="S7">
        <v>4</v>
      </c>
      <c r="T7">
        <v>2</v>
      </c>
      <c r="U7">
        <v>1</v>
      </c>
      <c r="V7">
        <v>1</v>
      </c>
      <c r="W7">
        <v>1</v>
      </c>
      <c r="X7">
        <v>3</v>
      </c>
      <c r="Y7" s="2">
        <f t="shared" si="0"/>
        <v>37</v>
      </c>
      <c r="Z7" s="3">
        <f t="shared" si="1"/>
        <v>1.85</v>
      </c>
      <c r="AA7" s="1"/>
      <c r="AB7" t="s">
        <v>514</v>
      </c>
      <c r="AC7">
        <v>10</v>
      </c>
      <c r="AD7" t="s">
        <v>520</v>
      </c>
      <c r="AE7">
        <v>15</v>
      </c>
      <c r="AF7" t="s">
        <v>507</v>
      </c>
      <c r="AG7">
        <v>3</v>
      </c>
      <c r="AH7" s="1" t="s">
        <v>440</v>
      </c>
    </row>
    <row r="8" spans="1:34" x14ac:dyDescent="0.3">
      <c r="A8" s="30">
        <v>7</v>
      </c>
      <c r="B8" s="1"/>
      <c r="C8" s="2">
        <v>1</v>
      </c>
      <c r="D8">
        <v>2</v>
      </c>
      <c r="E8">
        <v>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4</v>
      </c>
      <c r="N8" s="37">
        <v>2</v>
      </c>
      <c r="O8">
        <v>1</v>
      </c>
      <c r="P8">
        <v>1</v>
      </c>
      <c r="Q8">
        <v>1</v>
      </c>
      <c r="R8">
        <v>1</v>
      </c>
      <c r="S8">
        <v>4</v>
      </c>
      <c r="T8">
        <v>5</v>
      </c>
      <c r="U8">
        <v>1</v>
      </c>
      <c r="V8">
        <v>1</v>
      </c>
      <c r="W8">
        <v>1</v>
      </c>
      <c r="X8">
        <v>1</v>
      </c>
      <c r="Y8" s="2">
        <f t="shared" si="0"/>
        <v>32</v>
      </c>
      <c r="Z8" s="3">
        <f t="shared" si="1"/>
        <v>1.6</v>
      </c>
      <c r="AA8" s="1"/>
      <c r="AB8" t="s">
        <v>521</v>
      </c>
      <c r="AC8">
        <v>16</v>
      </c>
      <c r="AD8" t="s">
        <v>520</v>
      </c>
      <c r="AE8">
        <v>15</v>
      </c>
      <c r="AF8" t="s">
        <v>514</v>
      </c>
      <c r="AG8" s="3">
        <v>10</v>
      </c>
      <c r="AH8" s="1" t="s">
        <v>440</v>
      </c>
    </row>
    <row r="9" spans="1:34" x14ac:dyDescent="0.3">
      <c r="A9" s="30">
        <v>8</v>
      </c>
      <c r="B9" s="1"/>
      <c r="C9" s="2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4</v>
      </c>
      <c r="K9">
        <v>4</v>
      </c>
      <c r="L9">
        <v>3</v>
      </c>
      <c r="M9">
        <v>4</v>
      </c>
      <c r="N9" s="37">
        <v>2</v>
      </c>
      <c r="O9">
        <v>3</v>
      </c>
      <c r="P9">
        <v>3</v>
      </c>
      <c r="Q9">
        <v>2</v>
      </c>
      <c r="R9">
        <v>2</v>
      </c>
      <c r="S9">
        <v>4</v>
      </c>
      <c r="T9">
        <v>4</v>
      </c>
      <c r="U9">
        <v>2</v>
      </c>
      <c r="V9">
        <v>2</v>
      </c>
      <c r="W9">
        <v>2</v>
      </c>
      <c r="X9">
        <v>2</v>
      </c>
      <c r="Y9" s="2">
        <f t="shared" si="0"/>
        <v>47</v>
      </c>
      <c r="Z9" s="3">
        <f t="shared" si="1"/>
        <v>2.35</v>
      </c>
      <c r="AA9" s="1"/>
      <c r="AB9" t="s">
        <v>521</v>
      </c>
      <c r="AC9">
        <v>16</v>
      </c>
      <c r="AD9" s="62" t="s">
        <v>514</v>
      </c>
      <c r="AE9" s="62">
        <v>10</v>
      </c>
      <c r="AF9" s="62" t="s">
        <v>514</v>
      </c>
      <c r="AG9" s="62">
        <v>10</v>
      </c>
      <c r="AH9" s="1" t="s">
        <v>678</v>
      </c>
    </row>
    <row r="10" spans="1:34" x14ac:dyDescent="0.3">
      <c r="A10" s="30">
        <v>9</v>
      </c>
      <c r="B10" s="1"/>
      <c r="C10" s="2">
        <v>1</v>
      </c>
      <c r="D10">
        <v>2</v>
      </c>
      <c r="E10">
        <v>2</v>
      </c>
      <c r="F10">
        <v>2</v>
      </c>
      <c r="G10">
        <v>3</v>
      </c>
      <c r="H10">
        <v>2</v>
      </c>
      <c r="I10">
        <v>2</v>
      </c>
      <c r="J10">
        <v>4</v>
      </c>
      <c r="K10">
        <v>2</v>
      </c>
      <c r="L10">
        <v>4</v>
      </c>
      <c r="M10">
        <v>5</v>
      </c>
      <c r="N10" s="37">
        <v>2</v>
      </c>
      <c r="O10">
        <v>2</v>
      </c>
      <c r="P10">
        <v>3</v>
      </c>
      <c r="Q10">
        <v>3</v>
      </c>
      <c r="R10">
        <v>3</v>
      </c>
      <c r="S10">
        <v>5</v>
      </c>
      <c r="T10">
        <v>4</v>
      </c>
      <c r="U10">
        <v>3</v>
      </c>
      <c r="V10">
        <v>3</v>
      </c>
      <c r="W10">
        <v>3</v>
      </c>
      <c r="X10">
        <v>3</v>
      </c>
      <c r="Y10" s="2">
        <f t="shared" si="0"/>
        <v>60</v>
      </c>
      <c r="Z10" s="3">
        <f t="shared" si="1"/>
        <v>3</v>
      </c>
      <c r="AA10" s="1"/>
      <c r="AB10" s="2" t="s">
        <v>520</v>
      </c>
      <c r="AC10">
        <v>15</v>
      </c>
      <c r="AD10" t="s">
        <v>521</v>
      </c>
      <c r="AE10">
        <v>16</v>
      </c>
      <c r="AF10" t="s">
        <v>511</v>
      </c>
      <c r="AG10" s="3">
        <v>7</v>
      </c>
      <c r="AH10" s="1"/>
    </row>
    <row r="11" spans="1:34" x14ac:dyDescent="0.3">
      <c r="A11" s="30">
        <v>10</v>
      </c>
      <c r="B11" s="1"/>
      <c r="C11" s="2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2</v>
      </c>
      <c r="K11">
        <v>1</v>
      </c>
      <c r="L11">
        <v>1</v>
      </c>
      <c r="M11">
        <v>4</v>
      </c>
      <c r="N11" s="37">
        <v>2</v>
      </c>
      <c r="O11">
        <v>1</v>
      </c>
      <c r="P11">
        <v>1</v>
      </c>
      <c r="Q11">
        <v>1</v>
      </c>
      <c r="R11">
        <v>1</v>
      </c>
      <c r="S11">
        <v>4</v>
      </c>
      <c r="T11">
        <v>2</v>
      </c>
      <c r="U11">
        <v>1</v>
      </c>
      <c r="V11">
        <v>1</v>
      </c>
      <c r="W11">
        <v>1</v>
      </c>
      <c r="X11">
        <v>4</v>
      </c>
      <c r="Y11" s="2">
        <f t="shared" si="0"/>
        <v>31</v>
      </c>
      <c r="Z11" s="3">
        <f t="shared" si="1"/>
        <v>1.55</v>
      </c>
      <c r="AA11" s="1"/>
      <c r="AB11" s="2" t="s">
        <v>520</v>
      </c>
      <c r="AC11">
        <v>15</v>
      </c>
      <c r="AD11" t="s">
        <v>514</v>
      </c>
      <c r="AE11">
        <v>10</v>
      </c>
      <c r="AF11" t="s">
        <v>684</v>
      </c>
      <c r="AG11">
        <v>0</v>
      </c>
      <c r="AH11" s="1" t="s">
        <v>440</v>
      </c>
    </row>
    <row r="12" spans="1:34" x14ac:dyDescent="0.3">
      <c r="A12" s="30">
        <v>11</v>
      </c>
      <c r="B12" s="1"/>
      <c r="C12" s="2">
        <v>1</v>
      </c>
      <c r="D12">
        <v>4</v>
      </c>
      <c r="E12">
        <v>2</v>
      </c>
      <c r="F12">
        <v>4</v>
      </c>
      <c r="G12">
        <v>2</v>
      </c>
      <c r="H12">
        <v>2</v>
      </c>
      <c r="I12">
        <v>2</v>
      </c>
      <c r="J12">
        <v>4</v>
      </c>
      <c r="K12">
        <v>4</v>
      </c>
      <c r="L12">
        <v>4</v>
      </c>
      <c r="M12">
        <v>4</v>
      </c>
      <c r="N12" s="37">
        <v>2</v>
      </c>
      <c r="O12">
        <v>3</v>
      </c>
      <c r="P12">
        <v>2</v>
      </c>
      <c r="Q12">
        <v>2</v>
      </c>
      <c r="R12">
        <v>2</v>
      </c>
      <c r="S12">
        <v>2</v>
      </c>
      <c r="T12">
        <v>4</v>
      </c>
      <c r="U12">
        <v>4</v>
      </c>
      <c r="V12">
        <v>2</v>
      </c>
      <c r="W12">
        <v>4</v>
      </c>
      <c r="X12">
        <v>4</v>
      </c>
      <c r="Y12" s="2">
        <f t="shared" si="0"/>
        <v>61</v>
      </c>
      <c r="Z12" s="3">
        <f t="shared" si="1"/>
        <v>3.05</v>
      </c>
      <c r="AA12" s="1"/>
      <c r="AB12" t="s">
        <v>507</v>
      </c>
      <c r="AC12">
        <v>3</v>
      </c>
      <c r="AD12" t="s">
        <v>522</v>
      </c>
      <c r="AE12">
        <v>17</v>
      </c>
      <c r="AF12" t="s">
        <v>511</v>
      </c>
      <c r="AG12" s="3">
        <v>7</v>
      </c>
      <c r="AH12" s="1" t="s">
        <v>440</v>
      </c>
    </row>
    <row r="13" spans="1:34" x14ac:dyDescent="0.3">
      <c r="A13" s="30">
        <v>12</v>
      </c>
      <c r="B13" s="1"/>
      <c r="C13" s="2">
        <v>1</v>
      </c>
      <c r="D13">
        <v>1</v>
      </c>
      <c r="E13">
        <v>1</v>
      </c>
      <c r="F13">
        <v>4</v>
      </c>
      <c r="G13">
        <v>4</v>
      </c>
      <c r="H13">
        <v>1</v>
      </c>
      <c r="I13">
        <v>1</v>
      </c>
      <c r="J13">
        <v>5</v>
      </c>
      <c r="K13">
        <v>3</v>
      </c>
      <c r="L13">
        <v>3</v>
      </c>
      <c r="M13">
        <v>5</v>
      </c>
      <c r="N13" s="37">
        <v>2</v>
      </c>
      <c r="O13">
        <v>1</v>
      </c>
      <c r="P13">
        <v>1</v>
      </c>
      <c r="Q13">
        <v>3</v>
      </c>
      <c r="R13">
        <v>1</v>
      </c>
      <c r="S13">
        <v>5</v>
      </c>
      <c r="T13">
        <v>3</v>
      </c>
      <c r="U13">
        <v>5</v>
      </c>
      <c r="V13">
        <v>1</v>
      </c>
      <c r="W13">
        <v>1</v>
      </c>
      <c r="X13">
        <v>4</v>
      </c>
      <c r="Y13" s="2">
        <f t="shared" si="0"/>
        <v>53</v>
      </c>
      <c r="Z13" s="3">
        <f t="shared" si="1"/>
        <v>2.65</v>
      </c>
      <c r="AA13" s="1"/>
      <c r="AB13" t="s">
        <v>521</v>
      </c>
      <c r="AC13">
        <v>16</v>
      </c>
      <c r="AD13" t="s">
        <v>514</v>
      </c>
      <c r="AE13">
        <v>10</v>
      </c>
      <c r="AF13" t="s">
        <v>525</v>
      </c>
      <c r="AG13">
        <v>20</v>
      </c>
      <c r="AH13" s="1" t="s">
        <v>440</v>
      </c>
    </row>
    <row r="14" spans="1:34" x14ac:dyDescent="0.3">
      <c r="A14" s="30">
        <v>14</v>
      </c>
      <c r="B14" s="1"/>
      <c r="C14" s="2">
        <v>1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4</v>
      </c>
      <c r="K14">
        <v>2</v>
      </c>
      <c r="L14">
        <v>2</v>
      </c>
      <c r="M14">
        <v>4</v>
      </c>
      <c r="N14" s="37">
        <v>2</v>
      </c>
      <c r="O14">
        <v>2</v>
      </c>
      <c r="P14">
        <v>2</v>
      </c>
      <c r="Q14">
        <v>2</v>
      </c>
      <c r="R14">
        <v>2</v>
      </c>
      <c r="S14">
        <v>3</v>
      </c>
      <c r="T14">
        <v>4</v>
      </c>
      <c r="U14">
        <v>2</v>
      </c>
      <c r="V14">
        <v>2</v>
      </c>
      <c r="W14">
        <v>2</v>
      </c>
      <c r="X14">
        <v>3</v>
      </c>
      <c r="Y14" s="2">
        <f t="shared" si="0"/>
        <v>48</v>
      </c>
      <c r="Z14" s="3">
        <f t="shared" si="1"/>
        <v>2.4</v>
      </c>
      <c r="AA14" s="1"/>
      <c r="AB14" t="s">
        <v>521</v>
      </c>
      <c r="AC14">
        <v>16</v>
      </c>
      <c r="AD14" t="s">
        <v>514</v>
      </c>
      <c r="AE14">
        <v>10</v>
      </c>
      <c r="AF14" t="s">
        <v>511</v>
      </c>
      <c r="AG14" s="3">
        <v>7</v>
      </c>
      <c r="AH14" s="1" t="s">
        <v>440</v>
      </c>
    </row>
    <row r="15" spans="1:34" x14ac:dyDescent="0.3">
      <c r="A15" s="30">
        <v>15</v>
      </c>
      <c r="B15" s="1"/>
      <c r="C15" s="2">
        <v>1</v>
      </c>
      <c r="D15">
        <v>1</v>
      </c>
      <c r="E15">
        <v>1</v>
      </c>
      <c r="F15">
        <v>2</v>
      </c>
      <c r="G15">
        <v>2</v>
      </c>
      <c r="H15">
        <v>1</v>
      </c>
      <c r="I15">
        <v>1</v>
      </c>
      <c r="J15">
        <v>5</v>
      </c>
      <c r="K15">
        <v>3</v>
      </c>
      <c r="L15">
        <v>3</v>
      </c>
      <c r="M15">
        <v>5</v>
      </c>
      <c r="N15" s="37">
        <v>2</v>
      </c>
      <c r="O15">
        <v>1</v>
      </c>
      <c r="P15">
        <v>1</v>
      </c>
      <c r="Q15">
        <v>1</v>
      </c>
      <c r="R15">
        <v>1</v>
      </c>
      <c r="S15">
        <v>4</v>
      </c>
      <c r="T15">
        <v>4</v>
      </c>
      <c r="U15">
        <v>1</v>
      </c>
      <c r="V15">
        <v>1</v>
      </c>
      <c r="W15">
        <v>1</v>
      </c>
      <c r="X15">
        <v>5</v>
      </c>
      <c r="Y15" s="2">
        <f t="shared" si="0"/>
        <v>44</v>
      </c>
      <c r="Z15" s="3">
        <f t="shared" si="1"/>
        <v>2.2000000000000002</v>
      </c>
      <c r="AA15" s="1"/>
      <c r="AB15" t="s">
        <v>514</v>
      </c>
      <c r="AC15">
        <v>10</v>
      </c>
      <c r="AD15" t="s">
        <v>521</v>
      </c>
      <c r="AE15">
        <v>16</v>
      </c>
      <c r="AF15" t="s">
        <v>511</v>
      </c>
      <c r="AG15" s="3">
        <v>7</v>
      </c>
      <c r="AH15" s="1" t="s">
        <v>440</v>
      </c>
    </row>
    <row r="16" spans="1:34" x14ac:dyDescent="0.3">
      <c r="A16" s="30">
        <v>17</v>
      </c>
      <c r="B16" s="1"/>
      <c r="C16" s="2">
        <v>1</v>
      </c>
      <c r="D16">
        <v>2</v>
      </c>
      <c r="E16">
        <v>1</v>
      </c>
      <c r="F16">
        <v>3</v>
      </c>
      <c r="G16">
        <v>3</v>
      </c>
      <c r="H16">
        <v>3</v>
      </c>
      <c r="I16">
        <v>1</v>
      </c>
      <c r="J16">
        <v>5</v>
      </c>
      <c r="K16">
        <v>3</v>
      </c>
      <c r="L16">
        <v>2</v>
      </c>
      <c r="M16">
        <v>5</v>
      </c>
      <c r="N16" s="37">
        <v>2</v>
      </c>
      <c r="O16">
        <v>1</v>
      </c>
      <c r="P16">
        <v>1</v>
      </c>
      <c r="Q16">
        <v>1</v>
      </c>
      <c r="R16">
        <v>1</v>
      </c>
      <c r="S16">
        <v>5</v>
      </c>
      <c r="T16">
        <v>1</v>
      </c>
      <c r="U16">
        <v>1</v>
      </c>
      <c r="V16">
        <v>1</v>
      </c>
      <c r="W16">
        <v>1</v>
      </c>
      <c r="X16">
        <v>4</v>
      </c>
      <c r="Y16" s="2">
        <f t="shared" si="0"/>
        <v>45</v>
      </c>
      <c r="Z16" s="3">
        <f t="shared" si="1"/>
        <v>2.25</v>
      </c>
      <c r="AA16" s="1"/>
      <c r="AB16" s="2" t="s">
        <v>695</v>
      </c>
      <c r="AC16">
        <v>0</v>
      </c>
      <c r="AD16" t="s">
        <v>525</v>
      </c>
      <c r="AE16">
        <v>20</v>
      </c>
      <c r="AF16" t="s">
        <v>511</v>
      </c>
      <c r="AG16" s="3">
        <v>7</v>
      </c>
      <c r="AH16" s="1" t="s">
        <v>440</v>
      </c>
    </row>
    <row r="17" spans="1:34" x14ac:dyDescent="0.3">
      <c r="A17" s="30">
        <v>18</v>
      </c>
      <c r="B17" s="1"/>
      <c r="C17" s="2">
        <v>1</v>
      </c>
      <c r="D17">
        <v>1</v>
      </c>
      <c r="E17">
        <v>1</v>
      </c>
      <c r="F17">
        <v>4</v>
      </c>
      <c r="G17">
        <v>1</v>
      </c>
      <c r="H17">
        <v>1</v>
      </c>
      <c r="I17">
        <v>1</v>
      </c>
      <c r="J17">
        <v>4</v>
      </c>
      <c r="K17">
        <v>3</v>
      </c>
      <c r="L17">
        <v>2</v>
      </c>
      <c r="M17">
        <v>5</v>
      </c>
      <c r="N17" s="37">
        <v>2</v>
      </c>
      <c r="O17">
        <v>1</v>
      </c>
      <c r="P17">
        <v>1</v>
      </c>
      <c r="Q17">
        <v>3</v>
      </c>
      <c r="R17">
        <v>1</v>
      </c>
      <c r="S17">
        <v>5</v>
      </c>
      <c r="T17">
        <v>1</v>
      </c>
      <c r="U17">
        <v>2</v>
      </c>
      <c r="V17">
        <v>4</v>
      </c>
      <c r="W17">
        <v>2</v>
      </c>
      <c r="X17">
        <v>3</v>
      </c>
      <c r="Y17" s="2">
        <f t="shared" si="0"/>
        <v>46</v>
      </c>
      <c r="Z17" s="3">
        <f t="shared" si="1"/>
        <v>2.2999999999999998</v>
      </c>
      <c r="AA17" s="1"/>
      <c r="AB17" s="2" t="s">
        <v>520</v>
      </c>
      <c r="AC17">
        <v>15</v>
      </c>
      <c r="AD17" t="s">
        <v>514</v>
      </c>
      <c r="AE17">
        <v>10</v>
      </c>
      <c r="AF17" t="s">
        <v>511</v>
      </c>
      <c r="AG17" s="3">
        <v>7</v>
      </c>
      <c r="AH17" s="1" t="s">
        <v>440</v>
      </c>
    </row>
    <row r="18" spans="1:34" x14ac:dyDescent="0.3">
      <c r="A18" s="30">
        <v>19</v>
      </c>
      <c r="B18" s="1"/>
      <c r="C18" s="2">
        <v>1</v>
      </c>
      <c r="D18">
        <v>2</v>
      </c>
      <c r="E18">
        <v>1</v>
      </c>
      <c r="F18">
        <v>3</v>
      </c>
      <c r="G18">
        <v>4</v>
      </c>
      <c r="H18">
        <v>3</v>
      </c>
      <c r="I18">
        <v>1</v>
      </c>
      <c r="J18">
        <v>5</v>
      </c>
      <c r="K18">
        <v>4</v>
      </c>
      <c r="L18">
        <v>4</v>
      </c>
      <c r="M18">
        <v>4</v>
      </c>
      <c r="N18" s="37">
        <v>2</v>
      </c>
      <c r="O18">
        <v>2</v>
      </c>
      <c r="P18">
        <v>2</v>
      </c>
      <c r="Q18">
        <v>1</v>
      </c>
      <c r="R18">
        <v>1</v>
      </c>
      <c r="S18">
        <v>4</v>
      </c>
      <c r="T18">
        <v>5</v>
      </c>
      <c r="U18">
        <v>2</v>
      </c>
      <c r="V18">
        <v>2</v>
      </c>
      <c r="W18">
        <v>3</v>
      </c>
      <c r="X18">
        <v>4</v>
      </c>
      <c r="Y18" s="2">
        <f t="shared" si="0"/>
        <v>57</v>
      </c>
      <c r="Z18" s="3">
        <f t="shared" si="1"/>
        <v>2.85</v>
      </c>
      <c r="AA18" s="1"/>
      <c r="AB18" s="2" t="s">
        <v>699</v>
      </c>
      <c r="AC18">
        <v>0</v>
      </c>
      <c r="AD18" t="s">
        <v>521</v>
      </c>
      <c r="AE18">
        <v>16</v>
      </c>
      <c r="AF18" t="s">
        <v>511</v>
      </c>
      <c r="AG18" s="3">
        <v>7</v>
      </c>
      <c r="AH18" s="1" t="s">
        <v>440</v>
      </c>
    </row>
    <row r="19" spans="1:34" x14ac:dyDescent="0.3">
      <c r="A19" s="30">
        <v>20</v>
      </c>
      <c r="B19" s="1"/>
      <c r="C19" s="2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5</v>
      </c>
      <c r="K19">
        <v>1</v>
      </c>
      <c r="L19">
        <v>1</v>
      </c>
      <c r="M19">
        <v>5</v>
      </c>
      <c r="N19" s="37">
        <v>2</v>
      </c>
      <c r="O19">
        <v>1</v>
      </c>
      <c r="P19">
        <v>1</v>
      </c>
      <c r="Q19">
        <v>1</v>
      </c>
      <c r="R19">
        <v>1</v>
      </c>
      <c r="S19">
        <v>5</v>
      </c>
      <c r="T19">
        <v>5</v>
      </c>
      <c r="U19">
        <v>1</v>
      </c>
      <c r="V19">
        <v>1</v>
      </c>
      <c r="W19">
        <v>1</v>
      </c>
      <c r="X19">
        <v>1</v>
      </c>
      <c r="Y19" s="2">
        <f t="shared" si="0"/>
        <v>36</v>
      </c>
      <c r="Z19" s="3">
        <f t="shared" si="1"/>
        <v>1.8</v>
      </c>
      <c r="AA19" s="1"/>
      <c r="AB19" s="2" t="s">
        <v>520</v>
      </c>
      <c r="AC19">
        <v>15</v>
      </c>
      <c r="AD19" t="s">
        <v>514</v>
      </c>
      <c r="AE19">
        <v>10</v>
      </c>
      <c r="AF19" t="s">
        <v>511</v>
      </c>
      <c r="AG19" s="3">
        <v>7</v>
      </c>
      <c r="AH19" s="1" t="s">
        <v>440</v>
      </c>
    </row>
    <row r="20" spans="1:34" x14ac:dyDescent="0.3">
      <c r="A20" s="30">
        <v>21</v>
      </c>
      <c r="B20" s="1"/>
      <c r="C20" s="2">
        <v>1</v>
      </c>
      <c r="D20">
        <v>1</v>
      </c>
      <c r="E20">
        <v>1</v>
      </c>
      <c r="F20">
        <v>5</v>
      </c>
      <c r="G20">
        <v>4</v>
      </c>
      <c r="H20">
        <v>1</v>
      </c>
      <c r="I20">
        <v>1</v>
      </c>
      <c r="J20">
        <v>5</v>
      </c>
      <c r="K20">
        <v>1</v>
      </c>
      <c r="L20">
        <v>3</v>
      </c>
      <c r="M20">
        <v>5</v>
      </c>
      <c r="N20" s="37">
        <v>2</v>
      </c>
      <c r="O20">
        <v>1</v>
      </c>
      <c r="P20">
        <v>1</v>
      </c>
      <c r="Q20">
        <v>1</v>
      </c>
      <c r="R20">
        <v>1</v>
      </c>
      <c r="S20">
        <v>5</v>
      </c>
      <c r="T20">
        <v>2</v>
      </c>
      <c r="U20">
        <v>1</v>
      </c>
      <c r="V20">
        <v>1</v>
      </c>
      <c r="W20">
        <v>1</v>
      </c>
      <c r="X20">
        <v>4</v>
      </c>
      <c r="Y20" s="2">
        <f t="shared" si="0"/>
        <v>45</v>
      </c>
      <c r="Z20" s="3">
        <f t="shared" si="1"/>
        <v>2.25</v>
      </c>
      <c r="AA20" s="1"/>
      <c r="AB20" t="s">
        <v>507</v>
      </c>
      <c r="AC20">
        <v>3</v>
      </c>
      <c r="AD20" t="s">
        <v>514</v>
      </c>
      <c r="AE20">
        <v>10</v>
      </c>
      <c r="AF20" t="s">
        <v>520</v>
      </c>
      <c r="AG20" s="3">
        <v>15</v>
      </c>
      <c r="AH20" s="1" t="s">
        <v>440</v>
      </c>
    </row>
    <row r="21" spans="1:34" x14ac:dyDescent="0.3">
      <c r="A21" s="30">
        <v>22</v>
      </c>
      <c r="B21" s="1"/>
      <c r="C21" s="2">
        <v>1</v>
      </c>
      <c r="D21">
        <v>1</v>
      </c>
      <c r="E21">
        <v>2</v>
      </c>
      <c r="F21">
        <v>1</v>
      </c>
      <c r="G21">
        <v>1</v>
      </c>
      <c r="H21">
        <v>1</v>
      </c>
      <c r="I21">
        <v>1</v>
      </c>
      <c r="J21">
        <v>1</v>
      </c>
      <c r="K21">
        <v>3</v>
      </c>
      <c r="L21">
        <v>1</v>
      </c>
      <c r="M21">
        <v>5</v>
      </c>
      <c r="N21" s="37">
        <v>2</v>
      </c>
      <c r="O21">
        <v>1</v>
      </c>
      <c r="P21">
        <v>1</v>
      </c>
      <c r="Q21">
        <v>1</v>
      </c>
      <c r="R21">
        <v>1</v>
      </c>
      <c r="S21">
        <v>4</v>
      </c>
      <c r="T21">
        <v>2</v>
      </c>
      <c r="U21">
        <v>1</v>
      </c>
      <c r="V21">
        <v>1</v>
      </c>
      <c r="W21">
        <v>1</v>
      </c>
      <c r="X21">
        <v>1</v>
      </c>
      <c r="Y21" s="2">
        <f t="shared" si="0"/>
        <v>31</v>
      </c>
      <c r="Z21" s="3">
        <f t="shared" si="1"/>
        <v>1.55</v>
      </c>
      <c r="AA21" s="1"/>
      <c r="AB21" t="s">
        <v>514</v>
      </c>
      <c r="AC21">
        <v>10</v>
      </c>
      <c r="AD21" t="s">
        <v>521</v>
      </c>
      <c r="AE21">
        <v>16</v>
      </c>
      <c r="AF21" t="s">
        <v>511</v>
      </c>
      <c r="AG21" s="3">
        <v>7</v>
      </c>
      <c r="AH21" s="1" t="s">
        <v>440</v>
      </c>
    </row>
    <row r="22" spans="1:34" x14ac:dyDescent="0.3">
      <c r="A22" s="30">
        <v>23</v>
      </c>
      <c r="B22" s="1"/>
      <c r="C22" s="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4</v>
      </c>
      <c r="N22" s="37">
        <v>2</v>
      </c>
      <c r="O22">
        <v>2</v>
      </c>
      <c r="P22">
        <v>2</v>
      </c>
      <c r="Q22">
        <v>2</v>
      </c>
      <c r="R22">
        <v>2</v>
      </c>
      <c r="S22">
        <v>4</v>
      </c>
      <c r="T22">
        <v>2</v>
      </c>
      <c r="U22">
        <v>2</v>
      </c>
      <c r="V22">
        <v>2</v>
      </c>
      <c r="W22">
        <v>2</v>
      </c>
      <c r="X22">
        <v>2</v>
      </c>
      <c r="Y22" s="2">
        <f t="shared" si="0"/>
        <v>44</v>
      </c>
      <c r="Z22" s="3">
        <f t="shared" si="1"/>
        <v>2.2000000000000002</v>
      </c>
      <c r="AA22" s="1"/>
      <c r="AB22" t="s">
        <v>514</v>
      </c>
      <c r="AC22">
        <v>10</v>
      </c>
      <c r="AD22" t="s">
        <v>520</v>
      </c>
      <c r="AE22">
        <v>15</v>
      </c>
      <c r="AF22" t="s">
        <v>521</v>
      </c>
      <c r="AG22" s="3">
        <v>16</v>
      </c>
      <c r="AH22" s="1" t="s">
        <v>440</v>
      </c>
    </row>
    <row r="23" spans="1:34" x14ac:dyDescent="0.3">
      <c r="A23" s="30">
        <v>24</v>
      </c>
      <c r="B23" s="1"/>
      <c r="C23" s="2">
        <v>1</v>
      </c>
      <c r="D23">
        <v>1</v>
      </c>
      <c r="E23">
        <v>1</v>
      </c>
      <c r="F23">
        <v>1</v>
      </c>
      <c r="G23">
        <v>1</v>
      </c>
      <c r="H23">
        <v>3</v>
      </c>
      <c r="I23">
        <v>3</v>
      </c>
      <c r="J23">
        <v>3</v>
      </c>
      <c r="K23">
        <v>4</v>
      </c>
      <c r="L23">
        <v>3</v>
      </c>
      <c r="M23">
        <v>5</v>
      </c>
      <c r="N23" s="37">
        <v>2</v>
      </c>
      <c r="O23">
        <v>1</v>
      </c>
      <c r="P23">
        <v>1</v>
      </c>
      <c r="Q23">
        <v>1</v>
      </c>
      <c r="R23">
        <v>1</v>
      </c>
      <c r="S23">
        <v>4</v>
      </c>
      <c r="T23">
        <v>2</v>
      </c>
      <c r="U23">
        <v>1</v>
      </c>
      <c r="V23">
        <v>1</v>
      </c>
      <c r="W23">
        <v>1</v>
      </c>
      <c r="X23">
        <v>1</v>
      </c>
      <c r="Y23" s="2">
        <f t="shared" si="0"/>
        <v>39</v>
      </c>
      <c r="Z23" s="3">
        <f t="shared" si="1"/>
        <v>1.95</v>
      </c>
      <c r="AA23" s="1"/>
      <c r="AB23" t="s">
        <v>521</v>
      </c>
      <c r="AC23">
        <v>16</v>
      </c>
      <c r="AD23" t="s">
        <v>520</v>
      </c>
      <c r="AE23">
        <v>15</v>
      </c>
      <c r="AF23" t="s">
        <v>514</v>
      </c>
      <c r="AG23" s="3">
        <v>10</v>
      </c>
      <c r="AH23" s="1" t="s">
        <v>440</v>
      </c>
    </row>
    <row r="24" spans="1:34" x14ac:dyDescent="0.3">
      <c r="A24" s="30">
        <v>25</v>
      </c>
      <c r="B24" s="1"/>
      <c r="C24" s="2">
        <v>1</v>
      </c>
      <c r="D24">
        <v>4</v>
      </c>
      <c r="E24">
        <v>2</v>
      </c>
      <c r="F24">
        <v>3</v>
      </c>
      <c r="G24">
        <v>2</v>
      </c>
      <c r="H24">
        <v>4</v>
      </c>
      <c r="I24">
        <v>1</v>
      </c>
      <c r="J24">
        <v>1</v>
      </c>
      <c r="K24">
        <v>1</v>
      </c>
      <c r="L24">
        <v>1</v>
      </c>
      <c r="M24">
        <v>4</v>
      </c>
      <c r="N24" s="37">
        <v>2</v>
      </c>
      <c r="O24">
        <v>2</v>
      </c>
      <c r="P24">
        <v>2</v>
      </c>
      <c r="Q24">
        <v>2</v>
      </c>
      <c r="R24">
        <v>2</v>
      </c>
      <c r="S24">
        <v>4</v>
      </c>
      <c r="T24">
        <v>3</v>
      </c>
      <c r="U24">
        <v>1</v>
      </c>
      <c r="V24">
        <v>4</v>
      </c>
      <c r="W24">
        <v>1</v>
      </c>
      <c r="X24">
        <v>1</v>
      </c>
      <c r="Y24" s="2">
        <f t="shared" si="0"/>
        <v>45</v>
      </c>
      <c r="Z24" s="3">
        <f t="shared" si="1"/>
        <v>2.25</v>
      </c>
      <c r="AA24" s="1"/>
      <c r="AB24" t="s">
        <v>521</v>
      </c>
      <c r="AC24">
        <v>16</v>
      </c>
      <c r="AD24" t="s">
        <v>520</v>
      </c>
      <c r="AE24">
        <v>15</v>
      </c>
      <c r="AF24" t="s">
        <v>514</v>
      </c>
      <c r="AG24" s="3">
        <v>10</v>
      </c>
      <c r="AH24" s="1" t="s">
        <v>440</v>
      </c>
    </row>
    <row r="25" spans="1:34" x14ac:dyDescent="0.3">
      <c r="A25" s="30">
        <v>26</v>
      </c>
      <c r="B25" s="1"/>
      <c r="C25" s="2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4</v>
      </c>
      <c r="K25">
        <v>1</v>
      </c>
      <c r="L25">
        <v>1</v>
      </c>
      <c r="M25">
        <v>4</v>
      </c>
      <c r="N25" s="37">
        <v>2</v>
      </c>
      <c r="O25">
        <v>1</v>
      </c>
      <c r="P25">
        <v>1</v>
      </c>
      <c r="Q25">
        <v>1</v>
      </c>
      <c r="R25">
        <v>1</v>
      </c>
      <c r="S25">
        <v>5</v>
      </c>
      <c r="T25">
        <v>4</v>
      </c>
      <c r="U25">
        <v>1</v>
      </c>
      <c r="V25">
        <v>1</v>
      </c>
      <c r="W25">
        <v>1</v>
      </c>
      <c r="X25">
        <v>4</v>
      </c>
      <c r="Y25" s="2">
        <f t="shared" si="0"/>
        <v>36</v>
      </c>
      <c r="Z25" s="3">
        <f t="shared" si="1"/>
        <v>1.8</v>
      </c>
      <c r="AA25" s="1"/>
      <c r="AB25" s="2" t="s">
        <v>712</v>
      </c>
      <c r="AC25">
        <v>0</v>
      </c>
      <c r="AD25" t="s">
        <v>525</v>
      </c>
      <c r="AE25">
        <v>20</v>
      </c>
      <c r="AF25" t="s">
        <v>521</v>
      </c>
      <c r="AG25" s="3">
        <v>16</v>
      </c>
      <c r="AH25" s="1" t="s">
        <v>440</v>
      </c>
    </row>
    <row r="26" spans="1:34" x14ac:dyDescent="0.3">
      <c r="A26" s="30">
        <v>27</v>
      </c>
      <c r="B26" s="1"/>
      <c r="C26" s="32">
        <v>1</v>
      </c>
      <c r="D26" s="31">
        <v>5</v>
      </c>
      <c r="E26" s="31">
        <v>5</v>
      </c>
      <c r="F26" s="31" t="s">
        <v>668</v>
      </c>
      <c r="G26" s="31">
        <v>4</v>
      </c>
      <c r="H26" s="31">
        <v>5</v>
      </c>
      <c r="I26" s="31">
        <v>5</v>
      </c>
      <c r="J26" s="31">
        <v>5</v>
      </c>
      <c r="K26" s="31">
        <v>5</v>
      </c>
      <c r="L26" s="31">
        <v>5</v>
      </c>
      <c r="M26" s="31">
        <v>4</v>
      </c>
      <c r="N26" s="31">
        <v>2</v>
      </c>
      <c r="O26" s="31">
        <v>4</v>
      </c>
      <c r="P26" s="31">
        <v>4</v>
      </c>
      <c r="Q26" s="31">
        <v>4</v>
      </c>
      <c r="R26" s="31">
        <v>2</v>
      </c>
      <c r="S26" s="31">
        <v>4</v>
      </c>
      <c r="T26" s="31">
        <v>4</v>
      </c>
      <c r="U26" s="31">
        <v>4</v>
      </c>
      <c r="V26" s="31">
        <v>4</v>
      </c>
      <c r="W26" s="31">
        <v>1</v>
      </c>
      <c r="X26" s="31">
        <v>1</v>
      </c>
      <c r="Y26" s="32">
        <f t="shared" si="0"/>
        <v>75</v>
      </c>
      <c r="Z26" s="33">
        <f t="shared" si="1"/>
        <v>3.75</v>
      </c>
      <c r="AA26" s="1"/>
      <c r="AB26" t="s">
        <v>514</v>
      </c>
      <c r="AC26">
        <v>10</v>
      </c>
      <c r="AD26" t="s">
        <v>525</v>
      </c>
      <c r="AE26">
        <v>20</v>
      </c>
      <c r="AF26" t="s">
        <v>520</v>
      </c>
      <c r="AG26" s="3">
        <v>15</v>
      </c>
      <c r="AH26" s="1" t="s">
        <v>440</v>
      </c>
    </row>
    <row r="27" spans="1:34" x14ac:dyDescent="0.3">
      <c r="A27" s="30">
        <v>28</v>
      </c>
      <c r="B27" s="1"/>
      <c r="C27" s="2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3</v>
      </c>
      <c r="K27">
        <v>2</v>
      </c>
      <c r="L27">
        <v>2</v>
      </c>
      <c r="M27">
        <v>4</v>
      </c>
      <c r="N27" s="37">
        <v>2</v>
      </c>
      <c r="O27">
        <v>2</v>
      </c>
      <c r="P27">
        <v>1</v>
      </c>
      <c r="Q27">
        <v>1</v>
      </c>
      <c r="R27">
        <v>1</v>
      </c>
      <c r="S27">
        <v>5</v>
      </c>
      <c r="T27">
        <v>1</v>
      </c>
      <c r="U27">
        <v>3</v>
      </c>
      <c r="V27">
        <v>1</v>
      </c>
      <c r="W27">
        <v>1</v>
      </c>
      <c r="X27">
        <v>4</v>
      </c>
      <c r="Y27" s="2">
        <f t="shared" si="0"/>
        <v>37</v>
      </c>
      <c r="Z27" s="3">
        <f t="shared" si="1"/>
        <v>1.85</v>
      </c>
      <c r="AA27" s="1"/>
      <c r="AB27" t="s">
        <v>514</v>
      </c>
      <c r="AC27">
        <v>10</v>
      </c>
      <c r="AD27" t="s">
        <v>520</v>
      </c>
      <c r="AE27">
        <v>15</v>
      </c>
      <c r="AF27" t="s">
        <v>511</v>
      </c>
      <c r="AG27" s="3">
        <v>7</v>
      </c>
      <c r="AH27" s="1" t="s">
        <v>440</v>
      </c>
    </row>
    <row r="28" spans="1:34" x14ac:dyDescent="0.3">
      <c r="A28" s="30">
        <v>29</v>
      </c>
      <c r="B28" s="1"/>
      <c r="C28" s="2">
        <v>1</v>
      </c>
      <c r="D28">
        <v>1</v>
      </c>
      <c r="E28">
        <v>1</v>
      </c>
      <c r="F28">
        <v>1</v>
      </c>
      <c r="G28">
        <v>2</v>
      </c>
      <c r="H28">
        <v>4</v>
      </c>
      <c r="I28">
        <v>2</v>
      </c>
      <c r="J28">
        <v>4</v>
      </c>
      <c r="K28">
        <v>2</v>
      </c>
      <c r="L28">
        <v>2</v>
      </c>
      <c r="M28">
        <v>5</v>
      </c>
      <c r="N28" s="37">
        <v>2</v>
      </c>
      <c r="O28">
        <v>1</v>
      </c>
      <c r="P28">
        <v>1</v>
      </c>
      <c r="Q28">
        <v>1</v>
      </c>
      <c r="R28">
        <v>1</v>
      </c>
      <c r="S28">
        <v>5</v>
      </c>
      <c r="T28">
        <v>5</v>
      </c>
      <c r="U28">
        <v>1</v>
      </c>
      <c r="V28">
        <v>1</v>
      </c>
      <c r="W28">
        <v>1</v>
      </c>
      <c r="X28">
        <v>1</v>
      </c>
      <c r="Y28" s="2">
        <f t="shared" si="0"/>
        <v>42</v>
      </c>
      <c r="Z28" s="3">
        <f t="shared" si="1"/>
        <v>2.1</v>
      </c>
      <c r="AA28" s="1"/>
      <c r="AB28" t="s">
        <v>521</v>
      </c>
      <c r="AC28">
        <v>16</v>
      </c>
      <c r="AD28" t="s">
        <v>520</v>
      </c>
      <c r="AE28">
        <v>15</v>
      </c>
      <c r="AF28" t="s">
        <v>514</v>
      </c>
      <c r="AG28" s="3">
        <v>10</v>
      </c>
      <c r="AH28" s="1" t="s">
        <v>440</v>
      </c>
    </row>
    <row r="29" spans="1:34" x14ac:dyDescent="0.3">
      <c r="A29" s="30">
        <v>30</v>
      </c>
      <c r="B29" s="1"/>
      <c r="C29" s="2">
        <v>1</v>
      </c>
      <c r="D29">
        <v>2</v>
      </c>
      <c r="E29">
        <v>2</v>
      </c>
      <c r="F29">
        <v>2</v>
      </c>
      <c r="G29">
        <v>2</v>
      </c>
      <c r="H29">
        <v>3</v>
      </c>
      <c r="I29">
        <v>1</v>
      </c>
      <c r="J29">
        <v>3</v>
      </c>
      <c r="K29">
        <v>2</v>
      </c>
      <c r="L29">
        <v>2</v>
      </c>
      <c r="M29">
        <v>4</v>
      </c>
      <c r="N29" s="37">
        <v>2</v>
      </c>
      <c r="O29">
        <v>2</v>
      </c>
      <c r="P29">
        <v>2</v>
      </c>
      <c r="Q29">
        <v>2</v>
      </c>
      <c r="R29">
        <v>2</v>
      </c>
      <c r="S29">
        <v>4</v>
      </c>
      <c r="T29">
        <v>2</v>
      </c>
      <c r="U29">
        <v>1</v>
      </c>
      <c r="V29">
        <v>2</v>
      </c>
      <c r="W29">
        <v>2</v>
      </c>
      <c r="X29">
        <v>4</v>
      </c>
      <c r="Y29" s="2">
        <f t="shared" si="0"/>
        <v>46</v>
      </c>
      <c r="Z29" s="3">
        <f t="shared" si="1"/>
        <v>2.2999999999999998</v>
      </c>
      <c r="AA29" s="1"/>
      <c r="AB29" t="s">
        <v>521</v>
      </c>
      <c r="AC29">
        <v>16</v>
      </c>
      <c r="AD29" t="s">
        <v>718</v>
      </c>
      <c r="AE29">
        <v>0</v>
      </c>
      <c r="AF29" t="s">
        <v>514</v>
      </c>
      <c r="AG29">
        <v>10</v>
      </c>
      <c r="AH29" s="1" t="s">
        <v>440</v>
      </c>
    </row>
    <row r="30" spans="1:34" x14ac:dyDescent="0.3">
      <c r="A30" s="30">
        <v>31</v>
      </c>
      <c r="B30" s="1"/>
      <c r="C30" s="2">
        <v>1</v>
      </c>
      <c r="D30">
        <v>2</v>
      </c>
      <c r="E30">
        <v>2</v>
      </c>
      <c r="F30">
        <v>4</v>
      </c>
      <c r="G30">
        <v>2</v>
      </c>
      <c r="H30">
        <v>1</v>
      </c>
      <c r="I30">
        <v>1</v>
      </c>
      <c r="J30">
        <v>4</v>
      </c>
      <c r="K30">
        <v>1</v>
      </c>
      <c r="L30">
        <v>2</v>
      </c>
      <c r="M30">
        <v>4</v>
      </c>
      <c r="N30" s="37">
        <v>2</v>
      </c>
      <c r="O30">
        <v>2</v>
      </c>
      <c r="P30">
        <v>2</v>
      </c>
      <c r="Q30">
        <v>4</v>
      </c>
      <c r="R30">
        <v>2</v>
      </c>
      <c r="S30">
        <v>5</v>
      </c>
      <c r="T30">
        <v>3</v>
      </c>
      <c r="U30">
        <v>2</v>
      </c>
      <c r="V30">
        <v>3</v>
      </c>
      <c r="W30">
        <v>2</v>
      </c>
      <c r="X30">
        <v>3</v>
      </c>
      <c r="Y30" s="2">
        <f t="shared" si="0"/>
        <v>51</v>
      </c>
      <c r="Z30" s="3">
        <f t="shared" si="1"/>
        <v>2.5499999999999998</v>
      </c>
      <c r="AA30" s="1"/>
      <c r="AB30" s="2" t="s">
        <v>520</v>
      </c>
      <c r="AC30">
        <v>15</v>
      </c>
      <c r="AD30" t="s">
        <v>514</v>
      </c>
      <c r="AE30">
        <v>10</v>
      </c>
      <c r="AF30" t="s">
        <v>507</v>
      </c>
      <c r="AG30">
        <v>3</v>
      </c>
      <c r="AH30" s="1" t="s">
        <v>440</v>
      </c>
    </row>
    <row r="31" spans="1:34" x14ac:dyDescent="0.3">
      <c r="A31" s="30">
        <v>32</v>
      </c>
      <c r="B31" s="1"/>
      <c r="C31" s="2">
        <v>1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4</v>
      </c>
      <c r="K31">
        <v>2</v>
      </c>
      <c r="L31">
        <v>2</v>
      </c>
      <c r="M31">
        <v>4</v>
      </c>
      <c r="N31" s="37">
        <v>2</v>
      </c>
      <c r="O31">
        <v>2</v>
      </c>
      <c r="P31">
        <v>2</v>
      </c>
      <c r="Q31">
        <v>2</v>
      </c>
      <c r="R31">
        <v>2</v>
      </c>
      <c r="S31">
        <v>4</v>
      </c>
      <c r="T31">
        <v>3</v>
      </c>
      <c r="U31">
        <v>2</v>
      </c>
      <c r="V31">
        <v>2</v>
      </c>
      <c r="W31">
        <v>2</v>
      </c>
      <c r="X31">
        <v>3</v>
      </c>
      <c r="Y31" s="2">
        <f t="shared" si="0"/>
        <v>48</v>
      </c>
      <c r="Z31" s="3">
        <f t="shared" si="1"/>
        <v>2.4</v>
      </c>
      <c r="AA31" s="1"/>
      <c r="AB31" t="s">
        <v>521</v>
      </c>
      <c r="AC31">
        <v>16</v>
      </c>
      <c r="AD31" s="31" t="s">
        <v>668</v>
      </c>
      <c r="AE31" s="31" t="s">
        <v>668</v>
      </c>
      <c r="AF31" s="31" t="s">
        <v>668</v>
      </c>
      <c r="AG31" s="31" t="s">
        <v>668</v>
      </c>
      <c r="AH31" s="1" t="s">
        <v>440</v>
      </c>
    </row>
    <row r="32" spans="1:34" x14ac:dyDescent="0.3">
      <c r="A32" s="30">
        <v>33</v>
      </c>
      <c r="B32" s="1"/>
      <c r="C32" s="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4</v>
      </c>
      <c r="K32">
        <v>1</v>
      </c>
      <c r="L32">
        <v>1</v>
      </c>
      <c r="M32">
        <v>5</v>
      </c>
      <c r="N32" s="37">
        <v>2</v>
      </c>
      <c r="O32">
        <v>1</v>
      </c>
      <c r="P32">
        <v>1</v>
      </c>
      <c r="Q32">
        <v>1</v>
      </c>
      <c r="R32">
        <v>1</v>
      </c>
      <c r="S32">
        <v>5</v>
      </c>
      <c r="T32">
        <v>1</v>
      </c>
      <c r="U32">
        <v>1</v>
      </c>
      <c r="V32">
        <v>1</v>
      </c>
      <c r="W32">
        <v>1</v>
      </c>
      <c r="X32">
        <v>1</v>
      </c>
      <c r="Y32" s="2">
        <f t="shared" si="0"/>
        <v>31</v>
      </c>
      <c r="Z32" s="3">
        <f t="shared" si="1"/>
        <v>1.55</v>
      </c>
      <c r="AA32" s="1"/>
      <c r="AB32" s="2" t="s">
        <v>520</v>
      </c>
      <c r="AC32">
        <v>15</v>
      </c>
      <c r="AD32" t="s">
        <v>514</v>
      </c>
      <c r="AE32">
        <v>10</v>
      </c>
      <c r="AF32" t="s">
        <v>511</v>
      </c>
      <c r="AG32" s="3">
        <v>7</v>
      </c>
      <c r="AH32" s="1" t="s">
        <v>440</v>
      </c>
    </row>
    <row r="33" spans="1:34" x14ac:dyDescent="0.3">
      <c r="A33" s="30">
        <v>34</v>
      </c>
      <c r="B33" s="1"/>
      <c r="C33" s="2">
        <v>1</v>
      </c>
      <c r="D33">
        <v>2</v>
      </c>
      <c r="E33">
        <v>2</v>
      </c>
      <c r="F33">
        <v>3</v>
      </c>
      <c r="G33">
        <v>3</v>
      </c>
      <c r="H33">
        <v>1</v>
      </c>
      <c r="I33">
        <v>2</v>
      </c>
      <c r="J33">
        <v>5</v>
      </c>
      <c r="K33">
        <v>2</v>
      </c>
      <c r="L33">
        <v>5</v>
      </c>
      <c r="M33">
        <v>5</v>
      </c>
      <c r="N33" s="37">
        <v>2</v>
      </c>
      <c r="O33">
        <v>2</v>
      </c>
      <c r="P33">
        <v>2</v>
      </c>
      <c r="Q33">
        <v>3</v>
      </c>
      <c r="R33">
        <v>1</v>
      </c>
      <c r="S33">
        <v>5</v>
      </c>
      <c r="T33">
        <v>1</v>
      </c>
      <c r="U33">
        <v>2</v>
      </c>
      <c r="V33">
        <v>2</v>
      </c>
      <c r="W33">
        <v>2</v>
      </c>
      <c r="X33">
        <v>3</v>
      </c>
      <c r="Y33" s="2">
        <f t="shared" si="0"/>
        <v>53</v>
      </c>
      <c r="Z33" s="3">
        <f t="shared" si="1"/>
        <v>2.65</v>
      </c>
      <c r="AA33" s="1"/>
      <c r="AB33" s="2" t="s">
        <v>520</v>
      </c>
      <c r="AC33">
        <v>15</v>
      </c>
      <c r="AD33" t="s">
        <v>513</v>
      </c>
      <c r="AE33">
        <v>9</v>
      </c>
      <c r="AF33" t="s">
        <v>514</v>
      </c>
      <c r="AG33" s="3">
        <v>10</v>
      </c>
      <c r="AH33" s="1" t="s">
        <v>440</v>
      </c>
    </row>
    <row r="34" spans="1:34" x14ac:dyDescent="0.3">
      <c r="A34" s="30">
        <v>35</v>
      </c>
      <c r="B34" s="1"/>
      <c r="C34" s="2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3</v>
      </c>
      <c r="K34">
        <v>1</v>
      </c>
      <c r="L34">
        <v>1</v>
      </c>
      <c r="M34">
        <v>4</v>
      </c>
      <c r="N34" s="37">
        <v>2</v>
      </c>
      <c r="O34">
        <v>1</v>
      </c>
      <c r="P34">
        <v>1</v>
      </c>
      <c r="Q34">
        <v>1</v>
      </c>
      <c r="R34">
        <v>1</v>
      </c>
      <c r="S34">
        <v>4</v>
      </c>
      <c r="T34">
        <v>1</v>
      </c>
      <c r="U34">
        <v>1</v>
      </c>
      <c r="V34">
        <v>1</v>
      </c>
      <c r="W34">
        <v>1</v>
      </c>
      <c r="X34">
        <v>1</v>
      </c>
      <c r="Y34" s="2">
        <f t="shared" si="0"/>
        <v>28</v>
      </c>
      <c r="Z34" s="3">
        <f t="shared" si="1"/>
        <v>1.4</v>
      </c>
      <c r="AA34" s="1"/>
      <c r="AB34" s="2" t="s">
        <v>520</v>
      </c>
      <c r="AC34">
        <v>15</v>
      </c>
      <c r="AD34" s="62" t="s">
        <v>514</v>
      </c>
      <c r="AE34" s="62">
        <v>10</v>
      </c>
      <c r="AF34" s="62" t="s">
        <v>514</v>
      </c>
      <c r="AG34" s="61">
        <v>10</v>
      </c>
      <c r="AH34" s="1" t="s">
        <v>440</v>
      </c>
    </row>
    <row r="35" spans="1:34" x14ac:dyDescent="0.3">
      <c r="A35" s="30">
        <v>36</v>
      </c>
      <c r="B35" s="1"/>
      <c r="C35" s="2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5</v>
      </c>
      <c r="N35" s="37">
        <v>2</v>
      </c>
      <c r="O35">
        <v>1</v>
      </c>
      <c r="P35">
        <v>1</v>
      </c>
      <c r="Q35">
        <v>1</v>
      </c>
      <c r="R35">
        <v>1</v>
      </c>
      <c r="S35">
        <v>5</v>
      </c>
      <c r="T35">
        <v>1</v>
      </c>
      <c r="U35">
        <v>4</v>
      </c>
      <c r="V35">
        <v>1</v>
      </c>
      <c r="W35">
        <v>1</v>
      </c>
      <c r="X35">
        <v>5</v>
      </c>
      <c r="Y35" s="2">
        <f t="shared" si="0"/>
        <v>35</v>
      </c>
      <c r="Z35" s="3">
        <f t="shared" si="1"/>
        <v>1.75</v>
      </c>
      <c r="AA35" s="1"/>
      <c r="AB35" s="2" t="s">
        <v>727</v>
      </c>
      <c r="AC35">
        <v>0</v>
      </c>
      <c r="AD35" t="s">
        <v>728</v>
      </c>
      <c r="AE35">
        <v>0</v>
      </c>
      <c r="AF35" t="s">
        <v>520</v>
      </c>
      <c r="AG35" s="3">
        <v>15</v>
      </c>
      <c r="AH35" s="1" t="s">
        <v>440</v>
      </c>
    </row>
    <row r="36" spans="1:34" x14ac:dyDescent="0.3">
      <c r="A36" s="30">
        <v>37</v>
      </c>
      <c r="B36" s="1"/>
      <c r="C36" s="2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5</v>
      </c>
      <c r="K36">
        <v>1</v>
      </c>
      <c r="L36">
        <v>4</v>
      </c>
      <c r="M36">
        <v>5</v>
      </c>
      <c r="N36" s="37">
        <v>2</v>
      </c>
      <c r="O36">
        <v>1</v>
      </c>
      <c r="P36">
        <v>1</v>
      </c>
      <c r="Q36">
        <v>1</v>
      </c>
      <c r="R36">
        <v>1</v>
      </c>
      <c r="S36">
        <v>5</v>
      </c>
      <c r="T36">
        <v>5</v>
      </c>
      <c r="U36">
        <v>1</v>
      </c>
      <c r="V36">
        <v>1</v>
      </c>
      <c r="W36">
        <v>1</v>
      </c>
      <c r="X36">
        <v>5</v>
      </c>
      <c r="Y36" s="2">
        <f t="shared" si="0"/>
        <v>43</v>
      </c>
      <c r="Z36" s="3">
        <f t="shared" si="1"/>
        <v>2.15</v>
      </c>
      <c r="AA36" s="1"/>
      <c r="AB36" t="s">
        <v>521</v>
      </c>
      <c r="AC36">
        <v>16</v>
      </c>
      <c r="AD36" t="s">
        <v>520</v>
      </c>
      <c r="AE36">
        <v>15</v>
      </c>
      <c r="AF36" t="s">
        <v>514</v>
      </c>
      <c r="AG36" s="3">
        <v>10</v>
      </c>
      <c r="AH36" s="1" t="s">
        <v>440</v>
      </c>
    </row>
    <row r="37" spans="1:34" x14ac:dyDescent="0.3">
      <c r="A37" s="30">
        <v>38</v>
      </c>
      <c r="B37" s="1"/>
      <c r="C37" s="2">
        <v>1</v>
      </c>
      <c r="D37">
        <v>4</v>
      </c>
      <c r="E37">
        <v>3</v>
      </c>
      <c r="F37">
        <v>4</v>
      </c>
      <c r="G37">
        <v>5</v>
      </c>
      <c r="H37">
        <v>3</v>
      </c>
      <c r="I37">
        <v>3</v>
      </c>
      <c r="J37">
        <v>4</v>
      </c>
      <c r="K37">
        <v>5</v>
      </c>
      <c r="L37">
        <v>1</v>
      </c>
      <c r="M37">
        <v>5</v>
      </c>
      <c r="N37" s="37">
        <v>2</v>
      </c>
      <c r="O37">
        <v>4</v>
      </c>
      <c r="P37">
        <v>4</v>
      </c>
      <c r="Q37">
        <v>1</v>
      </c>
      <c r="R37">
        <v>1</v>
      </c>
      <c r="S37">
        <v>5</v>
      </c>
      <c r="T37">
        <v>2</v>
      </c>
      <c r="U37">
        <v>1</v>
      </c>
      <c r="V37">
        <v>1</v>
      </c>
      <c r="W37">
        <v>1</v>
      </c>
      <c r="X37">
        <v>4</v>
      </c>
      <c r="Y37" s="2">
        <f t="shared" si="0"/>
        <v>61</v>
      </c>
      <c r="Z37" s="3">
        <f t="shared" si="1"/>
        <v>3.05</v>
      </c>
      <c r="AA37" s="1"/>
      <c r="AB37" s="2" t="s">
        <v>520</v>
      </c>
      <c r="AC37">
        <v>15</v>
      </c>
      <c r="AD37" t="s">
        <v>521</v>
      </c>
      <c r="AE37">
        <v>16</v>
      </c>
      <c r="AF37" t="s">
        <v>507</v>
      </c>
      <c r="AG37">
        <v>3</v>
      </c>
      <c r="AH37" s="1" t="s">
        <v>440</v>
      </c>
    </row>
    <row r="38" spans="1:34" x14ac:dyDescent="0.3">
      <c r="A38" s="30">
        <v>39</v>
      </c>
      <c r="B38" s="1"/>
      <c r="C38" s="2">
        <v>1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4</v>
      </c>
      <c r="K38">
        <v>2</v>
      </c>
      <c r="L38">
        <v>2</v>
      </c>
      <c r="M38">
        <v>4</v>
      </c>
      <c r="N38" s="37">
        <v>2</v>
      </c>
      <c r="O38">
        <v>2</v>
      </c>
      <c r="P38">
        <v>2</v>
      </c>
      <c r="Q38">
        <v>2</v>
      </c>
      <c r="R38">
        <v>2</v>
      </c>
      <c r="S38">
        <v>4</v>
      </c>
      <c r="T38">
        <v>2</v>
      </c>
      <c r="U38">
        <v>2</v>
      </c>
      <c r="V38">
        <v>2</v>
      </c>
      <c r="W38">
        <v>2</v>
      </c>
      <c r="X38">
        <v>2</v>
      </c>
      <c r="Y38" s="2">
        <f t="shared" si="0"/>
        <v>46</v>
      </c>
      <c r="Z38" s="3">
        <f t="shared" si="1"/>
        <v>2.2999999999999998</v>
      </c>
      <c r="AA38" s="1"/>
      <c r="AB38" s="2" t="s">
        <v>511</v>
      </c>
      <c r="AC38">
        <v>7</v>
      </c>
      <c r="AD38" t="s">
        <v>514</v>
      </c>
      <c r="AE38">
        <v>10</v>
      </c>
      <c r="AF38" t="s">
        <v>520</v>
      </c>
      <c r="AG38" s="3">
        <v>15</v>
      </c>
      <c r="AH38" s="1" t="s">
        <v>440</v>
      </c>
    </row>
    <row r="39" spans="1:34" x14ac:dyDescent="0.3">
      <c r="A39" s="30">
        <v>40</v>
      </c>
      <c r="B39" s="1"/>
      <c r="C39" s="2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4</v>
      </c>
      <c r="K39">
        <v>4</v>
      </c>
      <c r="L39">
        <v>1</v>
      </c>
      <c r="M39">
        <v>4</v>
      </c>
      <c r="N39" s="37">
        <v>2</v>
      </c>
      <c r="O39">
        <v>1</v>
      </c>
      <c r="P39">
        <v>1</v>
      </c>
      <c r="Q39">
        <v>1</v>
      </c>
      <c r="R39">
        <v>1</v>
      </c>
      <c r="S39">
        <v>4</v>
      </c>
      <c r="T39">
        <v>3</v>
      </c>
      <c r="U39">
        <v>1</v>
      </c>
      <c r="V39">
        <v>1</v>
      </c>
      <c r="W39">
        <v>1</v>
      </c>
      <c r="X39">
        <v>4</v>
      </c>
      <c r="Y39" s="2">
        <f t="shared" si="0"/>
        <v>37</v>
      </c>
      <c r="Z39" s="3">
        <f t="shared" si="1"/>
        <v>1.85</v>
      </c>
      <c r="AA39" s="1"/>
      <c r="AB39" t="s">
        <v>521</v>
      </c>
      <c r="AC39">
        <v>16</v>
      </c>
      <c r="AD39" t="s">
        <v>514</v>
      </c>
      <c r="AE39">
        <v>10</v>
      </c>
      <c r="AF39" t="s">
        <v>512</v>
      </c>
      <c r="AG39">
        <v>8</v>
      </c>
      <c r="AH39" s="1" t="s">
        <v>440</v>
      </c>
    </row>
    <row r="40" spans="1:34" x14ac:dyDescent="0.3">
      <c r="A40" s="30">
        <v>41</v>
      </c>
      <c r="B40" s="1"/>
      <c r="C40" s="2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1</v>
      </c>
      <c r="L40">
        <v>1</v>
      </c>
      <c r="M40">
        <v>1</v>
      </c>
      <c r="N40" s="37">
        <v>2</v>
      </c>
      <c r="O40">
        <v>1</v>
      </c>
      <c r="P40">
        <v>1</v>
      </c>
      <c r="Q40">
        <v>1</v>
      </c>
      <c r="R40">
        <v>1</v>
      </c>
      <c r="S40">
        <v>4</v>
      </c>
      <c r="T40">
        <v>3</v>
      </c>
      <c r="U40">
        <v>1</v>
      </c>
      <c r="V40">
        <v>1</v>
      </c>
      <c r="W40">
        <v>1</v>
      </c>
      <c r="X40">
        <v>1</v>
      </c>
      <c r="Y40" s="2">
        <f t="shared" si="0"/>
        <v>26</v>
      </c>
      <c r="Z40" s="3">
        <f t="shared" si="1"/>
        <v>1.3</v>
      </c>
      <c r="AA40" s="1"/>
      <c r="AB40" s="2" t="s">
        <v>739</v>
      </c>
      <c r="AC40">
        <v>0</v>
      </c>
      <c r="AD40" t="s">
        <v>740</v>
      </c>
      <c r="AE40">
        <v>0</v>
      </c>
      <c r="AF40" s="31" t="s">
        <v>668</v>
      </c>
      <c r="AG40" s="31" t="s">
        <v>668</v>
      </c>
      <c r="AH40" s="1" t="s">
        <v>440</v>
      </c>
    </row>
    <row r="41" spans="1:34" x14ac:dyDescent="0.3">
      <c r="A41" s="30">
        <v>42</v>
      </c>
      <c r="B41" s="1"/>
      <c r="C41" s="2">
        <v>1</v>
      </c>
      <c r="D41">
        <v>4</v>
      </c>
      <c r="E41">
        <v>3</v>
      </c>
      <c r="F41">
        <v>3</v>
      </c>
      <c r="G41">
        <v>3</v>
      </c>
      <c r="H41">
        <v>4</v>
      </c>
      <c r="I41">
        <v>2</v>
      </c>
      <c r="J41">
        <v>5</v>
      </c>
      <c r="K41">
        <v>3</v>
      </c>
      <c r="L41">
        <v>3</v>
      </c>
      <c r="M41">
        <v>5</v>
      </c>
      <c r="N41" s="37">
        <v>2</v>
      </c>
      <c r="O41">
        <v>3</v>
      </c>
      <c r="P41">
        <v>4</v>
      </c>
      <c r="Q41">
        <v>3</v>
      </c>
      <c r="R41">
        <v>3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 s="2">
        <f t="shared" si="0"/>
        <v>68</v>
      </c>
      <c r="Z41" s="3">
        <f t="shared" si="1"/>
        <v>3.4</v>
      </c>
      <c r="AA41" s="1"/>
      <c r="AB41" s="2" t="s">
        <v>511</v>
      </c>
      <c r="AC41">
        <v>7</v>
      </c>
      <c r="AD41" t="s">
        <v>521</v>
      </c>
      <c r="AE41">
        <v>16</v>
      </c>
      <c r="AF41" t="s">
        <v>514</v>
      </c>
      <c r="AG41" s="3">
        <v>10</v>
      </c>
      <c r="AH41" s="1" t="s">
        <v>440</v>
      </c>
    </row>
    <row r="42" spans="1:34" x14ac:dyDescent="0.3">
      <c r="A42" s="30">
        <v>43</v>
      </c>
      <c r="B42" s="1"/>
      <c r="C42" s="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3</v>
      </c>
      <c r="M42">
        <v>5</v>
      </c>
      <c r="N42" s="37">
        <v>2</v>
      </c>
      <c r="O42">
        <v>1</v>
      </c>
      <c r="P42">
        <v>1</v>
      </c>
      <c r="Q42">
        <v>1</v>
      </c>
      <c r="R42">
        <v>1</v>
      </c>
      <c r="S42">
        <v>4</v>
      </c>
      <c r="T42">
        <v>5</v>
      </c>
      <c r="U42">
        <v>1</v>
      </c>
      <c r="V42">
        <v>1</v>
      </c>
      <c r="W42">
        <v>1</v>
      </c>
      <c r="X42">
        <v>3</v>
      </c>
      <c r="Y42" s="2">
        <f t="shared" si="0"/>
        <v>35</v>
      </c>
      <c r="Z42" s="3">
        <f t="shared" si="1"/>
        <v>1.75</v>
      </c>
      <c r="AA42" s="1"/>
      <c r="AB42" s="2" t="s">
        <v>745</v>
      </c>
      <c r="AC42">
        <v>0</v>
      </c>
      <c r="AD42" t="s">
        <v>746</v>
      </c>
      <c r="AE42">
        <v>0</v>
      </c>
      <c r="AF42" t="s">
        <v>747</v>
      </c>
      <c r="AG42">
        <v>0</v>
      </c>
      <c r="AH42" s="1" t="s">
        <v>440</v>
      </c>
    </row>
    <row r="43" spans="1:34" x14ac:dyDescent="0.3">
      <c r="A43" s="30">
        <v>44</v>
      </c>
      <c r="B43" s="1"/>
      <c r="C43" s="2">
        <v>1</v>
      </c>
      <c r="D43">
        <v>4</v>
      </c>
      <c r="E43">
        <v>4</v>
      </c>
      <c r="F43">
        <v>4</v>
      </c>
      <c r="G43">
        <v>4</v>
      </c>
      <c r="H43">
        <v>2</v>
      </c>
      <c r="I43">
        <v>2</v>
      </c>
      <c r="J43">
        <v>2</v>
      </c>
      <c r="K43">
        <v>3</v>
      </c>
      <c r="L43">
        <v>2</v>
      </c>
      <c r="M43">
        <v>4</v>
      </c>
      <c r="N43" s="37">
        <v>2</v>
      </c>
      <c r="O43">
        <v>2</v>
      </c>
      <c r="P43">
        <v>2</v>
      </c>
      <c r="Q43">
        <v>2</v>
      </c>
      <c r="R43">
        <v>2</v>
      </c>
      <c r="S43">
        <v>4</v>
      </c>
      <c r="T43">
        <v>3</v>
      </c>
      <c r="U43">
        <v>2</v>
      </c>
      <c r="V43">
        <v>2</v>
      </c>
      <c r="W43">
        <v>2</v>
      </c>
      <c r="X43">
        <v>3</v>
      </c>
      <c r="Y43" s="2">
        <f t="shared" si="0"/>
        <v>55</v>
      </c>
      <c r="Z43" s="3">
        <f t="shared" si="1"/>
        <v>2.75</v>
      </c>
      <c r="AA43" s="1"/>
      <c r="AB43" s="2" t="s">
        <v>520</v>
      </c>
      <c r="AC43">
        <v>15</v>
      </c>
      <c r="AD43" t="s">
        <v>511</v>
      </c>
      <c r="AE43">
        <v>7</v>
      </c>
      <c r="AF43" t="s">
        <v>514</v>
      </c>
      <c r="AG43" s="3">
        <v>10</v>
      </c>
      <c r="AH43" s="1" t="s">
        <v>440</v>
      </c>
    </row>
    <row r="44" spans="1:34" x14ac:dyDescent="0.3">
      <c r="A44" s="30">
        <v>45</v>
      </c>
      <c r="B44" s="1"/>
      <c r="C44" s="2">
        <v>1</v>
      </c>
      <c r="D44">
        <v>2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4</v>
      </c>
      <c r="N44" s="37">
        <v>2</v>
      </c>
      <c r="O44">
        <v>2</v>
      </c>
      <c r="P44">
        <v>2</v>
      </c>
      <c r="Q44">
        <v>2</v>
      </c>
      <c r="R44">
        <v>2</v>
      </c>
      <c r="S44">
        <v>4</v>
      </c>
      <c r="T44">
        <v>3</v>
      </c>
      <c r="U44">
        <v>2</v>
      </c>
      <c r="V44">
        <v>2</v>
      </c>
      <c r="W44">
        <v>2</v>
      </c>
      <c r="X44">
        <v>2</v>
      </c>
      <c r="Y44" s="2">
        <f t="shared" si="0"/>
        <v>45</v>
      </c>
      <c r="Z44" s="3">
        <f t="shared" si="1"/>
        <v>2.25</v>
      </c>
      <c r="AA44" s="1"/>
      <c r="AB44" t="s">
        <v>514</v>
      </c>
      <c r="AC44">
        <v>10</v>
      </c>
      <c r="AD44" t="s">
        <v>520</v>
      </c>
      <c r="AE44">
        <v>15</v>
      </c>
      <c r="AF44" t="s">
        <v>521</v>
      </c>
      <c r="AG44" s="3">
        <v>16</v>
      </c>
      <c r="AH44" s="1" t="s">
        <v>440</v>
      </c>
    </row>
    <row r="45" spans="1:34" x14ac:dyDescent="0.3">
      <c r="A45" s="30">
        <v>46</v>
      </c>
      <c r="B45" s="1"/>
      <c r="C45" s="2">
        <v>1</v>
      </c>
      <c r="D45">
        <v>2</v>
      </c>
      <c r="E45">
        <v>2</v>
      </c>
      <c r="F45">
        <v>4</v>
      </c>
      <c r="G45">
        <v>2</v>
      </c>
      <c r="H45">
        <v>2</v>
      </c>
      <c r="I45">
        <v>2</v>
      </c>
      <c r="J45">
        <v>4</v>
      </c>
      <c r="K45">
        <v>2</v>
      </c>
      <c r="L45">
        <v>4</v>
      </c>
      <c r="M45">
        <v>4</v>
      </c>
      <c r="N45" s="37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3</v>
      </c>
      <c r="U45">
        <v>2</v>
      </c>
      <c r="V45">
        <v>2</v>
      </c>
      <c r="W45">
        <v>2</v>
      </c>
      <c r="X45">
        <v>4</v>
      </c>
      <c r="Y45" s="2">
        <f t="shared" si="0"/>
        <v>51</v>
      </c>
      <c r="Z45" s="3">
        <f t="shared" si="1"/>
        <v>2.5499999999999998</v>
      </c>
      <c r="AA45" s="1"/>
      <c r="AB45" s="2" t="s">
        <v>751</v>
      </c>
      <c r="AC45">
        <v>0</v>
      </c>
      <c r="AD45" t="s">
        <v>514</v>
      </c>
      <c r="AE45">
        <v>10</v>
      </c>
      <c r="AF45" t="s">
        <v>752</v>
      </c>
      <c r="AG45">
        <v>0</v>
      </c>
      <c r="AH45" s="1" t="s">
        <v>440</v>
      </c>
    </row>
    <row r="46" spans="1:34" x14ac:dyDescent="0.3">
      <c r="A46" s="30">
        <v>47</v>
      </c>
      <c r="B46" s="1"/>
      <c r="C46" s="2">
        <v>1</v>
      </c>
      <c r="D46">
        <v>4</v>
      </c>
      <c r="E46">
        <v>2</v>
      </c>
      <c r="F46">
        <v>4</v>
      </c>
      <c r="G46">
        <v>2</v>
      </c>
      <c r="H46">
        <v>2</v>
      </c>
      <c r="I46">
        <v>2</v>
      </c>
      <c r="J46">
        <v>1</v>
      </c>
      <c r="K46">
        <v>1</v>
      </c>
      <c r="L46">
        <v>1</v>
      </c>
      <c r="M46">
        <v>5</v>
      </c>
      <c r="N46" s="37">
        <v>2</v>
      </c>
      <c r="O46">
        <v>1</v>
      </c>
      <c r="P46">
        <v>1</v>
      </c>
      <c r="Q46">
        <v>1</v>
      </c>
      <c r="R46">
        <v>1</v>
      </c>
      <c r="S46">
        <v>4</v>
      </c>
      <c r="T46">
        <v>1</v>
      </c>
      <c r="U46">
        <v>1</v>
      </c>
      <c r="V46">
        <v>1</v>
      </c>
      <c r="W46">
        <v>1</v>
      </c>
      <c r="X46">
        <v>4</v>
      </c>
      <c r="Y46" s="2">
        <f t="shared" si="0"/>
        <v>40</v>
      </c>
      <c r="Z46" s="3">
        <f t="shared" si="1"/>
        <v>2</v>
      </c>
      <c r="AA46" s="1"/>
      <c r="AB46" t="s">
        <v>514</v>
      </c>
      <c r="AC46">
        <v>10</v>
      </c>
      <c r="AD46" t="s">
        <v>521</v>
      </c>
      <c r="AE46">
        <v>16</v>
      </c>
      <c r="AF46" t="s">
        <v>520</v>
      </c>
      <c r="AG46" s="3">
        <v>15</v>
      </c>
      <c r="AH46" s="1" t="s">
        <v>440</v>
      </c>
    </row>
    <row r="47" spans="1:34" x14ac:dyDescent="0.3">
      <c r="A47" s="30">
        <v>48</v>
      </c>
      <c r="B47" s="1"/>
      <c r="C47" s="2">
        <v>1</v>
      </c>
      <c r="D47">
        <v>1</v>
      </c>
      <c r="E47">
        <v>1</v>
      </c>
      <c r="F47">
        <v>2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4</v>
      </c>
      <c r="N47" s="37">
        <v>2</v>
      </c>
      <c r="O47">
        <v>1</v>
      </c>
      <c r="P47">
        <v>1</v>
      </c>
      <c r="Q47">
        <v>1</v>
      </c>
      <c r="R47">
        <v>1</v>
      </c>
      <c r="S47">
        <v>4</v>
      </c>
      <c r="T47">
        <v>5</v>
      </c>
      <c r="U47">
        <v>1</v>
      </c>
      <c r="V47">
        <v>1</v>
      </c>
      <c r="W47">
        <v>1</v>
      </c>
      <c r="X47">
        <v>2</v>
      </c>
      <c r="Y47" s="2">
        <f t="shared" si="0"/>
        <v>32</v>
      </c>
      <c r="Z47" s="3">
        <f t="shared" si="1"/>
        <v>1.6</v>
      </c>
      <c r="AA47" s="1"/>
      <c r="AB47" s="2" t="s">
        <v>759</v>
      </c>
      <c r="AC47">
        <v>0</v>
      </c>
      <c r="AD47" t="s">
        <v>521</v>
      </c>
      <c r="AE47">
        <v>16</v>
      </c>
      <c r="AF47" t="s">
        <v>514</v>
      </c>
      <c r="AG47">
        <v>10</v>
      </c>
      <c r="AH47" s="1" t="s">
        <v>440</v>
      </c>
    </row>
    <row r="48" spans="1:34" x14ac:dyDescent="0.3">
      <c r="A48" s="30">
        <v>49</v>
      </c>
      <c r="B48" s="1"/>
      <c r="C48" s="2">
        <v>1</v>
      </c>
      <c r="D48">
        <v>4</v>
      </c>
      <c r="E48">
        <v>4</v>
      </c>
      <c r="F48">
        <v>4</v>
      </c>
      <c r="G48">
        <v>2</v>
      </c>
      <c r="H48">
        <v>2</v>
      </c>
      <c r="I48">
        <v>2</v>
      </c>
      <c r="J48">
        <v>2</v>
      </c>
      <c r="K48">
        <v>2</v>
      </c>
      <c r="L48">
        <v>2</v>
      </c>
      <c r="M48">
        <v>4</v>
      </c>
      <c r="N48" s="37">
        <v>2</v>
      </c>
      <c r="O48">
        <v>2</v>
      </c>
      <c r="P48">
        <v>2</v>
      </c>
      <c r="Q48">
        <v>2</v>
      </c>
      <c r="R48">
        <v>2</v>
      </c>
      <c r="S48">
        <v>4</v>
      </c>
      <c r="T48">
        <v>2</v>
      </c>
      <c r="U48">
        <v>2</v>
      </c>
      <c r="V48">
        <v>2</v>
      </c>
      <c r="W48">
        <v>2</v>
      </c>
      <c r="X48">
        <v>2</v>
      </c>
      <c r="Y48" s="2">
        <f t="shared" si="0"/>
        <v>50</v>
      </c>
      <c r="Z48" s="3">
        <f t="shared" si="1"/>
        <v>2.5</v>
      </c>
      <c r="AA48" s="1"/>
      <c r="AB48" s="2" t="s">
        <v>520</v>
      </c>
      <c r="AC48">
        <v>15</v>
      </c>
      <c r="AD48" t="s">
        <v>507</v>
      </c>
      <c r="AE48">
        <v>3</v>
      </c>
      <c r="AF48" t="s">
        <v>506</v>
      </c>
      <c r="AG48" s="3">
        <v>2</v>
      </c>
      <c r="AH48" s="1" t="s">
        <v>440</v>
      </c>
    </row>
    <row r="49" spans="1:34" x14ac:dyDescent="0.3">
      <c r="A49" s="30">
        <v>50</v>
      </c>
      <c r="B49" s="1"/>
      <c r="C49" s="2">
        <v>1</v>
      </c>
      <c r="D49">
        <v>2</v>
      </c>
      <c r="E49">
        <v>2</v>
      </c>
      <c r="F49">
        <v>3</v>
      </c>
      <c r="G49">
        <v>2</v>
      </c>
      <c r="H49">
        <v>2</v>
      </c>
      <c r="I49">
        <v>2</v>
      </c>
      <c r="J49">
        <v>5</v>
      </c>
      <c r="K49">
        <v>2</v>
      </c>
      <c r="L49">
        <v>4</v>
      </c>
      <c r="M49">
        <v>4</v>
      </c>
      <c r="N49" s="37">
        <v>2</v>
      </c>
      <c r="O49">
        <v>2</v>
      </c>
      <c r="P49">
        <v>2</v>
      </c>
      <c r="Q49">
        <v>2</v>
      </c>
      <c r="R49">
        <v>2</v>
      </c>
      <c r="S49">
        <v>5</v>
      </c>
      <c r="T49">
        <v>1</v>
      </c>
      <c r="U49">
        <v>3</v>
      </c>
      <c r="V49">
        <v>3</v>
      </c>
      <c r="W49">
        <v>3</v>
      </c>
      <c r="X49">
        <v>3</v>
      </c>
      <c r="Y49" s="2">
        <f t="shared" si="0"/>
        <v>54</v>
      </c>
      <c r="Z49" s="3">
        <f t="shared" si="1"/>
        <v>2.7</v>
      </c>
      <c r="AA49" s="1"/>
      <c r="AB49" s="2" t="s">
        <v>766</v>
      </c>
      <c r="AC49">
        <v>0</v>
      </c>
      <c r="AD49" t="s">
        <v>520</v>
      </c>
      <c r="AE49">
        <v>15</v>
      </c>
      <c r="AF49" t="s">
        <v>511</v>
      </c>
      <c r="AG49" s="3">
        <v>7</v>
      </c>
      <c r="AH49" s="1" t="s">
        <v>440</v>
      </c>
    </row>
    <row r="50" spans="1:34" x14ac:dyDescent="0.3">
      <c r="A50" s="30">
        <v>51</v>
      </c>
      <c r="B50" s="1"/>
      <c r="C50" s="2">
        <v>1</v>
      </c>
      <c r="D50">
        <v>2</v>
      </c>
      <c r="E50">
        <v>2</v>
      </c>
      <c r="F50">
        <v>4</v>
      </c>
      <c r="G50">
        <v>4</v>
      </c>
      <c r="H50">
        <v>3</v>
      </c>
      <c r="I50">
        <v>2</v>
      </c>
      <c r="J50">
        <v>4</v>
      </c>
      <c r="K50">
        <v>4</v>
      </c>
      <c r="L50">
        <v>4</v>
      </c>
      <c r="M50">
        <v>5</v>
      </c>
      <c r="N50" s="37">
        <v>2</v>
      </c>
      <c r="O50">
        <v>3</v>
      </c>
      <c r="P50">
        <v>3</v>
      </c>
      <c r="Q50">
        <v>4</v>
      </c>
      <c r="R50">
        <v>3</v>
      </c>
      <c r="S50">
        <v>3</v>
      </c>
      <c r="T50">
        <v>4</v>
      </c>
      <c r="U50">
        <v>3</v>
      </c>
      <c r="V50">
        <v>3</v>
      </c>
      <c r="W50">
        <v>2</v>
      </c>
      <c r="X50">
        <v>4</v>
      </c>
      <c r="Y50" s="2">
        <f t="shared" si="0"/>
        <v>66</v>
      </c>
      <c r="Z50" s="3">
        <f t="shared" si="1"/>
        <v>3.3</v>
      </c>
      <c r="AA50" s="1"/>
      <c r="AB50" t="s">
        <v>514</v>
      </c>
      <c r="AC50">
        <v>10</v>
      </c>
      <c r="AD50" t="s">
        <v>521</v>
      </c>
      <c r="AE50">
        <v>16</v>
      </c>
      <c r="AF50" t="s">
        <v>518</v>
      </c>
      <c r="AG50" s="3">
        <v>13</v>
      </c>
      <c r="AH50" s="1" t="s">
        <v>440</v>
      </c>
    </row>
    <row r="51" spans="1:34" x14ac:dyDescent="0.3">
      <c r="A51" s="30">
        <v>52</v>
      </c>
      <c r="B51" s="1"/>
      <c r="C51" s="2">
        <v>1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4</v>
      </c>
      <c r="K51">
        <v>2</v>
      </c>
      <c r="L51">
        <v>2</v>
      </c>
      <c r="M51">
        <v>5</v>
      </c>
      <c r="N51" s="37">
        <v>2</v>
      </c>
      <c r="O51">
        <v>2</v>
      </c>
      <c r="P51">
        <v>2</v>
      </c>
      <c r="Q51">
        <v>2</v>
      </c>
      <c r="R51">
        <v>2</v>
      </c>
      <c r="S51">
        <v>4</v>
      </c>
      <c r="T51">
        <v>2</v>
      </c>
      <c r="U51">
        <v>2</v>
      </c>
      <c r="V51">
        <v>2</v>
      </c>
      <c r="W51">
        <v>2</v>
      </c>
      <c r="X51">
        <v>2</v>
      </c>
      <c r="Y51" s="2">
        <f t="shared" si="0"/>
        <v>47</v>
      </c>
      <c r="Z51" s="3">
        <f t="shared" si="1"/>
        <v>2.35</v>
      </c>
      <c r="AA51" s="1"/>
      <c r="AB51" t="s">
        <v>514</v>
      </c>
      <c r="AC51">
        <v>10</v>
      </c>
      <c r="AD51" t="s">
        <v>520</v>
      </c>
      <c r="AE51">
        <v>15</v>
      </c>
      <c r="AF51" t="s">
        <v>513</v>
      </c>
      <c r="AG51">
        <v>9</v>
      </c>
      <c r="AH51" s="1" t="s">
        <v>440</v>
      </c>
    </row>
    <row r="52" spans="1:34" x14ac:dyDescent="0.3">
      <c r="A52" s="30">
        <v>53</v>
      </c>
      <c r="B52" s="1"/>
      <c r="C52" s="2">
        <v>1</v>
      </c>
      <c r="D52">
        <v>2</v>
      </c>
      <c r="E52">
        <v>2</v>
      </c>
      <c r="F52">
        <v>2</v>
      </c>
      <c r="G52">
        <v>4</v>
      </c>
      <c r="H52">
        <v>4</v>
      </c>
      <c r="I52">
        <v>2</v>
      </c>
      <c r="J52">
        <v>4</v>
      </c>
      <c r="K52">
        <v>4</v>
      </c>
      <c r="L52">
        <v>2</v>
      </c>
      <c r="M52">
        <v>4</v>
      </c>
      <c r="N52" s="37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5</v>
      </c>
      <c r="Y52" s="2">
        <f t="shared" si="0"/>
        <v>53</v>
      </c>
      <c r="Z52" s="3">
        <f t="shared" si="1"/>
        <v>2.65</v>
      </c>
      <c r="AA52" s="1"/>
      <c r="AB52" t="s">
        <v>514</v>
      </c>
      <c r="AC52">
        <v>10</v>
      </c>
      <c r="AD52" t="s">
        <v>512</v>
      </c>
      <c r="AE52">
        <v>8</v>
      </c>
      <c r="AF52" t="s">
        <v>525</v>
      </c>
      <c r="AG52">
        <v>20</v>
      </c>
      <c r="AH52" s="1" t="s">
        <v>440</v>
      </c>
    </row>
    <row r="53" spans="1:34" x14ac:dyDescent="0.3">
      <c r="A53" s="30">
        <v>54</v>
      </c>
      <c r="B53" s="1"/>
      <c r="C53" s="2">
        <v>1</v>
      </c>
      <c r="D53">
        <v>4</v>
      </c>
      <c r="E53">
        <v>4</v>
      </c>
      <c r="F53">
        <v>3</v>
      </c>
      <c r="G53">
        <v>2</v>
      </c>
      <c r="H53">
        <v>2</v>
      </c>
      <c r="I53">
        <v>1</v>
      </c>
      <c r="J53">
        <v>1</v>
      </c>
      <c r="K53">
        <v>2</v>
      </c>
      <c r="L53">
        <v>5</v>
      </c>
      <c r="M53">
        <v>4</v>
      </c>
      <c r="N53" s="37">
        <v>2</v>
      </c>
      <c r="O53">
        <v>4</v>
      </c>
      <c r="P53">
        <v>4</v>
      </c>
      <c r="Q53">
        <v>2</v>
      </c>
      <c r="R53">
        <v>4</v>
      </c>
      <c r="S53">
        <v>4</v>
      </c>
      <c r="T53">
        <v>5</v>
      </c>
      <c r="U53">
        <v>1</v>
      </c>
      <c r="V53">
        <v>2</v>
      </c>
      <c r="W53">
        <v>3</v>
      </c>
      <c r="X53">
        <v>2</v>
      </c>
      <c r="Y53" s="2">
        <f t="shared" si="0"/>
        <v>59</v>
      </c>
      <c r="Z53" s="3">
        <f t="shared" si="1"/>
        <v>2.95</v>
      </c>
      <c r="AA53" s="1"/>
      <c r="AB53" t="s">
        <v>521</v>
      </c>
      <c r="AC53">
        <v>16</v>
      </c>
      <c r="AD53" t="s">
        <v>513</v>
      </c>
      <c r="AE53">
        <v>9</v>
      </c>
      <c r="AF53" t="s">
        <v>514</v>
      </c>
      <c r="AG53" s="3">
        <v>10</v>
      </c>
      <c r="AH53" s="1" t="s">
        <v>440</v>
      </c>
    </row>
    <row r="54" spans="1:34" x14ac:dyDescent="0.3">
      <c r="A54" s="30">
        <v>55</v>
      </c>
      <c r="B54" s="1"/>
      <c r="C54" s="2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4</v>
      </c>
      <c r="K54">
        <v>4</v>
      </c>
      <c r="L54">
        <v>1</v>
      </c>
      <c r="M54">
        <v>4</v>
      </c>
      <c r="N54" s="37">
        <v>2</v>
      </c>
      <c r="O54">
        <v>1</v>
      </c>
      <c r="P54">
        <v>1</v>
      </c>
      <c r="Q54">
        <v>1</v>
      </c>
      <c r="R54">
        <v>1</v>
      </c>
      <c r="S54">
        <v>4</v>
      </c>
      <c r="T54">
        <v>2</v>
      </c>
      <c r="U54">
        <v>1</v>
      </c>
      <c r="V54">
        <v>1</v>
      </c>
      <c r="W54">
        <v>1</v>
      </c>
      <c r="X54">
        <v>1</v>
      </c>
      <c r="Y54" s="2">
        <f t="shared" si="0"/>
        <v>33</v>
      </c>
      <c r="Z54" s="3">
        <f t="shared" si="1"/>
        <v>1.65</v>
      </c>
      <c r="AA54" s="1"/>
      <c r="AB54" s="2" t="s">
        <v>775</v>
      </c>
      <c r="AC54">
        <v>0</v>
      </c>
      <c r="AD54" t="s">
        <v>511</v>
      </c>
      <c r="AE54">
        <v>7</v>
      </c>
      <c r="AF54" t="s">
        <v>514</v>
      </c>
      <c r="AG54" s="3">
        <v>10</v>
      </c>
      <c r="AH54" s="1" t="s">
        <v>440</v>
      </c>
    </row>
    <row r="55" spans="1:34" x14ac:dyDescent="0.3">
      <c r="A55" s="30">
        <v>56</v>
      </c>
      <c r="B55" s="1"/>
      <c r="C55" s="2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1</v>
      </c>
      <c r="L55">
        <v>1</v>
      </c>
      <c r="M55">
        <v>4</v>
      </c>
      <c r="N55" s="37">
        <v>2</v>
      </c>
      <c r="O55">
        <v>1</v>
      </c>
      <c r="P55">
        <v>1</v>
      </c>
      <c r="Q55">
        <v>1</v>
      </c>
      <c r="R55">
        <v>1</v>
      </c>
      <c r="S55">
        <v>3</v>
      </c>
      <c r="T55">
        <v>4</v>
      </c>
      <c r="U55">
        <v>2</v>
      </c>
      <c r="V55">
        <v>1</v>
      </c>
      <c r="W55">
        <v>1</v>
      </c>
      <c r="X55">
        <v>1</v>
      </c>
      <c r="Y55" s="2">
        <f t="shared" si="0"/>
        <v>31</v>
      </c>
      <c r="Z55" s="3">
        <f t="shared" si="1"/>
        <v>1.55</v>
      </c>
      <c r="AA55" s="1"/>
      <c r="AB55" s="2" t="s">
        <v>781</v>
      </c>
      <c r="AC55">
        <v>0</v>
      </c>
      <c r="AD55" s="31" t="s">
        <v>668</v>
      </c>
      <c r="AE55" s="31" t="s">
        <v>668</v>
      </c>
      <c r="AF55" s="31" t="s">
        <v>668</v>
      </c>
      <c r="AG55" s="31" t="s">
        <v>668</v>
      </c>
      <c r="AH55" s="1" t="s">
        <v>440</v>
      </c>
    </row>
    <row r="56" spans="1:34" x14ac:dyDescent="0.3">
      <c r="A56" s="30">
        <v>57</v>
      </c>
      <c r="B56" s="1"/>
      <c r="C56" s="2">
        <v>1</v>
      </c>
      <c r="D56">
        <v>3</v>
      </c>
      <c r="E56">
        <v>3</v>
      </c>
      <c r="F56">
        <v>4</v>
      </c>
      <c r="G56">
        <v>4</v>
      </c>
      <c r="H56">
        <v>2</v>
      </c>
      <c r="I56">
        <v>2</v>
      </c>
      <c r="J56">
        <v>4</v>
      </c>
      <c r="K56">
        <v>3</v>
      </c>
      <c r="L56">
        <v>4</v>
      </c>
      <c r="M56">
        <v>4</v>
      </c>
      <c r="N56" s="37">
        <v>2</v>
      </c>
      <c r="O56">
        <v>4</v>
      </c>
      <c r="P56">
        <v>4</v>
      </c>
      <c r="Q56">
        <v>3</v>
      </c>
      <c r="R56">
        <v>3</v>
      </c>
      <c r="S56">
        <v>4</v>
      </c>
      <c r="T56">
        <v>4</v>
      </c>
      <c r="U56">
        <v>4</v>
      </c>
      <c r="V56">
        <v>3</v>
      </c>
      <c r="W56">
        <v>4</v>
      </c>
      <c r="X56">
        <v>4</v>
      </c>
      <c r="Y56" s="2">
        <f t="shared" si="0"/>
        <v>70</v>
      </c>
      <c r="Z56" s="3">
        <f t="shared" si="1"/>
        <v>3.5</v>
      </c>
      <c r="AA56" s="1"/>
      <c r="AB56" t="s">
        <v>514</v>
      </c>
      <c r="AC56">
        <v>10</v>
      </c>
      <c r="AD56" t="s">
        <v>521</v>
      </c>
      <c r="AE56">
        <v>16</v>
      </c>
      <c r="AF56" t="s">
        <v>507</v>
      </c>
      <c r="AG56">
        <v>3</v>
      </c>
      <c r="AH56" s="1" t="s">
        <v>440</v>
      </c>
    </row>
    <row r="57" spans="1:34" x14ac:dyDescent="0.3">
      <c r="A57" s="30">
        <v>58</v>
      </c>
      <c r="B57" s="1"/>
      <c r="C57" s="2">
        <v>1</v>
      </c>
      <c r="D57">
        <v>2</v>
      </c>
      <c r="E57">
        <v>2</v>
      </c>
      <c r="F57">
        <v>4</v>
      </c>
      <c r="G57">
        <v>3</v>
      </c>
      <c r="H57">
        <v>4</v>
      </c>
      <c r="I57">
        <v>2</v>
      </c>
      <c r="J57">
        <v>4</v>
      </c>
      <c r="K57">
        <v>4</v>
      </c>
      <c r="L57">
        <v>2</v>
      </c>
      <c r="M57">
        <v>4</v>
      </c>
      <c r="N57" s="37">
        <v>2</v>
      </c>
      <c r="O57">
        <v>2</v>
      </c>
      <c r="P57">
        <v>2</v>
      </c>
      <c r="Q57">
        <v>3</v>
      </c>
      <c r="R57">
        <v>4</v>
      </c>
      <c r="S57">
        <v>4</v>
      </c>
      <c r="T57">
        <v>2</v>
      </c>
      <c r="U57">
        <v>1</v>
      </c>
      <c r="V57">
        <v>3</v>
      </c>
      <c r="W57">
        <v>3</v>
      </c>
      <c r="X57">
        <v>4</v>
      </c>
      <c r="Y57" s="2">
        <f t="shared" si="0"/>
        <v>59</v>
      </c>
      <c r="Z57" s="3">
        <f t="shared" si="1"/>
        <v>2.95</v>
      </c>
      <c r="AA57" s="1"/>
      <c r="AB57" s="2" t="s">
        <v>786</v>
      </c>
      <c r="AC57">
        <v>0</v>
      </c>
      <c r="AD57" t="s">
        <v>787</v>
      </c>
      <c r="AE57">
        <v>0</v>
      </c>
      <c r="AF57" t="s">
        <v>512</v>
      </c>
      <c r="AG57">
        <v>8</v>
      </c>
      <c r="AH57" s="1" t="s">
        <v>440</v>
      </c>
    </row>
    <row r="58" spans="1:34" x14ac:dyDescent="0.3">
      <c r="A58" s="30">
        <v>60</v>
      </c>
      <c r="B58" s="1"/>
      <c r="C58" s="2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4</v>
      </c>
      <c r="K58">
        <v>1</v>
      </c>
      <c r="L58">
        <v>1</v>
      </c>
      <c r="M58">
        <v>4</v>
      </c>
      <c r="N58" s="37">
        <v>2</v>
      </c>
      <c r="O58">
        <v>2</v>
      </c>
      <c r="P58">
        <v>1</v>
      </c>
      <c r="Q58">
        <v>1</v>
      </c>
      <c r="S58">
        <v>5</v>
      </c>
      <c r="T58">
        <v>4</v>
      </c>
      <c r="U58">
        <v>1</v>
      </c>
      <c r="V58">
        <v>1</v>
      </c>
      <c r="W58">
        <v>1</v>
      </c>
      <c r="X58">
        <v>4</v>
      </c>
      <c r="Y58" s="2">
        <f t="shared" si="0"/>
        <v>36</v>
      </c>
      <c r="Z58" s="3">
        <f t="shared" si="1"/>
        <v>1.8</v>
      </c>
      <c r="AA58" s="1"/>
      <c r="AB58" s="2" t="s">
        <v>791</v>
      </c>
      <c r="AC58">
        <v>0</v>
      </c>
      <c r="AD58" s="31" t="s">
        <v>668</v>
      </c>
      <c r="AE58" s="31" t="s">
        <v>668</v>
      </c>
      <c r="AF58" s="31" t="s">
        <v>668</v>
      </c>
      <c r="AG58" s="31" t="s">
        <v>668</v>
      </c>
      <c r="AH58" s="1" t="s">
        <v>440</v>
      </c>
    </row>
    <row r="59" spans="1:34" x14ac:dyDescent="0.3">
      <c r="A59" s="30">
        <v>62</v>
      </c>
      <c r="B59" s="1"/>
      <c r="C59" s="2">
        <v>1</v>
      </c>
      <c r="D59">
        <v>1</v>
      </c>
      <c r="E59">
        <v>1</v>
      </c>
      <c r="F59">
        <v>2</v>
      </c>
      <c r="G59">
        <v>1</v>
      </c>
      <c r="H59">
        <v>1</v>
      </c>
      <c r="I59">
        <v>1</v>
      </c>
      <c r="J59">
        <v>4</v>
      </c>
      <c r="K59">
        <v>1</v>
      </c>
      <c r="L59">
        <v>2</v>
      </c>
      <c r="M59">
        <v>4</v>
      </c>
      <c r="N59" s="37">
        <v>2</v>
      </c>
      <c r="O59">
        <v>1</v>
      </c>
      <c r="P59">
        <v>1</v>
      </c>
      <c r="Q59">
        <v>1</v>
      </c>
      <c r="R59">
        <v>1</v>
      </c>
      <c r="S59">
        <v>5</v>
      </c>
      <c r="T59">
        <v>2</v>
      </c>
      <c r="U59">
        <v>1</v>
      </c>
      <c r="V59">
        <v>1</v>
      </c>
      <c r="W59">
        <v>1</v>
      </c>
      <c r="X59">
        <v>3</v>
      </c>
      <c r="Y59" s="2">
        <f t="shared" si="0"/>
        <v>35</v>
      </c>
      <c r="Z59" s="3">
        <f t="shared" si="1"/>
        <v>1.75</v>
      </c>
      <c r="AA59" s="1"/>
      <c r="AB59" s="2" t="s">
        <v>520</v>
      </c>
      <c r="AC59">
        <v>15</v>
      </c>
      <c r="AD59" t="s">
        <v>514</v>
      </c>
      <c r="AE59">
        <v>10</v>
      </c>
      <c r="AF59" t="s">
        <v>511</v>
      </c>
      <c r="AG59" s="3">
        <v>7</v>
      </c>
      <c r="AH59" s="1" t="s">
        <v>440</v>
      </c>
    </row>
    <row r="60" spans="1:34" x14ac:dyDescent="0.3">
      <c r="A60" s="30">
        <v>63</v>
      </c>
      <c r="B60" s="1"/>
      <c r="C60" s="2">
        <v>1</v>
      </c>
      <c r="D60">
        <v>1</v>
      </c>
      <c r="E60">
        <v>1</v>
      </c>
      <c r="F60">
        <v>2</v>
      </c>
      <c r="G60">
        <v>1</v>
      </c>
      <c r="H60">
        <v>1</v>
      </c>
      <c r="I60">
        <v>1</v>
      </c>
      <c r="J60">
        <v>4</v>
      </c>
      <c r="K60">
        <v>1</v>
      </c>
      <c r="L60">
        <v>2</v>
      </c>
      <c r="M60">
        <v>4</v>
      </c>
      <c r="N60" s="37">
        <v>2</v>
      </c>
      <c r="O60">
        <v>1</v>
      </c>
      <c r="P60">
        <v>1</v>
      </c>
      <c r="Q60">
        <v>1</v>
      </c>
      <c r="R60">
        <v>1</v>
      </c>
      <c r="S60">
        <v>5</v>
      </c>
      <c r="T60">
        <v>2</v>
      </c>
      <c r="U60">
        <v>1</v>
      </c>
      <c r="V60">
        <v>1</v>
      </c>
      <c r="W60">
        <v>1</v>
      </c>
      <c r="X60">
        <v>2</v>
      </c>
      <c r="Y60" s="2">
        <f t="shared" si="0"/>
        <v>34</v>
      </c>
      <c r="Z60" s="3">
        <f t="shared" si="1"/>
        <v>1.7</v>
      </c>
      <c r="AA60" s="1"/>
      <c r="AB60" s="2" t="s">
        <v>520</v>
      </c>
      <c r="AC60">
        <v>15</v>
      </c>
      <c r="AD60" t="s">
        <v>514</v>
      </c>
      <c r="AE60">
        <v>10</v>
      </c>
      <c r="AF60" t="s">
        <v>511</v>
      </c>
      <c r="AG60" s="3">
        <v>7</v>
      </c>
      <c r="AH60" s="1" t="s">
        <v>440</v>
      </c>
    </row>
    <row r="61" spans="1:34" x14ac:dyDescent="0.3">
      <c r="A61" s="30">
        <v>64</v>
      </c>
      <c r="B61" s="1"/>
      <c r="C61" s="2">
        <v>1</v>
      </c>
      <c r="D61">
        <v>2</v>
      </c>
      <c r="E61">
        <v>4</v>
      </c>
      <c r="F61">
        <v>4</v>
      </c>
      <c r="G61">
        <v>4</v>
      </c>
      <c r="H61">
        <v>2</v>
      </c>
      <c r="I61">
        <v>2</v>
      </c>
      <c r="J61">
        <v>4</v>
      </c>
      <c r="K61">
        <v>2</v>
      </c>
      <c r="L61">
        <v>2</v>
      </c>
      <c r="M61">
        <v>5</v>
      </c>
      <c r="N61" s="37">
        <v>2</v>
      </c>
      <c r="O61">
        <v>2</v>
      </c>
      <c r="P61">
        <v>2</v>
      </c>
      <c r="Q61">
        <v>4</v>
      </c>
      <c r="R61">
        <v>4</v>
      </c>
      <c r="S61">
        <v>5</v>
      </c>
      <c r="T61">
        <v>1</v>
      </c>
      <c r="U61">
        <v>1</v>
      </c>
      <c r="V61">
        <v>1</v>
      </c>
      <c r="W61">
        <v>1</v>
      </c>
      <c r="X61">
        <v>1</v>
      </c>
      <c r="Y61" s="2">
        <f t="shared" si="0"/>
        <v>53</v>
      </c>
      <c r="Z61" s="3">
        <f t="shared" si="1"/>
        <v>2.65</v>
      </c>
      <c r="AA61" s="1"/>
      <c r="AB61" s="2" t="s">
        <v>520</v>
      </c>
      <c r="AC61">
        <v>15</v>
      </c>
      <c r="AD61" t="s">
        <v>521</v>
      </c>
      <c r="AE61">
        <v>16</v>
      </c>
      <c r="AF61" t="s">
        <v>514</v>
      </c>
      <c r="AG61" s="3">
        <v>10</v>
      </c>
      <c r="AH61" s="1" t="s">
        <v>440</v>
      </c>
    </row>
    <row r="62" spans="1:34" x14ac:dyDescent="0.3">
      <c r="A62" s="30">
        <v>65</v>
      </c>
      <c r="B62" s="1"/>
      <c r="C62" s="2">
        <v>1</v>
      </c>
      <c r="D62">
        <v>1</v>
      </c>
      <c r="E62">
        <v>1</v>
      </c>
      <c r="F62">
        <v>4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3</v>
      </c>
      <c r="N62" s="37">
        <v>2</v>
      </c>
      <c r="O62">
        <v>1</v>
      </c>
      <c r="P62">
        <v>1</v>
      </c>
      <c r="Q62">
        <v>1</v>
      </c>
      <c r="R62">
        <v>1</v>
      </c>
      <c r="S62">
        <v>2</v>
      </c>
      <c r="T62">
        <v>3</v>
      </c>
      <c r="U62">
        <v>1</v>
      </c>
      <c r="V62">
        <v>1</v>
      </c>
      <c r="W62">
        <v>1</v>
      </c>
      <c r="X62">
        <v>4</v>
      </c>
      <c r="Y62" s="2">
        <f t="shared" si="0"/>
        <v>31</v>
      </c>
      <c r="Z62" s="3">
        <f t="shared" si="1"/>
        <v>1.55</v>
      </c>
      <c r="AA62" s="1"/>
      <c r="AB62" t="s">
        <v>521</v>
      </c>
      <c r="AC62">
        <v>16</v>
      </c>
      <c r="AD62" t="s">
        <v>525</v>
      </c>
      <c r="AE62">
        <v>20</v>
      </c>
      <c r="AF62" t="s">
        <v>507</v>
      </c>
      <c r="AG62">
        <v>3</v>
      </c>
      <c r="AH62" s="1" t="s">
        <v>440</v>
      </c>
    </row>
    <row r="63" spans="1:34" x14ac:dyDescent="0.3">
      <c r="A63" s="30">
        <v>66</v>
      </c>
      <c r="B63" s="1"/>
      <c r="C63" s="2">
        <v>1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  <c r="J63">
        <v>4</v>
      </c>
      <c r="K63">
        <v>3</v>
      </c>
      <c r="L63">
        <v>4</v>
      </c>
      <c r="M63">
        <v>4</v>
      </c>
      <c r="N63" s="37">
        <v>2</v>
      </c>
      <c r="O63">
        <v>2</v>
      </c>
      <c r="P63">
        <v>2</v>
      </c>
      <c r="Q63">
        <v>2</v>
      </c>
      <c r="R63">
        <v>2</v>
      </c>
      <c r="S63">
        <v>4</v>
      </c>
      <c r="T63">
        <v>4</v>
      </c>
      <c r="U63">
        <v>2</v>
      </c>
      <c r="V63">
        <v>2</v>
      </c>
      <c r="W63">
        <v>2</v>
      </c>
      <c r="X63">
        <v>2</v>
      </c>
      <c r="Y63" s="2">
        <f t="shared" si="0"/>
        <v>51</v>
      </c>
      <c r="Z63" s="3">
        <f t="shared" si="1"/>
        <v>2.5499999999999998</v>
      </c>
      <c r="AA63" s="1"/>
      <c r="AB63" t="s">
        <v>521</v>
      </c>
      <c r="AC63">
        <v>16</v>
      </c>
      <c r="AD63" t="s">
        <v>512</v>
      </c>
      <c r="AE63">
        <v>8</v>
      </c>
      <c r="AF63" t="s">
        <v>801</v>
      </c>
      <c r="AG63" s="3">
        <v>0</v>
      </c>
      <c r="AH63" s="1" t="s">
        <v>440</v>
      </c>
    </row>
    <row r="64" spans="1:34" x14ac:dyDescent="0.3">
      <c r="A64" s="30">
        <v>67</v>
      </c>
      <c r="B64" s="1"/>
      <c r="C64" s="2">
        <v>1</v>
      </c>
      <c r="D64">
        <v>3</v>
      </c>
      <c r="E64">
        <v>2</v>
      </c>
      <c r="F64">
        <v>2</v>
      </c>
      <c r="G64">
        <v>2</v>
      </c>
      <c r="H64">
        <v>3</v>
      </c>
      <c r="I64">
        <v>2</v>
      </c>
      <c r="J64">
        <v>1</v>
      </c>
      <c r="K64">
        <v>2</v>
      </c>
      <c r="L64">
        <v>2</v>
      </c>
      <c r="M64">
        <v>4</v>
      </c>
      <c r="N64" s="37">
        <v>2</v>
      </c>
      <c r="O64">
        <v>2</v>
      </c>
      <c r="P64">
        <v>2</v>
      </c>
      <c r="Q64">
        <v>2</v>
      </c>
      <c r="R64">
        <v>2</v>
      </c>
      <c r="S64">
        <v>4</v>
      </c>
      <c r="T64">
        <v>4</v>
      </c>
      <c r="U64">
        <v>2</v>
      </c>
      <c r="V64">
        <v>2</v>
      </c>
      <c r="W64">
        <v>2</v>
      </c>
      <c r="X64">
        <v>2</v>
      </c>
      <c r="Y64" s="2">
        <f t="shared" si="0"/>
        <v>47</v>
      </c>
      <c r="Z64" s="3">
        <f t="shared" si="1"/>
        <v>2.35</v>
      </c>
      <c r="AA64" s="1"/>
      <c r="AB64" t="s">
        <v>521</v>
      </c>
      <c r="AC64">
        <v>16</v>
      </c>
      <c r="AD64" t="s">
        <v>514</v>
      </c>
      <c r="AE64">
        <v>10</v>
      </c>
      <c r="AF64" t="s">
        <v>520</v>
      </c>
      <c r="AG64" s="3">
        <v>15</v>
      </c>
      <c r="AH64" s="1" t="s">
        <v>440</v>
      </c>
    </row>
    <row r="65" spans="1:34" x14ac:dyDescent="0.3">
      <c r="A65" s="30">
        <v>68</v>
      </c>
      <c r="B65" s="1"/>
      <c r="C65" s="2">
        <v>1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  <c r="J65">
        <v>3</v>
      </c>
      <c r="K65">
        <v>3</v>
      </c>
      <c r="L65">
        <v>3</v>
      </c>
      <c r="M65">
        <v>5</v>
      </c>
      <c r="N65" s="37">
        <v>2</v>
      </c>
      <c r="O65">
        <v>2</v>
      </c>
      <c r="P65">
        <v>2</v>
      </c>
      <c r="Q65">
        <v>2</v>
      </c>
      <c r="R65">
        <v>2</v>
      </c>
      <c r="S65">
        <v>4</v>
      </c>
      <c r="T65">
        <v>2</v>
      </c>
      <c r="U65">
        <v>1</v>
      </c>
      <c r="V65">
        <v>2</v>
      </c>
      <c r="W65">
        <v>2</v>
      </c>
      <c r="X65">
        <v>3</v>
      </c>
      <c r="Y65" s="2">
        <f t="shared" si="0"/>
        <v>48</v>
      </c>
      <c r="Z65" s="3">
        <f t="shared" si="1"/>
        <v>2.4</v>
      </c>
      <c r="AA65" s="1"/>
      <c r="AB65" s="2" t="s">
        <v>520</v>
      </c>
      <c r="AC65">
        <v>15</v>
      </c>
      <c r="AD65" t="s">
        <v>514</v>
      </c>
      <c r="AE65">
        <v>10</v>
      </c>
      <c r="AF65" s="31" t="s">
        <v>668</v>
      </c>
      <c r="AG65" s="31" t="s">
        <v>668</v>
      </c>
      <c r="AH65" s="1" t="s">
        <v>440</v>
      </c>
    </row>
    <row r="66" spans="1:34" x14ac:dyDescent="0.3">
      <c r="A66" s="30">
        <v>69</v>
      </c>
      <c r="B66" s="1"/>
      <c r="C66" s="2">
        <v>1</v>
      </c>
      <c r="D66">
        <v>2</v>
      </c>
      <c r="E66">
        <v>4</v>
      </c>
      <c r="F66">
        <v>3</v>
      </c>
      <c r="G66">
        <v>3</v>
      </c>
      <c r="H66">
        <v>3</v>
      </c>
      <c r="I66">
        <v>1</v>
      </c>
      <c r="J66">
        <v>4</v>
      </c>
      <c r="K66">
        <v>3</v>
      </c>
      <c r="L66">
        <v>3</v>
      </c>
      <c r="M66">
        <v>4</v>
      </c>
      <c r="N66" s="37">
        <v>2</v>
      </c>
      <c r="O66">
        <v>1</v>
      </c>
      <c r="P66">
        <v>1</v>
      </c>
      <c r="Q66">
        <v>2</v>
      </c>
      <c r="R66">
        <v>1</v>
      </c>
      <c r="S66">
        <v>4</v>
      </c>
      <c r="T66">
        <v>4</v>
      </c>
      <c r="U66">
        <v>1</v>
      </c>
      <c r="V66">
        <v>1</v>
      </c>
      <c r="W66">
        <v>1</v>
      </c>
      <c r="X66">
        <v>4</v>
      </c>
      <c r="Y66" s="2">
        <f t="shared" si="0"/>
        <v>50</v>
      </c>
      <c r="Z66" s="3">
        <f t="shared" si="1"/>
        <v>2.5</v>
      </c>
      <c r="AA66" s="1"/>
      <c r="AB66" t="s">
        <v>521</v>
      </c>
      <c r="AC66">
        <v>16</v>
      </c>
      <c r="AD66" t="s">
        <v>520</v>
      </c>
      <c r="AE66">
        <v>15</v>
      </c>
      <c r="AF66" t="s">
        <v>507</v>
      </c>
      <c r="AG66">
        <v>3</v>
      </c>
      <c r="AH66" s="1" t="s">
        <v>440</v>
      </c>
    </row>
    <row r="67" spans="1:34" x14ac:dyDescent="0.3">
      <c r="A67" s="30">
        <v>70</v>
      </c>
      <c r="B67" s="1"/>
      <c r="C67" s="2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5</v>
      </c>
      <c r="N67" s="37">
        <v>2</v>
      </c>
      <c r="O67">
        <v>1</v>
      </c>
      <c r="P67">
        <v>1</v>
      </c>
      <c r="Q67">
        <v>1</v>
      </c>
      <c r="R67">
        <v>1</v>
      </c>
      <c r="S67">
        <v>5</v>
      </c>
      <c r="T67">
        <v>5</v>
      </c>
      <c r="U67">
        <v>1</v>
      </c>
      <c r="V67">
        <v>1</v>
      </c>
      <c r="W67">
        <v>1</v>
      </c>
      <c r="X67">
        <v>1</v>
      </c>
      <c r="Y67" s="2">
        <f t="shared" si="0"/>
        <v>32</v>
      </c>
      <c r="Z67" s="3">
        <f t="shared" si="1"/>
        <v>1.6</v>
      </c>
      <c r="AA67" s="1"/>
      <c r="AB67" t="s">
        <v>514</v>
      </c>
      <c r="AC67">
        <v>10</v>
      </c>
      <c r="AD67" t="s">
        <v>520</v>
      </c>
      <c r="AE67">
        <v>15</v>
      </c>
      <c r="AF67" s="31" t="s">
        <v>668</v>
      </c>
      <c r="AG67" s="31" t="s">
        <v>668</v>
      </c>
      <c r="AH67" s="1" t="s">
        <v>440</v>
      </c>
    </row>
    <row r="68" spans="1:34" x14ac:dyDescent="0.3">
      <c r="A68" s="30">
        <v>71</v>
      </c>
      <c r="B68" s="1"/>
      <c r="C68" s="2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4</v>
      </c>
      <c r="K68">
        <v>1</v>
      </c>
      <c r="L68">
        <v>1</v>
      </c>
      <c r="M68">
        <v>5</v>
      </c>
      <c r="N68" s="37">
        <v>2</v>
      </c>
      <c r="O68">
        <v>1</v>
      </c>
      <c r="P68">
        <v>1</v>
      </c>
      <c r="Q68">
        <v>1</v>
      </c>
      <c r="R68">
        <v>1</v>
      </c>
      <c r="S68">
        <v>4</v>
      </c>
      <c r="T68">
        <v>5</v>
      </c>
      <c r="U68">
        <v>1</v>
      </c>
      <c r="V68">
        <v>1</v>
      </c>
      <c r="W68">
        <v>1</v>
      </c>
      <c r="X68">
        <v>1</v>
      </c>
      <c r="Y68" s="2">
        <f t="shared" ref="Y68:Y131" si="2">SUM(D68,E68,F68,G68,H68,I68,J68,K68,L68,M68,O68,P68,Q68,R68,S68,T68,U68,V68,W68,X68)</f>
        <v>34</v>
      </c>
      <c r="Z68" s="3">
        <f t="shared" ref="Z68:Z131" si="3">ROUND((Y68/20), 4)</f>
        <v>1.7</v>
      </c>
      <c r="AA68" s="1"/>
      <c r="AB68" t="s">
        <v>514</v>
      </c>
      <c r="AC68">
        <v>10</v>
      </c>
      <c r="AD68" t="s">
        <v>521</v>
      </c>
      <c r="AE68">
        <v>16</v>
      </c>
      <c r="AF68" t="s">
        <v>520</v>
      </c>
      <c r="AG68" s="3">
        <v>15</v>
      </c>
      <c r="AH68" s="1" t="s">
        <v>440</v>
      </c>
    </row>
    <row r="69" spans="1:34" x14ac:dyDescent="0.3">
      <c r="A69" s="30">
        <v>72</v>
      </c>
      <c r="B69" s="1"/>
      <c r="C69" s="2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5</v>
      </c>
      <c r="K69">
        <v>1</v>
      </c>
      <c r="L69">
        <v>1</v>
      </c>
      <c r="M69">
        <v>5</v>
      </c>
      <c r="N69" s="37">
        <v>2</v>
      </c>
      <c r="O69">
        <v>1</v>
      </c>
      <c r="P69">
        <v>1</v>
      </c>
      <c r="Q69">
        <v>1</v>
      </c>
      <c r="R69">
        <v>1</v>
      </c>
      <c r="S69">
        <v>4</v>
      </c>
      <c r="T69">
        <v>2</v>
      </c>
      <c r="U69">
        <v>1</v>
      </c>
      <c r="V69">
        <v>1</v>
      </c>
      <c r="W69">
        <v>1</v>
      </c>
      <c r="X69">
        <v>1</v>
      </c>
      <c r="Y69" s="2">
        <f t="shared" si="2"/>
        <v>32</v>
      </c>
      <c r="Z69" s="3">
        <f t="shared" si="3"/>
        <v>1.6</v>
      </c>
      <c r="AA69" s="1"/>
      <c r="AB69" t="s">
        <v>521</v>
      </c>
      <c r="AC69">
        <v>16</v>
      </c>
      <c r="AD69" t="s">
        <v>514</v>
      </c>
      <c r="AE69">
        <v>10</v>
      </c>
      <c r="AF69" t="s">
        <v>511</v>
      </c>
      <c r="AG69" s="3">
        <v>7</v>
      </c>
      <c r="AH69" s="1" t="s">
        <v>440</v>
      </c>
    </row>
    <row r="70" spans="1:34" x14ac:dyDescent="0.3">
      <c r="A70" s="30">
        <v>73</v>
      </c>
      <c r="B70" s="1"/>
      <c r="C70" s="2">
        <v>1</v>
      </c>
      <c r="D70">
        <v>2</v>
      </c>
      <c r="E70">
        <v>2</v>
      </c>
      <c r="F70">
        <v>3</v>
      </c>
      <c r="G70">
        <v>3</v>
      </c>
      <c r="H70">
        <v>4</v>
      </c>
      <c r="I70">
        <v>1</v>
      </c>
      <c r="J70">
        <v>5</v>
      </c>
      <c r="K70">
        <v>4</v>
      </c>
      <c r="L70">
        <v>3</v>
      </c>
      <c r="M70">
        <v>5</v>
      </c>
      <c r="N70" s="37">
        <v>2</v>
      </c>
      <c r="O70">
        <v>1</v>
      </c>
      <c r="P70">
        <v>1</v>
      </c>
      <c r="Q70">
        <v>1</v>
      </c>
      <c r="R70">
        <v>2</v>
      </c>
      <c r="S70">
        <v>5</v>
      </c>
      <c r="T70">
        <v>2</v>
      </c>
      <c r="U70">
        <v>4</v>
      </c>
      <c r="V70">
        <v>2</v>
      </c>
      <c r="W70">
        <v>2</v>
      </c>
      <c r="X70">
        <v>4</v>
      </c>
      <c r="Y70" s="2">
        <f t="shared" si="2"/>
        <v>56</v>
      </c>
      <c r="Z70" s="3">
        <f t="shared" si="3"/>
        <v>2.8</v>
      </c>
      <c r="AA70" s="1"/>
      <c r="AB70" s="2" t="s">
        <v>511</v>
      </c>
      <c r="AC70">
        <v>7</v>
      </c>
      <c r="AD70" t="s">
        <v>514</v>
      </c>
      <c r="AE70">
        <v>10</v>
      </c>
      <c r="AF70" t="s">
        <v>520</v>
      </c>
      <c r="AG70" s="3">
        <v>15</v>
      </c>
      <c r="AH70" s="1" t="s">
        <v>440</v>
      </c>
    </row>
    <row r="71" spans="1:34" x14ac:dyDescent="0.3">
      <c r="A71" s="30">
        <v>74</v>
      </c>
      <c r="B71" s="1"/>
      <c r="C71" s="2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3</v>
      </c>
      <c r="K71">
        <v>2</v>
      </c>
      <c r="L71">
        <v>2</v>
      </c>
      <c r="M71">
        <v>5</v>
      </c>
      <c r="N71" s="37">
        <v>2</v>
      </c>
      <c r="O71">
        <v>1</v>
      </c>
      <c r="P71">
        <v>1</v>
      </c>
      <c r="Q71">
        <v>1</v>
      </c>
      <c r="R71">
        <v>1</v>
      </c>
      <c r="S71">
        <v>5</v>
      </c>
      <c r="T71">
        <v>1</v>
      </c>
      <c r="U71">
        <v>1</v>
      </c>
      <c r="V71">
        <v>1</v>
      </c>
      <c r="W71">
        <v>1</v>
      </c>
      <c r="X71">
        <v>5</v>
      </c>
      <c r="Y71" s="2">
        <f t="shared" si="2"/>
        <v>36</v>
      </c>
      <c r="Z71" s="3">
        <f t="shared" si="3"/>
        <v>1.8</v>
      </c>
      <c r="AA71" s="1"/>
      <c r="AB71" s="2" t="s">
        <v>520</v>
      </c>
      <c r="AC71">
        <v>15</v>
      </c>
      <c r="AD71" t="s">
        <v>514</v>
      </c>
      <c r="AE71">
        <v>10</v>
      </c>
      <c r="AF71" t="s">
        <v>525</v>
      </c>
      <c r="AG71">
        <v>20</v>
      </c>
      <c r="AH71" s="1" t="s">
        <v>440</v>
      </c>
    </row>
    <row r="72" spans="1:34" x14ac:dyDescent="0.3">
      <c r="A72" s="30">
        <v>75</v>
      </c>
      <c r="B72" s="1"/>
      <c r="C72" s="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5</v>
      </c>
      <c r="N72" s="37">
        <v>2</v>
      </c>
      <c r="O72">
        <v>1</v>
      </c>
      <c r="P72">
        <v>1</v>
      </c>
      <c r="Q72">
        <v>1</v>
      </c>
      <c r="R72">
        <v>1</v>
      </c>
      <c r="S72">
        <v>5</v>
      </c>
      <c r="T72">
        <v>1</v>
      </c>
      <c r="U72">
        <v>1</v>
      </c>
      <c r="V72">
        <v>1</v>
      </c>
      <c r="W72">
        <v>1</v>
      </c>
      <c r="X72">
        <v>1</v>
      </c>
      <c r="Y72" s="2">
        <f t="shared" si="2"/>
        <v>28</v>
      </c>
      <c r="Z72" s="3">
        <f t="shared" si="3"/>
        <v>1.4</v>
      </c>
      <c r="AA72" s="1"/>
      <c r="AB72" s="2" t="s">
        <v>520</v>
      </c>
      <c r="AC72">
        <v>15</v>
      </c>
      <c r="AD72" t="s">
        <v>514</v>
      </c>
      <c r="AE72">
        <v>10</v>
      </c>
      <c r="AF72" t="s">
        <v>507</v>
      </c>
      <c r="AG72">
        <v>3</v>
      </c>
      <c r="AH72" s="1" t="s">
        <v>440</v>
      </c>
    </row>
    <row r="73" spans="1:34" x14ac:dyDescent="0.3">
      <c r="A73" s="30">
        <v>76</v>
      </c>
      <c r="B73" s="1"/>
      <c r="C73" s="2">
        <v>1</v>
      </c>
      <c r="D73">
        <v>1</v>
      </c>
      <c r="E73">
        <v>3</v>
      </c>
      <c r="F73">
        <v>3</v>
      </c>
      <c r="G73">
        <v>4</v>
      </c>
      <c r="H73">
        <v>3</v>
      </c>
      <c r="I73">
        <v>1</v>
      </c>
      <c r="J73">
        <v>4</v>
      </c>
      <c r="K73">
        <v>4</v>
      </c>
      <c r="L73">
        <v>4</v>
      </c>
      <c r="M73">
        <v>4</v>
      </c>
      <c r="N73" s="37">
        <v>2</v>
      </c>
      <c r="O73">
        <v>3</v>
      </c>
      <c r="P73">
        <v>2</v>
      </c>
      <c r="Q73">
        <v>4</v>
      </c>
      <c r="R73">
        <v>2</v>
      </c>
      <c r="S73">
        <v>4</v>
      </c>
      <c r="T73">
        <v>2</v>
      </c>
      <c r="U73">
        <v>2</v>
      </c>
      <c r="V73">
        <v>2</v>
      </c>
      <c r="W73">
        <v>2</v>
      </c>
      <c r="X73">
        <v>5</v>
      </c>
      <c r="Y73" s="2">
        <f t="shared" si="2"/>
        <v>59</v>
      </c>
      <c r="Z73" s="3">
        <f t="shared" si="3"/>
        <v>2.95</v>
      </c>
      <c r="AA73" s="1"/>
      <c r="AB73" t="s">
        <v>525</v>
      </c>
      <c r="AC73">
        <v>20</v>
      </c>
      <c r="AD73" t="s">
        <v>514</v>
      </c>
      <c r="AE73">
        <v>10</v>
      </c>
      <c r="AF73" t="s">
        <v>518</v>
      </c>
      <c r="AG73" s="3">
        <v>13</v>
      </c>
      <c r="AH73" s="1" t="s">
        <v>440</v>
      </c>
    </row>
    <row r="74" spans="1:34" x14ac:dyDescent="0.3">
      <c r="A74" s="30">
        <v>77</v>
      </c>
      <c r="B74" s="1"/>
      <c r="C74" s="2">
        <v>1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4</v>
      </c>
      <c r="K74">
        <v>4</v>
      </c>
      <c r="L74">
        <v>2</v>
      </c>
      <c r="M74">
        <v>4</v>
      </c>
      <c r="N74" s="37">
        <v>2</v>
      </c>
      <c r="O74">
        <v>2</v>
      </c>
      <c r="P74">
        <v>2</v>
      </c>
      <c r="Q74">
        <v>2</v>
      </c>
      <c r="R74">
        <v>2</v>
      </c>
      <c r="S74">
        <v>4</v>
      </c>
      <c r="T74">
        <v>5</v>
      </c>
      <c r="U74">
        <v>4</v>
      </c>
      <c r="V74">
        <v>3</v>
      </c>
      <c r="W74">
        <v>2</v>
      </c>
      <c r="X74">
        <v>4</v>
      </c>
      <c r="Y74" s="2">
        <f t="shared" si="2"/>
        <v>56</v>
      </c>
      <c r="Z74" s="3">
        <f t="shared" si="3"/>
        <v>2.8</v>
      </c>
      <c r="AA74" s="1"/>
      <c r="AB74" t="s">
        <v>521</v>
      </c>
      <c r="AC74">
        <v>16</v>
      </c>
      <c r="AD74" t="s">
        <v>514</v>
      </c>
      <c r="AE74">
        <v>10</v>
      </c>
      <c r="AF74" t="s">
        <v>520</v>
      </c>
      <c r="AG74" s="3">
        <v>15</v>
      </c>
      <c r="AH74" s="1" t="s">
        <v>440</v>
      </c>
    </row>
    <row r="75" spans="1:34" x14ac:dyDescent="0.3">
      <c r="A75" s="30">
        <v>78</v>
      </c>
      <c r="B75" s="1"/>
      <c r="C75" s="2">
        <v>1</v>
      </c>
      <c r="D75">
        <v>1</v>
      </c>
      <c r="E75">
        <v>1</v>
      </c>
      <c r="F75">
        <v>4</v>
      </c>
      <c r="G75">
        <v>4</v>
      </c>
      <c r="H75">
        <v>1</v>
      </c>
      <c r="I75">
        <v>1</v>
      </c>
      <c r="J75">
        <v>4</v>
      </c>
      <c r="K75">
        <v>4</v>
      </c>
      <c r="L75">
        <v>3</v>
      </c>
      <c r="M75">
        <v>5</v>
      </c>
      <c r="N75" s="37">
        <v>2</v>
      </c>
      <c r="O75">
        <v>1</v>
      </c>
      <c r="P75">
        <v>1</v>
      </c>
      <c r="Q75">
        <v>3</v>
      </c>
      <c r="R75">
        <v>2</v>
      </c>
      <c r="S75">
        <v>5</v>
      </c>
      <c r="T75">
        <v>4</v>
      </c>
      <c r="U75">
        <v>1</v>
      </c>
      <c r="V75">
        <v>1</v>
      </c>
      <c r="W75">
        <v>1</v>
      </c>
      <c r="X75">
        <v>4</v>
      </c>
      <c r="Y75" s="2">
        <f t="shared" si="2"/>
        <v>51</v>
      </c>
      <c r="Z75" s="3">
        <f t="shared" si="3"/>
        <v>2.5499999999999998</v>
      </c>
      <c r="AA75" s="1"/>
      <c r="AB75" s="2" t="s">
        <v>520</v>
      </c>
      <c r="AC75">
        <v>15</v>
      </c>
      <c r="AD75" t="s">
        <v>514</v>
      </c>
      <c r="AE75">
        <v>10</v>
      </c>
      <c r="AF75" t="s">
        <v>511</v>
      </c>
      <c r="AG75" s="3">
        <v>7</v>
      </c>
      <c r="AH75" s="1" t="s">
        <v>440</v>
      </c>
    </row>
    <row r="76" spans="1:34" x14ac:dyDescent="0.3">
      <c r="A76" s="30">
        <v>79</v>
      </c>
      <c r="B76" s="1"/>
      <c r="C76" s="2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1</v>
      </c>
      <c r="L76">
        <v>1</v>
      </c>
      <c r="M76">
        <v>4</v>
      </c>
      <c r="N76" s="37">
        <v>2</v>
      </c>
      <c r="O76">
        <v>1</v>
      </c>
      <c r="P76">
        <v>1</v>
      </c>
      <c r="Q76">
        <v>1</v>
      </c>
      <c r="R76">
        <v>1</v>
      </c>
      <c r="S76">
        <v>1</v>
      </c>
      <c r="T76">
        <v>3</v>
      </c>
      <c r="U76">
        <v>1</v>
      </c>
      <c r="V76">
        <v>1</v>
      </c>
      <c r="W76">
        <v>1</v>
      </c>
      <c r="X76">
        <v>1</v>
      </c>
      <c r="Y76" s="2">
        <f t="shared" si="2"/>
        <v>28</v>
      </c>
      <c r="Z76" s="3">
        <f t="shared" si="3"/>
        <v>1.4</v>
      </c>
      <c r="AA76" s="1"/>
      <c r="AB76" s="2" t="s">
        <v>829</v>
      </c>
      <c r="AC76">
        <v>0</v>
      </c>
      <c r="AD76" t="s">
        <v>829</v>
      </c>
      <c r="AE76">
        <v>0</v>
      </c>
      <c r="AF76" t="s">
        <v>829</v>
      </c>
      <c r="AG76">
        <v>0</v>
      </c>
      <c r="AH76" s="1" t="s">
        <v>440</v>
      </c>
    </row>
    <row r="77" spans="1:34" x14ac:dyDescent="0.3">
      <c r="A77" s="30">
        <v>80</v>
      </c>
      <c r="B77" s="1"/>
      <c r="C77" s="2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5</v>
      </c>
      <c r="N77" s="37">
        <v>2</v>
      </c>
      <c r="O77">
        <v>1</v>
      </c>
      <c r="P77">
        <v>1</v>
      </c>
      <c r="Q77">
        <v>1</v>
      </c>
      <c r="R77">
        <v>1</v>
      </c>
      <c r="S77">
        <v>5</v>
      </c>
      <c r="T77">
        <v>2</v>
      </c>
      <c r="U77">
        <v>1</v>
      </c>
      <c r="V77">
        <v>1</v>
      </c>
      <c r="W77">
        <v>1</v>
      </c>
      <c r="X77">
        <v>3</v>
      </c>
      <c r="Y77" s="2">
        <f t="shared" si="2"/>
        <v>31</v>
      </c>
      <c r="Z77" s="3">
        <f t="shared" si="3"/>
        <v>1.55</v>
      </c>
      <c r="AA77" s="1"/>
      <c r="AB77" s="2" t="s">
        <v>520</v>
      </c>
      <c r="AC77">
        <v>15</v>
      </c>
      <c r="AD77" t="s">
        <v>514</v>
      </c>
      <c r="AE77">
        <v>10</v>
      </c>
      <c r="AF77" t="s">
        <v>525</v>
      </c>
      <c r="AG77">
        <v>20</v>
      </c>
      <c r="AH77" s="1" t="s">
        <v>440</v>
      </c>
    </row>
    <row r="78" spans="1:34" x14ac:dyDescent="0.3">
      <c r="A78" s="30">
        <v>81</v>
      </c>
      <c r="B78" s="1"/>
      <c r="C78" s="2">
        <v>1</v>
      </c>
      <c r="D78">
        <v>1</v>
      </c>
      <c r="E78">
        <v>1</v>
      </c>
      <c r="F78">
        <v>4</v>
      </c>
      <c r="G78">
        <v>3</v>
      </c>
      <c r="H78">
        <v>2</v>
      </c>
      <c r="I78">
        <v>2</v>
      </c>
      <c r="J78">
        <v>4</v>
      </c>
      <c r="K78">
        <v>2</v>
      </c>
      <c r="L78">
        <v>4</v>
      </c>
      <c r="M78">
        <v>4</v>
      </c>
      <c r="N78" s="37">
        <v>2</v>
      </c>
      <c r="O78">
        <v>2</v>
      </c>
      <c r="P78">
        <v>2</v>
      </c>
      <c r="Q78">
        <v>2</v>
      </c>
      <c r="R78">
        <v>4</v>
      </c>
      <c r="S78">
        <v>4</v>
      </c>
      <c r="T78">
        <v>4</v>
      </c>
      <c r="U78">
        <v>1</v>
      </c>
      <c r="V78">
        <v>3</v>
      </c>
      <c r="W78">
        <v>1</v>
      </c>
      <c r="X78">
        <v>4</v>
      </c>
      <c r="Y78" s="2">
        <f t="shared" si="2"/>
        <v>54</v>
      </c>
      <c r="Z78" s="3">
        <f t="shared" si="3"/>
        <v>2.7</v>
      </c>
      <c r="AA78" s="1"/>
      <c r="AB78" t="s">
        <v>521</v>
      </c>
      <c r="AC78">
        <v>16</v>
      </c>
      <c r="AD78" t="s">
        <v>507</v>
      </c>
      <c r="AE78">
        <v>3</v>
      </c>
      <c r="AF78" t="s">
        <v>525</v>
      </c>
      <c r="AG78">
        <v>20</v>
      </c>
      <c r="AH78" s="1" t="s">
        <v>440</v>
      </c>
    </row>
    <row r="79" spans="1:34" x14ac:dyDescent="0.3">
      <c r="A79" s="30">
        <v>82</v>
      </c>
      <c r="B79" s="1"/>
      <c r="C79" s="2">
        <v>1</v>
      </c>
      <c r="D79">
        <v>2</v>
      </c>
      <c r="E79">
        <v>2</v>
      </c>
      <c r="F79">
        <v>4</v>
      </c>
      <c r="G79">
        <v>4</v>
      </c>
      <c r="H79">
        <v>3</v>
      </c>
      <c r="I79">
        <v>1</v>
      </c>
      <c r="J79">
        <v>4</v>
      </c>
      <c r="K79">
        <v>4</v>
      </c>
      <c r="L79">
        <v>4</v>
      </c>
      <c r="M79">
        <v>5</v>
      </c>
      <c r="N79" s="37">
        <v>2</v>
      </c>
      <c r="O79">
        <v>4</v>
      </c>
      <c r="P79">
        <v>3</v>
      </c>
      <c r="Q79">
        <v>2</v>
      </c>
      <c r="R79">
        <v>3</v>
      </c>
      <c r="S79">
        <v>5</v>
      </c>
      <c r="T79">
        <v>4</v>
      </c>
      <c r="U79">
        <v>4</v>
      </c>
      <c r="V79">
        <v>3</v>
      </c>
      <c r="W79">
        <v>3</v>
      </c>
      <c r="X79">
        <v>4</v>
      </c>
      <c r="Y79" s="2">
        <f t="shared" si="2"/>
        <v>68</v>
      </c>
      <c r="Z79" s="3">
        <f t="shared" si="3"/>
        <v>3.4</v>
      </c>
      <c r="AA79" s="1"/>
      <c r="AB79" s="2" t="s">
        <v>520</v>
      </c>
      <c r="AC79">
        <v>15</v>
      </c>
      <c r="AD79" t="s">
        <v>511</v>
      </c>
      <c r="AE79">
        <v>7</v>
      </c>
      <c r="AF79" t="s">
        <v>525</v>
      </c>
      <c r="AG79">
        <v>20</v>
      </c>
      <c r="AH79" s="1" t="s">
        <v>440</v>
      </c>
    </row>
    <row r="80" spans="1:34" x14ac:dyDescent="0.3">
      <c r="A80" s="30">
        <v>83</v>
      </c>
      <c r="B80" s="1"/>
      <c r="C80" s="2">
        <v>1</v>
      </c>
      <c r="D80">
        <v>3</v>
      </c>
      <c r="E80">
        <v>3</v>
      </c>
      <c r="F80">
        <v>3</v>
      </c>
      <c r="G80">
        <v>3</v>
      </c>
      <c r="H80">
        <v>3</v>
      </c>
      <c r="I80">
        <v>3</v>
      </c>
      <c r="J80">
        <v>3</v>
      </c>
      <c r="K80">
        <v>3</v>
      </c>
      <c r="L80">
        <v>4</v>
      </c>
      <c r="M80">
        <v>4</v>
      </c>
      <c r="N80" s="37">
        <v>2</v>
      </c>
      <c r="O80">
        <v>4</v>
      </c>
      <c r="P80">
        <v>3</v>
      </c>
      <c r="Q80">
        <v>3</v>
      </c>
      <c r="R80">
        <v>3</v>
      </c>
      <c r="S80">
        <v>5</v>
      </c>
      <c r="T80">
        <v>5</v>
      </c>
      <c r="U80">
        <v>3</v>
      </c>
      <c r="V80">
        <v>4</v>
      </c>
      <c r="W80">
        <v>2</v>
      </c>
      <c r="X80">
        <v>2</v>
      </c>
      <c r="Y80" s="2">
        <f t="shared" si="2"/>
        <v>66</v>
      </c>
      <c r="Z80" s="3">
        <f t="shared" si="3"/>
        <v>3.3</v>
      </c>
      <c r="AA80" s="1"/>
      <c r="AB80" t="s">
        <v>521</v>
      </c>
      <c r="AC80">
        <v>16</v>
      </c>
      <c r="AD80" t="s">
        <v>514</v>
      </c>
      <c r="AE80">
        <v>10</v>
      </c>
      <c r="AF80" t="s">
        <v>835</v>
      </c>
      <c r="AG80">
        <v>0</v>
      </c>
      <c r="AH80" s="1" t="s">
        <v>440</v>
      </c>
    </row>
    <row r="81" spans="1:34" x14ac:dyDescent="0.3">
      <c r="A81" s="30">
        <v>84</v>
      </c>
      <c r="B81" s="1"/>
      <c r="C81" s="2">
        <v>1</v>
      </c>
      <c r="D81">
        <v>3</v>
      </c>
      <c r="E81">
        <v>3</v>
      </c>
      <c r="F81">
        <v>3</v>
      </c>
      <c r="G81">
        <v>3</v>
      </c>
      <c r="H81">
        <v>3</v>
      </c>
      <c r="I81">
        <v>3</v>
      </c>
      <c r="J81">
        <v>4</v>
      </c>
      <c r="K81">
        <v>4</v>
      </c>
      <c r="L81">
        <v>3</v>
      </c>
      <c r="M81">
        <v>5</v>
      </c>
      <c r="N81" s="37">
        <v>2</v>
      </c>
      <c r="O81">
        <v>3</v>
      </c>
      <c r="P81">
        <v>3</v>
      </c>
      <c r="Q81">
        <v>3</v>
      </c>
      <c r="R81">
        <v>3</v>
      </c>
      <c r="S81">
        <v>5</v>
      </c>
      <c r="T81">
        <v>5</v>
      </c>
      <c r="U81">
        <v>4</v>
      </c>
      <c r="V81">
        <v>3</v>
      </c>
      <c r="W81">
        <v>3</v>
      </c>
      <c r="X81">
        <v>4</v>
      </c>
      <c r="Y81" s="2">
        <f t="shared" si="2"/>
        <v>70</v>
      </c>
      <c r="Z81" s="3">
        <f t="shared" si="3"/>
        <v>3.5</v>
      </c>
      <c r="AA81" s="1"/>
      <c r="AB81" t="s">
        <v>521</v>
      </c>
      <c r="AC81">
        <v>16</v>
      </c>
      <c r="AD81" t="s">
        <v>520</v>
      </c>
      <c r="AE81">
        <v>15</v>
      </c>
      <c r="AF81" t="s">
        <v>525</v>
      </c>
      <c r="AG81">
        <v>20</v>
      </c>
      <c r="AH81" s="1" t="s">
        <v>440</v>
      </c>
    </row>
    <row r="82" spans="1:34" x14ac:dyDescent="0.3">
      <c r="A82" s="30">
        <v>85</v>
      </c>
      <c r="B82" s="1"/>
      <c r="C82" s="2">
        <v>1</v>
      </c>
      <c r="D82">
        <v>1</v>
      </c>
      <c r="E82">
        <v>1</v>
      </c>
      <c r="F82">
        <v>1</v>
      </c>
      <c r="G82">
        <v>4</v>
      </c>
      <c r="H82">
        <v>1</v>
      </c>
      <c r="I82">
        <v>1</v>
      </c>
      <c r="J82">
        <v>3</v>
      </c>
      <c r="K82">
        <v>1</v>
      </c>
      <c r="L82">
        <v>1</v>
      </c>
      <c r="M82">
        <v>4</v>
      </c>
      <c r="N82" s="37">
        <v>2</v>
      </c>
      <c r="O82">
        <v>1</v>
      </c>
      <c r="P82">
        <v>1</v>
      </c>
      <c r="Q82">
        <v>1</v>
      </c>
      <c r="R82">
        <v>1</v>
      </c>
      <c r="S82">
        <v>5</v>
      </c>
      <c r="T82">
        <v>5</v>
      </c>
      <c r="U82">
        <v>1</v>
      </c>
      <c r="V82">
        <v>4</v>
      </c>
      <c r="W82">
        <v>3</v>
      </c>
      <c r="X82">
        <v>3</v>
      </c>
      <c r="Y82" s="2">
        <f t="shared" si="2"/>
        <v>43</v>
      </c>
      <c r="Z82" s="3">
        <f t="shared" si="3"/>
        <v>2.15</v>
      </c>
      <c r="AA82" s="1"/>
      <c r="AB82" s="2" t="s">
        <v>520</v>
      </c>
      <c r="AC82">
        <v>15</v>
      </c>
      <c r="AD82" t="s">
        <v>521</v>
      </c>
      <c r="AE82">
        <v>16</v>
      </c>
      <c r="AF82" t="s">
        <v>514</v>
      </c>
      <c r="AG82" s="3">
        <v>10</v>
      </c>
      <c r="AH82" s="1" t="s">
        <v>440</v>
      </c>
    </row>
    <row r="83" spans="1:34" x14ac:dyDescent="0.3">
      <c r="A83" s="30">
        <v>86</v>
      </c>
      <c r="B83" s="1"/>
      <c r="C83" s="2">
        <v>1</v>
      </c>
      <c r="D83">
        <v>2</v>
      </c>
      <c r="E83">
        <v>2</v>
      </c>
      <c r="F83">
        <v>4</v>
      </c>
      <c r="G83">
        <v>4</v>
      </c>
      <c r="H83">
        <v>2</v>
      </c>
      <c r="I83">
        <v>1</v>
      </c>
      <c r="J83">
        <v>4</v>
      </c>
      <c r="K83">
        <v>5</v>
      </c>
      <c r="L83">
        <v>5</v>
      </c>
      <c r="M83">
        <v>5</v>
      </c>
      <c r="N83" s="37">
        <v>2</v>
      </c>
      <c r="O83">
        <v>2</v>
      </c>
      <c r="P83">
        <v>2</v>
      </c>
      <c r="Q83">
        <v>2</v>
      </c>
      <c r="R83">
        <v>2</v>
      </c>
      <c r="S83">
        <v>5</v>
      </c>
      <c r="T83">
        <v>5</v>
      </c>
      <c r="U83">
        <v>2</v>
      </c>
      <c r="V83">
        <v>2</v>
      </c>
      <c r="W83">
        <v>2</v>
      </c>
      <c r="X83">
        <v>5</v>
      </c>
      <c r="Y83" s="2">
        <f t="shared" si="2"/>
        <v>63</v>
      </c>
      <c r="Z83" s="3">
        <f t="shared" si="3"/>
        <v>3.15</v>
      </c>
      <c r="AA83" s="1"/>
      <c r="AB83" t="s">
        <v>521</v>
      </c>
      <c r="AC83">
        <v>16</v>
      </c>
      <c r="AD83" t="s">
        <v>525</v>
      </c>
      <c r="AE83">
        <v>20</v>
      </c>
      <c r="AF83" t="s">
        <v>512</v>
      </c>
      <c r="AG83">
        <v>8</v>
      </c>
      <c r="AH83" s="1" t="s">
        <v>440</v>
      </c>
    </row>
    <row r="84" spans="1:34" x14ac:dyDescent="0.3">
      <c r="A84" s="30">
        <v>87</v>
      </c>
      <c r="B84" s="1"/>
      <c r="C84" s="2">
        <v>1</v>
      </c>
      <c r="D84">
        <v>2</v>
      </c>
      <c r="E84">
        <v>2</v>
      </c>
      <c r="F84">
        <v>3</v>
      </c>
      <c r="G84">
        <v>3</v>
      </c>
      <c r="H84">
        <v>2</v>
      </c>
      <c r="I84">
        <v>2</v>
      </c>
      <c r="J84">
        <v>3</v>
      </c>
      <c r="K84">
        <v>2</v>
      </c>
      <c r="L84">
        <v>3</v>
      </c>
      <c r="M84">
        <v>4</v>
      </c>
      <c r="N84" s="37">
        <v>2</v>
      </c>
      <c r="O84">
        <v>3</v>
      </c>
      <c r="P84">
        <v>2</v>
      </c>
      <c r="Q84">
        <v>2</v>
      </c>
      <c r="R84">
        <v>2</v>
      </c>
      <c r="S84">
        <v>3</v>
      </c>
      <c r="T84">
        <v>3</v>
      </c>
      <c r="U84">
        <v>3</v>
      </c>
      <c r="V84">
        <v>2</v>
      </c>
      <c r="W84">
        <v>2</v>
      </c>
      <c r="X84">
        <v>3</v>
      </c>
      <c r="Y84" s="2">
        <f t="shared" si="2"/>
        <v>51</v>
      </c>
      <c r="Z84" s="3">
        <f t="shared" si="3"/>
        <v>2.5499999999999998</v>
      </c>
      <c r="AA84" s="1"/>
      <c r="AB84" t="s">
        <v>514</v>
      </c>
      <c r="AC84">
        <v>10</v>
      </c>
      <c r="AD84" t="s">
        <v>520</v>
      </c>
      <c r="AE84">
        <v>15</v>
      </c>
      <c r="AF84" t="s">
        <v>507</v>
      </c>
      <c r="AG84">
        <v>3</v>
      </c>
      <c r="AH84" s="1" t="s">
        <v>440</v>
      </c>
    </row>
    <row r="85" spans="1:34" x14ac:dyDescent="0.3">
      <c r="A85" s="30">
        <v>88</v>
      </c>
      <c r="B85" s="1"/>
      <c r="C85" s="2">
        <v>1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>
        <v>2</v>
      </c>
      <c r="M85">
        <v>4</v>
      </c>
      <c r="N85" s="37">
        <v>2</v>
      </c>
      <c r="O85">
        <v>2</v>
      </c>
      <c r="P85">
        <v>2</v>
      </c>
      <c r="Q85">
        <v>2</v>
      </c>
      <c r="R85">
        <v>2</v>
      </c>
      <c r="S85">
        <v>4</v>
      </c>
      <c r="T85">
        <v>4</v>
      </c>
      <c r="U85">
        <v>2</v>
      </c>
      <c r="V85">
        <v>2</v>
      </c>
      <c r="W85">
        <v>2</v>
      </c>
      <c r="X85">
        <v>3</v>
      </c>
      <c r="Y85" s="2">
        <f t="shared" si="2"/>
        <v>47</v>
      </c>
      <c r="Z85" s="3">
        <f t="shared" si="3"/>
        <v>2.35</v>
      </c>
      <c r="AA85" s="1"/>
      <c r="AB85" t="s">
        <v>521</v>
      </c>
      <c r="AC85">
        <v>16</v>
      </c>
      <c r="AD85" t="s">
        <v>520</v>
      </c>
      <c r="AE85">
        <v>15</v>
      </c>
      <c r="AF85" t="s">
        <v>514</v>
      </c>
      <c r="AG85" s="3">
        <v>10</v>
      </c>
      <c r="AH85" s="1" t="s">
        <v>440</v>
      </c>
    </row>
    <row r="86" spans="1:34" x14ac:dyDescent="0.3">
      <c r="A86" s="30">
        <v>89</v>
      </c>
      <c r="B86" s="1"/>
      <c r="C86" s="2">
        <v>1</v>
      </c>
      <c r="D86">
        <v>3</v>
      </c>
      <c r="E86">
        <v>3</v>
      </c>
      <c r="F86">
        <v>4</v>
      </c>
      <c r="G86">
        <v>3</v>
      </c>
      <c r="H86">
        <v>2</v>
      </c>
      <c r="I86">
        <v>2</v>
      </c>
      <c r="J86">
        <v>3</v>
      </c>
      <c r="K86">
        <v>2</v>
      </c>
      <c r="L86">
        <v>3</v>
      </c>
      <c r="M86">
        <v>4</v>
      </c>
      <c r="N86" s="37">
        <v>2</v>
      </c>
      <c r="O86">
        <v>2</v>
      </c>
      <c r="P86">
        <v>2</v>
      </c>
      <c r="Q86">
        <v>2</v>
      </c>
      <c r="R86">
        <v>2</v>
      </c>
      <c r="S86">
        <v>4</v>
      </c>
      <c r="T86">
        <v>4</v>
      </c>
      <c r="U86">
        <v>3</v>
      </c>
      <c r="V86">
        <v>3</v>
      </c>
      <c r="W86">
        <v>3</v>
      </c>
      <c r="X86">
        <v>4</v>
      </c>
      <c r="Y86" s="2">
        <f t="shared" si="2"/>
        <v>58</v>
      </c>
      <c r="Z86" s="3">
        <f t="shared" si="3"/>
        <v>2.9</v>
      </c>
      <c r="AA86" s="1"/>
      <c r="AB86" t="s">
        <v>521</v>
      </c>
      <c r="AC86">
        <v>16</v>
      </c>
      <c r="AD86" t="s">
        <v>514</v>
      </c>
      <c r="AE86">
        <v>10</v>
      </c>
      <c r="AF86" t="s">
        <v>525</v>
      </c>
      <c r="AG86">
        <v>20</v>
      </c>
      <c r="AH86" s="1" t="s">
        <v>440</v>
      </c>
    </row>
    <row r="87" spans="1:34" x14ac:dyDescent="0.3">
      <c r="A87" s="30">
        <v>90</v>
      </c>
      <c r="B87" s="1"/>
      <c r="C87" s="2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4</v>
      </c>
      <c r="K87">
        <v>2</v>
      </c>
      <c r="L87">
        <v>2</v>
      </c>
      <c r="M87">
        <v>5</v>
      </c>
      <c r="N87" s="37">
        <v>2</v>
      </c>
      <c r="O87">
        <v>1</v>
      </c>
      <c r="P87">
        <v>1</v>
      </c>
      <c r="Q87">
        <v>1</v>
      </c>
      <c r="R87">
        <v>2</v>
      </c>
      <c r="S87">
        <v>5</v>
      </c>
      <c r="T87">
        <v>2</v>
      </c>
      <c r="U87">
        <v>1</v>
      </c>
      <c r="V87">
        <v>1</v>
      </c>
      <c r="W87">
        <v>1</v>
      </c>
      <c r="X87">
        <v>4</v>
      </c>
      <c r="Y87" s="2">
        <f t="shared" si="2"/>
        <v>38</v>
      </c>
      <c r="Z87" s="3">
        <f t="shared" si="3"/>
        <v>1.9</v>
      </c>
      <c r="AA87" s="1"/>
      <c r="AB87" s="2" t="s">
        <v>853</v>
      </c>
      <c r="AC87">
        <v>0</v>
      </c>
      <c r="AD87" t="s">
        <v>514</v>
      </c>
      <c r="AE87">
        <v>10</v>
      </c>
      <c r="AF87" t="s">
        <v>511</v>
      </c>
      <c r="AG87" s="3">
        <v>7</v>
      </c>
      <c r="AH87" s="1" t="s">
        <v>440</v>
      </c>
    </row>
    <row r="88" spans="1:34" x14ac:dyDescent="0.3">
      <c r="A88" s="30">
        <v>91</v>
      </c>
      <c r="B88" s="1"/>
      <c r="C88" s="2">
        <v>1</v>
      </c>
      <c r="D88">
        <v>1</v>
      </c>
      <c r="E88">
        <v>2</v>
      </c>
      <c r="F88">
        <v>2</v>
      </c>
      <c r="G88">
        <v>2</v>
      </c>
      <c r="H88">
        <v>2</v>
      </c>
      <c r="I88">
        <v>2</v>
      </c>
      <c r="J88">
        <v>4</v>
      </c>
      <c r="K88">
        <v>4</v>
      </c>
      <c r="L88">
        <v>2</v>
      </c>
      <c r="M88">
        <v>5</v>
      </c>
      <c r="N88" s="37">
        <v>2</v>
      </c>
      <c r="O88">
        <v>2</v>
      </c>
      <c r="P88">
        <v>2</v>
      </c>
      <c r="Q88">
        <v>2</v>
      </c>
      <c r="R88">
        <v>2</v>
      </c>
      <c r="S88">
        <v>4</v>
      </c>
      <c r="T88">
        <v>2</v>
      </c>
      <c r="U88">
        <v>2</v>
      </c>
      <c r="V88">
        <v>2</v>
      </c>
      <c r="W88">
        <v>2</v>
      </c>
      <c r="X88">
        <v>2</v>
      </c>
      <c r="Y88" s="2">
        <f t="shared" si="2"/>
        <v>48</v>
      </c>
      <c r="Z88" s="3">
        <f t="shared" si="3"/>
        <v>2.4</v>
      </c>
      <c r="AA88" s="1"/>
      <c r="AB88" s="2" t="s">
        <v>520</v>
      </c>
      <c r="AC88">
        <v>15</v>
      </c>
      <c r="AD88" t="s">
        <v>511</v>
      </c>
      <c r="AE88">
        <v>7</v>
      </c>
      <c r="AF88" t="s">
        <v>514</v>
      </c>
      <c r="AG88" s="3">
        <v>10</v>
      </c>
      <c r="AH88" s="1" t="s">
        <v>440</v>
      </c>
    </row>
    <row r="89" spans="1:34" x14ac:dyDescent="0.3">
      <c r="A89" s="30">
        <v>93</v>
      </c>
      <c r="B89" s="1"/>
      <c r="C89" s="2">
        <v>1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  <c r="J89">
        <v>3</v>
      </c>
      <c r="K89">
        <v>2</v>
      </c>
      <c r="L89">
        <v>2</v>
      </c>
      <c r="M89">
        <v>5</v>
      </c>
      <c r="N89" s="37">
        <v>2</v>
      </c>
      <c r="O89">
        <v>2</v>
      </c>
      <c r="P89">
        <v>2</v>
      </c>
      <c r="Q89">
        <v>2</v>
      </c>
      <c r="R89">
        <v>2</v>
      </c>
      <c r="S89">
        <v>5</v>
      </c>
      <c r="T89">
        <v>5</v>
      </c>
      <c r="U89">
        <v>2</v>
      </c>
      <c r="V89">
        <v>2</v>
      </c>
      <c r="W89">
        <v>2</v>
      </c>
      <c r="X89">
        <v>2</v>
      </c>
      <c r="Y89" s="2">
        <f t="shared" si="2"/>
        <v>50</v>
      </c>
      <c r="Z89" s="3">
        <f t="shared" si="3"/>
        <v>2.5</v>
      </c>
      <c r="AA89" s="1"/>
      <c r="AB89" s="60" t="s">
        <v>859</v>
      </c>
      <c r="AC89" s="62">
        <v>0</v>
      </c>
      <c r="AD89" s="62" t="s">
        <v>859</v>
      </c>
      <c r="AE89" s="62">
        <v>0</v>
      </c>
      <c r="AF89" s="62" t="s">
        <v>859</v>
      </c>
      <c r="AG89" s="62">
        <v>0</v>
      </c>
      <c r="AH89" s="1" t="s">
        <v>440</v>
      </c>
    </row>
    <row r="90" spans="1:34" x14ac:dyDescent="0.3">
      <c r="A90" s="30">
        <v>94</v>
      </c>
      <c r="B90" s="1"/>
      <c r="C90" s="2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5</v>
      </c>
      <c r="N90" s="37">
        <v>2</v>
      </c>
      <c r="O90">
        <v>1</v>
      </c>
      <c r="P90">
        <v>1</v>
      </c>
      <c r="Q90">
        <v>1</v>
      </c>
      <c r="R90">
        <v>1</v>
      </c>
      <c r="S90">
        <v>5</v>
      </c>
      <c r="T90">
        <v>1</v>
      </c>
      <c r="U90">
        <v>1</v>
      </c>
      <c r="V90">
        <v>1</v>
      </c>
      <c r="W90">
        <v>1</v>
      </c>
      <c r="X90">
        <v>5</v>
      </c>
      <c r="Y90" s="2">
        <f t="shared" si="2"/>
        <v>32</v>
      </c>
      <c r="Z90" s="3">
        <f t="shared" si="3"/>
        <v>1.6</v>
      </c>
      <c r="AA90" s="1"/>
      <c r="AB90" t="s">
        <v>521</v>
      </c>
      <c r="AC90">
        <v>16</v>
      </c>
      <c r="AD90" t="s">
        <v>520</v>
      </c>
      <c r="AE90">
        <v>15</v>
      </c>
      <c r="AF90" t="s">
        <v>525</v>
      </c>
      <c r="AG90">
        <v>20</v>
      </c>
      <c r="AH90" s="1" t="s">
        <v>440</v>
      </c>
    </row>
    <row r="91" spans="1:34" x14ac:dyDescent="0.3">
      <c r="A91" s="30">
        <v>96</v>
      </c>
      <c r="B91" s="1"/>
      <c r="C91" s="2">
        <v>1</v>
      </c>
      <c r="D91">
        <v>1</v>
      </c>
      <c r="E91">
        <v>1</v>
      </c>
      <c r="F91">
        <v>1</v>
      </c>
      <c r="G91">
        <v>1</v>
      </c>
      <c r="H91">
        <v>2</v>
      </c>
      <c r="I91">
        <v>3</v>
      </c>
      <c r="J91">
        <v>4</v>
      </c>
      <c r="K91">
        <v>4</v>
      </c>
      <c r="L91">
        <v>4</v>
      </c>
      <c r="M91">
        <v>5</v>
      </c>
      <c r="N91" s="37">
        <v>2</v>
      </c>
      <c r="O91">
        <v>2</v>
      </c>
      <c r="P91">
        <v>2</v>
      </c>
      <c r="Q91">
        <v>3</v>
      </c>
      <c r="R91">
        <v>2</v>
      </c>
      <c r="S91">
        <v>4</v>
      </c>
      <c r="T91">
        <v>2</v>
      </c>
      <c r="U91">
        <v>2</v>
      </c>
      <c r="V91">
        <v>4</v>
      </c>
      <c r="W91">
        <v>2</v>
      </c>
      <c r="X91">
        <v>2</v>
      </c>
      <c r="Y91" s="2">
        <f t="shared" si="2"/>
        <v>51</v>
      </c>
      <c r="Z91" s="3">
        <f t="shared" si="3"/>
        <v>2.5499999999999998</v>
      </c>
      <c r="AA91" s="1"/>
      <c r="AB91" t="s">
        <v>514</v>
      </c>
      <c r="AC91">
        <v>10</v>
      </c>
      <c r="AD91" t="s">
        <v>520</v>
      </c>
      <c r="AE91">
        <v>15</v>
      </c>
      <c r="AF91" t="s">
        <v>513</v>
      </c>
      <c r="AG91">
        <v>9</v>
      </c>
      <c r="AH91" s="1" t="s">
        <v>440</v>
      </c>
    </row>
    <row r="92" spans="1:34" x14ac:dyDescent="0.3">
      <c r="A92" s="30">
        <v>98</v>
      </c>
      <c r="B92" s="1"/>
      <c r="C92" s="2">
        <v>1</v>
      </c>
      <c r="D92">
        <v>3</v>
      </c>
      <c r="E92">
        <v>3</v>
      </c>
      <c r="F92">
        <v>3</v>
      </c>
      <c r="G92">
        <v>2</v>
      </c>
      <c r="H92">
        <v>2</v>
      </c>
      <c r="I92">
        <v>2</v>
      </c>
      <c r="J92">
        <v>4</v>
      </c>
      <c r="K92">
        <v>4</v>
      </c>
      <c r="L92">
        <v>4</v>
      </c>
      <c r="M92">
        <v>4</v>
      </c>
      <c r="N92" s="37">
        <v>2</v>
      </c>
      <c r="O92">
        <v>2</v>
      </c>
      <c r="P92">
        <v>2</v>
      </c>
      <c r="Q92">
        <v>2</v>
      </c>
      <c r="R92">
        <v>3</v>
      </c>
      <c r="S92">
        <v>4</v>
      </c>
      <c r="T92">
        <v>4</v>
      </c>
      <c r="U92">
        <v>3</v>
      </c>
      <c r="V92">
        <v>3</v>
      </c>
      <c r="W92">
        <v>3</v>
      </c>
      <c r="X92">
        <v>3</v>
      </c>
      <c r="Y92" s="2">
        <f t="shared" si="2"/>
        <v>60</v>
      </c>
      <c r="Z92" s="3">
        <f t="shared" si="3"/>
        <v>3</v>
      </c>
      <c r="AA92" s="1"/>
      <c r="AB92" t="s">
        <v>521</v>
      </c>
      <c r="AC92">
        <v>16</v>
      </c>
      <c r="AD92" t="s">
        <v>514</v>
      </c>
      <c r="AE92">
        <v>10</v>
      </c>
      <c r="AF92" t="s">
        <v>513</v>
      </c>
      <c r="AG92">
        <v>9</v>
      </c>
      <c r="AH92" s="1" t="s">
        <v>440</v>
      </c>
    </row>
    <row r="93" spans="1:34" x14ac:dyDescent="0.3">
      <c r="A93" s="30">
        <v>99</v>
      </c>
      <c r="B93" s="1"/>
      <c r="C93" s="2">
        <v>1</v>
      </c>
      <c r="D93">
        <v>3</v>
      </c>
      <c r="E93">
        <v>3</v>
      </c>
      <c r="F93">
        <v>3</v>
      </c>
      <c r="G93">
        <v>2</v>
      </c>
      <c r="H93">
        <v>2</v>
      </c>
      <c r="I93">
        <v>2</v>
      </c>
      <c r="J93">
        <v>4</v>
      </c>
      <c r="K93">
        <v>4</v>
      </c>
      <c r="L93">
        <v>5</v>
      </c>
      <c r="M93">
        <v>4</v>
      </c>
      <c r="N93" s="37">
        <v>2</v>
      </c>
      <c r="O93">
        <v>2</v>
      </c>
      <c r="P93">
        <v>2</v>
      </c>
      <c r="Q93">
        <v>2</v>
      </c>
      <c r="R93">
        <v>3</v>
      </c>
      <c r="S93">
        <v>4</v>
      </c>
      <c r="T93">
        <v>5</v>
      </c>
      <c r="U93">
        <v>3</v>
      </c>
      <c r="V93">
        <v>3</v>
      </c>
      <c r="W93">
        <v>3</v>
      </c>
      <c r="X93">
        <v>3</v>
      </c>
      <c r="Y93" s="2">
        <f t="shared" si="2"/>
        <v>62</v>
      </c>
      <c r="Z93" s="3">
        <f t="shared" si="3"/>
        <v>3.1</v>
      </c>
      <c r="AA93" s="1"/>
      <c r="AB93" t="s">
        <v>513</v>
      </c>
      <c r="AC93">
        <v>9</v>
      </c>
      <c r="AD93" t="s">
        <v>521</v>
      </c>
      <c r="AE93">
        <v>16</v>
      </c>
      <c r="AF93" t="s">
        <v>514</v>
      </c>
      <c r="AG93" s="3">
        <v>10</v>
      </c>
      <c r="AH93" s="1" t="s">
        <v>440</v>
      </c>
    </row>
    <row r="94" spans="1:34" x14ac:dyDescent="0.3">
      <c r="A94" s="30">
        <v>100</v>
      </c>
      <c r="B94" s="1"/>
      <c r="C94" s="2">
        <v>1</v>
      </c>
      <c r="D94">
        <v>2</v>
      </c>
      <c r="E94">
        <v>2</v>
      </c>
      <c r="F94">
        <v>2</v>
      </c>
      <c r="G94">
        <v>2</v>
      </c>
      <c r="H94">
        <v>2</v>
      </c>
      <c r="I94">
        <v>2</v>
      </c>
      <c r="J94">
        <v>2</v>
      </c>
      <c r="K94">
        <v>2</v>
      </c>
      <c r="L94">
        <v>4</v>
      </c>
      <c r="M94">
        <v>4</v>
      </c>
      <c r="N94" s="37">
        <v>2</v>
      </c>
      <c r="O94">
        <v>4</v>
      </c>
      <c r="P94">
        <v>2</v>
      </c>
      <c r="Q94">
        <v>2</v>
      </c>
      <c r="R94">
        <v>2</v>
      </c>
      <c r="S94">
        <v>5</v>
      </c>
      <c r="T94">
        <v>4</v>
      </c>
      <c r="U94">
        <v>2</v>
      </c>
      <c r="V94">
        <v>2</v>
      </c>
      <c r="W94">
        <v>2</v>
      </c>
      <c r="X94">
        <v>2</v>
      </c>
      <c r="Y94" s="2">
        <f t="shared" si="2"/>
        <v>51</v>
      </c>
      <c r="Z94" s="3">
        <f t="shared" si="3"/>
        <v>2.5499999999999998</v>
      </c>
      <c r="AA94" s="1"/>
      <c r="AB94" t="s">
        <v>521</v>
      </c>
      <c r="AC94">
        <v>16</v>
      </c>
      <c r="AD94" t="s">
        <v>520</v>
      </c>
      <c r="AE94">
        <v>15</v>
      </c>
      <c r="AF94" t="s">
        <v>514</v>
      </c>
      <c r="AG94" s="3">
        <v>10</v>
      </c>
      <c r="AH94" s="1" t="s">
        <v>440</v>
      </c>
    </row>
    <row r="95" spans="1:34" x14ac:dyDescent="0.3">
      <c r="A95" s="30">
        <v>101</v>
      </c>
      <c r="B95" s="1"/>
      <c r="C95" s="2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4</v>
      </c>
      <c r="K95">
        <v>3</v>
      </c>
      <c r="L95">
        <v>4</v>
      </c>
      <c r="M95">
        <v>5</v>
      </c>
      <c r="N95" s="37">
        <v>2</v>
      </c>
      <c r="O95">
        <v>2</v>
      </c>
      <c r="P95">
        <v>2</v>
      </c>
      <c r="Q95">
        <v>2</v>
      </c>
      <c r="R95">
        <v>2</v>
      </c>
      <c r="S95">
        <v>4</v>
      </c>
      <c r="T95">
        <v>4</v>
      </c>
      <c r="U95">
        <v>3</v>
      </c>
      <c r="V95">
        <v>2</v>
      </c>
      <c r="W95">
        <v>2</v>
      </c>
      <c r="X95">
        <v>2</v>
      </c>
      <c r="Y95" s="2">
        <f t="shared" si="2"/>
        <v>47</v>
      </c>
      <c r="Z95" s="3">
        <f t="shared" si="3"/>
        <v>2.35</v>
      </c>
      <c r="AA95" s="1"/>
      <c r="AB95" s="2" t="s">
        <v>871</v>
      </c>
      <c r="AC95">
        <v>0</v>
      </c>
      <c r="AD95" t="s">
        <v>514</v>
      </c>
      <c r="AE95">
        <v>10</v>
      </c>
      <c r="AF95" s="31" t="s">
        <v>668</v>
      </c>
      <c r="AG95" s="31" t="s">
        <v>668</v>
      </c>
      <c r="AH95" s="1" t="s">
        <v>440</v>
      </c>
    </row>
    <row r="96" spans="1:34" x14ac:dyDescent="0.3">
      <c r="A96" s="30">
        <v>102</v>
      </c>
      <c r="B96" s="1"/>
      <c r="C96" s="2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4</v>
      </c>
      <c r="N96" s="37">
        <v>2</v>
      </c>
      <c r="O96">
        <v>1</v>
      </c>
      <c r="P96">
        <v>1</v>
      </c>
      <c r="Q96">
        <v>1</v>
      </c>
      <c r="R96">
        <v>1</v>
      </c>
      <c r="S96">
        <v>4</v>
      </c>
      <c r="T96">
        <v>4</v>
      </c>
      <c r="U96">
        <v>1</v>
      </c>
      <c r="V96">
        <v>1</v>
      </c>
      <c r="W96">
        <v>1</v>
      </c>
      <c r="X96">
        <v>4</v>
      </c>
      <c r="Y96" s="2">
        <f t="shared" si="2"/>
        <v>32</v>
      </c>
      <c r="Z96" s="3">
        <f t="shared" si="3"/>
        <v>1.6</v>
      </c>
      <c r="AA96" s="1"/>
      <c r="AB96" t="s">
        <v>514</v>
      </c>
      <c r="AC96">
        <v>10</v>
      </c>
      <c r="AD96" t="s">
        <v>520</v>
      </c>
      <c r="AE96">
        <v>15</v>
      </c>
      <c r="AF96" t="s">
        <v>525</v>
      </c>
      <c r="AG96">
        <v>20</v>
      </c>
      <c r="AH96" s="1" t="s">
        <v>440</v>
      </c>
    </row>
    <row r="97" spans="1:34" x14ac:dyDescent="0.3">
      <c r="A97" s="30">
        <v>103</v>
      </c>
      <c r="B97" s="1"/>
      <c r="C97" s="2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2</v>
      </c>
      <c r="L97">
        <v>1</v>
      </c>
      <c r="M97">
        <v>4</v>
      </c>
      <c r="N97" s="37">
        <v>2</v>
      </c>
      <c r="O97">
        <v>1</v>
      </c>
      <c r="P97">
        <v>1</v>
      </c>
      <c r="Q97">
        <v>1</v>
      </c>
      <c r="R97">
        <v>1</v>
      </c>
      <c r="S97">
        <v>4</v>
      </c>
      <c r="T97">
        <v>4</v>
      </c>
      <c r="U97">
        <v>1</v>
      </c>
      <c r="V97">
        <v>1</v>
      </c>
      <c r="W97">
        <v>2</v>
      </c>
      <c r="X97">
        <v>2</v>
      </c>
      <c r="Y97" s="2">
        <f t="shared" si="2"/>
        <v>32</v>
      </c>
      <c r="Z97" s="3">
        <f t="shared" si="3"/>
        <v>1.6</v>
      </c>
      <c r="AA97" s="1"/>
      <c r="AB97" t="s">
        <v>521</v>
      </c>
      <c r="AC97">
        <v>16</v>
      </c>
      <c r="AD97" t="s">
        <v>520</v>
      </c>
      <c r="AE97">
        <v>15</v>
      </c>
      <c r="AF97" t="s">
        <v>514</v>
      </c>
      <c r="AG97" s="3">
        <v>10</v>
      </c>
      <c r="AH97" s="1" t="s">
        <v>440</v>
      </c>
    </row>
    <row r="98" spans="1:34" x14ac:dyDescent="0.3">
      <c r="A98" s="30">
        <v>104</v>
      </c>
      <c r="B98" s="1"/>
      <c r="C98" s="2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3</v>
      </c>
      <c r="N98" s="37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 s="2">
        <f t="shared" si="2"/>
        <v>22</v>
      </c>
      <c r="Z98" s="3">
        <f t="shared" si="3"/>
        <v>1.1000000000000001</v>
      </c>
      <c r="AA98" s="1"/>
      <c r="AB98" s="32" t="s">
        <v>668</v>
      </c>
      <c r="AC98" s="31" t="s">
        <v>668</v>
      </c>
      <c r="AD98" s="31" t="s">
        <v>668</v>
      </c>
      <c r="AE98" s="31" t="s">
        <v>668</v>
      </c>
      <c r="AF98" s="31" t="s">
        <v>668</v>
      </c>
      <c r="AG98" s="31" t="s">
        <v>668</v>
      </c>
      <c r="AH98" s="1" t="s">
        <v>440</v>
      </c>
    </row>
    <row r="99" spans="1:34" x14ac:dyDescent="0.3">
      <c r="A99" s="30">
        <v>105</v>
      </c>
      <c r="B99" s="1"/>
      <c r="C99" s="2">
        <v>1</v>
      </c>
      <c r="D99">
        <v>1</v>
      </c>
      <c r="E99">
        <v>2</v>
      </c>
      <c r="F99">
        <v>1</v>
      </c>
      <c r="G99">
        <v>1</v>
      </c>
      <c r="H99">
        <v>1</v>
      </c>
      <c r="I99">
        <v>1</v>
      </c>
      <c r="J99">
        <v>4</v>
      </c>
      <c r="K99">
        <v>1</v>
      </c>
      <c r="L99">
        <v>1</v>
      </c>
      <c r="M99">
        <v>4</v>
      </c>
      <c r="N99" s="37">
        <v>2</v>
      </c>
      <c r="O99">
        <v>1</v>
      </c>
      <c r="P99">
        <v>1</v>
      </c>
      <c r="Q99">
        <v>1</v>
      </c>
      <c r="R99">
        <v>1</v>
      </c>
      <c r="S99">
        <v>5</v>
      </c>
      <c r="T99">
        <v>1</v>
      </c>
      <c r="U99">
        <v>1</v>
      </c>
      <c r="V99">
        <v>1</v>
      </c>
      <c r="W99">
        <v>1</v>
      </c>
      <c r="X99">
        <v>4</v>
      </c>
      <c r="Y99" s="2">
        <f t="shared" si="2"/>
        <v>34</v>
      </c>
      <c r="Z99" s="3">
        <f t="shared" si="3"/>
        <v>1.7</v>
      </c>
      <c r="AA99" s="1"/>
      <c r="AB99" s="2" t="s">
        <v>520</v>
      </c>
      <c r="AC99">
        <v>15</v>
      </c>
      <c r="AD99" t="s">
        <v>514</v>
      </c>
      <c r="AE99">
        <v>10</v>
      </c>
      <c r="AF99" t="s">
        <v>525</v>
      </c>
      <c r="AG99">
        <v>20</v>
      </c>
      <c r="AH99" s="1" t="s">
        <v>440</v>
      </c>
    </row>
    <row r="100" spans="1:34" x14ac:dyDescent="0.3">
      <c r="A100" s="30">
        <v>106</v>
      </c>
      <c r="B100" s="1"/>
      <c r="C100" s="2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5</v>
      </c>
      <c r="N100" s="37">
        <v>2</v>
      </c>
      <c r="O100">
        <v>1</v>
      </c>
      <c r="P100">
        <v>1</v>
      </c>
      <c r="Q100">
        <v>1</v>
      </c>
      <c r="R100">
        <v>1</v>
      </c>
      <c r="S100">
        <v>4</v>
      </c>
      <c r="T100">
        <v>5</v>
      </c>
      <c r="U100">
        <v>1</v>
      </c>
      <c r="V100">
        <v>1</v>
      </c>
      <c r="W100">
        <v>1</v>
      </c>
      <c r="X100">
        <v>1</v>
      </c>
      <c r="Y100" s="2">
        <f t="shared" si="2"/>
        <v>31</v>
      </c>
      <c r="Z100" s="3">
        <f t="shared" si="3"/>
        <v>1.55</v>
      </c>
      <c r="AA100" s="1"/>
      <c r="AB100" t="s">
        <v>514</v>
      </c>
      <c r="AC100">
        <v>10</v>
      </c>
      <c r="AD100" t="s">
        <v>521</v>
      </c>
      <c r="AE100">
        <v>16</v>
      </c>
      <c r="AF100" s="31" t="s">
        <v>668</v>
      </c>
      <c r="AG100" s="31" t="s">
        <v>668</v>
      </c>
      <c r="AH100" s="1" t="s">
        <v>440</v>
      </c>
    </row>
    <row r="101" spans="1:34" x14ac:dyDescent="0.3">
      <c r="A101" s="30">
        <v>107</v>
      </c>
      <c r="B101" s="1"/>
      <c r="C101" s="2">
        <v>1</v>
      </c>
      <c r="D101">
        <v>2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4</v>
      </c>
      <c r="K101">
        <v>2</v>
      </c>
      <c r="L101">
        <v>2</v>
      </c>
      <c r="M101">
        <v>4</v>
      </c>
      <c r="N101" s="37">
        <v>2</v>
      </c>
      <c r="O101">
        <v>2</v>
      </c>
      <c r="P101">
        <v>2</v>
      </c>
      <c r="Q101">
        <v>2</v>
      </c>
      <c r="R101">
        <v>2</v>
      </c>
      <c r="S101">
        <v>4</v>
      </c>
      <c r="T101">
        <v>2</v>
      </c>
      <c r="U101">
        <v>2</v>
      </c>
      <c r="V101">
        <v>2</v>
      </c>
      <c r="W101">
        <v>2</v>
      </c>
      <c r="X101">
        <v>2</v>
      </c>
      <c r="Y101" s="2">
        <f t="shared" si="2"/>
        <v>46</v>
      </c>
      <c r="Z101" s="3">
        <f t="shared" si="3"/>
        <v>2.2999999999999998</v>
      </c>
      <c r="AA101" s="1"/>
      <c r="AB101" s="2" t="s">
        <v>520</v>
      </c>
      <c r="AC101">
        <v>15</v>
      </c>
      <c r="AD101" t="s">
        <v>514</v>
      </c>
      <c r="AE101">
        <v>10</v>
      </c>
      <c r="AF101" t="s">
        <v>511</v>
      </c>
      <c r="AG101">
        <v>7</v>
      </c>
      <c r="AH101" s="1" t="s">
        <v>440</v>
      </c>
    </row>
    <row r="102" spans="1:34" x14ac:dyDescent="0.3">
      <c r="A102" s="30">
        <v>108</v>
      </c>
      <c r="B102" s="1"/>
      <c r="C102" s="2">
        <v>1</v>
      </c>
      <c r="D102">
        <v>1</v>
      </c>
      <c r="E102">
        <v>1</v>
      </c>
      <c r="F102">
        <v>2</v>
      </c>
      <c r="G102">
        <v>2</v>
      </c>
      <c r="H102">
        <v>2</v>
      </c>
      <c r="I102">
        <v>1</v>
      </c>
      <c r="J102">
        <v>3</v>
      </c>
      <c r="K102">
        <v>1</v>
      </c>
      <c r="L102">
        <v>1</v>
      </c>
      <c r="M102">
        <v>5</v>
      </c>
      <c r="N102" s="37">
        <v>2</v>
      </c>
      <c r="O102">
        <v>1</v>
      </c>
      <c r="P102">
        <v>1</v>
      </c>
      <c r="Q102">
        <v>1</v>
      </c>
      <c r="R102">
        <v>1</v>
      </c>
      <c r="S102">
        <v>5</v>
      </c>
      <c r="T102">
        <v>5</v>
      </c>
      <c r="U102">
        <v>1</v>
      </c>
      <c r="V102">
        <v>1</v>
      </c>
      <c r="W102">
        <v>1</v>
      </c>
      <c r="X102">
        <v>5</v>
      </c>
      <c r="Y102" s="2">
        <f t="shared" si="2"/>
        <v>41</v>
      </c>
      <c r="Z102" s="3">
        <f t="shared" si="3"/>
        <v>2.0499999999999998</v>
      </c>
      <c r="AA102" s="1"/>
      <c r="AB102" t="s">
        <v>525</v>
      </c>
      <c r="AC102">
        <v>20</v>
      </c>
      <c r="AD102" t="s">
        <v>520</v>
      </c>
      <c r="AE102">
        <v>15</v>
      </c>
      <c r="AF102" t="s">
        <v>514</v>
      </c>
      <c r="AG102" s="3">
        <v>10</v>
      </c>
      <c r="AH102" s="1" t="s">
        <v>440</v>
      </c>
    </row>
    <row r="103" spans="1:34" x14ac:dyDescent="0.3">
      <c r="A103" s="30">
        <v>110</v>
      </c>
      <c r="B103" s="1"/>
      <c r="C103" s="2">
        <v>1</v>
      </c>
      <c r="D103">
        <v>1</v>
      </c>
      <c r="E103">
        <v>1</v>
      </c>
      <c r="F103">
        <v>3</v>
      </c>
      <c r="G103">
        <v>3</v>
      </c>
      <c r="H103">
        <v>2</v>
      </c>
      <c r="I103">
        <v>2</v>
      </c>
      <c r="J103">
        <v>5</v>
      </c>
      <c r="K103">
        <v>2</v>
      </c>
      <c r="L103">
        <v>2</v>
      </c>
      <c r="M103">
        <v>5</v>
      </c>
      <c r="N103" s="37">
        <v>2</v>
      </c>
      <c r="O103">
        <v>1</v>
      </c>
      <c r="P103">
        <v>1</v>
      </c>
      <c r="Q103">
        <v>1</v>
      </c>
      <c r="R103">
        <v>1</v>
      </c>
      <c r="S103">
        <v>4</v>
      </c>
      <c r="T103">
        <v>4</v>
      </c>
      <c r="U103">
        <v>1</v>
      </c>
      <c r="V103">
        <v>1</v>
      </c>
      <c r="W103">
        <v>1</v>
      </c>
      <c r="X103">
        <v>1</v>
      </c>
      <c r="Y103" s="2">
        <f t="shared" si="2"/>
        <v>42</v>
      </c>
      <c r="Z103" s="3">
        <f t="shared" si="3"/>
        <v>2.1</v>
      </c>
      <c r="AA103" s="1"/>
      <c r="AB103" s="2" t="s">
        <v>511</v>
      </c>
      <c r="AC103">
        <v>7</v>
      </c>
      <c r="AD103" t="s">
        <v>514</v>
      </c>
      <c r="AE103">
        <v>10</v>
      </c>
      <c r="AF103" t="s">
        <v>520</v>
      </c>
      <c r="AG103" s="3">
        <v>15</v>
      </c>
      <c r="AH103" s="1" t="s">
        <v>440</v>
      </c>
    </row>
    <row r="104" spans="1:34" x14ac:dyDescent="0.3">
      <c r="A104" s="30">
        <v>112</v>
      </c>
      <c r="B104" s="1"/>
      <c r="C104" s="2">
        <v>1</v>
      </c>
      <c r="D104">
        <v>3</v>
      </c>
      <c r="E104">
        <v>3</v>
      </c>
      <c r="F104">
        <v>3</v>
      </c>
      <c r="G104">
        <v>3</v>
      </c>
      <c r="H104">
        <v>1</v>
      </c>
      <c r="I104">
        <v>1</v>
      </c>
      <c r="J104">
        <v>5</v>
      </c>
      <c r="K104">
        <v>1</v>
      </c>
      <c r="L104">
        <v>1</v>
      </c>
      <c r="M104">
        <v>5</v>
      </c>
      <c r="N104" s="37">
        <v>2</v>
      </c>
      <c r="O104">
        <v>1</v>
      </c>
      <c r="P104">
        <v>1</v>
      </c>
      <c r="Q104">
        <v>1</v>
      </c>
      <c r="R104">
        <v>1</v>
      </c>
      <c r="S104">
        <v>5</v>
      </c>
      <c r="T104">
        <v>1</v>
      </c>
      <c r="U104">
        <v>1</v>
      </c>
      <c r="V104">
        <v>1</v>
      </c>
      <c r="W104">
        <v>1</v>
      </c>
      <c r="X104">
        <v>1</v>
      </c>
      <c r="Y104" s="2">
        <f t="shared" si="2"/>
        <v>40</v>
      </c>
      <c r="Z104" s="3">
        <f t="shared" si="3"/>
        <v>2</v>
      </c>
      <c r="AA104" s="1"/>
      <c r="AB104" t="s">
        <v>514</v>
      </c>
      <c r="AC104">
        <v>10</v>
      </c>
      <c r="AD104" t="s">
        <v>511</v>
      </c>
      <c r="AE104">
        <v>7</v>
      </c>
      <c r="AF104" t="s">
        <v>520</v>
      </c>
      <c r="AG104" s="3">
        <v>15</v>
      </c>
      <c r="AH104" s="1" t="s">
        <v>440</v>
      </c>
    </row>
    <row r="105" spans="1:34" x14ac:dyDescent="0.3">
      <c r="A105" s="30">
        <v>113</v>
      </c>
      <c r="B105" s="1"/>
      <c r="C105" s="2">
        <v>1</v>
      </c>
      <c r="D105">
        <v>1</v>
      </c>
      <c r="E105">
        <v>1</v>
      </c>
      <c r="F105">
        <v>5</v>
      </c>
      <c r="G105">
        <v>1</v>
      </c>
      <c r="H105">
        <v>1</v>
      </c>
      <c r="I105">
        <v>1</v>
      </c>
      <c r="J105">
        <v>5</v>
      </c>
      <c r="K105">
        <v>4</v>
      </c>
      <c r="L105">
        <v>1</v>
      </c>
      <c r="M105">
        <v>5</v>
      </c>
      <c r="N105" s="37">
        <v>2</v>
      </c>
      <c r="O105">
        <v>1</v>
      </c>
      <c r="P105">
        <v>1</v>
      </c>
      <c r="Q105">
        <v>1</v>
      </c>
      <c r="R105">
        <v>1</v>
      </c>
      <c r="S105">
        <v>5</v>
      </c>
      <c r="T105">
        <v>5</v>
      </c>
      <c r="U105">
        <v>1</v>
      </c>
      <c r="V105">
        <v>1</v>
      </c>
      <c r="W105">
        <v>1</v>
      </c>
      <c r="X105">
        <v>4</v>
      </c>
      <c r="Y105" s="2">
        <f t="shared" si="2"/>
        <v>46</v>
      </c>
      <c r="Z105" s="3">
        <f t="shared" si="3"/>
        <v>2.2999999999999998</v>
      </c>
      <c r="AA105" s="1"/>
      <c r="AB105" t="s">
        <v>521</v>
      </c>
      <c r="AC105">
        <v>16</v>
      </c>
      <c r="AD105" t="s">
        <v>514</v>
      </c>
      <c r="AE105">
        <v>10</v>
      </c>
      <c r="AF105" t="s">
        <v>511</v>
      </c>
      <c r="AG105" s="3">
        <v>7</v>
      </c>
      <c r="AH105" s="1" t="s">
        <v>440</v>
      </c>
    </row>
    <row r="106" spans="1:34" x14ac:dyDescent="0.3">
      <c r="A106" s="30">
        <v>114</v>
      </c>
      <c r="B106" s="1"/>
      <c r="C106" s="2">
        <v>1</v>
      </c>
      <c r="D106">
        <v>1</v>
      </c>
      <c r="E106">
        <v>1</v>
      </c>
      <c r="F106">
        <v>1</v>
      </c>
      <c r="G106">
        <v>4</v>
      </c>
      <c r="H106">
        <v>1</v>
      </c>
      <c r="I106">
        <v>1</v>
      </c>
      <c r="J106">
        <v>4</v>
      </c>
      <c r="K106">
        <v>5</v>
      </c>
      <c r="L106">
        <v>5</v>
      </c>
      <c r="M106">
        <v>5</v>
      </c>
      <c r="N106" s="37">
        <v>2</v>
      </c>
      <c r="O106">
        <v>1</v>
      </c>
      <c r="P106">
        <v>1</v>
      </c>
      <c r="Q106">
        <v>1</v>
      </c>
      <c r="R106">
        <v>1</v>
      </c>
      <c r="S106">
        <v>5</v>
      </c>
      <c r="T106">
        <v>5</v>
      </c>
      <c r="U106">
        <v>1</v>
      </c>
      <c r="V106">
        <v>1</v>
      </c>
      <c r="W106">
        <v>1</v>
      </c>
      <c r="X106">
        <v>1</v>
      </c>
      <c r="Y106" s="2">
        <f t="shared" si="2"/>
        <v>46</v>
      </c>
      <c r="Z106" s="3">
        <f t="shared" si="3"/>
        <v>2.2999999999999998</v>
      </c>
      <c r="AA106" s="1"/>
      <c r="AB106" s="2" t="s">
        <v>888</v>
      </c>
      <c r="AC106">
        <v>0</v>
      </c>
      <c r="AD106" t="s">
        <v>512</v>
      </c>
      <c r="AE106">
        <v>8</v>
      </c>
      <c r="AF106" t="s">
        <v>512</v>
      </c>
      <c r="AG106">
        <v>8</v>
      </c>
      <c r="AH106" s="1" t="s">
        <v>440</v>
      </c>
    </row>
    <row r="107" spans="1:34" x14ac:dyDescent="0.3">
      <c r="A107" s="30">
        <v>116</v>
      </c>
      <c r="B107" s="1"/>
      <c r="C107" s="2">
        <v>1</v>
      </c>
      <c r="D107">
        <v>4</v>
      </c>
      <c r="E107">
        <v>3</v>
      </c>
      <c r="F107">
        <v>4</v>
      </c>
      <c r="G107">
        <v>4</v>
      </c>
      <c r="H107">
        <v>3</v>
      </c>
      <c r="I107">
        <v>2</v>
      </c>
      <c r="J107">
        <v>5</v>
      </c>
      <c r="K107">
        <v>4</v>
      </c>
      <c r="L107">
        <v>4</v>
      </c>
      <c r="M107">
        <v>5</v>
      </c>
      <c r="N107" s="37">
        <v>2</v>
      </c>
      <c r="O107">
        <v>4</v>
      </c>
      <c r="P107">
        <v>3</v>
      </c>
      <c r="Q107">
        <v>5</v>
      </c>
      <c r="R107">
        <v>4</v>
      </c>
      <c r="S107">
        <v>5</v>
      </c>
      <c r="T107">
        <v>2</v>
      </c>
      <c r="U107">
        <v>2</v>
      </c>
      <c r="V107">
        <v>2</v>
      </c>
      <c r="W107">
        <v>3</v>
      </c>
      <c r="X107">
        <v>3</v>
      </c>
      <c r="Y107" s="2">
        <f t="shared" si="2"/>
        <v>71</v>
      </c>
      <c r="Z107" s="3">
        <f t="shared" si="3"/>
        <v>3.55</v>
      </c>
      <c r="AA107" s="1"/>
      <c r="AB107" t="s">
        <v>514</v>
      </c>
      <c r="AC107">
        <v>10</v>
      </c>
      <c r="AD107" t="s">
        <v>518</v>
      </c>
      <c r="AE107">
        <v>13</v>
      </c>
      <c r="AF107" t="s">
        <v>511</v>
      </c>
      <c r="AG107" s="3">
        <v>7</v>
      </c>
      <c r="AH107" s="1" t="s">
        <v>440</v>
      </c>
    </row>
    <row r="108" spans="1:34" x14ac:dyDescent="0.3">
      <c r="A108" s="30">
        <v>117</v>
      </c>
      <c r="B108" s="1"/>
      <c r="C108" s="2">
        <v>1</v>
      </c>
      <c r="D108">
        <v>2</v>
      </c>
      <c r="E108">
        <v>2</v>
      </c>
      <c r="F108">
        <v>4</v>
      </c>
      <c r="G108">
        <v>2</v>
      </c>
      <c r="H108">
        <v>2</v>
      </c>
      <c r="I108">
        <v>3</v>
      </c>
      <c r="J108">
        <v>5</v>
      </c>
      <c r="K108">
        <v>4</v>
      </c>
      <c r="L108">
        <v>4</v>
      </c>
      <c r="M108">
        <v>5</v>
      </c>
      <c r="N108" s="37">
        <v>2</v>
      </c>
      <c r="O108">
        <v>3</v>
      </c>
      <c r="P108">
        <v>3</v>
      </c>
      <c r="Q108">
        <v>3</v>
      </c>
      <c r="R108">
        <v>4</v>
      </c>
      <c r="S108">
        <v>5</v>
      </c>
      <c r="T108">
        <v>5</v>
      </c>
      <c r="U108">
        <v>5</v>
      </c>
      <c r="V108">
        <v>3</v>
      </c>
      <c r="W108">
        <v>3</v>
      </c>
      <c r="X108">
        <v>3</v>
      </c>
      <c r="Y108" s="2">
        <f t="shared" si="2"/>
        <v>70</v>
      </c>
      <c r="Z108" s="3">
        <f t="shared" si="3"/>
        <v>3.5</v>
      </c>
      <c r="AA108" s="1"/>
      <c r="AB108" t="s">
        <v>514</v>
      </c>
      <c r="AC108">
        <v>10</v>
      </c>
      <c r="AD108" t="s">
        <v>520</v>
      </c>
      <c r="AE108">
        <v>15</v>
      </c>
      <c r="AF108" t="s">
        <v>511</v>
      </c>
      <c r="AG108" s="3">
        <v>7</v>
      </c>
      <c r="AH108" s="1" t="s">
        <v>440</v>
      </c>
    </row>
    <row r="109" spans="1:34" x14ac:dyDescent="0.3">
      <c r="A109" s="30">
        <v>118</v>
      </c>
      <c r="B109" s="1"/>
      <c r="C109" s="2">
        <v>1</v>
      </c>
      <c r="D109">
        <v>4</v>
      </c>
      <c r="E109">
        <v>2</v>
      </c>
      <c r="F109">
        <v>4</v>
      </c>
      <c r="G109">
        <v>3</v>
      </c>
      <c r="H109">
        <v>4</v>
      </c>
      <c r="I109">
        <v>3</v>
      </c>
      <c r="J109">
        <v>4</v>
      </c>
      <c r="K109">
        <v>4</v>
      </c>
      <c r="L109">
        <v>3</v>
      </c>
      <c r="M109">
        <v>4</v>
      </c>
      <c r="N109" s="37">
        <v>2</v>
      </c>
      <c r="O109">
        <v>2</v>
      </c>
      <c r="P109">
        <v>2</v>
      </c>
      <c r="Q109">
        <v>3</v>
      </c>
      <c r="R109">
        <v>3</v>
      </c>
      <c r="S109">
        <v>4</v>
      </c>
      <c r="T109">
        <v>4</v>
      </c>
      <c r="U109">
        <v>2</v>
      </c>
      <c r="V109">
        <v>2</v>
      </c>
      <c r="W109">
        <v>2</v>
      </c>
      <c r="X109">
        <v>3</v>
      </c>
      <c r="Y109" s="2">
        <f t="shared" si="2"/>
        <v>62</v>
      </c>
      <c r="Z109" s="3">
        <f t="shared" si="3"/>
        <v>3.1</v>
      </c>
      <c r="AA109" s="1"/>
      <c r="AB109" t="s">
        <v>521</v>
      </c>
      <c r="AC109">
        <v>16</v>
      </c>
      <c r="AD109" t="s">
        <v>507</v>
      </c>
      <c r="AE109">
        <v>3</v>
      </c>
      <c r="AF109" t="s">
        <v>514</v>
      </c>
      <c r="AG109">
        <v>10</v>
      </c>
      <c r="AH109" s="1" t="s">
        <v>440</v>
      </c>
    </row>
    <row r="110" spans="1:34" x14ac:dyDescent="0.3">
      <c r="A110" s="30">
        <v>119</v>
      </c>
      <c r="B110" s="1"/>
      <c r="C110" s="2">
        <v>1</v>
      </c>
      <c r="D110">
        <v>2</v>
      </c>
      <c r="E110">
        <v>2</v>
      </c>
      <c r="F110">
        <v>2</v>
      </c>
      <c r="G110">
        <v>2</v>
      </c>
      <c r="H110">
        <v>2</v>
      </c>
      <c r="I110">
        <v>2</v>
      </c>
      <c r="J110">
        <v>4</v>
      </c>
      <c r="K110">
        <v>2</v>
      </c>
      <c r="L110">
        <v>2</v>
      </c>
      <c r="M110">
        <v>4</v>
      </c>
      <c r="N110" s="37">
        <v>2</v>
      </c>
      <c r="O110">
        <v>2</v>
      </c>
      <c r="P110">
        <v>2</v>
      </c>
      <c r="Q110">
        <v>2</v>
      </c>
      <c r="R110">
        <v>2</v>
      </c>
      <c r="S110">
        <v>4</v>
      </c>
      <c r="T110">
        <v>2</v>
      </c>
      <c r="U110">
        <v>2</v>
      </c>
      <c r="V110">
        <v>2</v>
      </c>
      <c r="W110">
        <v>2</v>
      </c>
      <c r="X110">
        <v>4</v>
      </c>
      <c r="Y110" s="2">
        <f t="shared" si="2"/>
        <v>48</v>
      </c>
      <c r="Z110" s="3">
        <f t="shared" si="3"/>
        <v>2.4</v>
      </c>
      <c r="AA110" s="1"/>
      <c r="AB110" s="2" t="s">
        <v>511</v>
      </c>
      <c r="AC110">
        <v>7</v>
      </c>
      <c r="AD110" t="s">
        <v>520</v>
      </c>
      <c r="AE110">
        <v>15</v>
      </c>
      <c r="AF110" t="s">
        <v>525</v>
      </c>
      <c r="AG110">
        <v>20</v>
      </c>
      <c r="AH110" s="1" t="s">
        <v>440</v>
      </c>
    </row>
    <row r="111" spans="1:34" x14ac:dyDescent="0.3">
      <c r="A111" s="30">
        <v>120</v>
      </c>
      <c r="B111" s="1"/>
      <c r="C111" s="2">
        <v>1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2</v>
      </c>
      <c r="J111">
        <v>4</v>
      </c>
      <c r="K111">
        <v>2</v>
      </c>
      <c r="L111">
        <v>2</v>
      </c>
      <c r="M111">
        <v>4</v>
      </c>
      <c r="N111" s="37">
        <v>2</v>
      </c>
      <c r="O111">
        <v>2</v>
      </c>
      <c r="P111">
        <v>2</v>
      </c>
      <c r="Q111">
        <v>2</v>
      </c>
      <c r="R111">
        <v>2</v>
      </c>
      <c r="S111">
        <v>4</v>
      </c>
      <c r="T111">
        <v>2</v>
      </c>
      <c r="U111">
        <v>2</v>
      </c>
      <c r="V111">
        <v>2</v>
      </c>
      <c r="W111">
        <v>2</v>
      </c>
      <c r="X111">
        <v>4</v>
      </c>
      <c r="Y111" s="2">
        <f t="shared" si="2"/>
        <v>48</v>
      </c>
      <c r="Z111" s="3">
        <f t="shared" si="3"/>
        <v>2.4</v>
      </c>
      <c r="AA111" s="1"/>
      <c r="AB111" s="2" t="s">
        <v>520</v>
      </c>
      <c r="AC111">
        <v>15</v>
      </c>
      <c r="AD111" t="s">
        <v>514</v>
      </c>
      <c r="AE111">
        <v>10</v>
      </c>
      <c r="AF111" t="s">
        <v>511</v>
      </c>
      <c r="AG111" s="3">
        <v>7</v>
      </c>
      <c r="AH111" s="1" t="s">
        <v>440</v>
      </c>
    </row>
    <row r="112" spans="1:34" x14ac:dyDescent="0.3">
      <c r="A112" s="30">
        <v>121</v>
      </c>
      <c r="B112" s="1"/>
      <c r="C112" s="2">
        <v>1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4</v>
      </c>
      <c r="K112">
        <v>2</v>
      </c>
      <c r="L112">
        <v>3</v>
      </c>
      <c r="M112">
        <v>4</v>
      </c>
      <c r="N112" s="37">
        <v>2</v>
      </c>
      <c r="O112">
        <v>2</v>
      </c>
      <c r="P112">
        <v>2</v>
      </c>
      <c r="Q112">
        <v>2</v>
      </c>
      <c r="R112">
        <v>2</v>
      </c>
      <c r="S112">
        <v>4</v>
      </c>
      <c r="T112">
        <v>3</v>
      </c>
      <c r="U112">
        <v>2</v>
      </c>
      <c r="V112">
        <v>2</v>
      </c>
      <c r="W112">
        <v>2</v>
      </c>
      <c r="X112">
        <v>2</v>
      </c>
      <c r="Y112" s="2">
        <f t="shared" si="2"/>
        <v>48</v>
      </c>
      <c r="Z112" s="3">
        <f t="shared" si="3"/>
        <v>2.4</v>
      </c>
      <c r="AA112" s="1"/>
      <c r="AB112" s="2" t="s">
        <v>511</v>
      </c>
      <c r="AC112">
        <v>7</v>
      </c>
      <c r="AD112" t="s">
        <v>520</v>
      </c>
      <c r="AE112">
        <v>15</v>
      </c>
      <c r="AF112" t="s">
        <v>514</v>
      </c>
      <c r="AG112" s="3">
        <v>10</v>
      </c>
      <c r="AH112" s="1" t="s">
        <v>440</v>
      </c>
    </row>
    <row r="113" spans="1:34" x14ac:dyDescent="0.3">
      <c r="A113" s="30">
        <v>122</v>
      </c>
      <c r="B113" s="1"/>
      <c r="C113" s="2">
        <v>1</v>
      </c>
      <c r="D113">
        <v>1</v>
      </c>
      <c r="E113">
        <v>2</v>
      </c>
      <c r="F113">
        <v>4</v>
      </c>
      <c r="G113">
        <v>2</v>
      </c>
      <c r="H113">
        <v>1</v>
      </c>
      <c r="I113">
        <v>3</v>
      </c>
      <c r="J113">
        <v>4</v>
      </c>
      <c r="K113">
        <v>3</v>
      </c>
      <c r="L113">
        <v>4</v>
      </c>
      <c r="M113">
        <v>4</v>
      </c>
      <c r="N113" s="37">
        <v>2</v>
      </c>
      <c r="O113">
        <v>1</v>
      </c>
      <c r="P113">
        <v>1</v>
      </c>
      <c r="Q113">
        <v>4</v>
      </c>
      <c r="R113">
        <v>2</v>
      </c>
      <c r="S113">
        <v>4</v>
      </c>
      <c r="T113">
        <v>2</v>
      </c>
      <c r="U113">
        <v>2</v>
      </c>
      <c r="V113">
        <v>2</v>
      </c>
      <c r="W113">
        <v>2</v>
      </c>
      <c r="X113">
        <v>2</v>
      </c>
      <c r="Y113" s="2">
        <f t="shared" si="2"/>
        <v>50</v>
      </c>
      <c r="Z113" s="3">
        <f t="shared" si="3"/>
        <v>2.5</v>
      </c>
      <c r="AA113" s="1"/>
      <c r="AB113" t="s">
        <v>521</v>
      </c>
      <c r="AC113">
        <v>16</v>
      </c>
      <c r="AD113" t="s">
        <v>520</v>
      </c>
      <c r="AE113">
        <v>15</v>
      </c>
      <c r="AF113" t="s">
        <v>514</v>
      </c>
      <c r="AG113" s="3">
        <v>10</v>
      </c>
      <c r="AH113" s="1" t="s">
        <v>440</v>
      </c>
    </row>
    <row r="114" spans="1:34" x14ac:dyDescent="0.3">
      <c r="A114" s="30">
        <v>123</v>
      </c>
      <c r="B114" s="1"/>
      <c r="C114" s="2">
        <v>1</v>
      </c>
      <c r="D114">
        <v>1</v>
      </c>
      <c r="E114">
        <v>1</v>
      </c>
      <c r="F114">
        <v>3</v>
      </c>
      <c r="G114">
        <v>2</v>
      </c>
      <c r="H114">
        <v>2</v>
      </c>
      <c r="I114">
        <v>1</v>
      </c>
      <c r="J114">
        <v>4</v>
      </c>
      <c r="K114">
        <v>1</v>
      </c>
      <c r="L114">
        <v>1</v>
      </c>
      <c r="M114">
        <v>5</v>
      </c>
      <c r="N114" s="37">
        <v>2</v>
      </c>
      <c r="O114">
        <v>1</v>
      </c>
      <c r="P114">
        <v>1</v>
      </c>
      <c r="Q114">
        <v>1</v>
      </c>
      <c r="R114">
        <v>1</v>
      </c>
      <c r="S114">
        <v>4</v>
      </c>
      <c r="T114">
        <v>4</v>
      </c>
      <c r="U114">
        <v>1</v>
      </c>
      <c r="V114">
        <v>1</v>
      </c>
      <c r="W114">
        <v>1</v>
      </c>
      <c r="X114">
        <v>4</v>
      </c>
      <c r="Y114" s="2">
        <f t="shared" si="2"/>
        <v>40</v>
      </c>
      <c r="Z114" s="3">
        <f t="shared" si="3"/>
        <v>2</v>
      </c>
      <c r="AA114" s="1"/>
      <c r="AB114" s="2" t="s">
        <v>520</v>
      </c>
      <c r="AC114">
        <v>15</v>
      </c>
      <c r="AD114" t="s">
        <v>514</v>
      </c>
      <c r="AE114">
        <v>10</v>
      </c>
      <c r="AF114" t="s">
        <v>511</v>
      </c>
      <c r="AG114" s="3">
        <v>7</v>
      </c>
      <c r="AH114" s="1" t="s">
        <v>440</v>
      </c>
    </row>
    <row r="115" spans="1:34" x14ac:dyDescent="0.3">
      <c r="A115" s="30">
        <v>124</v>
      </c>
      <c r="B115" s="1"/>
      <c r="C115" s="32">
        <v>1</v>
      </c>
      <c r="D115" s="31">
        <v>2</v>
      </c>
      <c r="E115" s="31">
        <v>3</v>
      </c>
      <c r="F115" s="31">
        <v>3</v>
      </c>
      <c r="G115" s="31">
        <v>4</v>
      </c>
      <c r="H115" s="31">
        <v>3</v>
      </c>
      <c r="I115" s="31">
        <v>1</v>
      </c>
      <c r="J115" s="31">
        <v>2</v>
      </c>
      <c r="K115" s="31">
        <v>2</v>
      </c>
      <c r="L115" s="31">
        <v>3</v>
      </c>
      <c r="M115" s="31">
        <v>4</v>
      </c>
      <c r="N115" s="31">
        <v>2</v>
      </c>
      <c r="O115" s="31">
        <v>2</v>
      </c>
      <c r="P115" s="31">
        <v>2</v>
      </c>
      <c r="Q115" s="31">
        <v>4</v>
      </c>
      <c r="R115" s="31">
        <v>1</v>
      </c>
      <c r="S115" s="31">
        <v>5</v>
      </c>
      <c r="T115" s="31">
        <v>1</v>
      </c>
      <c r="U115" s="31">
        <v>1</v>
      </c>
      <c r="V115" s="31">
        <v>1</v>
      </c>
      <c r="W115" s="31">
        <v>2</v>
      </c>
      <c r="X115" s="31" t="s">
        <v>668</v>
      </c>
      <c r="Y115" s="32">
        <f t="shared" si="2"/>
        <v>46</v>
      </c>
      <c r="Z115" s="33">
        <f t="shared" si="3"/>
        <v>2.2999999999999998</v>
      </c>
      <c r="AA115" s="1"/>
      <c r="AB115" s="2" t="s">
        <v>520</v>
      </c>
      <c r="AC115">
        <v>15</v>
      </c>
      <c r="AD115" t="s">
        <v>514</v>
      </c>
      <c r="AE115">
        <v>10</v>
      </c>
      <c r="AF115" s="31" t="s">
        <v>668</v>
      </c>
      <c r="AG115" s="31" t="s">
        <v>668</v>
      </c>
      <c r="AH115" s="1" t="s">
        <v>440</v>
      </c>
    </row>
    <row r="116" spans="1:34" x14ac:dyDescent="0.3">
      <c r="A116" s="30">
        <v>125</v>
      </c>
      <c r="B116" s="1"/>
      <c r="C116" s="2">
        <v>1</v>
      </c>
      <c r="D116">
        <v>4</v>
      </c>
      <c r="E116">
        <v>3</v>
      </c>
      <c r="F116">
        <v>5</v>
      </c>
      <c r="G116">
        <v>5</v>
      </c>
      <c r="H116">
        <v>3</v>
      </c>
      <c r="I116">
        <v>3</v>
      </c>
      <c r="J116">
        <v>5</v>
      </c>
      <c r="K116">
        <v>4</v>
      </c>
      <c r="L116">
        <v>5</v>
      </c>
      <c r="M116">
        <v>5</v>
      </c>
      <c r="N116" s="37">
        <v>2</v>
      </c>
      <c r="O116">
        <v>5</v>
      </c>
      <c r="P116">
        <v>4</v>
      </c>
      <c r="Q116">
        <v>3</v>
      </c>
      <c r="R116">
        <v>1</v>
      </c>
      <c r="S116">
        <v>4</v>
      </c>
      <c r="T116">
        <v>4</v>
      </c>
      <c r="U116">
        <v>4</v>
      </c>
      <c r="V116">
        <v>3</v>
      </c>
      <c r="W116">
        <v>4</v>
      </c>
      <c r="X116">
        <v>4</v>
      </c>
      <c r="Y116" s="2">
        <f t="shared" si="2"/>
        <v>78</v>
      </c>
      <c r="Z116" s="3">
        <f t="shared" si="3"/>
        <v>3.9</v>
      </c>
      <c r="AA116" s="1"/>
      <c r="AB116" s="2" t="s">
        <v>520</v>
      </c>
      <c r="AC116">
        <v>15</v>
      </c>
      <c r="AD116" t="s">
        <v>511</v>
      </c>
      <c r="AE116">
        <v>7</v>
      </c>
      <c r="AF116" t="s">
        <v>514</v>
      </c>
      <c r="AG116" s="3">
        <v>10</v>
      </c>
      <c r="AH116" s="1" t="s">
        <v>440</v>
      </c>
    </row>
    <row r="117" spans="1:34" x14ac:dyDescent="0.3">
      <c r="A117" s="30">
        <v>126</v>
      </c>
      <c r="B117" s="1"/>
      <c r="C117" s="2">
        <v>1</v>
      </c>
      <c r="D117">
        <v>4</v>
      </c>
      <c r="E117">
        <v>2</v>
      </c>
      <c r="F117">
        <v>5</v>
      </c>
      <c r="G117">
        <v>2</v>
      </c>
      <c r="H117">
        <v>2</v>
      </c>
      <c r="I117">
        <v>4</v>
      </c>
      <c r="J117">
        <v>5</v>
      </c>
      <c r="K117">
        <v>4</v>
      </c>
      <c r="L117">
        <v>3</v>
      </c>
      <c r="M117">
        <v>5</v>
      </c>
      <c r="N117" s="37">
        <v>2</v>
      </c>
      <c r="O117">
        <v>4</v>
      </c>
      <c r="P117">
        <v>4</v>
      </c>
      <c r="Q117">
        <v>4</v>
      </c>
      <c r="R117">
        <v>3</v>
      </c>
      <c r="S117">
        <v>5</v>
      </c>
      <c r="T117">
        <v>2</v>
      </c>
      <c r="U117">
        <v>3</v>
      </c>
      <c r="V117">
        <v>3</v>
      </c>
      <c r="W117">
        <v>3</v>
      </c>
      <c r="X117">
        <v>4</v>
      </c>
      <c r="Y117" s="2">
        <f t="shared" si="2"/>
        <v>71</v>
      </c>
      <c r="Z117" s="3">
        <f t="shared" si="3"/>
        <v>3.55</v>
      </c>
      <c r="AA117" s="1"/>
      <c r="AB117" t="s">
        <v>521</v>
      </c>
      <c r="AC117">
        <v>16</v>
      </c>
      <c r="AD117" t="s">
        <v>511</v>
      </c>
      <c r="AE117">
        <v>7</v>
      </c>
      <c r="AF117" t="s">
        <v>514</v>
      </c>
      <c r="AG117" s="3">
        <v>10</v>
      </c>
      <c r="AH117" s="1" t="s">
        <v>440</v>
      </c>
    </row>
    <row r="118" spans="1:34" x14ac:dyDescent="0.3">
      <c r="A118" s="30">
        <v>127</v>
      </c>
      <c r="B118" s="1"/>
      <c r="C118" s="2">
        <v>1</v>
      </c>
      <c r="D118">
        <v>2</v>
      </c>
      <c r="E118">
        <v>1</v>
      </c>
      <c r="F118">
        <v>3</v>
      </c>
      <c r="G118">
        <v>2</v>
      </c>
      <c r="H118">
        <v>1</v>
      </c>
      <c r="I118">
        <v>1</v>
      </c>
      <c r="J118">
        <v>3</v>
      </c>
      <c r="K118">
        <v>1</v>
      </c>
      <c r="L118">
        <v>1</v>
      </c>
      <c r="M118">
        <v>1</v>
      </c>
      <c r="N118" s="37">
        <v>2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3</v>
      </c>
      <c r="U118">
        <v>2</v>
      </c>
      <c r="V118">
        <v>1</v>
      </c>
      <c r="W118">
        <v>1</v>
      </c>
      <c r="X118">
        <v>1</v>
      </c>
      <c r="Y118" s="2">
        <f t="shared" si="2"/>
        <v>32</v>
      </c>
      <c r="Z118" s="3">
        <f t="shared" si="3"/>
        <v>1.6</v>
      </c>
      <c r="AA118" s="1"/>
      <c r="AB118" s="2" t="s">
        <v>520</v>
      </c>
      <c r="AC118">
        <v>15</v>
      </c>
      <c r="AD118" t="s">
        <v>521</v>
      </c>
      <c r="AE118">
        <v>16</v>
      </c>
      <c r="AF118" s="31" t="s">
        <v>668</v>
      </c>
      <c r="AG118" s="31" t="s">
        <v>668</v>
      </c>
      <c r="AH118" s="1" t="s">
        <v>440</v>
      </c>
    </row>
    <row r="119" spans="1:34" x14ac:dyDescent="0.3">
      <c r="A119" s="30">
        <v>128</v>
      </c>
      <c r="B119" s="1"/>
      <c r="C119" s="2">
        <v>1</v>
      </c>
      <c r="D119">
        <v>4</v>
      </c>
      <c r="E119">
        <v>1</v>
      </c>
      <c r="F119">
        <v>4</v>
      </c>
      <c r="G119">
        <v>4</v>
      </c>
      <c r="H119">
        <v>4</v>
      </c>
      <c r="I119">
        <v>3</v>
      </c>
      <c r="J119">
        <v>3</v>
      </c>
      <c r="K119">
        <v>2</v>
      </c>
      <c r="L119">
        <v>4</v>
      </c>
      <c r="M119">
        <v>4</v>
      </c>
      <c r="N119" s="37">
        <v>2</v>
      </c>
      <c r="O119">
        <v>4</v>
      </c>
      <c r="P119">
        <v>4</v>
      </c>
      <c r="Q119">
        <v>5</v>
      </c>
      <c r="R119">
        <v>2</v>
      </c>
      <c r="S119">
        <v>5</v>
      </c>
      <c r="T119">
        <v>1</v>
      </c>
      <c r="U119">
        <v>4</v>
      </c>
      <c r="V119">
        <v>2</v>
      </c>
      <c r="W119">
        <v>5</v>
      </c>
      <c r="X119">
        <v>5</v>
      </c>
      <c r="Y119" s="2">
        <f t="shared" si="2"/>
        <v>70</v>
      </c>
      <c r="Z119" s="3">
        <f t="shared" si="3"/>
        <v>3.5</v>
      </c>
      <c r="AA119" s="1"/>
      <c r="AB119" s="2" t="s">
        <v>505</v>
      </c>
      <c r="AC119">
        <v>1</v>
      </c>
      <c r="AD119" t="s">
        <v>507</v>
      </c>
      <c r="AE119">
        <v>3</v>
      </c>
      <c r="AF119" t="s">
        <v>518</v>
      </c>
      <c r="AG119" s="3">
        <v>13</v>
      </c>
      <c r="AH119" s="1" t="s">
        <v>440</v>
      </c>
    </row>
    <row r="120" spans="1:34" x14ac:dyDescent="0.3">
      <c r="A120" s="30">
        <v>130</v>
      </c>
      <c r="B120" s="1"/>
      <c r="C120" s="2">
        <v>1</v>
      </c>
      <c r="D120">
        <v>1</v>
      </c>
      <c r="E120">
        <v>1</v>
      </c>
      <c r="F120">
        <v>1</v>
      </c>
      <c r="G120">
        <v>2</v>
      </c>
      <c r="H120">
        <v>2</v>
      </c>
      <c r="I120">
        <v>2</v>
      </c>
      <c r="J120">
        <v>4</v>
      </c>
      <c r="K120">
        <v>4</v>
      </c>
      <c r="L120">
        <v>2</v>
      </c>
      <c r="M120">
        <v>4</v>
      </c>
      <c r="N120" s="37">
        <v>2</v>
      </c>
      <c r="O120">
        <v>2</v>
      </c>
      <c r="P120">
        <v>2</v>
      </c>
      <c r="Q120">
        <v>2</v>
      </c>
      <c r="R120">
        <v>2</v>
      </c>
      <c r="S120">
        <v>4</v>
      </c>
      <c r="T120">
        <v>3</v>
      </c>
      <c r="U120">
        <v>2</v>
      </c>
      <c r="V120">
        <v>2</v>
      </c>
      <c r="W120">
        <v>2</v>
      </c>
      <c r="X120">
        <v>4</v>
      </c>
      <c r="Y120" s="2">
        <f t="shared" si="2"/>
        <v>48</v>
      </c>
      <c r="Z120" s="3">
        <f t="shared" si="3"/>
        <v>2.4</v>
      </c>
      <c r="AA120" s="1"/>
      <c r="AB120" s="2" t="s">
        <v>520</v>
      </c>
      <c r="AC120">
        <v>15</v>
      </c>
      <c r="AD120" t="s">
        <v>512</v>
      </c>
      <c r="AE120">
        <v>8</v>
      </c>
      <c r="AF120" t="s">
        <v>511</v>
      </c>
      <c r="AG120" s="3">
        <v>7</v>
      </c>
      <c r="AH120" s="1" t="s">
        <v>440</v>
      </c>
    </row>
    <row r="121" spans="1:34" x14ac:dyDescent="0.3">
      <c r="A121" s="30">
        <v>131</v>
      </c>
      <c r="B121" s="1"/>
      <c r="C121" s="2">
        <v>1</v>
      </c>
      <c r="D121">
        <v>2</v>
      </c>
      <c r="E121">
        <v>1</v>
      </c>
      <c r="F121">
        <v>3</v>
      </c>
      <c r="G121">
        <v>2</v>
      </c>
      <c r="H121">
        <v>2</v>
      </c>
      <c r="I121">
        <v>2</v>
      </c>
      <c r="J121">
        <v>4</v>
      </c>
      <c r="K121">
        <v>3</v>
      </c>
      <c r="L121">
        <v>2</v>
      </c>
      <c r="M121">
        <v>4</v>
      </c>
      <c r="N121" s="37">
        <v>2</v>
      </c>
      <c r="O121">
        <v>2</v>
      </c>
      <c r="P121">
        <v>2</v>
      </c>
      <c r="Q121">
        <v>2</v>
      </c>
      <c r="R121">
        <v>2</v>
      </c>
      <c r="S121">
        <v>4</v>
      </c>
      <c r="T121">
        <v>3</v>
      </c>
      <c r="U121">
        <v>4</v>
      </c>
      <c r="V121">
        <v>2</v>
      </c>
      <c r="W121">
        <v>4</v>
      </c>
      <c r="X121">
        <v>4</v>
      </c>
      <c r="Y121" s="2">
        <f t="shared" si="2"/>
        <v>54</v>
      </c>
      <c r="Z121" s="3">
        <f t="shared" si="3"/>
        <v>2.7</v>
      </c>
      <c r="AA121" s="1"/>
      <c r="AB121" t="s">
        <v>514</v>
      </c>
      <c r="AC121">
        <v>10</v>
      </c>
      <c r="AD121" t="s">
        <v>520</v>
      </c>
      <c r="AE121">
        <v>15</v>
      </c>
      <c r="AF121" t="s">
        <v>511</v>
      </c>
      <c r="AG121" s="3">
        <v>7</v>
      </c>
      <c r="AH121" s="1" t="s">
        <v>440</v>
      </c>
    </row>
    <row r="122" spans="1:34" x14ac:dyDescent="0.3">
      <c r="A122" s="30">
        <v>132</v>
      </c>
      <c r="B122" s="1"/>
      <c r="C122" s="32">
        <v>1</v>
      </c>
      <c r="D122" s="31">
        <v>2</v>
      </c>
      <c r="E122" s="31">
        <v>2</v>
      </c>
      <c r="F122" s="31">
        <v>2</v>
      </c>
      <c r="G122" s="31">
        <v>2</v>
      </c>
      <c r="H122" s="31" t="s">
        <v>668</v>
      </c>
      <c r="I122" s="31">
        <v>2</v>
      </c>
      <c r="J122" s="31">
        <v>2</v>
      </c>
      <c r="K122" s="31">
        <v>4</v>
      </c>
      <c r="L122" s="31">
        <v>4</v>
      </c>
      <c r="M122" s="31">
        <v>4</v>
      </c>
      <c r="N122" s="31">
        <v>2</v>
      </c>
      <c r="O122" s="31">
        <v>2</v>
      </c>
      <c r="P122" s="31">
        <v>2</v>
      </c>
      <c r="Q122" s="31">
        <v>2</v>
      </c>
      <c r="R122" s="31">
        <v>2</v>
      </c>
      <c r="S122" s="31">
        <v>4</v>
      </c>
      <c r="T122" s="31">
        <v>2</v>
      </c>
      <c r="U122" s="31">
        <v>2</v>
      </c>
      <c r="V122" s="31">
        <v>2</v>
      </c>
      <c r="W122" s="31">
        <v>2</v>
      </c>
      <c r="X122" s="31">
        <v>4</v>
      </c>
      <c r="Y122" s="32">
        <f t="shared" si="2"/>
        <v>48</v>
      </c>
      <c r="Z122" s="33">
        <f t="shared" si="3"/>
        <v>2.4</v>
      </c>
      <c r="AA122" s="1"/>
      <c r="AB122" s="2" t="s">
        <v>520</v>
      </c>
      <c r="AC122">
        <v>15</v>
      </c>
      <c r="AD122" t="s">
        <v>525</v>
      </c>
      <c r="AE122">
        <v>20</v>
      </c>
      <c r="AF122" t="s">
        <v>512</v>
      </c>
      <c r="AG122">
        <v>8</v>
      </c>
      <c r="AH122" s="1" t="s">
        <v>440</v>
      </c>
    </row>
    <row r="123" spans="1:34" x14ac:dyDescent="0.3">
      <c r="A123" s="30">
        <v>133</v>
      </c>
      <c r="B123" s="1"/>
      <c r="C123" s="2">
        <v>1</v>
      </c>
      <c r="D123">
        <v>1</v>
      </c>
      <c r="E123">
        <v>1</v>
      </c>
      <c r="F123">
        <v>4</v>
      </c>
      <c r="G123">
        <v>1</v>
      </c>
      <c r="H123">
        <v>1</v>
      </c>
      <c r="I123">
        <v>1</v>
      </c>
      <c r="J123">
        <v>4</v>
      </c>
      <c r="K123">
        <v>1</v>
      </c>
      <c r="L123">
        <v>1</v>
      </c>
      <c r="M123">
        <v>5</v>
      </c>
      <c r="N123" s="37">
        <v>2</v>
      </c>
      <c r="O123">
        <v>1</v>
      </c>
      <c r="P123">
        <v>1</v>
      </c>
      <c r="Q123">
        <v>4</v>
      </c>
      <c r="R123">
        <v>1</v>
      </c>
      <c r="S123">
        <v>5</v>
      </c>
      <c r="T123">
        <v>1</v>
      </c>
      <c r="U123">
        <v>4</v>
      </c>
      <c r="V123">
        <v>1</v>
      </c>
      <c r="W123">
        <v>1</v>
      </c>
      <c r="X123">
        <v>5</v>
      </c>
      <c r="Y123" s="2">
        <f t="shared" si="2"/>
        <v>44</v>
      </c>
      <c r="Z123" s="3">
        <f t="shared" si="3"/>
        <v>2.2000000000000002</v>
      </c>
      <c r="AA123" s="1"/>
      <c r="AB123" s="2" t="s">
        <v>520</v>
      </c>
      <c r="AC123">
        <v>15</v>
      </c>
      <c r="AD123" t="s">
        <v>514</v>
      </c>
      <c r="AE123">
        <v>10</v>
      </c>
      <c r="AF123" t="s">
        <v>514</v>
      </c>
      <c r="AG123" s="3">
        <v>10</v>
      </c>
      <c r="AH123" s="1" t="s">
        <v>440</v>
      </c>
    </row>
    <row r="124" spans="1:34" x14ac:dyDescent="0.3">
      <c r="A124" s="30">
        <v>134</v>
      </c>
      <c r="B124" s="1"/>
      <c r="C124" s="2">
        <v>1</v>
      </c>
      <c r="D124">
        <v>2</v>
      </c>
      <c r="E124">
        <v>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3</v>
      </c>
      <c r="L124">
        <v>3</v>
      </c>
      <c r="M124">
        <v>4</v>
      </c>
      <c r="N124" s="37">
        <v>2</v>
      </c>
      <c r="O124">
        <v>2</v>
      </c>
      <c r="P124">
        <v>2</v>
      </c>
      <c r="Q124">
        <v>2</v>
      </c>
      <c r="R124">
        <v>2</v>
      </c>
      <c r="S124">
        <v>4</v>
      </c>
      <c r="T124">
        <v>2</v>
      </c>
      <c r="U124">
        <v>1</v>
      </c>
      <c r="V124">
        <v>2</v>
      </c>
      <c r="W124">
        <v>2</v>
      </c>
      <c r="X124">
        <v>4</v>
      </c>
      <c r="Y124" s="2">
        <f t="shared" si="2"/>
        <v>47</v>
      </c>
      <c r="Z124" s="3">
        <f t="shared" si="3"/>
        <v>2.35</v>
      </c>
      <c r="AA124" s="1"/>
      <c r="AB124" t="s">
        <v>521</v>
      </c>
      <c r="AC124">
        <v>16</v>
      </c>
      <c r="AD124" t="s">
        <v>514</v>
      </c>
      <c r="AE124">
        <v>10</v>
      </c>
      <c r="AF124" t="s">
        <v>520</v>
      </c>
      <c r="AG124" s="3">
        <v>15</v>
      </c>
      <c r="AH124" s="1" t="s">
        <v>440</v>
      </c>
    </row>
    <row r="125" spans="1:34" x14ac:dyDescent="0.3">
      <c r="A125" s="30">
        <v>135</v>
      </c>
      <c r="B125" s="1"/>
      <c r="C125" s="2">
        <v>1</v>
      </c>
      <c r="D125">
        <v>4</v>
      </c>
      <c r="E125">
        <v>5</v>
      </c>
      <c r="F125">
        <v>5</v>
      </c>
      <c r="G125">
        <v>4</v>
      </c>
      <c r="H125">
        <v>4</v>
      </c>
      <c r="I125">
        <v>4</v>
      </c>
      <c r="J125">
        <v>1</v>
      </c>
      <c r="K125">
        <v>1</v>
      </c>
      <c r="L125">
        <v>5</v>
      </c>
      <c r="M125">
        <v>5</v>
      </c>
      <c r="N125" s="37">
        <v>2</v>
      </c>
      <c r="O125">
        <v>1</v>
      </c>
      <c r="P125">
        <v>1</v>
      </c>
      <c r="Q125">
        <v>1</v>
      </c>
      <c r="R125">
        <v>1</v>
      </c>
      <c r="S125">
        <v>5</v>
      </c>
      <c r="T125">
        <v>4</v>
      </c>
      <c r="U125">
        <v>1</v>
      </c>
      <c r="V125">
        <v>1</v>
      </c>
      <c r="W125">
        <v>1</v>
      </c>
      <c r="X125">
        <v>1</v>
      </c>
      <c r="Y125" s="2">
        <f t="shared" si="2"/>
        <v>55</v>
      </c>
      <c r="Z125" s="3">
        <f t="shared" si="3"/>
        <v>2.75</v>
      </c>
      <c r="AA125" s="1"/>
      <c r="AB125" t="s">
        <v>521</v>
      </c>
      <c r="AC125">
        <v>16</v>
      </c>
      <c r="AD125" t="s">
        <v>520</v>
      </c>
      <c r="AE125">
        <v>15</v>
      </c>
      <c r="AF125" t="s">
        <v>514</v>
      </c>
      <c r="AG125" s="3">
        <v>10</v>
      </c>
      <c r="AH125" s="1" t="s">
        <v>440</v>
      </c>
    </row>
    <row r="126" spans="1:34" x14ac:dyDescent="0.3">
      <c r="A126" s="30">
        <v>136</v>
      </c>
      <c r="B126" s="1"/>
      <c r="C126" s="2">
        <v>1</v>
      </c>
      <c r="D126">
        <v>4</v>
      </c>
      <c r="E126">
        <v>2</v>
      </c>
      <c r="F126">
        <v>2</v>
      </c>
      <c r="G126">
        <v>4</v>
      </c>
      <c r="H126">
        <v>3</v>
      </c>
      <c r="I126">
        <v>3</v>
      </c>
      <c r="J126">
        <v>3</v>
      </c>
      <c r="K126">
        <v>3</v>
      </c>
      <c r="L126">
        <v>3</v>
      </c>
      <c r="M126">
        <v>5</v>
      </c>
      <c r="N126" s="37">
        <v>2</v>
      </c>
      <c r="O126">
        <v>3</v>
      </c>
      <c r="P126">
        <v>4</v>
      </c>
      <c r="Q126">
        <v>4</v>
      </c>
      <c r="R126">
        <v>1</v>
      </c>
      <c r="S126">
        <v>5</v>
      </c>
      <c r="T126">
        <v>4</v>
      </c>
      <c r="U126">
        <v>4</v>
      </c>
      <c r="V126">
        <v>3</v>
      </c>
      <c r="W126">
        <v>3</v>
      </c>
      <c r="X126">
        <v>3</v>
      </c>
      <c r="Y126" s="2">
        <f t="shared" si="2"/>
        <v>66</v>
      </c>
      <c r="Z126" s="3">
        <f t="shared" si="3"/>
        <v>3.3</v>
      </c>
      <c r="AA126" s="1"/>
      <c r="AB126" t="s">
        <v>521</v>
      </c>
      <c r="AC126">
        <v>16</v>
      </c>
      <c r="AD126" t="s">
        <v>511</v>
      </c>
      <c r="AE126">
        <v>7</v>
      </c>
      <c r="AF126" t="s">
        <v>514</v>
      </c>
      <c r="AG126" s="3">
        <v>10</v>
      </c>
      <c r="AH126" s="1" t="s">
        <v>440</v>
      </c>
    </row>
    <row r="127" spans="1:34" x14ac:dyDescent="0.3">
      <c r="A127" s="30">
        <v>137</v>
      </c>
      <c r="B127" s="1"/>
      <c r="C127" s="2">
        <v>1</v>
      </c>
      <c r="D127">
        <v>2</v>
      </c>
      <c r="E127">
        <v>2</v>
      </c>
      <c r="F127">
        <v>4</v>
      </c>
      <c r="G127">
        <v>2</v>
      </c>
      <c r="H127">
        <v>4</v>
      </c>
      <c r="I127">
        <v>2</v>
      </c>
      <c r="J127">
        <v>4</v>
      </c>
      <c r="K127">
        <v>2</v>
      </c>
      <c r="L127">
        <v>2</v>
      </c>
      <c r="M127">
        <v>4</v>
      </c>
      <c r="N127" s="37">
        <v>2</v>
      </c>
      <c r="O127">
        <v>2</v>
      </c>
      <c r="P127">
        <v>2</v>
      </c>
      <c r="Q127">
        <v>4</v>
      </c>
      <c r="R127">
        <v>3</v>
      </c>
      <c r="S127">
        <v>5</v>
      </c>
      <c r="T127">
        <v>1</v>
      </c>
      <c r="U127">
        <v>3</v>
      </c>
      <c r="V127">
        <v>3</v>
      </c>
      <c r="W127">
        <v>3</v>
      </c>
      <c r="X127">
        <v>3</v>
      </c>
      <c r="Y127" s="2">
        <f t="shared" si="2"/>
        <v>57</v>
      </c>
      <c r="Z127" s="3">
        <f t="shared" si="3"/>
        <v>2.85</v>
      </c>
      <c r="AA127" s="1"/>
      <c r="AB127" s="2" t="s">
        <v>520</v>
      </c>
      <c r="AC127">
        <v>15</v>
      </c>
      <c r="AD127" t="s">
        <v>514</v>
      </c>
      <c r="AE127">
        <v>10</v>
      </c>
      <c r="AF127" t="s">
        <v>512</v>
      </c>
      <c r="AG127">
        <v>8</v>
      </c>
      <c r="AH127" s="1" t="s">
        <v>440</v>
      </c>
    </row>
    <row r="128" spans="1:34" x14ac:dyDescent="0.3">
      <c r="A128" s="30">
        <v>138</v>
      </c>
      <c r="B128" s="1"/>
      <c r="C128" s="2">
        <v>1</v>
      </c>
      <c r="D128">
        <v>5</v>
      </c>
      <c r="E128">
        <v>5</v>
      </c>
      <c r="F128">
        <v>5</v>
      </c>
      <c r="G128">
        <v>5</v>
      </c>
      <c r="H128">
        <v>2</v>
      </c>
      <c r="I128">
        <v>2</v>
      </c>
      <c r="J128">
        <v>5</v>
      </c>
      <c r="K128">
        <v>5</v>
      </c>
      <c r="L128">
        <v>5</v>
      </c>
      <c r="M128">
        <v>5</v>
      </c>
      <c r="N128" s="37">
        <v>2</v>
      </c>
      <c r="O128">
        <v>3</v>
      </c>
      <c r="P128">
        <v>3</v>
      </c>
      <c r="Q128">
        <v>3</v>
      </c>
      <c r="R128">
        <v>5</v>
      </c>
      <c r="S128">
        <v>5</v>
      </c>
      <c r="T128">
        <v>2</v>
      </c>
      <c r="U128">
        <v>1</v>
      </c>
      <c r="V128">
        <v>1</v>
      </c>
      <c r="W128">
        <v>3</v>
      </c>
      <c r="X128">
        <v>4</v>
      </c>
      <c r="Y128" s="2">
        <f t="shared" si="2"/>
        <v>74</v>
      </c>
      <c r="Z128" s="3">
        <f t="shared" si="3"/>
        <v>3.7</v>
      </c>
      <c r="AA128" s="1"/>
      <c r="AB128" s="2" t="s">
        <v>520</v>
      </c>
      <c r="AC128">
        <v>15</v>
      </c>
      <c r="AD128" t="s">
        <v>513</v>
      </c>
      <c r="AE128">
        <v>9</v>
      </c>
      <c r="AF128" t="s">
        <v>512</v>
      </c>
      <c r="AG128">
        <v>8</v>
      </c>
      <c r="AH128" s="1" t="s">
        <v>440</v>
      </c>
    </row>
    <row r="129" spans="1:34" x14ac:dyDescent="0.3">
      <c r="A129" s="30">
        <v>139</v>
      </c>
      <c r="B129" s="1"/>
      <c r="C129" s="2">
        <v>1</v>
      </c>
      <c r="D129">
        <v>4</v>
      </c>
      <c r="E129">
        <v>1</v>
      </c>
      <c r="F129">
        <v>1</v>
      </c>
      <c r="G129">
        <v>1</v>
      </c>
      <c r="H129">
        <v>2</v>
      </c>
      <c r="I129">
        <v>2</v>
      </c>
      <c r="J129">
        <v>1</v>
      </c>
      <c r="K129">
        <v>3</v>
      </c>
      <c r="L129">
        <v>4</v>
      </c>
      <c r="M129">
        <v>4</v>
      </c>
      <c r="N129" s="37">
        <v>2</v>
      </c>
      <c r="O129">
        <v>4</v>
      </c>
      <c r="P129">
        <v>2</v>
      </c>
      <c r="Q129">
        <v>2</v>
      </c>
      <c r="R129">
        <v>2</v>
      </c>
      <c r="S129">
        <v>3</v>
      </c>
      <c r="T129">
        <v>4</v>
      </c>
      <c r="U129">
        <v>1</v>
      </c>
      <c r="V129">
        <v>3</v>
      </c>
      <c r="W129">
        <v>4</v>
      </c>
      <c r="X129">
        <v>2</v>
      </c>
      <c r="Y129" s="2">
        <f t="shared" si="2"/>
        <v>50</v>
      </c>
      <c r="Z129" s="3">
        <f t="shared" si="3"/>
        <v>2.5</v>
      </c>
      <c r="AA129" s="1"/>
      <c r="AB129" s="2" t="s">
        <v>505</v>
      </c>
      <c r="AC129">
        <v>1</v>
      </c>
      <c r="AD129" t="s">
        <v>521</v>
      </c>
      <c r="AE129">
        <v>16</v>
      </c>
      <c r="AF129" t="s">
        <v>524</v>
      </c>
      <c r="AG129" s="3">
        <v>19</v>
      </c>
      <c r="AH129" s="1" t="s">
        <v>440</v>
      </c>
    </row>
    <row r="130" spans="1:34" x14ac:dyDescent="0.3">
      <c r="A130" s="30">
        <v>140</v>
      </c>
      <c r="B130" s="1"/>
      <c r="C130" s="2">
        <v>1</v>
      </c>
      <c r="D130">
        <v>4</v>
      </c>
      <c r="E130">
        <v>1</v>
      </c>
      <c r="F130">
        <v>1</v>
      </c>
      <c r="G130">
        <v>2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 s="37">
        <v>2</v>
      </c>
      <c r="O130">
        <v>4</v>
      </c>
      <c r="P130">
        <v>4</v>
      </c>
      <c r="Q130">
        <v>3</v>
      </c>
      <c r="R130">
        <v>1</v>
      </c>
      <c r="S130">
        <v>5</v>
      </c>
      <c r="T130">
        <v>5</v>
      </c>
      <c r="U130">
        <v>2</v>
      </c>
      <c r="V130">
        <v>2</v>
      </c>
      <c r="W130">
        <v>2</v>
      </c>
      <c r="X130">
        <v>2</v>
      </c>
      <c r="Y130" s="2">
        <f t="shared" si="2"/>
        <v>44</v>
      </c>
      <c r="Z130" s="3">
        <f t="shared" si="3"/>
        <v>2.2000000000000002</v>
      </c>
      <c r="AA130" s="1"/>
      <c r="AB130" s="2" t="s">
        <v>929</v>
      </c>
      <c r="AC130">
        <v>0</v>
      </c>
      <c r="AD130" t="s">
        <v>521</v>
      </c>
      <c r="AE130">
        <v>16</v>
      </c>
      <c r="AF130" s="31" t="s">
        <v>668</v>
      </c>
      <c r="AG130" s="31" t="s">
        <v>668</v>
      </c>
      <c r="AH130" s="1" t="s">
        <v>440</v>
      </c>
    </row>
    <row r="131" spans="1:34" x14ac:dyDescent="0.3">
      <c r="A131" s="30">
        <v>141</v>
      </c>
      <c r="B131" s="1"/>
      <c r="C131" s="2">
        <v>1</v>
      </c>
      <c r="D131">
        <v>4</v>
      </c>
      <c r="E131">
        <v>2</v>
      </c>
      <c r="F131">
        <v>2</v>
      </c>
      <c r="G131">
        <v>2</v>
      </c>
      <c r="H131">
        <v>2</v>
      </c>
      <c r="I131">
        <v>2</v>
      </c>
      <c r="J131">
        <v>4</v>
      </c>
      <c r="K131">
        <v>2</v>
      </c>
      <c r="L131">
        <v>2</v>
      </c>
      <c r="M131">
        <v>4</v>
      </c>
      <c r="N131" s="37">
        <v>2</v>
      </c>
      <c r="O131">
        <v>4</v>
      </c>
      <c r="P131">
        <v>4</v>
      </c>
      <c r="Q131">
        <v>4</v>
      </c>
      <c r="R131">
        <v>2</v>
      </c>
      <c r="S131">
        <v>4</v>
      </c>
      <c r="T131">
        <v>4</v>
      </c>
      <c r="U131">
        <v>4</v>
      </c>
      <c r="V131">
        <v>2</v>
      </c>
      <c r="W131">
        <v>4</v>
      </c>
      <c r="X131">
        <v>4</v>
      </c>
      <c r="Y131" s="2">
        <f t="shared" si="2"/>
        <v>62</v>
      </c>
      <c r="Z131" s="3">
        <f t="shared" si="3"/>
        <v>3.1</v>
      </c>
      <c r="AA131" s="1"/>
      <c r="AB131" s="2" t="s">
        <v>934</v>
      </c>
      <c r="AC131">
        <v>0</v>
      </c>
      <c r="AD131" t="s">
        <v>935</v>
      </c>
      <c r="AE131">
        <v>0</v>
      </c>
      <c r="AF131" t="s">
        <v>520</v>
      </c>
      <c r="AG131" s="3">
        <v>15</v>
      </c>
      <c r="AH131" s="1" t="s">
        <v>440</v>
      </c>
    </row>
    <row r="132" spans="1:34" x14ac:dyDescent="0.3">
      <c r="A132" s="30">
        <v>143</v>
      </c>
      <c r="B132" s="1"/>
      <c r="C132" s="2">
        <v>1</v>
      </c>
      <c r="D132">
        <v>1</v>
      </c>
      <c r="E132">
        <v>1</v>
      </c>
      <c r="F132">
        <v>1</v>
      </c>
      <c r="G132">
        <v>1</v>
      </c>
      <c r="H132">
        <v>2</v>
      </c>
      <c r="I132">
        <v>1</v>
      </c>
      <c r="J132">
        <v>3</v>
      </c>
      <c r="K132">
        <v>3</v>
      </c>
      <c r="L132">
        <v>1</v>
      </c>
      <c r="M132">
        <v>2</v>
      </c>
      <c r="N132" s="37">
        <v>2</v>
      </c>
      <c r="O132">
        <v>1</v>
      </c>
      <c r="P132">
        <v>2</v>
      </c>
      <c r="Q132">
        <v>2</v>
      </c>
      <c r="R132">
        <v>3</v>
      </c>
      <c r="S132">
        <v>5</v>
      </c>
      <c r="T132">
        <v>5</v>
      </c>
      <c r="U132">
        <v>1</v>
      </c>
      <c r="V132">
        <v>1</v>
      </c>
      <c r="W132">
        <v>1</v>
      </c>
      <c r="X132">
        <v>3</v>
      </c>
      <c r="Y132" s="2">
        <f t="shared" ref="Y132:Y178" si="4">SUM(D132,E132,F132,G132,H132,I132,J132,K132,L132,M132,O132,P132,Q132,R132,S132,T132,U132,V132,W132,X132)</f>
        <v>40</v>
      </c>
      <c r="Z132" s="3">
        <f t="shared" ref="Z132:Z178" si="5">ROUND((Y132/20), 4)</f>
        <v>2</v>
      </c>
      <c r="AA132" s="1"/>
      <c r="AB132" s="60" t="s">
        <v>520</v>
      </c>
      <c r="AC132" s="62">
        <v>15</v>
      </c>
      <c r="AD132" s="62" t="s">
        <v>520</v>
      </c>
      <c r="AE132" s="62">
        <v>15</v>
      </c>
      <c r="AF132" s="62" t="s">
        <v>520</v>
      </c>
      <c r="AG132" s="61">
        <v>15</v>
      </c>
      <c r="AH132" s="1" t="s">
        <v>440</v>
      </c>
    </row>
    <row r="133" spans="1:34" x14ac:dyDescent="0.3">
      <c r="A133" s="30">
        <v>144</v>
      </c>
      <c r="B133" s="1"/>
      <c r="C133" s="2">
        <v>1</v>
      </c>
      <c r="D133">
        <v>4</v>
      </c>
      <c r="E133">
        <v>2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2</v>
      </c>
      <c r="L133">
        <v>2</v>
      </c>
      <c r="M133">
        <v>4</v>
      </c>
      <c r="N133" s="37">
        <v>2</v>
      </c>
      <c r="O133">
        <v>2</v>
      </c>
      <c r="P133">
        <v>2</v>
      </c>
      <c r="Q133">
        <v>2</v>
      </c>
      <c r="R133">
        <v>2</v>
      </c>
      <c r="S133">
        <v>4</v>
      </c>
      <c r="T133">
        <v>4</v>
      </c>
      <c r="U133">
        <v>2</v>
      </c>
      <c r="V133">
        <v>4</v>
      </c>
      <c r="W133">
        <v>2</v>
      </c>
      <c r="X133">
        <v>2</v>
      </c>
      <c r="Y133" s="2">
        <f t="shared" si="4"/>
        <v>50</v>
      </c>
      <c r="Z133" s="3">
        <f t="shared" si="5"/>
        <v>2.5</v>
      </c>
      <c r="AA133" s="1"/>
      <c r="AB133" s="32" t="s">
        <v>668</v>
      </c>
      <c r="AC133" s="31" t="s">
        <v>668</v>
      </c>
      <c r="AD133" s="31" t="s">
        <v>668</v>
      </c>
      <c r="AE133" s="31" t="s">
        <v>668</v>
      </c>
      <c r="AF133" s="31" t="s">
        <v>668</v>
      </c>
      <c r="AG133" s="31" t="s">
        <v>668</v>
      </c>
      <c r="AH133" s="1" t="s">
        <v>440</v>
      </c>
    </row>
    <row r="134" spans="1:34" x14ac:dyDescent="0.3">
      <c r="A134" s="30">
        <v>145</v>
      </c>
      <c r="B134" s="1"/>
      <c r="C134" s="2">
        <v>1</v>
      </c>
      <c r="D134">
        <v>2</v>
      </c>
      <c r="E134">
        <v>2</v>
      </c>
      <c r="F134">
        <v>2</v>
      </c>
      <c r="G134">
        <v>2</v>
      </c>
      <c r="H134">
        <v>2</v>
      </c>
      <c r="I134">
        <v>2</v>
      </c>
      <c r="J134">
        <v>3</v>
      </c>
      <c r="K134">
        <v>2</v>
      </c>
      <c r="L134">
        <v>2</v>
      </c>
      <c r="M134">
        <v>4</v>
      </c>
      <c r="N134" s="37">
        <v>2</v>
      </c>
      <c r="O134">
        <v>1</v>
      </c>
      <c r="P134">
        <v>1</v>
      </c>
      <c r="Q134">
        <v>1</v>
      </c>
      <c r="R134">
        <v>1</v>
      </c>
      <c r="S134">
        <v>5</v>
      </c>
      <c r="T134">
        <v>5</v>
      </c>
      <c r="U134">
        <v>2</v>
      </c>
      <c r="V134">
        <v>2</v>
      </c>
      <c r="W134">
        <v>2</v>
      </c>
      <c r="X134">
        <v>2</v>
      </c>
      <c r="Y134" s="2">
        <f t="shared" si="4"/>
        <v>45</v>
      </c>
      <c r="Z134" s="3">
        <f t="shared" si="5"/>
        <v>2.25</v>
      </c>
      <c r="AA134" s="1"/>
      <c r="AB134" s="2" t="s">
        <v>934</v>
      </c>
      <c r="AC134">
        <v>0</v>
      </c>
      <c r="AD134" t="s">
        <v>935</v>
      </c>
      <c r="AE134">
        <v>0</v>
      </c>
      <c r="AF134" t="s">
        <v>512</v>
      </c>
      <c r="AG134">
        <v>8</v>
      </c>
      <c r="AH134" s="1" t="s">
        <v>440</v>
      </c>
    </row>
    <row r="135" spans="1:34" x14ac:dyDescent="0.3">
      <c r="A135" s="30">
        <v>146</v>
      </c>
      <c r="B135" s="1"/>
      <c r="C135" s="2">
        <v>1</v>
      </c>
      <c r="D135">
        <v>4</v>
      </c>
      <c r="E135">
        <v>5</v>
      </c>
      <c r="F135">
        <v>5</v>
      </c>
      <c r="G135">
        <v>4</v>
      </c>
      <c r="H135">
        <v>1</v>
      </c>
      <c r="I135">
        <v>1</v>
      </c>
      <c r="J135">
        <v>5</v>
      </c>
      <c r="K135">
        <v>5</v>
      </c>
      <c r="L135">
        <v>5</v>
      </c>
      <c r="M135">
        <v>5</v>
      </c>
      <c r="N135" s="37">
        <v>2</v>
      </c>
      <c r="O135">
        <v>1</v>
      </c>
      <c r="P135">
        <v>3</v>
      </c>
      <c r="Q135">
        <v>4</v>
      </c>
      <c r="R135">
        <v>1</v>
      </c>
      <c r="S135">
        <v>5</v>
      </c>
      <c r="T135">
        <v>1</v>
      </c>
      <c r="U135">
        <v>1</v>
      </c>
      <c r="V135">
        <v>1</v>
      </c>
      <c r="W135">
        <v>5</v>
      </c>
      <c r="X135">
        <v>5</v>
      </c>
      <c r="Y135" s="2">
        <f t="shared" si="4"/>
        <v>67</v>
      </c>
      <c r="Z135" s="3">
        <f t="shared" si="5"/>
        <v>3.35</v>
      </c>
      <c r="AA135" s="1"/>
      <c r="AB135" s="2" t="s">
        <v>775</v>
      </c>
      <c r="AC135">
        <v>0</v>
      </c>
      <c r="AD135" t="s">
        <v>507</v>
      </c>
      <c r="AE135">
        <v>3</v>
      </c>
      <c r="AF135" t="s">
        <v>512</v>
      </c>
      <c r="AG135">
        <v>8</v>
      </c>
      <c r="AH135" s="1" t="s">
        <v>440</v>
      </c>
    </row>
    <row r="136" spans="1:34" x14ac:dyDescent="0.3">
      <c r="A136" s="30">
        <v>147</v>
      </c>
      <c r="B136" s="1"/>
      <c r="C136" s="2">
        <v>1</v>
      </c>
      <c r="D136">
        <v>2</v>
      </c>
      <c r="E136">
        <v>2</v>
      </c>
      <c r="F136">
        <v>2</v>
      </c>
      <c r="G136">
        <v>2</v>
      </c>
      <c r="H136">
        <v>2</v>
      </c>
      <c r="I136">
        <v>2</v>
      </c>
      <c r="J136">
        <v>4</v>
      </c>
      <c r="K136">
        <v>3</v>
      </c>
      <c r="L136">
        <v>2</v>
      </c>
      <c r="M136">
        <v>4</v>
      </c>
      <c r="N136" s="37">
        <v>2</v>
      </c>
      <c r="O136">
        <v>2</v>
      </c>
      <c r="P136">
        <v>2</v>
      </c>
      <c r="Q136">
        <v>2</v>
      </c>
      <c r="R136">
        <v>2</v>
      </c>
      <c r="S136">
        <v>4</v>
      </c>
      <c r="T136">
        <v>2</v>
      </c>
      <c r="U136">
        <v>3</v>
      </c>
      <c r="V136">
        <v>2</v>
      </c>
      <c r="W136">
        <v>3</v>
      </c>
      <c r="X136">
        <v>4</v>
      </c>
      <c r="Y136" s="2">
        <f t="shared" si="4"/>
        <v>51</v>
      </c>
      <c r="Z136" s="3">
        <f t="shared" si="5"/>
        <v>2.5499999999999998</v>
      </c>
      <c r="AA136" s="1"/>
      <c r="AB136" t="s">
        <v>514</v>
      </c>
      <c r="AC136">
        <v>10</v>
      </c>
      <c r="AD136" t="s">
        <v>525</v>
      </c>
      <c r="AE136">
        <v>20</v>
      </c>
      <c r="AF136" t="s">
        <v>511</v>
      </c>
      <c r="AG136">
        <v>7</v>
      </c>
      <c r="AH136" s="1" t="s">
        <v>440</v>
      </c>
    </row>
    <row r="137" spans="1:34" x14ac:dyDescent="0.3">
      <c r="A137" s="30">
        <v>148</v>
      </c>
      <c r="B137" s="1"/>
      <c r="C137" s="2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5</v>
      </c>
      <c r="N137" s="37">
        <v>2</v>
      </c>
      <c r="O137">
        <v>1</v>
      </c>
      <c r="P137">
        <v>1</v>
      </c>
      <c r="Q137">
        <v>1</v>
      </c>
      <c r="R137">
        <v>1</v>
      </c>
      <c r="S137">
        <v>5</v>
      </c>
      <c r="T137">
        <v>2</v>
      </c>
      <c r="U137">
        <v>1</v>
      </c>
      <c r="V137">
        <v>1</v>
      </c>
      <c r="W137">
        <v>1</v>
      </c>
      <c r="X137">
        <v>1</v>
      </c>
      <c r="Y137" s="2">
        <f t="shared" si="4"/>
        <v>29</v>
      </c>
      <c r="Z137" s="3">
        <f t="shared" si="5"/>
        <v>1.45</v>
      </c>
      <c r="AA137" s="1"/>
      <c r="AB137" t="s">
        <v>514</v>
      </c>
      <c r="AC137">
        <v>10</v>
      </c>
      <c r="AD137" t="s">
        <v>521</v>
      </c>
      <c r="AE137">
        <v>16</v>
      </c>
      <c r="AF137" t="s">
        <v>520</v>
      </c>
      <c r="AG137" s="3">
        <v>15</v>
      </c>
      <c r="AH137" s="1" t="s">
        <v>440</v>
      </c>
    </row>
    <row r="138" spans="1:34" x14ac:dyDescent="0.3">
      <c r="A138" s="30">
        <v>149</v>
      </c>
      <c r="B138" s="1"/>
      <c r="C138" s="2">
        <v>1</v>
      </c>
      <c r="D138">
        <v>1</v>
      </c>
      <c r="E138">
        <v>1</v>
      </c>
      <c r="F138">
        <v>4</v>
      </c>
      <c r="G138">
        <v>2</v>
      </c>
      <c r="H138">
        <v>1</v>
      </c>
      <c r="I138">
        <v>1</v>
      </c>
      <c r="J138">
        <v>4</v>
      </c>
      <c r="K138">
        <v>1</v>
      </c>
      <c r="L138">
        <v>1</v>
      </c>
      <c r="M138">
        <v>5</v>
      </c>
      <c r="N138" s="37">
        <v>2</v>
      </c>
      <c r="O138">
        <v>1</v>
      </c>
      <c r="P138">
        <v>1</v>
      </c>
      <c r="Q138">
        <v>1</v>
      </c>
      <c r="R138">
        <v>1</v>
      </c>
      <c r="S138">
        <v>5</v>
      </c>
      <c r="T138">
        <v>1</v>
      </c>
      <c r="U138">
        <v>1</v>
      </c>
      <c r="V138">
        <v>1</v>
      </c>
      <c r="W138">
        <v>1</v>
      </c>
      <c r="X138">
        <v>4</v>
      </c>
      <c r="Y138" s="2">
        <f t="shared" si="4"/>
        <v>38</v>
      </c>
      <c r="Z138" s="3">
        <f t="shared" si="5"/>
        <v>1.9</v>
      </c>
      <c r="AA138" s="1"/>
      <c r="AB138" t="s">
        <v>514</v>
      </c>
      <c r="AC138">
        <v>10</v>
      </c>
      <c r="AD138" t="s">
        <v>521</v>
      </c>
      <c r="AE138">
        <v>16</v>
      </c>
      <c r="AF138" t="s">
        <v>507</v>
      </c>
      <c r="AG138">
        <v>3</v>
      </c>
      <c r="AH138" s="1" t="s">
        <v>440</v>
      </c>
    </row>
    <row r="139" spans="1:34" x14ac:dyDescent="0.3">
      <c r="A139" s="30">
        <v>150</v>
      </c>
      <c r="B139" s="1"/>
      <c r="C139" s="2">
        <v>1</v>
      </c>
      <c r="D139">
        <v>4</v>
      </c>
      <c r="E139">
        <v>4</v>
      </c>
      <c r="F139">
        <v>4</v>
      </c>
      <c r="G139">
        <v>4</v>
      </c>
      <c r="H139">
        <v>3</v>
      </c>
      <c r="I139">
        <v>3</v>
      </c>
      <c r="J139">
        <v>4</v>
      </c>
      <c r="K139">
        <v>3</v>
      </c>
      <c r="L139">
        <v>4</v>
      </c>
      <c r="M139">
        <v>5</v>
      </c>
      <c r="N139" s="37">
        <v>2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1</v>
      </c>
      <c r="V139">
        <v>3</v>
      </c>
      <c r="W139">
        <v>3</v>
      </c>
      <c r="X139">
        <v>4</v>
      </c>
      <c r="Y139" s="2">
        <f t="shared" si="4"/>
        <v>73</v>
      </c>
      <c r="Z139" s="3">
        <f t="shared" si="5"/>
        <v>3.65</v>
      </c>
      <c r="AA139" s="1"/>
      <c r="AB139" t="s">
        <v>514</v>
      </c>
      <c r="AC139">
        <v>10</v>
      </c>
      <c r="AD139" t="s">
        <v>520</v>
      </c>
      <c r="AE139">
        <v>15</v>
      </c>
      <c r="AF139" t="s">
        <v>513</v>
      </c>
      <c r="AG139">
        <v>9</v>
      </c>
      <c r="AH139" s="1" t="s">
        <v>440</v>
      </c>
    </row>
    <row r="140" spans="1:34" x14ac:dyDescent="0.3">
      <c r="A140" s="30">
        <v>151</v>
      </c>
      <c r="B140" s="1"/>
      <c r="C140" s="2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4</v>
      </c>
      <c r="J140">
        <v>1</v>
      </c>
      <c r="K140">
        <v>4</v>
      </c>
      <c r="L140">
        <v>3</v>
      </c>
      <c r="M140">
        <v>5</v>
      </c>
      <c r="N140" s="37">
        <v>2</v>
      </c>
      <c r="O140">
        <v>1</v>
      </c>
      <c r="P140">
        <v>1</v>
      </c>
      <c r="Q140">
        <v>1</v>
      </c>
      <c r="R140">
        <v>4</v>
      </c>
      <c r="S140">
        <v>2</v>
      </c>
      <c r="T140">
        <v>2</v>
      </c>
      <c r="U140">
        <v>1</v>
      </c>
      <c r="V140">
        <v>1</v>
      </c>
      <c r="W140">
        <v>1</v>
      </c>
      <c r="X140">
        <v>1</v>
      </c>
      <c r="Y140" s="2">
        <f t="shared" si="4"/>
        <v>37</v>
      </c>
      <c r="Z140" s="3">
        <f t="shared" si="5"/>
        <v>1.85</v>
      </c>
      <c r="AA140" s="1"/>
      <c r="AB140" t="s">
        <v>514</v>
      </c>
      <c r="AC140">
        <v>10</v>
      </c>
      <c r="AD140" t="s">
        <v>519</v>
      </c>
      <c r="AE140">
        <v>14</v>
      </c>
      <c r="AF140" t="s">
        <v>512</v>
      </c>
      <c r="AG140">
        <v>8</v>
      </c>
      <c r="AH140" s="1" t="s">
        <v>440</v>
      </c>
    </row>
    <row r="141" spans="1:34" x14ac:dyDescent="0.3">
      <c r="A141" s="30">
        <v>152</v>
      </c>
      <c r="B141" s="1"/>
      <c r="C141" s="2">
        <v>1</v>
      </c>
      <c r="D141">
        <v>1</v>
      </c>
      <c r="E141">
        <v>1</v>
      </c>
      <c r="F141">
        <v>4</v>
      </c>
      <c r="G141">
        <v>3</v>
      </c>
      <c r="H141">
        <v>2</v>
      </c>
      <c r="I141">
        <v>1</v>
      </c>
      <c r="J141">
        <v>4</v>
      </c>
      <c r="K141">
        <v>1</v>
      </c>
      <c r="L141">
        <v>2</v>
      </c>
      <c r="M141">
        <v>5</v>
      </c>
      <c r="N141" s="37">
        <v>2</v>
      </c>
      <c r="O141">
        <v>2</v>
      </c>
      <c r="P141">
        <v>2</v>
      </c>
      <c r="Q141">
        <v>2</v>
      </c>
      <c r="R141">
        <v>1</v>
      </c>
      <c r="S141">
        <v>4</v>
      </c>
      <c r="T141">
        <v>4</v>
      </c>
      <c r="U141">
        <v>1</v>
      </c>
      <c r="V141">
        <v>1</v>
      </c>
      <c r="W141">
        <v>1</v>
      </c>
      <c r="X141">
        <v>4</v>
      </c>
      <c r="Y141" s="2">
        <f t="shared" si="4"/>
        <v>46</v>
      </c>
      <c r="Z141" s="3">
        <f t="shared" si="5"/>
        <v>2.2999999999999998</v>
      </c>
      <c r="AA141" s="1"/>
      <c r="AB141" t="s">
        <v>521</v>
      </c>
      <c r="AC141">
        <v>16</v>
      </c>
      <c r="AD141" t="s">
        <v>958</v>
      </c>
      <c r="AE141">
        <v>0</v>
      </c>
      <c r="AF141" t="s">
        <v>525</v>
      </c>
      <c r="AG141">
        <v>20</v>
      </c>
      <c r="AH141" s="1" t="s">
        <v>440</v>
      </c>
    </row>
    <row r="142" spans="1:34" x14ac:dyDescent="0.3">
      <c r="A142" s="30">
        <v>153</v>
      </c>
      <c r="B142" s="1"/>
      <c r="C142" s="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4</v>
      </c>
      <c r="K142">
        <v>1</v>
      </c>
      <c r="L142">
        <v>1</v>
      </c>
      <c r="M142">
        <v>5</v>
      </c>
      <c r="N142" s="37">
        <v>2</v>
      </c>
      <c r="O142">
        <v>1</v>
      </c>
      <c r="P142">
        <v>1</v>
      </c>
      <c r="Q142">
        <v>1</v>
      </c>
      <c r="R142">
        <v>1</v>
      </c>
      <c r="S142">
        <v>4</v>
      </c>
      <c r="T142">
        <v>5</v>
      </c>
      <c r="U142">
        <v>1</v>
      </c>
      <c r="V142">
        <v>1</v>
      </c>
      <c r="W142">
        <v>1</v>
      </c>
      <c r="X142">
        <v>4</v>
      </c>
      <c r="Y142" s="2">
        <f t="shared" si="4"/>
        <v>37</v>
      </c>
      <c r="Z142" s="3">
        <f t="shared" si="5"/>
        <v>1.85</v>
      </c>
      <c r="AA142" s="1"/>
      <c r="AB142" t="s">
        <v>521</v>
      </c>
      <c r="AC142">
        <v>16</v>
      </c>
      <c r="AD142" t="s">
        <v>514</v>
      </c>
      <c r="AE142">
        <v>10</v>
      </c>
      <c r="AF142" t="s">
        <v>520</v>
      </c>
      <c r="AG142" s="3">
        <v>15</v>
      </c>
      <c r="AH142" s="1" t="s">
        <v>440</v>
      </c>
    </row>
    <row r="143" spans="1:34" x14ac:dyDescent="0.3">
      <c r="A143" s="30">
        <v>154</v>
      </c>
      <c r="B143" s="1"/>
      <c r="C143" s="2">
        <v>1</v>
      </c>
      <c r="D143">
        <v>4</v>
      </c>
      <c r="E143">
        <v>4</v>
      </c>
      <c r="F143">
        <v>4</v>
      </c>
      <c r="G143">
        <v>4</v>
      </c>
      <c r="H143">
        <v>3</v>
      </c>
      <c r="I143">
        <v>2</v>
      </c>
      <c r="J143">
        <v>3</v>
      </c>
      <c r="K143">
        <v>2</v>
      </c>
      <c r="L143">
        <v>4</v>
      </c>
      <c r="M143">
        <v>4</v>
      </c>
      <c r="N143" s="37">
        <v>2</v>
      </c>
      <c r="O143">
        <v>4</v>
      </c>
      <c r="P143">
        <v>3</v>
      </c>
      <c r="Q143">
        <v>3</v>
      </c>
      <c r="R143">
        <v>3</v>
      </c>
      <c r="S143">
        <v>3</v>
      </c>
      <c r="T143">
        <v>4</v>
      </c>
      <c r="U143">
        <v>2</v>
      </c>
      <c r="V143">
        <v>2</v>
      </c>
      <c r="W143">
        <v>3</v>
      </c>
      <c r="X143">
        <v>3</v>
      </c>
      <c r="Y143" s="2">
        <f t="shared" si="4"/>
        <v>64</v>
      </c>
      <c r="Z143" s="3">
        <f t="shared" si="5"/>
        <v>3.2</v>
      </c>
      <c r="AA143" s="1"/>
      <c r="AB143" t="s">
        <v>513</v>
      </c>
      <c r="AC143">
        <v>9</v>
      </c>
      <c r="AD143" t="s">
        <v>508</v>
      </c>
      <c r="AE143">
        <v>4</v>
      </c>
      <c r="AF143" t="s">
        <v>514</v>
      </c>
      <c r="AG143" s="3">
        <v>10</v>
      </c>
      <c r="AH143" s="1" t="s">
        <v>440</v>
      </c>
    </row>
    <row r="144" spans="1:34" x14ac:dyDescent="0.3">
      <c r="A144" s="30">
        <v>156</v>
      </c>
      <c r="B144" s="1"/>
      <c r="C144" s="2">
        <v>1</v>
      </c>
      <c r="D144">
        <v>2</v>
      </c>
      <c r="E144">
        <v>2</v>
      </c>
      <c r="F144">
        <v>4</v>
      </c>
      <c r="G144">
        <v>3</v>
      </c>
      <c r="H144">
        <v>1</v>
      </c>
      <c r="I144">
        <v>1</v>
      </c>
      <c r="J144">
        <v>4</v>
      </c>
      <c r="K144">
        <v>1</v>
      </c>
      <c r="L144">
        <v>4</v>
      </c>
      <c r="M144">
        <v>4</v>
      </c>
      <c r="N144" s="37">
        <v>2</v>
      </c>
      <c r="O144">
        <v>1</v>
      </c>
      <c r="P144">
        <v>1</v>
      </c>
      <c r="Q144">
        <v>3</v>
      </c>
      <c r="R144">
        <v>3</v>
      </c>
      <c r="S144">
        <v>4</v>
      </c>
      <c r="T144">
        <v>2</v>
      </c>
      <c r="U144">
        <v>1</v>
      </c>
      <c r="V144">
        <v>1</v>
      </c>
      <c r="W144">
        <v>1</v>
      </c>
      <c r="X144">
        <v>1</v>
      </c>
      <c r="Y144" s="2">
        <f t="shared" si="4"/>
        <v>44</v>
      </c>
      <c r="Z144" s="3">
        <f t="shared" si="5"/>
        <v>2.2000000000000002</v>
      </c>
      <c r="AA144" s="1"/>
      <c r="AB144" s="2" t="s">
        <v>964</v>
      </c>
      <c r="AC144">
        <v>0</v>
      </c>
      <c r="AD144" t="s">
        <v>965</v>
      </c>
      <c r="AE144">
        <v>0</v>
      </c>
      <c r="AF144" t="s">
        <v>521</v>
      </c>
      <c r="AG144" s="3">
        <v>16</v>
      </c>
      <c r="AH144" s="1" t="s">
        <v>440</v>
      </c>
    </row>
    <row r="145" spans="1:34" x14ac:dyDescent="0.3">
      <c r="A145" s="30">
        <v>157</v>
      </c>
      <c r="B145" s="1"/>
      <c r="C145" s="2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3</v>
      </c>
      <c r="K145">
        <v>1</v>
      </c>
      <c r="L145">
        <v>1</v>
      </c>
      <c r="M145">
        <v>4</v>
      </c>
      <c r="N145" s="37">
        <v>2</v>
      </c>
      <c r="O145">
        <v>1</v>
      </c>
      <c r="P145">
        <v>1</v>
      </c>
      <c r="Q145">
        <v>1</v>
      </c>
      <c r="R145">
        <v>1</v>
      </c>
      <c r="S145">
        <v>4</v>
      </c>
      <c r="T145">
        <v>3</v>
      </c>
      <c r="U145">
        <v>1</v>
      </c>
      <c r="V145">
        <v>1</v>
      </c>
      <c r="W145">
        <v>1</v>
      </c>
      <c r="X145">
        <v>4</v>
      </c>
      <c r="Y145" s="2">
        <f t="shared" si="4"/>
        <v>33</v>
      </c>
      <c r="Z145" s="3">
        <f t="shared" si="5"/>
        <v>1.65</v>
      </c>
      <c r="AA145" s="1"/>
      <c r="AB145" t="s">
        <v>514</v>
      </c>
      <c r="AC145">
        <v>10</v>
      </c>
      <c r="AD145" t="s">
        <v>520</v>
      </c>
      <c r="AE145">
        <v>15</v>
      </c>
      <c r="AF145" t="s">
        <v>525</v>
      </c>
      <c r="AG145">
        <v>20</v>
      </c>
      <c r="AH145" s="1" t="s">
        <v>440</v>
      </c>
    </row>
    <row r="146" spans="1:34" x14ac:dyDescent="0.3">
      <c r="A146" s="30">
        <v>158</v>
      </c>
      <c r="B146" s="1"/>
      <c r="C146" s="2">
        <v>1</v>
      </c>
      <c r="D146">
        <v>4</v>
      </c>
      <c r="E146">
        <v>3</v>
      </c>
      <c r="F146">
        <v>3</v>
      </c>
      <c r="G146">
        <v>4</v>
      </c>
      <c r="H146">
        <v>4</v>
      </c>
      <c r="I146">
        <v>4</v>
      </c>
      <c r="J146">
        <v>5</v>
      </c>
      <c r="K146">
        <v>5</v>
      </c>
      <c r="L146">
        <v>5</v>
      </c>
      <c r="M146">
        <v>5</v>
      </c>
      <c r="N146" s="37">
        <v>2</v>
      </c>
      <c r="O146">
        <v>2</v>
      </c>
      <c r="P146">
        <v>2</v>
      </c>
      <c r="Q146">
        <v>4</v>
      </c>
      <c r="R146">
        <v>4</v>
      </c>
      <c r="S146">
        <v>2</v>
      </c>
      <c r="T146">
        <v>2</v>
      </c>
      <c r="U146">
        <v>5</v>
      </c>
      <c r="V146">
        <v>2</v>
      </c>
      <c r="W146">
        <v>2</v>
      </c>
      <c r="X146">
        <v>5</v>
      </c>
      <c r="Y146" s="2">
        <f t="shared" si="4"/>
        <v>72</v>
      </c>
      <c r="Z146" s="3">
        <f t="shared" si="5"/>
        <v>3.6</v>
      </c>
      <c r="AA146" s="1"/>
      <c r="AB146" t="s">
        <v>522</v>
      </c>
      <c r="AC146">
        <v>17</v>
      </c>
      <c r="AD146" t="s">
        <v>521</v>
      </c>
      <c r="AE146">
        <v>16</v>
      </c>
      <c r="AF146" t="s">
        <v>514</v>
      </c>
      <c r="AG146" s="3">
        <v>10</v>
      </c>
      <c r="AH146" s="1" t="s">
        <v>440</v>
      </c>
    </row>
    <row r="147" spans="1:34" x14ac:dyDescent="0.3">
      <c r="A147" s="30">
        <v>159</v>
      </c>
      <c r="B147" s="1"/>
      <c r="C147" s="2">
        <v>1</v>
      </c>
      <c r="D147">
        <v>4</v>
      </c>
      <c r="E147">
        <v>2</v>
      </c>
      <c r="F147">
        <v>2</v>
      </c>
      <c r="G147">
        <v>1</v>
      </c>
      <c r="H147">
        <v>2</v>
      </c>
      <c r="I147">
        <v>2</v>
      </c>
      <c r="J147">
        <v>2</v>
      </c>
      <c r="K147">
        <v>2</v>
      </c>
      <c r="L147">
        <v>3</v>
      </c>
      <c r="M147">
        <v>4</v>
      </c>
      <c r="N147" s="37">
        <v>2</v>
      </c>
      <c r="O147">
        <v>4</v>
      </c>
      <c r="P147">
        <v>2</v>
      </c>
      <c r="Q147">
        <v>4</v>
      </c>
      <c r="R147">
        <v>2</v>
      </c>
      <c r="S147">
        <v>5</v>
      </c>
      <c r="T147">
        <v>4</v>
      </c>
      <c r="U147">
        <v>2</v>
      </c>
      <c r="V147">
        <v>2</v>
      </c>
      <c r="W147">
        <v>2</v>
      </c>
      <c r="X147">
        <v>2</v>
      </c>
      <c r="Y147" s="2">
        <f t="shared" si="4"/>
        <v>53</v>
      </c>
      <c r="Z147" s="3">
        <f t="shared" si="5"/>
        <v>2.65</v>
      </c>
      <c r="AA147" s="1"/>
      <c r="AB147" s="2" t="s">
        <v>520</v>
      </c>
      <c r="AC147">
        <v>15</v>
      </c>
      <c r="AD147" t="s">
        <v>521</v>
      </c>
      <c r="AE147">
        <v>16</v>
      </c>
      <c r="AF147" t="s">
        <v>514</v>
      </c>
      <c r="AG147" s="3">
        <v>10</v>
      </c>
      <c r="AH147" s="1" t="s">
        <v>440</v>
      </c>
    </row>
    <row r="148" spans="1:34" x14ac:dyDescent="0.3">
      <c r="A148" s="30">
        <v>160</v>
      </c>
      <c r="B148" s="1"/>
      <c r="C148" s="2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4</v>
      </c>
      <c r="K148">
        <v>4</v>
      </c>
      <c r="L148">
        <v>2</v>
      </c>
      <c r="M148">
        <v>5</v>
      </c>
      <c r="N148" s="37">
        <v>2</v>
      </c>
      <c r="O148">
        <v>1</v>
      </c>
      <c r="P148">
        <v>1</v>
      </c>
      <c r="Q148">
        <v>1</v>
      </c>
      <c r="R148">
        <v>1</v>
      </c>
      <c r="S148">
        <v>4</v>
      </c>
      <c r="T148">
        <v>2</v>
      </c>
      <c r="U148">
        <v>1</v>
      </c>
      <c r="V148">
        <v>1</v>
      </c>
      <c r="W148">
        <v>1</v>
      </c>
      <c r="X148">
        <v>4</v>
      </c>
      <c r="Y148" s="2">
        <f t="shared" si="4"/>
        <v>38</v>
      </c>
      <c r="Z148" s="3">
        <f t="shared" si="5"/>
        <v>1.9</v>
      </c>
      <c r="AA148" s="1"/>
      <c r="AB148" s="2" t="s">
        <v>520</v>
      </c>
      <c r="AC148">
        <v>15</v>
      </c>
      <c r="AD148" t="s">
        <v>512</v>
      </c>
      <c r="AE148">
        <v>8</v>
      </c>
      <c r="AF148" t="s">
        <v>511</v>
      </c>
      <c r="AG148">
        <v>7</v>
      </c>
      <c r="AH148" s="1" t="s">
        <v>440</v>
      </c>
    </row>
    <row r="149" spans="1:34" x14ac:dyDescent="0.3">
      <c r="A149" s="30">
        <v>161</v>
      </c>
      <c r="B149" s="1"/>
      <c r="C149" s="2">
        <v>1</v>
      </c>
      <c r="D149">
        <v>4</v>
      </c>
      <c r="E149">
        <v>3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2</v>
      </c>
      <c r="L149">
        <v>4</v>
      </c>
      <c r="M149">
        <v>4</v>
      </c>
      <c r="N149" s="37">
        <v>2</v>
      </c>
      <c r="O149">
        <v>3</v>
      </c>
      <c r="P149">
        <v>2</v>
      </c>
      <c r="Q149">
        <v>2</v>
      </c>
      <c r="R149">
        <v>2</v>
      </c>
      <c r="S149">
        <v>4</v>
      </c>
      <c r="T149">
        <v>3</v>
      </c>
      <c r="U149">
        <v>3</v>
      </c>
      <c r="V149">
        <v>2</v>
      </c>
      <c r="W149">
        <v>2</v>
      </c>
      <c r="X149">
        <v>2</v>
      </c>
      <c r="Y149" s="2">
        <f t="shared" si="4"/>
        <v>57</v>
      </c>
      <c r="Z149" s="3">
        <f t="shared" si="5"/>
        <v>2.85</v>
      </c>
      <c r="AA149" s="1"/>
      <c r="AB149" s="2" t="s">
        <v>520</v>
      </c>
      <c r="AC149">
        <v>15</v>
      </c>
      <c r="AD149" t="s">
        <v>513</v>
      </c>
      <c r="AE149">
        <v>9</v>
      </c>
      <c r="AF149" t="s">
        <v>514</v>
      </c>
      <c r="AG149" s="3">
        <v>10</v>
      </c>
      <c r="AH149" s="1" t="s">
        <v>440</v>
      </c>
    </row>
    <row r="150" spans="1:34" x14ac:dyDescent="0.3">
      <c r="A150" s="30">
        <v>162</v>
      </c>
      <c r="B150" s="1"/>
      <c r="C150" s="2">
        <v>1</v>
      </c>
      <c r="D150">
        <v>2</v>
      </c>
      <c r="E150">
        <v>2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2</v>
      </c>
      <c r="L150">
        <v>2</v>
      </c>
      <c r="M150">
        <v>5</v>
      </c>
      <c r="N150" s="37">
        <v>2</v>
      </c>
      <c r="O150">
        <v>2</v>
      </c>
      <c r="P150">
        <v>2</v>
      </c>
      <c r="Q150">
        <v>2</v>
      </c>
      <c r="R150">
        <v>2</v>
      </c>
      <c r="S150">
        <v>3</v>
      </c>
      <c r="T150">
        <v>4</v>
      </c>
      <c r="U150">
        <v>2</v>
      </c>
      <c r="V150">
        <v>2</v>
      </c>
      <c r="W150">
        <v>2</v>
      </c>
      <c r="X150">
        <v>3</v>
      </c>
      <c r="Y150" s="2">
        <f t="shared" si="4"/>
        <v>47</v>
      </c>
      <c r="Z150" s="3">
        <f t="shared" si="5"/>
        <v>2.35</v>
      </c>
      <c r="AA150" s="1"/>
      <c r="AB150" s="2" t="s">
        <v>979</v>
      </c>
      <c r="AC150">
        <v>0</v>
      </c>
      <c r="AD150" t="s">
        <v>980</v>
      </c>
      <c r="AE150">
        <v>0</v>
      </c>
      <c r="AF150" t="s">
        <v>981</v>
      </c>
      <c r="AG150">
        <v>0</v>
      </c>
      <c r="AH150" s="1" t="s">
        <v>440</v>
      </c>
    </row>
    <row r="151" spans="1:34" x14ac:dyDescent="0.3">
      <c r="A151" s="30">
        <v>163</v>
      </c>
      <c r="B151" s="1"/>
      <c r="C151" s="2">
        <v>1</v>
      </c>
      <c r="D151">
        <v>2</v>
      </c>
      <c r="E151">
        <v>2</v>
      </c>
      <c r="F151">
        <v>4</v>
      </c>
      <c r="G151">
        <v>3</v>
      </c>
      <c r="H151">
        <v>3</v>
      </c>
      <c r="I151">
        <v>2</v>
      </c>
      <c r="J151">
        <v>3</v>
      </c>
      <c r="K151">
        <v>3</v>
      </c>
      <c r="L151">
        <v>2</v>
      </c>
      <c r="M151">
        <v>4</v>
      </c>
      <c r="N151" s="37">
        <v>2</v>
      </c>
      <c r="O151">
        <v>2</v>
      </c>
      <c r="P151">
        <v>2</v>
      </c>
      <c r="Q151">
        <v>3</v>
      </c>
      <c r="R151">
        <v>2</v>
      </c>
      <c r="S151">
        <v>4</v>
      </c>
      <c r="T151">
        <v>5</v>
      </c>
      <c r="U151">
        <v>2</v>
      </c>
      <c r="V151">
        <v>3</v>
      </c>
      <c r="W151">
        <v>2</v>
      </c>
      <c r="X151">
        <v>2</v>
      </c>
      <c r="Y151" s="2">
        <f t="shared" si="4"/>
        <v>55</v>
      </c>
      <c r="Z151" s="3">
        <f t="shared" si="5"/>
        <v>2.75</v>
      </c>
      <c r="AA151" s="1"/>
      <c r="AB151" t="s">
        <v>521</v>
      </c>
      <c r="AC151">
        <v>16</v>
      </c>
      <c r="AD151" t="s">
        <v>520</v>
      </c>
      <c r="AE151">
        <v>15</v>
      </c>
      <c r="AF151" t="s">
        <v>511</v>
      </c>
      <c r="AG151" s="3">
        <v>7</v>
      </c>
      <c r="AH151" s="1" t="s">
        <v>440</v>
      </c>
    </row>
    <row r="152" spans="1:34" x14ac:dyDescent="0.3">
      <c r="A152" s="30">
        <v>164</v>
      </c>
      <c r="B152" s="1"/>
      <c r="C152" s="2">
        <v>1</v>
      </c>
      <c r="D152">
        <v>2</v>
      </c>
      <c r="E152">
        <v>2</v>
      </c>
      <c r="F152">
        <v>2</v>
      </c>
      <c r="G152">
        <v>2</v>
      </c>
      <c r="H152">
        <v>4</v>
      </c>
      <c r="I152">
        <v>2</v>
      </c>
      <c r="J152">
        <v>4</v>
      </c>
      <c r="K152">
        <v>4</v>
      </c>
      <c r="L152">
        <v>2</v>
      </c>
      <c r="M152">
        <v>4</v>
      </c>
      <c r="N152" s="37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 s="2">
        <f t="shared" si="4"/>
        <v>48</v>
      </c>
      <c r="Z152" s="3">
        <f t="shared" si="5"/>
        <v>2.4</v>
      </c>
      <c r="AA152" s="1"/>
      <c r="AB152" s="2" t="s">
        <v>987</v>
      </c>
      <c r="AC152">
        <v>0</v>
      </c>
      <c r="AD152" t="s">
        <v>521</v>
      </c>
      <c r="AE152">
        <v>16</v>
      </c>
      <c r="AF152" t="s">
        <v>509</v>
      </c>
      <c r="AG152" s="3">
        <v>5</v>
      </c>
      <c r="AH152" s="1" t="s">
        <v>440</v>
      </c>
    </row>
    <row r="153" spans="1:34" x14ac:dyDescent="0.3">
      <c r="A153" s="30">
        <v>165</v>
      </c>
      <c r="B153" s="1"/>
      <c r="C153" s="2">
        <v>1</v>
      </c>
      <c r="D153">
        <v>4</v>
      </c>
      <c r="E153">
        <v>4</v>
      </c>
      <c r="F153">
        <v>4</v>
      </c>
      <c r="G153">
        <v>2</v>
      </c>
      <c r="H153">
        <v>4</v>
      </c>
      <c r="I153">
        <v>2</v>
      </c>
      <c r="J153">
        <v>4</v>
      </c>
      <c r="K153">
        <v>4</v>
      </c>
      <c r="L153">
        <v>2</v>
      </c>
      <c r="M153">
        <v>4</v>
      </c>
      <c r="N153" s="37">
        <v>2</v>
      </c>
      <c r="O153">
        <v>2</v>
      </c>
      <c r="P153">
        <v>2</v>
      </c>
      <c r="Q153">
        <v>2</v>
      </c>
      <c r="R153">
        <v>2</v>
      </c>
      <c r="S153">
        <v>5</v>
      </c>
      <c r="T153">
        <v>1</v>
      </c>
      <c r="U153">
        <v>1</v>
      </c>
      <c r="V153">
        <v>3</v>
      </c>
      <c r="W153">
        <v>1</v>
      </c>
      <c r="X153">
        <v>3</v>
      </c>
      <c r="Y153" s="2">
        <f t="shared" si="4"/>
        <v>56</v>
      </c>
      <c r="Z153" s="3">
        <f t="shared" si="5"/>
        <v>2.8</v>
      </c>
      <c r="AA153" s="1"/>
      <c r="AB153" t="s">
        <v>521</v>
      </c>
      <c r="AC153">
        <v>16</v>
      </c>
      <c r="AD153" t="s">
        <v>512</v>
      </c>
      <c r="AE153">
        <v>8</v>
      </c>
      <c r="AF153" t="s">
        <v>935</v>
      </c>
      <c r="AG153">
        <v>0</v>
      </c>
      <c r="AH153" s="1" t="s">
        <v>440</v>
      </c>
    </row>
    <row r="154" spans="1:34" x14ac:dyDescent="0.3">
      <c r="A154" s="30">
        <v>166</v>
      </c>
      <c r="B154" s="1"/>
      <c r="C154" s="2">
        <v>1</v>
      </c>
      <c r="D154">
        <v>4</v>
      </c>
      <c r="E154">
        <v>2</v>
      </c>
      <c r="F154">
        <v>2</v>
      </c>
      <c r="G154">
        <v>2</v>
      </c>
      <c r="H154">
        <v>4</v>
      </c>
      <c r="I154">
        <v>4</v>
      </c>
      <c r="J154">
        <v>3</v>
      </c>
      <c r="K154">
        <v>4</v>
      </c>
      <c r="L154">
        <v>4</v>
      </c>
      <c r="M154">
        <v>4</v>
      </c>
      <c r="N154" s="37">
        <v>2</v>
      </c>
      <c r="O154">
        <v>4</v>
      </c>
      <c r="P154">
        <v>4</v>
      </c>
      <c r="Q154">
        <v>4</v>
      </c>
      <c r="R154">
        <v>2</v>
      </c>
      <c r="S154">
        <v>4</v>
      </c>
      <c r="T154">
        <v>3</v>
      </c>
      <c r="U154">
        <v>2</v>
      </c>
      <c r="V154">
        <v>2</v>
      </c>
      <c r="W154">
        <v>4</v>
      </c>
      <c r="X154">
        <v>4</v>
      </c>
      <c r="Y154" s="2">
        <f t="shared" si="4"/>
        <v>66</v>
      </c>
      <c r="Z154" s="3">
        <f t="shared" si="5"/>
        <v>3.3</v>
      </c>
      <c r="AA154" s="1"/>
      <c r="AB154" s="2" t="s">
        <v>520</v>
      </c>
      <c r="AC154">
        <v>15</v>
      </c>
      <c r="AD154" t="s">
        <v>525</v>
      </c>
      <c r="AE154">
        <v>20</v>
      </c>
      <c r="AF154" t="s">
        <v>514</v>
      </c>
      <c r="AG154" s="3">
        <v>10</v>
      </c>
      <c r="AH154" s="1" t="s">
        <v>440</v>
      </c>
    </row>
    <row r="155" spans="1:34" x14ac:dyDescent="0.3">
      <c r="A155" s="30">
        <v>168</v>
      </c>
      <c r="B155" s="1"/>
      <c r="C155" s="2">
        <v>1</v>
      </c>
      <c r="D155">
        <v>2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4</v>
      </c>
      <c r="K155">
        <v>4</v>
      </c>
      <c r="L155">
        <v>3</v>
      </c>
      <c r="M155">
        <v>4</v>
      </c>
      <c r="N155" s="37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4</v>
      </c>
      <c r="U155">
        <v>2</v>
      </c>
      <c r="V155">
        <v>2</v>
      </c>
      <c r="W155">
        <v>2</v>
      </c>
      <c r="X155">
        <v>4</v>
      </c>
      <c r="Y155" s="2">
        <f t="shared" si="4"/>
        <v>51</v>
      </c>
      <c r="Z155" s="3">
        <f t="shared" si="5"/>
        <v>2.5499999999999998</v>
      </c>
      <c r="AA155" s="1"/>
      <c r="AB155" t="s">
        <v>521</v>
      </c>
      <c r="AC155">
        <v>16</v>
      </c>
      <c r="AD155" t="s">
        <v>514</v>
      </c>
      <c r="AE155">
        <v>10</v>
      </c>
      <c r="AF155" t="s">
        <v>511</v>
      </c>
      <c r="AG155" s="3">
        <v>7</v>
      </c>
      <c r="AH155" s="1" t="s">
        <v>440</v>
      </c>
    </row>
    <row r="156" spans="1:34" x14ac:dyDescent="0.3">
      <c r="A156" s="30">
        <v>169</v>
      </c>
      <c r="B156" s="1"/>
      <c r="C156" s="2">
        <v>1</v>
      </c>
      <c r="D156">
        <v>2</v>
      </c>
      <c r="E156">
        <v>2</v>
      </c>
      <c r="F156">
        <v>2</v>
      </c>
      <c r="G156">
        <v>4</v>
      </c>
      <c r="H156">
        <v>3</v>
      </c>
      <c r="I156">
        <v>1</v>
      </c>
      <c r="J156">
        <v>1</v>
      </c>
      <c r="K156">
        <v>2</v>
      </c>
      <c r="L156">
        <v>4</v>
      </c>
      <c r="M156">
        <v>4</v>
      </c>
      <c r="N156" s="37">
        <v>2</v>
      </c>
      <c r="O156">
        <v>3</v>
      </c>
      <c r="P156">
        <v>3</v>
      </c>
      <c r="Q156">
        <v>3</v>
      </c>
      <c r="R156">
        <v>3</v>
      </c>
      <c r="S156">
        <v>4</v>
      </c>
      <c r="T156">
        <v>4</v>
      </c>
      <c r="U156">
        <v>3</v>
      </c>
      <c r="V156">
        <v>3</v>
      </c>
      <c r="W156">
        <v>3</v>
      </c>
      <c r="X156">
        <v>3</v>
      </c>
      <c r="Y156" s="2">
        <f t="shared" si="4"/>
        <v>57</v>
      </c>
      <c r="Z156" s="3">
        <f t="shared" si="5"/>
        <v>2.85</v>
      </c>
      <c r="AA156" s="1"/>
      <c r="AB156" s="2" t="s">
        <v>993</v>
      </c>
      <c r="AC156">
        <v>0</v>
      </c>
      <c r="AD156" t="s">
        <v>514</v>
      </c>
      <c r="AE156">
        <v>10</v>
      </c>
      <c r="AF156" t="s">
        <v>994</v>
      </c>
      <c r="AG156">
        <v>0</v>
      </c>
      <c r="AH156" s="1" t="s">
        <v>440</v>
      </c>
    </row>
    <row r="157" spans="1:34" x14ac:dyDescent="0.3">
      <c r="A157" s="30">
        <v>170</v>
      </c>
      <c r="B157" s="1"/>
      <c r="C157" s="2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2</v>
      </c>
      <c r="J157">
        <v>1</v>
      </c>
      <c r="K157">
        <v>1</v>
      </c>
      <c r="L157">
        <v>3</v>
      </c>
      <c r="M157">
        <v>3</v>
      </c>
      <c r="N157" s="37">
        <v>2</v>
      </c>
      <c r="O157">
        <v>2</v>
      </c>
      <c r="P157">
        <v>1</v>
      </c>
      <c r="Q157">
        <v>1</v>
      </c>
      <c r="R157">
        <v>1</v>
      </c>
      <c r="S157">
        <v>4</v>
      </c>
      <c r="T157">
        <v>4</v>
      </c>
      <c r="U157">
        <v>3</v>
      </c>
      <c r="V157">
        <v>2</v>
      </c>
      <c r="W157">
        <v>4</v>
      </c>
      <c r="X157">
        <v>4</v>
      </c>
      <c r="Y157" s="2">
        <f t="shared" si="4"/>
        <v>41</v>
      </c>
      <c r="Z157" s="3">
        <f t="shared" si="5"/>
        <v>2.0499999999999998</v>
      </c>
      <c r="AA157" s="1"/>
      <c r="AB157" t="s">
        <v>521</v>
      </c>
      <c r="AC157">
        <v>16</v>
      </c>
      <c r="AD157" t="s">
        <v>520</v>
      </c>
      <c r="AE157">
        <v>15</v>
      </c>
      <c r="AF157" t="s">
        <v>514</v>
      </c>
      <c r="AG157" s="3">
        <v>10</v>
      </c>
      <c r="AH157" s="1" t="s">
        <v>440</v>
      </c>
    </row>
    <row r="158" spans="1:34" x14ac:dyDescent="0.3">
      <c r="A158" s="30">
        <v>171</v>
      </c>
      <c r="B158" s="1"/>
      <c r="C158" s="2">
        <v>1</v>
      </c>
      <c r="D158">
        <v>1</v>
      </c>
      <c r="E158">
        <v>1</v>
      </c>
      <c r="F158">
        <v>5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2</v>
      </c>
      <c r="N158" s="37">
        <v>2</v>
      </c>
      <c r="O158">
        <v>1</v>
      </c>
      <c r="P158">
        <v>2</v>
      </c>
      <c r="Q158">
        <v>2</v>
      </c>
      <c r="R158">
        <v>3</v>
      </c>
      <c r="S158">
        <v>3</v>
      </c>
      <c r="T158">
        <v>3</v>
      </c>
      <c r="U158">
        <v>2</v>
      </c>
      <c r="V158">
        <v>2</v>
      </c>
      <c r="W158">
        <v>4</v>
      </c>
      <c r="X158">
        <v>2</v>
      </c>
      <c r="Y158" s="2">
        <f t="shared" si="4"/>
        <v>39</v>
      </c>
      <c r="Z158" s="3">
        <f t="shared" si="5"/>
        <v>1.95</v>
      </c>
      <c r="AA158" s="1"/>
      <c r="AB158" s="2" t="s">
        <v>997</v>
      </c>
      <c r="AC158">
        <v>0</v>
      </c>
      <c r="AD158" t="s">
        <v>514</v>
      </c>
      <c r="AE158">
        <v>10</v>
      </c>
      <c r="AF158" t="s">
        <v>998</v>
      </c>
      <c r="AG158">
        <v>0</v>
      </c>
      <c r="AH158" s="1" t="s">
        <v>440</v>
      </c>
    </row>
    <row r="159" spans="1:34" x14ac:dyDescent="0.3">
      <c r="A159" s="30">
        <v>174</v>
      </c>
      <c r="B159" s="1"/>
      <c r="C159" s="2">
        <v>1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4</v>
      </c>
      <c r="N159" s="37">
        <v>2</v>
      </c>
      <c r="O159">
        <v>2</v>
      </c>
      <c r="P159">
        <v>2</v>
      </c>
      <c r="Q159">
        <v>2</v>
      </c>
      <c r="R159">
        <v>2</v>
      </c>
      <c r="S159">
        <v>4</v>
      </c>
      <c r="T159">
        <v>4</v>
      </c>
      <c r="U159">
        <v>3</v>
      </c>
      <c r="V159">
        <v>3</v>
      </c>
      <c r="W159">
        <v>3</v>
      </c>
      <c r="X159">
        <v>3</v>
      </c>
      <c r="Y159" s="2">
        <f t="shared" si="4"/>
        <v>53</v>
      </c>
      <c r="Z159" s="3">
        <f t="shared" si="5"/>
        <v>2.65</v>
      </c>
      <c r="AA159" s="1"/>
      <c r="AB159" s="2" t="s">
        <v>520</v>
      </c>
      <c r="AC159">
        <v>15</v>
      </c>
      <c r="AD159" t="s">
        <v>521</v>
      </c>
      <c r="AE159">
        <v>16</v>
      </c>
      <c r="AF159" t="s">
        <v>514</v>
      </c>
      <c r="AG159" s="3">
        <v>10</v>
      </c>
      <c r="AH159" s="1" t="s">
        <v>440</v>
      </c>
    </row>
    <row r="160" spans="1:34" x14ac:dyDescent="0.3">
      <c r="A160" s="30">
        <v>178</v>
      </c>
      <c r="B160" s="1"/>
      <c r="C160" s="2">
        <v>1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5</v>
      </c>
      <c r="K160">
        <v>2</v>
      </c>
      <c r="L160">
        <v>2</v>
      </c>
      <c r="M160">
        <v>5</v>
      </c>
      <c r="N160" s="37">
        <v>2</v>
      </c>
      <c r="O160">
        <v>2</v>
      </c>
      <c r="P160">
        <v>2</v>
      </c>
      <c r="Q160">
        <v>2</v>
      </c>
      <c r="R160">
        <v>2</v>
      </c>
      <c r="S160">
        <v>5</v>
      </c>
      <c r="T160">
        <v>2</v>
      </c>
      <c r="U160">
        <v>2</v>
      </c>
      <c r="V160">
        <v>2</v>
      </c>
      <c r="W160">
        <v>2</v>
      </c>
      <c r="X160">
        <v>2</v>
      </c>
      <c r="Y160" s="2">
        <f t="shared" si="4"/>
        <v>49</v>
      </c>
      <c r="Z160" s="3">
        <f t="shared" si="5"/>
        <v>2.4500000000000002</v>
      </c>
      <c r="AA160" s="1"/>
      <c r="AB160" s="2" t="s">
        <v>520</v>
      </c>
      <c r="AC160">
        <v>15</v>
      </c>
      <c r="AD160" t="s">
        <v>514</v>
      </c>
      <c r="AE160">
        <v>10</v>
      </c>
      <c r="AF160" t="s">
        <v>511</v>
      </c>
      <c r="AG160" s="3">
        <v>7</v>
      </c>
      <c r="AH160" s="1" t="s">
        <v>440</v>
      </c>
    </row>
    <row r="161" spans="1:34" x14ac:dyDescent="0.3">
      <c r="A161" s="30">
        <v>179</v>
      </c>
      <c r="B161" s="1"/>
      <c r="C161" s="2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5</v>
      </c>
      <c r="N161" s="37">
        <v>2</v>
      </c>
      <c r="O161">
        <v>1</v>
      </c>
      <c r="P161">
        <v>1</v>
      </c>
      <c r="Q161">
        <v>1</v>
      </c>
      <c r="R161">
        <v>1</v>
      </c>
      <c r="S161">
        <v>4</v>
      </c>
      <c r="T161">
        <v>5</v>
      </c>
      <c r="U161">
        <v>1</v>
      </c>
      <c r="V161">
        <v>1</v>
      </c>
      <c r="W161">
        <v>1</v>
      </c>
      <c r="X161">
        <v>3</v>
      </c>
      <c r="Y161" s="2">
        <f t="shared" si="4"/>
        <v>33</v>
      </c>
      <c r="Z161" s="3">
        <f t="shared" si="5"/>
        <v>1.65</v>
      </c>
      <c r="AA161" s="1"/>
      <c r="AB161" t="s">
        <v>521</v>
      </c>
      <c r="AC161">
        <v>16</v>
      </c>
      <c r="AD161" t="s">
        <v>520</v>
      </c>
      <c r="AE161">
        <v>15</v>
      </c>
      <c r="AF161" t="s">
        <v>514</v>
      </c>
      <c r="AG161" s="3">
        <v>10</v>
      </c>
      <c r="AH161" s="1" t="s">
        <v>440</v>
      </c>
    </row>
    <row r="162" spans="1:34" x14ac:dyDescent="0.3">
      <c r="A162" s="30">
        <v>180</v>
      </c>
      <c r="B162" s="1"/>
      <c r="C162" s="2">
        <v>1</v>
      </c>
      <c r="D162">
        <v>3</v>
      </c>
      <c r="E162">
        <v>5</v>
      </c>
      <c r="F162">
        <v>5</v>
      </c>
      <c r="G162">
        <v>3</v>
      </c>
      <c r="H162">
        <v>3</v>
      </c>
      <c r="I162">
        <v>3</v>
      </c>
      <c r="J162">
        <v>5</v>
      </c>
      <c r="K162">
        <v>3</v>
      </c>
      <c r="L162">
        <v>4</v>
      </c>
      <c r="M162">
        <v>5</v>
      </c>
      <c r="N162" s="37">
        <v>2</v>
      </c>
      <c r="O162">
        <v>1</v>
      </c>
      <c r="P162">
        <v>1</v>
      </c>
      <c r="Q162">
        <v>4</v>
      </c>
      <c r="R162">
        <v>3</v>
      </c>
      <c r="S162">
        <v>4</v>
      </c>
      <c r="T162">
        <v>1</v>
      </c>
      <c r="U162">
        <v>1</v>
      </c>
      <c r="V162">
        <v>1</v>
      </c>
      <c r="W162">
        <v>3</v>
      </c>
      <c r="X162">
        <v>5</v>
      </c>
      <c r="Y162" s="2">
        <f t="shared" si="4"/>
        <v>63</v>
      </c>
      <c r="Z162" s="3">
        <f t="shared" si="5"/>
        <v>3.15</v>
      </c>
      <c r="AA162" s="1"/>
      <c r="AB162" t="s">
        <v>514</v>
      </c>
      <c r="AC162">
        <v>10</v>
      </c>
      <c r="AD162" t="s">
        <v>513</v>
      </c>
      <c r="AE162">
        <v>9</v>
      </c>
      <c r="AF162" t="s">
        <v>520</v>
      </c>
      <c r="AG162" s="3">
        <v>15</v>
      </c>
      <c r="AH162" s="1" t="s">
        <v>440</v>
      </c>
    </row>
    <row r="163" spans="1:34" x14ac:dyDescent="0.3">
      <c r="A163" s="30">
        <v>181</v>
      </c>
      <c r="B163" s="1"/>
      <c r="C163" s="2">
        <v>1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2</v>
      </c>
      <c r="J163">
        <v>4</v>
      </c>
      <c r="K163">
        <v>2</v>
      </c>
      <c r="L163">
        <v>2</v>
      </c>
      <c r="M163">
        <v>4</v>
      </c>
      <c r="N163" s="37">
        <v>2</v>
      </c>
      <c r="O163">
        <v>2</v>
      </c>
      <c r="P163">
        <v>2</v>
      </c>
      <c r="Q163">
        <v>2</v>
      </c>
      <c r="R163">
        <v>2</v>
      </c>
      <c r="S163">
        <v>3</v>
      </c>
      <c r="T163">
        <v>3</v>
      </c>
      <c r="U163">
        <v>2</v>
      </c>
      <c r="V163">
        <v>2</v>
      </c>
      <c r="W163">
        <v>2</v>
      </c>
      <c r="X163">
        <v>2</v>
      </c>
      <c r="Y163" s="2">
        <f t="shared" si="4"/>
        <v>46</v>
      </c>
      <c r="Z163" s="3">
        <f t="shared" si="5"/>
        <v>2.2999999999999998</v>
      </c>
      <c r="AA163" s="1"/>
      <c r="AB163" t="s">
        <v>514</v>
      </c>
      <c r="AC163">
        <v>10</v>
      </c>
      <c r="AD163" t="s">
        <v>511</v>
      </c>
      <c r="AE163">
        <v>7</v>
      </c>
      <c r="AF163" t="s">
        <v>520</v>
      </c>
      <c r="AG163" s="3">
        <v>15</v>
      </c>
      <c r="AH163" s="1" t="s">
        <v>440</v>
      </c>
    </row>
    <row r="164" spans="1:34" x14ac:dyDescent="0.3">
      <c r="A164" s="30">
        <v>182</v>
      </c>
      <c r="B164" s="1"/>
      <c r="C164" s="2">
        <v>1</v>
      </c>
      <c r="D164">
        <v>2</v>
      </c>
      <c r="E164">
        <v>2</v>
      </c>
      <c r="F164">
        <v>4</v>
      </c>
      <c r="G164">
        <v>2</v>
      </c>
      <c r="H164">
        <v>2</v>
      </c>
      <c r="I164">
        <v>2</v>
      </c>
      <c r="J164">
        <v>4</v>
      </c>
      <c r="K164">
        <v>4</v>
      </c>
      <c r="L164">
        <v>4</v>
      </c>
      <c r="M164">
        <v>4</v>
      </c>
      <c r="N164" s="37">
        <v>2</v>
      </c>
      <c r="O164">
        <v>2</v>
      </c>
      <c r="P164">
        <v>2</v>
      </c>
      <c r="Q164">
        <v>4</v>
      </c>
      <c r="R164">
        <v>2</v>
      </c>
      <c r="S164">
        <v>4</v>
      </c>
      <c r="T164">
        <v>3</v>
      </c>
      <c r="U164">
        <v>2</v>
      </c>
      <c r="V164">
        <v>2</v>
      </c>
      <c r="W164">
        <v>2</v>
      </c>
      <c r="X164">
        <v>4</v>
      </c>
      <c r="Y164" s="2">
        <f t="shared" si="4"/>
        <v>57</v>
      </c>
      <c r="Z164" s="3">
        <f t="shared" si="5"/>
        <v>2.85</v>
      </c>
      <c r="AA164" s="1"/>
      <c r="AB164" t="s">
        <v>514</v>
      </c>
      <c r="AC164">
        <v>10</v>
      </c>
      <c r="AD164" t="s">
        <v>525</v>
      </c>
      <c r="AE164">
        <v>20</v>
      </c>
      <c r="AF164" t="s">
        <v>521</v>
      </c>
      <c r="AG164" s="3">
        <v>16</v>
      </c>
      <c r="AH164" s="1" t="s">
        <v>440</v>
      </c>
    </row>
    <row r="165" spans="1:34" x14ac:dyDescent="0.3">
      <c r="A165" s="30">
        <v>183</v>
      </c>
      <c r="B165" s="1"/>
      <c r="C165" s="2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5</v>
      </c>
      <c r="K165">
        <v>1</v>
      </c>
      <c r="L165">
        <v>1</v>
      </c>
      <c r="M165">
        <v>5</v>
      </c>
      <c r="N165" s="37">
        <v>2</v>
      </c>
      <c r="O165">
        <v>1</v>
      </c>
      <c r="P165">
        <v>1</v>
      </c>
      <c r="Q165">
        <v>1</v>
      </c>
      <c r="R165">
        <v>1</v>
      </c>
      <c r="S165">
        <v>5</v>
      </c>
      <c r="T165">
        <v>5</v>
      </c>
      <c r="U165">
        <v>1</v>
      </c>
      <c r="V165">
        <v>1</v>
      </c>
      <c r="W165">
        <v>1</v>
      </c>
      <c r="X165">
        <v>5</v>
      </c>
      <c r="Y165" s="2">
        <f t="shared" si="4"/>
        <v>40</v>
      </c>
      <c r="Z165" s="3">
        <f t="shared" si="5"/>
        <v>2</v>
      </c>
      <c r="AA165" s="1"/>
      <c r="AB165" s="2" t="s">
        <v>511</v>
      </c>
      <c r="AC165">
        <v>7</v>
      </c>
      <c r="AD165" t="s">
        <v>521</v>
      </c>
      <c r="AE165">
        <v>16</v>
      </c>
      <c r="AF165" t="s">
        <v>514</v>
      </c>
      <c r="AG165" s="3">
        <v>10</v>
      </c>
      <c r="AH165" s="1" t="s">
        <v>440</v>
      </c>
    </row>
    <row r="166" spans="1:34" x14ac:dyDescent="0.3">
      <c r="A166" s="30">
        <v>184</v>
      </c>
      <c r="B166" s="1"/>
      <c r="C166" s="2">
        <v>1</v>
      </c>
      <c r="D166">
        <v>3</v>
      </c>
      <c r="E166">
        <v>2</v>
      </c>
      <c r="F166">
        <v>4</v>
      </c>
      <c r="G166">
        <v>4</v>
      </c>
      <c r="H166">
        <v>2</v>
      </c>
      <c r="I166">
        <v>2</v>
      </c>
      <c r="J166">
        <v>1</v>
      </c>
      <c r="K166">
        <v>2</v>
      </c>
      <c r="L166">
        <v>2</v>
      </c>
      <c r="M166">
        <v>5</v>
      </c>
      <c r="N166" s="37">
        <v>2</v>
      </c>
      <c r="O166">
        <v>2</v>
      </c>
      <c r="P166">
        <v>2</v>
      </c>
      <c r="Q166">
        <v>4</v>
      </c>
      <c r="R166">
        <v>2</v>
      </c>
      <c r="S166">
        <v>5</v>
      </c>
      <c r="T166">
        <v>1</v>
      </c>
      <c r="U166">
        <v>2</v>
      </c>
      <c r="V166">
        <v>2</v>
      </c>
      <c r="W166">
        <v>2</v>
      </c>
      <c r="X166">
        <v>5</v>
      </c>
      <c r="Y166" s="2">
        <f t="shared" si="4"/>
        <v>54</v>
      </c>
      <c r="Z166" s="3">
        <f t="shared" si="5"/>
        <v>2.7</v>
      </c>
      <c r="AA166" s="1"/>
      <c r="AB166" s="2" t="s">
        <v>699</v>
      </c>
      <c r="AC166">
        <v>0</v>
      </c>
      <c r="AD166" t="s">
        <v>1013</v>
      </c>
      <c r="AE166">
        <v>0</v>
      </c>
      <c r="AF166" t="s">
        <v>525</v>
      </c>
      <c r="AG166">
        <v>20</v>
      </c>
      <c r="AH166" s="1" t="s">
        <v>440</v>
      </c>
    </row>
    <row r="167" spans="1:34" x14ac:dyDescent="0.3">
      <c r="A167" s="30">
        <v>185</v>
      </c>
      <c r="B167" s="1"/>
      <c r="C167" s="2">
        <v>1</v>
      </c>
      <c r="D167">
        <v>3</v>
      </c>
      <c r="E167">
        <v>2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3</v>
      </c>
      <c r="L167">
        <v>4</v>
      </c>
      <c r="M167">
        <v>5</v>
      </c>
      <c r="N167" s="37">
        <v>2</v>
      </c>
      <c r="O167">
        <v>2</v>
      </c>
      <c r="P167">
        <v>2</v>
      </c>
      <c r="Q167">
        <v>2</v>
      </c>
      <c r="R167">
        <v>2</v>
      </c>
      <c r="S167">
        <v>5</v>
      </c>
      <c r="T167">
        <v>5</v>
      </c>
      <c r="U167">
        <v>3</v>
      </c>
      <c r="V167">
        <v>4</v>
      </c>
      <c r="W167">
        <v>3</v>
      </c>
      <c r="X167">
        <v>3</v>
      </c>
      <c r="Y167" s="2">
        <f t="shared" si="4"/>
        <v>58</v>
      </c>
      <c r="Z167" s="3">
        <f t="shared" si="5"/>
        <v>2.9</v>
      </c>
      <c r="AA167" s="1"/>
      <c r="AB167" s="2" t="s">
        <v>1017</v>
      </c>
      <c r="AC167">
        <v>0</v>
      </c>
      <c r="AD167" t="s">
        <v>514</v>
      </c>
      <c r="AE167">
        <v>10</v>
      </c>
      <c r="AF167" t="s">
        <v>520</v>
      </c>
      <c r="AG167" s="3">
        <v>15</v>
      </c>
      <c r="AH167" s="1" t="s">
        <v>440</v>
      </c>
    </row>
    <row r="168" spans="1:34" x14ac:dyDescent="0.3">
      <c r="A168" s="30">
        <v>186</v>
      </c>
      <c r="B168" s="1"/>
      <c r="C168" s="2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5</v>
      </c>
      <c r="K168">
        <v>1</v>
      </c>
      <c r="L168">
        <v>1</v>
      </c>
      <c r="M168">
        <v>5</v>
      </c>
      <c r="N168" s="37">
        <v>2</v>
      </c>
      <c r="O168">
        <v>1</v>
      </c>
      <c r="P168">
        <v>1</v>
      </c>
      <c r="Q168">
        <v>1</v>
      </c>
      <c r="R168">
        <v>1</v>
      </c>
      <c r="S168">
        <v>5</v>
      </c>
      <c r="T168">
        <v>5</v>
      </c>
      <c r="U168">
        <v>1</v>
      </c>
      <c r="V168">
        <v>1</v>
      </c>
      <c r="W168">
        <v>1</v>
      </c>
      <c r="X168">
        <v>5</v>
      </c>
      <c r="Y168" s="2">
        <f t="shared" si="4"/>
        <v>40</v>
      </c>
      <c r="Z168" s="3">
        <f t="shared" si="5"/>
        <v>2</v>
      </c>
      <c r="AA168" s="1"/>
      <c r="AB168" s="2" t="s">
        <v>1019</v>
      </c>
      <c r="AC168">
        <v>0</v>
      </c>
      <c r="AD168" t="s">
        <v>1020</v>
      </c>
      <c r="AE168">
        <v>0</v>
      </c>
      <c r="AF168" t="s">
        <v>1021</v>
      </c>
      <c r="AG168">
        <v>0</v>
      </c>
      <c r="AH168" s="1" t="s">
        <v>440</v>
      </c>
    </row>
    <row r="169" spans="1:34" x14ac:dyDescent="0.3">
      <c r="A169" s="30">
        <v>187</v>
      </c>
      <c r="B169" s="1"/>
      <c r="C169" s="2">
        <v>1</v>
      </c>
      <c r="D169">
        <v>4</v>
      </c>
      <c r="E169">
        <v>3</v>
      </c>
      <c r="F169">
        <v>4</v>
      </c>
      <c r="G169">
        <v>3</v>
      </c>
      <c r="H169">
        <v>3</v>
      </c>
      <c r="I169">
        <v>3</v>
      </c>
      <c r="J169">
        <v>4</v>
      </c>
      <c r="K169">
        <v>4</v>
      </c>
      <c r="L169">
        <v>3</v>
      </c>
      <c r="M169">
        <v>4</v>
      </c>
      <c r="N169" s="37">
        <v>2</v>
      </c>
      <c r="O169">
        <v>3</v>
      </c>
      <c r="P169">
        <v>3</v>
      </c>
      <c r="Q169">
        <v>3</v>
      </c>
      <c r="R169">
        <v>3</v>
      </c>
      <c r="S169">
        <v>4</v>
      </c>
      <c r="T169">
        <v>4</v>
      </c>
      <c r="U169">
        <v>3</v>
      </c>
      <c r="V169">
        <v>3</v>
      </c>
      <c r="W169">
        <v>4</v>
      </c>
      <c r="X169">
        <v>4</v>
      </c>
      <c r="Y169" s="2">
        <f t="shared" si="4"/>
        <v>69</v>
      </c>
      <c r="Z169" s="3">
        <f t="shared" si="5"/>
        <v>3.45</v>
      </c>
      <c r="AA169" s="1"/>
      <c r="AB169" s="2" t="s">
        <v>520</v>
      </c>
      <c r="AC169">
        <v>15</v>
      </c>
      <c r="AD169" t="s">
        <v>514</v>
      </c>
      <c r="AE169">
        <v>10</v>
      </c>
      <c r="AF169" t="s">
        <v>511</v>
      </c>
      <c r="AG169" s="3">
        <v>7</v>
      </c>
      <c r="AH169" s="1" t="s">
        <v>440</v>
      </c>
    </row>
    <row r="170" spans="1:34" x14ac:dyDescent="0.3">
      <c r="A170" s="30">
        <v>188</v>
      </c>
      <c r="B170" s="1"/>
      <c r="C170" s="2">
        <v>1</v>
      </c>
      <c r="D170">
        <v>1</v>
      </c>
      <c r="E170">
        <v>1</v>
      </c>
      <c r="F170">
        <v>1</v>
      </c>
      <c r="G170">
        <v>2</v>
      </c>
      <c r="H170">
        <v>3</v>
      </c>
      <c r="I170">
        <v>1</v>
      </c>
      <c r="J170">
        <v>4</v>
      </c>
      <c r="K170">
        <v>4</v>
      </c>
      <c r="L170">
        <v>3</v>
      </c>
      <c r="M170">
        <v>5</v>
      </c>
      <c r="N170" s="37">
        <v>2</v>
      </c>
      <c r="O170">
        <v>1</v>
      </c>
      <c r="P170">
        <v>1</v>
      </c>
      <c r="Q170">
        <v>1</v>
      </c>
      <c r="R170">
        <v>1</v>
      </c>
      <c r="S170">
        <v>4</v>
      </c>
      <c r="T170">
        <v>5</v>
      </c>
      <c r="U170">
        <v>1</v>
      </c>
      <c r="V170">
        <v>1</v>
      </c>
      <c r="W170">
        <v>1</v>
      </c>
      <c r="X170">
        <v>5</v>
      </c>
      <c r="Y170" s="2">
        <f t="shared" si="4"/>
        <v>46</v>
      </c>
      <c r="Z170" s="3">
        <f t="shared" si="5"/>
        <v>2.2999999999999998</v>
      </c>
      <c r="AA170" s="1"/>
      <c r="AB170" s="2" t="s">
        <v>1027</v>
      </c>
      <c r="AC170">
        <v>0</v>
      </c>
      <c r="AD170" t="s">
        <v>514</v>
      </c>
      <c r="AE170">
        <v>10</v>
      </c>
      <c r="AF170" t="s">
        <v>514</v>
      </c>
      <c r="AG170">
        <v>10</v>
      </c>
      <c r="AH170" s="1" t="s">
        <v>440</v>
      </c>
    </row>
    <row r="171" spans="1:34" x14ac:dyDescent="0.3">
      <c r="A171" s="30">
        <v>189</v>
      </c>
      <c r="B171" s="1"/>
      <c r="C171" s="2">
        <v>1</v>
      </c>
      <c r="D171">
        <v>2</v>
      </c>
      <c r="E171">
        <v>2</v>
      </c>
      <c r="F171">
        <v>4</v>
      </c>
      <c r="G171">
        <v>2</v>
      </c>
      <c r="H171">
        <v>2</v>
      </c>
      <c r="I171">
        <v>2</v>
      </c>
      <c r="J171">
        <v>4</v>
      </c>
      <c r="K171">
        <v>4</v>
      </c>
      <c r="L171">
        <v>3</v>
      </c>
      <c r="M171">
        <v>4</v>
      </c>
      <c r="N171" s="37">
        <v>2</v>
      </c>
      <c r="O171">
        <v>2</v>
      </c>
      <c r="P171">
        <v>2</v>
      </c>
      <c r="Q171">
        <v>2</v>
      </c>
      <c r="R171">
        <v>2</v>
      </c>
      <c r="S171">
        <v>4</v>
      </c>
      <c r="T171">
        <v>4</v>
      </c>
      <c r="U171">
        <v>2</v>
      </c>
      <c r="V171">
        <v>2</v>
      </c>
      <c r="W171">
        <v>2</v>
      </c>
      <c r="X171">
        <v>2</v>
      </c>
      <c r="Y171" s="2">
        <f t="shared" si="4"/>
        <v>53</v>
      </c>
      <c r="Z171" s="3">
        <f t="shared" si="5"/>
        <v>2.65</v>
      </c>
      <c r="AA171" s="1"/>
      <c r="AB171" s="2" t="s">
        <v>1033</v>
      </c>
      <c r="AC171">
        <v>0</v>
      </c>
      <c r="AD171" t="s">
        <v>521</v>
      </c>
      <c r="AE171">
        <v>16</v>
      </c>
      <c r="AF171" s="31" t="s">
        <v>668</v>
      </c>
      <c r="AG171" s="31" t="s">
        <v>668</v>
      </c>
      <c r="AH171" s="1" t="s">
        <v>440</v>
      </c>
    </row>
    <row r="172" spans="1:34" x14ac:dyDescent="0.3">
      <c r="A172" s="30">
        <v>190</v>
      </c>
      <c r="B172" s="1"/>
      <c r="C172" s="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4</v>
      </c>
      <c r="K172">
        <v>1</v>
      </c>
      <c r="L172">
        <v>1</v>
      </c>
      <c r="M172">
        <v>5</v>
      </c>
      <c r="N172" s="37">
        <v>2</v>
      </c>
      <c r="O172">
        <v>1</v>
      </c>
      <c r="P172">
        <v>1</v>
      </c>
      <c r="Q172">
        <v>1</v>
      </c>
      <c r="R172">
        <v>1</v>
      </c>
      <c r="S172">
        <v>5</v>
      </c>
      <c r="T172">
        <v>1</v>
      </c>
      <c r="U172">
        <v>1</v>
      </c>
      <c r="V172">
        <v>1</v>
      </c>
      <c r="W172">
        <v>1</v>
      </c>
      <c r="X172">
        <v>1</v>
      </c>
      <c r="Y172" s="2">
        <f t="shared" si="4"/>
        <v>31</v>
      </c>
      <c r="Z172" s="3">
        <f t="shared" si="5"/>
        <v>1.55</v>
      </c>
      <c r="AA172" s="1"/>
      <c r="AB172" s="2" t="s">
        <v>1036</v>
      </c>
      <c r="AC172">
        <v>0</v>
      </c>
      <c r="AD172" t="s">
        <v>525</v>
      </c>
      <c r="AE172">
        <v>20</v>
      </c>
      <c r="AF172" t="s">
        <v>1037</v>
      </c>
      <c r="AG172">
        <v>0</v>
      </c>
      <c r="AH172" s="1" t="s">
        <v>440</v>
      </c>
    </row>
    <row r="173" spans="1:34" x14ac:dyDescent="0.3">
      <c r="A173" s="30">
        <v>191</v>
      </c>
      <c r="B173" s="1"/>
      <c r="C173" s="2">
        <v>1</v>
      </c>
      <c r="D173">
        <v>1</v>
      </c>
      <c r="E173">
        <v>1</v>
      </c>
      <c r="F173">
        <v>1</v>
      </c>
      <c r="G173">
        <v>1</v>
      </c>
      <c r="H173">
        <v>3</v>
      </c>
      <c r="I173">
        <v>2</v>
      </c>
      <c r="J173">
        <v>2</v>
      </c>
      <c r="K173">
        <v>2</v>
      </c>
      <c r="L173">
        <v>2</v>
      </c>
      <c r="M173">
        <v>4</v>
      </c>
      <c r="N173" s="37">
        <v>2</v>
      </c>
      <c r="O173">
        <v>2</v>
      </c>
      <c r="P173">
        <v>1</v>
      </c>
      <c r="Q173">
        <v>2</v>
      </c>
      <c r="R173">
        <v>1</v>
      </c>
      <c r="S173">
        <v>4</v>
      </c>
      <c r="T173">
        <v>3</v>
      </c>
      <c r="U173">
        <v>1</v>
      </c>
      <c r="V173">
        <v>1</v>
      </c>
      <c r="W173">
        <v>1</v>
      </c>
      <c r="X173">
        <v>4</v>
      </c>
      <c r="Y173" s="2">
        <f t="shared" si="4"/>
        <v>39</v>
      </c>
      <c r="Z173" s="3">
        <f t="shared" si="5"/>
        <v>1.95</v>
      </c>
      <c r="AA173" s="1"/>
      <c r="AB173" s="2" t="s">
        <v>1042</v>
      </c>
      <c r="AC173">
        <v>0</v>
      </c>
      <c r="AD173" t="s">
        <v>521</v>
      </c>
      <c r="AE173">
        <v>16</v>
      </c>
      <c r="AF173" t="s">
        <v>514</v>
      </c>
      <c r="AG173" s="3">
        <v>10</v>
      </c>
      <c r="AH173" s="1" t="s">
        <v>440</v>
      </c>
    </row>
    <row r="174" spans="1:34" x14ac:dyDescent="0.3">
      <c r="A174" s="30">
        <v>192</v>
      </c>
      <c r="B174" s="1"/>
      <c r="C174" s="2">
        <v>1</v>
      </c>
      <c r="D174">
        <v>1</v>
      </c>
      <c r="E174">
        <v>1</v>
      </c>
      <c r="F174">
        <v>4</v>
      </c>
      <c r="G174">
        <v>2</v>
      </c>
      <c r="H174">
        <v>2</v>
      </c>
      <c r="I174">
        <v>2</v>
      </c>
      <c r="J174">
        <v>5</v>
      </c>
      <c r="K174">
        <v>2</v>
      </c>
      <c r="L174">
        <v>2</v>
      </c>
      <c r="M174">
        <v>5</v>
      </c>
      <c r="N174" s="37">
        <v>2</v>
      </c>
      <c r="O174">
        <v>1</v>
      </c>
      <c r="P174">
        <v>1</v>
      </c>
      <c r="Q174">
        <v>1</v>
      </c>
      <c r="R174">
        <v>1</v>
      </c>
      <c r="S174">
        <v>3</v>
      </c>
      <c r="T174">
        <v>2</v>
      </c>
      <c r="U174">
        <v>1</v>
      </c>
      <c r="V174">
        <v>1</v>
      </c>
      <c r="W174">
        <v>1</v>
      </c>
      <c r="X174">
        <v>4</v>
      </c>
      <c r="Y174" s="2">
        <f t="shared" si="4"/>
        <v>42</v>
      </c>
      <c r="Z174" s="3">
        <f t="shared" si="5"/>
        <v>2.1</v>
      </c>
      <c r="AA174" s="1"/>
      <c r="AB174" s="2" t="s">
        <v>520</v>
      </c>
      <c r="AC174">
        <v>15</v>
      </c>
      <c r="AD174" t="s">
        <v>514</v>
      </c>
      <c r="AE174">
        <v>10</v>
      </c>
      <c r="AF174" t="s">
        <v>511</v>
      </c>
      <c r="AG174" s="3">
        <v>7</v>
      </c>
      <c r="AH174" s="1" t="s">
        <v>440</v>
      </c>
    </row>
    <row r="175" spans="1:34" x14ac:dyDescent="0.3">
      <c r="A175" s="30">
        <v>193</v>
      </c>
      <c r="B175" s="1"/>
      <c r="C175" s="2">
        <v>1</v>
      </c>
      <c r="D175">
        <v>2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2</v>
      </c>
      <c r="K175">
        <v>2</v>
      </c>
      <c r="L175">
        <v>2</v>
      </c>
      <c r="M175">
        <v>4</v>
      </c>
      <c r="N175" s="37">
        <v>2</v>
      </c>
      <c r="O175">
        <v>1</v>
      </c>
      <c r="P175">
        <v>1</v>
      </c>
      <c r="Q175">
        <v>1</v>
      </c>
      <c r="R175">
        <v>1</v>
      </c>
      <c r="S175">
        <v>4</v>
      </c>
      <c r="T175">
        <v>4</v>
      </c>
      <c r="U175">
        <v>1</v>
      </c>
      <c r="V175">
        <v>1</v>
      </c>
      <c r="W175">
        <v>1</v>
      </c>
      <c r="X175">
        <v>1</v>
      </c>
      <c r="Y175" s="2">
        <f t="shared" si="4"/>
        <v>33</v>
      </c>
      <c r="Z175" s="3">
        <f t="shared" si="5"/>
        <v>1.65</v>
      </c>
      <c r="AA175" s="1"/>
      <c r="AB175" t="s">
        <v>521</v>
      </c>
      <c r="AC175">
        <v>16</v>
      </c>
      <c r="AD175" t="s">
        <v>520</v>
      </c>
      <c r="AE175">
        <v>15</v>
      </c>
      <c r="AF175" t="s">
        <v>514</v>
      </c>
      <c r="AG175" s="3">
        <v>10</v>
      </c>
      <c r="AH175" s="1" t="s">
        <v>440</v>
      </c>
    </row>
    <row r="176" spans="1:34" x14ac:dyDescent="0.3">
      <c r="A176" s="30">
        <v>194</v>
      </c>
      <c r="B176" s="1"/>
      <c r="C176" s="2">
        <v>1</v>
      </c>
      <c r="D176">
        <v>4</v>
      </c>
      <c r="E176">
        <v>2</v>
      </c>
      <c r="F176">
        <v>3</v>
      </c>
      <c r="G176">
        <v>2</v>
      </c>
      <c r="H176">
        <v>4</v>
      </c>
      <c r="I176">
        <v>2</v>
      </c>
      <c r="J176">
        <v>3</v>
      </c>
      <c r="K176">
        <v>3</v>
      </c>
      <c r="L176">
        <v>4</v>
      </c>
      <c r="M176">
        <v>5</v>
      </c>
      <c r="N176" s="37">
        <v>2</v>
      </c>
      <c r="O176">
        <v>3</v>
      </c>
      <c r="P176">
        <v>2</v>
      </c>
      <c r="Q176">
        <v>3</v>
      </c>
      <c r="R176">
        <v>2</v>
      </c>
      <c r="S176">
        <v>4</v>
      </c>
      <c r="T176">
        <v>1</v>
      </c>
      <c r="U176">
        <v>1</v>
      </c>
      <c r="V176">
        <v>3</v>
      </c>
      <c r="W176">
        <v>3</v>
      </c>
      <c r="X176">
        <v>4</v>
      </c>
      <c r="Y176" s="2">
        <f t="shared" si="4"/>
        <v>58</v>
      </c>
      <c r="Z176" s="3">
        <f t="shared" si="5"/>
        <v>2.9</v>
      </c>
      <c r="AA176" s="1"/>
      <c r="AB176" s="2" t="s">
        <v>1049</v>
      </c>
      <c r="AC176">
        <v>0</v>
      </c>
      <c r="AD176" t="s">
        <v>513</v>
      </c>
      <c r="AE176">
        <v>9</v>
      </c>
      <c r="AF176" t="s">
        <v>514</v>
      </c>
      <c r="AG176" s="3">
        <v>10</v>
      </c>
      <c r="AH176" s="1" t="s">
        <v>440</v>
      </c>
    </row>
    <row r="177" spans="1:34" x14ac:dyDescent="0.3">
      <c r="A177" s="30">
        <v>196</v>
      </c>
      <c r="B177" s="1"/>
      <c r="C177" s="2">
        <v>1</v>
      </c>
      <c r="D177">
        <v>2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2</v>
      </c>
      <c r="K177">
        <v>2</v>
      </c>
      <c r="L177">
        <v>2</v>
      </c>
      <c r="M177">
        <v>4</v>
      </c>
      <c r="N177" s="37">
        <v>2</v>
      </c>
      <c r="O177">
        <v>2</v>
      </c>
      <c r="P177">
        <v>2</v>
      </c>
      <c r="Q177">
        <v>2</v>
      </c>
      <c r="R177">
        <v>2</v>
      </c>
      <c r="S177">
        <v>5</v>
      </c>
      <c r="T177">
        <v>5</v>
      </c>
      <c r="U177">
        <v>2</v>
      </c>
      <c r="V177">
        <v>2</v>
      </c>
      <c r="W177">
        <v>2</v>
      </c>
      <c r="X177">
        <v>3</v>
      </c>
      <c r="Y177" s="2">
        <f t="shared" si="4"/>
        <v>49</v>
      </c>
      <c r="Z177" s="3">
        <f t="shared" si="5"/>
        <v>2.4500000000000002</v>
      </c>
      <c r="AA177" s="1"/>
      <c r="AB177" t="s">
        <v>521</v>
      </c>
      <c r="AC177">
        <v>16</v>
      </c>
      <c r="AD177" t="s">
        <v>514</v>
      </c>
      <c r="AE177">
        <v>10</v>
      </c>
      <c r="AF177" t="s">
        <v>520</v>
      </c>
      <c r="AG177" s="3">
        <v>15</v>
      </c>
      <c r="AH177" s="1" t="s">
        <v>440</v>
      </c>
    </row>
    <row r="178" spans="1:34" ht="15" thickBot="1" x14ac:dyDescent="0.35">
      <c r="A178" s="28">
        <v>197</v>
      </c>
      <c r="B178" s="1"/>
      <c r="C178" s="4">
        <v>1</v>
      </c>
      <c r="D178" s="5">
        <v>2</v>
      </c>
      <c r="E178" s="5">
        <v>2</v>
      </c>
      <c r="F178" s="5">
        <v>3</v>
      </c>
      <c r="G178" s="5">
        <v>2</v>
      </c>
      <c r="H178" s="5">
        <v>2</v>
      </c>
      <c r="I178" s="5">
        <v>2</v>
      </c>
      <c r="J178" s="5">
        <v>4</v>
      </c>
      <c r="K178" s="5">
        <v>2</v>
      </c>
      <c r="L178" s="5">
        <v>2</v>
      </c>
      <c r="M178" s="5">
        <v>4</v>
      </c>
      <c r="N178" s="38">
        <v>2</v>
      </c>
      <c r="O178" s="5">
        <v>2</v>
      </c>
      <c r="P178" s="5">
        <v>2</v>
      </c>
      <c r="Q178" s="5">
        <v>2</v>
      </c>
      <c r="R178" s="5">
        <v>2</v>
      </c>
      <c r="S178" s="5">
        <v>4</v>
      </c>
      <c r="T178" s="5">
        <v>2</v>
      </c>
      <c r="U178" s="5">
        <v>2</v>
      </c>
      <c r="V178" s="5">
        <v>2</v>
      </c>
      <c r="W178" s="5">
        <v>2</v>
      </c>
      <c r="X178" s="5">
        <v>2</v>
      </c>
      <c r="Y178" s="4">
        <f t="shared" si="4"/>
        <v>47</v>
      </c>
      <c r="Z178" s="6">
        <f t="shared" si="5"/>
        <v>2.35</v>
      </c>
      <c r="AA178" s="1"/>
      <c r="AB178" s="4" t="s">
        <v>520</v>
      </c>
      <c r="AC178" s="5">
        <v>15</v>
      </c>
      <c r="AD178" t="s">
        <v>514</v>
      </c>
      <c r="AE178" s="5">
        <v>10</v>
      </c>
      <c r="AF178" s="5" t="s">
        <v>511</v>
      </c>
      <c r="AG178" s="6">
        <v>7</v>
      </c>
      <c r="AH178" s="1" t="s">
        <v>440</v>
      </c>
    </row>
    <row r="179" spans="1:3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3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x14ac:dyDescent="0.3">
      <c r="A180" s="1"/>
      <c r="B180" s="1"/>
      <c r="C180" s="1"/>
      <c r="D180" t="s">
        <v>1067</v>
      </c>
      <c r="E180" t="s">
        <v>1067</v>
      </c>
      <c r="F180" t="s">
        <v>1067</v>
      </c>
      <c r="G180" t="s">
        <v>1067</v>
      </c>
      <c r="H180" t="s">
        <v>1067</v>
      </c>
      <c r="I180" t="s">
        <v>1067</v>
      </c>
      <c r="J180" t="s">
        <v>1067</v>
      </c>
      <c r="K180" t="s">
        <v>1067</v>
      </c>
      <c r="L180" t="s">
        <v>1067</v>
      </c>
      <c r="M180" t="s">
        <v>1067</v>
      </c>
      <c r="N180" t="s">
        <v>1067</v>
      </c>
      <c r="O180" t="s">
        <v>1067</v>
      </c>
      <c r="P180" t="s">
        <v>1067</v>
      </c>
      <c r="Q180" t="s">
        <v>1067</v>
      </c>
      <c r="R180" t="s">
        <v>1067</v>
      </c>
      <c r="S180" t="s">
        <v>1067</v>
      </c>
      <c r="T180" t="s">
        <v>1067</v>
      </c>
      <c r="U180" t="s">
        <v>1067</v>
      </c>
      <c r="V180" t="s">
        <v>1067</v>
      </c>
      <c r="W180" t="s">
        <v>1067</v>
      </c>
      <c r="X180" t="s">
        <v>1067</v>
      </c>
      <c r="Y180" t="s">
        <v>1069</v>
      </c>
      <c r="Z180" t="s">
        <v>1070</v>
      </c>
      <c r="AA180" s="1" t="s">
        <v>440</v>
      </c>
      <c r="AB180" s="1"/>
      <c r="AC180" s="1"/>
      <c r="AD180" s="1"/>
      <c r="AE180" s="1"/>
      <c r="AF180" s="1"/>
      <c r="AG180" s="1"/>
      <c r="AH180" s="1"/>
    </row>
    <row r="181" spans="1:34" x14ac:dyDescent="0.3">
      <c r="A181" s="1"/>
      <c r="B181" s="1"/>
      <c r="C181" s="1"/>
      <c r="D181">
        <f t="shared" ref="D181:X181" si="6">COUNTIF(D4:D178,1)</f>
        <v>73</v>
      </c>
      <c r="E181">
        <f t="shared" si="6"/>
        <v>77</v>
      </c>
      <c r="F181">
        <f t="shared" si="6"/>
        <v>54</v>
      </c>
      <c r="G181">
        <f t="shared" si="6"/>
        <v>57</v>
      </c>
      <c r="H181">
        <f t="shared" si="6"/>
        <v>67</v>
      </c>
      <c r="I181">
        <f t="shared" si="6"/>
        <v>80</v>
      </c>
      <c r="J181">
        <f t="shared" si="6"/>
        <v>28</v>
      </c>
      <c r="K181">
        <f t="shared" si="6"/>
        <v>51</v>
      </c>
      <c r="L181">
        <f t="shared" si="6"/>
        <v>48</v>
      </c>
      <c r="M181">
        <f t="shared" si="6"/>
        <v>3</v>
      </c>
      <c r="N181">
        <f t="shared" si="6"/>
        <v>0</v>
      </c>
      <c r="O181">
        <f t="shared" si="6"/>
        <v>74</v>
      </c>
      <c r="P181">
        <f t="shared" si="6"/>
        <v>75</v>
      </c>
      <c r="Q181">
        <f t="shared" si="6"/>
        <v>68</v>
      </c>
      <c r="R181">
        <f t="shared" si="6"/>
        <v>76</v>
      </c>
      <c r="S181">
        <f t="shared" si="6"/>
        <v>2</v>
      </c>
      <c r="T181">
        <f t="shared" si="6"/>
        <v>27</v>
      </c>
      <c r="U181">
        <f t="shared" si="6"/>
        <v>83</v>
      </c>
      <c r="V181">
        <f t="shared" si="6"/>
        <v>76</v>
      </c>
      <c r="W181">
        <f t="shared" si="6"/>
        <v>75</v>
      </c>
      <c r="X181">
        <f t="shared" si="6"/>
        <v>30</v>
      </c>
      <c r="Y181">
        <f>ROUND(AVERAGE(Y4:Y178), 2)</f>
        <v>47.93</v>
      </c>
      <c r="Z181">
        <f>ROUND(AVERAGE(Z4:Z178), 2)</f>
        <v>2.4</v>
      </c>
      <c r="AA181" s="1"/>
      <c r="AB181" s="27" t="s">
        <v>177</v>
      </c>
      <c r="AD181" s="27" t="s">
        <v>177</v>
      </c>
      <c r="AF181" s="27" t="s">
        <v>177</v>
      </c>
      <c r="AH181" s="1"/>
    </row>
    <row r="182" spans="1:34" x14ac:dyDescent="0.3">
      <c r="A182" s="1"/>
      <c r="B182" s="1"/>
      <c r="C182" s="1"/>
      <c r="D182" t="s">
        <v>1093</v>
      </c>
      <c r="E182" t="s">
        <v>1093</v>
      </c>
      <c r="F182" t="s">
        <v>1093</v>
      </c>
      <c r="G182" t="s">
        <v>1093</v>
      </c>
      <c r="H182" t="s">
        <v>1093</v>
      </c>
      <c r="I182" t="s">
        <v>1093</v>
      </c>
      <c r="J182" t="s">
        <v>1093</v>
      </c>
      <c r="K182" t="s">
        <v>1093</v>
      </c>
      <c r="L182" t="s">
        <v>1093</v>
      </c>
      <c r="M182" t="s">
        <v>1093</v>
      </c>
      <c r="N182" t="s">
        <v>1093</v>
      </c>
      <c r="O182" t="s">
        <v>1093</v>
      </c>
      <c r="P182" t="s">
        <v>1093</v>
      </c>
      <c r="Q182" t="s">
        <v>1093</v>
      </c>
      <c r="R182" t="s">
        <v>1093</v>
      </c>
      <c r="S182" t="s">
        <v>1093</v>
      </c>
      <c r="T182" t="s">
        <v>1093</v>
      </c>
      <c r="U182" t="s">
        <v>1093</v>
      </c>
      <c r="V182" t="s">
        <v>1093</v>
      </c>
      <c r="W182" t="s">
        <v>1093</v>
      </c>
      <c r="X182" t="s">
        <v>1093</v>
      </c>
      <c r="Y182" t="s">
        <v>1094</v>
      </c>
      <c r="Z182" t="s">
        <v>1094</v>
      </c>
      <c r="AA182" s="1"/>
      <c r="AB182" s="72" t="s">
        <v>505</v>
      </c>
      <c r="AC182">
        <f>COUNTIF(AC4:AC178,1)</f>
        <v>2</v>
      </c>
      <c r="AD182" s="72" t="s">
        <v>505</v>
      </c>
      <c r="AE182">
        <f>COUNTIF(AE4:AE178,1)</f>
        <v>0</v>
      </c>
      <c r="AF182" s="72" t="s">
        <v>505</v>
      </c>
      <c r="AG182">
        <f>COUNTIF(AG4:AG178,1)</f>
        <v>0</v>
      </c>
      <c r="AH182" s="1"/>
    </row>
    <row r="183" spans="1:34" x14ac:dyDescent="0.3">
      <c r="A183" s="1"/>
      <c r="B183" s="1"/>
      <c r="C183" s="1"/>
      <c r="D183">
        <f t="shared" ref="D183:X183" si="7">COUNTIF(D4:D178,2)</f>
        <v>59</v>
      </c>
      <c r="E183">
        <f t="shared" si="7"/>
        <v>68</v>
      </c>
      <c r="F183">
        <f t="shared" si="7"/>
        <v>44</v>
      </c>
      <c r="G183">
        <f t="shared" si="7"/>
        <v>66</v>
      </c>
      <c r="H183">
        <f t="shared" si="7"/>
        <v>65</v>
      </c>
      <c r="I183">
        <f t="shared" si="7"/>
        <v>72</v>
      </c>
      <c r="J183">
        <f t="shared" si="7"/>
        <v>18</v>
      </c>
      <c r="K183">
        <f t="shared" si="7"/>
        <v>53</v>
      </c>
      <c r="L183">
        <f t="shared" si="7"/>
        <v>55</v>
      </c>
      <c r="M183">
        <f t="shared" si="7"/>
        <v>2</v>
      </c>
      <c r="N183">
        <f t="shared" si="7"/>
        <v>175</v>
      </c>
      <c r="O183">
        <f t="shared" si="7"/>
        <v>68</v>
      </c>
      <c r="P183">
        <f t="shared" si="7"/>
        <v>73</v>
      </c>
      <c r="Q183">
        <f t="shared" si="7"/>
        <v>62</v>
      </c>
      <c r="R183">
        <f t="shared" si="7"/>
        <v>68</v>
      </c>
      <c r="S183">
        <f t="shared" si="7"/>
        <v>8</v>
      </c>
      <c r="T183">
        <f t="shared" si="7"/>
        <v>44</v>
      </c>
      <c r="U183">
        <f t="shared" si="7"/>
        <v>54</v>
      </c>
      <c r="V183">
        <f t="shared" si="7"/>
        <v>62</v>
      </c>
      <c r="W183">
        <f t="shared" si="7"/>
        <v>60</v>
      </c>
      <c r="X183">
        <f t="shared" si="7"/>
        <v>34</v>
      </c>
      <c r="Y183" s="56" t="s">
        <v>1104</v>
      </c>
      <c r="Z183" s="71">
        <v>42009</v>
      </c>
      <c r="AA183" s="1"/>
      <c r="AB183" s="27" t="s">
        <v>178</v>
      </c>
      <c r="AD183" s="27" t="s">
        <v>178</v>
      </c>
      <c r="AF183" s="27" t="s">
        <v>178</v>
      </c>
      <c r="AH183" s="1"/>
    </row>
    <row r="184" spans="1:34" x14ac:dyDescent="0.3">
      <c r="A184" s="1"/>
      <c r="B184" s="1"/>
      <c r="C184" s="1"/>
      <c r="D184" t="s">
        <v>1112</v>
      </c>
      <c r="E184" t="s">
        <v>1112</v>
      </c>
      <c r="F184" t="s">
        <v>1112</v>
      </c>
      <c r="G184" t="s">
        <v>1112</v>
      </c>
      <c r="H184" t="s">
        <v>1112</v>
      </c>
      <c r="I184" t="s">
        <v>1112</v>
      </c>
      <c r="J184" t="s">
        <v>1112</v>
      </c>
      <c r="K184" t="s">
        <v>1112</v>
      </c>
      <c r="L184" t="s">
        <v>1112</v>
      </c>
      <c r="M184" t="s">
        <v>1112</v>
      </c>
      <c r="N184" t="s">
        <v>1112</v>
      </c>
      <c r="O184" t="s">
        <v>1112</v>
      </c>
      <c r="P184" t="s">
        <v>1112</v>
      </c>
      <c r="Q184" t="s">
        <v>1112</v>
      </c>
      <c r="R184" t="s">
        <v>1112</v>
      </c>
      <c r="S184" t="s">
        <v>1112</v>
      </c>
      <c r="T184" t="s">
        <v>1112</v>
      </c>
      <c r="U184" t="s">
        <v>1112</v>
      </c>
      <c r="V184" t="s">
        <v>1112</v>
      </c>
      <c r="W184" t="s">
        <v>1112</v>
      </c>
      <c r="X184" t="s">
        <v>1112</v>
      </c>
      <c r="Y184" t="s">
        <v>1113</v>
      </c>
      <c r="Z184" t="s">
        <v>1114</v>
      </c>
      <c r="AA184" s="1"/>
      <c r="AB184" s="72" t="s">
        <v>506</v>
      </c>
      <c r="AC184">
        <f>COUNTIF(AC4:AC178,2)</f>
        <v>0</v>
      </c>
      <c r="AD184" s="72" t="s">
        <v>506</v>
      </c>
      <c r="AE184">
        <f>COUNTIF(AE4:AE178,2)</f>
        <v>0</v>
      </c>
      <c r="AF184" s="72" t="s">
        <v>506</v>
      </c>
      <c r="AG184">
        <f>COUNTIF(AG4:AG178,2)</f>
        <v>1</v>
      </c>
      <c r="AH184" s="1"/>
    </row>
    <row r="185" spans="1:34" x14ac:dyDescent="0.3">
      <c r="A185" s="1"/>
      <c r="B185" s="1"/>
      <c r="C185" s="1"/>
      <c r="D185">
        <f t="shared" ref="D185:X185" si="8">COUNTIF(D4:D178,3)</f>
        <v>11</v>
      </c>
      <c r="E185">
        <f t="shared" si="8"/>
        <v>17</v>
      </c>
      <c r="F185">
        <f t="shared" si="8"/>
        <v>27</v>
      </c>
      <c r="G185">
        <f t="shared" si="8"/>
        <v>23</v>
      </c>
      <c r="H185">
        <f t="shared" si="8"/>
        <v>25</v>
      </c>
      <c r="I185">
        <f t="shared" si="8"/>
        <v>17</v>
      </c>
      <c r="J185">
        <f t="shared" si="8"/>
        <v>28</v>
      </c>
      <c r="K185">
        <f t="shared" si="8"/>
        <v>27</v>
      </c>
      <c r="L185">
        <f t="shared" si="8"/>
        <v>28</v>
      </c>
      <c r="M185">
        <f t="shared" si="8"/>
        <v>3</v>
      </c>
      <c r="N185">
        <f t="shared" si="8"/>
        <v>0</v>
      </c>
      <c r="O185">
        <f t="shared" si="8"/>
        <v>14</v>
      </c>
      <c r="P185">
        <f t="shared" si="8"/>
        <v>13</v>
      </c>
      <c r="Q185">
        <f t="shared" si="8"/>
        <v>22</v>
      </c>
      <c r="R185">
        <f t="shared" si="8"/>
        <v>20</v>
      </c>
      <c r="S185">
        <f t="shared" si="8"/>
        <v>10</v>
      </c>
      <c r="T185">
        <f t="shared" si="8"/>
        <v>23</v>
      </c>
      <c r="U185">
        <f t="shared" si="8"/>
        <v>21</v>
      </c>
      <c r="V185">
        <f t="shared" si="8"/>
        <v>28</v>
      </c>
      <c r="W185">
        <f t="shared" si="8"/>
        <v>28</v>
      </c>
      <c r="X185">
        <f t="shared" si="8"/>
        <v>34</v>
      </c>
      <c r="Y185">
        <f>MAX(Y4:Y178)</f>
        <v>78</v>
      </c>
      <c r="Z185">
        <f>MAX(Z4:Z178)</f>
        <v>3.9</v>
      </c>
      <c r="AA185" s="1"/>
      <c r="AB185" s="27" t="s">
        <v>179</v>
      </c>
      <c r="AD185" s="27" t="s">
        <v>179</v>
      </c>
      <c r="AF185" s="27" t="s">
        <v>179</v>
      </c>
      <c r="AH185" s="1"/>
    </row>
    <row r="186" spans="1:34" x14ac:dyDescent="0.3">
      <c r="A186" s="1"/>
      <c r="B186" s="1"/>
      <c r="C186" s="1"/>
      <c r="D186" t="s">
        <v>1130</v>
      </c>
      <c r="E186" t="s">
        <v>1130</v>
      </c>
      <c r="F186" t="s">
        <v>1130</v>
      </c>
      <c r="G186" t="s">
        <v>1130</v>
      </c>
      <c r="H186" t="s">
        <v>1130</v>
      </c>
      <c r="I186" t="s">
        <v>1130</v>
      </c>
      <c r="J186" t="s">
        <v>1130</v>
      </c>
      <c r="K186" t="s">
        <v>1130</v>
      </c>
      <c r="L186" t="s">
        <v>1130</v>
      </c>
      <c r="M186" t="s">
        <v>1130</v>
      </c>
      <c r="N186" t="s">
        <v>1130</v>
      </c>
      <c r="O186" t="s">
        <v>1130</v>
      </c>
      <c r="P186" t="s">
        <v>1130</v>
      </c>
      <c r="Q186" t="s">
        <v>1130</v>
      </c>
      <c r="R186" t="s">
        <v>1130</v>
      </c>
      <c r="S186" t="s">
        <v>1130</v>
      </c>
      <c r="T186" t="s">
        <v>1130</v>
      </c>
      <c r="U186" t="s">
        <v>1130</v>
      </c>
      <c r="V186" t="s">
        <v>1130</v>
      </c>
      <c r="W186" t="s">
        <v>1130</v>
      </c>
      <c r="X186" t="s">
        <v>1130</v>
      </c>
      <c r="Y186" t="s">
        <v>1131</v>
      </c>
      <c r="Z186" t="s">
        <v>1132</v>
      </c>
      <c r="AA186" s="1"/>
      <c r="AB186" s="72" t="s">
        <v>507</v>
      </c>
      <c r="AC186">
        <f>COUNTIF(AC4:AC178,3)</f>
        <v>2</v>
      </c>
      <c r="AD186" s="72" t="s">
        <v>507</v>
      </c>
      <c r="AE186">
        <f>COUNTIF(AE4:AE178,3)</f>
        <v>5</v>
      </c>
      <c r="AF186" s="72" t="s">
        <v>507</v>
      </c>
      <c r="AG186">
        <f>COUNTIF(AG4:AG178,3)</f>
        <v>11</v>
      </c>
      <c r="AH186" s="1"/>
    </row>
    <row r="187" spans="1:34" x14ac:dyDescent="0.3">
      <c r="A187" s="1"/>
      <c r="B187" s="1"/>
      <c r="C187" s="1"/>
      <c r="D187">
        <f t="shared" ref="D187:X187" si="9">COUNTIF(D4:D178,4)</f>
        <v>30</v>
      </c>
      <c r="E187">
        <f t="shared" si="9"/>
        <v>8</v>
      </c>
      <c r="F187">
        <f t="shared" si="9"/>
        <v>40</v>
      </c>
      <c r="G187">
        <f t="shared" si="9"/>
        <v>26</v>
      </c>
      <c r="H187">
        <f t="shared" si="9"/>
        <v>16</v>
      </c>
      <c r="I187">
        <f t="shared" si="9"/>
        <v>5</v>
      </c>
      <c r="J187">
        <f t="shared" si="9"/>
        <v>73</v>
      </c>
      <c r="K187">
        <f t="shared" si="9"/>
        <v>37</v>
      </c>
      <c r="L187">
        <f t="shared" si="9"/>
        <v>33</v>
      </c>
      <c r="M187">
        <f t="shared" si="9"/>
        <v>91</v>
      </c>
      <c r="N187">
        <f t="shared" si="9"/>
        <v>0</v>
      </c>
      <c r="O187">
        <f t="shared" si="9"/>
        <v>18</v>
      </c>
      <c r="P187">
        <f t="shared" si="9"/>
        <v>13</v>
      </c>
      <c r="Q187">
        <f t="shared" si="9"/>
        <v>21</v>
      </c>
      <c r="R187">
        <f t="shared" si="9"/>
        <v>9</v>
      </c>
      <c r="S187">
        <f t="shared" si="9"/>
        <v>90</v>
      </c>
      <c r="T187">
        <f t="shared" si="9"/>
        <v>47</v>
      </c>
      <c r="U187">
        <f t="shared" si="9"/>
        <v>14</v>
      </c>
      <c r="V187">
        <f t="shared" si="9"/>
        <v>9</v>
      </c>
      <c r="W187">
        <f t="shared" si="9"/>
        <v>10</v>
      </c>
      <c r="X187">
        <f t="shared" si="9"/>
        <v>58</v>
      </c>
      <c r="Y187">
        <f>MIN(Y4:Y178)</f>
        <v>22</v>
      </c>
      <c r="Z187">
        <f>MIN(Z4:Z178)</f>
        <v>1.1000000000000001</v>
      </c>
      <c r="AA187" s="1"/>
      <c r="AB187" s="27" t="s">
        <v>180</v>
      </c>
      <c r="AD187" s="27" t="s">
        <v>180</v>
      </c>
      <c r="AF187" s="27" t="s">
        <v>180</v>
      </c>
      <c r="AH187" s="1"/>
    </row>
    <row r="188" spans="1:34" x14ac:dyDescent="0.3">
      <c r="A188" s="1"/>
      <c r="B188" s="1"/>
      <c r="C188" s="1"/>
      <c r="D188" t="s">
        <v>1142</v>
      </c>
      <c r="E188" t="s">
        <v>1142</v>
      </c>
      <c r="F188" t="s">
        <v>1142</v>
      </c>
      <c r="G188" t="s">
        <v>1142</v>
      </c>
      <c r="H188" t="s">
        <v>1142</v>
      </c>
      <c r="I188" t="s">
        <v>1142</v>
      </c>
      <c r="J188" t="s">
        <v>1142</v>
      </c>
      <c r="K188" t="s">
        <v>1142</v>
      </c>
      <c r="L188" t="s">
        <v>1142</v>
      </c>
      <c r="M188" t="s">
        <v>1142</v>
      </c>
      <c r="N188" t="s">
        <v>1142</v>
      </c>
      <c r="O188" t="s">
        <v>1142</v>
      </c>
      <c r="P188" t="s">
        <v>1142</v>
      </c>
      <c r="Q188" t="s">
        <v>1142</v>
      </c>
      <c r="R188" t="s">
        <v>1142</v>
      </c>
      <c r="S188" t="s">
        <v>1142</v>
      </c>
      <c r="T188" t="s">
        <v>1142</v>
      </c>
      <c r="U188" t="s">
        <v>1142</v>
      </c>
      <c r="V188" t="s">
        <v>1142</v>
      </c>
      <c r="W188" t="s">
        <v>1142</v>
      </c>
      <c r="X188" t="s">
        <v>1142</v>
      </c>
      <c r="Y188" t="s">
        <v>1068</v>
      </c>
      <c r="Z188" s="1"/>
      <c r="AA188" s="1"/>
      <c r="AB188" s="72" t="s">
        <v>508</v>
      </c>
      <c r="AC188">
        <f>COUNTIF(AC4:AC178,4)</f>
        <v>0</v>
      </c>
      <c r="AD188" s="72" t="s">
        <v>508</v>
      </c>
      <c r="AE188">
        <f>COUNTIF(AE4:AE178,4)</f>
        <v>1</v>
      </c>
      <c r="AF188" s="72" t="s">
        <v>508</v>
      </c>
      <c r="AG188">
        <f>COUNTIF(AG4:AG178,4)</f>
        <v>0</v>
      </c>
      <c r="AH188" s="1"/>
    </row>
    <row r="189" spans="1:34" x14ac:dyDescent="0.3">
      <c r="A189" s="1"/>
      <c r="B189" s="1"/>
      <c r="C189" s="1"/>
      <c r="D189">
        <f t="shared" ref="D189:X189" si="10">COUNTIF(D4:D178,5)</f>
        <v>2</v>
      </c>
      <c r="E189">
        <f t="shared" si="10"/>
        <v>5</v>
      </c>
      <c r="F189">
        <f t="shared" si="10"/>
        <v>9</v>
      </c>
      <c r="G189">
        <f t="shared" si="10"/>
        <v>3</v>
      </c>
      <c r="H189">
        <f t="shared" si="10"/>
        <v>1</v>
      </c>
      <c r="I189">
        <f t="shared" si="10"/>
        <v>1</v>
      </c>
      <c r="J189">
        <f t="shared" si="10"/>
        <v>28</v>
      </c>
      <c r="K189">
        <f t="shared" si="10"/>
        <v>7</v>
      </c>
      <c r="L189">
        <f t="shared" si="10"/>
        <v>11</v>
      </c>
      <c r="M189">
        <f t="shared" si="10"/>
        <v>76</v>
      </c>
      <c r="N189">
        <f t="shared" si="10"/>
        <v>0</v>
      </c>
      <c r="O189">
        <f t="shared" si="10"/>
        <v>1</v>
      </c>
      <c r="P189">
        <f t="shared" si="10"/>
        <v>0</v>
      </c>
      <c r="Q189">
        <f t="shared" si="10"/>
        <v>2</v>
      </c>
      <c r="R189">
        <f t="shared" si="10"/>
        <v>1</v>
      </c>
      <c r="S189">
        <f t="shared" si="10"/>
        <v>65</v>
      </c>
      <c r="T189">
        <f t="shared" si="10"/>
        <v>34</v>
      </c>
      <c r="U189">
        <f t="shared" si="10"/>
        <v>3</v>
      </c>
      <c r="V189">
        <f t="shared" si="10"/>
        <v>0</v>
      </c>
      <c r="W189">
        <f t="shared" si="10"/>
        <v>2</v>
      </c>
      <c r="X189">
        <f t="shared" si="10"/>
        <v>18</v>
      </c>
      <c r="Y189">
        <f>COUNT(Y4:Y178)</f>
        <v>175</v>
      </c>
      <c r="Z189" s="1"/>
      <c r="AA189" s="1"/>
      <c r="AB189" s="27" t="s">
        <v>181</v>
      </c>
      <c r="AD189" s="27" t="s">
        <v>181</v>
      </c>
      <c r="AF189" s="27" t="s">
        <v>181</v>
      </c>
      <c r="AH189" s="1"/>
    </row>
    <row r="190" spans="1:34" x14ac:dyDescent="0.3">
      <c r="A190" s="1"/>
      <c r="B190" s="1"/>
      <c r="C190" s="1"/>
      <c r="D190" t="s">
        <v>1068</v>
      </c>
      <c r="E190" t="s">
        <v>1068</v>
      </c>
      <c r="F190" t="s">
        <v>1068</v>
      </c>
      <c r="G190" t="s">
        <v>1068</v>
      </c>
      <c r="H190" t="s">
        <v>1068</v>
      </c>
      <c r="I190" t="s">
        <v>1068</v>
      </c>
      <c r="J190" t="s">
        <v>1068</v>
      </c>
      <c r="K190" t="s">
        <v>1068</v>
      </c>
      <c r="L190" t="s">
        <v>1068</v>
      </c>
      <c r="M190" t="s">
        <v>1068</v>
      </c>
      <c r="N190" t="s">
        <v>1068</v>
      </c>
      <c r="O190" t="s">
        <v>1068</v>
      </c>
      <c r="P190" t="s">
        <v>1068</v>
      </c>
      <c r="Q190" t="s">
        <v>1068</v>
      </c>
      <c r="R190" t="s">
        <v>1068</v>
      </c>
      <c r="S190" t="s">
        <v>1068</v>
      </c>
      <c r="T190" t="s">
        <v>1068</v>
      </c>
      <c r="U190" t="s">
        <v>1068</v>
      </c>
      <c r="V190" t="s">
        <v>1068</v>
      </c>
      <c r="W190" t="s">
        <v>1068</v>
      </c>
      <c r="X190" t="s">
        <v>1068</v>
      </c>
      <c r="Y190" s="1"/>
      <c r="Z190" s="1"/>
      <c r="AA190" s="1"/>
      <c r="AB190" s="72" t="s">
        <v>509</v>
      </c>
      <c r="AC190">
        <f>COUNTIF(AC4:AC178,5)</f>
        <v>0</v>
      </c>
      <c r="AD190" s="72" t="s">
        <v>509</v>
      </c>
      <c r="AE190">
        <f>COUNTIF(AE4:AE178,5)</f>
        <v>0</v>
      </c>
      <c r="AF190" s="72" t="s">
        <v>509</v>
      </c>
      <c r="AG190">
        <f>COUNTIF(AG4:AG178,5)</f>
        <v>1</v>
      </c>
      <c r="AH190" s="1"/>
    </row>
    <row r="191" spans="1:34" x14ac:dyDescent="0.3">
      <c r="A191" s="1"/>
      <c r="B191" s="1"/>
      <c r="C191" s="1"/>
      <c r="D191">
        <f t="shared" ref="D191:X191" si="11">COUNT(D4:D178)</f>
        <v>175</v>
      </c>
      <c r="E191">
        <f t="shared" si="11"/>
        <v>175</v>
      </c>
      <c r="F191">
        <f t="shared" si="11"/>
        <v>174</v>
      </c>
      <c r="G191">
        <f t="shared" si="11"/>
        <v>175</v>
      </c>
      <c r="H191">
        <f t="shared" si="11"/>
        <v>174</v>
      </c>
      <c r="I191">
        <f t="shared" si="11"/>
        <v>175</v>
      </c>
      <c r="J191">
        <f t="shared" si="11"/>
        <v>175</v>
      </c>
      <c r="K191">
        <f t="shared" si="11"/>
        <v>175</v>
      </c>
      <c r="L191">
        <f t="shared" si="11"/>
        <v>175</v>
      </c>
      <c r="M191">
        <f t="shared" si="11"/>
        <v>175</v>
      </c>
      <c r="N191">
        <f t="shared" si="11"/>
        <v>175</v>
      </c>
      <c r="O191">
        <f t="shared" si="11"/>
        <v>175</v>
      </c>
      <c r="P191">
        <f t="shared" si="11"/>
        <v>174</v>
      </c>
      <c r="Q191">
        <f t="shared" si="11"/>
        <v>175</v>
      </c>
      <c r="R191">
        <f t="shared" si="11"/>
        <v>174</v>
      </c>
      <c r="S191">
        <f t="shared" si="11"/>
        <v>175</v>
      </c>
      <c r="T191">
        <f t="shared" si="11"/>
        <v>175</v>
      </c>
      <c r="U191">
        <f t="shared" si="11"/>
        <v>175</v>
      </c>
      <c r="V191">
        <f t="shared" si="11"/>
        <v>175</v>
      </c>
      <c r="W191">
        <f t="shared" si="11"/>
        <v>175</v>
      </c>
      <c r="X191">
        <f t="shared" si="11"/>
        <v>174</v>
      </c>
      <c r="Y191" s="1"/>
      <c r="Z191" s="1"/>
      <c r="AA191" s="1"/>
      <c r="AB191" s="27" t="s">
        <v>182</v>
      </c>
      <c r="AD191" s="27" t="s">
        <v>182</v>
      </c>
      <c r="AF191" s="27" t="s">
        <v>182</v>
      </c>
      <c r="AH191" s="1"/>
    </row>
    <row r="192" spans="1:34" x14ac:dyDescent="0.3">
      <c r="A192" s="1"/>
      <c r="B192" s="1"/>
      <c r="C192" s="1"/>
      <c r="D192" t="s">
        <v>1065</v>
      </c>
      <c r="E192" t="s">
        <v>1065</v>
      </c>
      <c r="F192" t="s">
        <v>1065</v>
      </c>
      <c r="G192" t="s">
        <v>1065</v>
      </c>
      <c r="H192" t="s">
        <v>1065</v>
      </c>
      <c r="I192" t="s">
        <v>1065</v>
      </c>
      <c r="J192" t="s">
        <v>1065</v>
      </c>
      <c r="K192" t="s">
        <v>1065</v>
      </c>
      <c r="L192" t="s">
        <v>1065</v>
      </c>
      <c r="M192" t="s">
        <v>1065</v>
      </c>
      <c r="N192" t="s">
        <v>1065</v>
      </c>
      <c r="O192" t="s">
        <v>1065</v>
      </c>
      <c r="P192" t="s">
        <v>1065</v>
      </c>
      <c r="Q192" t="s">
        <v>1065</v>
      </c>
      <c r="R192" t="s">
        <v>1065</v>
      </c>
      <c r="S192" t="s">
        <v>1065</v>
      </c>
      <c r="T192" t="s">
        <v>1065</v>
      </c>
      <c r="U192" t="s">
        <v>1065</v>
      </c>
      <c r="V192" t="s">
        <v>1065</v>
      </c>
      <c r="W192" t="s">
        <v>1065</v>
      </c>
      <c r="X192" t="s">
        <v>1065</v>
      </c>
      <c r="Y192" s="1"/>
      <c r="Z192" s="1"/>
      <c r="AA192" s="1"/>
      <c r="AB192" s="72" t="s">
        <v>510</v>
      </c>
      <c r="AC192">
        <f>COUNTIF(AC4:AC178,6)</f>
        <v>0</v>
      </c>
      <c r="AD192" s="72" t="s">
        <v>510</v>
      </c>
      <c r="AE192">
        <f>COUNTIF(AE4:AE178,6)</f>
        <v>0</v>
      </c>
      <c r="AF192" s="72" t="s">
        <v>510</v>
      </c>
      <c r="AG192">
        <f>COUNTIF(AG4:AG178,6)</f>
        <v>0</v>
      </c>
      <c r="AH192" s="1"/>
    </row>
    <row r="193" spans="1:34" x14ac:dyDescent="0.3">
      <c r="A193" s="1"/>
      <c r="B193" s="1"/>
      <c r="C193" s="1"/>
      <c r="D193">
        <f t="shared" ref="D193:X193" si="12">ROUND(AVERAGE(D4:D178),0)</f>
        <v>2</v>
      </c>
      <c r="E193">
        <f t="shared" si="12"/>
        <v>2</v>
      </c>
      <c r="F193">
        <f t="shared" si="12"/>
        <v>2</v>
      </c>
      <c r="G193">
        <f t="shared" si="12"/>
        <v>2</v>
      </c>
      <c r="H193">
        <f t="shared" si="12"/>
        <v>2</v>
      </c>
      <c r="I193">
        <f t="shared" si="12"/>
        <v>2</v>
      </c>
      <c r="J193">
        <f t="shared" si="12"/>
        <v>3</v>
      </c>
      <c r="K193">
        <f t="shared" si="12"/>
        <v>2</v>
      </c>
      <c r="L193">
        <f t="shared" si="12"/>
        <v>2</v>
      </c>
      <c r="M193">
        <f t="shared" si="12"/>
        <v>4</v>
      </c>
      <c r="N193">
        <f t="shared" si="12"/>
        <v>2</v>
      </c>
      <c r="O193">
        <f t="shared" si="12"/>
        <v>2</v>
      </c>
      <c r="P193">
        <f t="shared" si="12"/>
        <v>2</v>
      </c>
      <c r="Q193">
        <f t="shared" si="12"/>
        <v>2</v>
      </c>
      <c r="R193">
        <f t="shared" si="12"/>
        <v>2</v>
      </c>
      <c r="S193">
        <f t="shared" si="12"/>
        <v>4</v>
      </c>
      <c r="T193">
        <f t="shared" si="12"/>
        <v>3</v>
      </c>
      <c r="U193">
        <f t="shared" si="12"/>
        <v>2</v>
      </c>
      <c r="V193">
        <f t="shared" si="12"/>
        <v>2</v>
      </c>
      <c r="W193">
        <f t="shared" si="12"/>
        <v>2</v>
      </c>
      <c r="X193">
        <f t="shared" si="12"/>
        <v>3</v>
      </c>
      <c r="Y193" s="1"/>
      <c r="Z193" s="1"/>
      <c r="AA193" s="1"/>
      <c r="AB193" s="27" t="s">
        <v>183</v>
      </c>
      <c r="AD193" s="27" t="s">
        <v>183</v>
      </c>
      <c r="AF193" s="27" t="s">
        <v>183</v>
      </c>
      <c r="AH193" s="1"/>
    </row>
    <row r="194" spans="1:3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2" t="s">
        <v>511</v>
      </c>
      <c r="AC194">
        <f>COUNTIF(AC4:AC178,7)</f>
        <v>7</v>
      </c>
      <c r="AD194" s="72" t="s">
        <v>511</v>
      </c>
      <c r="AE194">
        <f>COUNTIF(AE4:AE178,7)</f>
        <v>9</v>
      </c>
      <c r="AF194" s="72" t="s">
        <v>511</v>
      </c>
      <c r="AG194" s="73">
        <f>COUNTIF(AG4:AG178,7)</f>
        <v>33</v>
      </c>
      <c r="AH194" s="1"/>
    </row>
    <row r="195" spans="1:34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27" t="s">
        <v>184</v>
      </c>
      <c r="AD195" s="27" t="s">
        <v>184</v>
      </c>
      <c r="AF195" s="27" t="s">
        <v>184</v>
      </c>
      <c r="AH195" s="1"/>
    </row>
    <row r="196" spans="1:34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2" t="s">
        <v>512</v>
      </c>
      <c r="AC196">
        <f>COUNTIF(AC4:AC178,8)</f>
        <v>0</v>
      </c>
      <c r="AD196" s="72" t="s">
        <v>512</v>
      </c>
      <c r="AE196">
        <f>COUNTIF(AE4:AE178,8)</f>
        <v>6</v>
      </c>
      <c r="AF196" s="72" t="s">
        <v>512</v>
      </c>
      <c r="AG196">
        <f>COUNTIF(AG4:AG178,8)</f>
        <v>10</v>
      </c>
      <c r="AH196" s="1"/>
    </row>
    <row r="197" spans="1:34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27" t="s">
        <v>185</v>
      </c>
      <c r="AD197" s="27" t="s">
        <v>185</v>
      </c>
      <c r="AF197" s="27" t="s">
        <v>185</v>
      </c>
      <c r="AH197" s="1"/>
    </row>
    <row r="198" spans="1:34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2" t="s">
        <v>513</v>
      </c>
      <c r="AC198">
        <f>COUNTIF(AC4:AC178,9)</f>
        <v>2</v>
      </c>
      <c r="AD198" s="72" t="s">
        <v>513</v>
      </c>
      <c r="AE198">
        <f>COUNTIF(AE4:AE178,9)</f>
        <v>6</v>
      </c>
      <c r="AF198" s="72" t="s">
        <v>513</v>
      </c>
      <c r="AG198">
        <f>COUNTIF(AG4:AG178,9)</f>
        <v>4</v>
      </c>
      <c r="AH198" s="1"/>
    </row>
    <row r="199" spans="1:34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27" t="s">
        <v>186</v>
      </c>
      <c r="AD199" s="27" t="s">
        <v>186</v>
      </c>
      <c r="AF199" s="27" t="s">
        <v>186</v>
      </c>
      <c r="AH199" s="1"/>
    </row>
    <row r="200" spans="1:34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2" t="s">
        <v>514</v>
      </c>
      <c r="AC200">
        <f>COUNTIF(AC4:AC178,10)</f>
        <v>31</v>
      </c>
      <c r="AD200" s="72" t="s">
        <v>514</v>
      </c>
      <c r="AE200" s="73">
        <f>COUNTIF(AE4:AE178,10)</f>
        <v>52</v>
      </c>
      <c r="AF200" s="72" t="s">
        <v>514</v>
      </c>
      <c r="AG200" s="73">
        <f>COUNTIF(AG4:AG178,10)</f>
        <v>43</v>
      </c>
      <c r="AH200" s="1"/>
    </row>
    <row r="201" spans="1:34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27" t="s">
        <v>187</v>
      </c>
      <c r="AD201" s="27" t="s">
        <v>187</v>
      </c>
      <c r="AF201" s="27" t="s">
        <v>187</v>
      </c>
      <c r="AH201" s="1"/>
    </row>
    <row r="202" spans="1:34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2" t="s">
        <v>516</v>
      </c>
      <c r="AC202">
        <f>COUNTIF(AC4:AC178,11)</f>
        <v>0</v>
      </c>
      <c r="AD202" s="72" t="s">
        <v>516</v>
      </c>
      <c r="AE202">
        <f>COUNTIF(AE4:AE178,11)</f>
        <v>0</v>
      </c>
      <c r="AF202" s="72" t="s">
        <v>516</v>
      </c>
      <c r="AG202">
        <f>COUNTIF(AG4:AG178,11)</f>
        <v>0</v>
      </c>
      <c r="AH202" s="1"/>
    </row>
    <row r="203" spans="1:34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27" t="s">
        <v>188</v>
      </c>
      <c r="AD203" s="27" t="s">
        <v>188</v>
      </c>
      <c r="AF203" s="27" t="s">
        <v>188</v>
      </c>
      <c r="AH203" s="1"/>
    </row>
    <row r="204" spans="1:34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2" t="s">
        <v>517</v>
      </c>
      <c r="AC204">
        <f>COUNTIF(AC4:AC178,12)</f>
        <v>0</v>
      </c>
      <c r="AD204" s="72" t="s">
        <v>517</v>
      </c>
      <c r="AE204">
        <f>COUNTIF(AE4:AE178,12)</f>
        <v>0</v>
      </c>
      <c r="AF204" s="72" t="s">
        <v>517</v>
      </c>
      <c r="AG204">
        <f>COUNTIF(AG4:AG178,12)</f>
        <v>0</v>
      </c>
      <c r="AH204" s="1"/>
    </row>
    <row r="205" spans="1:34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27" t="s">
        <v>189</v>
      </c>
      <c r="AD205" s="27" t="s">
        <v>189</v>
      </c>
      <c r="AF205" s="27" t="s">
        <v>189</v>
      </c>
      <c r="AH205" s="1"/>
    </row>
    <row r="206" spans="1:34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2" t="s">
        <v>518</v>
      </c>
      <c r="AC206">
        <f>COUNTIF(AC4:AC178,13)</f>
        <v>0</v>
      </c>
      <c r="AD206" s="72" t="s">
        <v>518</v>
      </c>
      <c r="AE206">
        <f>COUNTIF(AE4:AE178,13)</f>
        <v>1</v>
      </c>
      <c r="AF206" s="72" t="s">
        <v>518</v>
      </c>
      <c r="AG206">
        <f>COUNTIF(AG4:AG178,13)</f>
        <v>3</v>
      </c>
      <c r="AH206" s="1"/>
    </row>
    <row r="207" spans="1:34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27" t="s">
        <v>190</v>
      </c>
      <c r="AD207" s="27" t="s">
        <v>190</v>
      </c>
      <c r="AF207" s="27" t="s">
        <v>190</v>
      </c>
      <c r="AH207" s="1"/>
    </row>
    <row r="208" spans="1:34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2" t="s">
        <v>519</v>
      </c>
      <c r="AC208">
        <f>COUNTIF(AC4:AC178,14)</f>
        <v>0</v>
      </c>
      <c r="AD208" s="72" t="s">
        <v>519</v>
      </c>
      <c r="AE208">
        <f>COUNTIF(AE4:AE178,14)</f>
        <v>1</v>
      </c>
      <c r="AF208" s="72" t="s">
        <v>519</v>
      </c>
      <c r="AG208">
        <f>COUNTIF(AG4:AG178,14)</f>
        <v>0</v>
      </c>
      <c r="AH208" s="1"/>
    </row>
    <row r="209" spans="3:34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27" t="s">
        <v>191</v>
      </c>
      <c r="AD209" s="27" t="s">
        <v>191</v>
      </c>
      <c r="AF209" s="27" t="s">
        <v>191</v>
      </c>
      <c r="AH209" s="1"/>
    </row>
    <row r="210" spans="3:34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2" t="s">
        <v>520</v>
      </c>
      <c r="AC210" s="73">
        <f>COUNTIF(AC4:AC178,15)</f>
        <v>46</v>
      </c>
      <c r="AD210" s="72" t="s">
        <v>520</v>
      </c>
      <c r="AE210" s="73">
        <f>COUNTIF(AE4:AE178,15)</f>
        <v>35</v>
      </c>
      <c r="AF210" s="72" t="s">
        <v>520</v>
      </c>
      <c r="AG210" s="73">
        <f>COUNTIF(AG4:AG178,15)</f>
        <v>20</v>
      </c>
      <c r="AH210" s="1"/>
    </row>
    <row r="211" spans="3:34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27" t="s">
        <v>192</v>
      </c>
      <c r="AD211" s="27" t="s">
        <v>192</v>
      </c>
      <c r="AF211" s="27" t="s">
        <v>192</v>
      </c>
      <c r="AH211" s="1"/>
    </row>
    <row r="212" spans="3:34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2" t="s">
        <v>521</v>
      </c>
      <c r="AC212" s="73">
        <f>COUNTIF(AC4:AC178,16)</f>
        <v>44</v>
      </c>
      <c r="AD212" s="72" t="s">
        <v>521</v>
      </c>
      <c r="AE212" s="73">
        <f>COUNTIF(AE4:AE178,16)</f>
        <v>28</v>
      </c>
      <c r="AF212" s="72" t="s">
        <v>521</v>
      </c>
      <c r="AG212">
        <f>COUNTIF(AG4:AG178,16)</f>
        <v>5</v>
      </c>
      <c r="AH212" s="1"/>
    </row>
    <row r="213" spans="3:34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27" t="s">
        <v>193</v>
      </c>
      <c r="AD213" s="27" t="s">
        <v>193</v>
      </c>
      <c r="AF213" s="27" t="s">
        <v>193</v>
      </c>
      <c r="AH213" s="1"/>
    </row>
    <row r="214" spans="3:34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2" t="s">
        <v>522</v>
      </c>
      <c r="AC214">
        <f>COUNTIF(AC4:AC178,17)</f>
        <v>1</v>
      </c>
      <c r="AD214" s="72" t="s">
        <v>522</v>
      </c>
      <c r="AE214">
        <f>COUNTIF(AE4:AE178,17)</f>
        <v>1</v>
      </c>
      <c r="AF214" s="72" t="s">
        <v>522</v>
      </c>
      <c r="AG214">
        <f>COUNTIF(AG4:AG178,17)</f>
        <v>0</v>
      </c>
      <c r="AH214" s="1"/>
    </row>
    <row r="215" spans="3:34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27" t="s">
        <v>194</v>
      </c>
      <c r="AD215" s="27" t="s">
        <v>194</v>
      </c>
      <c r="AF215" s="27" t="s">
        <v>194</v>
      </c>
      <c r="AH215" s="1"/>
    </row>
    <row r="216" spans="3:34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2" t="s">
        <v>523</v>
      </c>
      <c r="AC216">
        <f>COUNTIF(AC4:AC178,18)</f>
        <v>0</v>
      </c>
      <c r="AD216" s="72" t="s">
        <v>523</v>
      </c>
      <c r="AE216">
        <f>COUNTIF(AE4:AE178,18)</f>
        <v>0</v>
      </c>
      <c r="AF216" s="72" t="s">
        <v>523</v>
      </c>
      <c r="AG216">
        <f>COUNTIF(AG4:AG178,18)</f>
        <v>0</v>
      </c>
      <c r="AH216" s="1"/>
    </row>
    <row r="217" spans="3:34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27" t="s">
        <v>195</v>
      </c>
      <c r="AD217" s="27" t="s">
        <v>195</v>
      </c>
      <c r="AF217" s="27" t="s">
        <v>195</v>
      </c>
      <c r="AH217" s="1"/>
    </row>
    <row r="218" spans="3:34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2" t="s">
        <v>524</v>
      </c>
      <c r="AC218">
        <f>COUNTIF(AC4:AC178,19)</f>
        <v>0</v>
      </c>
      <c r="AD218" s="72" t="s">
        <v>524</v>
      </c>
      <c r="AE218">
        <f>COUNTIF(AE4:AE178,19)</f>
        <v>0</v>
      </c>
      <c r="AF218" s="72" t="s">
        <v>524</v>
      </c>
      <c r="AG218">
        <f>COUNTIF(AG4:AG178,19)</f>
        <v>1</v>
      </c>
      <c r="AH218" s="1"/>
    </row>
    <row r="219" spans="3:34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27" t="s">
        <v>196</v>
      </c>
      <c r="AD219" s="27" t="s">
        <v>196</v>
      </c>
      <c r="AF219" s="27" t="s">
        <v>196</v>
      </c>
      <c r="AH219" s="1"/>
    </row>
    <row r="220" spans="3:34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2" t="s">
        <v>525</v>
      </c>
      <c r="AC220">
        <f>COUNTIF(AC4:AC178,20)</f>
        <v>2</v>
      </c>
      <c r="AD220" s="72" t="s">
        <v>525</v>
      </c>
      <c r="AE220">
        <f>COUNTIF(AE4:AE178,20)</f>
        <v>11</v>
      </c>
      <c r="AF220" s="72" t="s">
        <v>525</v>
      </c>
      <c r="AG220">
        <f>COUNTIF(AG4:AG178,20)</f>
        <v>16</v>
      </c>
      <c r="AH220" s="1"/>
    </row>
    <row r="221" spans="3:34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27" t="s">
        <v>1194</v>
      </c>
      <c r="AD221" s="27" t="s">
        <v>1194</v>
      </c>
      <c r="AF221" s="27" t="s">
        <v>1194</v>
      </c>
      <c r="AH221" s="1"/>
    </row>
    <row r="222" spans="3:34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2" t="s">
        <v>428</v>
      </c>
      <c r="AC222" s="73">
        <f>COUNTIF(AC4:AC178,0)</f>
        <v>36</v>
      </c>
      <c r="AD222" s="72" t="s">
        <v>428</v>
      </c>
      <c r="AE222">
        <f>COUNTIF(AE4:AE178,0)</f>
        <v>14</v>
      </c>
      <c r="AF222" s="72" t="s">
        <v>428</v>
      </c>
      <c r="AG222">
        <f>COUNTIF(AG4:AG178,0)</f>
        <v>13</v>
      </c>
      <c r="AH222" s="1"/>
    </row>
    <row r="223" spans="3:34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3:34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3:34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3:34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3:34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3:34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3:34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3:34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3:34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3:34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3:34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3:34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3:34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3:34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3:34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3:34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3:34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3:34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3:34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3:34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3:34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3:34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3:34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3:34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3:34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3:34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3:34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3:34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3:34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3:34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3:34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3:34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3:34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3:34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3:34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3:34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3:34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3:34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3:34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3:34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3:34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3:34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3:34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3:34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3:34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3:34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3:34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3:34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3:34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3:34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3:34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3:34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3:34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3:34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3:34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3:34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3:34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3:34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3:34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3:34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3:34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3:34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3:34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3:34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3:34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3:34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3:34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3:34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3:34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3:34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3:34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3:34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3:34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3:34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3:34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3:34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3:34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3:34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3:34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3:34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3:34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3:34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3:34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3:34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3:34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3:34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3:34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3:34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3:34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3:34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3:34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3:34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3:34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3:34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3:34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3:34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3:34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3:34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3:34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3:34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3:34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3:34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3:34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3:34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326"/>
  <sheetViews>
    <sheetView topLeftCell="AO1" zoomScale="55" zoomScaleNormal="55" workbookViewId="0">
      <selection activeCell="AT198" sqref="AT198"/>
    </sheetView>
  </sheetViews>
  <sheetFormatPr defaultRowHeight="14.4" x14ac:dyDescent="0.3"/>
  <cols>
    <col min="5" max="48" width="25.6640625" customWidth="1"/>
    <col min="49" max="49" width="20.6640625" customWidth="1"/>
    <col min="50" max="50" width="30.109375" customWidth="1"/>
    <col min="51" max="51" width="29.6640625" customWidth="1"/>
  </cols>
  <sheetData>
    <row r="1" spans="1:52" x14ac:dyDescent="0.3">
      <c r="A1" s="15"/>
      <c r="B1" s="1"/>
      <c r="C1" s="16"/>
      <c r="D1" s="1"/>
      <c r="E1" s="16"/>
      <c r="F1" s="17"/>
      <c r="G1" s="36"/>
      <c r="H1" s="17"/>
      <c r="I1" s="36"/>
      <c r="J1" s="17"/>
      <c r="K1" s="36"/>
      <c r="L1" s="17"/>
      <c r="M1" s="36"/>
      <c r="N1" s="17"/>
      <c r="O1" s="36"/>
      <c r="P1" s="17"/>
      <c r="Q1" s="36"/>
      <c r="R1" s="17"/>
      <c r="S1" s="36"/>
      <c r="T1" s="17"/>
      <c r="U1" s="36"/>
      <c r="V1" s="17"/>
      <c r="W1" s="36"/>
      <c r="X1" s="17"/>
      <c r="Y1" s="36"/>
      <c r="Z1" s="17"/>
      <c r="AA1" s="36"/>
      <c r="AB1" s="17"/>
      <c r="AC1" s="36"/>
      <c r="AD1" s="17"/>
      <c r="AE1" s="36"/>
      <c r="AF1" s="17"/>
      <c r="AG1" s="36"/>
      <c r="AH1" s="17"/>
      <c r="AI1" s="36"/>
      <c r="AJ1" s="17"/>
      <c r="AK1" s="36"/>
      <c r="AL1" s="17"/>
      <c r="AM1" s="36"/>
      <c r="AN1" s="17"/>
      <c r="AO1" s="36"/>
      <c r="AP1" s="17"/>
      <c r="AQ1" s="36"/>
      <c r="AR1" s="17"/>
      <c r="AS1" s="36"/>
      <c r="AT1" s="17"/>
      <c r="AU1" s="37"/>
      <c r="AV1" s="15"/>
      <c r="AW1" s="1"/>
      <c r="AX1" s="15"/>
      <c r="AY1" s="15"/>
      <c r="AZ1" s="1"/>
    </row>
    <row r="2" spans="1:52" ht="15" thickBot="1" x14ac:dyDescent="0.35">
      <c r="A2" s="29"/>
      <c r="B2" s="1"/>
      <c r="C2" s="41" t="s">
        <v>54</v>
      </c>
      <c r="D2" s="1"/>
      <c r="E2" s="41" t="s">
        <v>67</v>
      </c>
      <c r="F2" s="27" t="s">
        <v>68</v>
      </c>
      <c r="G2" s="37" t="s">
        <v>69</v>
      </c>
      <c r="H2" s="27" t="s">
        <v>70</v>
      </c>
      <c r="I2" s="37" t="s">
        <v>71</v>
      </c>
      <c r="J2" s="27" t="s">
        <v>72</v>
      </c>
      <c r="K2" s="37" t="s">
        <v>73</v>
      </c>
      <c r="L2" s="27" t="s">
        <v>74</v>
      </c>
      <c r="M2" s="37" t="s">
        <v>75</v>
      </c>
      <c r="N2" s="27" t="s">
        <v>76</v>
      </c>
      <c r="O2" s="37" t="s">
        <v>77</v>
      </c>
      <c r="P2" s="27" t="s">
        <v>78</v>
      </c>
      <c r="Q2" s="37" t="s">
        <v>79</v>
      </c>
      <c r="R2" s="27" t="s">
        <v>80</v>
      </c>
      <c r="S2" s="37" t="s">
        <v>81</v>
      </c>
      <c r="T2" s="27" t="s">
        <v>82</v>
      </c>
      <c r="U2" s="37" t="s">
        <v>83</v>
      </c>
      <c r="V2" s="27" t="s">
        <v>84</v>
      </c>
      <c r="W2" s="37" t="s">
        <v>85</v>
      </c>
      <c r="X2" s="27" t="s">
        <v>86</v>
      </c>
      <c r="Y2" s="37" t="s">
        <v>87</v>
      </c>
      <c r="Z2" s="27" t="s">
        <v>88</v>
      </c>
      <c r="AA2" s="37" t="s">
        <v>89</v>
      </c>
      <c r="AB2" s="27" t="s">
        <v>90</v>
      </c>
      <c r="AC2" s="37" t="s">
        <v>91</v>
      </c>
      <c r="AD2" s="27" t="s">
        <v>92</v>
      </c>
      <c r="AE2" s="37" t="s">
        <v>93</v>
      </c>
      <c r="AF2" s="27" t="s">
        <v>94</v>
      </c>
      <c r="AG2" s="37" t="s">
        <v>95</v>
      </c>
      <c r="AH2" s="27" t="s">
        <v>96</v>
      </c>
      <c r="AI2" s="37" t="s">
        <v>97</v>
      </c>
      <c r="AJ2" s="27" t="s">
        <v>98</v>
      </c>
      <c r="AK2" s="37" t="s">
        <v>99</v>
      </c>
      <c r="AL2" s="27" t="s">
        <v>100</v>
      </c>
      <c r="AM2" s="37" t="s">
        <v>101</v>
      </c>
      <c r="AN2" s="27" t="s">
        <v>102</v>
      </c>
      <c r="AO2" s="37" t="s">
        <v>103</v>
      </c>
      <c r="AP2" s="27" t="s">
        <v>104</v>
      </c>
      <c r="AQ2" s="37" t="s">
        <v>105</v>
      </c>
      <c r="AR2" s="27" t="s">
        <v>106</v>
      </c>
      <c r="AS2" s="37" t="s">
        <v>107</v>
      </c>
      <c r="AT2" s="27" t="s">
        <v>108</v>
      </c>
      <c r="AU2" s="37" t="s">
        <v>109</v>
      </c>
      <c r="AV2" s="44" t="s">
        <v>110</v>
      </c>
      <c r="AW2" s="1"/>
      <c r="AX2" s="44" t="s">
        <v>1293</v>
      </c>
      <c r="AY2" s="44" t="s">
        <v>1294</v>
      </c>
      <c r="AZ2" s="1"/>
    </row>
    <row r="3" spans="1:52" ht="15" thickBot="1" x14ac:dyDescent="0.35">
      <c r="A3" s="28"/>
      <c r="B3" s="1"/>
      <c r="C3" s="7" t="s">
        <v>430</v>
      </c>
      <c r="D3" s="1" t="s">
        <v>440</v>
      </c>
      <c r="E3" s="7" t="s">
        <v>441</v>
      </c>
      <c r="F3" s="8" t="s">
        <v>442</v>
      </c>
      <c r="G3" s="35"/>
      <c r="H3" s="8" t="s">
        <v>443</v>
      </c>
      <c r="I3" s="35"/>
      <c r="J3" s="8" t="s">
        <v>444</v>
      </c>
      <c r="K3" s="35"/>
      <c r="L3" s="8" t="s">
        <v>445</v>
      </c>
      <c r="M3" s="35"/>
      <c r="N3" s="8" t="s">
        <v>446</v>
      </c>
      <c r="O3" s="35"/>
      <c r="P3" s="8" t="s">
        <v>447</v>
      </c>
      <c r="Q3" s="35"/>
      <c r="R3" s="8" t="s">
        <v>448</v>
      </c>
      <c r="S3" s="35"/>
      <c r="T3" s="8" t="s">
        <v>449</v>
      </c>
      <c r="U3" s="35"/>
      <c r="V3" s="8" t="s">
        <v>450</v>
      </c>
      <c r="W3" s="35"/>
      <c r="X3" s="8" t="s">
        <v>451</v>
      </c>
      <c r="Y3" s="35"/>
      <c r="Z3" s="8" t="s">
        <v>452</v>
      </c>
      <c r="AA3" s="35"/>
      <c r="AB3" s="8" t="s">
        <v>453</v>
      </c>
      <c r="AC3" s="35"/>
      <c r="AD3" s="8" t="s">
        <v>454</v>
      </c>
      <c r="AE3" s="35"/>
      <c r="AF3" s="8" t="s">
        <v>455</v>
      </c>
      <c r="AG3" s="35"/>
      <c r="AH3" s="8" t="s">
        <v>456</v>
      </c>
      <c r="AI3" s="35"/>
      <c r="AJ3" s="8" t="s">
        <v>457</v>
      </c>
      <c r="AK3" s="35"/>
      <c r="AL3" s="8" t="s">
        <v>458</v>
      </c>
      <c r="AM3" s="35"/>
      <c r="AN3" s="8" t="s">
        <v>459</v>
      </c>
      <c r="AO3" s="35"/>
      <c r="AP3" s="8" t="s">
        <v>460</v>
      </c>
      <c r="AQ3" s="35"/>
      <c r="AR3" s="8" t="s">
        <v>461</v>
      </c>
      <c r="AS3" s="35"/>
      <c r="AT3" s="8" t="s">
        <v>462</v>
      </c>
      <c r="AU3" s="42"/>
      <c r="AV3" s="28" t="s">
        <v>463</v>
      </c>
      <c r="AW3" s="1" t="s">
        <v>440</v>
      </c>
      <c r="AX3" s="30" t="s">
        <v>1295</v>
      </c>
      <c r="AY3" s="28" t="s">
        <v>1296</v>
      </c>
      <c r="AZ3" s="1"/>
    </row>
    <row r="4" spans="1:52" x14ac:dyDescent="0.3">
      <c r="A4" s="30">
        <v>2</v>
      </c>
      <c r="B4" s="1"/>
      <c r="C4">
        <v>1</v>
      </c>
      <c r="D4" s="1"/>
      <c r="E4" s="2">
        <v>1</v>
      </c>
      <c r="F4">
        <v>1</v>
      </c>
      <c r="G4">
        <f>IF(F4=1,1,0)</f>
        <v>1</v>
      </c>
      <c r="H4">
        <v>1</v>
      </c>
      <c r="I4">
        <f>IF(H4=1,1,0)</f>
        <v>1</v>
      </c>
      <c r="J4">
        <v>1</v>
      </c>
      <c r="K4">
        <f>IF(J4=1,1,0)</f>
        <v>1</v>
      </c>
      <c r="L4">
        <v>1</v>
      </c>
      <c r="M4">
        <f>IF(L4=2,1,0)</f>
        <v>0</v>
      </c>
      <c r="N4">
        <v>2</v>
      </c>
      <c r="O4">
        <f>IF(N4=2,1,0)</f>
        <v>1</v>
      </c>
      <c r="P4">
        <v>1</v>
      </c>
      <c r="Q4">
        <f>IF(P4=1,1,0)</f>
        <v>1</v>
      </c>
      <c r="R4">
        <v>2</v>
      </c>
      <c r="S4">
        <f>IF(R4=2,1,0)</f>
        <v>1</v>
      </c>
      <c r="T4">
        <v>2</v>
      </c>
      <c r="U4">
        <f>IF(T4=2,1,0)</f>
        <v>1</v>
      </c>
      <c r="V4">
        <v>1</v>
      </c>
      <c r="W4">
        <f>IF(V4=1,1,0)</f>
        <v>1</v>
      </c>
      <c r="X4">
        <v>1</v>
      </c>
      <c r="Y4">
        <f>IF(X4=2,1,0)</f>
        <v>0</v>
      </c>
      <c r="Z4">
        <v>1</v>
      </c>
      <c r="AA4">
        <f>IF(Z4=2,1,0)</f>
        <v>0</v>
      </c>
      <c r="AB4">
        <v>1</v>
      </c>
      <c r="AC4">
        <f>IF(AB4=1,1,0)</f>
        <v>1</v>
      </c>
      <c r="AD4">
        <v>1</v>
      </c>
      <c r="AE4">
        <f>IF(AD4=1,1,0)</f>
        <v>1</v>
      </c>
      <c r="AF4">
        <v>2</v>
      </c>
      <c r="AG4">
        <f>IF(AF4=2,1,0)</f>
        <v>1</v>
      </c>
      <c r="AH4">
        <v>1</v>
      </c>
      <c r="AI4">
        <f>IF(AH4=1,1,0)</f>
        <v>1</v>
      </c>
      <c r="AJ4">
        <v>2</v>
      </c>
      <c r="AK4">
        <f>IF(AJ4=2,1,0)</f>
        <v>1</v>
      </c>
      <c r="AL4">
        <v>2</v>
      </c>
      <c r="AM4">
        <f>IF(AL4=2,1,0)</f>
        <v>1</v>
      </c>
      <c r="AN4">
        <v>1</v>
      </c>
      <c r="AO4">
        <f>IF(AN4=1,1,0)</f>
        <v>1</v>
      </c>
      <c r="AP4">
        <v>1</v>
      </c>
      <c r="AQ4">
        <f>IF(AP4=1,1,0)</f>
        <v>1</v>
      </c>
      <c r="AR4">
        <v>2</v>
      </c>
      <c r="AS4">
        <f>IF(AR4=2,1,0)</f>
        <v>1</v>
      </c>
      <c r="AT4">
        <v>1</v>
      </c>
      <c r="AU4">
        <f>IF(AT4=2,1,0)</f>
        <v>0</v>
      </c>
      <c r="AV4" s="45">
        <f t="shared" ref="AV4:AV14" si="0">SUM(G4,I4,K4,M4,O4,Q4,S4,U4,W4,Y4,AA4,AC4,AE4,AG4,AI4,AK4,AM4,AO4,AQ4,AS4,AU4)</f>
        <v>17</v>
      </c>
      <c r="AW4" s="1"/>
      <c r="AX4" s="45">
        <f>AV4</f>
        <v>17</v>
      </c>
      <c r="AY4" s="12"/>
      <c r="AZ4" s="1"/>
    </row>
    <row r="5" spans="1:52" x14ac:dyDescent="0.3">
      <c r="A5" s="30">
        <v>3</v>
      </c>
      <c r="B5" s="1"/>
      <c r="C5">
        <v>1</v>
      </c>
      <c r="D5" s="1"/>
      <c r="E5" s="2">
        <v>1</v>
      </c>
      <c r="F5">
        <v>1</v>
      </c>
      <c r="G5">
        <f t="shared" ref="G5:G68" si="1">IF(F5=1,1,0)</f>
        <v>1</v>
      </c>
      <c r="H5">
        <v>1</v>
      </c>
      <c r="I5">
        <f t="shared" ref="I5:I68" si="2">IF(H5=1,1,0)</f>
        <v>1</v>
      </c>
      <c r="J5">
        <v>1</v>
      </c>
      <c r="K5">
        <f t="shared" ref="K5:K68" si="3">IF(J5=1,1,0)</f>
        <v>1</v>
      </c>
      <c r="L5">
        <v>1</v>
      </c>
      <c r="M5">
        <f t="shared" ref="M5:M68" si="4">IF(L5=2,1,0)</f>
        <v>0</v>
      </c>
      <c r="N5">
        <v>2</v>
      </c>
      <c r="O5">
        <f t="shared" ref="O5:O68" si="5">IF(N5=2,1,0)</f>
        <v>1</v>
      </c>
      <c r="P5">
        <v>1</v>
      </c>
      <c r="Q5">
        <f t="shared" ref="Q5:Q68" si="6">IF(P5=1,1,0)</f>
        <v>1</v>
      </c>
      <c r="R5">
        <v>2</v>
      </c>
      <c r="S5">
        <f t="shared" ref="S5:S68" si="7">IF(R5=2,1,0)</f>
        <v>1</v>
      </c>
      <c r="T5">
        <v>2</v>
      </c>
      <c r="U5">
        <f t="shared" ref="U5:U68" si="8">IF(T5=2,1,0)</f>
        <v>1</v>
      </c>
      <c r="V5">
        <v>1</v>
      </c>
      <c r="W5">
        <f t="shared" ref="W5:W68" si="9">IF(V5=1,1,0)</f>
        <v>1</v>
      </c>
      <c r="X5">
        <v>1</v>
      </c>
      <c r="Y5">
        <f t="shared" ref="Y5:Y68" si="10">IF(X5=2,1,0)</f>
        <v>0</v>
      </c>
      <c r="Z5">
        <v>1</v>
      </c>
      <c r="AA5">
        <f t="shared" ref="AA5:AA68" si="11">IF(Z5=2,1,0)</f>
        <v>0</v>
      </c>
      <c r="AB5">
        <v>1</v>
      </c>
      <c r="AC5">
        <f t="shared" ref="AC5:AC68" si="12">IF(AB5=1,1,0)</f>
        <v>1</v>
      </c>
      <c r="AD5">
        <v>1</v>
      </c>
      <c r="AE5">
        <f t="shared" ref="AE5:AE68" si="13">IF(AD5=1,1,0)</f>
        <v>1</v>
      </c>
      <c r="AF5">
        <v>2</v>
      </c>
      <c r="AG5">
        <f t="shared" ref="AG5:AG68" si="14">IF(AF5=2,1,0)</f>
        <v>1</v>
      </c>
      <c r="AH5">
        <v>1</v>
      </c>
      <c r="AI5">
        <f t="shared" ref="AI5:AI68" si="15">IF(AH5=1,1,0)</f>
        <v>1</v>
      </c>
      <c r="AJ5">
        <v>2</v>
      </c>
      <c r="AK5">
        <f t="shared" ref="AK5:AK68" si="16">IF(AJ5=2,1,0)</f>
        <v>1</v>
      </c>
      <c r="AL5">
        <v>1</v>
      </c>
      <c r="AM5">
        <f t="shared" ref="AM5:AM68" si="17">IF(AL5=2,1,0)</f>
        <v>0</v>
      </c>
      <c r="AN5">
        <v>2</v>
      </c>
      <c r="AO5">
        <f t="shared" ref="AO5:AO68" si="18">IF(AN5=1,1,0)</f>
        <v>0</v>
      </c>
      <c r="AP5">
        <v>1</v>
      </c>
      <c r="AQ5">
        <f t="shared" ref="AQ5:AQ68" si="19">IF(AP5=1,1,0)</f>
        <v>1</v>
      </c>
      <c r="AR5">
        <v>2</v>
      </c>
      <c r="AS5">
        <f t="shared" ref="AS5:AS68" si="20">IF(AR5=2,1,0)</f>
        <v>1</v>
      </c>
      <c r="AT5">
        <v>2</v>
      </c>
      <c r="AU5">
        <f t="shared" ref="AU5:AU68" si="21">IF(AT5=2,1,0)</f>
        <v>1</v>
      </c>
      <c r="AV5" s="13">
        <f t="shared" si="0"/>
        <v>16</v>
      </c>
      <c r="AW5" s="1"/>
      <c r="AX5" s="13">
        <f t="shared" ref="AX5:AX61" si="22">AV5</f>
        <v>16</v>
      </c>
      <c r="AY5" s="3"/>
      <c r="AZ5" s="1"/>
    </row>
    <row r="6" spans="1:52" x14ac:dyDescent="0.3">
      <c r="A6" s="30">
        <v>4</v>
      </c>
      <c r="B6" s="1"/>
      <c r="C6">
        <v>1</v>
      </c>
      <c r="D6" s="1"/>
      <c r="E6" s="2">
        <v>1</v>
      </c>
      <c r="F6">
        <v>1</v>
      </c>
      <c r="G6">
        <f t="shared" si="1"/>
        <v>1</v>
      </c>
      <c r="H6">
        <v>1</v>
      </c>
      <c r="I6">
        <f t="shared" si="2"/>
        <v>1</v>
      </c>
      <c r="J6">
        <v>1</v>
      </c>
      <c r="K6">
        <f t="shared" si="3"/>
        <v>1</v>
      </c>
      <c r="L6">
        <v>2</v>
      </c>
      <c r="M6">
        <f t="shared" si="4"/>
        <v>1</v>
      </c>
      <c r="N6">
        <v>1</v>
      </c>
      <c r="O6">
        <f t="shared" si="5"/>
        <v>0</v>
      </c>
      <c r="P6">
        <v>1</v>
      </c>
      <c r="Q6">
        <f t="shared" si="6"/>
        <v>1</v>
      </c>
      <c r="R6">
        <v>2</v>
      </c>
      <c r="S6">
        <f t="shared" si="7"/>
        <v>1</v>
      </c>
      <c r="T6">
        <v>2</v>
      </c>
      <c r="U6">
        <f t="shared" si="8"/>
        <v>1</v>
      </c>
      <c r="V6">
        <v>1</v>
      </c>
      <c r="W6">
        <f t="shared" si="9"/>
        <v>1</v>
      </c>
      <c r="X6">
        <v>1</v>
      </c>
      <c r="Y6">
        <f t="shared" si="10"/>
        <v>0</v>
      </c>
      <c r="Z6">
        <v>1</v>
      </c>
      <c r="AA6">
        <f t="shared" si="11"/>
        <v>0</v>
      </c>
      <c r="AB6">
        <v>1</v>
      </c>
      <c r="AC6">
        <f t="shared" si="12"/>
        <v>1</v>
      </c>
      <c r="AD6">
        <v>1</v>
      </c>
      <c r="AE6">
        <f t="shared" si="13"/>
        <v>1</v>
      </c>
      <c r="AF6">
        <v>2</v>
      </c>
      <c r="AG6">
        <f t="shared" si="14"/>
        <v>1</v>
      </c>
      <c r="AH6">
        <v>1</v>
      </c>
      <c r="AI6">
        <f t="shared" si="15"/>
        <v>1</v>
      </c>
      <c r="AJ6">
        <v>2</v>
      </c>
      <c r="AK6">
        <f t="shared" si="16"/>
        <v>1</v>
      </c>
      <c r="AL6">
        <v>1</v>
      </c>
      <c r="AM6">
        <f t="shared" si="17"/>
        <v>0</v>
      </c>
      <c r="AN6">
        <v>1</v>
      </c>
      <c r="AO6">
        <f t="shared" si="18"/>
        <v>1</v>
      </c>
      <c r="AP6">
        <v>1</v>
      </c>
      <c r="AQ6">
        <f t="shared" si="19"/>
        <v>1</v>
      </c>
      <c r="AR6">
        <v>2</v>
      </c>
      <c r="AS6">
        <f t="shared" si="20"/>
        <v>1</v>
      </c>
      <c r="AT6">
        <v>1</v>
      </c>
      <c r="AU6">
        <f t="shared" si="21"/>
        <v>0</v>
      </c>
      <c r="AV6" s="13">
        <f t="shared" si="0"/>
        <v>16</v>
      </c>
      <c r="AW6" s="1"/>
      <c r="AX6" s="13">
        <f t="shared" si="22"/>
        <v>16</v>
      </c>
      <c r="AY6" s="3"/>
      <c r="AZ6" s="1"/>
    </row>
    <row r="7" spans="1:52" x14ac:dyDescent="0.3">
      <c r="A7" s="30">
        <v>6</v>
      </c>
      <c r="B7" s="1"/>
      <c r="C7">
        <v>1</v>
      </c>
      <c r="D7" s="1"/>
      <c r="E7" s="2">
        <v>1</v>
      </c>
      <c r="F7">
        <v>1</v>
      </c>
      <c r="G7">
        <f t="shared" si="1"/>
        <v>1</v>
      </c>
      <c r="H7">
        <v>1</v>
      </c>
      <c r="I7">
        <f t="shared" si="2"/>
        <v>1</v>
      </c>
      <c r="J7">
        <v>1</v>
      </c>
      <c r="K7">
        <f t="shared" si="3"/>
        <v>1</v>
      </c>
      <c r="L7">
        <v>1</v>
      </c>
      <c r="M7">
        <f t="shared" si="4"/>
        <v>0</v>
      </c>
      <c r="N7">
        <v>2</v>
      </c>
      <c r="O7">
        <f t="shared" si="5"/>
        <v>1</v>
      </c>
      <c r="P7">
        <v>1</v>
      </c>
      <c r="Q7">
        <f t="shared" si="6"/>
        <v>1</v>
      </c>
      <c r="R7">
        <v>2</v>
      </c>
      <c r="S7">
        <f t="shared" si="7"/>
        <v>1</v>
      </c>
      <c r="T7">
        <v>2</v>
      </c>
      <c r="U7">
        <f t="shared" si="8"/>
        <v>1</v>
      </c>
      <c r="V7">
        <v>1</v>
      </c>
      <c r="W7">
        <f t="shared" si="9"/>
        <v>1</v>
      </c>
      <c r="X7">
        <v>1</v>
      </c>
      <c r="Y7">
        <f t="shared" si="10"/>
        <v>0</v>
      </c>
      <c r="Z7">
        <v>1</v>
      </c>
      <c r="AA7">
        <f t="shared" si="11"/>
        <v>0</v>
      </c>
      <c r="AB7">
        <v>1</v>
      </c>
      <c r="AC7">
        <f t="shared" si="12"/>
        <v>1</v>
      </c>
      <c r="AD7">
        <v>1</v>
      </c>
      <c r="AE7">
        <f t="shared" si="13"/>
        <v>1</v>
      </c>
      <c r="AF7">
        <v>2</v>
      </c>
      <c r="AG7">
        <f t="shared" si="14"/>
        <v>1</v>
      </c>
      <c r="AH7">
        <v>2</v>
      </c>
      <c r="AI7">
        <f t="shared" si="15"/>
        <v>0</v>
      </c>
      <c r="AJ7">
        <v>2</v>
      </c>
      <c r="AK7">
        <f t="shared" si="16"/>
        <v>1</v>
      </c>
      <c r="AL7">
        <v>2</v>
      </c>
      <c r="AM7">
        <f t="shared" si="17"/>
        <v>1</v>
      </c>
      <c r="AN7">
        <v>1</v>
      </c>
      <c r="AO7">
        <f t="shared" si="18"/>
        <v>1</v>
      </c>
      <c r="AP7">
        <v>1</v>
      </c>
      <c r="AQ7">
        <f t="shared" si="19"/>
        <v>1</v>
      </c>
      <c r="AR7">
        <v>2</v>
      </c>
      <c r="AS7">
        <f t="shared" si="20"/>
        <v>1</v>
      </c>
      <c r="AT7">
        <v>1</v>
      </c>
      <c r="AU7">
        <f t="shared" si="21"/>
        <v>0</v>
      </c>
      <c r="AV7" s="13">
        <f t="shared" si="0"/>
        <v>16</v>
      </c>
      <c r="AW7" s="1"/>
      <c r="AX7" s="13">
        <f t="shared" si="22"/>
        <v>16</v>
      </c>
      <c r="AY7" s="3"/>
      <c r="AZ7" s="1"/>
    </row>
    <row r="8" spans="1:52" x14ac:dyDescent="0.3">
      <c r="A8" s="30">
        <v>7</v>
      </c>
      <c r="B8" s="1"/>
      <c r="C8">
        <v>1</v>
      </c>
      <c r="D8" s="1"/>
      <c r="E8" s="2">
        <v>1</v>
      </c>
      <c r="F8">
        <v>2</v>
      </c>
      <c r="G8">
        <f t="shared" si="1"/>
        <v>0</v>
      </c>
      <c r="H8">
        <v>1</v>
      </c>
      <c r="I8">
        <f t="shared" si="2"/>
        <v>1</v>
      </c>
      <c r="J8">
        <v>1</v>
      </c>
      <c r="K8">
        <f t="shared" si="3"/>
        <v>1</v>
      </c>
      <c r="L8">
        <v>2</v>
      </c>
      <c r="M8">
        <f t="shared" si="4"/>
        <v>1</v>
      </c>
      <c r="N8">
        <v>2</v>
      </c>
      <c r="O8">
        <f t="shared" si="5"/>
        <v>1</v>
      </c>
      <c r="P8">
        <v>1</v>
      </c>
      <c r="Q8">
        <f t="shared" si="6"/>
        <v>1</v>
      </c>
      <c r="R8">
        <v>2</v>
      </c>
      <c r="S8">
        <f t="shared" si="7"/>
        <v>1</v>
      </c>
      <c r="T8">
        <v>2</v>
      </c>
      <c r="U8">
        <f t="shared" si="8"/>
        <v>1</v>
      </c>
      <c r="V8">
        <v>2</v>
      </c>
      <c r="W8">
        <f t="shared" si="9"/>
        <v>0</v>
      </c>
      <c r="X8">
        <v>1</v>
      </c>
      <c r="Y8">
        <f t="shared" si="10"/>
        <v>0</v>
      </c>
      <c r="Z8">
        <v>1</v>
      </c>
      <c r="AA8">
        <f t="shared" si="11"/>
        <v>0</v>
      </c>
      <c r="AB8">
        <v>1</v>
      </c>
      <c r="AC8">
        <f t="shared" si="12"/>
        <v>1</v>
      </c>
      <c r="AD8">
        <v>1</v>
      </c>
      <c r="AE8">
        <f t="shared" si="13"/>
        <v>1</v>
      </c>
      <c r="AF8">
        <v>2</v>
      </c>
      <c r="AG8">
        <f t="shared" si="14"/>
        <v>1</v>
      </c>
      <c r="AH8">
        <v>1</v>
      </c>
      <c r="AI8">
        <f t="shared" si="15"/>
        <v>1</v>
      </c>
      <c r="AJ8">
        <v>2</v>
      </c>
      <c r="AK8">
        <f t="shared" si="16"/>
        <v>1</v>
      </c>
      <c r="AL8">
        <v>2</v>
      </c>
      <c r="AM8">
        <f t="shared" si="17"/>
        <v>1</v>
      </c>
      <c r="AN8">
        <v>1</v>
      </c>
      <c r="AO8">
        <f t="shared" si="18"/>
        <v>1</v>
      </c>
      <c r="AP8">
        <v>1</v>
      </c>
      <c r="AQ8">
        <f t="shared" si="19"/>
        <v>1</v>
      </c>
      <c r="AR8">
        <v>2</v>
      </c>
      <c r="AS8">
        <f t="shared" si="20"/>
        <v>1</v>
      </c>
      <c r="AT8">
        <v>1</v>
      </c>
      <c r="AU8">
        <f t="shared" si="21"/>
        <v>0</v>
      </c>
      <c r="AV8" s="13">
        <f t="shared" si="0"/>
        <v>16</v>
      </c>
      <c r="AW8" s="1"/>
      <c r="AX8" s="13">
        <f t="shared" si="22"/>
        <v>16</v>
      </c>
      <c r="AY8" s="3"/>
      <c r="AZ8" s="1"/>
    </row>
    <row r="9" spans="1:52" x14ac:dyDescent="0.3">
      <c r="A9" s="30">
        <v>8</v>
      </c>
      <c r="B9" s="1"/>
      <c r="C9">
        <v>1</v>
      </c>
      <c r="D9" s="1"/>
      <c r="E9" s="2">
        <v>1</v>
      </c>
      <c r="F9">
        <v>1</v>
      </c>
      <c r="G9">
        <f t="shared" si="1"/>
        <v>1</v>
      </c>
      <c r="H9">
        <v>1</v>
      </c>
      <c r="I9">
        <f t="shared" si="2"/>
        <v>1</v>
      </c>
      <c r="J9">
        <v>1</v>
      </c>
      <c r="K9">
        <f t="shared" si="3"/>
        <v>1</v>
      </c>
      <c r="L9">
        <v>1</v>
      </c>
      <c r="M9">
        <f t="shared" si="4"/>
        <v>0</v>
      </c>
      <c r="N9">
        <v>2</v>
      </c>
      <c r="O9">
        <f t="shared" si="5"/>
        <v>1</v>
      </c>
      <c r="P9">
        <v>1</v>
      </c>
      <c r="Q9">
        <f t="shared" si="6"/>
        <v>1</v>
      </c>
      <c r="R9">
        <v>2</v>
      </c>
      <c r="S9">
        <f t="shared" si="7"/>
        <v>1</v>
      </c>
      <c r="T9">
        <v>2</v>
      </c>
      <c r="U9">
        <f t="shared" si="8"/>
        <v>1</v>
      </c>
      <c r="V9">
        <v>2</v>
      </c>
      <c r="W9">
        <f t="shared" si="9"/>
        <v>0</v>
      </c>
      <c r="X9">
        <v>1</v>
      </c>
      <c r="Y9">
        <f t="shared" si="10"/>
        <v>0</v>
      </c>
      <c r="Z9">
        <v>1</v>
      </c>
      <c r="AA9">
        <f t="shared" si="11"/>
        <v>0</v>
      </c>
      <c r="AB9">
        <v>1</v>
      </c>
      <c r="AC9">
        <f t="shared" si="12"/>
        <v>1</v>
      </c>
      <c r="AD9">
        <v>1</v>
      </c>
      <c r="AE9">
        <f t="shared" si="13"/>
        <v>1</v>
      </c>
      <c r="AF9">
        <v>2</v>
      </c>
      <c r="AG9">
        <f t="shared" si="14"/>
        <v>1</v>
      </c>
      <c r="AH9">
        <v>1</v>
      </c>
      <c r="AI9">
        <f t="shared" si="15"/>
        <v>1</v>
      </c>
      <c r="AJ9">
        <v>2</v>
      </c>
      <c r="AK9">
        <f t="shared" si="16"/>
        <v>1</v>
      </c>
      <c r="AL9">
        <v>2</v>
      </c>
      <c r="AM9">
        <f t="shared" si="17"/>
        <v>1</v>
      </c>
      <c r="AN9">
        <v>1</v>
      </c>
      <c r="AO9">
        <f t="shared" si="18"/>
        <v>1</v>
      </c>
      <c r="AP9">
        <v>1</v>
      </c>
      <c r="AQ9">
        <f t="shared" si="19"/>
        <v>1</v>
      </c>
      <c r="AR9">
        <v>2</v>
      </c>
      <c r="AS9">
        <f t="shared" si="20"/>
        <v>1</v>
      </c>
      <c r="AT9">
        <v>1</v>
      </c>
      <c r="AU9">
        <f t="shared" si="21"/>
        <v>0</v>
      </c>
      <c r="AV9" s="13">
        <f t="shared" si="0"/>
        <v>16</v>
      </c>
      <c r="AW9" s="1"/>
      <c r="AX9" s="13">
        <f t="shared" si="22"/>
        <v>16</v>
      </c>
      <c r="AY9" s="3"/>
      <c r="AZ9" s="1"/>
    </row>
    <row r="10" spans="1:52" x14ac:dyDescent="0.3">
      <c r="A10" s="30">
        <v>9</v>
      </c>
      <c r="B10" s="1"/>
      <c r="C10">
        <v>1</v>
      </c>
      <c r="D10" s="1"/>
      <c r="E10" s="2">
        <v>1</v>
      </c>
      <c r="F10">
        <v>1</v>
      </c>
      <c r="G10">
        <f t="shared" si="1"/>
        <v>1</v>
      </c>
      <c r="H10">
        <v>1</v>
      </c>
      <c r="I10">
        <f t="shared" si="2"/>
        <v>1</v>
      </c>
      <c r="J10">
        <v>1</v>
      </c>
      <c r="K10">
        <f t="shared" si="3"/>
        <v>1</v>
      </c>
      <c r="L10">
        <v>1</v>
      </c>
      <c r="M10">
        <f t="shared" si="4"/>
        <v>0</v>
      </c>
      <c r="N10">
        <v>2</v>
      </c>
      <c r="O10">
        <f t="shared" si="5"/>
        <v>1</v>
      </c>
      <c r="P10">
        <v>1</v>
      </c>
      <c r="Q10">
        <f t="shared" si="6"/>
        <v>1</v>
      </c>
      <c r="R10">
        <v>2</v>
      </c>
      <c r="S10">
        <f t="shared" si="7"/>
        <v>1</v>
      </c>
      <c r="T10">
        <v>2</v>
      </c>
      <c r="U10">
        <f t="shared" si="8"/>
        <v>1</v>
      </c>
      <c r="V10">
        <v>1</v>
      </c>
      <c r="W10">
        <f t="shared" si="9"/>
        <v>1</v>
      </c>
      <c r="X10">
        <v>1</v>
      </c>
      <c r="Y10">
        <f t="shared" si="10"/>
        <v>0</v>
      </c>
      <c r="Z10">
        <v>1</v>
      </c>
      <c r="AA10">
        <f t="shared" si="11"/>
        <v>0</v>
      </c>
      <c r="AB10">
        <v>1</v>
      </c>
      <c r="AC10">
        <f t="shared" si="12"/>
        <v>1</v>
      </c>
      <c r="AD10">
        <v>1</v>
      </c>
      <c r="AE10">
        <f t="shared" si="13"/>
        <v>1</v>
      </c>
      <c r="AF10">
        <v>2</v>
      </c>
      <c r="AG10">
        <f t="shared" si="14"/>
        <v>1</v>
      </c>
      <c r="AH10">
        <v>1</v>
      </c>
      <c r="AI10">
        <f t="shared" si="15"/>
        <v>1</v>
      </c>
      <c r="AJ10">
        <v>2</v>
      </c>
      <c r="AK10">
        <f t="shared" si="16"/>
        <v>1</v>
      </c>
      <c r="AL10">
        <v>2</v>
      </c>
      <c r="AM10">
        <f t="shared" si="17"/>
        <v>1</v>
      </c>
      <c r="AN10">
        <v>2</v>
      </c>
      <c r="AO10">
        <f t="shared" si="18"/>
        <v>0</v>
      </c>
      <c r="AP10">
        <v>1</v>
      </c>
      <c r="AQ10">
        <f t="shared" si="19"/>
        <v>1</v>
      </c>
      <c r="AR10">
        <v>2</v>
      </c>
      <c r="AS10">
        <f t="shared" si="20"/>
        <v>1</v>
      </c>
      <c r="AT10">
        <v>1</v>
      </c>
      <c r="AU10">
        <f t="shared" si="21"/>
        <v>0</v>
      </c>
      <c r="AV10" s="13">
        <f t="shared" si="0"/>
        <v>16</v>
      </c>
      <c r="AW10" s="1"/>
      <c r="AX10" s="13">
        <f t="shared" si="22"/>
        <v>16</v>
      </c>
      <c r="AY10" s="3"/>
      <c r="AZ10" s="1"/>
    </row>
    <row r="11" spans="1:52" x14ac:dyDescent="0.3">
      <c r="A11" s="30">
        <v>10</v>
      </c>
      <c r="B11" s="1"/>
      <c r="C11">
        <v>1</v>
      </c>
      <c r="D11" s="1"/>
      <c r="E11" s="2">
        <v>1</v>
      </c>
      <c r="F11">
        <v>1</v>
      </c>
      <c r="G11">
        <f t="shared" si="1"/>
        <v>1</v>
      </c>
      <c r="H11">
        <v>1</v>
      </c>
      <c r="I11">
        <f t="shared" si="2"/>
        <v>1</v>
      </c>
      <c r="J11">
        <v>1</v>
      </c>
      <c r="K11">
        <f t="shared" si="3"/>
        <v>1</v>
      </c>
      <c r="L11">
        <v>2</v>
      </c>
      <c r="M11">
        <f t="shared" si="4"/>
        <v>1</v>
      </c>
      <c r="N11">
        <v>2</v>
      </c>
      <c r="O11">
        <f t="shared" si="5"/>
        <v>1</v>
      </c>
      <c r="P11">
        <v>1</v>
      </c>
      <c r="Q11">
        <f t="shared" si="6"/>
        <v>1</v>
      </c>
      <c r="R11">
        <v>1</v>
      </c>
      <c r="S11">
        <f t="shared" si="7"/>
        <v>0</v>
      </c>
      <c r="T11">
        <v>2</v>
      </c>
      <c r="U11">
        <f t="shared" si="8"/>
        <v>1</v>
      </c>
      <c r="V11">
        <v>1</v>
      </c>
      <c r="W11">
        <f t="shared" si="9"/>
        <v>1</v>
      </c>
      <c r="X11">
        <v>1</v>
      </c>
      <c r="Y11">
        <f t="shared" si="10"/>
        <v>0</v>
      </c>
      <c r="Z11">
        <v>1</v>
      </c>
      <c r="AA11">
        <f t="shared" si="11"/>
        <v>0</v>
      </c>
      <c r="AB11">
        <v>1</v>
      </c>
      <c r="AC11">
        <f t="shared" si="12"/>
        <v>1</v>
      </c>
      <c r="AD11">
        <v>1</v>
      </c>
      <c r="AE11">
        <f t="shared" si="13"/>
        <v>1</v>
      </c>
      <c r="AF11">
        <v>2</v>
      </c>
      <c r="AG11">
        <f t="shared" si="14"/>
        <v>1</v>
      </c>
      <c r="AH11">
        <v>1</v>
      </c>
      <c r="AI11">
        <f t="shared" si="15"/>
        <v>1</v>
      </c>
      <c r="AJ11">
        <v>2</v>
      </c>
      <c r="AK11">
        <f t="shared" si="16"/>
        <v>1</v>
      </c>
      <c r="AL11">
        <v>2</v>
      </c>
      <c r="AM11">
        <f t="shared" si="17"/>
        <v>1</v>
      </c>
      <c r="AN11">
        <v>1</v>
      </c>
      <c r="AO11">
        <f t="shared" si="18"/>
        <v>1</v>
      </c>
      <c r="AP11">
        <v>1</v>
      </c>
      <c r="AQ11">
        <f t="shared" si="19"/>
        <v>1</v>
      </c>
      <c r="AR11">
        <v>2</v>
      </c>
      <c r="AS11">
        <f t="shared" si="20"/>
        <v>1</v>
      </c>
      <c r="AT11">
        <v>1</v>
      </c>
      <c r="AU11">
        <f t="shared" si="21"/>
        <v>0</v>
      </c>
      <c r="AV11" s="13">
        <f t="shared" si="0"/>
        <v>17</v>
      </c>
      <c r="AW11" s="1"/>
      <c r="AX11" s="13">
        <f t="shared" si="22"/>
        <v>17</v>
      </c>
      <c r="AY11" s="3"/>
      <c r="AZ11" s="1"/>
    </row>
    <row r="12" spans="1:52" x14ac:dyDescent="0.3">
      <c r="A12" s="30">
        <v>11</v>
      </c>
      <c r="B12" s="1"/>
      <c r="C12">
        <v>1</v>
      </c>
      <c r="D12" s="1"/>
      <c r="E12" s="2">
        <v>1</v>
      </c>
      <c r="F12">
        <v>1</v>
      </c>
      <c r="G12">
        <f t="shared" si="1"/>
        <v>1</v>
      </c>
      <c r="H12">
        <v>1</v>
      </c>
      <c r="I12">
        <f t="shared" si="2"/>
        <v>1</v>
      </c>
      <c r="J12">
        <v>1</v>
      </c>
      <c r="K12">
        <f t="shared" si="3"/>
        <v>1</v>
      </c>
      <c r="L12">
        <v>1</v>
      </c>
      <c r="M12">
        <f t="shared" si="4"/>
        <v>0</v>
      </c>
      <c r="N12">
        <v>2</v>
      </c>
      <c r="O12">
        <f t="shared" si="5"/>
        <v>1</v>
      </c>
      <c r="P12">
        <v>1</v>
      </c>
      <c r="Q12">
        <f t="shared" si="6"/>
        <v>1</v>
      </c>
      <c r="R12">
        <v>2</v>
      </c>
      <c r="S12">
        <f t="shared" si="7"/>
        <v>1</v>
      </c>
      <c r="T12">
        <v>2</v>
      </c>
      <c r="U12">
        <f t="shared" si="8"/>
        <v>1</v>
      </c>
      <c r="V12">
        <v>1</v>
      </c>
      <c r="W12">
        <f t="shared" si="9"/>
        <v>1</v>
      </c>
      <c r="X12">
        <v>1</v>
      </c>
      <c r="Y12">
        <f t="shared" si="10"/>
        <v>0</v>
      </c>
      <c r="Z12">
        <v>1</v>
      </c>
      <c r="AA12">
        <f t="shared" si="11"/>
        <v>0</v>
      </c>
      <c r="AB12">
        <v>1</v>
      </c>
      <c r="AC12">
        <f t="shared" si="12"/>
        <v>1</v>
      </c>
      <c r="AD12">
        <v>1</v>
      </c>
      <c r="AE12">
        <f t="shared" si="13"/>
        <v>1</v>
      </c>
      <c r="AF12">
        <v>2</v>
      </c>
      <c r="AG12">
        <f t="shared" si="14"/>
        <v>1</v>
      </c>
      <c r="AH12">
        <v>1</v>
      </c>
      <c r="AI12">
        <f t="shared" si="15"/>
        <v>1</v>
      </c>
      <c r="AJ12">
        <v>2</v>
      </c>
      <c r="AK12">
        <f t="shared" si="16"/>
        <v>1</v>
      </c>
      <c r="AL12">
        <v>2</v>
      </c>
      <c r="AM12">
        <f t="shared" si="17"/>
        <v>1</v>
      </c>
      <c r="AN12">
        <v>1</v>
      </c>
      <c r="AO12">
        <f t="shared" si="18"/>
        <v>1</v>
      </c>
      <c r="AP12">
        <v>1</v>
      </c>
      <c r="AQ12">
        <f t="shared" si="19"/>
        <v>1</v>
      </c>
      <c r="AR12">
        <v>2</v>
      </c>
      <c r="AS12">
        <f t="shared" si="20"/>
        <v>1</v>
      </c>
      <c r="AT12">
        <v>1</v>
      </c>
      <c r="AU12">
        <f t="shared" si="21"/>
        <v>0</v>
      </c>
      <c r="AV12" s="13">
        <f t="shared" si="0"/>
        <v>17</v>
      </c>
      <c r="AW12" s="1"/>
      <c r="AX12" s="13">
        <f t="shared" si="22"/>
        <v>17</v>
      </c>
      <c r="AY12" s="3"/>
      <c r="AZ12" s="1"/>
    </row>
    <row r="13" spans="1:52" x14ac:dyDescent="0.3">
      <c r="A13" s="30">
        <v>12</v>
      </c>
      <c r="B13" s="1"/>
      <c r="C13">
        <v>1</v>
      </c>
      <c r="D13" s="1"/>
      <c r="E13" s="2">
        <v>1</v>
      </c>
      <c r="F13">
        <v>1</v>
      </c>
      <c r="G13">
        <f t="shared" si="1"/>
        <v>1</v>
      </c>
      <c r="H13">
        <v>1</v>
      </c>
      <c r="I13">
        <f t="shared" si="2"/>
        <v>1</v>
      </c>
      <c r="J13">
        <v>1</v>
      </c>
      <c r="K13">
        <f t="shared" si="3"/>
        <v>1</v>
      </c>
      <c r="L13">
        <v>1</v>
      </c>
      <c r="M13">
        <f t="shared" si="4"/>
        <v>0</v>
      </c>
      <c r="N13">
        <v>1</v>
      </c>
      <c r="O13">
        <f t="shared" si="5"/>
        <v>0</v>
      </c>
      <c r="P13">
        <v>2</v>
      </c>
      <c r="Q13">
        <f t="shared" si="6"/>
        <v>0</v>
      </c>
      <c r="R13">
        <v>2</v>
      </c>
      <c r="S13">
        <f t="shared" si="7"/>
        <v>1</v>
      </c>
      <c r="T13">
        <v>2</v>
      </c>
      <c r="U13">
        <f t="shared" si="8"/>
        <v>1</v>
      </c>
      <c r="V13">
        <v>2</v>
      </c>
      <c r="W13">
        <f t="shared" si="9"/>
        <v>0</v>
      </c>
      <c r="X13">
        <v>2</v>
      </c>
      <c r="Y13">
        <f t="shared" si="10"/>
        <v>1</v>
      </c>
      <c r="Z13">
        <v>1</v>
      </c>
      <c r="AA13">
        <f t="shared" si="11"/>
        <v>0</v>
      </c>
      <c r="AB13">
        <v>1</v>
      </c>
      <c r="AC13">
        <f t="shared" si="12"/>
        <v>1</v>
      </c>
      <c r="AD13">
        <v>1</v>
      </c>
      <c r="AE13">
        <f t="shared" si="13"/>
        <v>1</v>
      </c>
      <c r="AF13">
        <v>2</v>
      </c>
      <c r="AG13">
        <f t="shared" si="14"/>
        <v>1</v>
      </c>
      <c r="AH13">
        <v>2</v>
      </c>
      <c r="AI13">
        <f t="shared" si="15"/>
        <v>0</v>
      </c>
      <c r="AJ13">
        <v>2</v>
      </c>
      <c r="AK13">
        <f t="shared" si="16"/>
        <v>1</v>
      </c>
      <c r="AL13">
        <v>2</v>
      </c>
      <c r="AM13">
        <f t="shared" si="17"/>
        <v>1</v>
      </c>
      <c r="AN13">
        <v>1</v>
      </c>
      <c r="AO13">
        <f t="shared" si="18"/>
        <v>1</v>
      </c>
      <c r="AP13">
        <v>1</v>
      </c>
      <c r="AQ13">
        <f t="shared" si="19"/>
        <v>1</v>
      </c>
      <c r="AR13">
        <v>2</v>
      </c>
      <c r="AS13">
        <f t="shared" si="20"/>
        <v>1</v>
      </c>
      <c r="AT13">
        <v>2</v>
      </c>
      <c r="AU13">
        <f t="shared" si="21"/>
        <v>1</v>
      </c>
      <c r="AV13" s="13">
        <f t="shared" si="0"/>
        <v>15</v>
      </c>
      <c r="AW13" s="1"/>
      <c r="AX13" s="13">
        <f t="shared" si="22"/>
        <v>15</v>
      </c>
      <c r="AY13" s="3"/>
      <c r="AZ13" s="1"/>
    </row>
    <row r="14" spans="1:52" x14ac:dyDescent="0.3">
      <c r="A14" s="30">
        <v>14</v>
      </c>
      <c r="B14" s="1"/>
      <c r="C14">
        <v>1</v>
      </c>
      <c r="D14" s="1"/>
      <c r="E14" s="2">
        <v>1</v>
      </c>
      <c r="F14">
        <v>1</v>
      </c>
      <c r="G14">
        <f t="shared" si="1"/>
        <v>1</v>
      </c>
      <c r="H14">
        <v>1</v>
      </c>
      <c r="I14">
        <f t="shared" si="2"/>
        <v>1</v>
      </c>
      <c r="J14">
        <v>1</v>
      </c>
      <c r="K14">
        <f t="shared" si="3"/>
        <v>1</v>
      </c>
      <c r="L14">
        <v>2</v>
      </c>
      <c r="M14">
        <f t="shared" si="4"/>
        <v>1</v>
      </c>
      <c r="N14">
        <v>2</v>
      </c>
      <c r="O14">
        <f t="shared" si="5"/>
        <v>1</v>
      </c>
      <c r="P14">
        <v>1</v>
      </c>
      <c r="Q14">
        <f t="shared" si="6"/>
        <v>1</v>
      </c>
      <c r="R14">
        <v>2</v>
      </c>
      <c r="S14">
        <f t="shared" si="7"/>
        <v>1</v>
      </c>
      <c r="T14">
        <v>2</v>
      </c>
      <c r="U14">
        <f t="shared" si="8"/>
        <v>1</v>
      </c>
      <c r="V14">
        <v>1</v>
      </c>
      <c r="W14">
        <f t="shared" si="9"/>
        <v>1</v>
      </c>
      <c r="X14">
        <v>1</v>
      </c>
      <c r="Y14">
        <f t="shared" si="10"/>
        <v>0</v>
      </c>
      <c r="Z14">
        <v>1</v>
      </c>
      <c r="AA14">
        <f t="shared" si="11"/>
        <v>0</v>
      </c>
      <c r="AB14">
        <v>1</v>
      </c>
      <c r="AC14">
        <f t="shared" si="12"/>
        <v>1</v>
      </c>
      <c r="AD14">
        <v>1</v>
      </c>
      <c r="AE14">
        <f t="shared" si="13"/>
        <v>1</v>
      </c>
      <c r="AF14">
        <v>2</v>
      </c>
      <c r="AG14">
        <f t="shared" si="14"/>
        <v>1</v>
      </c>
      <c r="AH14">
        <v>1</v>
      </c>
      <c r="AI14">
        <f t="shared" si="15"/>
        <v>1</v>
      </c>
      <c r="AJ14">
        <v>2</v>
      </c>
      <c r="AK14">
        <f t="shared" si="16"/>
        <v>1</v>
      </c>
      <c r="AL14">
        <v>2</v>
      </c>
      <c r="AM14">
        <f t="shared" si="17"/>
        <v>1</v>
      </c>
      <c r="AN14">
        <v>1</v>
      </c>
      <c r="AO14">
        <f t="shared" si="18"/>
        <v>1</v>
      </c>
      <c r="AP14">
        <v>1</v>
      </c>
      <c r="AQ14">
        <f t="shared" si="19"/>
        <v>1</v>
      </c>
      <c r="AR14">
        <v>2</v>
      </c>
      <c r="AS14">
        <f t="shared" si="20"/>
        <v>1</v>
      </c>
      <c r="AT14">
        <v>1</v>
      </c>
      <c r="AU14">
        <f t="shared" si="21"/>
        <v>0</v>
      </c>
      <c r="AV14" s="13">
        <f t="shared" si="0"/>
        <v>18</v>
      </c>
      <c r="AW14" s="1"/>
      <c r="AX14" s="13">
        <f t="shared" si="22"/>
        <v>18</v>
      </c>
      <c r="AY14" s="3"/>
      <c r="AZ14" s="1"/>
    </row>
    <row r="15" spans="1:52" x14ac:dyDescent="0.3">
      <c r="A15" s="30">
        <v>24</v>
      </c>
      <c r="B15" s="1"/>
      <c r="C15">
        <v>1</v>
      </c>
      <c r="D15" s="1"/>
      <c r="E15" s="32">
        <v>1</v>
      </c>
      <c r="F15" s="31">
        <v>1</v>
      </c>
      <c r="G15">
        <f t="shared" si="1"/>
        <v>1</v>
      </c>
      <c r="H15" s="31">
        <v>1</v>
      </c>
      <c r="I15">
        <f t="shared" si="2"/>
        <v>1</v>
      </c>
      <c r="J15" s="31">
        <v>1</v>
      </c>
      <c r="K15">
        <f t="shared" si="3"/>
        <v>1</v>
      </c>
      <c r="L15" s="31" t="s">
        <v>668</v>
      </c>
      <c r="M15">
        <f t="shared" si="4"/>
        <v>0</v>
      </c>
      <c r="N15" s="31">
        <v>2</v>
      </c>
      <c r="O15">
        <f t="shared" si="5"/>
        <v>1</v>
      </c>
      <c r="P15" s="31">
        <v>1</v>
      </c>
      <c r="Q15">
        <f t="shared" si="6"/>
        <v>1</v>
      </c>
      <c r="R15" s="31">
        <v>2</v>
      </c>
      <c r="S15">
        <f t="shared" si="7"/>
        <v>1</v>
      </c>
      <c r="T15" s="31">
        <v>2</v>
      </c>
      <c r="U15">
        <f t="shared" si="8"/>
        <v>1</v>
      </c>
      <c r="V15" s="31">
        <v>2</v>
      </c>
      <c r="W15">
        <f t="shared" si="9"/>
        <v>0</v>
      </c>
      <c r="X15" s="31">
        <v>2</v>
      </c>
      <c r="Y15">
        <f t="shared" si="10"/>
        <v>1</v>
      </c>
      <c r="Z15" s="31">
        <v>1</v>
      </c>
      <c r="AA15">
        <f t="shared" si="11"/>
        <v>0</v>
      </c>
      <c r="AB15" s="31">
        <v>1</v>
      </c>
      <c r="AC15">
        <f t="shared" si="12"/>
        <v>1</v>
      </c>
      <c r="AD15" s="31">
        <v>1</v>
      </c>
      <c r="AE15">
        <f t="shared" si="13"/>
        <v>1</v>
      </c>
      <c r="AF15" s="31">
        <v>2</v>
      </c>
      <c r="AG15">
        <f t="shared" si="14"/>
        <v>1</v>
      </c>
      <c r="AH15" s="31">
        <v>1</v>
      </c>
      <c r="AI15">
        <f t="shared" si="15"/>
        <v>1</v>
      </c>
      <c r="AJ15" s="31">
        <v>2</v>
      </c>
      <c r="AK15">
        <f t="shared" si="16"/>
        <v>1</v>
      </c>
      <c r="AL15" s="31">
        <v>2</v>
      </c>
      <c r="AM15">
        <f t="shared" si="17"/>
        <v>1</v>
      </c>
      <c r="AN15" s="31">
        <v>2</v>
      </c>
      <c r="AO15">
        <f t="shared" si="18"/>
        <v>0</v>
      </c>
      <c r="AP15" s="31">
        <v>1</v>
      </c>
      <c r="AQ15">
        <f t="shared" si="19"/>
        <v>1</v>
      </c>
      <c r="AR15" s="31">
        <v>2</v>
      </c>
      <c r="AS15">
        <f t="shared" si="20"/>
        <v>1</v>
      </c>
      <c r="AT15" s="31">
        <v>1</v>
      </c>
      <c r="AU15">
        <f t="shared" si="21"/>
        <v>0</v>
      </c>
      <c r="AV15" s="49"/>
      <c r="AW15" s="1"/>
      <c r="AX15" s="13"/>
      <c r="AY15" s="3"/>
      <c r="AZ15" s="1"/>
    </row>
    <row r="16" spans="1:52" x14ac:dyDescent="0.3">
      <c r="A16" s="30">
        <v>25</v>
      </c>
      <c r="B16" s="1"/>
      <c r="C16">
        <v>1</v>
      </c>
      <c r="D16" s="1"/>
      <c r="E16" s="2">
        <v>1</v>
      </c>
      <c r="F16">
        <v>1</v>
      </c>
      <c r="G16">
        <f t="shared" si="1"/>
        <v>1</v>
      </c>
      <c r="H16">
        <v>1</v>
      </c>
      <c r="I16">
        <f t="shared" si="2"/>
        <v>1</v>
      </c>
      <c r="J16">
        <v>1</v>
      </c>
      <c r="K16">
        <f t="shared" si="3"/>
        <v>1</v>
      </c>
      <c r="L16">
        <v>2</v>
      </c>
      <c r="M16">
        <f t="shared" si="4"/>
        <v>1</v>
      </c>
      <c r="N16">
        <v>2</v>
      </c>
      <c r="O16">
        <f t="shared" si="5"/>
        <v>1</v>
      </c>
      <c r="P16">
        <v>1</v>
      </c>
      <c r="Q16">
        <f t="shared" si="6"/>
        <v>1</v>
      </c>
      <c r="R16">
        <v>2</v>
      </c>
      <c r="S16">
        <f t="shared" si="7"/>
        <v>1</v>
      </c>
      <c r="T16">
        <v>2</v>
      </c>
      <c r="U16">
        <f t="shared" si="8"/>
        <v>1</v>
      </c>
      <c r="V16">
        <v>1</v>
      </c>
      <c r="W16">
        <f t="shared" si="9"/>
        <v>1</v>
      </c>
      <c r="X16">
        <v>2</v>
      </c>
      <c r="Y16">
        <f t="shared" si="10"/>
        <v>1</v>
      </c>
      <c r="Z16">
        <v>1</v>
      </c>
      <c r="AA16">
        <f t="shared" si="11"/>
        <v>0</v>
      </c>
      <c r="AB16">
        <v>1</v>
      </c>
      <c r="AC16">
        <f t="shared" si="12"/>
        <v>1</v>
      </c>
      <c r="AD16">
        <v>1</v>
      </c>
      <c r="AE16">
        <f t="shared" si="13"/>
        <v>1</v>
      </c>
      <c r="AF16">
        <v>2</v>
      </c>
      <c r="AG16">
        <f t="shared" si="14"/>
        <v>1</v>
      </c>
      <c r="AH16">
        <v>1</v>
      </c>
      <c r="AI16">
        <f t="shared" si="15"/>
        <v>1</v>
      </c>
      <c r="AJ16">
        <v>2</v>
      </c>
      <c r="AK16">
        <f t="shared" si="16"/>
        <v>1</v>
      </c>
      <c r="AL16">
        <v>2</v>
      </c>
      <c r="AM16">
        <f t="shared" si="17"/>
        <v>1</v>
      </c>
      <c r="AN16">
        <v>1</v>
      </c>
      <c r="AO16">
        <f t="shared" si="18"/>
        <v>1</v>
      </c>
      <c r="AP16">
        <v>1</v>
      </c>
      <c r="AQ16">
        <f t="shared" si="19"/>
        <v>1</v>
      </c>
      <c r="AR16">
        <v>2</v>
      </c>
      <c r="AS16">
        <f t="shared" si="20"/>
        <v>1</v>
      </c>
      <c r="AT16">
        <v>1</v>
      </c>
      <c r="AU16">
        <f t="shared" si="21"/>
        <v>0</v>
      </c>
      <c r="AV16" s="13">
        <f t="shared" ref="AV16:AV25" si="23">SUM(G16,I16,K16,M16,O16,Q16,S16,U16,W16,Y16,AA16,AC16,AE16,AG16,AI16,AK16,AM16,AO16,AQ16,AS16,AU16)</f>
        <v>19</v>
      </c>
      <c r="AW16" s="1"/>
      <c r="AX16" s="13">
        <f t="shared" si="22"/>
        <v>19</v>
      </c>
      <c r="AY16" s="3"/>
      <c r="AZ16" s="1"/>
    </row>
    <row r="17" spans="1:52" x14ac:dyDescent="0.3">
      <c r="A17" s="30">
        <v>26</v>
      </c>
      <c r="B17" s="1"/>
      <c r="C17">
        <v>1</v>
      </c>
      <c r="D17" s="1"/>
      <c r="E17" s="2">
        <v>1</v>
      </c>
      <c r="F17">
        <v>1</v>
      </c>
      <c r="G17">
        <f t="shared" si="1"/>
        <v>1</v>
      </c>
      <c r="H17">
        <v>1</v>
      </c>
      <c r="I17">
        <f t="shared" si="2"/>
        <v>1</v>
      </c>
      <c r="J17">
        <v>1</v>
      </c>
      <c r="K17">
        <f t="shared" si="3"/>
        <v>1</v>
      </c>
      <c r="L17">
        <v>2</v>
      </c>
      <c r="M17">
        <f t="shared" si="4"/>
        <v>1</v>
      </c>
      <c r="N17">
        <v>2</v>
      </c>
      <c r="O17">
        <f t="shared" si="5"/>
        <v>1</v>
      </c>
      <c r="P17">
        <v>1</v>
      </c>
      <c r="Q17">
        <f t="shared" si="6"/>
        <v>1</v>
      </c>
      <c r="R17">
        <v>2</v>
      </c>
      <c r="S17">
        <f t="shared" si="7"/>
        <v>1</v>
      </c>
      <c r="T17">
        <v>2</v>
      </c>
      <c r="U17">
        <f t="shared" si="8"/>
        <v>1</v>
      </c>
      <c r="V17">
        <v>2</v>
      </c>
      <c r="W17">
        <f t="shared" si="9"/>
        <v>0</v>
      </c>
      <c r="X17">
        <v>2</v>
      </c>
      <c r="Y17">
        <f t="shared" si="10"/>
        <v>1</v>
      </c>
      <c r="Z17">
        <v>1</v>
      </c>
      <c r="AA17">
        <f t="shared" si="11"/>
        <v>0</v>
      </c>
      <c r="AB17">
        <v>2</v>
      </c>
      <c r="AC17">
        <f t="shared" si="12"/>
        <v>0</v>
      </c>
      <c r="AD17">
        <v>1</v>
      </c>
      <c r="AE17">
        <f t="shared" si="13"/>
        <v>1</v>
      </c>
      <c r="AF17">
        <v>2</v>
      </c>
      <c r="AG17">
        <f t="shared" si="14"/>
        <v>1</v>
      </c>
      <c r="AH17">
        <v>2</v>
      </c>
      <c r="AI17">
        <f t="shared" si="15"/>
        <v>0</v>
      </c>
      <c r="AJ17">
        <v>2</v>
      </c>
      <c r="AK17">
        <f t="shared" si="16"/>
        <v>1</v>
      </c>
      <c r="AL17">
        <v>2</v>
      </c>
      <c r="AM17">
        <f t="shared" si="17"/>
        <v>1</v>
      </c>
      <c r="AN17">
        <v>2</v>
      </c>
      <c r="AO17">
        <f t="shared" si="18"/>
        <v>0</v>
      </c>
      <c r="AP17">
        <v>1</v>
      </c>
      <c r="AQ17">
        <f t="shared" si="19"/>
        <v>1</v>
      </c>
      <c r="AR17">
        <v>2</v>
      </c>
      <c r="AS17">
        <f t="shared" si="20"/>
        <v>1</v>
      </c>
      <c r="AT17">
        <v>2</v>
      </c>
      <c r="AU17">
        <f t="shared" si="21"/>
        <v>1</v>
      </c>
      <c r="AV17" s="13">
        <f t="shared" si="23"/>
        <v>16</v>
      </c>
      <c r="AW17" s="1"/>
      <c r="AX17" s="13">
        <f t="shared" si="22"/>
        <v>16</v>
      </c>
      <c r="AY17" s="3"/>
      <c r="AZ17" s="1"/>
    </row>
    <row r="18" spans="1:52" x14ac:dyDescent="0.3">
      <c r="A18" s="30">
        <v>27</v>
      </c>
      <c r="B18" s="1"/>
      <c r="C18">
        <v>1</v>
      </c>
      <c r="D18" s="1"/>
      <c r="E18" s="2">
        <v>1</v>
      </c>
      <c r="F18">
        <v>1</v>
      </c>
      <c r="G18">
        <f t="shared" si="1"/>
        <v>1</v>
      </c>
      <c r="H18">
        <v>2</v>
      </c>
      <c r="I18">
        <f t="shared" si="2"/>
        <v>0</v>
      </c>
      <c r="J18">
        <v>1</v>
      </c>
      <c r="K18">
        <f t="shared" si="3"/>
        <v>1</v>
      </c>
      <c r="L18">
        <v>1</v>
      </c>
      <c r="M18">
        <f t="shared" si="4"/>
        <v>0</v>
      </c>
      <c r="N18">
        <v>2</v>
      </c>
      <c r="O18">
        <f t="shared" si="5"/>
        <v>1</v>
      </c>
      <c r="P18">
        <v>1</v>
      </c>
      <c r="Q18">
        <f t="shared" si="6"/>
        <v>1</v>
      </c>
      <c r="R18">
        <v>2</v>
      </c>
      <c r="S18">
        <f t="shared" si="7"/>
        <v>1</v>
      </c>
      <c r="T18">
        <v>2</v>
      </c>
      <c r="U18">
        <f t="shared" si="8"/>
        <v>1</v>
      </c>
      <c r="V18">
        <v>2</v>
      </c>
      <c r="W18">
        <f t="shared" si="9"/>
        <v>0</v>
      </c>
      <c r="X18">
        <v>1</v>
      </c>
      <c r="Y18">
        <f t="shared" si="10"/>
        <v>0</v>
      </c>
      <c r="Z18">
        <v>1</v>
      </c>
      <c r="AA18">
        <f t="shared" si="11"/>
        <v>0</v>
      </c>
      <c r="AB18">
        <v>1</v>
      </c>
      <c r="AC18">
        <f t="shared" si="12"/>
        <v>1</v>
      </c>
      <c r="AD18">
        <v>1</v>
      </c>
      <c r="AE18">
        <f t="shared" si="13"/>
        <v>1</v>
      </c>
      <c r="AF18">
        <v>2</v>
      </c>
      <c r="AG18">
        <f t="shared" si="14"/>
        <v>1</v>
      </c>
      <c r="AH18">
        <v>1</v>
      </c>
      <c r="AI18">
        <f t="shared" si="15"/>
        <v>1</v>
      </c>
      <c r="AJ18">
        <v>2</v>
      </c>
      <c r="AK18">
        <f t="shared" si="16"/>
        <v>1</v>
      </c>
      <c r="AL18">
        <v>2</v>
      </c>
      <c r="AM18">
        <f t="shared" si="17"/>
        <v>1</v>
      </c>
      <c r="AN18">
        <v>1</v>
      </c>
      <c r="AO18">
        <f t="shared" si="18"/>
        <v>1</v>
      </c>
      <c r="AP18">
        <v>1</v>
      </c>
      <c r="AQ18">
        <f t="shared" si="19"/>
        <v>1</v>
      </c>
      <c r="AR18">
        <v>2</v>
      </c>
      <c r="AS18">
        <f t="shared" si="20"/>
        <v>1</v>
      </c>
      <c r="AT18">
        <v>2</v>
      </c>
      <c r="AU18">
        <f t="shared" si="21"/>
        <v>1</v>
      </c>
      <c r="AV18" s="13">
        <f t="shared" si="23"/>
        <v>16</v>
      </c>
      <c r="AW18" s="1"/>
      <c r="AX18" s="13">
        <f t="shared" si="22"/>
        <v>16</v>
      </c>
      <c r="AY18" s="3"/>
      <c r="AZ18" s="1"/>
    </row>
    <row r="19" spans="1:52" x14ac:dyDescent="0.3">
      <c r="A19" s="30">
        <v>37</v>
      </c>
      <c r="B19" s="1"/>
      <c r="C19">
        <v>1</v>
      </c>
      <c r="D19" s="1"/>
      <c r="E19" s="2">
        <v>1</v>
      </c>
      <c r="F19">
        <v>1</v>
      </c>
      <c r="G19">
        <f t="shared" si="1"/>
        <v>1</v>
      </c>
      <c r="H19">
        <v>1</v>
      </c>
      <c r="I19">
        <f t="shared" si="2"/>
        <v>1</v>
      </c>
      <c r="J19">
        <v>1</v>
      </c>
      <c r="K19">
        <f t="shared" si="3"/>
        <v>1</v>
      </c>
      <c r="L19">
        <v>1</v>
      </c>
      <c r="M19">
        <f t="shared" si="4"/>
        <v>0</v>
      </c>
      <c r="N19">
        <v>1</v>
      </c>
      <c r="O19">
        <f t="shared" si="5"/>
        <v>0</v>
      </c>
      <c r="P19">
        <v>1</v>
      </c>
      <c r="Q19">
        <f t="shared" si="6"/>
        <v>1</v>
      </c>
      <c r="R19">
        <v>1</v>
      </c>
      <c r="S19">
        <f t="shared" si="7"/>
        <v>0</v>
      </c>
      <c r="T19">
        <v>1</v>
      </c>
      <c r="U19">
        <f t="shared" si="8"/>
        <v>0</v>
      </c>
      <c r="V19">
        <v>1</v>
      </c>
      <c r="W19">
        <f t="shared" si="9"/>
        <v>1</v>
      </c>
      <c r="X19">
        <v>1</v>
      </c>
      <c r="Y19">
        <f t="shared" si="10"/>
        <v>0</v>
      </c>
      <c r="Z19">
        <v>1</v>
      </c>
      <c r="AA19">
        <f t="shared" si="11"/>
        <v>0</v>
      </c>
      <c r="AB19">
        <v>1</v>
      </c>
      <c r="AC19">
        <f t="shared" si="12"/>
        <v>1</v>
      </c>
      <c r="AD19">
        <v>1</v>
      </c>
      <c r="AE19">
        <f t="shared" si="13"/>
        <v>1</v>
      </c>
      <c r="AF19">
        <v>1</v>
      </c>
      <c r="AG19">
        <f t="shared" si="14"/>
        <v>0</v>
      </c>
      <c r="AH19">
        <v>1</v>
      </c>
      <c r="AI19">
        <f t="shared" si="15"/>
        <v>1</v>
      </c>
      <c r="AJ19">
        <v>1</v>
      </c>
      <c r="AK19">
        <f t="shared" si="16"/>
        <v>0</v>
      </c>
      <c r="AL19">
        <v>1</v>
      </c>
      <c r="AM19">
        <f t="shared" si="17"/>
        <v>0</v>
      </c>
      <c r="AN19">
        <v>1</v>
      </c>
      <c r="AO19">
        <f t="shared" si="18"/>
        <v>1</v>
      </c>
      <c r="AP19">
        <v>1</v>
      </c>
      <c r="AQ19">
        <f t="shared" si="19"/>
        <v>1</v>
      </c>
      <c r="AR19">
        <v>1</v>
      </c>
      <c r="AS19">
        <f t="shared" si="20"/>
        <v>0</v>
      </c>
      <c r="AT19">
        <v>1</v>
      </c>
      <c r="AU19">
        <f t="shared" si="21"/>
        <v>0</v>
      </c>
      <c r="AV19" s="13">
        <f t="shared" si="23"/>
        <v>10</v>
      </c>
      <c r="AW19" s="1"/>
      <c r="AX19" s="13">
        <f t="shared" si="22"/>
        <v>10</v>
      </c>
      <c r="AY19" s="3"/>
      <c r="AZ19" s="1"/>
    </row>
    <row r="20" spans="1:52" x14ac:dyDescent="0.3">
      <c r="A20" s="30">
        <v>38</v>
      </c>
      <c r="B20" s="1"/>
      <c r="C20">
        <v>1</v>
      </c>
      <c r="D20" s="1"/>
      <c r="E20" s="2">
        <v>1</v>
      </c>
      <c r="F20">
        <v>1</v>
      </c>
      <c r="G20">
        <f t="shared" si="1"/>
        <v>1</v>
      </c>
      <c r="H20">
        <v>1</v>
      </c>
      <c r="I20">
        <f t="shared" si="2"/>
        <v>1</v>
      </c>
      <c r="J20">
        <v>1</v>
      </c>
      <c r="K20">
        <f t="shared" si="3"/>
        <v>1</v>
      </c>
      <c r="L20">
        <v>2</v>
      </c>
      <c r="M20">
        <f t="shared" si="4"/>
        <v>1</v>
      </c>
      <c r="N20">
        <v>2</v>
      </c>
      <c r="O20">
        <f t="shared" si="5"/>
        <v>1</v>
      </c>
      <c r="P20">
        <v>2</v>
      </c>
      <c r="Q20">
        <f t="shared" si="6"/>
        <v>0</v>
      </c>
      <c r="R20">
        <v>2</v>
      </c>
      <c r="S20">
        <f t="shared" si="7"/>
        <v>1</v>
      </c>
      <c r="T20">
        <v>1</v>
      </c>
      <c r="U20">
        <f t="shared" si="8"/>
        <v>0</v>
      </c>
      <c r="V20">
        <v>1</v>
      </c>
      <c r="W20">
        <f t="shared" si="9"/>
        <v>1</v>
      </c>
      <c r="X20">
        <v>1</v>
      </c>
      <c r="Y20">
        <f t="shared" si="10"/>
        <v>0</v>
      </c>
      <c r="Z20">
        <v>1</v>
      </c>
      <c r="AA20">
        <f t="shared" si="11"/>
        <v>0</v>
      </c>
      <c r="AB20">
        <v>1</v>
      </c>
      <c r="AC20">
        <f t="shared" si="12"/>
        <v>1</v>
      </c>
      <c r="AD20">
        <v>1</v>
      </c>
      <c r="AE20">
        <f t="shared" si="13"/>
        <v>1</v>
      </c>
      <c r="AF20">
        <v>1</v>
      </c>
      <c r="AG20">
        <f t="shared" si="14"/>
        <v>0</v>
      </c>
      <c r="AH20">
        <v>1</v>
      </c>
      <c r="AI20">
        <f t="shared" si="15"/>
        <v>1</v>
      </c>
      <c r="AJ20">
        <v>2</v>
      </c>
      <c r="AK20">
        <f t="shared" si="16"/>
        <v>1</v>
      </c>
      <c r="AL20">
        <v>2</v>
      </c>
      <c r="AM20">
        <f t="shared" si="17"/>
        <v>1</v>
      </c>
      <c r="AN20">
        <v>2</v>
      </c>
      <c r="AO20">
        <f t="shared" si="18"/>
        <v>0</v>
      </c>
      <c r="AP20">
        <v>1</v>
      </c>
      <c r="AQ20">
        <f t="shared" si="19"/>
        <v>1</v>
      </c>
      <c r="AR20">
        <v>2</v>
      </c>
      <c r="AS20">
        <f t="shared" si="20"/>
        <v>1</v>
      </c>
      <c r="AT20">
        <v>2</v>
      </c>
      <c r="AU20">
        <f t="shared" si="21"/>
        <v>1</v>
      </c>
      <c r="AV20" s="13">
        <f t="shared" si="23"/>
        <v>15</v>
      </c>
      <c r="AW20" s="1"/>
      <c r="AX20" s="13">
        <f t="shared" si="22"/>
        <v>15</v>
      </c>
      <c r="AY20" s="3"/>
      <c r="AZ20" s="1"/>
    </row>
    <row r="21" spans="1:52" x14ac:dyDescent="0.3">
      <c r="A21" s="30">
        <v>39</v>
      </c>
      <c r="B21" s="1"/>
      <c r="C21">
        <v>1</v>
      </c>
      <c r="D21" s="1"/>
      <c r="E21" s="2">
        <v>1</v>
      </c>
      <c r="F21">
        <v>1</v>
      </c>
      <c r="G21">
        <f t="shared" si="1"/>
        <v>1</v>
      </c>
      <c r="H21">
        <v>1</v>
      </c>
      <c r="I21">
        <f t="shared" si="2"/>
        <v>1</v>
      </c>
      <c r="J21">
        <v>1</v>
      </c>
      <c r="K21">
        <f t="shared" si="3"/>
        <v>1</v>
      </c>
      <c r="L21">
        <v>2</v>
      </c>
      <c r="M21">
        <f t="shared" si="4"/>
        <v>1</v>
      </c>
      <c r="N21">
        <v>1</v>
      </c>
      <c r="O21">
        <f t="shared" si="5"/>
        <v>0</v>
      </c>
      <c r="P21">
        <v>1</v>
      </c>
      <c r="Q21">
        <f t="shared" si="6"/>
        <v>1</v>
      </c>
      <c r="R21">
        <v>2</v>
      </c>
      <c r="S21">
        <f t="shared" si="7"/>
        <v>1</v>
      </c>
      <c r="T21">
        <v>2</v>
      </c>
      <c r="U21">
        <f t="shared" si="8"/>
        <v>1</v>
      </c>
      <c r="V21">
        <v>1</v>
      </c>
      <c r="W21">
        <f t="shared" si="9"/>
        <v>1</v>
      </c>
      <c r="X21">
        <v>1</v>
      </c>
      <c r="Y21">
        <f t="shared" si="10"/>
        <v>0</v>
      </c>
      <c r="Z21">
        <v>1</v>
      </c>
      <c r="AA21">
        <f t="shared" si="11"/>
        <v>0</v>
      </c>
      <c r="AB21">
        <v>1</v>
      </c>
      <c r="AC21">
        <f t="shared" si="12"/>
        <v>1</v>
      </c>
      <c r="AD21">
        <v>1</v>
      </c>
      <c r="AE21">
        <f t="shared" si="13"/>
        <v>1</v>
      </c>
      <c r="AF21">
        <v>2</v>
      </c>
      <c r="AG21">
        <f t="shared" si="14"/>
        <v>1</v>
      </c>
      <c r="AH21">
        <v>1</v>
      </c>
      <c r="AI21">
        <f t="shared" si="15"/>
        <v>1</v>
      </c>
      <c r="AJ21">
        <v>2</v>
      </c>
      <c r="AK21">
        <f t="shared" si="16"/>
        <v>1</v>
      </c>
      <c r="AL21">
        <v>2</v>
      </c>
      <c r="AM21">
        <f t="shared" si="17"/>
        <v>1</v>
      </c>
      <c r="AN21">
        <v>1</v>
      </c>
      <c r="AO21">
        <f t="shared" si="18"/>
        <v>1</v>
      </c>
      <c r="AP21">
        <v>1</v>
      </c>
      <c r="AQ21">
        <f t="shared" si="19"/>
        <v>1</v>
      </c>
      <c r="AR21">
        <v>2</v>
      </c>
      <c r="AS21">
        <f t="shared" si="20"/>
        <v>1</v>
      </c>
      <c r="AT21">
        <v>1</v>
      </c>
      <c r="AU21">
        <f t="shared" si="21"/>
        <v>0</v>
      </c>
      <c r="AV21" s="13">
        <f t="shared" si="23"/>
        <v>17</v>
      </c>
      <c r="AW21" s="1"/>
      <c r="AX21" s="13">
        <f t="shared" si="22"/>
        <v>17</v>
      </c>
      <c r="AY21" s="3"/>
      <c r="AZ21" s="1"/>
    </row>
    <row r="22" spans="1:52" x14ac:dyDescent="0.3">
      <c r="A22" s="30">
        <v>40</v>
      </c>
      <c r="B22" s="1"/>
      <c r="C22">
        <v>1</v>
      </c>
      <c r="D22" s="1"/>
      <c r="E22" s="2">
        <v>1</v>
      </c>
      <c r="F22">
        <v>1</v>
      </c>
      <c r="G22">
        <f t="shared" si="1"/>
        <v>1</v>
      </c>
      <c r="H22">
        <v>1</v>
      </c>
      <c r="I22">
        <f t="shared" si="2"/>
        <v>1</v>
      </c>
      <c r="J22">
        <v>1</v>
      </c>
      <c r="K22">
        <f t="shared" si="3"/>
        <v>1</v>
      </c>
      <c r="L22">
        <v>1</v>
      </c>
      <c r="M22">
        <f t="shared" si="4"/>
        <v>0</v>
      </c>
      <c r="N22">
        <v>2</v>
      </c>
      <c r="O22">
        <f t="shared" si="5"/>
        <v>1</v>
      </c>
      <c r="P22">
        <v>1</v>
      </c>
      <c r="Q22">
        <f t="shared" si="6"/>
        <v>1</v>
      </c>
      <c r="R22">
        <v>2</v>
      </c>
      <c r="S22">
        <f t="shared" si="7"/>
        <v>1</v>
      </c>
      <c r="T22">
        <v>2</v>
      </c>
      <c r="U22">
        <f t="shared" si="8"/>
        <v>1</v>
      </c>
      <c r="V22">
        <v>2</v>
      </c>
      <c r="W22">
        <f t="shared" si="9"/>
        <v>0</v>
      </c>
      <c r="X22">
        <v>2</v>
      </c>
      <c r="Y22">
        <f t="shared" si="10"/>
        <v>1</v>
      </c>
      <c r="Z22">
        <v>1</v>
      </c>
      <c r="AA22">
        <f t="shared" si="11"/>
        <v>0</v>
      </c>
      <c r="AB22">
        <v>1</v>
      </c>
      <c r="AC22">
        <f t="shared" si="12"/>
        <v>1</v>
      </c>
      <c r="AD22">
        <v>1</v>
      </c>
      <c r="AE22">
        <f t="shared" si="13"/>
        <v>1</v>
      </c>
      <c r="AF22">
        <v>2</v>
      </c>
      <c r="AG22">
        <f t="shared" si="14"/>
        <v>1</v>
      </c>
      <c r="AH22">
        <v>1</v>
      </c>
      <c r="AI22">
        <f t="shared" si="15"/>
        <v>1</v>
      </c>
      <c r="AJ22">
        <v>2</v>
      </c>
      <c r="AK22">
        <f t="shared" si="16"/>
        <v>1</v>
      </c>
      <c r="AL22">
        <v>2</v>
      </c>
      <c r="AM22">
        <f t="shared" si="17"/>
        <v>1</v>
      </c>
      <c r="AN22">
        <v>1</v>
      </c>
      <c r="AO22">
        <f t="shared" si="18"/>
        <v>1</v>
      </c>
      <c r="AP22">
        <v>1</v>
      </c>
      <c r="AQ22">
        <f t="shared" si="19"/>
        <v>1</v>
      </c>
      <c r="AR22">
        <v>2</v>
      </c>
      <c r="AS22">
        <f t="shared" si="20"/>
        <v>1</v>
      </c>
      <c r="AT22">
        <v>2</v>
      </c>
      <c r="AU22">
        <f t="shared" si="21"/>
        <v>1</v>
      </c>
      <c r="AV22" s="13">
        <f t="shared" si="23"/>
        <v>18</v>
      </c>
      <c r="AW22" s="1"/>
      <c r="AX22" s="13">
        <f t="shared" si="22"/>
        <v>18</v>
      </c>
      <c r="AY22" s="3"/>
      <c r="AZ22" s="1"/>
    </row>
    <row r="23" spans="1:52" x14ac:dyDescent="0.3">
      <c r="A23" s="30">
        <v>41</v>
      </c>
      <c r="B23" s="1"/>
      <c r="C23">
        <v>1</v>
      </c>
      <c r="D23" s="1"/>
      <c r="E23" s="2">
        <v>1</v>
      </c>
      <c r="F23">
        <v>1</v>
      </c>
      <c r="G23">
        <f t="shared" si="1"/>
        <v>1</v>
      </c>
      <c r="H23">
        <v>1</v>
      </c>
      <c r="I23">
        <f t="shared" si="2"/>
        <v>1</v>
      </c>
      <c r="J23">
        <v>1</v>
      </c>
      <c r="K23">
        <f t="shared" si="3"/>
        <v>1</v>
      </c>
      <c r="L23">
        <v>2</v>
      </c>
      <c r="M23">
        <f t="shared" si="4"/>
        <v>1</v>
      </c>
      <c r="N23">
        <v>1</v>
      </c>
      <c r="O23">
        <f t="shared" si="5"/>
        <v>0</v>
      </c>
      <c r="P23">
        <v>1</v>
      </c>
      <c r="Q23">
        <f t="shared" si="6"/>
        <v>1</v>
      </c>
      <c r="R23">
        <v>2</v>
      </c>
      <c r="S23">
        <f t="shared" si="7"/>
        <v>1</v>
      </c>
      <c r="T23">
        <v>2</v>
      </c>
      <c r="U23">
        <f t="shared" si="8"/>
        <v>1</v>
      </c>
      <c r="V23">
        <v>1</v>
      </c>
      <c r="W23">
        <f t="shared" si="9"/>
        <v>1</v>
      </c>
      <c r="X23">
        <v>1</v>
      </c>
      <c r="Y23">
        <f t="shared" si="10"/>
        <v>0</v>
      </c>
      <c r="Z23">
        <v>1</v>
      </c>
      <c r="AA23">
        <f t="shared" si="11"/>
        <v>0</v>
      </c>
      <c r="AB23">
        <v>1</v>
      </c>
      <c r="AC23">
        <f t="shared" si="12"/>
        <v>1</v>
      </c>
      <c r="AD23">
        <v>1</v>
      </c>
      <c r="AE23">
        <f t="shared" si="13"/>
        <v>1</v>
      </c>
      <c r="AF23">
        <v>2</v>
      </c>
      <c r="AG23">
        <f t="shared" si="14"/>
        <v>1</v>
      </c>
      <c r="AH23">
        <v>1</v>
      </c>
      <c r="AI23">
        <f t="shared" si="15"/>
        <v>1</v>
      </c>
      <c r="AJ23">
        <v>2</v>
      </c>
      <c r="AK23">
        <f t="shared" si="16"/>
        <v>1</v>
      </c>
      <c r="AL23">
        <v>1</v>
      </c>
      <c r="AM23">
        <f t="shared" si="17"/>
        <v>0</v>
      </c>
      <c r="AN23">
        <v>1</v>
      </c>
      <c r="AO23">
        <f t="shared" si="18"/>
        <v>1</v>
      </c>
      <c r="AP23">
        <v>1</v>
      </c>
      <c r="AQ23">
        <f t="shared" si="19"/>
        <v>1</v>
      </c>
      <c r="AR23">
        <v>2</v>
      </c>
      <c r="AS23">
        <f t="shared" si="20"/>
        <v>1</v>
      </c>
      <c r="AT23">
        <v>2</v>
      </c>
      <c r="AU23">
        <f t="shared" si="21"/>
        <v>1</v>
      </c>
      <c r="AV23" s="13">
        <f t="shared" si="23"/>
        <v>17</v>
      </c>
      <c r="AW23" s="1"/>
      <c r="AX23" s="13">
        <f t="shared" si="22"/>
        <v>17</v>
      </c>
      <c r="AY23" s="3"/>
      <c r="AZ23" s="1"/>
    </row>
    <row r="24" spans="1:52" x14ac:dyDescent="0.3">
      <c r="A24" s="30">
        <v>42</v>
      </c>
      <c r="B24" s="1"/>
      <c r="C24">
        <v>1</v>
      </c>
      <c r="D24" s="1"/>
      <c r="E24" s="2">
        <v>1</v>
      </c>
      <c r="F24">
        <v>2</v>
      </c>
      <c r="G24">
        <f t="shared" si="1"/>
        <v>0</v>
      </c>
      <c r="H24">
        <v>1</v>
      </c>
      <c r="I24">
        <f t="shared" si="2"/>
        <v>1</v>
      </c>
      <c r="J24">
        <v>1</v>
      </c>
      <c r="K24">
        <f t="shared" si="3"/>
        <v>1</v>
      </c>
      <c r="L24">
        <v>1</v>
      </c>
      <c r="M24">
        <f t="shared" si="4"/>
        <v>0</v>
      </c>
      <c r="N24">
        <v>2</v>
      </c>
      <c r="O24">
        <f t="shared" si="5"/>
        <v>1</v>
      </c>
      <c r="P24">
        <v>2</v>
      </c>
      <c r="Q24">
        <f t="shared" si="6"/>
        <v>0</v>
      </c>
      <c r="R24">
        <v>2</v>
      </c>
      <c r="S24">
        <f t="shared" si="7"/>
        <v>1</v>
      </c>
      <c r="T24">
        <v>2</v>
      </c>
      <c r="U24">
        <f t="shared" si="8"/>
        <v>1</v>
      </c>
      <c r="V24">
        <v>1</v>
      </c>
      <c r="W24">
        <f t="shared" si="9"/>
        <v>1</v>
      </c>
      <c r="X24">
        <v>1</v>
      </c>
      <c r="Y24">
        <f t="shared" si="10"/>
        <v>0</v>
      </c>
      <c r="Z24">
        <v>1</v>
      </c>
      <c r="AA24">
        <f t="shared" si="11"/>
        <v>0</v>
      </c>
      <c r="AB24">
        <v>1</v>
      </c>
      <c r="AC24">
        <f t="shared" si="12"/>
        <v>1</v>
      </c>
      <c r="AD24">
        <v>1</v>
      </c>
      <c r="AE24">
        <f t="shared" si="13"/>
        <v>1</v>
      </c>
      <c r="AF24">
        <v>2</v>
      </c>
      <c r="AG24">
        <f t="shared" si="14"/>
        <v>1</v>
      </c>
      <c r="AH24">
        <v>2</v>
      </c>
      <c r="AI24">
        <f t="shared" si="15"/>
        <v>0</v>
      </c>
      <c r="AJ24">
        <v>1</v>
      </c>
      <c r="AK24">
        <f t="shared" si="16"/>
        <v>0</v>
      </c>
      <c r="AL24">
        <v>1</v>
      </c>
      <c r="AM24">
        <f t="shared" si="17"/>
        <v>0</v>
      </c>
      <c r="AN24">
        <v>1</v>
      </c>
      <c r="AO24">
        <f t="shared" si="18"/>
        <v>1</v>
      </c>
      <c r="AP24">
        <v>1</v>
      </c>
      <c r="AQ24">
        <f t="shared" si="19"/>
        <v>1</v>
      </c>
      <c r="AR24">
        <v>2</v>
      </c>
      <c r="AS24">
        <f t="shared" si="20"/>
        <v>1</v>
      </c>
      <c r="AT24">
        <v>1</v>
      </c>
      <c r="AU24">
        <f t="shared" si="21"/>
        <v>0</v>
      </c>
      <c r="AV24" s="13">
        <f t="shared" si="23"/>
        <v>12</v>
      </c>
      <c r="AW24" s="1"/>
      <c r="AX24" s="13">
        <f t="shared" si="22"/>
        <v>12</v>
      </c>
      <c r="AY24" s="3"/>
      <c r="AZ24" s="1"/>
    </row>
    <row r="25" spans="1:52" x14ac:dyDescent="0.3">
      <c r="A25" s="30">
        <v>43</v>
      </c>
      <c r="B25" s="1"/>
      <c r="C25">
        <v>1</v>
      </c>
      <c r="D25" s="1"/>
      <c r="E25" s="2">
        <v>1</v>
      </c>
      <c r="F25">
        <v>2</v>
      </c>
      <c r="G25">
        <f t="shared" si="1"/>
        <v>0</v>
      </c>
      <c r="H25">
        <v>1</v>
      </c>
      <c r="I25">
        <f t="shared" si="2"/>
        <v>1</v>
      </c>
      <c r="J25">
        <v>1</v>
      </c>
      <c r="K25">
        <f t="shared" si="3"/>
        <v>1</v>
      </c>
      <c r="L25">
        <v>1</v>
      </c>
      <c r="M25">
        <f t="shared" si="4"/>
        <v>0</v>
      </c>
      <c r="N25">
        <v>2</v>
      </c>
      <c r="O25">
        <f t="shared" si="5"/>
        <v>1</v>
      </c>
      <c r="P25">
        <v>2</v>
      </c>
      <c r="Q25">
        <f t="shared" si="6"/>
        <v>0</v>
      </c>
      <c r="R25">
        <v>2</v>
      </c>
      <c r="S25">
        <f t="shared" si="7"/>
        <v>1</v>
      </c>
      <c r="T25">
        <v>2</v>
      </c>
      <c r="U25">
        <f t="shared" si="8"/>
        <v>1</v>
      </c>
      <c r="V25">
        <v>2</v>
      </c>
      <c r="W25">
        <f t="shared" si="9"/>
        <v>0</v>
      </c>
      <c r="X25">
        <v>2</v>
      </c>
      <c r="Y25">
        <f t="shared" si="10"/>
        <v>1</v>
      </c>
      <c r="Z25">
        <v>1</v>
      </c>
      <c r="AA25">
        <f t="shared" si="11"/>
        <v>0</v>
      </c>
      <c r="AB25">
        <v>1</v>
      </c>
      <c r="AC25">
        <f t="shared" si="12"/>
        <v>1</v>
      </c>
      <c r="AD25">
        <v>2</v>
      </c>
      <c r="AE25">
        <f t="shared" si="13"/>
        <v>0</v>
      </c>
      <c r="AF25">
        <v>2</v>
      </c>
      <c r="AG25">
        <f t="shared" si="14"/>
        <v>1</v>
      </c>
      <c r="AH25">
        <v>2</v>
      </c>
      <c r="AI25">
        <f t="shared" si="15"/>
        <v>0</v>
      </c>
      <c r="AJ25">
        <v>2</v>
      </c>
      <c r="AK25">
        <f t="shared" si="16"/>
        <v>1</v>
      </c>
      <c r="AL25">
        <v>2</v>
      </c>
      <c r="AM25">
        <f t="shared" si="17"/>
        <v>1</v>
      </c>
      <c r="AN25">
        <v>2</v>
      </c>
      <c r="AO25">
        <f t="shared" si="18"/>
        <v>0</v>
      </c>
      <c r="AP25">
        <v>1</v>
      </c>
      <c r="AQ25">
        <f t="shared" si="19"/>
        <v>1</v>
      </c>
      <c r="AR25">
        <v>2</v>
      </c>
      <c r="AS25">
        <f t="shared" si="20"/>
        <v>1</v>
      </c>
      <c r="AT25">
        <v>2</v>
      </c>
      <c r="AU25">
        <f t="shared" si="21"/>
        <v>1</v>
      </c>
      <c r="AV25" s="13">
        <f t="shared" si="23"/>
        <v>13</v>
      </c>
      <c r="AW25" s="1"/>
      <c r="AX25" s="13">
        <f t="shared" si="22"/>
        <v>13</v>
      </c>
      <c r="AY25" s="3"/>
      <c r="AZ25" s="1"/>
    </row>
    <row r="26" spans="1:52" x14ac:dyDescent="0.3">
      <c r="A26" s="30">
        <v>44</v>
      </c>
      <c r="B26" s="1"/>
      <c r="C26">
        <v>1</v>
      </c>
      <c r="D26" s="1"/>
      <c r="E26" s="32">
        <v>1</v>
      </c>
      <c r="F26" s="31">
        <v>1</v>
      </c>
      <c r="G26">
        <f t="shared" si="1"/>
        <v>1</v>
      </c>
      <c r="H26" s="31">
        <v>1</v>
      </c>
      <c r="I26">
        <f t="shared" si="2"/>
        <v>1</v>
      </c>
      <c r="J26" s="31">
        <v>1</v>
      </c>
      <c r="K26">
        <f t="shared" si="3"/>
        <v>1</v>
      </c>
      <c r="L26" s="31">
        <v>1</v>
      </c>
      <c r="M26">
        <f t="shared" si="4"/>
        <v>0</v>
      </c>
      <c r="N26" s="31">
        <v>1</v>
      </c>
      <c r="O26">
        <f t="shared" si="5"/>
        <v>0</v>
      </c>
      <c r="P26" s="31">
        <v>1</v>
      </c>
      <c r="Q26">
        <f t="shared" si="6"/>
        <v>1</v>
      </c>
      <c r="R26" s="31" t="s">
        <v>668</v>
      </c>
      <c r="S26">
        <f t="shared" si="7"/>
        <v>0</v>
      </c>
      <c r="T26" s="31" t="s">
        <v>668</v>
      </c>
      <c r="U26">
        <f t="shared" si="8"/>
        <v>0</v>
      </c>
      <c r="V26" s="31" t="s">
        <v>668</v>
      </c>
      <c r="W26">
        <f t="shared" si="9"/>
        <v>0</v>
      </c>
      <c r="X26" s="31">
        <v>1</v>
      </c>
      <c r="Y26">
        <f t="shared" si="10"/>
        <v>0</v>
      </c>
      <c r="Z26" s="31">
        <v>1</v>
      </c>
      <c r="AA26">
        <f t="shared" si="11"/>
        <v>0</v>
      </c>
      <c r="AB26" s="31">
        <v>1</v>
      </c>
      <c r="AC26">
        <f t="shared" si="12"/>
        <v>1</v>
      </c>
      <c r="AD26" s="31">
        <v>1</v>
      </c>
      <c r="AE26">
        <f t="shared" si="13"/>
        <v>1</v>
      </c>
      <c r="AF26" s="31" t="s">
        <v>668</v>
      </c>
      <c r="AG26">
        <f t="shared" si="14"/>
        <v>0</v>
      </c>
      <c r="AH26" s="31">
        <v>1</v>
      </c>
      <c r="AI26">
        <f t="shared" si="15"/>
        <v>1</v>
      </c>
      <c r="AJ26" s="31" t="s">
        <v>668</v>
      </c>
      <c r="AK26">
        <f t="shared" si="16"/>
        <v>0</v>
      </c>
      <c r="AL26" s="31">
        <v>1</v>
      </c>
      <c r="AM26">
        <f t="shared" si="17"/>
        <v>0</v>
      </c>
      <c r="AN26" s="31">
        <v>1</v>
      </c>
      <c r="AO26">
        <f t="shared" si="18"/>
        <v>1</v>
      </c>
      <c r="AP26" s="31">
        <v>1</v>
      </c>
      <c r="AQ26">
        <f t="shared" si="19"/>
        <v>1</v>
      </c>
      <c r="AR26" s="31" t="s">
        <v>668</v>
      </c>
      <c r="AS26">
        <f t="shared" si="20"/>
        <v>0</v>
      </c>
      <c r="AT26" s="31">
        <v>1</v>
      </c>
      <c r="AU26">
        <f t="shared" si="21"/>
        <v>0</v>
      </c>
      <c r="AV26" s="49"/>
      <c r="AW26" s="1"/>
      <c r="AX26" s="13"/>
      <c r="AY26" s="3"/>
      <c r="AZ26" s="1"/>
    </row>
    <row r="27" spans="1:52" x14ac:dyDescent="0.3">
      <c r="A27" s="30">
        <v>45</v>
      </c>
      <c r="B27" s="1"/>
      <c r="C27">
        <v>1</v>
      </c>
      <c r="D27" s="1"/>
      <c r="E27" s="2">
        <v>1</v>
      </c>
      <c r="F27">
        <v>1</v>
      </c>
      <c r="G27">
        <f t="shared" si="1"/>
        <v>1</v>
      </c>
      <c r="H27">
        <v>2</v>
      </c>
      <c r="I27">
        <f t="shared" si="2"/>
        <v>0</v>
      </c>
      <c r="J27">
        <v>1</v>
      </c>
      <c r="K27">
        <f t="shared" si="3"/>
        <v>1</v>
      </c>
      <c r="L27">
        <v>2</v>
      </c>
      <c r="M27">
        <f t="shared" si="4"/>
        <v>1</v>
      </c>
      <c r="N27">
        <v>1</v>
      </c>
      <c r="O27">
        <f t="shared" si="5"/>
        <v>0</v>
      </c>
      <c r="P27">
        <v>1</v>
      </c>
      <c r="Q27">
        <f t="shared" si="6"/>
        <v>1</v>
      </c>
      <c r="R27">
        <v>1</v>
      </c>
      <c r="S27">
        <f t="shared" si="7"/>
        <v>0</v>
      </c>
      <c r="T27">
        <v>2</v>
      </c>
      <c r="U27">
        <f t="shared" si="8"/>
        <v>1</v>
      </c>
      <c r="V27">
        <v>1</v>
      </c>
      <c r="W27">
        <f t="shared" si="9"/>
        <v>1</v>
      </c>
      <c r="X27">
        <v>1</v>
      </c>
      <c r="Y27">
        <f t="shared" si="10"/>
        <v>0</v>
      </c>
      <c r="Z27">
        <v>1</v>
      </c>
      <c r="AA27">
        <f t="shared" si="11"/>
        <v>0</v>
      </c>
      <c r="AB27">
        <v>1</v>
      </c>
      <c r="AC27">
        <f t="shared" si="12"/>
        <v>1</v>
      </c>
      <c r="AD27">
        <v>1</v>
      </c>
      <c r="AE27">
        <f t="shared" si="13"/>
        <v>1</v>
      </c>
      <c r="AF27">
        <v>2</v>
      </c>
      <c r="AG27">
        <f t="shared" si="14"/>
        <v>1</v>
      </c>
      <c r="AH27">
        <v>1</v>
      </c>
      <c r="AI27">
        <f t="shared" si="15"/>
        <v>1</v>
      </c>
      <c r="AJ27">
        <v>2</v>
      </c>
      <c r="AK27">
        <f t="shared" si="16"/>
        <v>1</v>
      </c>
      <c r="AL27">
        <v>1</v>
      </c>
      <c r="AM27">
        <f t="shared" si="17"/>
        <v>0</v>
      </c>
      <c r="AN27">
        <v>1</v>
      </c>
      <c r="AO27">
        <f t="shared" si="18"/>
        <v>1</v>
      </c>
      <c r="AP27">
        <v>1</v>
      </c>
      <c r="AQ27">
        <f t="shared" si="19"/>
        <v>1</v>
      </c>
      <c r="AR27">
        <v>2</v>
      </c>
      <c r="AS27">
        <f t="shared" si="20"/>
        <v>1</v>
      </c>
      <c r="AT27">
        <v>1</v>
      </c>
      <c r="AU27">
        <f t="shared" si="21"/>
        <v>0</v>
      </c>
      <c r="AV27" s="13">
        <f>SUM(G27,I27,K27,M27,O27,Q27,S27,U27,W27,Y27,AA27,AC27,AE27,AG27,AI27,AK27,AM27,AO27,AQ27,AS27,AU27)</f>
        <v>14</v>
      </c>
      <c r="AW27" s="1"/>
      <c r="AX27" s="13">
        <f t="shared" si="22"/>
        <v>14</v>
      </c>
      <c r="AY27" s="3"/>
      <c r="AZ27" s="1"/>
    </row>
    <row r="28" spans="1:52" x14ac:dyDescent="0.3">
      <c r="A28" s="30">
        <v>46</v>
      </c>
      <c r="B28" s="1"/>
      <c r="C28">
        <v>1</v>
      </c>
      <c r="D28" s="1"/>
      <c r="E28">
        <v>1</v>
      </c>
      <c r="F28">
        <v>1</v>
      </c>
      <c r="G28">
        <f t="shared" si="1"/>
        <v>1</v>
      </c>
      <c r="H28">
        <v>1</v>
      </c>
      <c r="I28">
        <f t="shared" si="2"/>
        <v>1</v>
      </c>
      <c r="J28">
        <v>1</v>
      </c>
      <c r="K28">
        <f t="shared" si="3"/>
        <v>1</v>
      </c>
      <c r="L28">
        <v>1</v>
      </c>
      <c r="M28">
        <f t="shared" si="4"/>
        <v>0</v>
      </c>
      <c r="N28">
        <v>1</v>
      </c>
      <c r="O28">
        <f t="shared" si="5"/>
        <v>0</v>
      </c>
      <c r="P28">
        <v>1</v>
      </c>
      <c r="Q28">
        <f t="shared" si="6"/>
        <v>1</v>
      </c>
      <c r="R28">
        <v>2</v>
      </c>
      <c r="S28">
        <f t="shared" si="7"/>
        <v>1</v>
      </c>
      <c r="T28">
        <v>2</v>
      </c>
      <c r="U28">
        <f t="shared" si="8"/>
        <v>1</v>
      </c>
      <c r="V28">
        <v>1</v>
      </c>
      <c r="W28">
        <f t="shared" si="9"/>
        <v>1</v>
      </c>
      <c r="X28">
        <v>1</v>
      </c>
      <c r="Y28">
        <f t="shared" si="10"/>
        <v>0</v>
      </c>
      <c r="Z28">
        <v>1</v>
      </c>
      <c r="AA28">
        <f t="shared" si="11"/>
        <v>0</v>
      </c>
      <c r="AB28">
        <v>1</v>
      </c>
      <c r="AC28">
        <f t="shared" si="12"/>
        <v>1</v>
      </c>
      <c r="AD28">
        <v>1</v>
      </c>
      <c r="AE28">
        <f t="shared" si="13"/>
        <v>1</v>
      </c>
      <c r="AF28">
        <v>1</v>
      </c>
      <c r="AG28">
        <f t="shared" si="14"/>
        <v>0</v>
      </c>
      <c r="AH28">
        <v>2</v>
      </c>
      <c r="AI28">
        <f t="shared" si="15"/>
        <v>0</v>
      </c>
      <c r="AJ28">
        <v>1</v>
      </c>
      <c r="AK28">
        <f t="shared" si="16"/>
        <v>0</v>
      </c>
      <c r="AL28">
        <v>2</v>
      </c>
      <c r="AM28">
        <f t="shared" si="17"/>
        <v>1</v>
      </c>
      <c r="AN28">
        <v>1</v>
      </c>
      <c r="AO28">
        <f t="shared" si="18"/>
        <v>1</v>
      </c>
      <c r="AP28">
        <v>1</v>
      </c>
      <c r="AQ28">
        <f t="shared" si="19"/>
        <v>1</v>
      </c>
      <c r="AR28">
        <v>2</v>
      </c>
      <c r="AS28">
        <f t="shared" si="20"/>
        <v>1</v>
      </c>
      <c r="AT28">
        <v>2</v>
      </c>
      <c r="AU28">
        <f t="shared" si="21"/>
        <v>1</v>
      </c>
      <c r="AV28" s="13">
        <f>SUM(G28,I28,K28,M28,O28,Q28,S28,U28,W28,Y28,AA28,AC28,AE28,AG28,AI28,AK28,AM28,AO28,AQ28,AS28,AU28)</f>
        <v>14</v>
      </c>
      <c r="AW28" s="1"/>
      <c r="AX28" s="13">
        <f t="shared" si="22"/>
        <v>14</v>
      </c>
      <c r="AY28" s="3"/>
      <c r="AZ28" s="1"/>
    </row>
    <row r="29" spans="1:52" x14ac:dyDescent="0.3">
      <c r="A29" s="30">
        <v>47</v>
      </c>
      <c r="B29" s="1"/>
      <c r="C29">
        <v>1</v>
      </c>
      <c r="D29" s="1"/>
      <c r="E29" s="2">
        <v>1</v>
      </c>
      <c r="F29">
        <v>1</v>
      </c>
      <c r="G29">
        <f t="shared" si="1"/>
        <v>1</v>
      </c>
      <c r="H29">
        <v>1</v>
      </c>
      <c r="I29">
        <f t="shared" si="2"/>
        <v>1</v>
      </c>
      <c r="J29">
        <v>1</v>
      </c>
      <c r="K29">
        <f t="shared" si="3"/>
        <v>1</v>
      </c>
      <c r="L29">
        <v>1</v>
      </c>
      <c r="M29">
        <f t="shared" si="4"/>
        <v>0</v>
      </c>
      <c r="N29">
        <v>1</v>
      </c>
      <c r="O29">
        <f t="shared" si="5"/>
        <v>0</v>
      </c>
      <c r="P29">
        <v>1</v>
      </c>
      <c r="Q29">
        <f t="shared" si="6"/>
        <v>1</v>
      </c>
      <c r="R29">
        <v>2</v>
      </c>
      <c r="S29">
        <f t="shared" si="7"/>
        <v>1</v>
      </c>
      <c r="T29">
        <v>2</v>
      </c>
      <c r="U29">
        <f t="shared" si="8"/>
        <v>1</v>
      </c>
      <c r="V29">
        <v>1</v>
      </c>
      <c r="W29">
        <f t="shared" si="9"/>
        <v>1</v>
      </c>
      <c r="X29">
        <v>1</v>
      </c>
      <c r="Y29">
        <f t="shared" si="10"/>
        <v>0</v>
      </c>
      <c r="Z29">
        <v>1</v>
      </c>
      <c r="AA29">
        <f t="shared" si="11"/>
        <v>0</v>
      </c>
      <c r="AB29">
        <v>1</v>
      </c>
      <c r="AC29">
        <f t="shared" si="12"/>
        <v>1</v>
      </c>
      <c r="AD29">
        <v>1</v>
      </c>
      <c r="AE29">
        <f t="shared" si="13"/>
        <v>1</v>
      </c>
      <c r="AF29">
        <v>2</v>
      </c>
      <c r="AG29">
        <f t="shared" si="14"/>
        <v>1</v>
      </c>
      <c r="AH29">
        <v>1</v>
      </c>
      <c r="AI29">
        <f t="shared" si="15"/>
        <v>1</v>
      </c>
      <c r="AJ29">
        <v>1</v>
      </c>
      <c r="AK29">
        <f t="shared" si="16"/>
        <v>0</v>
      </c>
      <c r="AL29">
        <v>2</v>
      </c>
      <c r="AM29">
        <f t="shared" si="17"/>
        <v>1</v>
      </c>
      <c r="AN29">
        <v>1</v>
      </c>
      <c r="AO29">
        <f t="shared" si="18"/>
        <v>1</v>
      </c>
      <c r="AP29">
        <v>1</v>
      </c>
      <c r="AQ29">
        <f t="shared" si="19"/>
        <v>1</v>
      </c>
      <c r="AR29">
        <v>2</v>
      </c>
      <c r="AS29">
        <f t="shared" si="20"/>
        <v>1</v>
      </c>
      <c r="AT29">
        <v>1</v>
      </c>
      <c r="AU29">
        <f t="shared" si="21"/>
        <v>0</v>
      </c>
      <c r="AV29" s="13">
        <f>SUM(G29,I29,K29,M29,O29,Q29,S29,U29,W29,Y29,AA29,AC29,AE29,AG29,AI29,AK29,AM29,AO29,AQ29,AS29,AU29)</f>
        <v>15</v>
      </c>
      <c r="AW29" s="1"/>
      <c r="AX29" s="13">
        <f t="shared" si="22"/>
        <v>15</v>
      </c>
      <c r="AY29" s="3"/>
      <c r="AZ29" s="1"/>
    </row>
    <row r="30" spans="1:52" x14ac:dyDescent="0.3">
      <c r="A30" s="30">
        <v>48</v>
      </c>
      <c r="B30" s="1"/>
      <c r="C30">
        <v>1</v>
      </c>
      <c r="D30" s="1"/>
      <c r="E30" s="2">
        <v>1</v>
      </c>
      <c r="F30">
        <v>1</v>
      </c>
      <c r="G30">
        <f t="shared" si="1"/>
        <v>1</v>
      </c>
      <c r="H30">
        <v>1</v>
      </c>
      <c r="I30">
        <f t="shared" si="2"/>
        <v>1</v>
      </c>
      <c r="J30">
        <v>1</v>
      </c>
      <c r="K30">
        <f t="shared" si="3"/>
        <v>1</v>
      </c>
      <c r="L30">
        <v>1</v>
      </c>
      <c r="M30">
        <f t="shared" si="4"/>
        <v>0</v>
      </c>
      <c r="N30">
        <v>2</v>
      </c>
      <c r="O30">
        <f t="shared" si="5"/>
        <v>1</v>
      </c>
      <c r="P30">
        <v>1</v>
      </c>
      <c r="Q30">
        <f t="shared" si="6"/>
        <v>1</v>
      </c>
      <c r="R30">
        <v>2</v>
      </c>
      <c r="S30">
        <f t="shared" si="7"/>
        <v>1</v>
      </c>
      <c r="T30">
        <v>2</v>
      </c>
      <c r="U30">
        <f t="shared" si="8"/>
        <v>1</v>
      </c>
      <c r="V30">
        <v>1</v>
      </c>
      <c r="W30">
        <f t="shared" si="9"/>
        <v>1</v>
      </c>
      <c r="X30">
        <v>1</v>
      </c>
      <c r="Y30">
        <f t="shared" si="10"/>
        <v>0</v>
      </c>
      <c r="Z30">
        <v>1</v>
      </c>
      <c r="AA30">
        <f t="shared" si="11"/>
        <v>0</v>
      </c>
      <c r="AB30">
        <v>1</v>
      </c>
      <c r="AC30">
        <f t="shared" si="12"/>
        <v>1</v>
      </c>
      <c r="AD30">
        <v>1</v>
      </c>
      <c r="AE30">
        <f t="shared" si="13"/>
        <v>1</v>
      </c>
      <c r="AF30">
        <v>2</v>
      </c>
      <c r="AG30">
        <f t="shared" si="14"/>
        <v>1</v>
      </c>
      <c r="AH30">
        <v>2</v>
      </c>
      <c r="AI30">
        <f t="shared" si="15"/>
        <v>0</v>
      </c>
      <c r="AJ30">
        <v>2</v>
      </c>
      <c r="AK30">
        <f t="shared" si="16"/>
        <v>1</v>
      </c>
      <c r="AL30">
        <v>2</v>
      </c>
      <c r="AM30">
        <f t="shared" si="17"/>
        <v>1</v>
      </c>
      <c r="AN30">
        <v>1</v>
      </c>
      <c r="AO30">
        <f t="shared" si="18"/>
        <v>1</v>
      </c>
      <c r="AP30">
        <v>1</v>
      </c>
      <c r="AQ30">
        <f t="shared" si="19"/>
        <v>1</v>
      </c>
      <c r="AR30">
        <v>2</v>
      </c>
      <c r="AS30">
        <f t="shared" si="20"/>
        <v>1</v>
      </c>
      <c r="AT30">
        <v>2</v>
      </c>
      <c r="AU30">
        <f t="shared" si="21"/>
        <v>1</v>
      </c>
      <c r="AV30" s="13">
        <f>SUM(G30,I30,K30,M30,O30,Q30,S30,U30,W30,Y30,AA30,AC30,AE30,AG30,AI30,AK30,AM30,AO30,AQ30,AS30,AU30)</f>
        <v>17</v>
      </c>
      <c r="AW30" s="1"/>
      <c r="AX30" s="13">
        <f t="shared" si="22"/>
        <v>17</v>
      </c>
      <c r="AY30" s="3"/>
      <c r="AZ30" s="1"/>
    </row>
    <row r="31" spans="1:52" x14ac:dyDescent="0.3">
      <c r="A31" s="30">
        <v>49</v>
      </c>
      <c r="B31" s="1"/>
      <c r="C31">
        <v>1</v>
      </c>
      <c r="D31" s="1"/>
      <c r="E31" s="2">
        <v>1</v>
      </c>
      <c r="F31">
        <v>1</v>
      </c>
      <c r="G31">
        <f t="shared" si="1"/>
        <v>1</v>
      </c>
      <c r="H31">
        <v>1</v>
      </c>
      <c r="I31">
        <f t="shared" si="2"/>
        <v>1</v>
      </c>
      <c r="J31">
        <v>1</v>
      </c>
      <c r="K31">
        <f t="shared" si="3"/>
        <v>1</v>
      </c>
      <c r="L31">
        <v>2</v>
      </c>
      <c r="M31">
        <f t="shared" si="4"/>
        <v>1</v>
      </c>
      <c r="N31">
        <v>2</v>
      </c>
      <c r="O31">
        <f t="shared" si="5"/>
        <v>1</v>
      </c>
      <c r="P31">
        <v>1</v>
      </c>
      <c r="Q31">
        <f t="shared" si="6"/>
        <v>1</v>
      </c>
      <c r="R31">
        <v>2</v>
      </c>
      <c r="S31">
        <f t="shared" si="7"/>
        <v>1</v>
      </c>
      <c r="T31">
        <v>2</v>
      </c>
      <c r="U31">
        <f t="shared" si="8"/>
        <v>1</v>
      </c>
      <c r="V31">
        <v>1</v>
      </c>
      <c r="W31">
        <f t="shared" si="9"/>
        <v>1</v>
      </c>
      <c r="X31">
        <v>2</v>
      </c>
      <c r="Y31">
        <f t="shared" si="10"/>
        <v>1</v>
      </c>
      <c r="Z31">
        <v>2</v>
      </c>
      <c r="AA31">
        <f t="shared" si="11"/>
        <v>1</v>
      </c>
      <c r="AB31">
        <v>1</v>
      </c>
      <c r="AC31">
        <f t="shared" si="12"/>
        <v>1</v>
      </c>
      <c r="AD31">
        <v>2</v>
      </c>
      <c r="AE31">
        <f t="shared" si="13"/>
        <v>0</v>
      </c>
      <c r="AF31">
        <v>2</v>
      </c>
      <c r="AG31">
        <f t="shared" si="14"/>
        <v>1</v>
      </c>
      <c r="AH31">
        <v>2</v>
      </c>
      <c r="AI31">
        <f t="shared" si="15"/>
        <v>0</v>
      </c>
      <c r="AJ31">
        <v>2</v>
      </c>
      <c r="AK31">
        <f t="shared" si="16"/>
        <v>1</v>
      </c>
      <c r="AL31">
        <v>2</v>
      </c>
      <c r="AM31">
        <f t="shared" si="17"/>
        <v>1</v>
      </c>
      <c r="AN31">
        <v>2</v>
      </c>
      <c r="AO31">
        <f t="shared" si="18"/>
        <v>0</v>
      </c>
      <c r="AP31">
        <v>1</v>
      </c>
      <c r="AQ31">
        <f t="shared" si="19"/>
        <v>1</v>
      </c>
      <c r="AR31">
        <v>2</v>
      </c>
      <c r="AS31">
        <f t="shared" si="20"/>
        <v>1</v>
      </c>
      <c r="AT31">
        <v>2</v>
      </c>
      <c r="AU31">
        <f t="shared" si="21"/>
        <v>1</v>
      </c>
      <c r="AV31" s="13">
        <f>SUM(G31,I31,K31,M31,O31,Q31,S31,U31,W31,Y31,AA31,AC31,AE31,AG31,AI31,AK31,AM31,AO31,AQ31,AS31,AU31)</f>
        <v>18</v>
      </c>
      <c r="AW31" s="1"/>
      <c r="AX31" s="13">
        <f t="shared" si="22"/>
        <v>18</v>
      </c>
      <c r="AY31" s="3"/>
      <c r="AZ31" s="1"/>
    </row>
    <row r="32" spans="1:52" x14ac:dyDescent="0.3">
      <c r="A32" s="30">
        <v>50</v>
      </c>
      <c r="B32" s="1"/>
      <c r="C32">
        <v>1</v>
      </c>
      <c r="D32" s="1"/>
      <c r="E32" s="32" t="s">
        <v>668</v>
      </c>
      <c r="F32" s="31" t="s">
        <v>668</v>
      </c>
      <c r="G32">
        <f t="shared" si="1"/>
        <v>0</v>
      </c>
      <c r="H32" s="31" t="s">
        <v>668</v>
      </c>
      <c r="I32">
        <f t="shared" si="2"/>
        <v>0</v>
      </c>
      <c r="J32" s="31" t="s">
        <v>668</v>
      </c>
      <c r="K32">
        <f t="shared" si="3"/>
        <v>0</v>
      </c>
      <c r="L32" s="31" t="s">
        <v>668</v>
      </c>
      <c r="M32">
        <f t="shared" si="4"/>
        <v>0</v>
      </c>
      <c r="N32" s="31" t="s">
        <v>668</v>
      </c>
      <c r="O32">
        <f t="shared" si="5"/>
        <v>0</v>
      </c>
      <c r="P32" s="31" t="s">
        <v>668</v>
      </c>
      <c r="Q32">
        <f t="shared" si="6"/>
        <v>0</v>
      </c>
      <c r="R32" s="31" t="s">
        <v>668</v>
      </c>
      <c r="S32">
        <f t="shared" si="7"/>
        <v>0</v>
      </c>
      <c r="T32" s="31" t="s">
        <v>668</v>
      </c>
      <c r="U32">
        <f t="shared" si="8"/>
        <v>0</v>
      </c>
      <c r="V32" s="31" t="s">
        <v>668</v>
      </c>
      <c r="W32">
        <f t="shared" si="9"/>
        <v>0</v>
      </c>
      <c r="X32" s="31" t="s">
        <v>668</v>
      </c>
      <c r="Y32">
        <f t="shared" si="10"/>
        <v>0</v>
      </c>
      <c r="Z32" s="31" t="s">
        <v>668</v>
      </c>
      <c r="AA32">
        <f t="shared" si="11"/>
        <v>0</v>
      </c>
      <c r="AB32" s="31" t="s">
        <v>668</v>
      </c>
      <c r="AC32">
        <f t="shared" si="12"/>
        <v>0</v>
      </c>
      <c r="AD32" s="31" t="s">
        <v>668</v>
      </c>
      <c r="AE32">
        <f t="shared" si="13"/>
        <v>0</v>
      </c>
      <c r="AF32" s="31" t="s">
        <v>668</v>
      </c>
      <c r="AG32">
        <f t="shared" si="14"/>
        <v>0</v>
      </c>
      <c r="AH32" s="31" t="s">
        <v>668</v>
      </c>
      <c r="AI32">
        <f t="shared" si="15"/>
        <v>0</v>
      </c>
      <c r="AJ32" s="31" t="s">
        <v>668</v>
      </c>
      <c r="AK32">
        <f t="shared" si="16"/>
        <v>0</v>
      </c>
      <c r="AL32" s="31" t="s">
        <v>668</v>
      </c>
      <c r="AM32">
        <f t="shared" si="17"/>
        <v>0</v>
      </c>
      <c r="AN32" s="31" t="s">
        <v>668</v>
      </c>
      <c r="AO32">
        <f t="shared" si="18"/>
        <v>0</v>
      </c>
      <c r="AP32" s="31" t="s">
        <v>668</v>
      </c>
      <c r="AQ32">
        <f t="shared" si="19"/>
        <v>0</v>
      </c>
      <c r="AR32" s="31" t="s">
        <v>668</v>
      </c>
      <c r="AS32">
        <f t="shared" si="20"/>
        <v>0</v>
      </c>
      <c r="AT32" s="31" t="s">
        <v>668</v>
      </c>
      <c r="AU32">
        <f t="shared" si="21"/>
        <v>0</v>
      </c>
      <c r="AV32" s="49"/>
      <c r="AW32" s="1"/>
      <c r="AX32" s="13"/>
      <c r="AY32" s="3"/>
      <c r="AZ32" s="1"/>
    </row>
    <row r="33" spans="1:52" x14ac:dyDescent="0.3">
      <c r="A33" s="30">
        <v>51</v>
      </c>
      <c r="B33" s="1"/>
      <c r="C33">
        <v>1</v>
      </c>
      <c r="D33" s="1"/>
      <c r="E33" s="2">
        <v>1</v>
      </c>
      <c r="F33">
        <v>1</v>
      </c>
      <c r="G33">
        <f t="shared" si="1"/>
        <v>1</v>
      </c>
      <c r="H33">
        <v>1</v>
      </c>
      <c r="I33">
        <f t="shared" si="2"/>
        <v>1</v>
      </c>
      <c r="J33">
        <v>1</v>
      </c>
      <c r="K33">
        <f t="shared" si="3"/>
        <v>1</v>
      </c>
      <c r="L33">
        <v>1</v>
      </c>
      <c r="M33">
        <f t="shared" si="4"/>
        <v>0</v>
      </c>
      <c r="N33">
        <v>1</v>
      </c>
      <c r="O33">
        <f t="shared" si="5"/>
        <v>0</v>
      </c>
      <c r="P33">
        <v>1</v>
      </c>
      <c r="Q33">
        <f t="shared" si="6"/>
        <v>1</v>
      </c>
      <c r="R33">
        <v>2</v>
      </c>
      <c r="S33">
        <f t="shared" si="7"/>
        <v>1</v>
      </c>
      <c r="T33">
        <v>2</v>
      </c>
      <c r="U33">
        <f t="shared" si="8"/>
        <v>1</v>
      </c>
      <c r="V33">
        <v>1</v>
      </c>
      <c r="W33">
        <f t="shared" si="9"/>
        <v>1</v>
      </c>
      <c r="X33">
        <v>1</v>
      </c>
      <c r="Y33">
        <f t="shared" si="10"/>
        <v>0</v>
      </c>
      <c r="Z33">
        <v>1</v>
      </c>
      <c r="AA33">
        <f t="shared" si="11"/>
        <v>0</v>
      </c>
      <c r="AB33">
        <v>1</v>
      </c>
      <c r="AC33">
        <f t="shared" si="12"/>
        <v>1</v>
      </c>
      <c r="AD33">
        <v>1</v>
      </c>
      <c r="AE33">
        <f t="shared" si="13"/>
        <v>1</v>
      </c>
      <c r="AF33">
        <v>2</v>
      </c>
      <c r="AG33">
        <f t="shared" si="14"/>
        <v>1</v>
      </c>
      <c r="AH33">
        <v>1</v>
      </c>
      <c r="AI33">
        <f t="shared" si="15"/>
        <v>1</v>
      </c>
      <c r="AJ33">
        <v>2</v>
      </c>
      <c r="AK33">
        <f t="shared" si="16"/>
        <v>1</v>
      </c>
      <c r="AL33">
        <v>1</v>
      </c>
      <c r="AM33">
        <f t="shared" si="17"/>
        <v>0</v>
      </c>
      <c r="AN33">
        <v>1</v>
      </c>
      <c r="AO33">
        <f t="shared" si="18"/>
        <v>1</v>
      </c>
      <c r="AP33">
        <v>1</v>
      </c>
      <c r="AQ33">
        <f t="shared" si="19"/>
        <v>1</v>
      </c>
      <c r="AR33">
        <v>2</v>
      </c>
      <c r="AS33">
        <f t="shared" si="20"/>
        <v>1</v>
      </c>
      <c r="AT33">
        <v>1</v>
      </c>
      <c r="AU33">
        <f t="shared" si="21"/>
        <v>0</v>
      </c>
      <c r="AV33" s="13">
        <f t="shared" ref="AV33:AV58" si="24">SUM(G33,I33,K33,M33,O33,Q33,S33,U33,W33,Y33,AA33,AC33,AE33,AG33,AI33,AK33,AM33,AO33,AQ33,AS33,AU33)</f>
        <v>15</v>
      </c>
      <c r="AW33" s="1"/>
      <c r="AX33" s="13">
        <f t="shared" si="22"/>
        <v>15</v>
      </c>
      <c r="AY33" s="3"/>
      <c r="AZ33" s="1"/>
    </row>
    <row r="34" spans="1:52" x14ac:dyDescent="0.3">
      <c r="A34" s="30">
        <v>52</v>
      </c>
      <c r="B34" s="1"/>
      <c r="C34">
        <v>1</v>
      </c>
      <c r="D34" s="1"/>
      <c r="E34" s="2">
        <v>1</v>
      </c>
      <c r="F34">
        <v>1</v>
      </c>
      <c r="G34">
        <f t="shared" si="1"/>
        <v>1</v>
      </c>
      <c r="H34">
        <v>1</v>
      </c>
      <c r="I34">
        <f t="shared" si="2"/>
        <v>1</v>
      </c>
      <c r="J34">
        <v>1</v>
      </c>
      <c r="K34">
        <f t="shared" si="3"/>
        <v>1</v>
      </c>
      <c r="L34">
        <v>1</v>
      </c>
      <c r="M34">
        <f t="shared" si="4"/>
        <v>0</v>
      </c>
      <c r="N34">
        <v>2</v>
      </c>
      <c r="O34">
        <f t="shared" si="5"/>
        <v>1</v>
      </c>
      <c r="P34">
        <v>1</v>
      </c>
      <c r="Q34">
        <f t="shared" si="6"/>
        <v>1</v>
      </c>
      <c r="R34">
        <v>2</v>
      </c>
      <c r="S34">
        <f t="shared" si="7"/>
        <v>1</v>
      </c>
      <c r="T34">
        <v>2</v>
      </c>
      <c r="U34">
        <f t="shared" si="8"/>
        <v>1</v>
      </c>
      <c r="V34">
        <v>1</v>
      </c>
      <c r="W34">
        <f t="shared" si="9"/>
        <v>1</v>
      </c>
      <c r="X34">
        <v>1</v>
      </c>
      <c r="Y34">
        <f t="shared" si="10"/>
        <v>0</v>
      </c>
      <c r="Z34">
        <v>1</v>
      </c>
      <c r="AA34">
        <f t="shared" si="11"/>
        <v>0</v>
      </c>
      <c r="AB34">
        <v>1</v>
      </c>
      <c r="AC34">
        <f t="shared" si="12"/>
        <v>1</v>
      </c>
      <c r="AD34">
        <v>1</v>
      </c>
      <c r="AE34">
        <f t="shared" si="13"/>
        <v>1</v>
      </c>
      <c r="AF34">
        <v>2</v>
      </c>
      <c r="AG34">
        <f t="shared" si="14"/>
        <v>1</v>
      </c>
      <c r="AH34">
        <v>1</v>
      </c>
      <c r="AI34">
        <f t="shared" si="15"/>
        <v>1</v>
      </c>
      <c r="AJ34">
        <v>2</v>
      </c>
      <c r="AK34">
        <f t="shared" si="16"/>
        <v>1</v>
      </c>
      <c r="AL34">
        <v>2</v>
      </c>
      <c r="AM34">
        <f t="shared" si="17"/>
        <v>1</v>
      </c>
      <c r="AN34">
        <v>1</v>
      </c>
      <c r="AO34">
        <f t="shared" si="18"/>
        <v>1</v>
      </c>
      <c r="AP34">
        <v>1</v>
      </c>
      <c r="AQ34">
        <f t="shared" si="19"/>
        <v>1</v>
      </c>
      <c r="AR34">
        <v>2</v>
      </c>
      <c r="AS34">
        <f t="shared" si="20"/>
        <v>1</v>
      </c>
      <c r="AT34">
        <v>1</v>
      </c>
      <c r="AU34">
        <f t="shared" si="21"/>
        <v>0</v>
      </c>
      <c r="AV34" s="13">
        <f t="shared" si="24"/>
        <v>17</v>
      </c>
      <c r="AW34" s="1"/>
      <c r="AX34" s="13">
        <f t="shared" si="22"/>
        <v>17</v>
      </c>
      <c r="AY34" s="3"/>
      <c r="AZ34" s="1"/>
    </row>
    <row r="35" spans="1:52" x14ac:dyDescent="0.3">
      <c r="A35" s="30">
        <v>53</v>
      </c>
      <c r="B35" s="1"/>
      <c r="C35">
        <v>1</v>
      </c>
      <c r="D35" s="1"/>
      <c r="E35" s="2">
        <v>1</v>
      </c>
      <c r="F35">
        <v>1</v>
      </c>
      <c r="G35">
        <f t="shared" si="1"/>
        <v>1</v>
      </c>
      <c r="H35">
        <v>1</v>
      </c>
      <c r="I35">
        <f t="shared" si="2"/>
        <v>1</v>
      </c>
      <c r="J35">
        <v>1</v>
      </c>
      <c r="K35">
        <f t="shared" si="3"/>
        <v>1</v>
      </c>
      <c r="L35">
        <v>1</v>
      </c>
      <c r="M35">
        <f t="shared" si="4"/>
        <v>0</v>
      </c>
      <c r="N35">
        <v>2</v>
      </c>
      <c r="O35">
        <f t="shared" si="5"/>
        <v>1</v>
      </c>
      <c r="P35">
        <v>2</v>
      </c>
      <c r="Q35">
        <f t="shared" si="6"/>
        <v>0</v>
      </c>
      <c r="R35">
        <v>2</v>
      </c>
      <c r="S35">
        <f t="shared" si="7"/>
        <v>1</v>
      </c>
      <c r="T35">
        <v>2</v>
      </c>
      <c r="U35">
        <f t="shared" si="8"/>
        <v>1</v>
      </c>
      <c r="V35">
        <v>1</v>
      </c>
      <c r="W35">
        <f t="shared" si="9"/>
        <v>1</v>
      </c>
      <c r="X35">
        <v>2</v>
      </c>
      <c r="Y35">
        <f t="shared" si="10"/>
        <v>1</v>
      </c>
      <c r="Z35">
        <v>1</v>
      </c>
      <c r="AA35">
        <f t="shared" si="11"/>
        <v>0</v>
      </c>
      <c r="AB35">
        <v>1</v>
      </c>
      <c r="AC35">
        <f t="shared" si="12"/>
        <v>1</v>
      </c>
      <c r="AD35">
        <v>1</v>
      </c>
      <c r="AE35">
        <f t="shared" si="13"/>
        <v>1</v>
      </c>
      <c r="AF35">
        <v>2</v>
      </c>
      <c r="AG35">
        <f t="shared" si="14"/>
        <v>1</v>
      </c>
      <c r="AH35">
        <v>1</v>
      </c>
      <c r="AI35">
        <f t="shared" si="15"/>
        <v>1</v>
      </c>
      <c r="AJ35">
        <v>2</v>
      </c>
      <c r="AK35">
        <f t="shared" si="16"/>
        <v>1</v>
      </c>
      <c r="AL35">
        <v>2</v>
      </c>
      <c r="AM35">
        <f t="shared" si="17"/>
        <v>1</v>
      </c>
      <c r="AN35">
        <v>2</v>
      </c>
      <c r="AO35">
        <f t="shared" si="18"/>
        <v>0</v>
      </c>
      <c r="AP35">
        <v>1</v>
      </c>
      <c r="AQ35">
        <f t="shared" si="19"/>
        <v>1</v>
      </c>
      <c r="AR35">
        <v>2</v>
      </c>
      <c r="AS35">
        <f t="shared" si="20"/>
        <v>1</v>
      </c>
      <c r="AT35">
        <v>2</v>
      </c>
      <c r="AU35">
        <f t="shared" si="21"/>
        <v>1</v>
      </c>
      <c r="AV35" s="13">
        <f t="shared" si="24"/>
        <v>17</v>
      </c>
      <c r="AW35" s="1"/>
      <c r="AX35" s="13">
        <f t="shared" si="22"/>
        <v>17</v>
      </c>
      <c r="AY35" s="3"/>
      <c r="AZ35" s="1"/>
    </row>
    <row r="36" spans="1:52" x14ac:dyDescent="0.3">
      <c r="A36" s="30">
        <v>54</v>
      </c>
      <c r="B36" s="1"/>
      <c r="C36">
        <v>1</v>
      </c>
      <c r="D36" s="1"/>
      <c r="E36" s="2">
        <v>1</v>
      </c>
      <c r="F36">
        <v>1</v>
      </c>
      <c r="G36">
        <f t="shared" si="1"/>
        <v>1</v>
      </c>
      <c r="H36">
        <v>1</v>
      </c>
      <c r="I36">
        <f t="shared" si="2"/>
        <v>1</v>
      </c>
      <c r="J36">
        <v>1</v>
      </c>
      <c r="K36">
        <f t="shared" si="3"/>
        <v>1</v>
      </c>
      <c r="L36">
        <v>1</v>
      </c>
      <c r="M36">
        <f t="shared" si="4"/>
        <v>0</v>
      </c>
      <c r="N36">
        <v>2</v>
      </c>
      <c r="O36">
        <f t="shared" si="5"/>
        <v>1</v>
      </c>
      <c r="P36">
        <v>1</v>
      </c>
      <c r="Q36">
        <f t="shared" si="6"/>
        <v>1</v>
      </c>
      <c r="R36">
        <v>2</v>
      </c>
      <c r="S36">
        <f t="shared" si="7"/>
        <v>1</v>
      </c>
      <c r="T36">
        <v>2</v>
      </c>
      <c r="U36">
        <f t="shared" si="8"/>
        <v>1</v>
      </c>
      <c r="V36">
        <v>2</v>
      </c>
      <c r="W36">
        <f t="shared" si="9"/>
        <v>0</v>
      </c>
      <c r="X36">
        <v>2</v>
      </c>
      <c r="Y36">
        <f t="shared" si="10"/>
        <v>1</v>
      </c>
      <c r="Z36">
        <v>1</v>
      </c>
      <c r="AA36">
        <f t="shared" si="11"/>
        <v>0</v>
      </c>
      <c r="AB36">
        <v>1</v>
      </c>
      <c r="AC36">
        <f t="shared" si="12"/>
        <v>1</v>
      </c>
      <c r="AD36">
        <v>1</v>
      </c>
      <c r="AE36">
        <f t="shared" si="13"/>
        <v>1</v>
      </c>
      <c r="AF36">
        <v>2</v>
      </c>
      <c r="AG36">
        <f t="shared" si="14"/>
        <v>1</v>
      </c>
      <c r="AH36">
        <v>1</v>
      </c>
      <c r="AI36">
        <f t="shared" si="15"/>
        <v>1</v>
      </c>
      <c r="AJ36">
        <v>2</v>
      </c>
      <c r="AK36">
        <f t="shared" si="16"/>
        <v>1</v>
      </c>
      <c r="AL36">
        <v>2</v>
      </c>
      <c r="AM36">
        <f t="shared" si="17"/>
        <v>1</v>
      </c>
      <c r="AN36">
        <v>1</v>
      </c>
      <c r="AO36">
        <f t="shared" si="18"/>
        <v>1</v>
      </c>
      <c r="AP36">
        <v>1</v>
      </c>
      <c r="AQ36">
        <f t="shared" si="19"/>
        <v>1</v>
      </c>
      <c r="AR36">
        <v>2</v>
      </c>
      <c r="AS36">
        <f t="shared" si="20"/>
        <v>1</v>
      </c>
      <c r="AT36">
        <v>1</v>
      </c>
      <c r="AU36">
        <f t="shared" si="21"/>
        <v>0</v>
      </c>
      <c r="AV36" s="13">
        <f t="shared" si="24"/>
        <v>17</v>
      </c>
      <c r="AW36" s="1"/>
      <c r="AX36" s="13">
        <f t="shared" si="22"/>
        <v>17</v>
      </c>
      <c r="AY36" s="3"/>
      <c r="AZ36" s="1"/>
    </row>
    <row r="37" spans="1:52" x14ac:dyDescent="0.3">
      <c r="A37" s="30">
        <v>55</v>
      </c>
      <c r="B37" s="1"/>
      <c r="C37">
        <v>1</v>
      </c>
      <c r="D37" s="1"/>
      <c r="E37" s="2">
        <v>1</v>
      </c>
      <c r="F37">
        <v>1</v>
      </c>
      <c r="G37">
        <f t="shared" si="1"/>
        <v>1</v>
      </c>
      <c r="H37">
        <v>2</v>
      </c>
      <c r="I37">
        <f t="shared" si="2"/>
        <v>0</v>
      </c>
      <c r="J37">
        <v>1</v>
      </c>
      <c r="K37">
        <f t="shared" si="3"/>
        <v>1</v>
      </c>
      <c r="L37">
        <v>2</v>
      </c>
      <c r="M37">
        <f t="shared" si="4"/>
        <v>1</v>
      </c>
      <c r="N37">
        <v>2</v>
      </c>
      <c r="O37">
        <f t="shared" si="5"/>
        <v>1</v>
      </c>
      <c r="P37">
        <v>2</v>
      </c>
      <c r="Q37">
        <f t="shared" si="6"/>
        <v>0</v>
      </c>
      <c r="R37">
        <v>2</v>
      </c>
      <c r="S37">
        <f t="shared" si="7"/>
        <v>1</v>
      </c>
      <c r="T37">
        <v>2</v>
      </c>
      <c r="U37">
        <f t="shared" si="8"/>
        <v>1</v>
      </c>
      <c r="V37">
        <v>2</v>
      </c>
      <c r="W37">
        <f t="shared" si="9"/>
        <v>0</v>
      </c>
      <c r="X37">
        <v>2</v>
      </c>
      <c r="Y37">
        <f t="shared" si="10"/>
        <v>1</v>
      </c>
      <c r="Z37">
        <v>1</v>
      </c>
      <c r="AA37">
        <f t="shared" si="11"/>
        <v>0</v>
      </c>
      <c r="AB37">
        <v>1</v>
      </c>
      <c r="AC37">
        <f t="shared" si="12"/>
        <v>1</v>
      </c>
      <c r="AD37">
        <v>2</v>
      </c>
      <c r="AE37">
        <f t="shared" si="13"/>
        <v>0</v>
      </c>
      <c r="AF37">
        <v>2</v>
      </c>
      <c r="AG37">
        <f t="shared" si="14"/>
        <v>1</v>
      </c>
      <c r="AH37">
        <v>2</v>
      </c>
      <c r="AI37">
        <f t="shared" si="15"/>
        <v>0</v>
      </c>
      <c r="AJ37">
        <v>2</v>
      </c>
      <c r="AK37">
        <f t="shared" si="16"/>
        <v>1</v>
      </c>
      <c r="AL37">
        <v>2</v>
      </c>
      <c r="AM37">
        <f t="shared" si="17"/>
        <v>1</v>
      </c>
      <c r="AN37">
        <v>2</v>
      </c>
      <c r="AO37">
        <f t="shared" si="18"/>
        <v>0</v>
      </c>
      <c r="AP37">
        <v>1</v>
      </c>
      <c r="AQ37">
        <f t="shared" si="19"/>
        <v>1</v>
      </c>
      <c r="AR37">
        <v>2</v>
      </c>
      <c r="AS37">
        <f t="shared" si="20"/>
        <v>1</v>
      </c>
      <c r="AT37">
        <v>2</v>
      </c>
      <c r="AU37">
        <f t="shared" si="21"/>
        <v>1</v>
      </c>
      <c r="AV37" s="13">
        <f t="shared" si="24"/>
        <v>14</v>
      </c>
      <c r="AW37" s="1"/>
      <c r="AX37" s="13">
        <f t="shared" si="22"/>
        <v>14</v>
      </c>
      <c r="AY37" s="3"/>
      <c r="AZ37" s="1"/>
    </row>
    <row r="38" spans="1:52" x14ac:dyDescent="0.3">
      <c r="A38" s="30">
        <v>56</v>
      </c>
      <c r="B38" s="1"/>
      <c r="C38">
        <v>1</v>
      </c>
      <c r="D38" s="1"/>
      <c r="E38" s="2">
        <v>1</v>
      </c>
      <c r="F38">
        <v>2</v>
      </c>
      <c r="G38">
        <f t="shared" si="1"/>
        <v>0</v>
      </c>
      <c r="H38">
        <v>2</v>
      </c>
      <c r="I38">
        <f t="shared" si="2"/>
        <v>0</v>
      </c>
      <c r="J38">
        <v>1</v>
      </c>
      <c r="K38">
        <f t="shared" si="3"/>
        <v>1</v>
      </c>
      <c r="L38">
        <v>2</v>
      </c>
      <c r="M38">
        <f t="shared" si="4"/>
        <v>1</v>
      </c>
      <c r="N38">
        <v>2</v>
      </c>
      <c r="O38">
        <f t="shared" si="5"/>
        <v>1</v>
      </c>
      <c r="P38">
        <v>1</v>
      </c>
      <c r="Q38">
        <f t="shared" si="6"/>
        <v>1</v>
      </c>
      <c r="R38">
        <v>2</v>
      </c>
      <c r="S38">
        <f t="shared" si="7"/>
        <v>1</v>
      </c>
      <c r="T38">
        <v>2</v>
      </c>
      <c r="U38">
        <f t="shared" si="8"/>
        <v>1</v>
      </c>
      <c r="V38">
        <v>2</v>
      </c>
      <c r="W38">
        <f t="shared" si="9"/>
        <v>0</v>
      </c>
      <c r="X38">
        <v>1</v>
      </c>
      <c r="Y38">
        <f t="shared" si="10"/>
        <v>0</v>
      </c>
      <c r="Z38">
        <v>2</v>
      </c>
      <c r="AA38">
        <f t="shared" si="11"/>
        <v>1</v>
      </c>
      <c r="AB38">
        <v>2</v>
      </c>
      <c r="AC38">
        <f t="shared" si="12"/>
        <v>0</v>
      </c>
      <c r="AD38">
        <v>2</v>
      </c>
      <c r="AE38">
        <f t="shared" si="13"/>
        <v>0</v>
      </c>
      <c r="AF38">
        <v>2</v>
      </c>
      <c r="AG38">
        <f t="shared" si="14"/>
        <v>1</v>
      </c>
      <c r="AH38">
        <v>2</v>
      </c>
      <c r="AI38">
        <f t="shared" si="15"/>
        <v>0</v>
      </c>
      <c r="AJ38">
        <v>2</v>
      </c>
      <c r="AK38">
        <f t="shared" si="16"/>
        <v>1</v>
      </c>
      <c r="AL38">
        <v>2</v>
      </c>
      <c r="AM38">
        <f t="shared" si="17"/>
        <v>1</v>
      </c>
      <c r="AN38">
        <v>2</v>
      </c>
      <c r="AO38">
        <f t="shared" si="18"/>
        <v>0</v>
      </c>
      <c r="AP38">
        <v>1</v>
      </c>
      <c r="AQ38">
        <f t="shared" si="19"/>
        <v>1</v>
      </c>
      <c r="AR38">
        <v>2</v>
      </c>
      <c r="AS38">
        <f t="shared" si="20"/>
        <v>1</v>
      </c>
      <c r="AT38">
        <v>2</v>
      </c>
      <c r="AU38">
        <f t="shared" si="21"/>
        <v>1</v>
      </c>
      <c r="AV38" s="13">
        <f t="shared" si="24"/>
        <v>13</v>
      </c>
      <c r="AW38" s="1"/>
      <c r="AX38" s="13">
        <f t="shared" si="22"/>
        <v>13</v>
      </c>
      <c r="AY38" s="3"/>
      <c r="AZ38" s="1"/>
    </row>
    <row r="39" spans="1:52" x14ac:dyDescent="0.3">
      <c r="A39" s="30">
        <v>57</v>
      </c>
      <c r="B39" s="1"/>
      <c r="C39">
        <v>1</v>
      </c>
      <c r="D39" s="1"/>
      <c r="E39" s="2">
        <v>1</v>
      </c>
      <c r="F39">
        <v>1</v>
      </c>
      <c r="G39">
        <f t="shared" si="1"/>
        <v>1</v>
      </c>
      <c r="H39">
        <v>1</v>
      </c>
      <c r="I39">
        <f t="shared" si="2"/>
        <v>1</v>
      </c>
      <c r="J39">
        <v>1</v>
      </c>
      <c r="K39">
        <f t="shared" si="3"/>
        <v>1</v>
      </c>
      <c r="L39">
        <v>1</v>
      </c>
      <c r="M39">
        <f t="shared" si="4"/>
        <v>0</v>
      </c>
      <c r="N39">
        <v>2</v>
      </c>
      <c r="O39">
        <f t="shared" si="5"/>
        <v>1</v>
      </c>
      <c r="P39">
        <v>1</v>
      </c>
      <c r="Q39">
        <f t="shared" si="6"/>
        <v>1</v>
      </c>
      <c r="R39">
        <v>1</v>
      </c>
      <c r="S39">
        <f t="shared" si="7"/>
        <v>0</v>
      </c>
      <c r="T39">
        <v>1</v>
      </c>
      <c r="U39">
        <f t="shared" si="8"/>
        <v>0</v>
      </c>
      <c r="V39">
        <v>1</v>
      </c>
      <c r="W39">
        <f t="shared" si="9"/>
        <v>1</v>
      </c>
      <c r="X39">
        <v>1</v>
      </c>
      <c r="Y39">
        <f t="shared" si="10"/>
        <v>0</v>
      </c>
      <c r="Z39">
        <v>1</v>
      </c>
      <c r="AA39">
        <f t="shared" si="11"/>
        <v>0</v>
      </c>
      <c r="AB39">
        <v>1</v>
      </c>
      <c r="AC39">
        <f t="shared" si="12"/>
        <v>1</v>
      </c>
      <c r="AD39">
        <v>1</v>
      </c>
      <c r="AE39">
        <f t="shared" si="13"/>
        <v>1</v>
      </c>
      <c r="AF39">
        <v>1</v>
      </c>
      <c r="AG39">
        <f t="shared" si="14"/>
        <v>0</v>
      </c>
      <c r="AH39">
        <v>1</v>
      </c>
      <c r="AI39">
        <f t="shared" si="15"/>
        <v>1</v>
      </c>
      <c r="AJ39">
        <v>1</v>
      </c>
      <c r="AK39">
        <f t="shared" si="16"/>
        <v>0</v>
      </c>
      <c r="AL39">
        <v>1</v>
      </c>
      <c r="AM39">
        <f t="shared" si="17"/>
        <v>0</v>
      </c>
      <c r="AN39">
        <v>1</v>
      </c>
      <c r="AO39">
        <f t="shared" si="18"/>
        <v>1</v>
      </c>
      <c r="AP39">
        <v>1</v>
      </c>
      <c r="AQ39">
        <f t="shared" si="19"/>
        <v>1</v>
      </c>
      <c r="AR39">
        <v>2</v>
      </c>
      <c r="AS39">
        <f t="shared" si="20"/>
        <v>1</v>
      </c>
      <c r="AT39">
        <v>1</v>
      </c>
      <c r="AU39">
        <f t="shared" si="21"/>
        <v>0</v>
      </c>
      <c r="AV39" s="13">
        <f t="shared" si="24"/>
        <v>12</v>
      </c>
      <c r="AW39" s="1"/>
      <c r="AX39" s="13">
        <f t="shared" si="22"/>
        <v>12</v>
      </c>
      <c r="AY39" s="3"/>
      <c r="AZ39" s="1"/>
    </row>
    <row r="40" spans="1:52" x14ac:dyDescent="0.3">
      <c r="A40" s="30">
        <v>79</v>
      </c>
      <c r="B40" s="1"/>
      <c r="C40">
        <v>1</v>
      </c>
      <c r="D40" s="1"/>
      <c r="E40" s="2">
        <v>1</v>
      </c>
      <c r="F40">
        <v>1</v>
      </c>
      <c r="G40">
        <f t="shared" si="1"/>
        <v>1</v>
      </c>
      <c r="H40">
        <v>1</v>
      </c>
      <c r="I40">
        <f t="shared" si="2"/>
        <v>1</v>
      </c>
      <c r="J40">
        <v>1</v>
      </c>
      <c r="K40">
        <f t="shared" si="3"/>
        <v>1</v>
      </c>
      <c r="L40">
        <v>1</v>
      </c>
      <c r="M40">
        <f t="shared" si="4"/>
        <v>0</v>
      </c>
      <c r="N40">
        <v>2</v>
      </c>
      <c r="O40">
        <f t="shared" si="5"/>
        <v>1</v>
      </c>
      <c r="P40">
        <v>1</v>
      </c>
      <c r="Q40">
        <f t="shared" si="6"/>
        <v>1</v>
      </c>
      <c r="R40">
        <v>1</v>
      </c>
      <c r="S40">
        <f t="shared" si="7"/>
        <v>0</v>
      </c>
      <c r="T40">
        <v>2</v>
      </c>
      <c r="U40">
        <f t="shared" si="8"/>
        <v>1</v>
      </c>
      <c r="V40">
        <v>1</v>
      </c>
      <c r="W40">
        <f t="shared" si="9"/>
        <v>1</v>
      </c>
      <c r="X40">
        <v>1</v>
      </c>
      <c r="Y40">
        <f t="shared" si="10"/>
        <v>0</v>
      </c>
      <c r="Z40">
        <v>1</v>
      </c>
      <c r="AA40">
        <f t="shared" si="11"/>
        <v>0</v>
      </c>
      <c r="AB40">
        <v>1</v>
      </c>
      <c r="AC40">
        <f t="shared" si="12"/>
        <v>1</v>
      </c>
      <c r="AD40">
        <v>1</v>
      </c>
      <c r="AE40">
        <f t="shared" si="13"/>
        <v>1</v>
      </c>
      <c r="AF40">
        <v>2</v>
      </c>
      <c r="AG40">
        <f t="shared" si="14"/>
        <v>1</v>
      </c>
      <c r="AH40">
        <v>1</v>
      </c>
      <c r="AI40">
        <f t="shared" si="15"/>
        <v>1</v>
      </c>
      <c r="AJ40">
        <v>2</v>
      </c>
      <c r="AK40">
        <f t="shared" si="16"/>
        <v>1</v>
      </c>
      <c r="AL40">
        <v>2</v>
      </c>
      <c r="AM40">
        <f t="shared" si="17"/>
        <v>1</v>
      </c>
      <c r="AN40">
        <v>1</v>
      </c>
      <c r="AO40">
        <f t="shared" si="18"/>
        <v>1</v>
      </c>
      <c r="AP40">
        <v>1</v>
      </c>
      <c r="AQ40">
        <f t="shared" si="19"/>
        <v>1</v>
      </c>
      <c r="AR40">
        <v>2</v>
      </c>
      <c r="AS40">
        <f t="shared" si="20"/>
        <v>1</v>
      </c>
      <c r="AT40">
        <v>2</v>
      </c>
      <c r="AU40">
        <f t="shared" si="21"/>
        <v>1</v>
      </c>
      <c r="AV40" s="13">
        <f t="shared" si="24"/>
        <v>17</v>
      </c>
      <c r="AW40" s="1"/>
      <c r="AX40" s="13">
        <f t="shared" si="22"/>
        <v>17</v>
      </c>
      <c r="AY40" s="3"/>
      <c r="AZ40" s="1"/>
    </row>
    <row r="41" spans="1:52" x14ac:dyDescent="0.3">
      <c r="A41" s="30">
        <v>82</v>
      </c>
      <c r="B41" s="1"/>
      <c r="C41">
        <v>1</v>
      </c>
      <c r="D41" s="1"/>
      <c r="E41" s="2">
        <v>1</v>
      </c>
      <c r="F41">
        <v>1</v>
      </c>
      <c r="G41">
        <f t="shared" si="1"/>
        <v>1</v>
      </c>
      <c r="H41">
        <v>1</v>
      </c>
      <c r="I41">
        <f t="shared" si="2"/>
        <v>1</v>
      </c>
      <c r="J41">
        <v>1</v>
      </c>
      <c r="K41">
        <f t="shared" si="3"/>
        <v>1</v>
      </c>
      <c r="L41">
        <v>1</v>
      </c>
      <c r="M41">
        <f t="shared" si="4"/>
        <v>0</v>
      </c>
      <c r="N41">
        <v>2</v>
      </c>
      <c r="O41">
        <f t="shared" si="5"/>
        <v>1</v>
      </c>
      <c r="P41">
        <v>1</v>
      </c>
      <c r="Q41">
        <f t="shared" si="6"/>
        <v>1</v>
      </c>
      <c r="R41">
        <v>1</v>
      </c>
      <c r="S41">
        <f t="shared" si="7"/>
        <v>0</v>
      </c>
      <c r="T41">
        <v>1</v>
      </c>
      <c r="U41">
        <f t="shared" si="8"/>
        <v>0</v>
      </c>
      <c r="V41">
        <v>2</v>
      </c>
      <c r="W41">
        <f t="shared" si="9"/>
        <v>0</v>
      </c>
      <c r="X41">
        <v>2</v>
      </c>
      <c r="Y41">
        <f t="shared" si="10"/>
        <v>1</v>
      </c>
      <c r="Z41">
        <v>1</v>
      </c>
      <c r="AA41">
        <f t="shared" si="11"/>
        <v>0</v>
      </c>
      <c r="AB41">
        <v>1</v>
      </c>
      <c r="AC41">
        <f t="shared" si="12"/>
        <v>1</v>
      </c>
      <c r="AD41">
        <v>1</v>
      </c>
      <c r="AE41">
        <f t="shared" si="13"/>
        <v>1</v>
      </c>
      <c r="AF41">
        <v>2</v>
      </c>
      <c r="AG41">
        <f t="shared" si="14"/>
        <v>1</v>
      </c>
      <c r="AH41">
        <v>1</v>
      </c>
      <c r="AI41">
        <f t="shared" si="15"/>
        <v>1</v>
      </c>
      <c r="AJ41">
        <v>2</v>
      </c>
      <c r="AK41">
        <f t="shared" si="16"/>
        <v>1</v>
      </c>
      <c r="AL41">
        <v>2</v>
      </c>
      <c r="AM41">
        <f t="shared" si="17"/>
        <v>1</v>
      </c>
      <c r="AN41">
        <v>1</v>
      </c>
      <c r="AO41">
        <f t="shared" si="18"/>
        <v>1</v>
      </c>
      <c r="AP41">
        <v>1</v>
      </c>
      <c r="AQ41">
        <f t="shared" si="19"/>
        <v>1</v>
      </c>
      <c r="AR41">
        <v>2</v>
      </c>
      <c r="AS41">
        <f t="shared" si="20"/>
        <v>1</v>
      </c>
      <c r="AT41">
        <v>1</v>
      </c>
      <c r="AU41">
        <f t="shared" si="21"/>
        <v>0</v>
      </c>
      <c r="AV41" s="13">
        <f t="shared" si="24"/>
        <v>15</v>
      </c>
      <c r="AW41" s="1"/>
      <c r="AX41" s="13">
        <f t="shared" si="22"/>
        <v>15</v>
      </c>
      <c r="AY41" s="3"/>
      <c r="AZ41" s="1"/>
    </row>
    <row r="42" spans="1:52" x14ac:dyDescent="0.3">
      <c r="A42" s="30">
        <v>85</v>
      </c>
      <c r="B42" s="1"/>
      <c r="C42">
        <v>1</v>
      </c>
      <c r="D42" s="1"/>
      <c r="E42" s="2">
        <v>1</v>
      </c>
      <c r="F42">
        <v>1</v>
      </c>
      <c r="G42">
        <f t="shared" si="1"/>
        <v>1</v>
      </c>
      <c r="H42">
        <v>1</v>
      </c>
      <c r="I42">
        <f t="shared" si="2"/>
        <v>1</v>
      </c>
      <c r="J42">
        <v>1</v>
      </c>
      <c r="K42">
        <f t="shared" si="3"/>
        <v>1</v>
      </c>
      <c r="L42">
        <v>1</v>
      </c>
      <c r="M42">
        <f t="shared" si="4"/>
        <v>0</v>
      </c>
      <c r="N42">
        <v>1</v>
      </c>
      <c r="O42">
        <f t="shared" si="5"/>
        <v>0</v>
      </c>
      <c r="P42">
        <v>1</v>
      </c>
      <c r="Q42">
        <f t="shared" si="6"/>
        <v>1</v>
      </c>
      <c r="R42">
        <v>1</v>
      </c>
      <c r="S42">
        <f t="shared" si="7"/>
        <v>0</v>
      </c>
      <c r="T42">
        <v>1</v>
      </c>
      <c r="U42">
        <f t="shared" si="8"/>
        <v>0</v>
      </c>
      <c r="V42">
        <v>1</v>
      </c>
      <c r="W42">
        <f t="shared" si="9"/>
        <v>1</v>
      </c>
      <c r="X42">
        <v>1</v>
      </c>
      <c r="Y42">
        <f t="shared" si="10"/>
        <v>0</v>
      </c>
      <c r="Z42">
        <v>1</v>
      </c>
      <c r="AA42">
        <f t="shared" si="11"/>
        <v>0</v>
      </c>
      <c r="AB42">
        <v>1</v>
      </c>
      <c r="AC42">
        <f t="shared" si="12"/>
        <v>1</v>
      </c>
      <c r="AD42">
        <v>1</v>
      </c>
      <c r="AE42">
        <f t="shared" si="13"/>
        <v>1</v>
      </c>
      <c r="AF42">
        <v>1</v>
      </c>
      <c r="AG42">
        <f t="shared" si="14"/>
        <v>0</v>
      </c>
      <c r="AH42">
        <v>1</v>
      </c>
      <c r="AI42">
        <f t="shared" si="15"/>
        <v>1</v>
      </c>
      <c r="AJ42">
        <v>1</v>
      </c>
      <c r="AK42">
        <f t="shared" si="16"/>
        <v>0</v>
      </c>
      <c r="AL42">
        <v>1</v>
      </c>
      <c r="AM42">
        <f t="shared" si="17"/>
        <v>0</v>
      </c>
      <c r="AN42">
        <v>1</v>
      </c>
      <c r="AO42">
        <f t="shared" si="18"/>
        <v>1</v>
      </c>
      <c r="AP42">
        <v>1</v>
      </c>
      <c r="AQ42">
        <f t="shared" si="19"/>
        <v>1</v>
      </c>
      <c r="AR42">
        <v>1</v>
      </c>
      <c r="AS42">
        <f t="shared" si="20"/>
        <v>0</v>
      </c>
      <c r="AT42">
        <v>1</v>
      </c>
      <c r="AU42">
        <f t="shared" si="21"/>
        <v>0</v>
      </c>
      <c r="AV42" s="13">
        <f t="shared" si="24"/>
        <v>10</v>
      </c>
      <c r="AW42" s="1"/>
      <c r="AX42" s="13">
        <f t="shared" si="22"/>
        <v>10</v>
      </c>
      <c r="AY42" s="3"/>
      <c r="AZ42" s="1"/>
    </row>
    <row r="43" spans="1:52" x14ac:dyDescent="0.3">
      <c r="A43" s="30">
        <v>86</v>
      </c>
      <c r="B43" s="1"/>
      <c r="C43">
        <v>1</v>
      </c>
      <c r="D43" s="1"/>
      <c r="E43" s="2">
        <v>1</v>
      </c>
      <c r="F43">
        <v>1</v>
      </c>
      <c r="G43">
        <f t="shared" si="1"/>
        <v>1</v>
      </c>
      <c r="H43">
        <v>1</v>
      </c>
      <c r="I43">
        <f t="shared" si="2"/>
        <v>1</v>
      </c>
      <c r="J43">
        <v>1</v>
      </c>
      <c r="K43">
        <f t="shared" si="3"/>
        <v>1</v>
      </c>
      <c r="L43">
        <v>1</v>
      </c>
      <c r="M43">
        <f t="shared" si="4"/>
        <v>0</v>
      </c>
      <c r="N43">
        <v>1</v>
      </c>
      <c r="O43">
        <f t="shared" si="5"/>
        <v>0</v>
      </c>
      <c r="P43">
        <v>1</v>
      </c>
      <c r="Q43">
        <f t="shared" si="6"/>
        <v>1</v>
      </c>
      <c r="R43">
        <v>1</v>
      </c>
      <c r="S43">
        <f t="shared" si="7"/>
        <v>0</v>
      </c>
      <c r="T43">
        <v>2</v>
      </c>
      <c r="U43">
        <f t="shared" si="8"/>
        <v>1</v>
      </c>
      <c r="V43">
        <v>1</v>
      </c>
      <c r="W43">
        <f t="shared" si="9"/>
        <v>1</v>
      </c>
      <c r="X43">
        <v>1</v>
      </c>
      <c r="Y43">
        <f t="shared" si="10"/>
        <v>0</v>
      </c>
      <c r="Z43">
        <v>1</v>
      </c>
      <c r="AA43">
        <f t="shared" si="11"/>
        <v>0</v>
      </c>
      <c r="AB43">
        <v>1</v>
      </c>
      <c r="AC43">
        <f t="shared" si="12"/>
        <v>1</v>
      </c>
      <c r="AD43">
        <v>1</v>
      </c>
      <c r="AE43">
        <f t="shared" si="13"/>
        <v>1</v>
      </c>
      <c r="AF43">
        <v>1</v>
      </c>
      <c r="AG43">
        <f t="shared" si="14"/>
        <v>0</v>
      </c>
      <c r="AH43">
        <v>1</v>
      </c>
      <c r="AI43">
        <f t="shared" si="15"/>
        <v>1</v>
      </c>
      <c r="AJ43">
        <v>1</v>
      </c>
      <c r="AK43">
        <f t="shared" si="16"/>
        <v>0</v>
      </c>
      <c r="AL43">
        <v>1</v>
      </c>
      <c r="AM43">
        <f t="shared" si="17"/>
        <v>0</v>
      </c>
      <c r="AN43">
        <v>1</v>
      </c>
      <c r="AO43">
        <f t="shared" si="18"/>
        <v>1</v>
      </c>
      <c r="AP43">
        <v>1</v>
      </c>
      <c r="AQ43">
        <f t="shared" si="19"/>
        <v>1</v>
      </c>
      <c r="AR43">
        <v>2</v>
      </c>
      <c r="AS43">
        <f t="shared" si="20"/>
        <v>1</v>
      </c>
      <c r="AT43">
        <v>2</v>
      </c>
      <c r="AU43">
        <f t="shared" si="21"/>
        <v>1</v>
      </c>
      <c r="AV43" s="13">
        <f t="shared" si="24"/>
        <v>13</v>
      </c>
      <c r="AW43" s="1"/>
      <c r="AX43" s="13">
        <f t="shared" si="22"/>
        <v>13</v>
      </c>
      <c r="AY43" s="3"/>
      <c r="AZ43" s="1"/>
    </row>
    <row r="44" spans="1:52" x14ac:dyDescent="0.3">
      <c r="A44" s="30">
        <v>120</v>
      </c>
      <c r="B44" s="1"/>
      <c r="C44">
        <v>1</v>
      </c>
      <c r="D44" s="1"/>
      <c r="E44" s="2">
        <v>1</v>
      </c>
      <c r="F44">
        <v>1</v>
      </c>
      <c r="G44">
        <f t="shared" si="1"/>
        <v>1</v>
      </c>
      <c r="H44">
        <v>1</v>
      </c>
      <c r="I44">
        <f t="shared" si="2"/>
        <v>1</v>
      </c>
      <c r="J44">
        <v>1</v>
      </c>
      <c r="K44">
        <f t="shared" si="3"/>
        <v>1</v>
      </c>
      <c r="L44">
        <v>2</v>
      </c>
      <c r="M44">
        <f t="shared" si="4"/>
        <v>1</v>
      </c>
      <c r="N44">
        <v>2</v>
      </c>
      <c r="O44">
        <f t="shared" si="5"/>
        <v>1</v>
      </c>
      <c r="P44">
        <v>2</v>
      </c>
      <c r="Q44">
        <f t="shared" si="6"/>
        <v>0</v>
      </c>
      <c r="R44">
        <v>2</v>
      </c>
      <c r="S44">
        <f t="shared" si="7"/>
        <v>1</v>
      </c>
      <c r="T44">
        <v>2</v>
      </c>
      <c r="U44">
        <f t="shared" si="8"/>
        <v>1</v>
      </c>
      <c r="V44">
        <v>2</v>
      </c>
      <c r="W44">
        <f t="shared" si="9"/>
        <v>0</v>
      </c>
      <c r="X44">
        <v>2</v>
      </c>
      <c r="Y44">
        <f t="shared" si="10"/>
        <v>1</v>
      </c>
      <c r="Z44">
        <v>1</v>
      </c>
      <c r="AA44">
        <f t="shared" si="11"/>
        <v>0</v>
      </c>
      <c r="AB44">
        <v>1</v>
      </c>
      <c r="AC44">
        <f t="shared" si="12"/>
        <v>1</v>
      </c>
      <c r="AD44">
        <v>1</v>
      </c>
      <c r="AE44">
        <f t="shared" si="13"/>
        <v>1</v>
      </c>
      <c r="AF44">
        <v>2</v>
      </c>
      <c r="AG44">
        <f t="shared" si="14"/>
        <v>1</v>
      </c>
      <c r="AH44">
        <v>1</v>
      </c>
      <c r="AI44">
        <f t="shared" si="15"/>
        <v>1</v>
      </c>
      <c r="AJ44">
        <v>2</v>
      </c>
      <c r="AK44">
        <f t="shared" si="16"/>
        <v>1</v>
      </c>
      <c r="AL44">
        <v>2</v>
      </c>
      <c r="AM44">
        <f t="shared" si="17"/>
        <v>1</v>
      </c>
      <c r="AN44">
        <v>2</v>
      </c>
      <c r="AO44">
        <f t="shared" si="18"/>
        <v>0</v>
      </c>
      <c r="AP44">
        <v>1</v>
      </c>
      <c r="AQ44">
        <f t="shared" si="19"/>
        <v>1</v>
      </c>
      <c r="AR44">
        <v>2</v>
      </c>
      <c r="AS44">
        <f t="shared" si="20"/>
        <v>1</v>
      </c>
      <c r="AT44">
        <v>2</v>
      </c>
      <c r="AU44">
        <f t="shared" si="21"/>
        <v>1</v>
      </c>
      <c r="AV44" s="13">
        <f t="shared" si="24"/>
        <v>17</v>
      </c>
      <c r="AW44" s="1"/>
      <c r="AX44" s="13">
        <f t="shared" si="22"/>
        <v>17</v>
      </c>
      <c r="AY44" s="3"/>
      <c r="AZ44" s="1"/>
    </row>
    <row r="45" spans="1:52" x14ac:dyDescent="0.3">
      <c r="A45" s="30">
        <v>121</v>
      </c>
      <c r="B45" s="1"/>
      <c r="C45">
        <v>1</v>
      </c>
      <c r="D45" s="1"/>
      <c r="E45" s="2">
        <v>1</v>
      </c>
      <c r="F45">
        <v>1</v>
      </c>
      <c r="G45">
        <f t="shared" si="1"/>
        <v>1</v>
      </c>
      <c r="H45">
        <v>1</v>
      </c>
      <c r="I45">
        <f t="shared" si="2"/>
        <v>1</v>
      </c>
      <c r="J45">
        <v>1</v>
      </c>
      <c r="K45">
        <f t="shared" si="3"/>
        <v>1</v>
      </c>
      <c r="L45">
        <v>1</v>
      </c>
      <c r="M45">
        <f t="shared" si="4"/>
        <v>0</v>
      </c>
      <c r="N45">
        <v>2</v>
      </c>
      <c r="O45">
        <f t="shared" si="5"/>
        <v>1</v>
      </c>
      <c r="P45">
        <v>1</v>
      </c>
      <c r="Q45">
        <f t="shared" si="6"/>
        <v>1</v>
      </c>
      <c r="R45">
        <v>2</v>
      </c>
      <c r="S45">
        <f t="shared" si="7"/>
        <v>1</v>
      </c>
      <c r="T45">
        <v>2</v>
      </c>
      <c r="U45">
        <f t="shared" si="8"/>
        <v>1</v>
      </c>
      <c r="V45">
        <v>1</v>
      </c>
      <c r="W45">
        <f t="shared" si="9"/>
        <v>1</v>
      </c>
      <c r="X45">
        <v>1</v>
      </c>
      <c r="Y45">
        <f t="shared" si="10"/>
        <v>0</v>
      </c>
      <c r="Z45">
        <v>1</v>
      </c>
      <c r="AA45">
        <f t="shared" si="11"/>
        <v>0</v>
      </c>
      <c r="AB45">
        <v>1</v>
      </c>
      <c r="AC45">
        <f t="shared" si="12"/>
        <v>1</v>
      </c>
      <c r="AD45">
        <v>1</v>
      </c>
      <c r="AE45">
        <f t="shared" si="13"/>
        <v>1</v>
      </c>
      <c r="AF45">
        <v>2</v>
      </c>
      <c r="AG45">
        <f t="shared" si="14"/>
        <v>1</v>
      </c>
      <c r="AH45">
        <v>1</v>
      </c>
      <c r="AI45">
        <f t="shared" si="15"/>
        <v>1</v>
      </c>
      <c r="AJ45">
        <v>2</v>
      </c>
      <c r="AK45">
        <f t="shared" si="16"/>
        <v>1</v>
      </c>
      <c r="AL45">
        <v>2</v>
      </c>
      <c r="AM45">
        <f t="shared" si="17"/>
        <v>1</v>
      </c>
      <c r="AN45">
        <v>1</v>
      </c>
      <c r="AO45">
        <f t="shared" si="18"/>
        <v>1</v>
      </c>
      <c r="AP45">
        <v>1</v>
      </c>
      <c r="AQ45">
        <f t="shared" si="19"/>
        <v>1</v>
      </c>
      <c r="AR45">
        <v>2</v>
      </c>
      <c r="AS45">
        <f t="shared" si="20"/>
        <v>1</v>
      </c>
      <c r="AT45">
        <v>1</v>
      </c>
      <c r="AU45">
        <f t="shared" si="21"/>
        <v>0</v>
      </c>
      <c r="AV45" s="13">
        <f t="shared" si="24"/>
        <v>17</v>
      </c>
      <c r="AW45" s="1"/>
      <c r="AX45" s="13">
        <f t="shared" si="22"/>
        <v>17</v>
      </c>
      <c r="AY45" s="3"/>
      <c r="AZ45" s="1"/>
    </row>
    <row r="46" spans="1:52" x14ac:dyDescent="0.3">
      <c r="A46" s="30">
        <v>130</v>
      </c>
      <c r="B46" s="1"/>
      <c r="C46">
        <v>1</v>
      </c>
      <c r="D46" s="1"/>
      <c r="E46" s="2">
        <v>1</v>
      </c>
      <c r="F46">
        <v>1</v>
      </c>
      <c r="G46">
        <f t="shared" si="1"/>
        <v>1</v>
      </c>
      <c r="H46">
        <v>1</v>
      </c>
      <c r="I46">
        <f t="shared" si="2"/>
        <v>1</v>
      </c>
      <c r="J46">
        <v>1</v>
      </c>
      <c r="K46">
        <f t="shared" si="3"/>
        <v>1</v>
      </c>
      <c r="L46">
        <v>2</v>
      </c>
      <c r="M46">
        <f t="shared" si="4"/>
        <v>1</v>
      </c>
      <c r="N46">
        <v>2</v>
      </c>
      <c r="O46">
        <f t="shared" si="5"/>
        <v>1</v>
      </c>
      <c r="P46">
        <v>1</v>
      </c>
      <c r="Q46">
        <f t="shared" si="6"/>
        <v>1</v>
      </c>
      <c r="R46">
        <v>2</v>
      </c>
      <c r="S46">
        <f t="shared" si="7"/>
        <v>1</v>
      </c>
      <c r="T46">
        <v>2</v>
      </c>
      <c r="U46">
        <f t="shared" si="8"/>
        <v>1</v>
      </c>
      <c r="V46">
        <v>1</v>
      </c>
      <c r="W46">
        <f t="shared" si="9"/>
        <v>1</v>
      </c>
      <c r="X46">
        <v>2</v>
      </c>
      <c r="Y46">
        <f t="shared" si="10"/>
        <v>1</v>
      </c>
      <c r="Z46">
        <v>1</v>
      </c>
      <c r="AA46">
        <f t="shared" si="11"/>
        <v>0</v>
      </c>
      <c r="AB46">
        <v>1</v>
      </c>
      <c r="AC46">
        <f t="shared" si="12"/>
        <v>1</v>
      </c>
      <c r="AD46">
        <v>2</v>
      </c>
      <c r="AE46">
        <f t="shared" si="13"/>
        <v>0</v>
      </c>
      <c r="AF46">
        <v>2</v>
      </c>
      <c r="AG46">
        <f t="shared" si="14"/>
        <v>1</v>
      </c>
      <c r="AH46">
        <v>1</v>
      </c>
      <c r="AI46">
        <f t="shared" si="15"/>
        <v>1</v>
      </c>
      <c r="AJ46">
        <v>2</v>
      </c>
      <c r="AK46">
        <f t="shared" si="16"/>
        <v>1</v>
      </c>
      <c r="AL46">
        <v>2</v>
      </c>
      <c r="AM46">
        <f t="shared" si="17"/>
        <v>1</v>
      </c>
      <c r="AN46">
        <v>1</v>
      </c>
      <c r="AO46">
        <f t="shared" si="18"/>
        <v>1</v>
      </c>
      <c r="AP46">
        <v>1</v>
      </c>
      <c r="AQ46">
        <f t="shared" si="19"/>
        <v>1</v>
      </c>
      <c r="AR46">
        <v>2</v>
      </c>
      <c r="AS46">
        <f t="shared" si="20"/>
        <v>1</v>
      </c>
      <c r="AT46">
        <v>2</v>
      </c>
      <c r="AU46">
        <f t="shared" si="21"/>
        <v>1</v>
      </c>
      <c r="AV46" s="13">
        <f t="shared" si="24"/>
        <v>19</v>
      </c>
      <c r="AW46" s="1"/>
      <c r="AX46" s="13">
        <f t="shared" si="22"/>
        <v>19</v>
      </c>
      <c r="AY46" s="3"/>
      <c r="AZ46" s="1"/>
    </row>
    <row r="47" spans="1:52" x14ac:dyDescent="0.3">
      <c r="A47" s="30">
        <v>131</v>
      </c>
      <c r="B47" s="1"/>
      <c r="C47" s="73">
        <v>1</v>
      </c>
      <c r="D47" s="1"/>
      <c r="E47" s="2">
        <v>1</v>
      </c>
      <c r="F47">
        <v>1</v>
      </c>
      <c r="G47">
        <f t="shared" si="1"/>
        <v>1</v>
      </c>
      <c r="H47">
        <v>1</v>
      </c>
      <c r="I47">
        <f t="shared" si="2"/>
        <v>1</v>
      </c>
      <c r="J47">
        <v>1</v>
      </c>
      <c r="K47">
        <f t="shared" si="3"/>
        <v>1</v>
      </c>
      <c r="L47">
        <v>2</v>
      </c>
      <c r="M47">
        <f t="shared" si="4"/>
        <v>1</v>
      </c>
      <c r="N47">
        <v>2</v>
      </c>
      <c r="O47">
        <f t="shared" si="5"/>
        <v>1</v>
      </c>
      <c r="P47">
        <v>1</v>
      </c>
      <c r="Q47">
        <f t="shared" si="6"/>
        <v>1</v>
      </c>
      <c r="R47">
        <v>2</v>
      </c>
      <c r="S47">
        <f t="shared" si="7"/>
        <v>1</v>
      </c>
      <c r="T47">
        <v>2</v>
      </c>
      <c r="U47">
        <f t="shared" si="8"/>
        <v>1</v>
      </c>
      <c r="V47">
        <v>1</v>
      </c>
      <c r="W47">
        <f t="shared" si="9"/>
        <v>1</v>
      </c>
      <c r="X47">
        <v>2</v>
      </c>
      <c r="Y47">
        <f t="shared" si="10"/>
        <v>1</v>
      </c>
      <c r="Z47">
        <v>1</v>
      </c>
      <c r="AA47">
        <f t="shared" si="11"/>
        <v>0</v>
      </c>
      <c r="AB47">
        <v>1</v>
      </c>
      <c r="AC47">
        <f t="shared" si="12"/>
        <v>1</v>
      </c>
      <c r="AD47">
        <v>1</v>
      </c>
      <c r="AE47">
        <f t="shared" si="13"/>
        <v>1</v>
      </c>
      <c r="AF47">
        <v>2</v>
      </c>
      <c r="AG47">
        <f t="shared" si="14"/>
        <v>1</v>
      </c>
      <c r="AH47">
        <v>1</v>
      </c>
      <c r="AI47">
        <f t="shared" si="15"/>
        <v>1</v>
      </c>
      <c r="AJ47">
        <v>2</v>
      </c>
      <c r="AK47">
        <f t="shared" si="16"/>
        <v>1</v>
      </c>
      <c r="AL47">
        <v>2</v>
      </c>
      <c r="AM47">
        <f t="shared" si="17"/>
        <v>1</v>
      </c>
      <c r="AN47">
        <v>1</v>
      </c>
      <c r="AO47">
        <f t="shared" si="18"/>
        <v>1</v>
      </c>
      <c r="AP47">
        <v>1</v>
      </c>
      <c r="AQ47">
        <f t="shared" si="19"/>
        <v>1</v>
      </c>
      <c r="AR47">
        <v>2</v>
      </c>
      <c r="AS47">
        <f t="shared" si="20"/>
        <v>1</v>
      </c>
      <c r="AT47">
        <v>1</v>
      </c>
      <c r="AU47">
        <f t="shared" si="21"/>
        <v>0</v>
      </c>
      <c r="AV47" s="13">
        <f t="shared" si="24"/>
        <v>19</v>
      </c>
      <c r="AW47" s="1"/>
      <c r="AX47" s="13">
        <f t="shared" si="22"/>
        <v>19</v>
      </c>
      <c r="AY47" s="3"/>
      <c r="AZ47" s="1"/>
    </row>
    <row r="48" spans="1:52" x14ac:dyDescent="0.3">
      <c r="A48" s="30">
        <v>132</v>
      </c>
      <c r="B48" s="1"/>
      <c r="C48">
        <v>1</v>
      </c>
      <c r="D48" s="1"/>
      <c r="E48" s="2">
        <v>1</v>
      </c>
      <c r="F48">
        <v>1</v>
      </c>
      <c r="G48">
        <f t="shared" si="1"/>
        <v>1</v>
      </c>
      <c r="H48">
        <v>1</v>
      </c>
      <c r="I48">
        <f t="shared" si="2"/>
        <v>1</v>
      </c>
      <c r="J48">
        <v>1</v>
      </c>
      <c r="K48">
        <f t="shared" si="3"/>
        <v>1</v>
      </c>
      <c r="L48">
        <v>1</v>
      </c>
      <c r="M48">
        <f t="shared" si="4"/>
        <v>0</v>
      </c>
      <c r="N48">
        <v>1</v>
      </c>
      <c r="O48">
        <f t="shared" si="5"/>
        <v>0</v>
      </c>
      <c r="P48">
        <v>1</v>
      </c>
      <c r="Q48">
        <f t="shared" si="6"/>
        <v>1</v>
      </c>
      <c r="R48">
        <v>1</v>
      </c>
      <c r="S48">
        <f t="shared" si="7"/>
        <v>0</v>
      </c>
      <c r="T48">
        <v>1</v>
      </c>
      <c r="U48">
        <f t="shared" si="8"/>
        <v>0</v>
      </c>
      <c r="V48">
        <v>1</v>
      </c>
      <c r="W48">
        <f t="shared" si="9"/>
        <v>1</v>
      </c>
      <c r="X48">
        <v>1</v>
      </c>
      <c r="Y48">
        <f t="shared" si="10"/>
        <v>0</v>
      </c>
      <c r="Z48">
        <v>1</v>
      </c>
      <c r="AA48">
        <f t="shared" si="11"/>
        <v>0</v>
      </c>
      <c r="AB48">
        <v>1</v>
      </c>
      <c r="AC48">
        <f t="shared" si="12"/>
        <v>1</v>
      </c>
      <c r="AD48">
        <v>1</v>
      </c>
      <c r="AE48">
        <f t="shared" si="13"/>
        <v>1</v>
      </c>
      <c r="AF48">
        <v>1</v>
      </c>
      <c r="AG48">
        <f t="shared" si="14"/>
        <v>0</v>
      </c>
      <c r="AH48">
        <v>1</v>
      </c>
      <c r="AI48">
        <f t="shared" si="15"/>
        <v>1</v>
      </c>
      <c r="AJ48">
        <v>1</v>
      </c>
      <c r="AK48">
        <f t="shared" si="16"/>
        <v>0</v>
      </c>
      <c r="AL48">
        <v>1</v>
      </c>
      <c r="AM48">
        <f t="shared" si="17"/>
        <v>0</v>
      </c>
      <c r="AN48">
        <v>1</v>
      </c>
      <c r="AO48">
        <f t="shared" si="18"/>
        <v>1</v>
      </c>
      <c r="AP48">
        <v>1</v>
      </c>
      <c r="AQ48">
        <f t="shared" si="19"/>
        <v>1</v>
      </c>
      <c r="AR48">
        <v>1</v>
      </c>
      <c r="AS48">
        <f t="shared" si="20"/>
        <v>0</v>
      </c>
      <c r="AT48">
        <v>1</v>
      </c>
      <c r="AU48">
        <f t="shared" si="21"/>
        <v>0</v>
      </c>
      <c r="AV48" s="13">
        <f t="shared" si="24"/>
        <v>10</v>
      </c>
      <c r="AW48" s="1"/>
      <c r="AX48" s="13">
        <f t="shared" si="22"/>
        <v>10</v>
      </c>
      <c r="AY48" s="3"/>
      <c r="AZ48" s="1"/>
    </row>
    <row r="49" spans="1:52" x14ac:dyDescent="0.3">
      <c r="A49" s="30">
        <v>133</v>
      </c>
      <c r="B49" s="1"/>
      <c r="C49">
        <v>1</v>
      </c>
      <c r="D49" s="1"/>
      <c r="E49">
        <v>1</v>
      </c>
      <c r="F49">
        <v>1</v>
      </c>
      <c r="G49">
        <f t="shared" si="1"/>
        <v>1</v>
      </c>
      <c r="H49">
        <v>1</v>
      </c>
      <c r="I49">
        <f t="shared" si="2"/>
        <v>1</v>
      </c>
      <c r="J49">
        <v>1</v>
      </c>
      <c r="K49">
        <f t="shared" si="3"/>
        <v>1</v>
      </c>
      <c r="L49">
        <v>1</v>
      </c>
      <c r="M49">
        <f t="shared" si="4"/>
        <v>0</v>
      </c>
      <c r="N49">
        <v>1</v>
      </c>
      <c r="O49">
        <f t="shared" si="5"/>
        <v>0</v>
      </c>
      <c r="P49">
        <v>1</v>
      </c>
      <c r="Q49">
        <f t="shared" si="6"/>
        <v>1</v>
      </c>
      <c r="R49">
        <v>2</v>
      </c>
      <c r="S49">
        <f t="shared" si="7"/>
        <v>1</v>
      </c>
      <c r="T49">
        <v>2</v>
      </c>
      <c r="U49">
        <f t="shared" si="8"/>
        <v>1</v>
      </c>
      <c r="V49">
        <v>1</v>
      </c>
      <c r="W49">
        <f t="shared" si="9"/>
        <v>1</v>
      </c>
      <c r="X49">
        <v>1</v>
      </c>
      <c r="Y49">
        <f t="shared" si="10"/>
        <v>0</v>
      </c>
      <c r="Z49">
        <v>1</v>
      </c>
      <c r="AA49">
        <f t="shared" si="11"/>
        <v>0</v>
      </c>
      <c r="AB49">
        <v>1</v>
      </c>
      <c r="AC49">
        <f t="shared" si="12"/>
        <v>1</v>
      </c>
      <c r="AD49">
        <v>1</v>
      </c>
      <c r="AE49">
        <f t="shared" si="13"/>
        <v>1</v>
      </c>
      <c r="AF49">
        <v>2</v>
      </c>
      <c r="AG49">
        <f t="shared" si="14"/>
        <v>1</v>
      </c>
      <c r="AH49">
        <v>1</v>
      </c>
      <c r="AI49">
        <f t="shared" si="15"/>
        <v>1</v>
      </c>
      <c r="AJ49">
        <v>2</v>
      </c>
      <c r="AK49">
        <f t="shared" si="16"/>
        <v>1</v>
      </c>
      <c r="AL49">
        <v>1</v>
      </c>
      <c r="AM49">
        <f t="shared" si="17"/>
        <v>0</v>
      </c>
      <c r="AN49">
        <v>1</v>
      </c>
      <c r="AO49">
        <f t="shared" si="18"/>
        <v>1</v>
      </c>
      <c r="AP49">
        <v>1</v>
      </c>
      <c r="AQ49">
        <f t="shared" si="19"/>
        <v>1</v>
      </c>
      <c r="AR49">
        <v>2</v>
      </c>
      <c r="AS49">
        <f t="shared" si="20"/>
        <v>1</v>
      </c>
      <c r="AT49">
        <v>1</v>
      </c>
      <c r="AU49">
        <f t="shared" si="21"/>
        <v>0</v>
      </c>
      <c r="AV49" s="13">
        <f t="shared" si="24"/>
        <v>15</v>
      </c>
      <c r="AW49" s="1"/>
      <c r="AX49" s="13">
        <f t="shared" si="22"/>
        <v>15</v>
      </c>
      <c r="AY49" s="3"/>
      <c r="AZ49" s="1"/>
    </row>
    <row r="50" spans="1:52" x14ac:dyDescent="0.3">
      <c r="A50" s="30">
        <v>134</v>
      </c>
      <c r="B50" s="1"/>
      <c r="C50" s="73">
        <v>1</v>
      </c>
      <c r="D50" s="1"/>
      <c r="E50" s="2">
        <v>1</v>
      </c>
      <c r="F50">
        <v>1</v>
      </c>
      <c r="G50">
        <f t="shared" si="1"/>
        <v>1</v>
      </c>
      <c r="H50">
        <v>1</v>
      </c>
      <c r="I50">
        <f t="shared" si="2"/>
        <v>1</v>
      </c>
      <c r="J50">
        <v>1</v>
      </c>
      <c r="K50">
        <f t="shared" si="3"/>
        <v>1</v>
      </c>
      <c r="L50">
        <v>1</v>
      </c>
      <c r="M50">
        <f t="shared" si="4"/>
        <v>0</v>
      </c>
      <c r="N50">
        <v>1</v>
      </c>
      <c r="O50">
        <f t="shared" si="5"/>
        <v>0</v>
      </c>
      <c r="P50">
        <v>1</v>
      </c>
      <c r="Q50">
        <f t="shared" si="6"/>
        <v>1</v>
      </c>
      <c r="R50">
        <v>2</v>
      </c>
      <c r="S50">
        <f t="shared" si="7"/>
        <v>1</v>
      </c>
      <c r="T50">
        <v>2</v>
      </c>
      <c r="U50">
        <f t="shared" si="8"/>
        <v>1</v>
      </c>
      <c r="V50">
        <v>1</v>
      </c>
      <c r="W50">
        <f t="shared" si="9"/>
        <v>1</v>
      </c>
      <c r="X50">
        <v>1</v>
      </c>
      <c r="Y50">
        <f t="shared" si="10"/>
        <v>0</v>
      </c>
      <c r="Z50">
        <v>1</v>
      </c>
      <c r="AA50">
        <f t="shared" si="11"/>
        <v>0</v>
      </c>
      <c r="AB50">
        <v>1</v>
      </c>
      <c r="AC50">
        <f t="shared" si="12"/>
        <v>1</v>
      </c>
      <c r="AD50">
        <v>1</v>
      </c>
      <c r="AE50">
        <f t="shared" si="13"/>
        <v>1</v>
      </c>
      <c r="AF50">
        <v>2</v>
      </c>
      <c r="AG50">
        <f t="shared" si="14"/>
        <v>1</v>
      </c>
      <c r="AH50">
        <v>1</v>
      </c>
      <c r="AI50">
        <f t="shared" si="15"/>
        <v>1</v>
      </c>
      <c r="AJ50">
        <v>2</v>
      </c>
      <c r="AK50">
        <f t="shared" si="16"/>
        <v>1</v>
      </c>
      <c r="AL50">
        <v>2</v>
      </c>
      <c r="AM50">
        <f t="shared" si="17"/>
        <v>1</v>
      </c>
      <c r="AN50">
        <v>1</v>
      </c>
      <c r="AO50">
        <f t="shared" si="18"/>
        <v>1</v>
      </c>
      <c r="AP50">
        <v>1</v>
      </c>
      <c r="AQ50">
        <f t="shared" si="19"/>
        <v>1</v>
      </c>
      <c r="AR50">
        <v>2</v>
      </c>
      <c r="AS50">
        <f t="shared" si="20"/>
        <v>1</v>
      </c>
      <c r="AT50">
        <v>1</v>
      </c>
      <c r="AU50">
        <f t="shared" si="21"/>
        <v>0</v>
      </c>
      <c r="AV50" s="13">
        <f t="shared" si="24"/>
        <v>16</v>
      </c>
      <c r="AW50" s="1"/>
      <c r="AX50" s="13">
        <f t="shared" si="22"/>
        <v>16</v>
      </c>
      <c r="AY50" s="3"/>
      <c r="AZ50" s="1"/>
    </row>
    <row r="51" spans="1:52" x14ac:dyDescent="0.3">
      <c r="A51" s="30">
        <v>135</v>
      </c>
      <c r="B51" s="1"/>
      <c r="C51">
        <v>1</v>
      </c>
      <c r="D51" s="1"/>
      <c r="E51" s="2">
        <v>1</v>
      </c>
      <c r="F51">
        <v>1</v>
      </c>
      <c r="G51">
        <f t="shared" si="1"/>
        <v>1</v>
      </c>
      <c r="H51">
        <v>1</v>
      </c>
      <c r="I51">
        <f t="shared" si="2"/>
        <v>1</v>
      </c>
      <c r="J51">
        <v>1</v>
      </c>
      <c r="K51">
        <f t="shared" si="3"/>
        <v>1</v>
      </c>
      <c r="L51">
        <v>1</v>
      </c>
      <c r="M51">
        <f t="shared" si="4"/>
        <v>0</v>
      </c>
      <c r="N51">
        <v>2</v>
      </c>
      <c r="O51">
        <f t="shared" si="5"/>
        <v>1</v>
      </c>
      <c r="P51">
        <v>1</v>
      </c>
      <c r="Q51">
        <f t="shared" si="6"/>
        <v>1</v>
      </c>
      <c r="R51">
        <v>2</v>
      </c>
      <c r="S51">
        <f t="shared" si="7"/>
        <v>1</v>
      </c>
      <c r="T51">
        <v>2</v>
      </c>
      <c r="U51">
        <f t="shared" si="8"/>
        <v>1</v>
      </c>
      <c r="V51">
        <v>2</v>
      </c>
      <c r="W51">
        <f t="shared" si="9"/>
        <v>0</v>
      </c>
      <c r="X51">
        <v>1</v>
      </c>
      <c r="Y51">
        <f t="shared" si="10"/>
        <v>0</v>
      </c>
      <c r="Z51">
        <v>1</v>
      </c>
      <c r="AA51">
        <f t="shared" si="11"/>
        <v>0</v>
      </c>
      <c r="AB51">
        <v>1</v>
      </c>
      <c r="AC51">
        <f t="shared" si="12"/>
        <v>1</v>
      </c>
      <c r="AD51">
        <v>2</v>
      </c>
      <c r="AE51">
        <f t="shared" si="13"/>
        <v>0</v>
      </c>
      <c r="AF51">
        <v>2</v>
      </c>
      <c r="AG51">
        <f t="shared" si="14"/>
        <v>1</v>
      </c>
      <c r="AH51">
        <v>1</v>
      </c>
      <c r="AI51">
        <f t="shared" si="15"/>
        <v>1</v>
      </c>
      <c r="AJ51">
        <v>2</v>
      </c>
      <c r="AK51">
        <f t="shared" si="16"/>
        <v>1</v>
      </c>
      <c r="AL51">
        <v>2</v>
      </c>
      <c r="AM51">
        <f t="shared" si="17"/>
        <v>1</v>
      </c>
      <c r="AN51">
        <v>2</v>
      </c>
      <c r="AO51">
        <f t="shared" si="18"/>
        <v>0</v>
      </c>
      <c r="AP51">
        <v>1</v>
      </c>
      <c r="AQ51">
        <f t="shared" si="19"/>
        <v>1</v>
      </c>
      <c r="AR51">
        <v>2</v>
      </c>
      <c r="AS51">
        <f t="shared" si="20"/>
        <v>1</v>
      </c>
      <c r="AT51">
        <v>2</v>
      </c>
      <c r="AU51">
        <f t="shared" si="21"/>
        <v>1</v>
      </c>
      <c r="AV51" s="13">
        <f t="shared" si="24"/>
        <v>15</v>
      </c>
      <c r="AW51" s="1"/>
      <c r="AX51" s="13">
        <f t="shared" si="22"/>
        <v>15</v>
      </c>
      <c r="AY51" s="3"/>
      <c r="AZ51" s="1"/>
    </row>
    <row r="52" spans="1:52" x14ac:dyDescent="0.3">
      <c r="A52" s="30">
        <v>136</v>
      </c>
      <c r="B52" s="1"/>
      <c r="C52">
        <v>1</v>
      </c>
      <c r="D52" s="1"/>
      <c r="E52" s="2">
        <v>1</v>
      </c>
      <c r="F52">
        <v>1</v>
      </c>
      <c r="G52">
        <f t="shared" si="1"/>
        <v>1</v>
      </c>
      <c r="H52">
        <v>1</v>
      </c>
      <c r="I52">
        <f t="shared" si="2"/>
        <v>1</v>
      </c>
      <c r="J52">
        <v>1</v>
      </c>
      <c r="K52">
        <f t="shared" si="3"/>
        <v>1</v>
      </c>
      <c r="L52">
        <v>1</v>
      </c>
      <c r="M52">
        <f t="shared" si="4"/>
        <v>0</v>
      </c>
      <c r="N52">
        <v>2</v>
      </c>
      <c r="O52">
        <f t="shared" si="5"/>
        <v>1</v>
      </c>
      <c r="P52">
        <v>1</v>
      </c>
      <c r="Q52">
        <f t="shared" si="6"/>
        <v>1</v>
      </c>
      <c r="R52">
        <v>2</v>
      </c>
      <c r="S52">
        <f t="shared" si="7"/>
        <v>1</v>
      </c>
      <c r="T52">
        <v>1</v>
      </c>
      <c r="U52">
        <f t="shared" si="8"/>
        <v>0</v>
      </c>
      <c r="V52">
        <v>1</v>
      </c>
      <c r="W52">
        <f t="shared" si="9"/>
        <v>1</v>
      </c>
      <c r="X52">
        <v>1</v>
      </c>
      <c r="Y52">
        <f t="shared" si="10"/>
        <v>0</v>
      </c>
      <c r="Z52">
        <v>1</v>
      </c>
      <c r="AA52">
        <f t="shared" si="11"/>
        <v>0</v>
      </c>
      <c r="AB52">
        <v>1</v>
      </c>
      <c r="AC52">
        <f t="shared" si="12"/>
        <v>1</v>
      </c>
      <c r="AD52">
        <v>1</v>
      </c>
      <c r="AE52">
        <f t="shared" si="13"/>
        <v>1</v>
      </c>
      <c r="AF52">
        <v>1</v>
      </c>
      <c r="AG52">
        <f t="shared" si="14"/>
        <v>0</v>
      </c>
      <c r="AH52">
        <v>2</v>
      </c>
      <c r="AI52">
        <f t="shared" si="15"/>
        <v>0</v>
      </c>
      <c r="AJ52">
        <v>1</v>
      </c>
      <c r="AK52">
        <f t="shared" si="16"/>
        <v>0</v>
      </c>
      <c r="AL52">
        <v>1</v>
      </c>
      <c r="AM52">
        <f t="shared" si="17"/>
        <v>0</v>
      </c>
      <c r="AN52">
        <v>1</v>
      </c>
      <c r="AO52">
        <f t="shared" si="18"/>
        <v>1</v>
      </c>
      <c r="AP52">
        <v>1</v>
      </c>
      <c r="AQ52">
        <f t="shared" si="19"/>
        <v>1</v>
      </c>
      <c r="AR52">
        <v>2</v>
      </c>
      <c r="AS52">
        <f t="shared" si="20"/>
        <v>1</v>
      </c>
      <c r="AT52">
        <v>1</v>
      </c>
      <c r="AU52">
        <f t="shared" si="21"/>
        <v>0</v>
      </c>
      <c r="AV52" s="13">
        <f t="shared" si="24"/>
        <v>12</v>
      </c>
      <c r="AW52" s="1"/>
      <c r="AX52" s="13">
        <f t="shared" si="22"/>
        <v>12</v>
      </c>
      <c r="AY52" s="3"/>
      <c r="AZ52" s="1"/>
    </row>
    <row r="53" spans="1:52" x14ac:dyDescent="0.3">
      <c r="A53" s="30">
        <v>137</v>
      </c>
      <c r="B53" s="1"/>
      <c r="C53">
        <v>1</v>
      </c>
      <c r="D53" s="1"/>
      <c r="E53" s="2">
        <v>1</v>
      </c>
      <c r="F53">
        <v>1</v>
      </c>
      <c r="G53">
        <f t="shared" si="1"/>
        <v>1</v>
      </c>
      <c r="H53">
        <v>1</v>
      </c>
      <c r="I53">
        <f t="shared" si="2"/>
        <v>1</v>
      </c>
      <c r="J53">
        <v>1</v>
      </c>
      <c r="K53">
        <f t="shared" si="3"/>
        <v>1</v>
      </c>
      <c r="L53">
        <v>1</v>
      </c>
      <c r="M53">
        <f t="shared" si="4"/>
        <v>0</v>
      </c>
      <c r="N53">
        <v>2</v>
      </c>
      <c r="O53">
        <f t="shared" si="5"/>
        <v>1</v>
      </c>
      <c r="P53">
        <v>1</v>
      </c>
      <c r="Q53">
        <f t="shared" si="6"/>
        <v>1</v>
      </c>
      <c r="R53">
        <v>2</v>
      </c>
      <c r="S53">
        <f t="shared" si="7"/>
        <v>1</v>
      </c>
      <c r="T53">
        <v>2</v>
      </c>
      <c r="U53">
        <f t="shared" si="8"/>
        <v>1</v>
      </c>
      <c r="V53">
        <v>1</v>
      </c>
      <c r="W53">
        <f t="shared" si="9"/>
        <v>1</v>
      </c>
      <c r="X53">
        <v>1</v>
      </c>
      <c r="Y53">
        <f t="shared" si="10"/>
        <v>0</v>
      </c>
      <c r="Z53">
        <v>1</v>
      </c>
      <c r="AA53">
        <f t="shared" si="11"/>
        <v>0</v>
      </c>
      <c r="AB53">
        <v>1</v>
      </c>
      <c r="AC53">
        <f t="shared" si="12"/>
        <v>1</v>
      </c>
      <c r="AD53">
        <v>1</v>
      </c>
      <c r="AE53">
        <f t="shared" si="13"/>
        <v>1</v>
      </c>
      <c r="AF53">
        <v>2</v>
      </c>
      <c r="AG53">
        <f t="shared" si="14"/>
        <v>1</v>
      </c>
      <c r="AH53">
        <v>1</v>
      </c>
      <c r="AI53">
        <f t="shared" si="15"/>
        <v>1</v>
      </c>
      <c r="AJ53">
        <v>2</v>
      </c>
      <c r="AK53">
        <f t="shared" si="16"/>
        <v>1</v>
      </c>
      <c r="AL53">
        <v>1</v>
      </c>
      <c r="AM53">
        <f t="shared" si="17"/>
        <v>0</v>
      </c>
      <c r="AN53">
        <v>1</v>
      </c>
      <c r="AO53">
        <f t="shared" si="18"/>
        <v>1</v>
      </c>
      <c r="AP53">
        <v>1</v>
      </c>
      <c r="AQ53">
        <f t="shared" si="19"/>
        <v>1</v>
      </c>
      <c r="AR53">
        <v>2</v>
      </c>
      <c r="AS53">
        <f t="shared" si="20"/>
        <v>1</v>
      </c>
      <c r="AT53">
        <v>1</v>
      </c>
      <c r="AU53">
        <f t="shared" si="21"/>
        <v>0</v>
      </c>
      <c r="AV53" s="13">
        <f t="shared" si="24"/>
        <v>16</v>
      </c>
      <c r="AW53" s="1"/>
      <c r="AX53" s="13">
        <f t="shared" si="22"/>
        <v>16</v>
      </c>
      <c r="AY53" s="3"/>
      <c r="AZ53" s="1"/>
    </row>
    <row r="54" spans="1:52" x14ac:dyDescent="0.3">
      <c r="A54" s="30">
        <v>138</v>
      </c>
      <c r="B54" s="1"/>
      <c r="C54">
        <v>1</v>
      </c>
      <c r="D54" s="1"/>
      <c r="E54" s="2">
        <v>1</v>
      </c>
      <c r="F54">
        <v>2</v>
      </c>
      <c r="G54">
        <f t="shared" si="1"/>
        <v>0</v>
      </c>
      <c r="H54">
        <v>2</v>
      </c>
      <c r="I54">
        <f t="shared" si="2"/>
        <v>0</v>
      </c>
      <c r="J54">
        <v>2</v>
      </c>
      <c r="K54">
        <f t="shared" si="3"/>
        <v>0</v>
      </c>
      <c r="L54">
        <v>2</v>
      </c>
      <c r="M54">
        <f t="shared" si="4"/>
        <v>1</v>
      </c>
      <c r="N54">
        <v>2</v>
      </c>
      <c r="O54">
        <f t="shared" si="5"/>
        <v>1</v>
      </c>
      <c r="P54">
        <v>2</v>
      </c>
      <c r="Q54">
        <f t="shared" si="6"/>
        <v>0</v>
      </c>
      <c r="R54">
        <v>2</v>
      </c>
      <c r="S54">
        <f t="shared" si="7"/>
        <v>1</v>
      </c>
      <c r="T54">
        <v>2</v>
      </c>
      <c r="U54">
        <f t="shared" si="8"/>
        <v>1</v>
      </c>
      <c r="V54">
        <v>2</v>
      </c>
      <c r="W54">
        <f t="shared" si="9"/>
        <v>0</v>
      </c>
      <c r="X54">
        <v>2</v>
      </c>
      <c r="Y54">
        <f t="shared" si="10"/>
        <v>1</v>
      </c>
      <c r="Z54">
        <v>2</v>
      </c>
      <c r="AA54">
        <f t="shared" si="11"/>
        <v>1</v>
      </c>
      <c r="AB54">
        <v>2</v>
      </c>
      <c r="AC54">
        <f t="shared" si="12"/>
        <v>0</v>
      </c>
      <c r="AD54">
        <v>2</v>
      </c>
      <c r="AE54">
        <f t="shared" si="13"/>
        <v>0</v>
      </c>
      <c r="AF54">
        <v>2</v>
      </c>
      <c r="AG54">
        <f t="shared" si="14"/>
        <v>1</v>
      </c>
      <c r="AH54">
        <v>2</v>
      </c>
      <c r="AI54">
        <f t="shared" si="15"/>
        <v>0</v>
      </c>
      <c r="AJ54">
        <v>2</v>
      </c>
      <c r="AK54">
        <f t="shared" si="16"/>
        <v>1</v>
      </c>
      <c r="AL54">
        <v>2</v>
      </c>
      <c r="AM54">
        <f t="shared" si="17"/>
        <v>1</v>
      </c>
      <c r="AN54">
        <v>2</v>
      </c>
      <c r="AO54">
        <f t="shared" si="18"/>
        <v>0</v>
      </c>
      <c r="AP54">
        <v>2</v>
      </c>
      <c r="AQ54">
        <f t="shared" si="19"/>
        <v>0</v>
      </c>
      <c r="AR54">
        <v>2</v>
      </c>
      <c r="AS54">
        <f t="shared" si="20"/>
        <v>1</v>
      </c>
      <c r="AT54">
        <v>2</v>
      </c>
      <c r="AU54">
        <f t="shared" si="21"/>
        <v>1</v>
      </c>
      <c r="AV54" s="13">
        <f t="shared" si="24"/>
        <v>11</v>
      </c>
      <c r="AW54" s="1"/>
      <c r="AX54" s="13">
        <f t="shared" si="22"/>
        <v>11</v>
      </c>
      <c r="AY54" s="3"/>
      <c r="AZ54" s="1"/>
    </row>
    <row r="55" spans="1:52" x14ac:dyDescent="0.3">
      <c r="A55" s="30">
        <v>154</v>
      </c>
      <c r="B55" s="1"/>
      <c r="C55">
        <v>1</v>
      </c>
      <c r="D55" s="1"/>
      <c r="E55" s="2">
        <v>1</v>
      </c>
      <c r="F55">
        <v>2</v>
      </c>
      <c r="G55">
        <f t="shared" si="1"/>
        <v>0</v>
      </c>
      <c r="H55">
        <v>1</v>
      </c>
      <c r="I55">
        <f t="shared" si="2"/>
        <v>1</v>
      </c>
      <c r="J55">
        <v>1</v>
      </c>
      <c r="K55">
        <f t="shared" si="3"/>
        <v>1</v>
      </c>
      <c r="L55">
        <v>2</v>
      </c>
      <c r="M55">
        <f t="shared" si="4"/>
        <v>1</v>
      </c>
      <c r="N55">
        <v>1</v>
      </c>
      <c r="O55">
        <f t="shared" si="5"/>
        <v>0</v>
      </c>
      <c r="P55">
        <v>1</v>
      </c>
      <c r="Q55">
        <f t="shared" si="6"/>
        <v>1</v>
      </c>
      <c r="R55">
        <v>1</v>
      </c>
      <c r="S55">
        <f t="shared" si="7"/>
        <v>0</v>
      </c>
      <c r="T55">
        <v>2</v>
      </c>
      <c r="U55">
        <f t="shared" si="8"/>
        <v>1</v>
      </c>
      <c r="V55">
        <v>1</v>
      </c>
      <c r="W55">
        <f t="shared" si="9"/>
        <v>1</v>
      </c>
      <c r="X55">
        <v>2</v>
      </c>
      <c r="Y55">
        <f t="shared" si="10"/>
        <v>1</v>
      </c>
      <c r="Z55">
        <v>1</v>
      </c>
      <c r="AA55">
        <f t="shared" si="11"/>
        <v>0</v>
      </c>
      <c r="AB55">
        <v>1</v>
      </c>
      <c r="AC55">
        <f t="shared" si="12"/>
        <v>1</v>
      </c>
      <c r="AD55">
        <v>1</v>
      </c>
      <c r="AE55">
        <f t="shared" si="13"/>
        <v>1</v>
      </c>
      <c r="AF55">
        <v>2</v>
      </c>
      <c r="AG55">
        <f t="shared" si="14"/>
        <v>1</v>
      </c>
      <c r="AH55">
        <v>2</v>
      </c>
      <c r="AI55">
        <f t="shared" si="15"/>
        <v>0</v>
      </c>
      <c r="AJ55">
        <v>2</v>
      </c>
      <c r="AK55">
        <f t="shared" si="16"/>
        <v>1</v>
      </c>
      <c r="AL55">
        <v>2</v>
      </c>
      <c r="AM55">
        <f t="shared" si="17"/>
        <v>1</v>
      </c>
      <c r="AN55">
        <v>1</v>
      </c>
      <c r="AO55">
        <f t="shared" si="18"/>
        <v>1</v>
      </c>
      <c r="AP55">
        <v>1</v>
      </c>
      <c r="AQ55">
        <f t="shared" si="19"/>
        <v>1</v>
      </c>
      <c r="AR55">
        <v>2</v>
      </c>
      <c r="AS55">
        <f t="shared" si="20"/>
        <v>1</v>
      </c>
      <c r="AT55">
        <v>2</v>
      </c>
      <c r="AU55">
        <f t="shared" si="21"/>
        <v>1</v>
      </c>
      <c r="AV55" s="13">
        <f t="shared" si="24"/>
        <v>16</v>
      </c>
      <c r="AW55" s="1"/>
      <c r="AX55" s="13">
        <f t="shared" si="22"/>
        <v>16</v>
      </c>
      <c r="AY55" s="3"/>
      <c r="AZ55" s="1"/>
    </row>
    <row r="56" spans="1:52" x14ac:dyDescent="0.3">
      <c r="A56" s="30">
        <v>156</v>
      </c>
      <c r="B56" s="1"/>
      <c r="C56">
        <v>1</v>
      </c>
      <c r="D56" s="1"/>
      <c r="E56" s="2">
        <v>1</v>
      </c>
      <c r="F56">
        <v>1</v>
      </c>
      <c r="G56">
        <f t="shared" si="1"/>
        <v>1</v>
      </c>
      <c r="H56">
        <v>1</v>
      </c>
      <c r="I56">
        <f t="shared" si="2"/>
        <v>1</v>
      </c>
      <c r="J56">
        <v>1</v>
      </c>
      <c r="K56">
        <f t="shared" si="3"/>
        <v>1</v>
      </c>
      <c r="L56">
        <v>1</v>
      </c>
      <c r="M56">
        <f t="shared" si="4"/>
        <v>0</v>
      </c>
      <c r="N56">
        <v>2</v>
      </c>
      <c r="O56">
        <f t="shared" si="5"/>
        <v>1</v>
      </c>
      <c r="P56">
        <v>1</v>
      </c>
      <c r="Q56">
        <f t="shared" si="6"/>
        <v>1</v>
      </c>
      <c r="R56">
        <v>2</v>
      </c>
      <c r="S56">
        <f t="shared" si="7"/>
        <v>1</v>
      </c>
      <c r="T56">
        <v>2</v>
      </c>
      <c r="U56">
        <f t="shared" si="8"/>
        <v>1</v>
      </c>
      <c r="V56">
        <v>1</v>
      </c>
      <c r="W56">
        <f t="shared" si="9"/>
        <v>1</v>
      </c>
      <c r="X56">
        <v>2</v>
      </c>
      <c r="Y56">
        <f t="shared" si="10"/>
        <v>1</v>
      </c>
      <c r="Z56">
        <v>1</v>
      </c>
      <c r="AA56">
        <f t="shared" si="11"/>
        <v>0</v>
      </c>
      <c r="AB56">
        <v>1</v>
      </c>
      <c r="AC56">
        <f t="shared" si="12"/>
        <v>1</v>
      </c>
      <c r="AD56">
        <v>1</v>
      </c>
      <c r="AE56">
        <f t="shared" si="13"/>
        <v>1</v>
      </c>
      <c r="AF56">
        <v>2</v>
      </c>
      <c r="AG56">
        <f t="shared" si="14"/>
        <v>1</v>
      </c>
      <c r="AH56">
        <v>1</v>
      </c>
      <c r="AI56">
        <f t="shared" si="15"/>
        <v>1</v>
      </c>
      <c r="AJ56">
        <v>2</v>
      </c>
      <c r="AK56">
        <f t="shared" si="16"/>
        <v>1</v>
      </c>
      <c r="AL56">
        <v>2</v>
      </c>
      <c r="AM56">
        <f t="shared" si="17"/>
        <v>1</v>
      </c>
      <c r="AN56">
        <v>1</v>
      </c>
      <c r="AO56">
        <f t="shared" si="18"/>
        <v>1</v>
      </c>
      <c r="AP56">
        <v>1</v>
      </c>
      <c r="AQ56">
        <f t="shared" si="19"/>
        <v>1</v>
      </c>
      <c r="AR56">
        <v>2</v>
      </c>
      <c r="AS56">
        <f t="shared" si="20"/>
        <v>1</v>
      </c>
      <c r="AT56">
        <v>1</v>
      </c>
      <c r="AU56">
        <f t="shared" si="21"/>
        <v>0</v>
      </c>
      <c r="AV56" s="13">
        <f t="shared" si="24"/>
        <v>18</v>
      </c>
      <c r="AW56" s="1"/>
      <c r="AX56" s="13">
        <f t="shared" si="22"/>
        <v>18</v>
      </c>
      <c r="AY56" s="3"/>
      <c r="AZ56" s="1"/>
    </row>
    <row r="57" spans="1:52" x14ac:dyDescent="0.3">
      <c r="A57" s="30">
        <v>157</v>
      </c>
      <c r="B57" s="1"/>
      <c r="C57">
        <v>1</v>
      </c>
      <c r="D57" s="1"/>
      <c r="E57" s="2">
        <v>1</v>
      </c>
      <c r="F57">
        <v>1</v>
      </c>
      <c r="G57">
        <f t="shared" si="1"/>
        <v>1</v>
      </c>
      <c r="H57">
        <v>1</v>
      </c>
      <c r="I57">
        <f t="shared" si="2"/>
        <v>1</v>
      </c>
      <c r="J57">
        <v>1</v>
      </c>
      <c r="K57">
        <f t="shared" si="3"/>
        <v>1</v>
      </c>
      <c r="L57">
        <v>2</v>
      </c>
      <c r="M57">
        <f t="shared" si="4"/>
        <v>1</v>
      </c>
      <c r="N57">
        <v>1</v>
      </c>
      <c r="O57">
        <f t="shared" si="5"/>
        <v>0</v>
      </c>
      <c r="P57">
        <v>1</v>
      </c>
      <c r="Q57">
        <f t="shared" si="6"/>
        <v>1</v>
      </c>
      <c r="R57">
        <v>2</v>
      </c>
      <c r="S57">
        <f t="shared" si="7"/>
        <v>1</v>
      </c>
      <c r="T57">
        <v>2</v>
      </c>
      <c r="U57">
        <f t="shared" si="8"/>
        <v>1</v>
      </c>
      <c r="V57">
        <v>1</v>
      </c>
      <c r="W57">
        <f t="shared" si="9"/>
        <v>1</v>
      </c>
      <c r="X57">
        <v>1</v>
      </c>
      <c r="Y57">
        <f t="shared" si="10"/>
        <v>0</v>
      </c>
      <c r="Z57">
        <v>1</v>
      </c>
      <c r="AA57">
        <f t="shared" si="11"/>
        <v>0</v>
      </c>
      <c r="AB57">
        <v>1</v>
      </c>
      <c r="AC57">
        <f t="shared" si="12"/>
        <v>1</v>
      </c>
      <c r="AD57">
        <v>1</v>
      </c>
      <c r="AE57">
        <f t="shared" si="13"/>
        <v>1</v>
      </c>
      <c r="AF57">
        <v>2</v>
      </c>
      <c r="AG57">
        <f t="shared" si="14"/>
        <v>1</v>
      </c>
      <c r="AH57">
        <v>1</v>
      </c>
      <c r="AI57">
        <f t="shared" si="15"/>
        <v>1</v>
      </c>
      <c r="AJ57">
        <v>2</v>
      </c>
      <c r="AK57">
        <f t="shared" si="16"/>
        <v>1</v>
      </c>
      <c r="AL57">
        <v>2</v>
      </c>
      <c r="AM57">
        <f t="shared" si="17"/>
        <v>1</v>
      </c>
      <c r="AN57">
        <v>1</v>
      </c>
      <c r="AO57">
        <f t="shared" si="18"/>
        <v>1</v>
      </c>
      <c r="AP57">
        <v>1</v>
      </c>
      <c r="AQ57">
        <f t="shared" si="19"/>
        <v>1</v>
      </c>
      <c r="AR57">
        <v>2</v>
      </c>
      <c r="AS57">
        <f t="shared" si="20"/>
        <v>1</v>
      </c>
      <c r="AT57">
        <v>1</v>
      </c>
      <c r="AU57">
        <f t="shared" si="21"/>
        <v>0</v>
      </c>
      <c r="AV57" s="13">
        <f t="shared" si="24"/>
        <v>17</v>
      </c>
      <c r="AW57" s="1"/>
      <c r="AX57" s="13">
        <f t="shared" si="22"/>
        <v>17</v>
      </c>
      <c r="AY57" s="3"/>
      <c r="AZ57" s="1"/>
    </row>
    <row r="58" spans="1:52" x14ac:dyDescent="0.3">
      <c r="A58" s="30">
        <v>158</v>
      </c>
      <c r="B58" s="1"/>
      <c r="C58">
        <v>1</v>
      </c>
      <c r="D58" s="1"/>
      <c r="E58">
        <v>1</v>
      </c>
      <c r="F58">
        <v>2</v>
      </c>
      <c r="G58">
        <f t="shared" si="1"/>
        <v>0</v>
      </c>
      <c r="H58">
        <v>2</v>
      </c>
      <c r="I58">
        <f t="shared" si="2"/>
        <v>0</v>
      </c>
      <c r="J58">
        <v>2</v>
      </c>
      <c r="K58">
        <f t="shared" si="3"/>
        <v>0</v>
      </c>
      <c r="L58">
        <v>2</v>
      </c>
      <c r="M58">
        <f t="shared" si="4"/>
        <v>1</v>
      </c>
      <c r="N58">
        <v>2</v>
      </c>
      <c r="O58">
        <f t="shared" si="5"/>
        <v>1</v>
      </c>
      <c r="P58">
        <v>2</v>
      </c>
      <c r="Q58">
        <f t="shared" si="6"/>
        <v>0</v>
      </c>
      <c r="R58">
        <v>2</v>
      </c>
      <c r="S58">
        <f t="shared" si="7"/>
        <v>1</v>
      </c>
      <c r="T58">
        <v>2</v>
      </c>
      <c r="U58">
        <f t="shared" si="8"/>
        <v>1</v>
      </c>
      <c r="V58">
        <v>2</v>
      </c>
      <c r="W58">
        <f t="shared" si="9"/>
        <v>0</v>
      </c>
      <c r="X58">
        <v>1</v>
      </c>
      <c r="Y58">
        <f t="shared" si="10"/>
        <v>0</v>
      </c>
      <c r="Z58">
        <v>1</v>
      </c>
      <c r="AA58">
        <f t="shared" si="11"/>
        <v>0</v>
      </c>
      <c r="AB58">
        <v>2</v>
      </c>
      <c r="AC58">
        <f t="shared" si="12"/>
        <v>0</v>
      </c>
      <c r="AD58">
        <v>1</v>
      </c>
      <c r="AE58">
        <f t="shared" si="13"/>
        <v>1</v>
      </c>
      <c r="AF58">
        <v>2</v>
      </c>
      <c r="AG58">
        <f t="shared" si="14"/>
        <v>1</v>
      </c>
      <c r="AH58">
        <v>2</v>
      </c>
      <c r="AI58">
        <f t="shared" si="15"/>
        <v>0</v>
      </c>
      <c r="AJ58">
        <v>1</v>
      </c>
      <c r="AK58">
        <f t="shared" si="16"/>
        <v>0</v>
      </c>
      <c r="AL58">
        <v>2</v>
      </c>
      <c r="AM58">
        <f t="shared" si="17"/>
        <v>1</v>
      </c>
      <c r="AN58">
        <v>1</v>
      </c>
      <c r="AO58">
        <f t="shared" si="18"/>
        <v>1</v>
      </c>
      <c r="AP58">
        <v>2</v>
      </c>
      <c r="AQ58">
        <f t="shared" si="19"/>
        <v>0</v>
      </c>
      <c r="AR58">
        <v>1</v>
      </c>
      <c r="AS58">
        <f t="shared" si="20"/>
        <v>0</v>
      </c>
      <c r="AT58">
        <v>2</v>
      </c>
      <c r="AU58">
        <f t="shared" si="21"/>
        <v>1</v>
      </c>
      <c r="AV58" s="13">
        <f t="shared" si="24"/>
        <v>9</v>
      </c>
      <c r="AW58" s="1"/>
      <c r="AX58" s="13">
        <f t="shared" si="22"/>
        <v>9</v>
      </c>
      <c r="AY58" s="3"/>
      <c r="AZ58" s="1"/>
    </row>
    <row r="59" spans="1:52" x14ac:dyDescent="0.3">
      <c r="A59" s="30">
        <v>159</v>
      </c>
      <c r="B59" s="1"/>
      <c r="C59">
        <v>1</v>
      </c>
      <c r="D59" s="1"/>
      <c r="E59" s="32">
        <v>1</v>
      </c>
      <c r="F59" s="31">
        <v>1</v>
      </c>
      <c r="G59">
        <f t="shared" si="1"/>
        <v>1</v>
      </c>
      <c r="H59" s="31" t="s">
        <v>668</v>
      </c>
      <c r="I59">
        <f t="shared" si="2"/>
        <v>0</v>
      </c>
      <c r="J59" s="31">
        <v>1</v>
      </c>
      <c r="K59">
        <f t="shared" si="3"/>
        <v>1</v>
      </c>
      <c r="L59" s="31">
        <v>1</v>
      </c>
      <c r="M59">
        <f t="shared" si="4"/>
        <v>0</v>
      </c>
      <c r="N59" s="31">
        <v>1</v>
      </c>
      <c r="O59">
        <f t="shared" si="5"/>
        <v>0</v>
      </c>
      <c r="P59" s="31">
        <v>1</v>
      </c>
      <c r="Q59">
        <f t="shared" si="6"/>
        <v>1</v>
      </c>
      <c r="R59" s="31">
        <v>1</v>
      </c>
      <c r="S59">
        <f t="shared" si="7"/>
        <v>0</v>
      </c>
      <c r="T59" s="31">
        <v>2</v>
      </c>
      <c r="U59">
        <f t="shared" si="8"/>
        <v>1</v>
      </c>
      <c r="V59" s="31">
        <v>1</v>
      </c>
      <c r="W59">
        <f t="shared" si="9"/>
        <v>1</v>
      </c>
      <c r="X59" s="31">
        <v>1</v>
      </c>
      <c r="Y59">
        <f t="shared" si="10"/>
        <v>0</v>
      </c>
      <c r="Z59" s="31">
        <v>1</v>
      </c>
      <c r="AA59">
        <f t="shared" si="11"/>
        <v>0</v>
      </c>
      <c r="AB59" s="31">
        <v>1</v>
      </c>
      <c r="AC59">
        <f t="shared" si="12"/>
        <v>1</v>
      </c>
      <c r="AD59" s="31">
        <v>1</v>
      </c>
      <c r="AE59">
        <f t="shared" si="13"/>
        <v>1</v>
      </c>
      <c r="AF59" s="31">
        <v>2</v>
      </c>
      <c r="AG59">
        <f t="shared" si="14"/>
        <v>1</v>
      </c>
      <c r="AH59" s="31">
        <v>1</v>
      </c>
      <c r="AI59">
        <f t="shared" si="15"/>
        <v>1</v>
      </c>
      <c r="AJ59" s="31">
        <v>2</v>
      </c>
      <c r="AK59">
        <f t="shared" si="16"/>
        <v>1</v>
      </c>
      <c r="AL59" s="31">
        <v>2</v>
      </c>
      <c r="AM59">
        <f t="shared" si="17"/>
        <v>1</v>
      </c>
      <c r="AN59" s="31">
        <v>1</v>
      </c>
      <c r="AO59">
        <f t="shared" si="18"/>
        <v>1</v>
      </c>
      <c r="AP59" s="31">
        <v>1</v>
      </c>
      <c r="AQ59">
        <f t="shared" si="19"/>
        <v>1</v>
      </c>
      <c r="AR59" s="31">
        <v>2</v>
      </c>
      <c r="AS59">
        <f t="shared" si="20"/>
        <v>1</v>
      </c>
      <c r="AT59" s="31">
        <v>1</v>
      </c>
      <c r="AU59">
        <f t="shared" si="21"/>
        <v>0</v>
      </c>
      <c r="AV59" s="49"/>
      <c r="AW59" s="1"/>
      <c r="AX59" s="13"/>
      <c r="AY59" s="3"/>
      <c r="AZ59" s="1"/>
    </row>
    <row r="60" spans="1:52" x14ac:dyDescent="0.3">
      <c r="A60" s="30">
        <v>160</v>
      </c>
      <c r="B60" s="1"/>
      <c r="C60">
        <v>1</v>
      </c>
      <c r="D60" s="1"/>
      <c r="E60" s="2">
        <v>1</v>
      </c>
      <c r="F60">
        <v>1</v>
      </c>
      <c r="G60">
        <f t="shared" si="1"/>
        <v>1</v>
      </c>
      <c r="H60">
        <v>1</v>
      </c>
      <c r="I60">
        <f t="shared" si="2"/>
        <v>1</v>
      </c>
      <c r="J60">
        <v>1</v>
      </c>
      <c r="K60">
        <f t="shared" si="3"/>
        <v>1</v>
      </c>
      <c r="L60">
        <v>1</v>
      </c>
      <c r="M60">
        <f t="shared" si="4"/>
        <v>0</v>
      </c>
      <c r="N60">
        <v>1</v>
      </c>
      <c r="O60">
        <f t="shared" si="5"/>
        <v>0</v>
      </c>
      <c r="P60">
        <v>1</v>
      </c>
      <c r="Q60">
        <f t="shared" si="6"/>
        <v>1</v>
      </c>
      <c r="R60">
        <v>1</v>
      </c>
      <c r="S60">
        <f t="shared" si="7"/>
        <v>0</v>
      </c>
      <c r="T60">
        <v>2</v>
      </c>
      <c r="U60">
        <f t="shared" si="8"/>
        <v>1</v>
      </c>
      <c r="V60">
        <v>1</v>
      </c>
      <c r="W60">
        <f t="shared" si="9"/>
        <v>1</v>
      </c>
      <c r="X60">
        <v>1</v>
      </c>
      <c r="Y60">
        <f t="shared" si="10"/>
        <v>0</v>
      </c>
      <c r="Z60">
        <v>1</v>
      </c>
      <c r="AA60">
        <f t="shared" si="11"/>
        <v>0</v>
      </c>
      <c r="AB60">
        <v>1</v>
      </c>
      <c r="AC60">
        <f t="shared" si="12"/>
        <v>1</v>
      </c>
      <c r="AD60">
        <v>1</v>
      </c>
      <c r="AE60">
        <f t="shared" si="13"/>
        <v>1</v>
      </c>
      <c r="AF60">
        <v>2</v>
      </c>
      <c r="AG60">
        <f t="shared" si="14"/>
        <v>1</v>
      </c>
      <c r="AH60">
        <v>1</v>
      </c>
      <c r="AI60">
        <f t="shared" si="15"/>
        <v>1</v>
      </c>
      <c r="AJ60">
        <v>2</v>
      </c>
      <c r="AK60">
        <f t="shared" si="16"/>
        <v>1</v>
      </c>
      <c r="AL60">
        <v>2</v>
      </c>
      <c r="AM60">
        <f t="shared" si="17"/>
        <v>1</v>
      </c>
      <c r="AN60">
        <v>1</v>
      </c>
      <c r="AO60">
        <f t="shared" si="18"/>
        <v>1</v>
      </c>
      <c r="AP60">
        <v>1</v>
      </c>
      <c r="AQ60">
        <f t="shared" si="19"/>
        <v>1</v>
      </c>
      <c r="AR60">
        <v>2</v>
      </c>
      <c r="AS60">
        <f t="shared" si="20"/>
        <v>1</v>
      </c>
      <c r="AT60">
        <v>1</v>
      </c>
      <c r="AU60">
        <f t="shared" si="21"/>
        <v>0</v>
      </c>
      <c r="AV60" s="13">
        <f>SUM(G60,I60,K60,M60,O60,Q60,S60,U60,W60,Y60,AA60,AC60,AE60,AG60,AI60,AK60,AM60,AO60,AQ60,AS60,AU60)</f>
        <v>15</v>
      </c>
      <c r="AW60" s="1"/>
      <c r="AX60" s="13">
        <f t="shared" si="22"/>
        <v>15</v>
      </c>
      <c r="AY60" s="3"/>
      <c r="AZ60" s="1"/>
    </row>
    <row r="61" spans="1:52" x14ac:dyDescent="0.3">
      <c r="A61" s="30">
        <v>161</v>
      </c>
      <c r="B61" s="1"/>
      <c r="C61">
        <v>1</v>
      </c>
      <c r="D61" s="1"/>
      <c r="E61" s="2">
        <v>1</v>
      </c>
      <c r="F61">
        <v>1</v>
      </c>
      <c r="G61">
        <f t="shared" si="1"/>
        <v>1</v>
      </c>
      <c r="H61">
        <v>1</v>
      </c>
      <c r="I61">
        <f t="shared" si="2"/>
        <v>1</v>
      </c>
      <c r="J61">
        <v>1</v>
      </c>
      <c r="K61">
        <f t="shared" si="3"/>
        <v>1</v>
      </c>
      <c r="L61">
        <v>1</v>
      </c>
      <c r="M61">
        <f t="shared" si="4"/>
        <v>0</v>
      </c>
      <c r="N61">
        <v>2</v>
      </c>
      <c r="O61">
        <f t="shared" si="5"/>
        <v>1</v>
      </c>
      <c r="P61">
        <v>2</v>
      </c>
      <c r="Q61">
        <f t="shared" si="6"/>
        <v>0</v>
      </c>
      <c r="R61">
        <v>2</v>
      </c>
      <c r="S61">
        <f t="shared" si="7"/>
        <v>1</v>
      </c>
      <c r="T61">
        <v>2</v>
      </c>
      <c r="U61">
        <f t="shared" si="8"/>
        <v>1</v>
      </c>
      <c r="V61">
        <v>1</v>
      </c>
      <c r="W61">
        <f t="shared" si="9"/>
        <v>1</v>
      </c>
      <c r="X61">
        <v>1</v>
      </c>
      <c r="Y61">
        <f t="shared" si="10"/>
        <v>0</v>
      </c>
      <c r="Z61">
        <v>1</v>
      </c>
      <c r="AA61">
        <f t="shared" si="11"/>
        <v>0</v>
      </c>
      <c r="AB61">
        <v>1</v>
      </c>
      <c r="AC61">
        <f t="shared" si="12"/>
        <v>1</v>
      </c>
      <c r="AD61">
        <v>1</v>
      </c>
      <c r="AE61">
        <f t="shared" si="13"/>
        <v>1</v>
      </c>
      <c r="AF61">
        <v>2</v>
      </c>
      <c r="AG61">
        <f t="shared" si="14"/>
        <v>1</v>
      </c>
      <c r="AH61">
        <v>1</v>
      </c>
      <c r="AI61">
        <f t="shared" si="15"/>
        <v>1</v>
      </c>
      <c r="AJ61">
        <v>2</v>
      </c>
      <c r="AK61">
        <f t="shared" si="16"/>
        <v>1</v>
      </c>
      <c r="AL61">
        <v>2</v>
      </c>
      <c r="AM61">
        <f t="shared" si="17"/>
        <v>1</v>
      </c>
      <c r="AN61">
        <v>2</v>
      </c>
      <c r="AO61">
        <f t="shared" si="18"/>
        <v>0</v>
      </c>
      <c r="AP61">
        <v>1</v>
      </c>
      <c r="AQ61">
        <f t="shared" si="19"/>
        <v>1</v>
      </c>
      <c r="AR61">
        <v>2</v>
      </c>
      <c r="AS61">
        <f t="shared" si="20"/>
        <v>1</v>
      </c>
      <c r="AT61">
        <v>1</v>
      </c>
      <c r="AU61">
        <f t="shared" si="21"/>
        <v>0</v>
      </c>
      <c r="AV61" s="13">
        <f>SUM(G61,I61,K61,M61,O61,Q61,S61,U61,W61,Y61,AA61,AC61,AE61,AG61,AI61,AK61,AM61,AO61,AQ61,AS61,AU61)</f>
        <v>15</v>
      </c>
      <c r="AW61" s="1"/>
      <c r="AX61" s="13">
        <f t="shared" si="22"/>
        <v>15</v>
      </c>
      <c r="AY61" s="3"/>
      <c r="AZ61" s="1"/>
    </row>
    <row r="62" spans="1:52" x14ac:dyDescent="0.3">
      <c r="A62" s="30">
        <v>60</v>
      </c>
      <c r="B62" s="1"/>
      <c r="C62">
        <v>2</v>
      </c>
      <c r="D62" s="1"/>
      <c r="E62" s="32" t="s">
        <v>668</v>
      </c>
      <c r="F62" s="31" t="s">
        <v>668</v>
      </c>
      <c r="G62">
        <f t="shared" si="1"/>
        <v>0</v>
      </c>
      <c r="H62" s="31" t="s">
        <v>668</v>
      </c>
      <c r="I62">
        <f t="shared" si="2"/>
        <v>0</v>
      </c>
      <c r="J62" s="31" t="s">
        <v>668</v>
      </c>
      <c r="K62">
        <f t="shared" si="3"/>
        <v>0</v>
      </c>
      <c r="L62" s="31" t="s">
        <v>668</v>
      </c>
      <c r="M62">
        <f t="shared" si="4"/>
        <v>0</v>
      </c>
      <c r="N62" s="31" t="s">
        <v>668</v>
      </c>
      <c r="O62">
        <f t="shared" si="5"/>
        <v>0</v>
      </c>
      <c r="P62" s="31" t="s">
        <v>668</v>
      </c>
      <c r="Q62">
        <f t="shared" si="6"/>
        <v>0</v>
      </c>
      <c r="R62" s="31" t="s">
        <v>668</v>
      </c>
      <c r="S62">
        <f t="shared" si="7"/>
        <v>0</v>
      </c>
      <c r="T62" s="31" t="s">
        <v>668</v>
      </c>
      <c r="U62">
        <f t="shared" si="8"/>
        <v>0</v>
      </c>
      <c r="V62" s="31" t="s">
        <v>668</v>
      </c>
      <c r="W62">
        <f t="shared" si="9"/>
        <v>0</v>
      </c>
      <c r="X62" s="31" t="s">
        <v>668</v>
      </c>
      <c r="Y62">
        <f t="shared" si="10"/>
        <v>0</v>
      </c>
      <c r="Z62" s="31" t="s">
        <v>668</v>
      </c>
      <c r="AA62">
        <f t="shared" si="11"/>
        <v>0</v>
      </c>
      <c r="AB62" s="31" t="s">
        <v>668</v>
      </c>
      <c r="AC62">
        <f t="shared" si="12"/>
        <v>0</v>
      </c>
      <c r="AD62" s="31" t="s">
        <v>668</v>
      </c>
      <c r="AE62">
        <f t="shared" si="13"/>
        <v>0</v>
      </c>
      <c r="AF62" s="31" t="s">
        <v>668</v>
      </c>
      <c r="AG62">
        <f t="shared" si="14"/>
        <v>0</v>
      </c>
      <c r="AH62" s="31" t="s">
        <v>668</v>
      </c>
      <c r="AI62">
        <f t="shared" si="15"/>
        <v>0</v>
      </c>
      <c r="AJ62" s="31" t="s">
        <v>668</v>
      </c>
      <c r="AK62">
        <f t="shared" si="16"/>
        <v>0</v>
      </c>
      <c r="AL62" s="31" t="s">
        <v>668</v>
      </c>
      <c r="AM62">
        <f t="shared" si="17"/>
        <v>0</v>
      </c>
      <c r="AN62" s="31" t="s">
        <v>668</v>
      </c>
      <c r="AO62">
        <f t="shared" si="18"/>
        <v>0</v>
      </c>
      <c r="AP62" s="31" t="s">
        <v>668</v>
      </c>
      <c r="AQ62">
        <f t="shared" si="19"/>
        <v>0</v>
      </c>
      <c r="AR62" s="31" t="s">
        <v>668</v>
      </c>
      <c r="AS62">
        <f t="shared" si="20"/>
        <v>0</v>
      </c>
      <c r="AT62" s="31" t="s">
        <v>668</v>
      </c>
      <c r="AU62">
        <f t="shared" si="21"/>
        <v>0</v>
      </c>
      <c r="AV62" s="49"/>
      <c r="AW62" s="1"/>
      <c r="AX62" s="13"/>
      <c r="AY62" s="3"/>
      <c r="AZ62" s="1"/>
    </row>
    <row r="63" spans="1:52" x14ac:dyDescent="0.3">
      <c r="A63" s="30">
        <v>62</v>
      </c>
      <c r="B63" s="1"/>
      <c r="C63">
        <v>2</v>
      </c>
      <c r="D63" s="1"/>
      <c r="E63" s="2">
        <v>1</v>
      </c>
      <c r="F63">
        <v>1</v>
      </c>
      <c r="G63">
        <f t="shared" si="1"/>
        <v>1</v>
      </c>
      <c r="H63">
        <v>2</v>
      </c>
      <c r="I63">
        <f t="shared" si="2"/>
        <v>0</v>
      </c>
      <c r="J63">
        <v>1</v>
      </c>
      <c r="K63">
        <f t="shared" si="3"/>
        <v>1</v>
      </c>
      <c r="L63">
        <v>1</v>
      </c>
      <c r="M63">
        <f t="shared" si="4"/>
        <v>0</v>
      </c>
      <c r="N63">
        <v>2</v>
      </c>
      <c r="O63">
        <f t="shared" si="5"/>
        <v>1</v>
      </c>
      <c r="P63">
        <v>1</v>
      </c>
      <c r="Q63">
        <f t="shared" si="6"/>
        <v>1</v>
      </c>
      <c r="R63">
        <v>2</v>
      </c>
      <c r="S63">
        <f t="shared" si="7"/>
        <v>1</v>
      </c>
      <c r="T63">
        <v>2</v>
      </c>
      <c r="U63">
        <f t="shared" si="8"/>
        <v>1</v>
      </c>
      <c r="V63">
        <v>2</v>
      </c>
      <c r="W63">
        <f t="shared" si="9"/>
        <v>0</v>
      </c>
      <c r="X63">
        <v>2</v>
      </c>
      <c r="Y63">
        <f t="shared" si="10"/>
        <v>1</v>
      </c>
      <c r="Z63">
        <v>1</v>
      </c>
      <c r="AA63">
        <f t="shared" si="11"/>
        <v>0</v>
      </c>
      <c r="AB63">
        <v>1</v>
      </c>
      <c r="AC63">
        <f t="shared" si="12"/>
        <v>1</v>
      </c>
      <c r="AD63">
        <v>1</v>
      </c>
      <c r="AE63">
        <f t="shared" si="13"/>
        <v>1</v>
      </c>
      <c r="AF63">
        <v>2</v>
      </c>
      <c r="AG63">
        <f t="shared" si="14"/>
        <v>1</v>
      </c>
      <c r="AH63">
        <v>1</v>
      </c>
      <c r="AI63">
        <f t="shared" si="15"/>
        <v>1</v>
      </c>
      <c r="AJ63">
        <v>2</v>
      </c>
      <c r="AK63">
        <f t="shared" si="16"/>
        <v>1</v>
      </c>
      <c r="AL63">
        <v>2</v>
      </c>
      <c r="AM63">
        <f t="shared" si="17"/>
        <v>1</v>
      </c>
      <c r="AN63">
        <v>2</v>
      </c>
      <c r="AO63">
        <f t="shared" si="18"/>
        <v>0</v>
      </c>
      <c r="AP63">
        <v>1</v>
      </c>
      <c r="AQ63">
        <f t="shared" si="19"/>
        <v>1</v>
      </c>
      <c r="AR63">
        <v>2</v>
      </c>
      <c r="AS63">
        <f t="shared" si="20"/>
        <v>1</v>
      </c>
      <c r="AT63">
        <v>1</v>
      </c>
      <c r="AU63">
        <f t="shared" si="21"/>
        <v>0</v>
      </c>
      <c r="AV63" s="13">
        <f>SUM(G63,I63,K63,M63,O63,Q63,S63,U63,W63,Y63,AA63,AC63,AE63,AG63,AI63,AK63,AM63,AO63,AQ63,AS63,AU63)</f>
        <v>15</v>
      </c>
      <c r="AW63" s="1"/>
      <c r="AX63" s="13"/>
      <c r="AY63" s="3">
        <f>AV63</f>
        <v>15</v>
      </c>
      <c r="AZ63" s="1"/>
    </row>
    <row r="64" spans="1:52" x14ac:dyDescent="0.3">
      <c r="A64" s="30">
        <v>63</v>
      </c>
      <c r="B64" s="1"/>
      <c r="C64">
        <v>2</v>
      </c>
      <c r="D64" s="1"/>
      <c r="E64" s="2">
        <v>1</v>
      </c>
      <c r="F64">
        <v>1</v>
      </c>
      <c r="G64">
        <f t="shared" si="1"/>
        <v>1</v>
      </c>
      <c r="H64">
        <v>2</v>
      </c>
      <c r="I64">
        <f t="shared" si="2"/>
        <v>0</v>
      </c>
      <c r="J64">
        <v>1</v>
      </c>
      <c r="K64">
        <f t="shared" si="3"/>
        <v>1</v>
      </c>
      <c r="L64">
        <v>1</v>
      </c>
      <c r="M64">
        <f t="shared" si="4"/>
        <v>0</v>
      </c>
      <c r="N64">
        <v>2</v>
      </c>
      <c r="O64">
        <f t="shared" si="5"/>
        <v>1</v>
      </c>
      <c r="P64">
        <v>1</v>
      </c>
      <c r="Q64">
        <f t="shared" si="6"/>
        <v>1</v>
      </c>
      <c r="R64">
        <v>2</v>
      </c>
      <c r="S64">
        <f t="shared" si="7"/>
        <v>1</v>
      </c>
      <c r="T64">
        <v>2</v>
      </c>
      <c r="U64">
        <f t="shared" si="8"/>
        <v>1</v>
      </c>
      <c r="V64">
        <v>2</v>
      </c>
      <c r="W64">
        <f t="shared" si="9"/>
        <v>0</v>
      </c>
      <c r="X64">
        <v>2</v>
      </c>
      <c r="Y64">
        <f t="shared" si="10"/>
        <v>1</v>
      </c>
      <c r="Z64">
        <v>1</v>
      </c>
      <c r="AA64">
        <f t="shared" si="11"/>
        <v>0</v>
      </c>
      <c r="AB64">
        <v>1</v>
      </c>
      <c r="AC64">
        <f t="shared" si="12"/>
        <v>1</v>
      </c>
      <c r="AD64">
        <v>1</v>
      </c>
      <c r="AE64">
        <f t="shared" si="13"/>
        <v>1</v>
      </c>
      <c r="AF64">
        <v>2</v>
      </c>
      <c r="AG64">
        <f t="shared" si="14"/>
        <v>1</v>
      </c>
      <c r="AH64">
        <v>1</v>
      </c>
      <c r="AI64">
        <f t="shared" si="15"/>
        <v>1</v>
      </c>
      <c r="AJ64">
        <v>2</v>
      </c>
      <c r="AK64">
        <f t="shared" si="16"/>
        <v>1</v>
      </c>
      <c r="AL64">
        <v>2</v>
      </c>
      <c r="AM64">
        <f t="shared" si="17"/>
        <v>1</v>
      </c>
      <c r="AN64">
        <v>2</v>
      </c>
      <c r="AO64">
        <f t="shared" si="18"/>
        <v>0</v>
      </c>
      <c r="AP64">
        <v>1</v>
      </c>
      <c r="AQ64">
        <f t="shared" si="19"/>
        <v>1</v>
      </c>
      <c r="AR64">
        <v>2</v>
      </c>
      <c r="AS64">
        <f t="shared" si="20"/>
        <v>1</v>
      </c>
      <c r="AT64">
        <v>1</v>
      </c>
      <c r="AU64">
        <f t="shared" si="21"/>
        <v>0</v>
      </c>
      <c r="AV64" s="13">
        <f>SUM(G64,I64,K64,M64,O64,Q64,S64,U64,W64,Y64,AA64,AC64,AE64,AG64,AI64,AK64,AM64,AO64,AQ64,AS64,AU64)</f>
        <v>15</v>
      </c>
      <c r="AW64" s="1"/>
      <c r="AX64" s="13"/>
      <c r="AY64" s="3">
        <f t="shared" ref="AY64:AY83" si="25">AV64</f>
        <v>15</v>
      </c>
      <c r="AZ64" s="1"/>
    </row>
    <row r="65" spans="1:52" x14ac:dyDescent="0.3">
      <c r="A65" s="30">
        <v>64</v>
      </c>
      <c r="B65" s="1"/>
      <c r="C65">
        <v>2</v>
      </c>
      <c r="D65" s="1"/>
      <c r="E65" s="32">
        <v>1</v>
      </c>
      <c r="F65" s="31">
        <v>1</v>
      </c>
      <c r="G65">
        <f t="shared" si="1"/>
        <v>1</v>
      </c>
      <c r="H65" s="31">
        <v>1</v>
      </c>
      <c r="I65">
        <f t="shared" si="2"/>
        <v>1</v>
      </c>
      <c r="J65" s="31">
        <v>1</v>
      </c>
      <c r="K65">
        <f t="shared" si="3"/>
        <v>1</v>
      </c>
      <c r="L65" s="31">
        <v>1</v>
      </c>
      <c r="M65">
        <f t="shared" si="4"/>
        <v>0</v>
      </c>
      <c r="N65" s="31">
        <v>2</v>
      </c>
      <c r="O65">
        <f t="shared" si="5"/>
        <v>1</v>
      </c>
      <c r="P65" s="31">
        <v>1</v>
      </c>
      <c r="Q65">
        <f t="shared" si="6"/>
        <v>1</v>
      </c>
      <c r="R65" s="31">
        <v>1</v>
      </c>
      <c r="S65">
        <f t="shared" si="7"/>
        <v>0</v>
      </c>
      <c r="T65" s="31">
        <v>2</v>
      </c>
      <c r="U65">
        <f t="shared" si="8"/>
        <v>1</v>
      </c>
      <c r="V65" s="31">
        <v>1</v>
      </c>
      <c r="W65">
        <f t="shared" si="9"/>
        <v>1</v>
      </c>
      <c r="X65" s="31">
        <v>1</v>
      </c>
      <c r="Y65">
        <f t="shared" si="10"/>
        <v>0</v>
      </c>
      <c r="Z65" s="31">
        <v>1</v>
      </c>
      <c r="AA65">
        <f t="shared" si="11"/>
        <v>0</v>
      </c>
      <c r="AB65" s="31">
        <v>1</v>
      </c>
      <c r="AC65">
        <f t="shared" si="12"/>
        <v>1</v>
      </c>
      <c r="AD65" s="31">
        <v>1</v>
      </c>
      <c r="AE65">
        <f t="shared" si="13"/>
        <v>1</v>
      </c>
      <c r="AF65" s="31">
        <v>1</v>
      </c>
      <c r="AG65">
        <f t="shared" si="14"/>
        <v>0</v>
      </c>
      <c r="AH65" s="31">
        <v>1</v>
      </c>
      <c r="AI65">
        <f t="shared" si="15"/>
        <v>1</v>
      </c>
      <c r="AJ65" s="31" t="s">
        <v>668</v>
      </c>
      <c r="AK65">
        <f t="shared" si="16"/>
        <v>0</v>
      </c>
      <c r="AL65" s="31">
        <v>1</v>
      </c>
      <c r="AM65">
        <f t="shared" si="17"/>
        <v>0</v>
      </c>
      <c r="AN65" s="31">
        <v>1</v>
      </c>
      <c r="AO65">
        <f t="shared" si="18"/>
        <v>1</v>
      </c>
      <c r="AP65" s="31">
        <v>1</v>
      </c>
      <c r="AQ65">
        <f t="shared" si="19"/>
        <v>1</v>
      </c>
      <c r="AR65" s="31">
        <v>2</v>
      </c>
      <c r="AS65">
        <f t="shared" si="20"/>
        <v>1</v>
      </c>
      <c r="AT65" s="31">
        <v>1</v>
      </c>
      <c r="AU65">
        <f t="shared" si="21"/>
        <v>0</v>
      </c>
      <c r="AV65" s="49"/>
      <c r="AW65" s="1"/>
      <c r="AX65" s="13"/>
      <c r="AY65" s="3"/>
      <c r="AZ65" s="1"/>
    </row>
    <row r="66" spans="1:52" x14ac:dyDescent="0.3">
      <c r="A66" s="30">
        <v>65</v>
      </c>
      <c r="B66" s="1"/>
      <c r="C66">
        <v>2</v>
      </c>
      <c r="D66" s="1"/>
      <c r="E66" s="2">
        <v>1</v>
      </c>
      <c r="F66">
        <v>1</v>
      </c>
      <c r="G66">
        <f t="shared" si="1"/>
        <v>1</v>
      </c>
      <c r="H66">
        <v>1</v>
      </c>
      <c r="I66">
        <f t="shared" si="2"/>
        <v>1</v>
      </c>
      <c r="J66">
        <v>1</v>
      </c>
      <c r="K66">
        <f t="shared" si="3"/>
        <v>1</v>
      </c>
      <c r="L66">
        <v>1</v>
      </c>
      <c r="M66">
        <f t="shared" si="4"/>
        <v>0</v>
      </c>
      <c r="N66">
        <v>2</v>
      </c>
      <c r="O66">
        <f t="shared" si="5"/>
        <v>1</v>
      </c>
      <c r="P66">
        <v>1</v>
      </c>
      <c r="Q66">
        <f t="shared" si="6"/>
        <v>1</v>
      </c>
      <c r="R66">
        <v>2</v>
      </c>
      <c r="S66">
        <f t="shared" si="7"/>
        <v>1</v>
      </c>
      <c r="T66">
        <v>2</v>
      </c>
      <c r="U66">
        <f t="shared" si="8"/>
        <v>1</v>
      </c>
      <c r="V66">
        <v>1</v>
      </c>
      <c r="W66">
        <f t="shared" si="9"/>
        <v>1</v>
      </c>
      <c r="X66">
        <v>1</v>
      </c>
      <c r="Y66">
        <f t="shared" si="10"/>
        <v>0</v>
      </c>
      <c r="Z66">
        <v>1</v>
      </c>
      <c r="AA66">
        <f t="shared" si="11"/>
        <v>0</v>
      </c>
      <c r="AB66">
        <v>1</v>
      </c>
      <c r="AC66">
        <f t="shared" si="12"/>
        <v>1</v>
      </c>
      <c r="AD66">
        <v>1</v>
      </c>
      <c r="AE66">
        <f t="shared" si="13"/>
        <v>1</v>
      </c>
      <c r="AF66">
        <v>2</v>
      </c>
      <c r="AG66">
        <f t="shared" si="14"/>
        <v>1</v>
      </c>
      <c r="AH66">
        <v>1</v>
      </c>
      <c r="AI66">
        <f t="shared" si="15"/>
        <v>1</v>
      </c>
      <c r="AJ66">
        <v>2</v>
      </c>
      <c r="AK66">
        <f t="shared" si="16"/>
        <v>1</v>
      </c>
      <c r="AL66">
        <v>2</v>
      </c>
      <c r="AM66">
        <f t="shared" si="17"/>
        <v>1</v>
      </c>
      <c r="AN66">
        <v>1</v>
      </c>
      <c r="AO66">
        <f t="shared" si="18"/>
        <v>1</v>
      </c>
      <c r="AP66">
        <v>1</v>
      </c>
      <c r="AQ66">
        <f t="shared" si="19"/>
        <v>1</v>
      </c>
      <c r="AR66">
        <v>2</v>
      </c>
      <c r="AS66">
        <f t="shared" si="20"/>
        <v>1</v>
      </c>
      <c r="AT66">
        <v>1</v>
      </c>
      <c r="AU66">
        <f t="shared" si="21"/>
        <v>0</v>
      </c>
      <c r="AV66" s="13">
        <f t="shared" ref="AV66:AV84" si="26">SUM(G66,I66,K66,M66,O66,Q66,S66,U66,W66,Y66,AA66,AC66,AE66,AG66,AI66,AK66,AM66,AO66,AQ66,AS66,AU66)</f>
        <v>17</v>
      </c>
      <c r="AW66" s="1"/>
      <c r="AX66" s="13"/>
      <c r="AY66" s="3">
        <f t="shared" si="25"/>
        <v>17</v>
      </c>
      <c r="AZ66" s="1"/>
    </row>
    <row r="67" spans="1:52" x14ac:dyDescent="0.3">
      <c r="A67" s="30">
        <v>67</v>
      </c>
      <c r="B67" s="1"/>
      <c r="C67">
        <v>2</v>
      </c>
      <c r="D67" s="1"/>
      <c r="E67" s="2">
        <v>1</v>
      </c>
      <c r="F67">
        <v>1</v>
      </c>
      <c r="G67">
        <f t="shared" si="1"/>
        <v>1</v>
      </c>
      <c r="H67">
        <v>1</v>
      </c>
      <c r="I67">
        <f t="shared" si="2"/>
        <v>1</v>
      </c>
      <c r="J67">
        <v>2</v>
      </c>
      <c r="K67">
        <f t="shared" si="3"/>
        <v>0</v>
      </c>
      <c r="L67">
        <v>2</v>
      </c>
      <c r="M67">
        <f t="shared" si="4"/>
        <v>1</v>
      </c>
      <c r="N67">
        <v>2</v>
      </c>
      <c r="O67">
        <f t="shared" si="5"/>
        <v>1</v>
      </c>
      <c r="P67">
        <v>1</v>
      </c>
      <c r="Q67">
        <f t="shared" si="6"/>
        <v>1</v>
      </c>
      <c r="R67">
        <v>2</v>
      </c>
      <c r="S67">
        <f t="shared" si="7"/>
        <v>1</v>
      </c>
      <c r="T67">
        <v>2</v>
      </c>
      <c r="U67">
        <f t="shared" si="8"/>
        <v>1</v>
      </c>
      <c r="V67">
        <v>2</v>
      </c>
      <c r="W67">
        <f t="shared" si="9"/>
        <v>0</v>
      </c>
      <c r="X67">
        <v>2</v>
      </c>
      <c r="Y67">
        <f t="shared" si="10"/>
        <v>1</v>
      </c>
      <c r="Z67">
        <v>1</v>
      </c>
      <c r="AA67">
        <f t="shared" si="11"/>
        <v>0</v>
      </c>
      <c r="AB67">
        <v>1</v>
      </c>
      <c r="AC67">
        <f t="shared" si="12"/>
        <v>1</v>
      </c>
      <c r="AD67">
        <v>1</v>
      </c>
      <c r="AE67">
        <f t="shared" si="13"/>
        <v>1</v>
      </c>
      <c r="AF67">
        <v>2</v>
      </c>
      <c r="AG67">
        <f t="shared" si="14"/>
        <v>1</v>
      </c>
      <c r="AH67">
        <v>1</v>
      </c>
      <c r="AI67">
        <f t="shared" si="15"/>
        <v>1</v>
      </c>
      <c r="AJ67">
        <v>2</v>
      </c>
      <c r="AK67">
        <f t="shared" si="16"/>
        <v>1</v>
      </c>
      <c r="AL67">
        <v>2</v>
      </c>
      <c r="AM67">
        <f t="shared" si="17"/>
        <v>1</v>
      </c>
      <c r="AN67">
        <v>1</v>
      </c>
      <c r="AO67">
        <f t="shared" si="18"/>
        <v>1</v>
      </c>
      <c r="AP67">
        <v>1</v>
      </c>
      <c r="AQ67">
        <f t="shared" si="19"/>
        <v>1</v>
      </c>
      <c r="AR67">
        <v>2</v>
      </c>
      <c r="AS67">
        <f t="shared" si="20"/>
        <v>1</v>
      </c>
      <c r="AT67">
        <v>2</v>
      </c>
      <c r="AU67">
        <f t="shared" si="21"/>
        <v>1</v>
      </c>
      <c r="AV67" s="13">
        <f t="shared" si="26"/>
        <v>18</v>
      </c>
      <c r="AW67" s="1"/>
      <c r="AX67" s="13"/>
      <c r="AY67" s="3">
        <f t="shared" si="25"/>
        <v>18</v>
      </c>
      <c r="AZ67" s="1"/>
    </row>
    <row r="68" spans="1:52" x14ac:dyDescent="0.3">
      <c r="A68" s="30">
        <v>68</v>
      </c>
      <c r="B68" s="1"/>
      <c r="C68">
        <v>2</v>
      </c>
      <c r="D68" s="1"/>
      <c r="E68" s="2">
        <v>1</v>
      </c>
      <c r="F68">
        <v>1</v>
      </c>
      <c r="G68">
        <f t="shared" si="1"/>
        <v>1</v>
      </c>
      <c r="H68">
        <v>1</v>
      </c>
      <c r="I68">
        <f t="shared" si="2"/>
        <v>1</v>
      </c>
      <c r="J68">
        <v>1</v>
      </c>
      <c r="K68">
        <f t="shared" si="3"/>
        <v>1</v>
      </c>
      <c r="L68">
        <v>1</v>
      </c>
      <c r="M68">
        <f t="shared" si="4"/>
        <v>0</v>
      </c>
      <c r="N68">
        <v>2</v>
      </c>
      <c r="O68">
        <f t="shared" si="5"/>
        <v>1</v>
      </c>
      <c r="P68">
        <v>1</v>
      </c>
      <c r="Q68">
        <f t="shared" si="6"/>
        <v>1</v>
      </c>
      <c r="R68">
        <v>2</v>
      </c>
      <c r="S68">
        <f t="shared" si="7"/>
        <v>1</v>
      </c>
      <c r="T68">
        <v>2</v>
      </c>
      <c r="U68">
        <f t="shared" si="8"/>
        <v>1</v>
      </c>
      <c r="V68">
        <v>2</v>
      </c>
      <c r="W68">
        <f t="shared" si="9"/>
        <v>0</v>
      </c>
      <c r="X68">
        <v>1</v>
      </c>
      <c r="Y68">
        <f t="shared" si="10"/>
        <v>0</v>
      </c>
      <c r="Z68">
        <v>1</v>
      </c>
      <c r="AA68">
        <f t="shared" si="11"/>
        <v>0</v>
      </c>
      <c r="AB68">
        <v>1</v>
      </c>
      <c r="AC68">
        <f t="shared" si="12"/>
        <v>1</v>
      </c>
      <c r="AD68">
        <v>1</v>
      </c>
      <c r="AE68">
        <f t="shared" si="13"/>
        <v>1</v>
      </c>
      <c r="AF68">
        <v>2</v>
      </c>
      <c r="AG68">
        <f t="shared" si="14"/>
        <v>1</v>
      </c>
      <c r="AH68">
        <v>1</v>
      </c>
      <c r="AI68">
        <f t="shared" si="15"/>
        <v>1</v>
      </c>
      <c r="AJ68">
        <v>2</v>
      </c>
      <c r="AK68">
        <f t="shared" si="16"/>
        <v>1</v>
      </c>
      <c r="AL68">
        <v>2</v>
      </c>
      <c r="AM68">
        <f t="shared" si="17"/>
        <v>1</v>
      </c>
      <c r="AN68">
        <v>1</v>
      </c>
      <c r="AO68">
        <f t="shared" si="18"/>
        <v>1</v>
      </c>
      <c r="AP68">
        <v>1</v>
      </c>
      <c r="AQ68">
        <f t="shared" si="19"/>
        <v>1</v>
      </c>
      <c r="AR68">
        <v>2</v>
      </c>
      <c r="AS68">
        <f t="shared" si="20"/>
        <v>1</v>
      </c>
      <c r="AT68">
        <v>1</v>
      </c>
      <c r="AU68">
        <f t="shared" si="21"/>
        <v>0</v>
      </c>
      <c r="AV68" s="13">
        <f t="shared" si="26"/>
        <v>16</v>
      </c>
      <c r="AW68" s="1"/>
      <c r="AX68" s="13"/>
      <c r="AY68" s="3">
        <f t="shared" si="25"/>
        <v>16</v>
      </c>
      <c r="AZ68" s="1"/>
    </row>
    <row r="69" spans="1:52" x14ac:dyDescent="0.3">
      <c r="A69" s="30">
        <v>70</v>
      </c>
      <c r="B69" s="1"/>
      <c r="C69">
        <v>2</v>
      </c>
      <c r="D69" s="1"/>
      <c r="E69" s="2">
        <v>1</v>
      </c>
      <c r="F69">
        <v>1</v>
      </c>
      <c r="G69">
        <f t="shared" ref="G69:G132" si="27">IF(F69=1,1,0)</f>
        <v>1</v>
      </c>
      <c r="H69">
        <v>1</v>
      </c>
      <c r="I69">
        <f t="shared" ref="I69:I132" si="28">IF(H69=1,1,0)</f>
        <v>1</v>
      </c>
      <c r="J69">
        <v>1</v>
      </c>
      <c r="K69">
        <f t="shared" ref="K69:K132" si="29">IF(J69=1,1,0)</f>
        <v>1</v>
      </c>
      <c r="L69">
        <v>1</v>
      </c>
      <c r="M69">
        <f t="shared" ref="M69:M132" si="30">IF(L69=2,1,0)</f>
        <v>0</v>
      </c>
      <c r="N69">
        <v>2</v>
      </c>
      <c r="O69">
        <f t="shared" ref="O69:O132" si="31">IF(N69=2,1,0)</f>
        <v>1</v>
      </c>
      <c r="P69">
        <v>1</v>
      </c>
      <c r="Q69">
        <f t="shared" ref="Q69:Q132" si="32">IF(P69=1,1,0)</f>
        <v>1</v>
      </c>
      <c r="R69">
        <v>2</v>
      </c>
      <c r="S69">
        <f t="shared" ref="S69:S132" si="33">IF(R69=2,1,0)</f>
        <v>1</v>
      </c>
      <c r="T69">
        <v>2</v>
      </c>
      <c r="U69">
        <f t="shared" ref="U69:U132" si="34">IF(T69=2,1,0)</f>
        <v>1</v>
      </c>
      <c r="V69">
        <v>2</v>
      </c>
      <c r="W69">
        <f t="shared" ref="W69:W132" si="35">IF(V69=1,1,0)</f>
        <v>0</v>
      </c>
      <c r="X69">
        <v>2</v>
      </c>
      <c r="Y69">
        <f t="shared" ref="Y69:Y132" si="36">IF(X69=2,1,0)</f>
        <v>1</v>
      </c>
      <c r="Z69">
        <v>1</v>
      </c>
      <c r="AA69">
        <f t="shared" ref="AA69:AA132" si="37">IF(Z69=2,1,0)</f>
        <v>0</v>
      </c>
      <c r="AB69">
        <v>1</v>
      </c>
      <c r="AC69">
        <f t="shared" ref="AC69:AC132" si="38">IF(AB69=1,1,0)</f>
        <v>1</v>
      </c>
      <c r="AD69">
        <v>1</v>
      </c>
      <c r="AE69">
        <f t="shared" ref="AE69:AE132" si="39">IF(AD69=1,1,0)</f>
        <v>1</v>
      </c>
      <c r="AF69">
        <v>2</v>
      </c>
      <c r="AG69">
        <f t="shared" ref="AG69:AG132" si="40">IF(AF69=2,1,0)</f>
        <v>1</v>
      </c>
      <c r="AH69">
        <v>1</v>
      </c>
      <c r="AI69">
        <f t="shared" ref="AI69:AI132" si="41">IF(AH69=1,1,0)</f>
        <v>1</v>
      </c>
      <c r="AJ69">
        <v>2</v>
      </c>
      <c r="AK69">
        <f t="shared" ref="AK69:AK132" si="42">IF(AJ69=2,1,0)</f>
        <v>1</v>
      </c>
      <c r="AL69">
        <v>1</v>
      </c>
      <c r="AM69">
        <f t="shared" ref="AM69:AM132" si="43">IF(AL69=2,1,0)</f>
        <v>0</v>
      </c>
      <c r="AN69">
        <v>1</v>
      </c>
      <c r="AO69">
        <f t="shared" ref="AO69:AO132" si="44">IF(AN69=1,1,0)</f>
        <v>1</v>
      </c>
      <c r="AP69">
        <v>1</v>
      </c>
      <c r="AQ69">
        <f t="shared" ref="AQ69:AQ132" si="45">IF(AP69=1,1,0)</f>
        <v>1</v>
      </c>
      <c r="AR69">
        <v>2</v>
      </c>
      <c r="AS69">
        <f t="shared" ref="AS69:AS132" si="46">IF(AR69=2,1,0)</f>
        <v>1</v>
      </c>
      <c r="AT69">
        <v>1</v>
      </c>
      <c r="AU69">
        <f t="shared" ref="AU69:AU132" si="47">IF(AT69=2,1,0)</f>
        <v>0</v>
      </c>
      <c r="AV69" s="13">
        <f t="shared" si="26"/>
        <v>16</v>
      </c>
      <c r="AW69" s="1"/>
      <c r="AX69" s="13"/>
      <c r="AY69" s="3">
        <f t="shared" si="25"/>
        <v>16</v>
      </c>
      <c r="AZ69" s="1"/>
    </row>
    <row r="70" spans="1:52" x14ac:dyDescent="0.3">
      <c r="A70" s="30">
        <v>71</v>
      </c>
      <c r="B70" s="1"/>
      <c r="C70">
        <v>2</v>
      </c>
      <c r="D70" s="1"/>
      <c r="E70" s="2">
        <v>1</v>
      </c>
      <c r="F70">
        <v>1</v>
      </c>
      <c r="G70">
        <f t="shared" si="27"/>
        <v>1</v>
      </c>
      <c r="H70">
        <v>2</v>
      </c>
      <c r="I70">
        <f t="shared" si="28"/>
        <v>0</v>
      </c>
      <c r="J70">
        <v>1</v>
      </c>
      <c r="K70">
        <f t="shared" si="29"/>
        <v>1</v>
      </c>
      <c r="L70">
        <v>2</v>
      </c>
      <c r="M70">
        <f t="shared" si="30"/>
        <v>1</v>
      </c>
      <c r="N70">
        <v>1</v>
      </c>
      <c r="O70">
        <f t="shared" si="31"/>
        <v>0</v>
      </c>
      <c r="P70">
        <v>1</v>
      </c>
      <c r="Q70">
        <f t="shared" si="32"/>
        <v>1</v>
      </c>
      <c r="R70">
        <v>2</v>
      </c>
      <c r="S70">
        <f t="shared" si="33"/>
        <v>1</v>
      </c>
      <c r="T70">
        <v>2</v>
      </c>
      <c r="U70">
        <f t="shared" si="34"/>
        <v>1</v>
      </c>
      <c r="V70">
        <v>1</v>
      </c>
      <c r="W70">
        <f t="shared" si="35"/>
        <v>1</v>
      </c>
      <c r="X70">
        <v>1</v>
      </c>
      <c r="Y70">
        <f t="shared" si="36"/>
        <v>0</v>
      </c>
      <c r="Z70">
        <v>1</v>
      </c>
      <c r="AA70">
        <f t="shared" si="37"/>
        <v>0</v>
      </c>
      <c r="AB70">
        <v>1</v>
      </c>
      <c r="AC70">
        <f t="shared" si="38"/>
        <v>1</v>
      </c>
      <c r="AD70">
        <v>1</v>
      </c>
      <c r="AE70">
        <f t="shared" si="39"/>
        <v>1</v>
      </c>
      <c r="AF70">
        <v>2</v>
      </c>
      <c r="AG70">
        <f t="shared" si="40"/>
        <v>1</v>
      </c>
      <c r="AH70">
        <v>1</v>
      </c>
      <c r="AI70">
        <f t="shared" si="41"/>
        <v>1</v>
      </c>
      <c r="AJ70">
        <v>2</v>
      </c>
      <c r="AK70">
        <f t="shared" si="42"/>
        <v>1</v>
      </c>
      <c r="AL70">
        <v>2</v>
      </c>
      <c r="AM70">
        <f t="shared" si="43"/>
        <v>1</v>
      </c>
      <c r="AN70">
        <v>1</v>
      </c>
      <c r="AO70">
        <f t="shared" si="44"/>
        <v>1</v>
      </c>
      <c r="AP70">
        <v>1</v>
      </c>
      <c r="AQ70">
        <f t="shared" si="45"/>
        <v>1</v>
      </c>
      <c r="AR70">
        <v>2</v>
      </c>
      <c r="AS70">
        <f t="shared" si="46"/>
        <v>1</v>
      </c>
      <c r="AT70">
        <v>1</v>
      </c>
      <c r="AU70">
        <f t="shared" si="47"/>
        <v>0</v>
      </c>
      <c r="AV70" s="13">
        <f t="shared" si="26"/>
        <v>16</v>
      </c>
      <c r="AW70" s="1"/>
      <c r="AX70" s="13"/>
      <c r="AY70" s="3">
        <f t="shared" si="25"/>
        <v>16</v>
      </c>
      <c r="AZ70" s="1"/>
    </row>
    <row r="71" spans="1:52" x14ac:dyDescent="0.3">
      <c r="A71" s="30">
        <v>72</v>
      </c>
      <c r="B71" s="1"/>
      <c r="C71">
        <v>2</v>
      </c>
      <c r="D71" s="1"/>
      <c r="E71" s="2">
        <v>1</v>
      </c>
      <c r="F71">
        <v>1</v>
      </c>
      <c r="G71">
        <f t="shared" si="27"/>
        <v>1</v>
      </c>
      <c r="H71">
        <v>2</v>
      </c>
      <c r="I71">
        <f t="shared" si="28"/>
        <v>0</v>
      </c>
      <c r="J71">
        <v>1</v>
      </c>
      <c r="K71">
        <f t="shared" si="29"/>
        <v>1</v>
      </c>
      <c r="L71">
        <v>2</v>
      </c>
      <c r="M71">
        <f t="shared" si="30"/>
        <v>1</v>
      </c>
      <c r="N71">
        <v>2</v>
      </c>
      <c r="O71">
        <f t="shared" si="31"/>
        <v>1</v>
      </c>
      <c r="P71">
        <v>2</v>
      </c>
      <c r="Q71">
        <f t="shared" si="32"/>
        <v>0</v>
      </c>
      <c r="R71">
        <v>2</v>
      </c>
      <c r="S71">
        <f t="shared" si="33"/>
        <v>1</v>
      </c>
      <c r="T71">
        <v>2</v>
      </c>
      <c r="U71">
        <f t="shared" si="34"/>
        <v>1</v>
      </c>
      <c r="V71">
        <v>2</v>
      </c>
      <c r="W71">
        <f t="shared" si="35"/>
        <v>0</v>
      </c>
      <c r="X71">
        <v>2</v>
      </c>
      <c r="Y71">
        <f t="shared" si="36"/>
        <v>1</v>
      </c>
      <c r="Z71">
        <v>1</v>
      </c>
      <c r="AA71">
        <f t="shared" si="37"/>
        <v>0</v>
      </c>
      <c r="AB71">
        <v>1</v>
      </c>
      <c r="AC71">
        <f t="shared" si="38"/>
        <v>1</v>
      </c>
      <c r="AD71">
        <v>1</v>
      </c>
      <c r="AE71">
        <f t="shared" si="39"/>
        <v>1</v>
      </c>
      <c r="AF71">
        <v>2</v>
      </c>
      <c r="AG71">
        <f t="shared" si="40"/>
        <v>1</v>
      </c>
      <c r="AH71">
        <v>2</v>
      </c>
      <c r="AI71">
        <f t="shared" si="41"/>
        <v>0</v>
      </c>
      <c r="AJ71">
        <v>2</v>
      </c>
      <c r="AK71">
        <f t="shared" si="42"/>
        <v>1</v>
      </c>
      <c r="AL71">
        <v>2</v>
      </c>
      <c r="AM71">
        <f t="shared" si="43"/>
        <v>1</v>
      </c>
      <c r="AN71">
        <v>2</v>
      </c>
      <c r="AO71">
        <f t="shared" si="44"/>
        <v>0</v>
      </c>
      <c r="AP71">
        <v>1</v>
      </c>
      <c r="AQ71">
        <f t="shared" si="45"/>
        <v>1</v>
      </c>
      <c r="AR71">
        <v>2</v>
      </c>
      <c r="AS71">
        <f t="shared" si="46"/>
        <v>1</v>
      </c>
      <c r="AT71">
        <v>2</v>
      </c>
      <c r="AU71">
        <f t="shared" si="47"/>
        <v>1</v>
      </c>
      <c r="AV71" s="13">
        <f t="shared" si="26"/>
        <v>15</v>
      </c>
      <c r="AW71" s="1"/>
      <c r="AX71" s="13"/>
      <c r="AY71" s="3">
        <f t="shared" si="25"/>
        <v>15</v>
      </c>
      <c r="AZ71" s="1"/>
    </row>
    <row r="72" spans="1:52" x14ac:dyDescent="0.3">
      <c r="A72" s="30">
        <v>73</v>
      </c>
      <c r="B72" s="1"/>
      <c r="C72">
        <v>2</v>
      </c>
      <c r="D72" s="1"/>
      <c r="E72" s="2">
        <v>1</v>
      </c>
      <c r="F72">
        <v>1</v>
      </c>
      <c r="G72">
        <f t="shared" si="27"/>
        <v>1</v>
      </c>
      <c r="H72">
        <v>1</v>
      </c>
      <c r="I72">
        <f t="shared" si="28"/>
        <v>1</v>
      </c>
      <c r="J72">
        <v>1</v>
      </c>
      <c r="K72">
        <f t="shared" si="29"/>
        <v>1</v>
      </c>
      <c r="L72">
        <v>2</v>
      </c>
      <c r="M72">
        <f t="shared" si="30"/>
        <v>1</v>
      </c>
      <c r="N72">
        <v>2</v>
      </c>
      <c r="O72">
        <f t="shared" si="31"/>
        <v>1</v>
      </c>
      <c r="P72">
        <v>1</v>
      </c>
      <c r="Q72">
        <f t="shared" si="32"/>
        <v>1</v>
      </c>
      <c r="R72">
        <v>2</v>
      </c>
      <c r="S72">
        <f t="shared" si="33"/>
        <v>1</v>
      </c>
      <c r="T72">
        <v>2</v>
      </c>
      <c r="U72">
        <f t="shared" si="34"/>
        <v>1</v>
      </c>
      <c r="V72">
        <v>1</v>
      </c>
      <c r="W72">
        <f t="shared" si="35"/>
        <v>1</v>
      </c>
      <c r="X72">
        <v>1</v>
      </c>
      <c r="Y72">
        <f t="shared" si="36"/>
        <v>0</v>
      </c>
      <c r="Z72">
        <v>1</v>
      </c>
      <c r="AA72">
        <f t="shared" si="37"/>
        <v>0</v>
      </c>
      <c r="AB72">
        <v>1</v>
      </c>
      <c r="AC72">
        <f t="shared" si="38"/>
        <v>1</v>
      </c>
      <c r="AD72">
        <v>1</v>
      </c>
      <c r="AE72">
        <f t="shared" si="39"/>
        <v>1</v>
      </c>
      <c r="AF72">
        <v>2</v>
      </c>
      <c r="AG72">
        <f t="shared" si="40"/>
        <v>1</v>
      </c>
      <c r="AH72">
        <v>1</v>
      </c>
      <c r="AI72">
        <f t="shared" si="41"/>
        <v>1</v>
      </c>
      <c r="AJ72">
        <v>2</v>
      </c>
      <c r="AK72">
        <f t="shared" si="42"/>
        <v>1</v>
      </c>
      <c r="AL72">
        <v>2</v>
      </c>
      <c r="AM72">
        <f t="shared" si="43"/>
        <v>1</v>
      </c>
      <c r="AN72">
        <v>1</v>
      </c>
      <c r="AO72">
        <f t="shared" si="44"/>
        <v>1</v>
      </c>
      <c r="AP72">
        <v>1</v>
      </c>
      <c r="AQ72">
        <f t="shared" si="45"/>
        <v>1</v>
      </c>
      <c r="AR72">
        <v>2</v>
      </c>
      <c r="AS72">
        <f t="shared" si="46"/>
        <v>1</v>
      </c>
      <c r="AT72">
        <v>2</v>
      </c>
      <c r="AU72">
        <f t="shared" si="47"/>
        <v>1</v>
      </c>
      <c r="AV72" s="13">
        <f t="shared" si="26"/>
        <v>19</v>
      </c>
      <c r="AW72" s="1"/>
      <c r="AX72" s="13"/>
      <c r="AY72" s="3">
        <f t="shared" si="25"/>
        <v>19</v>
      </c>
      <c r="AZ72" s="1"/>
    </row>
    <row r="73" spans="1:52" x14ac:dyDescent="0.3">
      <c r="A73" s="30">
        <v>74</v>
      </c>
      <c r="B73" s="1"/>
      <c r="C73">
        <v>2</v>
      </c>
      <c r="D73" s="1"/>
      <c r="E73" s="2">
        <v>1</v>
      </c>
      <c r="F73">
        <v>1</v>
      </c>
      <c r="G73">
        <f t="shared" si="27"/>
        <v>1</v>
      </c>
      <c r="H73">
        <v>1</v>
      </c>
      <c r="I73">
        <f t="shared" si="28"/>
        <v>1</v>
      </c>
      <c r="J73">
        <v>1</v>
      </c>
      <c r="K73">
        <f t="shared" si="29"/>
        <v>1</v>
      </c>
      <c r="L73">
        <v>1</v>
      </c>
      <c r="M73">
        <f t="shared" si="30"/>
        <v>0</v>
      </c>
      <c r="N73">
        <v>1</v>
      </c>
      <c r="O73">
        <f t="shared" si="31"/>
        <v>0</v>
      </c>
      <c r="P73">
        <v>1</v>
      </c>
      <c r="Q73">
        <f t="shared" si="32"/>
        <v>1</v>
      </c>
      <c r="R73">
        <v>2</v>
      </c>
      <c r="S73">
        <f t="shared" si="33"/>
        <v>1</v>
      </c>
      <c r="T73">
        <v>2</v>
      </c>
      <c r="U73">
        <f t="shared" si="34"/>
        <v>1</v>
      </c>
      <c r="V73">
        <v>2</v>
      </c>
      <c r="W73">
        <f t="shared" si="35"/>
        <v>0</v>
      </c>
      <c r="X73">
        <v>1</v>
      </c>
      <c r="Y73">
        <f t="shared" si="36"/>
        <v>0</v>
      </c>
      <c r="Z73">
        <v>1</v>
      </c>
      <c r="AA73">
        <f t="shared" si="37"/>
        <v>0</v>
      </c>
      <c r="AB73">
        <v>1</v>
      </c>
      <c r="AC73">
        <f t="shared" si="38"/>
        <v>1</v>
      </c>
      <c r="AD73">
        <v>1</v>
      </c>
      <c r="AE73">
        <f t="shared" si="39"/>
        <v>1</v>
      </c>
      <c r="AF73">
        <v>2</v>
      </c>
      <c r="AG73">
        <f t="shared" si="40"/>
        <v>1</v>
      </c>
      <c r="AH73">
        <v>2</v>
      </c>
      <c r="AI73">
        <f t="shared" si="41"/>
        <v>0</v>
      </c>
      <c r="AJ73">
        <v>2</v>
      </c>
      <c r="AK73">
        <f t="shared" si="42"/>
        <v>1</v>
      </c>
      <c r="AL73">
        <v>2</v>
      </c>
      <c r="AM73">
        <f t="shared" si="43"/>
        <v>1</v>
      </c>
      <c r="AN73">
        <v>1</v>
      </c>
      <c r="AO73">
        <f t="shared" si="44"/>
        <v>1</v>
      </c>
      <c r="AP73">
        <v>1</v>
      </c>
      <c r="AQ73">
        <f t="shared" si="45"/>
        <v>1</v>
      </c>
      <c r="AR73">
        <v>2</v>
      </c>
      <c r="AS73">
        <f t="shared" si="46"/>
        <v>1</v>
      </c>
      <c r="AT73">
        <v>2</v>
      </c>
      <c r="AU73">
        <f t="shared" si="47"/>
        <v>1</v>
      </c>
      <c r="AV73" s="13">
        <f t="shared" si="26"/>
        <v>15</v>
      </c>
      <c r="AW73" s="1"/>
      <c r="AX73" s="13"/>
      <c r="AY73" s="3">
        <f t="shared" si="25"/>
        <v>15</v>
      </c>
      <c r="AZ73" s="1"/>
    </row>
    <row r="74" spans="1:52" x14ac:dyDescent="0.3">
      <c r="A74" s="30">
        <v>75</v>
      </c>
      <c r="B74" s="1"/>
      <c r="C74">
        <v>2</v>
      </c>
      <c r="D74" s="1"/>
      <c r="E74" s="2">
        <v>1</v>
      </c>
      <c r="F74">
        <v>1</v>
      </c>
      <c r="G74">
        <f t="shared" si="27"/>
        <v>1</v>
      </c>
      <c r="H74">
        <v>1</v>
      </c>
      <c r="I74">
        <f t="shared" si="28"/>
        <v>1</v>
      </c>
      <c r="J74">
        <v>1</v>
      </c>
      <c r="K74">
        <f t="shared" si="29"/>
        <v>1</v>
      </c>
      <c r="L74">
        <v>2</v>
      </c>
      <c r="M74">
        <f t="shared" si="30"/>
        <v>1</v>
      </c>
      <c r="N74">
        <v>2</v>
      </c>
      <c r="O74">
        <f t="shared" si="31"/>
        <v>1</v>
      </c>
      <c r="P74">
        <v>1</v>
      </c>
      <c r="Q74">
        <f t="shared" si="32"/>
        <v>1</v>
      </c>
      <c r="R74">
        <v>2</v>
      </c>
      <c r="S74">
        <f t="shared" si="33"/>
        <v>1</v>
      </c>
      <c r="T74">
        <v>2</v>
      </c>
      <c r="U74">
        <f t="shared" si="34"/>
        <v>1</v>
      </c>
      <c r="V74">
        <v>1</v>
      </c>
      <c r="W74">
        <f t="shared" si="35"/>
        <v>1</v>
      </c>
      <c r="X74">
        <v>1</v>
      </c>
      <c r="Y74">
        <f t="shared" si="36"/>
        <v>0</v>
      </c>
      <c r="Z74">
        <v>1</v>
      </c>
      <c r="AA74">
        <f t="shared" si="37"/>
        <v>0</v>
      </c>
      <c r="AB74">
        <v>1</v>
      </c>
      <c r="AC74">
        <f t="shared" si="38"/>
        <v>1</v>
      </c>
      <c r="AD74">
        <v>1</v>
      </c>
      <c r="AE74">
        <f t="shared" si="39"/>
        <v>1</v>
      </c>
      <c r="AF74">
        <v>2</v>
      </c>
      <c r="AG74">
        <f t="shared" si="40"/>
        <v>1</v>
      </c>
      <c r="AH74">
        <v>1</v>
      </c>
      <c r="AI74">
        <f t="shared" si="41"/>
        <v>1</v>
      </c>
      <c r="AJ74">
        <v>2</v>
      </c>
      <c r="AK74">
        <f t="shared" si="42"/>
        <v>1</v>
      </c>
      <c r="AL74">
        <v>2</v>
      </c>
      <c r="AM74">
        <f t="shared" si="43"/>
        <v>1</v>
      </c>
      <c r="AN74">
        <v>1</v>
      </c>
      <c r="AO74">
        <f t="shared" si="44"/>
        <v>1</v>
      </c>
      <c r="AP74">
        <v>1</v>
      </c>
      <c r="AQ74">
        <f t="shared" si="45"/>
        <v>1</v>
      </c>
      <c r="AR74">
        <v>2</v>
      </c>
      <c r="AS74">
        <f t="shared" si="46"/>
        <v>1</v>
      </c>
      <c r="AT74">
        <v>1</v>
      </c>
      <c r="AU74">
        <f t="shared" si="47"/>
        <v>0</v>
      </c>
      <c r="AV74" s="13">
        <f t="shared" si="26"/>
        <v>18</v>
      </c>
      <c r="AW74" s="1"/>
      <c r="AX74" s="13"/>
      <c r="AY74" s="3">
        <f t="shared" si="25"/>
        <v>18</v>
      </c>
      <c r="AZ74" s="1"/>
    </row>
    <row r="75" spans="1:52" x14ac:dyDescent="0.3">
      <c r="A75" s="30">
        <v>80</v>
      </c>
      <c r="B75" s="1"/>
      <c r="C75">
        <v>2</v>
      </c>
      <c r="D75" s="1"/>
      <c r="E75" s="2">
        <v>1</v>
      </c>
      <c r="F75">
        <v>1</v>
      </c>
      <c r="G75">
        <f t="shared" si="27"/>
        <v>1</v>
      </c>
      <c r="H75">
        <v>1</v>
      </c>
      <c r="I75">
        <f t="shared" si="28"/>
        <v>1</v>
      </c>
      <c r="J75">
        <v>1</v>
      </c>
      <c r="K75">
        <f t="shared" si="29"/>
        <v>1</v>
      </c>
      <c r="L75">
        <v>1</v>
      </c>
      <c r="M75">
        <f t="shared" si="30"/>
        <v>0</v>
      </c>
      <c r="N75">
        <v>2</v>
      </c>
      <c r="O75">
        <f t="shared" si="31"/>
        <v>1</v>
      </c>
      <c r="P75">
        <v>1</v>
      </c>
      <c r="Q75">
        <f t="shared" si="32"/>
        <v>1</v>
      </c>
      <c r="R75">
        <v>2</v>
      </c>
      <c r="S75">
        <f t="shared" si="33"/>
        <v>1</v>
      </c>
      <c r="T75">
        <v>2</v>
      </c>
      <c r="U75">
        <f t="shared" si="34"/>
        <v>1</v>
      </c>
      <c r="V75">
        <v>1</v>
      </c>
      <c r="W75">
        <f t="shared" si="35"/>
        <v>1</v>
      </c>
      <c r="X75">
        <v>1</v>
      </c>
      <c r="Y75">
        <f t="shared" si="36"/>
        <v>0</v>
      </c>
      <c r="Z75">
        <v>1</v>
      </c>
      <c r="AA75">
        <f t="shared" si="37"/>
        <v>0</v>
      </c>
      <c r="AB75">
        <v>1</v>
      </c>
      <c r="AC75">
        <f t="shared" si="38"/>
        <v>1</v>
      </c>
      <c r="AD75">
        <v>1</v>
      </c>
      <c r="AE75">
        <f t="shared" si="39"/>
        <v>1</v>
      </c>
      <c r="AF75">
        <v>2</v>
      </c>
      <c r="AG75">
        <f t="shared" si="40"/>
        <v>1</v>
      </c>
      <c r="AH75">
        <v>1</v>
      </c>
      <c r="AI75">
        <f t="shared" si="41"/>
        <v>1</v>
      </c>
      <c r="AJ75">
        <v>2</v>
      </c>
      <c r="AK75">
        <f t="shared" si="42"/>
        <v>1</v>
      </c>
      <c r="AL75">
        <v>2</v>
      </c>
      <c r="AM75">
        <f t="shared" si="43"/>
        <v>1</v>
      </c>
      <c r="AN75">
        <v>1</v>
      </c>
      <c r="AO75">
        <f t="shared" si="44"/>
        <v>1</v>
      </c>
      <c r="AP75">
        <v>1</v>
      </c>
      <c r="AQ75">
        <f t="shared" si="45"/>
        <v>1</v>
      </c>
      <c r="AR75">
        <v>2</v>
      </c>
      <c r="AS75">
        <f t="shared" si="46"/>
        <v>1</v>
      </c>
      <c r="AT75">
        <v>1</v>
      </c>
      <c r="AU75">
        <f t="shared" si="47"/>
        <v>0</v>
      </c>
      <c r="AV75" s="13">
        <f t="shared" si="26"/>
        <v>17</v>
      </c>
      <c r="AW75" s="1"/>
      <c r="AX75" s="13"/>
      <c r="AY75" s="3">
        <f t="shared" si="25"/>
        <v>17</v>
      </c>
      <c r="AZ75" s="1"/>
    </row>
    <row r="76" spans="1:52" x14ac:dyDescent="0.3">
      <c r="A76" s="30">
        <v>81</v>
      </c>
      <c r="B76" s="1"/>
      <c r="C76">
        <v>2</v>
      </c>
      <c r="D76" s="1"/>
      <c r="E76" s="2">
        <v>1</v>
      </c>
      <c r="F76">
        <v>1</v>
      </c>
      <c r="G76">
        <f t="shared" si="27"/>
        <v>1</v>
      </c>
      <c r="H76">
        <v>2</v>
      </c>
      <c r="I76">
        <f t="shared" si="28"/>
        <v>0</v>
      </c>
      <c r="J76">
        <v>1</v>
      </c>
      <c r="K76">
        <f t="shared" si="29"/>
        <v>1</v>
      </c>
      <c r="L76">
        <v>2</v>
      </c>
      <c r="M76">
        <f t="shared" si="30"/>
        <v>1</v>
      </c>
      <c r="N76">
        <v>2</v>
      </c>
      <c r="O76">
        <f t="shared" si="31"/>
        <v>1</v>
      </c>
      <c r="P76">
        <v>1</v>
      </c>
      <c r="Q76">
        <f t="shared" si="32"/>
        <v>1</v>
      </c>
      <c r="R76">
        <v>2</v>
      </c>
      <c r="S76">
        <f t="shared" si="33"/>
        <v>1</v>
      </c>
      <c r="T76">
        <v>2</v>
      </c>
      <c r="U76">
        <f t="shared" si="34"/>
        <v>1</v>
      </c>
      <c r="V76">
        <v>1</v>
      </c>
      <c r="W76">
        <f t="shared" si="35"/>
        <v>1</v>
      </c>
      <c r="X76">
        <v>1</v>
      </c>
      <c r="Y76">
        <f t="shared" si="36"/>
        <v>0</v>
      </c>
      <c r="Z76">
        <v>1</v>
      </c>
      <c r="AA76">
        <f t="shared" si="37"/>
        <v>0</v>
      </c>
      <c r="AB76">
        <v>1</v>
      </c>
      <c r="AC76">
        <f t="shared" si="38"/>
        <v>1</v>
      </c>
      <c r="AD76">
        <v>1</v>
      </c>
      <c r="AE76">
        <f t="shared" si="39"/>
        <v>1</v>
      </c>
      <c r="AF76">
        <v>2</v>
      </c>
      <c r="AG76">
        <f t="shared" si="40"/>
        <v>1</v>
      </c>
      <c r="AH76">
        <v>1</v>
      </c>
      <c r="AI76">
        <f t="shared" si="41"/>
        <v>1</v>
      </c>
      <c r="AJ76">
        <v>2</v>
      </c>
      <c r="AK76">
        <f t="shared" si="42"/>
        <v>1</v>
      </c>
      <c r="AL76">
        <v>2</v>
      </c>
      <c r="AM76">
        <f t="shared" si="43"/>
        <v>1</v>
      </c>
      <c r="AN76">
        <v>1</v>
      </c>
      <c r="AO76">
        <f t="shared" si="44"/>
        <v>1</v>
      </c>
      <c r="AP76">
        <v>1</v>
      </c>
      <c r="AQ76">
        <f t="shared" si="45"/>
        <v>1</v>
      </c>
      <c r="AR76">
        <v>2</v>
      </c>
      <c r="AS76">
        <f t="shared" si="46"/>
        <v>1</v>
      </c>
      <c r="AT76">
        <v>1</v>
      </c>
      <c r="AU76">
        <f t="shared" si="47"/>
        <v>0</v>
      </c>
      <c r="AV76" s="13">
        <f t="shared" si="26"/>
        <v>17</v>
      </c>
      <c r="AW76" s="1"/>
      <c r="AX76" s="13"/>
      <c r="AY76" s="3">
        <f t="shared" si="25"/>
        <v>17</v>
      </c>
      <c r="AZ76" s="1"/>
    </row>
    <row r="77" spans="1:52" x14ac:dyDescent="0.3">
      <c r="A77" s="30">
        <v>83</v>
      </c>
      <c r="B77" s="1"/>
      <c r="C77">
        <v>2</v>
      </c>
      <c r="D77" s="1"/>
      <c r="E77" s="2">
        <v>1</v>
      </c>
      <c r="F77">
        <v>1</v>
      </c>
      <c r="G77">
        <f t="shared" si="27"/>
        <v>1</v>
      </c>
      <c r="H77">
        <v>1</v>
      </c>
      <c r="I77">
        <f t="shared" si="28"/>
        <v>1</v>
      </c>
      <c r="J77">
        <v>1</v>
      </c>
      <c r="K77">
        <f t="shared" si="29"/>
        <v>1</v>
      </c>
      <c r="L77">
        <v>1</v>
      </c>
      <c r="M77">
        <f t="shared" si="30"/>
        <v>0</v>
      </c>
      <c r="N77">
        <v>1</v>
      </c>
      <c r="O77">
        <f t="shared" si="31"/>
        <v>0</v>
      </c>
      <c r="P77">
        <v>1</v>
      </c>
      <c r="Q77">
        <f t="shared" si="32"/>
        <v>1</v>
      </c>
      <c r="R77">
        <v>2</v>
      </c>
      <c r="S77">
        <f t="shared" si="33"/>
        <v>1</v>
      </c>
      <c r="T77">
        <v>2</v>
      </c>
      <c r="U77">
        <f t="shared" si="34"/>
        <v>1</v>
      </c>
      <c r="V77">
        <v>1</v>
      </c>
      <c r="W77">
        <f t="shared" si="35"/>
        <v>1</v>
      </c>
      <c r="X77">
        <v>1</v>
      </c>
      <c r="Y77">
        <f t="shared" si="36"/>
        <v>0</v>
      </c>
      <c r="Z77">
        <v>1</v>
      </c>
      <c r="AA77">
        <f t="shared" si="37"/>
        <v>0</v>
      </c>
      <c r="AB77">
        <v>1</v>
      </c>
      <c r="AC77">
        <f t="shared" si="38"/>
        <v>1</v>
      </c>
      <c r="AD77">
        <v>1</v>
      </c>
      <c r="AE77">
        <f t="shared" si="39"/>
        <v>1</v>
      </c>
      <c r="AF77">
        <v>2</v>
      </c>
      <c r="AG77">
        <f t="shared" si="40"/>
        <v>1</v>
      </c>
      <c r="AH77">
        <v>1</v>
      </c>
      <c r="AI77">
        <f t="shared" si="41"/>
        <v>1</v>
      </c>
      <c r="AJ77">
        <v>2</v>
      </c>
      <c r="AK77">
        <f t="shared" si="42"/>
        <v>1</v>
      </c>
      <c r="AL77">
        <v>1</v>
      </c>
      <c r="AM77">
        <f t="shared" si="43"/>
        <v>0</v>
      </c>
      <c r="AN77">
        <v>1</v>
      </c>
      <c r="AO77">
        <f t="shared" si="44"/>
        <v>1</v>
      </c>
      <c r="AP77">
        <v>1</v>
      </c>
      <c r="AQ77">
        <f t="shared" si="45"/>
        <v>1</v>
      </c>
      <c r="AR77">
        <v>2</v>
      </c>
      <c r="AS77">
        <f t="shared" si="46"/>
        <v>1</v>
      </c>
      <c r="AT77">
        <v>1</v>
      </c>
      <c r="AU77">
        <f t="shared" si="47"/>
        <v>0</v>
      </c>
      <c r="AV77" s="13">
        <f t="shared" si="26"/>
        <v>15</v>
      </c>
      <c r="AW77" s="1"/>
      <c r="AX77" s="13"/>
      <c r="AY77" s="3">
        <f t="shared" si="25"/>
        <v>15</v>
      </c>
      <c r="AZ77" s="1"/>
    </row>
    <row r="78" spans="1:52" x14ac:dyDescent="0.3">
      <c r="A78" s="30">
        <v>84</v>
      </c>
      <c r="B78" s="1"/>
      <c r="C78">
        <v>2</v>
      </c>
      <c r="D78" s="1"/>
      <c r="E78" s="2">
        <v>1</v>
      </c>
      <c r="F78">
        <v>1</v>
      </c>
      <c r="G78">
        <f t="shared" si="27"/>
        <v>1</v>
      </c>
      <c r="H78">
        <v>1</v>
      </c>
      <c r="I78">
        <f t="shared" si="28"/>
        <v>1</v>
      </c>
      <c r="J78">
        <v>1</v>
      </c>
      <c r="K78">
        <f t="shared" si="29"/>
        <v>1</v>
      </c>
      <c r="L78">
        <v>1</v>
      </c>
      <c r="M78">
        <f t="shared" si="30"/>
        <v>0</v>
      </c>
      <c r="N78">
        <v>2</v>
      </c>
      <c r="O78">
        <f t="shared" si="31"/>
        <v>1</v>
      </c>
      <c r="P78">
        <v>1</v>
      </c>
      <c r="Q78">
        <f t="shared" si="32"/>
        <v>1</v>
      </c>
      <c r="R78">
        <v>2</v>
      </c>
      <c r="S78">
        <f t="shared" si="33"/>
        <v>1</v>
      </c>
      <c r="T78">
        <v>2</v>
      </c>
      <c r="U78">
        <f t="shared" si="34"/>
        <v>1</v>
      </c>
      <c r="V78">
        <v>1</v>
      </c>
      <c r="W78">
        <f t="shared" si="35"/>
        <v>1</v>
      </c>
      <c r="X78">
        <v>1</v>
      </c>
      <c r="Y78">
        <f t="shared" si="36"/>
        <v>0</v>
      </c>
      <c r="Z78">
        <v>1</v>
      </c>
      <c r="AA78">
        <f t="shared" si="37"/>
        <v>0</v>
      </c>
      <c r="AB78">
        <v>1</v>
      </c>
      <c r="AC78">
        <f t="shared" si="38"/>
        <v>1</v>
      </c>
      <c r="AD78">
        <v>2</v>
      </c>
      <c r="AE78">
        <f t="shared" si="39"/>
        <v>0</v>
      </c>
      <c r="AF78">
        <v>2</v>
      </c>
      <c r="AG78">
        <f t="shared" si="40"/>
        <v>1</v>
      </c>
      <c r="AH78">
        <v>1</v>
      </c>
      <c r="AI78">
        <f t="shared" si="41"/>
        <v>1</v>
      </c>
      <c r="AJ78">
        <v>2</v>
      </c>
      <c r="AK78">
        <f t="shared" si="42"/>
        <v>1</v>
      </c>
      <c r="AL78">
        <v>2</v>
      </c>
      <c r="AM78">
        <f t="shared" si="43"/>
        <v>1</v>
      </c>
      <c r="AN78">
        <v>1</v>
      </c>
      <c r="AO78">
        <f t="shared" si="44"/>
        <v>1</v>
      </c>
      <c r="AP78">
        <v>1</v>
      </c>
      <c r="AQ78">
        <f t="shared" si="45"/>
        <v>1</v>
      </c>
      <c r="AR78">
        <v>2</v>
      </c>
      <c r="AS78">
        <f t="shared" si="46"/>
        <v>1</v>
      </c>
      <c r="AT78">
        <v>2</v>
      </c>
      <c r="AU78">
        <f t="shared" si="47"/>
        <v>1</v>
      </c>
      <c r="AV78" s="13">
        <f t="shared" si="26"/>
        <v>17</v>
      </c>
      <c r="AW78" s="1"/>
      <c r="AX78" s="13"/>
      <c r="AY78" s="3">
        <f t="shared" si="25"/>
        <v>17</v>
      </c>
      <c r="AZ78" s="1"/>
    </row>
    <row r="79" spans="1:52" x14ac:dyDescent="0.3">
      <c r="A79" s="30">
        <v>192</v>
      </c>
      <c r="B79" s="1"/>
      <c r="C79">
        <v>2</v>
      </c>
      <c r="D79" s="1"/>
      <c r="E79" s="2">
        <v>1</v>
      </c>
      <c r="F79">
        <v>1</v>
      </c>
      <c r="G79">
        <f t="shared" si="27"/>
        <v>1</v>
      </c>
      <c r="H79">
        <v>1</v>
      </c>
      <c r="I79">
        <f t="shared" si="28"/>
        <v>1</v>
      </c>
      <c r="J79">
        <v>1</v>
      </c>
      <c r="K79">
        <f t="shared" si="29"/>
        <v>1</v>
      </c>
      <c r="L79">
        <v>2</v>
      </c>
      <c r="M79">
        <f t="shared" si="30"/>
        <v>1</v>
      </c>
      <c r="N79">
        <v>2</v>
      </c>
      <c r="O79">
        <f t="shared" si="31"/>
        <v>1</v>
      </c>
      <c r="P79">
        <v>1</v>
      </c>
      <c r="Q79">
        <f t="shared" si="32"/>
        <v>1</v>
      </c>
      <c r="R79">
        <v>2</v>
      </c>
      <c r="S79">
        <f t="shared" si="33"/>
        <v>1</v>
      </c>
      <c r="T79">
        <v>1</v>
      </c>
      <c r="U79">
        <f t="shared" si="34"/>
        <v>0</v>
      </c>
      <c r="V79">
        <v>1</v>
      </c>
      <c r="W79">
        <f t="shared" si="35"/>
        <v>1</v>
      </c>
      <c r="X79">
        <v>1</v>
      </c>
      <c r="Y79">
        <f t="shared" si="36"/>
        <v>0</v>
      </c>
      <c r="Z79">
        <v>1</v>
      </c>
      <c r="AA79">
        <f t="shared" si="37"/>
        <v>0</v>
      </c>
      <c r="AB79">
        <v>1</v>
      </c>
      <c r="AC79">
        <f t="shared" si="38"/>
        <v>1</v>
      </c>
      <c r="AD79">
        <v>1</v>
      </c>
      <c r="AE79">
        <f t="shared" si="39"/>
        <v>1</v>
      </c>
      <c r="AF79">
        <v>2</v>
      </c>
      <c r="AG79">
        <f t="shared" si="40"/>
        <v>1</v>
      </c>
      <c r="AH79">
        <v>1</v>
      </c>
      <c r="AI79">
        <f t="shared" si="41"/>
        <v>1</v>
      </c>
      <c r="AJ79">
        <v>2</v>
      </c>
      <c r="AK79">
        <f t="shared" si="42"/>
        <v>1</v>
      </c>
      <c r="AL79">
        <v>2</v>
      </c>
      <c r="AM79">
        <f t="shared" si="43"/>
        <v>1</v>
      </c>
      <c r="AN79">
        <v>1</v>
      </c>
      <c r="AO79">
        <f t="shared" si="44"/>
        <v>1</v>
      </c>
      <c r="AP79">
        <v>1</v>
      </c>
      <c r="AQ79">
        <f t="shared" si="45"/>
        <v>1</v>
      </c>
      <c r="AR79">
        <v>2</v>
      </c>
      <c r="AS79">
        <f t="shared" si="46"/>
        <v>1</v>
      </c>
      <c r="AT79">
        <v>1</v>
      </c>
      <c r="AU79">
        <f t="shared" si="47"/>
        <v>0</v>
      </c>
      <c r="AV79" s="13">
        <f t="shared" si="26"/>
        <v>17</v>
      </c>
      <c r="AW79" s="1"/>
      <c r="AX79" s="13"/>
      <c r="AY79" s="3">
        <f t="shared" si="25"/>
        <v>17</v>
      </c>
      <c r="AZ79" s="1"/>
    </row>
    <row r="80" spans="1:52" x14ac:dyDescent="0.3">
      <c r="A80" s="30">
        <v>193</v>
      </c>
      <c r="B80" s="1"/>
      <c r="C80">
        <v>2</v>
      </c>
      <c r="D80" s="1"/>
      <c r="E80" s="2">
        <v>1</v>
      </c>
      <c r="F80">
        <v>1</v>
      </c>
      <c r="G80">
        <f t="shared" si="27"/>
        <v>1</v>
      </c>
      <c r="H80">
        <v>1</v>
      </c>
      <c r="I80">
        <f t="shared" si="28"/>
        <v>1</v>
      </c>
      <c r="J80">
        <v>1</v>
      </c>
      <c r="K80">
        <f t="shared" si="29"/>
        <v>1</v>
      </c>
      <c r="L80">
        <v>2</v>
      </c>
      <c r="M80">
        <f t="shared" si="30"/>
        <v>1</v>
      </c>
      <c r="N80">
        <v>1</v>
      </c>
      <c r="O80">
        <f t="shared" si="31"/>
        <v>0</v>
      </c>
      <c r="P80">
        <v>1</v>
      </c>
      <c r="Q80">
        <f t="shared" si="32"/>
        <v>1</v>
      </c>
      <c r="R80">
        <v>2</v>
      </c>
      <c r="S80">
        <f t="shared" si="33"/>
        <v>1</v>
      </c>
      <c r="T80">
        <v>2</v>
      </c>
      <c r="U80">
        <f t="shared" si="34"/>
        <v>1</v>
      </c>
      <c r="V80">
        <v>2</v>
      </c>
      <c r="W80">
        <f t="shared" si="35"/>
        <v>0</v>
      </c>
      <c r="X80">
        <v>2</v>
      </c>
      <c r="Y80">
        <f t="shared" si="36"/>
        <v>1</v>
      </c>
      <c r="Z80">
        <v>1</v>
      </c>
      <c r="AA80">
        <f t="shared" si="37"/>
        <v>0</v>
      </c>
      <c r="AB80">
        <v>1</v>
      </c>
      <c r="AC80">
        <f t="shared" si="38"/>
        <v>1</v>
      </c>
      <c r="AD80">
        <v>1</v>
      </c>
      <c r="AE80">
        <f t="shared" si="39"/>
        <v>1</v>
      </c>
      <c r="AF80">
        <v>2</v>
      </c>
      <c r="AG80">
        <f t="shared" si="40"/>
        <v>1</v>
      </c>
      <c r="AH80">
        <v>1</v>
      </c>
      <c r="AI80">
        <f t="shared" si="41"/>
        <v>1</v>
      </c>
      <c r="AJ80">
        <v>2</v>
      </c>
      <c r="AK80">
        <f t="shared" si="42"/>
        <v>1</v>
      </c>
      <c r="AL80">
        <v>1</v>
      </c>
      <c r="AM80">
        <f t="shared" si="43"/>
        <v>0</v>
      </c>
      <c r="AN80">
        <v>1</v>
      </c>
      <c r="AO80">
        <f t="shared" si="44"/>
        <v>1</v>
      </c>
      <c r="AP80">
        <v>1</v>
      </c>
      <c r="AQ80">
        <f t="shared" si="45"/>
        <v>1</v>
      </c>
      <c r="AR80">
        <v>2</v>
      </c>
      <c r="AS80">
        <f t="shared" si="46"/>
        <v>1</v>
      </c>
      <c r="AT80">
        <v>2</v>
      </c>
      <c r="AU80">
        <f t="shared" si="47"/>
        <v>1</v>
      </c>
      <c r="AV80" s="13">
        <f t="shared" si="26"/>
        <v>17</v>
      </c>
      <c r="AW80" s="1"/>
      <c r="AX80" s="13"/>
      <c r="AY80" s="3">
        <f t="shared" si="25"/>
        <v>17</v>
      </c>
      <c r="AZ80" s="1"/>
    </row>
    <row r="81" spans="1:52" x14ac:dyDescent="0.3">
      <c r="A81" s="30">
        <v>194</v>
      </c>
      <c r="B81" s="1"/>
      <c r="C81">
        <v>2</v>
      </c>
      <c r="D81" s="1"/>
      <c r="E81" s="2">
        <v>1</v>
      </c>
      <c r="F81">
        <v>1</v>
      </c>
      <c r="G81">
        <f t="shared" si="27"/>
        <v>1</v>
      </c>
      <c r="H81">
        <v>1</v>
      </c>
      <c r="I81">
        <f t="shared" si="28"/>
        <v>1</v>
      </c>
      <c r="J81">
        <v>1</v>
      </c>
      <c r="K81">
        <f t="shared" si="29"/>
        <v>1</v>
      </c>
      <c r="L81">
        <v>1</v>
      </c>
      <c r="M81">
        <f t="shared" si="30"/>
        <v>0</v>
      </c>
      <c r="N81">
        <v>1</v>
      </c>
      <c r="O81">
        <f t="shared" si="31"/>
        <v>0</v>
      </c>
      <c r="P81">
        <v>1</v>
      </c>
      <c r="Q81">
        <f t="shared" si="32"/>
        <v>1</v>
      </c>
      <c r="R81">
        <v>2</v>
      </c>
      <c r="S81">
        <f t="shared" si="33"/>
        <v>1</v>
      </c>
      <c r="T81">
        <v>2</v>
      </c>
      <c r="U81">
        <f t="shared" si="34"/>
        <v>1</v>
      </c>
      <c r="V81">
        <v>1</v>
      </c>
      <c r="W81">
        <f t="shared" si="35"/>
        <v>1</v>
      </c>
      <c r="X81">
        <v>2</v>
      </c>
      <c r="Y81">
        <f t="shared" si="36"/>
        <v>1</v>
      </c>
      <c r="Z81">
        <v>1</v>
      </c>
      <c r="AA81">
        <f t="shared" si="37"/>
        <v>0</v>
      </c>
      <c r="AB81">
        <v>1</v>
      </c>
      <c r="AC81">
        <f t="shared" si="38"/>
        <v>1</v>
      </c>
      <c r="AD81">
        <v>2</v>
      </c>
      <c r="AE81">
        <f t="shared" si="39"/>
        <v>0</v>
      </c>
      <c r="AF81">
        <v>2</v>
      </c>
      <c r="AG81">
        <f t="shared" si="40"/>
        <v>1</v>
      </c>
      <c r="AH81">
        <v>1</v>
      </c>
      <c r="AI81">
        <f t="shared" si="41"/>
        <v>1</v>
      </c>
      <c r="AJ81">
        <v>2</v>
      </c>
      <c r="AK81">
        <f t="shared" si="42"/>
        <v>1</v>
      </c>
      <c r="AL81">
        <v>2</v>
      </c>
      <c r="AM81">
        <f t="shared" si="43"/>
        <v>1</v>
      </c>
      <c r="AN81">
        <v>2</v>
      </c>
      <c r="AO81">
        <f t="shared" si="44"/>
        <v>0</v>
      </c>
      <c r="AP81">
        <v>1</v>
      </c>
      <c r="AQ81">
        <f t="shared" si="45"/>
        <v>1</v>
      </c>
      <c r="AR81">
        <v>2</v>
      </c>
      <c r="AS81">
        <f t="shared" si="46"/>
        <v>1</v>
      </c>
      <c r="AT81">
        <v>2</v>
      </c>
      <c r="AU81">
        <f t="shared" si="47"/>
        <v>1</v>
      </c>
      <c r="AV81" s="13">
        <f t="shared" si="26"/>
        <v>16</v>
      </c>
      <c r="AW81" s="1"/>
      <c r="AX81" s="13"/>
      <c r="AY81" s="3">
        <f t="shared" si="25"/>
        <v>16</v>
      </c>
      <c r="AZ81" s="1"/>
    </row>
    <row r="82" spans="1:52" x14ac:dyDescent="0.3">
      <c r="A82" s="30">
        <v>196</v>
      </c>
      <c r="B82" s="1"/>
      <c r="C82">
        <v>2</v>
      </c>
      <c r="D82" s="1"/>
      <c r="E82" s="2">
        <v>1</v>
      </c>
      <c r="F82">
        <v>1</v>
      </c>
      <c r="G82">
        <f t="shared" si="27"/>
        <v>1</v>
      </c>
      <c r="H82">
        <v>1</v>
      </c>
      <c r="I82">
        <f t="shared" si="28"/>
        <v>1</v>
      </c>
      <c r="J82">
        <v>1</v>
      </c>
      <c r="K82">
        <f t="shared" si="29"/>
        <v>1</v>
      </c>
      <c r="L82">
        <v>2</v>
      </c>
      <c r="M82">
        <f t="shared" si="30"/>
        <v>1</v>
      </c>
      <c r="N82">
        <v>2</v>
      </c>
      <c r="O82">
        <f t="shared" si="31"/>
        <v>1</v>
      </c>
      <c r="P82">
        <v>1</v>
      </c>
      <c r="Q82">
        <f t="shared" si="32"/>
        <v>1</v>
      </c>
      <c r="R82">
        <v>2</v>
      </c>
      <c r="S82">
        <f t="shared" si="33"/>
        <v>1</v>
      </c>
      <c r="T82">
        <v>2</v>
      </c>
      <c r="U82">
        <f t="shared" si="34"/>
        <v>1</v>
      </c>
      <c r="V82">
        <v>1</v>
      </c>
      <c r="W82">
        <f t="shared" si="35"/>
        <v>1</v>
      </c>
      <c r="X82">
        <v>1</v>
      </c>
      <c r="Y82">
        <f t="shared" si="36"/>
        <v>0</v>
      </c>
      <c r="Z82">
        <v>1</v>
      </c>
      <c r="AA82">
        <f t="shared" si="37"/>
        <v>0</v>
      </c>
      <c r="AB82">
        <v>1</v>
      </c>
      <c r="AC82">
        <f t="shared" si="38"/>
        <v>1</v>
      </c>
      <c r="AD82">
        <v>1</v>
      </c>
      <c r="AE82">
        <f t="shared" si="39"/>
        <v>1</v>
      </c>
      <c r="AF82">
        <v>2</v>
      </c>
      <c r="AG82">
        <f t="shared" si="40"/>
        <v>1</v>
      </c>
      <c r="AH82">
        <v>1</v>
      </c>
      <c r="AI82">
        <f t="shared" si="41"/>
        <v>1</v>
      </c>
      <c r="AJ82">
        <v>2</v>
      </c>
      <c r="AK82">
        <f t="shared" si="42"/>
        <v>1</v>
      </c>
      <c r="AL82">
        <v>1</v>
      </c>
      <c r="AM82">
        <f t="shared" si="43"/>
        <v>0</v>
      </c>
      <c r="AN82">
        <v>1</v>
      </c>
      <c r="AO82">
        <f t="shared" si="44"/>
        <v>1</v>
      </c>
      <c r="AP82">
        <v>1</v>
      </c>
      <c r="AQ82">
        <f t="shared" si="45"/>
        <v>1</v>
      </c>
      <c r="AR82">
        <v>2</v>
      </c>
      <c r="AS82">
        <f t="shared" si="46"/>
        <v>1</v>
      </c>
      <c r="AT82">
        <v>1</v>
      </c>
      <c r="AU82">
        <f t="shared" si="47"/>
        <v>0</v>
      </c>
      <c r="AV82" s="13">
        <f t="shared" si="26"/>
        <v>17</v>
      </c>
      <c r="AW82" s="1"/>
      <c r="AX82" s="13"/>
      <c r="AY82" s="3">
        <f t="shared" si="25"/>
        <v>17</v>
      </c>
      <c r="AZ82" s="1"/>
    </row>
    <row r="83" spans="1:52" x14ac:dyDescent="0.3">
      <c r="A83" s="30">
        <v>197</v>
      </c>
      <c r="B83" s="1"/>
      <c r="C83">
        <v>2</v>
      </c>
      <c r="D83" s="1"/>
      <c r="E83" s="2">
        <v>1</v>
      </c>
      <c r="F83">
        <v>1</v>
      </c>
      <c r="G83">
        <f t="shared" si="27"/>
        <v>1</v>
      </c>
      <c r="H83">
        <v>2</v>
      </c>
      <c r="I83">
        <f t="shared" si="28"/>
        <v>0</v>
      </c>
      <c r="J83">
        <v>1</v>
      </c>
      <c r="K83">
        <f t="shared" si="29"/>
        <v>1</v>
      </c>
      <c r="L83">
        <v>2</v>
      </c>
      <c r="M83">
        <f t="shared" si="30"/>
        <v>1</v>
      </c>
      <c r="N83">
        <v>2</v>
      </c>
      <c r="O83">
        <f t="shared" si="31"/>
        <v>1</v>
      </c>
      <c r="P83">
        <v>1</v>
      </c>
      <c r="Q83">
        <f t="shared" si="32"/>
        <v>1</v>
      </c>
      <c r="R83">
        <v>2</v>
      </c>
      <c r="S83">
        <f t="shared" si="33"/>
        <v>1</v>
      </c>
      <c r="T83">
        <v>2</v>
      </c>
      <c r="U83">
        <f t="shared" si="34"/>
        <v>1</v>
      </c>
      <c r="V83">
        <v>2</v>
      </c>
      <c r="W83">
        <f t="shared" si="35"/>
        <v>0</v>
      </c>
      <c r="X83">
        <v>1</v>
      </c>
      <c r="Y83">
        <f t="shared" si="36"/>
        <v>0</v>
      </c>
      <c r="Z83">
        <v>1</v>
      </c>
      <c r="AA83">
        <f t="shared" si="37"/>
        <v>0</v>
      </c>
      <c r="AB83">
        <v>1</v>
      </c>
      <c r="AC83">
        <f t="shared" si="38"/>
        <v>1</v>
      </c>
      <c r="AD83">
        <v>1</v>
      </c>
      <c r="AE83">
        <f t="shared" si="39"/>
        <v>1</v>
      </c>
      <c r="AF83">
        <v>2</v>
      </c>
      <c r="AG83">
        <f t="shared" si="40"/>
        <v>1</v>
      </c>
      <c r="AH83">
        <v>1</v>
      </c>
      <c r="AI83">
        <f t="shared" si="41"/>
        <v>1</v>
      </c>
      <c r="AJ83">
        <v>2</v>
      </c>
      <c r="AK83">
        <f t="shared" si="42"/>
        <v>1</v>
      </c>
      <c r="AL83">
        <v>2</v>
      </c>
      <c r="AM83">
        <f t="shared" si="43"/>
        <v>1</v>
      </c>
      <c r="AN83">
        <v>1</v>
      </c>
      <c r="AO83">
        <f t="shared" si="44"/>
        <v>1</v>
      </c>
      <c r="AP83">
        <v>1</v>
      </c>
      <c r="AQ83">
        <f t="shared" si="45"/>
        <v>1</v>
      </c>
      <c r="AR83">
        <v>2</v>
      </c>
      <c r="AS83">
        <f t="shared" si="46"/>
        <v>1</v>
      </c>
      <c r="AT83">
        <v>1</v>
      </c>
      <c r="AU83">
        <f t="shared" si="47"/>
        <v>0</v>
      </c>
      <c r="AV83" s="13">
        <f t="shared" si="26"/>
        <v>16</v>
      </c>
      <c r="AW83" s="1"/>
      <c r="AX83" s="13"/>
      <c r="AY83" s="3">
        <f t="shared" si="25"/>
        <v>16</v>
      </c>
      <c r="AZ83" s="1"/>
    </row>
    <row r="84" spans="1:52" x14ac:dyDescent="0.3">
      <c r="A84" s="30">
        <v>89</v>
      </c>
      <c r="B84" s="1"/>
      <c r="C84">
        <v>3</v>
      </c>
      <c r="D84" s="1"/>
      <c r="E84" s="2">
        <v>1</v>
      </c>
      <c r="F84">
        <v>2</v>
      </c>
      <c r="G84">
        <f t="shared" si="27"/>
        <v>0</v>
      </c>
      <c r="H84">
        <v>1</v>
      </c>
      <c r="I84">
        <f t="shared" si="28"/>
        <v>1</v>
      </c>
      <c r="J84">
        <v>1</v>
      </c>
      <c r="K84">
        <f t="shared" si="29"/>
        <v>1</v>
      </c>
      <c r="L84">
        <v>1</v>
      </c>
      <c r="M84">
        <f t="shared" si="30"/>
        <v>0</v>
      </c>
      <c r="N84">
        <v>2</v>
      </c>
      <c r="O84">
        <f t="shared" si="31"/>
        <v>1</v>
      </c>
      <c r="P84">
        <v>1</v>
      </c>
      <c r="Q84">
        <f t="shared" si="32"/>
        <v>1</v>
      </c>
      <c r="R84">
        <v>2</v>
      </c>
      <c r="S84">
        <f t="shared" si="33"/>
        <v>1</v>
      </c>
      <c r="T84">
        <v>2</v>
      </c>
      <c r="U84">
        <f t="shared" si="34"/>
        <v>1</v>
      </c>
      <c r="V84">
        <v>1</v>
      </c>
      <c r="W84">
        <f t="shared" si="35"/>
        <v>1</v>
      </c>
      <c r="X84">
        <v>1</v>
      </c>
      <c r="Y84">
        <f t="shared" si="36"/>
        <v>0</v>
      </c>
      <c r="Z84">
        <v>1</v>
      </c>
      <c r="AA84">
        <f t="shared" si="37"/>
        <v>0</v>
      </c>
      <c r="AB84">
        <v>1</v>
      </c>
      <c r="AC84">
        <f t="shared" si="38"/>
        <v>1</v>
      </c>
      <c r="AD84">
        <v>1</v>
      </c>
      <c r="AE84">
        <f t="shared" si="39"/>
        <v>1</v>
      </c>
      <c r="AF84">
        <v>2</v>
      </c>
      <c r="AG84">
        <f t="shared" si="40"/>
        <v>1</v>
      </c>
      <c r="AH84">
        <v>1</v>
      </c>
      <c r="AI84">
        <f t="shared" si="41"/>
        <v>1</v>
      </c>
      <c r="AJ84">
        <v>1</v>
      </c>
      <c r="AK84">
        <f t="shared" si="42"/>
        <v>0</v>
      </c>
      <c r="AL84">
        <v>2</v>
      </c>
      <c r="AM84">
        <f t="shared" si="43"/>
        <v>1</v>
      </c>
      <c r="AN84">
        <v>1</v>
      </c>
      <c r="AO84">
        <f t="shared" si="44"/>
        <v>1</v>
      </c>
      <c r="AP84">
        <v>1</v>
      </c>
      <c r="AQ84">
        <f t="shared" si="45"/>
        <v>1</v>
      </c>
      <c r="AR84">
        <v>2</v>
      </c>
      <c r="AS84">
        <f t="shared" si="46"/>
        <v>1</v>
      </c>
      <c r="AT84">
        <v>1</v>
      </c>
      <c r="AU84">
        <f t="shared" si="47"/>
        <v>0</v>
      </c>
      <c r="AV84" s="13">
        <f t="shared" si="26"/>
        <v>15</v>
      </c>
      <c r="AW84" s="1"/>
      <c r="AX84" s="13">
        <f>AV84</f>
        <v>15</v>
      </c>
      <c r="AY84" s="3"/>
      <c r="AZ84" s="1"/>
    </row>
    <row r="85" spans="1:52" x14ac:dyDescent="0.3">
      <c r="A85" s="30">
        <v>90</v>
      </c>
      <c r="B85" s="1"/>
      <c r="C85">
        <v>3</v>
      </c>
      <c r="D85" s="1"/>
      <c r="E85" s="32">
        <v>1</v>
      </c>
      <c r="F85" s="31">
        <v>1</v>
      </c>
      <c r="G85">
        <f t="shared" si="27"/>
        <v>1</v>
      </c>
      <c r="H85" s="31">
        <v>2</v>
      </c>
      <c r="I85">
        <f t="shared" si="28"/>
        <v>0</v>
      </c>
      <c r="J85" s="31">
        <v>1</v>
      </c>
      <c r="K85">
        <f t="shared" si="29"/>
        <v>1</v>
      </c>
      <c r="L85" s="31">
        <v>1</v>
      </c>
      <c r="M85">
        <f t="shared" si="30"/>
        <v>0</v>
      </c>
      <c r="N85" s="31">
        <v>2</v>
      </c>
      <c r="O85">
        <f t="shared" si="31"/>
        <v>1</v>
      </c>
      <c r="P85" s="31">
        <v>1</v>
      </c>
      <c r="Q85">
        <f t="shared" si="32"/>
        <v>1</v>
      </c>
      <c r="R85" s="31">
        <v>2</v>
      </c>
      <c r="S85">
        <f t="shared" si="33"/>
        <v>1</v>
      </c>
      <c r="T85" s="31">
        <v>2</v>
      </c>
      <c r="U85">
        <f t="shared" si="34"/>
        <v>1</v>
      </c>
      <c r="V85" s="31">
        <v>2</v>
      </c>
      <c r="W85">
        <f t="shared" si="35"/>
        <v>0</v>
      </c>
      <c r="X85" s="31">
        <v>2</v>
      </c>
      <c r="Y85">
        <f t="shared" si="36"/>
        <v>1</v>
      </c>
      <c r="Z85" s="31" t="s">
        <v>668</v>
      </c>
      <c r="AA85">
        <f t="shared" si="37"/>
        <v>0</v>
      </c>
      <c r="AB85" s="31">
        <v>1</v>
      </c>
      <c r="AC85">
        <f t="shared" si="38"/>
        <v>1</v>
      </c>
      <c r="AD85" s="31">
        <v>1</v>
      </c>
      <c r="AE85">
        <f t="shared" si="39"/>
        <v>1</v>
      </c>
      <c r="AF85" s="31">
        <v>2</v>
      </c>
      <c r="AG85">
        <f t="shared" si="40"/>
        <v>1</v>
      </c>
      <c r="AH85" s="31">
        <v>1</v>
      </c>
      <c r="AI85">
        <f t="shared" si="41"/>
        <v>1</v>
      </c>
      <c r="AJ85" s="31">
        <v>2</v>
      </c>
      <c r="AK85">
        <f t="shared" si="42"/>
        <v>1</v>
      </c>
      <c r="AL85" s="31">
        <v>2</v>
      </c>
      <c r="AM85">
        <f t="shared" si="43"/>
        <v>1</v>
      </c>
      <c r="AN85" s="31">
        <v>2</v>
      </c>
      <c r="AO85">
        <f t="shared" si="44"/>
        <v>0</v>
      </c>
      <c r="AP85" s="31">
        <v>2</v>
      </c>
      <c r="AQ85">
        <f t="shared" si="45"/>
        <v>0</v>
      </c>
      <c r="AR85" s="31">
        <v>2</v>
      </c>
      <c r="AS85">
        <f t="shared" si="46"/>
        <v>1</v>
      </c>
      <c r="AT85" s="31">
        <v>2</v>
      </c>
      <c r="AU85">
        <f t="shared" si="47"/>
        <v>1</v>
      </c>
      <c r="AV85" s="49"/>
      <c r="AW85" s="1"/>
      <c r="AX85" s="13"/>
      <c r="AY85" s="3"/>
      <c r="AZ85" s="1"/>
    </row>
    <row r="86" spans="1:52" x14ac:dyDescent="0.3">
      <c r="A86" s="30">
        <v>91</v>
      </c>
      <c r="B86" s="1"/>
      <c r="C86">
        <v>3</v>
      </c>
      <c r="D86" s="1"/>
      <c r="E86" s="2">
        <v>1</v>
      </c>
      <c r="F86">
        <v>1</v>
      </c>
      <c r="G86">
        <f t="shared" si="27"/>
        <v>1</v>
      </c>
      <c r="H86">
        <v>1</v>
      </c>
      <c r="I86">
        <f t="shared" si="28"/>
        <v>1</v>
      </c>
      <c r="J86">
        <v>1</v>
      </c>
      <c r="K86">
        <f t="shared" si="29"/>
        <v>1</v>
      </c>
      <c r="L86">
        <v>1</v>
      </c>
      <c r="M86">
        <f t="shared" si="30"/>
        <v>0</v>
      </c>
      <c r="N86">
        <v>2</v>
      </c>
      <c r="O86">
        <f t="shared" si="31"/>
        <v>1</v>
      </c>
      <c r="P86">
        <v>1</v>
      </c>
      <c r="Q86">
        <f t="shared" si="32"/>
        <v>1</v>
      </c>
      <c r="R86">
        <v>2</v>
      </c>
      <c r="S86">
        <f t="shared" si="33"/>
        <v>1</v>
      </c>
      <c r="T86">
        <v>2</v>
      </c>
      <c r="U86">
        <f t="shared" si="34"/>
        <v>1</v>
      </c>
      <c r="V86">
        <v>1</v>
      </c>
      <c r="W86">
        <f t="shared" si="35"/>
        <v>1</v>
      </c>
      <c r="X86">
        <v>1</v>
      </c>
      <c r="Y86">
        <f t="shared" si="36"/>
        <v>0</v>
      </c>
      <c r="Z86">
        <v>1</v>
      </c>
      <c r="AA86">
        <f t="shared" si="37"/>
        <v>0</v>
      </c>
      <c r="AB86">
        <v>1</v>
      </c>
      <c r="AC86">
        <f t="shared" si="38"/>
        <v>1</v>
      </c>
      <c r="AD86">
        <v>1</v>
      </c>
      <c r="AE86">
        <f t="shared" si="39"/>
        <v>1</v>
      </c>
      <c r="AF86">
        <v>2</v>
      </c>
      <c r="AG86">
        <f t="shared" si="40"/>
        <v>1</v>
      </c>
      <c r="AH86">
        <v>1</v>
      </c>
      <c r="AI86">
        <f t="shared" si="41"/>
        <v>1</v>
      </c>
      <c r="AJ86">
        <v>2</v>
      </c>
      <c r="AK86">
        <f t="shared" si="42"/>
        <v>1</v>
      </c>
      <c r="AL86">
        <v>2</v>
      </c>
      <c r="AM86">
        <f t="shared" si="43"/>
        <v>1</v>
      </c>
      <c r="AN86">
        <v>1</v>
      </c>
      <c r="AO86">
        <f t="shared" si="44"/>
        <v>1</v>
      </c>
      <c r="AP86">
        <v>1</v>
      </c>
      <c r="AQ86">
        <f t="shared" si="45"/>
        <v>1</v>
      </c>
      <c r="AR86">
        <v>2</v>
      </c>
      <c r="AS86">
        <f t="shared" si="46"/>
        <v>1</v>
      </c>
      <c r="AT86">
        <v>1</v>
      </c>
      <c r="AU86">
        <f t="shared" si="47"/>
        <v>0</v>
      </c>
      <c r="AV86" s="13">
        <f t="shared" ref="AV86:AV105" si="48">SUM(G86,I86,K86,M86,O86,Q86,S86,U86,W86,Y86,AA86,AC86,AE86,AG86,AI86,AK86,AM86,AO86,AQ86,AS86,AU86)</f>
        <v>17</v>
      </c>
      <c r="AW86" s="1"/>
      <c r="AX86" s="13">
        <f t="shared" ref="AX86:AX114" si="49">AV86</f>
        <v>17</v>
      </c>
      <c r="AY86" s="3"/>
      <c r="AZ86" s="1"/>
    </row>
    <row r="87" spans="1:52" x14ac:dyDescent="0.3">
      <c r="A87" s="30">
        <v>93</v>
      </c>
      <c r="B87" s="1"/>
      <c r="C87">
        <v>3</v>
      </c>
      <c r="D87" s="1"/>
      <c r="E87" s="2">
        <v>1</v>
      </c>
      <c r="F87">
        <v>1</v>
      </c>
      <c r="G87">
        <f t="shared" si="27"/>
        <v>1</v>
      </c>
      <c r="H87">
        <v>1</v>
      </c>
      <c r="I87">
        <f t="shared" si="28"/>
        <v>1</v>
      </c>
      <c r="J87">
        <v>1</v>
      </c>
      <c r="K87">
        <f t="shared" si="29"/>
        <v>1</v>
      </c>
      <c r="L87">
        <v>2</v>
      </c>
      <c r="M87">
        <f t="shared" si="30"/>
        <v>1</v>
      </c>
      <c r="N87">
        <v>2</v>
      </c>
      <c r="O87">
        <f t="shared" si="31"/>
        <v>1</v>
      </c>
      <c r="P87">
        <v>2</v>
      </c>
      <c r="Q87">
        <f t="shared" si="32"/>
        <v>0</v>
      </c>
      <c r="R87">
        <v>2</v>
      </c>
      <c r="S87">
        <f t="shared" si="33"/>
        <v>1</v>
      </c>
      <c r="T87">
        <v>2</v>
      </c>
      <c r="U87">
        <f t="shared" si="34"/>
        <v>1</v>
      </c>
      <c r="V87">
        <v>2</v>
      </c>
      <c r="W87">
        <f t="shared" si="35"/>
        <v>0</v>
      </c>
      <c r="X87">
        <v>1</v>
      </c>
      <c r="Y87">
        <f t="shared" si="36"/>
        <v>0</v>
      </c>
      <c r="Z87">
        <v>2</v>
      </c>
      <c r="AA87">
        <f t="shared" si="37"/>
        <v>1</v>
      </c>
      <c r="AB87">
        <v>1</v>
      </c>
      <c r="AC87">
        <f t="shared" si="38"/>
        <v>1</v>
      </c>
      <c r="AD87">
        <v>1</v>
      </c>
      <c r="AE87">
        <f t="shared" si="39"/>
        <v>1</v>
      </c>
      <c r="AF87">
        <v>2</v>
      </c>
      <c r="AG87">
        <f t="shared" si="40"/>
        <v>1</v>
      </c>
      <c r="AH87">
        <v>1</v>
      </c>
      <c r="AI87">
        <f t="shared" si="41"/>
        <v>1</v>
      </c>
      <c r="AJ87">
        <v>2</v>
      </c>
      <c r="AK87">
        <f t="shared" si="42"/>
        <v>1</v>
      </c>
      <c r="AL87">
        <v>2</v>
      </c>
      <c r="AM87">
        <f t="shared" si="43"/>
        <v>1</v>
      </c>
      <c r="AN87">
        <v>1</v>
      </c>
      <c r="AO87">
        <f t="shared" si="44"/>
        <v>1</v>
      </c>
      <c r="AP87">
        <v>1</v>
      </c>
      <c r="AQ87">
        <f t="shared" si="45"/>
        <v>1</v>
      </c>
      <c r="AR87">
        <v>2</v>
      </c>
      <c r="AS87">
        <f t="shared" si="46"/>
        <v>1</v>
      </c>
      <c r="AT87">
        <v>2</v>
      </c>
      <c r="AU87">
        <f t="shared" si="47"/>
        <v>1</v>
      </c>
      <c r="AV87" s="13">
        <f t="shared" si="48"/>
        <v>18</v>
      </c>
      <c r="AW87" s="1"/>
      <c r="AX87" s="13">
        <f t="shared" si="49"/>
        <v>18</v>
      </c>
      <c r="AY87" s="3"/>
      <c r="AZ87" s="1"/>
    </row>
    <row r="88" spans="1:52" x14ac:dyDescent="0.3">
      <c r="A88" s="30">
        <v>100</v>
      </c>
      <c r="B88" s="1"/>
      <c r="C88">
        <v>3</v>
      </c>
      <c r="D88" s="1"/>
      <c r="E88" s="2">
        <v>1</v>
      </c>
      <c r="F88">
        <v>1</v>
      </c>
      <c r="G88">
        <f t="shared" si="27"/>
        <v>1</v>
      </c>
      <c r="H88">
        <v>1</v>
      </c>
      <c r="I88">
        <f t="shared" si="28"/>
        <v>1</v>
      </c>
      <c r="J88">
        <v>2</v>
      </c>
      <c r="K88">
        <f t="shared" si="29"/>
        <v>0</v>
      </c>
      <c r="L88">
        <v>2</v>
      </c>
      <c r="M88">
        <f t="shared" si="30"/>
        <v>1</v>
      </c>
      <c r="N88">
        <v>2</v>
      </c>
      <c r="O88">
        <f t="shared" si="31"/>
        <v>1</v>
      </c>
      <c r="P88">
        <v>1</v>
      </c>
      <c r="Q88">
        <f t="shared" si="32"/>
        <v>1</v>
      </c>
      <c r="R88">
        <v>2</v>
      </c>
      <c r="S88">
        <f t="shared" si="33"/>
        <v>1</v>
      </c>
      <c r="T88">
        <v>2</v>
      </c>
      <c r="U88">
        <f t="shared" si="34"/>
        <v>1</v>
      </c>
      <c r="V88">
        <v>1</v>
      </c>
      <c r="W88">
        <f t="shared" si="35"/>
        <v>1</v>
      </c>
      <c r="X88">
        <v>2</v>
      </c>
      <c r="Y88">
        <f t="shared" si="36"/>
        <v>1</v>
      </c>
      <c r="Z88">
        <v>1</v>
      </c>
      <c r="AA88">
        <f t="shared" si="37"/>
        <v>0</v>
      </c>
      <c r="AB88">
        <v>1</v>
      </c>
      <c r="AC88">
        <f t="shared" si="38"/>
        <v>1</v>
      </c>
      <c r="AD88">
        <v>2</v>
      </c>
      <c r="AE88">
        <f t="shared" si="39"/>
        <v>0</v>
      </c>
      <c r="AF88">
        <v>2</v>
      </c>
      <c r="AG88">
        <f t="shared" si="40"/>
        <v>1</v>
      </c>
      <c r="AH88">
        <v>2</v>
      </c>
      <c r="AI88">
        <f t="shared" si="41"/>
        <v>0</v>
      </c>
      <c r="AJ88">
        <v>2</v>
      </c>
      <c r="AK88">
        <f t="shared" si="42"/>
        <v>1</v>
      </c>
      <c r="AL88">
        <v>2</v>
      </c>
      <c r="AM88">
        <f t="shared" si="43"/>
        <v>1</v>
      </c>
      <c r="AN88">
        <v>1</v>
      </c>
      <c r="AO88">
        <f t="shared" si="44"/>
        <v>1</v>
      </c>
      <c r="AP88">
        <v>1</v>
      </c>
      <c r="AQ88">
        <f t="shared" si="45"/>
        <v>1</v>
      </c>
      <c r="AR88">
        <v>2</v>
      </c>
      <c r="AS88">
        <f t="shared" si="46"/>
        <v>1</v>
      </c>
      <c r="AT88">
        <v>2</v>
      </c>
      <c r="AU88">
        <f t="shared" si="47"/>
        <v>1</v>
      </c>
      <c r="AV88" s="13">
        <f t="shared" si="48"/>
        <v>17</v>
      </c>
      <c r="AW88" s="1"/>
      <c r="AX88" s="13">
        <f t="shared" si="49"/>
        <v>17</v>
      </c>
      <c r="AY88" s="3"/>
      <c r="AZ88" s="1"/>
    </row>
    <row r="89" spans="1:52" x14ac:dyDescent="0.3">
      <c r="A89" s="30">
        <v>101</v>
      </c>
      <c r="B89" s="1"/>
      <c r="C89">
        <v>3</v>
      </c>
      <c r="D89" s="1"/>
      <c r="E89" s="2">
        <v>1</v>
      </c>
      <c r="F89">
        <v>1</v>
      </c>
      <c r="G89">
        <f t="shared" si="27"/>
        <v>1</v>
      </c>
      <c r="H89">
        <v>2</v>
      </c>
      <c r="I89">
        <f t="shared" si="28"/>
        <v>0</v>
      </c>
      <c r="J89">
        <v>1</v>
      </c>
      <c r="K89">
        <f t="shared" si="29"/>
        <v>1</v>
      </c>
      <c r="L89">
        <v>2</v>
      </c>
      <c r="M89">
        <f t="shared" si="30"/>
        <v>1</v>
      </c>
      <c r="N89">
        <v>1</v>
      </c>
      <c r="O89">
        <f t="shared" si="31"/>
        <v>0</v>
      </c>
      <c r="P89">
        <v>1</v>
      </c>
      <c r="Q89">
        <f t="shared" si="32"/>
        <v>1</v>
      </c>
      <c r="R89">
        <v>2</v>
      </c>
      <c r="S89">
        <f t="shared" si="33"/>
        <v>1</v>
      </c>
      <c r="T89">
        <v>2</v>
      </c>
      <c r="U89">
        <f t="shared" si="34"/>
        <v>1</v>
      </c>
      <c r="V89">
        <v>2</v>
      </c>
      <c r="W89">
        <f t="shared" si="35"/>
        <v>0</v>
      </c>
      <c r="X89">
        <v>1</v>
      </c>
      <c r="Y89">
        <f t="shared" si="36"/>
        <v>0</v>
      </c>
      <c r="Z89">
        <v>1</v>
      </c>
      <c r="AA89">
        <f t="shared" si="37"/>
        <v>0</v>
      </c>
      <c r="AB89">
        <v>1</v>
      </c>
      <c r="AC89">
        <f t="shared" si="38"/>
        <v>1</v>
      </c>
      <c r="AD89">
        <v>1</v>
      </c>
      <c r="AE89">
        <f t="shared" si="39"/>
        <v>1</v>
      </c>
      <c r="AF89">
        <v>2</v>
      </c>
      <c r="AG89">
        <f t="shared" si="40"/>
        <v>1</v>
      </c>
      <c r="AH89">
        <v>1</v>
      </c>
      <c r="AI89">
        <f t="shared" si="41"/>
        <v>1</v>
      </c>
      <c r="AJ89">
        <v>2</v>
      </c>
      <c r="AK89">
        <f t="shared" si="42"/>
        <v>1</v>
      </c>
      <c r="AL89">
        <v>2</v>
      </c>
      <c r="AM89">
        <f t="shared" si="43"/>
        <v>1</v>
      </c>
      <c r="AN89">
        <v>1</v>
      </c>
      <c r="AO89">
        <f t="shared" si="44"/>
        <v>1</v>
      </c>
      <c r="AP89">
        <v>1</v>
      </c>
      <c r="AQ89">
        <f t="shared" si="45"/>
        <v>1</v>
      </c>
      <c r="AR89">
        <v>2</v>
      </c>
      <c r="AS89">
        <f t="shared" si="46"/>
        <v>1</v>
      </c>
      <c r="AT89">
        <v>1</v>
      </c>
      <c r="AU89">
        <f t="shared" si="47"/>
        <v>0</v>
      </c>
      <c r="AV89" s="13">
        <f t="shared" si="48"/>
        <v>15</v>
      </c>
      <c r="AW89" s="1"/>
      <c r="AX89" s="13">
        <f t="shared" si="49"/>
        <v>15</v>
      </c>
      <c r="AY89" s="3"/>
      <c r="AZ89" s="1"/>
    </row>
    <row r="90" spans="1:52" x14ac:dyDescent="0.3">
      <c r="A90" s="30">
        <v>102</v>
      </c>
      <c r="B90" s="1"/>
      <c r="C90">
        <v>3</v>
      </c>
      <c r="D90" s="1"/>
      <c r="E90" s="2">
        <v>1</v>
      </c>
      <c r="F90">
        <v>1</v>
      </c>
      <c r="G90">
        <f t="shared" si="27"/>
        <v>1</v>
      </c>
      <c r="H90">
        <v>1</v>
      </c>
      <c r="I90">
        <f t="shared" si="28"/>
        <v>1</v>
      </c>
      <c r="J90">
        <v>1</v>
      </c>
      <c r="K90">
        <f t="shared" si="29"/>
        <v>1</v>
      </c>
      <c r="L90">
        <v>2</v>
      </c>
      <c r="M90">
        <f t="shared" si="30"/>
        <v>1</v>
      </c>
      <c r="N90">
        <v>1</v>
      </c>
      <c r="O90">
        <f t="shared" si="31"/>
        <v>0</v>
      </c>
      <c r="P90">
        <v>1</v>
      </c>
      <c r="Q90">
        <f t="shared" si="32"/>
        <v>1</v>
      </c>
      <c r="R90">
        <v>2</v>
      </c>
      <c r="S90">
        <f t="shared" si="33"/>
        <v>1</v>
      </c>
      <c r="T90">
        <v>2</v>
      </c>
      <c r="U90">
        <f t="shared" si="34"/>
        <v>1</v>
      </c>
      <c r="V90">
        <v>2</v>
      </c>
      <c r="W90">
        <f t="shared" si="35"/>
        <v>0</v>
      </c>
      <c r="X90">
        <v>1</v>
      </c>
      <c r="Y90">
        <f t="shared" si="36"/>
        <v>0</v>
      </c>
      <c r="Z90">
        <v>2</v>
      </c>
      <c r="AA90">
        <f t="shared" si="37"/>
        <v>1</v>
      </c>
      <c r="AB90">
        <v>1</v>
      </c>
      <c r="AC90">
        <f t="shared" si="38"/>
        <v>1</v>
      </c>
      <c r="AD90">
        <v>2</v>
      </c>
      <c r="AE90">
        <f t="shared" si="39"/>
        <v>0</v>
      </c>
      <c r="AF90">
        <v>2</v>
      </c>
      <c r="AG90">
        <f t="shared" si="40"/>
        <v>1</v>
      </c>
      <c r="AH90">
        <v>2</v>
      </c>
      <c r="AI90">
        <f t="shared" si="41"/>
        <v>0</v>
      </c>
      <c r="AJ90">
        <v>2</v>
      </c>
      <c r="AK90">
        <f t="shared" si="42"/>
        <v>1</v>
      </c>
      <c r="AL90">
        <v>2</v>
      </c>
      <c r="AM90">
        <f t="shared" si="43"/>
        <v>1</v>
      </c>
      <c r="AN90">
        <v>1</v>
      </c>
      <c r="AO90">
        <f t="shared" si="44"/>
        <v>1</v>
      </c>
      <c r="AP90">
        <v>1</v>
      </c>
      <c r="AQ90">
        <f t="shared" si="45"/>
        <v>1</v>
      </c>
      <c r="AR90">
        <v>2</v>
      </c>
      <c r="AS90">
        <f t="shared" si="46"/>
        <v>1</v>
      </c>
      <c r="AT90">
        <v>2</v>
      </c>
      <c r="AU90">
        <f t="shared" si="47"/>
        <v>1</v>
      </c>
      <c r="AV90" s="13">
        <f t="shared" si="48"/>
        <v>16</v>
      </c>
      <c r="AW90" s="1"/>
      <c r="AX90" s="13">
        <f t="shared" si="49"/>
        <v>16</v>
      </c>
      <c r="AY90" s="3"/>
      <c r="AZ90" s="1"/>
    </row>
    <row r="91" spans="1:52" x14ac:dyDescent="0.3">
      <c r="A91" s="30">
        <v>103</v>
      </c>
      <c r="B91" s="1"/>
      <c r="C91">
        <v>3</v>
      </c>
      <c r="D91" s="1"/>
      <c r="E91" s="2">
        <v>1</v>
      </c>
      <c r="F91">
        <v>1</v>
      </c>
      <c r="G91">
        <f t="shared" si="27"/>
        <v>1</v>
      </c>
      <c r="H91">
        <v>1</v>
      </c>
      <c r="I91">
        <f t="shared" si="28"/>
        <v>1</v>
      </c>
      <c r="J91">
        <v>1</v>
      </c>
      <c r="K91">
        <f t="shared" si="29"/>
        <v>1</v>
      </c>
      <c r="L91">
        <v>2</v>
      </c>
      <c r="M91">
        <f t="shared" si="30"/>
        <v>1</v>
      </c>
      <c r="N91">
        <v>2</v>
      </c>
      <c r="O91">
        <f t="shared" si="31"/>
        <v>1</v>
      </c>
      <c r="P91">
        <v>1</v>
      </c>
      <c r="Q91">
        <f t="shared" si="32"/>
        <v>1</v>
      </c>
      <c r="R91">
        <v>2</v>
      </c>
      <c r="S91">
        <f t="shared" si="33"/>
        <v>1</v>
      </c>
      <c r="T91">
        <v>2</v>
      </c>
      <c r="U91">
        <f t="shared" si="34"/>
        <v>1</v>
      </c>
      <c r="V91">
        <v>2</v>
      </c>
      <c r="W91">
        <f t="shared" si="35"/>
        <v>0</v>
      </c>
      <c r="X91">
        <v>1</v>
      </c>
      <c r="Y91">
        <f t="shared" si="36"/>
        <v>0</v>
      </c>
      <c r="Z91">
        <v>1</v>
      </c>
      <c r="AA91">
        <f t="shared" si="37"/>
        <v>0</v>
      </c>
      <c r="AB91">
        <v>1</v>
      </c>
      <c r="AC91">
        <f t="shared" si="38"/>
        <v>1</v>
      </c>
      <c r="AD91">
        <v>1</v>
      </c>
      <c r="AE91">
        <f t="shared" si="39"/>
        <v>1</v>
      </c>
      <c r="AF91">
        <v>2</v>
      </c>
      <c r="AG91">
        <f t="shared" si="40"/>
        <v>1</v>
      </c>
      <c r="AH91">
        <v>1</v>
      </c>
      <c r="AI91">
        <f t="shared" si="41"/>
        <v>1</v>
      </c>
      <c r="AJ91">
        <v>2</v>
      </c>
      <c r="AK91">
        <f t="shared" si="42"/>
        <v>1</v>
      </c>
      <c r="AL91">
        <v>1</v>
      </c>
      <c r="AM91">
        <f t="shared" si="43"/>
        <v>0</v>
      </c>
      <c r="AN91">
        <v>1</v>
      </c>
      <c r="AO91">
        <f t="shared" si="44"/>
        <v>1</v>
      </c>
      <c r="AP91">
        <v>1</v>
      </c>
      <c r="AQ91">
        <f t="shared" si="45"/>
        <v>1</v>
      </c>
      <c r="AR91">
        <v>2</v>
      </c>
      <c r="AS91">
        <f t="shared" si="46"/>
        <v>1</v>
      </c>
      <c r="AT91">
        <v>2</v>
      </c>
      <c r="AU91">
        <f t="shared" si="47"/>
        <v>1</v>
      </c>
      <c r="AV91" s="13">
        <f t="shared" si="48"/>
        <v>17</v>
      </c>
      <c r="AW91" s="1"/>
      <c r="AX91" s="13">
        <f t="shared" si="49"/>
        <v>17</v>
      </c>
      <c r="AY91" s="3"/>
      <c r="AZ91" s="1"/>
    </row>
    <row r="92" spans="1:52" x14ac:dyDescent="0.3">
      <c r="A92" s="30">
        <v>104</v>
      </c>
      <c r="B92" s="1"/>
      <c r="C92">
        <v>3</v>
      </c>
      <c r="D92" s="1"/>
      <c r="E92" s="2">
        <v>1</v>
      </c>
      <c r="F92">
        <v>1</v>
      </c>
      <c r="G92">
        <f t="shared" si="27"/>
        <v>1</v>
      </c>
      <c r="H92">
        <v>2</v>
      </c>
      <c r="I92">
        <f t="shared" si="28"/>
        <v>0</v>
      </c>
      <c r="J92">
        <v>1</v>
      </c>
      <c r="K92">
        <f t="shared" si="29"/>
        <v>1</v>
      </c>
      <c r="L92">
        <v>2</v>
      </c>
      <c r="M92">
        <f t="shared" si="30"/>
        <v>1</v>
      </c>
      <c r="N92">
        <v>2</v>
      </c>
      <c r="O92">
        <f t="shared" si="31"/>
        <v>1</v>
      </c>
      <c r="P92">
        <v>2</v>
      </c>
      <c r="Q92">
        <f t="shared" si="32"/>
        <v>0</v>
      </c>
      <c r="R92">
        <v>2</v>
      </c>
      <c r="S92">
        <f t="shared" si="33"/>
        <v>1</v>
      </c>
      <c r="T92">
        <v>2</v>
      </c>
      <c r="U92">
        <f t="shared" si="34"/>
        <v>1</v>
      </c>
      <c r="V92">
        <v>2</v>
      </c>
      <c r="W92">
        <f t="shared" si="35"/>
        <v>0</v>
      </c>
      <c r="X92">
        <v>2</v>
      </c>
      <c r="Y92">
        <f t="shared" si="36"/>
        <v>1</v>
      </c>
      <c r="Z92">
        <v>1</v>
      </c>
      <c r="AA92">
        <f t="shared" si="37"/>
        <v>0</v>
      </c>
      <c r="AB92">
        <v>1</v>
      </c>
      <c r="AC92">
        <f t="shared" si="38"/>
        <v>1</v>
      </c>
      <c r="AD92">
        <v>1</v>
      </c>
      <c r="AE92">
        <f t="shared" si="39"/>
        <v>1</v>
      </c>
      <c r="AF92">
        <v>2</v>
      </c>
      <c r="AG92">
        <f t="shared" si="40"/>
        <v>1</v>
      </c>
      <c r="AH92">
        <v>2</v>
      </c>
      <c r="AI92">
        <f t="shared" si="41"/>
        <v>0</v>
      </c>
      <c r="AJ92">
        <v>2</v>
      </c>
      <c r="AK92">
        <f t="shared" si="42"/>
        <v>1</v>
      </c>
      <c r="AL92">
        <v>2</v>
      </c>
      <c r="AM92">
        <f t="shared" si="43"/>
        <v>1</v>
      </c>
      <c r="AN92">
        <v>1</v>
      </c>
      <c r="AO92">
        <f t="shared" si="44"/>
        <v>1</v>
      </c>
      <c r="AP92">
        <v>1</v>
      </c>
      <c r="AQ92">
        <f t="shared" si="45"/>
        <v>1</v>
      </c>
      <c r="AR92">
        <v>2</v>
      </c>
      <c r="AS92">
        <f t="shared" si="46"/>
        <v>1</v>
      </c>
      <c r="AT92">
        <v>2</v>
      </c>
      <c r="AU92">
        <f t="shared" si="47"/>
        <v>1</v>
      </c>
      <c r="AV92" s="13">
        <f t="shared" si="48"/>
        <v>16</v>
      </c>
      <c r="AW92" s="1"/>
      <c r="AX92" s="13">
        <f t="shared" si="49"/>
        <v>16</v>
      </c>
      <c r="AY92" s="3"/>
      <c r="AZ92" s="1"/>
    </row>
    <row r="93" spans="1:52" x14ac:dyDescent="0.3">
      <c r="A93" s="30">
        <v>105</v>
      </c>
      <c r="B93" s="1"/>
      <c r="C93">
        <v>3</v>
      </c>
      <c r="D93" s="1"/>
      <c r="E93" s="2">
        <v>1</v>
      </c>
      <c r="F93">
        <v>1</v>
      </c>
      <c r="G93">
        <f t="shared" si="27"/>
        <v>1</v>
      </c>
      <c r="H93">
        <v>2</v>
      </c>
      <c r="I93">
        <f t="shared" si="28"/>
        <v>0</v>
      </c>
      <c r="J93">
        <v>1</v>
      </c>
      <c r="K93">
        <f t="shared" si="29"/>
        <v>1</v>
      </c>
      <c r="L93">
        <v>2</v>
      </c>
      <c r="M93">
        <f t="shared" si="30"/>
        <v>1</v>
      </c>
      <c r="N93">
        <v>2</v>
      </c>
      <c r="O93">
        <f t="shared" si="31"/>
        <v>1</v>
      </c>
      <c r="P93">
        <v>1</v>
      </c>
      <c r="Q93">
        <f t="shared" si="32"/>
        <v>1</v>
      </c>
      <c r="R93">
        <v>2</v>
      </c>
      <c r="S93">
        <f t="shared" si="33"/>
        <v>1</v>
      </c>
      <c r="T93">
        <v>2</v>
      </c>
      <c r="U93">
        <f t="shared" si="34"/>
        <v>1</v>
      </c>
      <c r="V93">
        <v>1</v>
      </c>
      <c r="W93">
        <f t="shared" si="35"/>
        <v>1</v>
      </c>
      <c r="X93">
        <v>2</v>
      </c>
      <c r="Y93">
        <f t="shared" si="36"/>
        <v>1</v>
      </c>
      <c r="Z93">
        <v>1</v>
      </c>
      <c r="AA93">
        <f t="shared" si="37"/>
        <v>0</v>
      </c>
      <c r="AB93">
        <v>1</v>
      </c>
      <c r="AC93">
        <f t="shared" si="38"/>
        <v>1</v>
      </c>
      <c r="AD93">
        <v>1</v>
      </c>
      <c r="AE93">
        <f t="shared" si="39"/>
        <v>1</v>
      </c>
      <c r="AF93">
        <v>2</v>
      </c>
      <c r="AG93">
        <f t="shared" si="40"/>
        <v>1</v>
      </c>
      <c r="AH93">
        <v>1</v>
      </c>
      <c r="AI93">
        <f t="shared" si="41"/>
        <v>1</v>
      </c>
      <c r="AJ93">
        <v>1</v>
      </c>
      <c r="AK93">
        <f t="shared" si="42"/>
        <v>0</v>
      </c>
      <c r="AL93">
        <v>2</v>
      </c>
      <c r="AM93">
        <f t="shared" si="43"/>
        <v>1</v>
      </c>
      <c r="AN93">
        <v>1</v>
      </c>
      <c r="AO93">
        <f t="shared" si="44"/>
        <v>1</v>
      </c>
      <c r="AP93">
        <v>1</v>
      </c>
      <c r="AQ93">
        <f t="shared" si="45"/>
        <v>1</v>
      </c>
      <c r="AR93">
        <v>2</v>
      </c>
      <c r="AS93">
        <f t="shared" si="46"/>
        <v>1</v>
      </c>
      <c r="AT93">
        <v>1</v>
      </c>
      <c r="AU93">
        <f t="shared" si="47"/>
        <v>0</v>
      </c>
      <c r="AV93" s="13">
        <f t="shared" si="48"/>
        <v>17</v>
      </c>
      <c r="AW93" s="1"/>
      <c r="AX93" s="13">
        <f t="shared" si="49"/>
        <v>17</v>
      </c>
      <c r="AY93" s="3"/>
      <c r="AZ93" s="1"/>
    </row>
    <row r="94" spans="1:52" x14ac:dyDescent="0.3">
      <c r="A94" s="30">
        <v>106</v>
      </c>
      <c r="B94" s="1"/>
      <c r="C94">
        <v>3</v>
      </c>
      <c r="D94" s="1"/>
      <c r="E94" s="2">
        <v>1</v>
      </c>
      <c r="F94">
        <v>2</v>
      </c>
      <c r="G94">
        <f t="shared" si="27"/>
        <v>0</v>
      </c>
      <c r="H94">
        <v>1</v>
      </c>
      <c r="I94">
        <f t="shared" si="28"/>
        <v>1</v>
      </c>
      <c r="J94">
        <v>1</v>
      </c>
      <c r="K94">
        <f t="shared" si="29"/>
        <v>1</v>
      </c>
      <c r="L94">
        <v>2</v>
      </c>
      <c r="M94">
        <f t="shared" si="30"/>
        <v>1</v>
      </c>
      <c r="N94">
        <v>2</v>
      </c>
      <c r="O94">
        <f t="shared" si="31"/>
        <v>1</v>
      </c>
      <c r="P94">
        <v>1</v>
      </c>
      <c r="Q94">
        <f t="shared" si="32"/>
        <v>1</v>
      </c>
      <c r="R94">
        <v>2</v>
      </c>
      <c r="S94">
        <f t="shared" si="33"/>
        <v>1</v>
      </c>
      <c r="T94">
        <v>2</v>
      </c>
      <c r="U94">
        <f t="shared" si="34"/>
        <v>1</v>
      </c>
      <c r="V94">
        <v>2</v>
      </c>
      <c r="W94">
        <f t="shared" si="35"/>
        <v>0</v>
      </c>
      <c r="X94">
        <v>1</v>
      </c>
      <c r="Y94">
        <f t="shared" si="36"/>
        <v>0</v>
      </c>
      <c r="Z94">
        <v>1</v>
      </c>
      <c r="AA94">
        <f t="shared" si="37"/>
        <v>0</v>
      </c>
      <c r="AB94">
        <v>1</v>
      </c>
      <c r="AC94">
        <f t="shared" si="38"/>
        <v>1</v>
      </c>
      <c r="AD94">
        <v>1</v>
      </c>
      <c r="AE94">
        <f t="shared" si="39"/>
        <v>1</v>
      </c>
      <c r="AF94">
        <v>2</v>
      </c>
      <c r="AG94">
        <f t="shared" si="40"/>
        <v>1</v>
      </c>
      <c r="AH94">
        <v>1</v>
      </c>
      <c r="AI94">
        <f t="shared" si="41"/>
        <v>1</v>
      </c>
      <c r="AJ94">
        <v>2</v>
      </c>
      <c r="AK94">
        <f t="shared" si="42"/>
        <v>1</v>
      </c>
      <c r="AL94">
        <v>2</v>
      </c>
      <c r="AM94">
        <f t="shared" si="43"/>
        <v>1</v>
      </c>
      <c r="AN94">
        <v>1</v>
      </c>
      <c r="AO94">
        <f t="shared" si="44"/>
        <v>1</v>
      </c>
      <c r="AP94">
        <v>1</v>
      </c>
      <c r="AQ94">
        <f t="shared" si="45"/>
        <v>1</v>
      </c>
      <c r="AR94">
        <v>2</v>
      </c>
      <c r="AS94">
        <f t="shared" si="46"/>
        <v>1</v>
      </c>
      <c r="AT94">
        <v>1</v>
      </c>
      <c r="AU94">
        <f t="shared" si="47"/>
        <v>0</v>
      </c>
      <c r="AV94" s="13">
        <f t="shared" si="48"/>
        <v>16</v>
      </c>
      <c r="AW94" s="1"/>
      <c r="AX94" s="13">
        <f t="shared" si="49"/>
        <v>16</v>
      </c>
      <c r="AY94" s="3"/>
      <c r="AZ94" s="1"/>
    </row>
    <row r="95" spans="1:52" x14ac:dyDescent="0.3">
      <c r="A95" s="30">
        <v>107</v>
      </c>
      <c r="B95" s="1"/>
      <c r="C95">
        <v>3</v>
      </c>
      <c r="D95" s="1"/>
      <c r="E95" s="2">
        <v>1</v>
      </c>
      <c r="F95">
        <v>2</v>
      </c>
      <c r="G95">
        <f t="shared" si="27"/>
        <v>0</v>
      </c>
      <c r="H95">
        <v>2</v>
      </c>
      <c r="I95">
        <f t="shared" si="28"/>
        <v>0</v>
      </c>
      <c r="J95">
        <v>1</v>
      </c>
      <c r="K95">
        <f t="shared" si="29"/>
        <v>1</v>
      </c>
      <c r="L95">
        <v>2</v>
      </c>
      <c r="M95">
        <f t="shared" si="30"/>
        <v>1</v>
      </c>
      <c r="N95">
        <v>2</v>
      </c>
      <c r="O95">
        <f t="shared" si="31"/>
        <v>1</v>
      </c>
      <c r="P95">
        <v>1</v>
      </c>
      <c r="Q95">
        <f t="shared" si="32"/>
        <v>1</v>
      </c>
      <c r="R95">
        <v>2</v>
      </c>
      <c r="S95">
        <f t="shared" si="33"/>
        <v>1</v>
      </c>
      <c r="T95">
        <v>2</v>
      </c>
      <c r="U95">
        <f t="shared" si="34"/>
        <v>1</v>
      </c>
      <c r="V95">
        <v>2</v>
      </c>
      <c r="W95">
        <f t="shared" si="35"/>
        <v>0</v>
      </c>
      <c r="X95">
        <v>1</v>
      </c>
      <c r="Y95">
        <f t="shared" si="36"/>
        <v>0</v>
      </c>
      <c r="Z95">
        <v>1</v>
      </c>
      <c r="AA95">
        <f t="shared" si="37"/>
        <v>0</v>
      </c>
      <c r="AB95">
        <v>1</v>
      </c>
      <c r="AC95">
        <f t="shared" si="38"/>
        <v>1</v>
      </c>
      <c r="AD95">
        <v>1</v>
      </c>
      <c r="AE95">
        <f t="shared" si="39"/>
        <v>1</v>
      </c>
      <c r="AF95">
        <v>2</v>
      </c>
      <c r="AG95">
        <f t="shared" si="40"/>
        <v>1</v>
      </c>
      <c r="AH95">
        <v>1</v>
      </c>
      <c r="AI95">
        <f t="shared" si="41"/>
        <v>1</v>
      </c>
      <c r="AJ95">
        <v>2</v>
      </c>
      <c r="AK95">
        <f t="shared" si="42"/>
        <v>1</v>
      </c>
      <c r="AL95">
        <v>2</v>
      </c>
      <c r="AM95">
        <f t="shared" si="43"/>
        <v>1</v>
      </c>
      <c r="AN95">
        <v>2</v>
      </c>
      <c r="AO95">
        <f t="shared" si="44"/>
        <v>0</v>
      </c>
      <c r="AP95">
        <v>1</v>
      </c>
      <c r="AQ95">
        <f t="shared" si="45"/>
        <v>1</v>
      </c>
      <c r="AR95">
        <v>2</v>
      </c>
      <c r="AS95">
        <f t="shared" si="46"/>
        <v>1</v>
      </c>
      <c r="AT95">
        <v>2</v>
      </c>
      <c r="AU95">
        <f t="shared" si="47"/>
        <v>1</v>
      </c>
      <c r="AV95" s="13">
        <f t="shared" si="48"/>
        <v>15</v>
      </c>
      <c r="AW95" s="1"/>
      <c r="AX95" s="13">
        <f t="shared" si="49"/>
        <v>15</v>
      </c>
      <c r="AY95" s="3"/>
      <c r="AZ95" s="1"/>
    </row>
    <row r="96" spans="1:52" x14ac:dyDescent="0.3">
      <c r="A96" s="30">
        <v>108</v>
      </c>
      <c r="B96" s="1"/>
      <c r="C96">
        <v>3</v>
      </c>
      <c r="D96" s="1"/>
      <c r="E96" s="2">
        <v>1</v>
      </c>
      <c r="F96">
        <v>1</v>
      </c>
      <c r="G96">
        <f t="shared" si="27"/>
        <v>1</v>
      </c>
      <c r="H96">
        <v>1</v>
      </c>
      <c r="I96">
        <f t="shared" si="28"/>
        <v>1</v>
      </c>
      <c r="J96">
        <v>1</v>
      </c>
      <c r="K96">
        <f t="shared" si="29"/>
        <v>1</v>
      </c>
      <c r="L96">
        <v>2</v>
      </c>
      <c r="M96">
        <f t="shared" si="30"/>
        <v>1</v>
      </c>
      <c r="N96">
        <v>2</v>
      </c>
      <c r="O96">
        <f t="shared" si="31"/>
        <v>1</v>
      </c>
      <c r="P96">
        <v>1</v>
      </c>
      <c r="Q96">
        <f t="shared" si="32"/>
        <v>1</v>
      </c>
      <c r="R96">
        <v>2</v>
      </c>
      <c r="S96">
        <f t="shared" si="33"/>
        <v>1</v>
      </c>
      <c r="T96">
        <v>2</v>
      </c>
      <c r="U96">
        <f t="shared" si="34"/>
        <v>1</v>
      </c>
      <c r="V96">
        <v>1</v>
      </c>
      <c r="W96">
        <f t="shared" si="35"/>
        <v>1</v>
      </c>
      <c r="X96">
        <v>1</v>
      </c>
      <c r="Y96">
        <f t="shared" si="36"/>
        <v>0</v>
      </c>
      <c r="Z96">
        <v>1</v>
      </c>
      <c r="AA96">
        <f t="shared" si="37"/>
        <v>0</v>
      </c>
      <c r="AB96">
        <v>1</v>
      </c>
      <c r="AC96">
        <f t="shared" si="38"/>
        <v>1</v>
      </c>
      <c r="AD96">
        <v>1</v>
      </c>
      <c r="AE96">
        <f t="shared" si="39"/>
        <v>1</v>
      </c>
      <c r="AF96">
        <v>2</v>
      </c>
      <c r="AG96">
        <f t="shared" si="40"/>
        <v>1</v>
      </c>
      <c r="AH96">
        <v>1</v>
      </c>
      <c r="AI96">
        <f t="shared" si="41"/>
        <v>1</v>
      </c>
      <c r="AJ96">
        <v>2</v>
      </c>
      <c r="AK96">
        <f t="shared" si="42"/>
        <v>1</v>
      </c>
      <c r="AL96">
        <v>2</v>
      </c>
      <c r="AM96">
        <f t="shared" si="43"/>
        <v>1</v>
      </c>
      <c r="AN96">
        <v>1</v>
      </c>
      <c r="AO96">
        <f t="shared" si="44"/>
        <v>1</v>
      </c>
      <c r="AP96">
        <v>1</v>
      </c>
      <c r="AQ96">
        <f t="shared" si="45"/>
        <v>1</v>
      </c>
      <c r="AR96">
        <v>2</v>
      </c>
      <c r="AS96">
        <f t="shared" si="46"/>
        <v>1</v>
      </c>
      <c r="AT96">
        <v>2</v>
      </c>
      <c r="AU96">
        <f t="shared" si="47"/>
        <v>1</v>
      </c>
      <c r="AV96" s="13">
        <f t="shared" si="48"/>
        <v>19</v>
      </c>
      <c r="AW96" s="1"/>
      <c r="AX96" s="13">
        <f t="shared" si="49"/>
        <v>19</v>
      </c>
      <c r="AY96" s="3"/>
      <c r="AZ96" s="1"/>
    </row>
    <row r="97" spans="1:52" x14ac:dyDescent="0.3">
      <c r="A97" s="30">
        <v>139</v>
      </c>
      <c r="B97" s="1"/>
      <c r="C97">
        <v>3</v>
      </c>
      <c r="D97" s="1"/>
      <c r="E97" s="2">
        <v>1</v>
      </c>
      <c r="F97">
        <v>2</v>
      </c>
      <c r="G97">
        <f t="shared" si="27"/>
        <v>0</v>
      </c>
      <c r="H97">
        <v>2</v>
      </c>
      <c r="I97">
        <f t="shared" si="28"/>
        <v>0</v>
      </c>
      <c r="J97">
        <v>2</v>
      </c>
      <c r="K97">
        <f t="shared" si="29"/>
        <v>0</v>
      </c>
      <c r="L97">
        <v>2</v>
      </c>
      <c r="M97">
        <f t="shared" si="30"/>
        <v>1</v>
      </c>
      <c r="N97">
        <v>2</v>
      </c>
      <c r="O97">
        <f t="shared" si="31"/>
        <v>1</v>
      </c>
      <c r="P97">
        <v>2</v>
      </c>
      <c r="Q97">
        <f t="shared" si="32"/>
        <v>0</v>
      </c>
      <c r="R97">
        <v>2</v>
      </c>
      <c r="S97">
        <f t="shared" si="33"/>
        <v>1</v>
      </c>
      <c r="T97">
        <v>2</v>
      </c>
      <c r="U97">
        <f t="shared" si="34"/>
        <v>1</v>
      </c>
      <c r="V97">
        <v>2</v>
      </c>
      <c r="W97">
        <f t="shared" si="35"/>
        <v>0</v>
      </c>
      <c r="X97">
        <v>2</v>
      </c>
      <c r="Y97">
        <f t="shared" si="36"/>
        <v>1</v>
      </c>
      <c r="Z97">
        <v>2</v>
      </c>
      <c r="AA97">
        <f t="shared" si="37"/>
        <v>1</v>
      </c>
      <c r="AB97">
        <v>2</v>
      </c>
      <c r="AC97">
        <f t="shared" si="38"/>
        <v>0</v>
      </c>
      <c r="AD97">
        <v>2</v>
      </c>
      <c r="AE97">
        <f t="shared" si="39"/>
        <v>0</v>
      </c>
      <c r="AF97">
        <v>2</v>
      </c>
      <c r="AG97">
        <f t="shared" si="40"/>
        <v>1</v>
      </c>
      <c r="AH97">
        <v>2</v>
      </c>
      <c r="AI97">
        <f t="shared" si="41"/>
        <v>0</v>
      </c>
      <c r="AJ97">
        <v>2</v>
      </c>
      <c r="AK97">
        <f t="shared" si="42"/>
        <v>1</v>
      </c>
      <c r="AL97">
        <v>2</v>
      </c>
      <c r="AM97">
        <f t="shared" si="43"/>
        <v>1</v>
      </c>
      <c r="AN97">
        <v>2</v>
      </c>
      <c r="AO97">
        <f t="shared" si="44"/>
        <v>0</v>
      </c>
      <c r="AP97">
        <v>2</v>
      </c>
      <c r="AQ97">
        <f t="shared" si="45"/>
        <v>0</v>
      </c>
      <c r="AR97">
        <v>2</v>
      </c>
      <c r="AS97">
        <f t="shared" si="46"/>
        <v>1</v>
      </c>
      <c r="AT97">
        <v>2</v>
      </c>
      <c r="AU97">
        <f t="shared" si="47"/>
        <v>1</v>
      </c>
      <c r="AV97" s="13">
        <f t="shared" si="48"/>
        <v>11</v>
      </c>
      <c r="AW97" s="1"/>
      <c r="AX97" s="13">
        <f t="shared" si="49"/>
        <v>11</v>
      </c>
      <c r="AY97" s="3"/>
      <c r="AZ97" s="1"/>
    </row>
    <row r="98" spans="1:52" x14ac:dyDescent="0.3">
      <c r="A98" s="30">
        <v>140</v>
      </c>
      <c r="B98" s="1"/>
      <c r="C98">
        <v>3</v>
      </c>
      <c r="D98" s="1"/>
      <c r="E98" s="2">
        <v>1</v>
      </c>
      <c r="F98">
        <v>2</v>
      </c>
      <c r="G98">
        <f t="shared" si="27"/>
        <v>0</v>
      </c>
      <c r="H98">
        <v>2</v>
      </c>
      <c r="I98">
        <f t="shared" si="28"/>
        <v>0</v>
      </c>
      <c r="J98">
        <v>2</v>
      </c>
      <c r="K98">
        <f t="shared" si="29"/>
        <v>0</v>
      </c>
      <c r="L98">
        <v>2</v>
      </c>
      <c r="M98">
        <f t="shared" si="30"/>
        <v>1</v>
      </c>
      <c r="N98">
        <v>2</v>
      </c>
      <c r="O98">
        <f t="shared" si="31"/>
        <v>1</v>
      </c>
      <c r="P98">
        <v>2</v>
      </c>
      <c r="Q98">
        <f t="shared" si="32"/>
        <v>0</v>
      </c>
      <c r="R98">
        <v>2</v>
      </c>
      <c r="S98">
        <f t="shared" si="33"/>
        <v>1</v>
      </c>
      <c r="T98">
        <v>2</v>
      </c>
      <c r="U98">
        <f t="shared" si="34"/>
        <v>1</v>
      </c>
      <c r="V98">
        <v>2</v>
      </c>
      <c r="W98">
        <f t="shared" si="35"/>
        <v>0</v>
      </c>
      <c r="X98">
        <v>2</v>
      </c>
      <c r="Y98">
        <f t="shared" si="36"/>
        <v>1</v>
      </c>
      <c r="Z98">
        <v>2</v>
      </c>
      <c r="AA98">
        <f t="shared" si="37"/>
        <v>1</v>
      </c>
      <c r="AB98">
        <v>2</v>
      </c>
      <c r="AC98">
        <f t="shared" si="38"/>
        <v>0</v>
      </c>
      <c r="AD98">
        <v>2</v>
      </c>
      <c r="AE98">
        <f t="shared" si="39"/>
        <v>0</v>
      </c>
      <c r="AF98">
        <v>2</v>
      </c>
      <c r="AG98">
        <f t="shared" si="40"/>
        <v>1</v>
      </c>
      <c r="AH98">
        <v>2</v>
      </c>
      <c r="AI98">
        <f t="shared" si="41"/>
        <v>0</v>
      </c>
      <c r="AJ98">
        <v>2</v>
      </c>
      <c r="AK98">
        <f t="shared" si="42"/>
        <v>1</v>
      </c>
      <c r="AL98">
        <v>2</v>
      </c>
      <c r="AM98">
        <f t="shared" si="43"/>
        <v>1</v>
      </c>
      <c r="AN98">
        <v>2</v>
      </c>
      <c r="AO98">
        <f t="shared" si="44"/>
        <v>0</v>
      </c>
      <c r="AP98">
        <v>2</v>
      </c>
      <c r="AQ98">
        <f t="shared" si="45"/>
        <v>0</v>
      </c>
      <c r="AR98">
        <v>1</v>
      </c>
      <c r="AS98">
        <f t="shared" si="46"/>
        <v>0</v>
      </c>
      <c r="AT98">
        <v>2</v>
      </c>
      <c r="AU98">
        <f t="shared" si="47"/>
        <v>1</v>
      </c>
      <c r="AV98" s="13">
        <f t="shared" si="48"/>
        <v>10</v>
      </c>
      <c r="AW98" s="1"/>
      <c r="AX98" s="13">
        <f t="shared" si="49"/>
        <v>10</v>
      </c>
      <c r="AY98" s="3"/>
      <c r="AZ98" s="1"/>
    </row>
    <row r="99" spans="1:52" x14ac:dyDescent="0.3">
      <c r="A99" s="30">
        <v>141</v>
      </c>
      <c r="B99" s="1"/>
      <c r="C99">
        <v>3</v>
      </c>
      <c r="D99" s="1"/>
      <c r="E99" s="2">
        <v>1</v>
      </c>
      <c r="F99">
        <v>1</v>
      </c>
      <c r="G99">
        <f t="shared" si="27"/>
        <v>1</v>
      </c>
      <c r="H99">
        <v>1</v>
      </c>
      <c r="I99">
        <f t="shared" si="28"/>
        <v>1</v>
      </c>
      <c r="J99">
        <v>1</v>
      </c>
      <c r="K99">
        <f t="shared" si="29"/>
        <v>1</v>
      </c>
      <c r="L99">
        <v>2</v>
      </c>
      <c r="M99">
        <f t="shared" si="30"/>
        <v>1</v>
      </c>
      <c r="N99">
        <v>2</v>
      </c>
      <c r="O99">
        <f t="shared" si="31"/>
        <v>1</v>
      </c>
      <c r="P99">
        <v>2</v>
      </c>
      <c r="Q99">
        <f t="shared" si="32"/>
        <v>0</v>
      </c>
      <c r="R99">
        <v>2</v>
      </c>
      <c r="S99">
        <f t="shared" si="33"/>
        <v>1</v>
      </c>
      <c r="T99">
        <v>2</v>
      </c>
      <c r="U99">
        <f t="shared" si="34"/>
        <v>1</v>
      </c>
      <c r="V99">
        <v>2</v>
      </c>
      <c r="W99">
        <f t="shared" si="35"/>
        <v>0</v>
      </c>
      <c r="X99">
        <v>2</v>
      </c>
      <c r="Y99">
        <f t="shared" si="36"/>
        <v>1</v>
      </c>
      <c r="Z99">
        <v>1</v>
      </c>
      <c r="AA99">
        <f t="shared" si="37"/>
        <v>0</v>
      </c>
      <c r="AB99">
        <v>1</v>
      </c>
      <c r="AC99">
        <f t="shared" si="38"/>
        <v>1</v>
      </c>
      <c r="AD99">
        <v>2</v>
      </c>
      <c r="AE99">
        <f t="shared" si="39"/>
        <v>0</v>
      </c>
      <c r="AF99">
        <v>2</v>
      </c>
      <c r="AG99">
        <f t="shared" si="40"/>
        <v>1</v>
      </c>
      <c r="AH99">
        <v>2</v>
      </c>
      <c r="AI99">
        <f t="shared" si="41"/>
        <v>0</v>
      </c>
      <c r="AJ99">
        <v>2</v>
      </c>
      <c r="AK99">
        <f t="shared" si="42"/>
        <v>1</v>
      </c>
      <c r="AL99">
        <v>2</v>
      </c>
      <c r="AM99">
        <f t="shared" si="43"/>
        <v>1</v>
      </c>
      <c r="AN99">
        <v>2</v>
      </c>
      <c r="AO99">
        <f t="shared" si="44"/>
        <v>0</v>
      </c>
      <c r="AP99">
        <v>2</v>
      </c>
      <c r="AQ99">
        <f t="shared" si="45"/>
        <v>0</v>
      </c>
      <c r="AR99">
        <v>2</v>
      </c>
      <c r="AS99">
        <f t="shared" si="46"/>
        <v>1</v>
      </c>
      <c r="AT99">
        <v>2</v>
      </c>
      <c r="AU99">
        <f t="shared" si="47"/>
        <v>1</v>
      </c>
      <c r="AV99" s="13">
        <f t="shared" si="48"/>
        <v>14</v>
      </c>
      <c r="AW99" s="1"/>
      <c r="AX99" s="13">
        <f t="shared" si="49"/>
        <v>14</v>
      </c>
      <c r="AY99" s="3"/>
      <c r="AZ99" s="1"/>
    </row>
    <row r="100" spans="1:52" x14ac:dyDescent="0.3">
      <c r="A100" s="30">
        <v>143</v>
      </c>
      <c r="B100" s="1"/>
      <c r="C100">
        <v>3</v>
      </c>
      <c r="D100" s="1"/>
      <c r="E100" s="2">
        <v>1</v>
      </c>
      <c r="F100">
        <v>1</v>
      </c>
      <c r="G100">
        <f t="shared" si="27"/>
        <v>1</v>
      </c>
      <c r="H100">
        <v>1</v>
      </c>
      <c r="I100">
        <f t="shared" si="28"/>
        <v>1</v>
      </c>
      <c r="J100">
        <v>1</v>
      </c>
      <c r="K100">
        <f t="shared" si="29"/>
        <v>1</v>
      </c>
      <c r="L100">
        <v>1</v>
      </c>
      <c r="M100">
        <f t="shared" si="30"/>
        <v>0</v>
      </c>
      <c r="N100">
        <v>1</v>
      </c>
      <c r="O100">
        <f t="shared" si="31"/>
        <v>0</v>
      </c>
      <c r="P100">
        <v>1</v>
      </c>
      <c r="Q100">
        <f t="shared" si="32"/>
        <v>1</v>
      </c>
      <c r="R100">
        <v>2</v>
      </c>
      <c r="S100">
        <f t="shared" si="33"/>
        <v>1</v>
      </c>
      <c r="T100">
        <v>2</v>
      </c>
      <c r="U100">
        <f t="shared" si="34"/>
        <v>1</v>
      </c>
      <c r="V100">
        <v>1</v>
      </c>
      <c r="W100">
        <f t="shared" si="35"/>
        <v>1</v>
      </c>
      <c r="X100">
        <v>1</v>
      </c>
      <c r="Y100">
        <f t="shared" si="36"/>
        <v>0</v>
      </c>
      <c r="Z100">
        <v>1</v>
      </c>
      <c r="AA100">
        <f t="shared" si="37"/>
        <v>0</v>
      </c>
      <c r="AB100">
        <v>1</v>
      </c>
      <c r="AC100">
        <f t="shared" si="38"/>
        <v>1</v>
      </c>
      <c r="AD100">
        <v>1</v>
      </c>
      <c r="AE100">
        <f t="shared" si="39"/>
        <v>1</v>
      </c>
      <c r="AF100">
        <v>2</v>
      </c>
      <c r="AG100">
        <f t="shared" si="40"/>
        <v>1</v>
      </c>
      <c r="AH100">
        <v>1</v>
      </c>
      <c r="AI100">
        <f t="shared" si="41"/>
        <v>1</v>
      </c>
      <c r="AJ100">
        <v>2</v>
      </c>
      <c r="AK100">
        <f t="shared" si="42"/>
        <v>1</v>
      </c>
      <c r="AL100">
        <v>2</v>
      </c>
      <c r="AM100">
        <f t="shared" si="43"/>
        <v>1</v>
      </c>
      <c r="AN100">
        <v>1</v>
      </c>
      <c r="AO100">
        <f t="shared" si="44"/>
        <v>1</v>
      </c>
      <c r="AP100">
        <v>1</v>
      </c>
      <c r="AQ100">
        <f t="shared" si="45"/>
        <v>1</v>
      </c>
      <c r="AR100">
        <v>2</v>
      </c>
      <c r="AS100">
        <f t="shared" si="46"/>
        <v>1</v>
      </c>
      <c r="AT100">
        <v>1</v>
      </c>
      <c r="AU100">
        <f t="shared" si="47"/>
        <v>0</v>
      </c>
      <c r="AV100" s="13">
        <f t="shared" si="48"/>
        <v>16</v>
      </c>
      <c r="AW100" s="1"/>
      <c r="AX100" s="13">
        <f t="shared" si="49"/>
        <v>16</v>
      </c>
      <c r="AY100" s="3"/>
      <c r="AZ100" s="1"/>
    </row>
    <row r="101" spans="1:52" x14ac:dyDescent="0.3">
      <c r="A101" s="30">
        <v>144</v>
      </c>
      <c r="B101" s="1"/>
      <c r="C101">
        <v>3</v>
      </c>
      <c r="D101" s="1"/>
      <c r="E101" s="2">
        <v>1</v>
      </c>
      <c r="F101">
        <v>1</v>
      </c>
      <c r="G101">
        <f t="shared" si="27"/>
        <v>1</v>
      </c>
      <c r="H101">
        <v>1</v>
      </c>
      <c r="I101">
        <f t="shared" si="28"/>
        <v>1</v>
      </c>
      <c r="J101">
        <v>1</v>
      </c>
      <c r="K101">
        <f t="shared" si="29"/>
        <v>1</v>
      </c>
      <c r="L101">
        <v>1</v>
      </c>
      <c r="M101">
        <f t="shared" si="30"/>
        <v>0</v>
      </c>
      <c r="N101">
        <v>2</v>
      </c>
      <c r="O101">
        <f t="shared" si="31"/>
        <v>1</v>
      </c>
      <c r="P101">
        <v>1</v>
      </c>
      <c r="Q101">
        <f t="shared" si="32"/>
        <v>1</v>
      </c>
      <c r="R101">
        <v>2</v>
      </c>
      <c r="S101">
        <f t="shared" si="33"/>
        <v>1</v>
      </c>
      <c r="T101">
        <v>2</v>
      </c>
      <c r="U101">
        <f t="shared" si="34"/>
        <v>1</v>
      </c>
      <c r="V101">
        <v>1</v>
      </c>
      <c r="W101">
        <f t="shared" si="35"/>
        <v>1</v>
      </c>
      <c r="X101">
        <v>1</v>
      </c>
      <c r="Y101">
        <f t="shared" si="36"/>
        <v>0</v>
      </c>
      <c r="Z101">
        <v>1</v>
      </c>
      <c r="AA101">
        <f t="shared" si="37"/>
        <v>0</v>
      </c>
      <c r="AB101">
        <v>1</v>
      </c>
      <c r="AC101">
        <f t="shared" si="38"/>
        <v>1</v>
      </c>
      <c r="AD101">
        <v>1</v>
      </c>
      <c r="AE101">
        <f t="shared" si="39"/>
        <v>1</v>
      </c>
      <c r="AF101">
        <v>2</v>
      </c>
      <c r="AG101">
        <f t="shared" si="40"/>
        <v>1</v>
      </c>
      <c r="AH101">
        <v>1</v>
      </c>
      <c r="AI101">
        <f t="shared" si="41"/>
        <v>1</v>
      </c>
      <c r="AJ101">
        <v>1</v>
      </c>
      <c r="AK101">
        <f t="shared" si="42"/>
        <v>0</v>
      </c>
      <c r="AL101">
        <v>1</v>
      </c>
      <c r="AM101">
        <f t="shared" si="43"/>
        <v>0</v>
      </c>
      <c r="AN101">
        <v>1</v>
      </c>
      <c r="AO101">
        <f t="shared" si="44"/>
        <v>1</v>
      </c>
      <c r="AP101">
        <v>1</v>
      </c>
      <c r="AQ101">
        <f t="shared" si="45"/>
        <v>1</v>
      </c>
      <c r="AR101">
        <v>2</v>
      </c>
      <c r="AS101">
        <f t="shared" si="46"/>
        <v>1</v>
      </c>
      <c r="AT101">
        <v>1</v>
      </c>
      <c r="AU101">
        <f t="shared" si="47"/>
        <v>0</v>
      </c>
      <c r="AV101" s="13">
        <f t="shared" si="48"/>
        <v>15</v>
      </c>
      <c r="AW101" s="1"/>
      <c r="AX101" s="13">
        <f t="shared" si="49"/>
        <v>15</v>
      </c>
      <c r="AY101" s="3"/>
      <c r="AZ101" s="1"/>
    </row>
    <row r="102" spans="1:52" x14ac:dyDescent="0.3">
      <c r="A102" s="30">
        <v>145</v>
      </c>
      <c r="B102" s="1"/>
      <c r="C102">
        <v>3</v>
      </c>
      <c r="D102" s="1"/>
      <c r="E102" s="2">
        <v>1</v>
      </c>
      <c r="F102">
        <v>1</v>
      </c>
      <c r="G102">
        <f t="shared" si="27"/>
        <v>1</v>
      </c>
      <c r="H102">
        <v>1</v>
      </c>
      <c r="I102">
        <f t="shared" si="28"/>
        <v>1</v>
      </c>
      <c r="J102">
        <v>1</v>
      </c>
      <c r="K102">
        <f t="shared" si="29"/>
        <v>1</v>
      </c>
      <c r="L102">
        <v>1</v>
      </c>
      <c r="M102">
        <f t="shared" si="30"/>
        <v>0</v>
      </c>
      <c r="N102">
        <v>1</v>
      </c>
      <c r="O102">
        <f t="shared" si="31"/>
        <v>0</v>
      </c>
      <c r="P102">
        <v>1</v>
      </c>
      <c r="Q102">
        <f t="shared" si="32"/>
        <v>1</v>
      </c>
      <c r="R102">
        <v>2</v>
      </c>
      <c r="S102">
        <f t="shared" si="33"/>
        <v>1</v>
      </c>
      <c r="T102">
        <v>2</v>
      </c>
      <c r="U102">
        <f t="shared" si="34"/>
        <v>1</v>
      </c>
      <c r="V102">
        <v>1</v>
      </c>
      <c r="W102">
        <f t="shared" si="35"/>
        <v>1</v>
      </c>
      <c r="X102">
        <v>2</v>
      </c>
      <c r="Y102">
        <f t="shared" si="36"/>
        <v>1</v>
      </c>
      <c r="Z102">
        <v>1</v>
      </c>
      <c r="AA102">
        <f t="shared" si="37"/>
        <v>0</v>
      </c>
      <c r="AB102">
        <v>1</v>
      </c>
      <c r="AC102">
        <f t="shared" si="38"/>
        <v>1</v>
      </c>
      <c r="AD102">
        <v>1</v>
      </c>
      <c r="AE102">
        <f t="shared" si="39"/>
        <v>1</v>
      </c>
      <c r="AF102">
        <v>2</v>
      </c>
      <c r="AG102">
        <f t="shared" si="40"/>
        <v>1</v>
      </c>
      <c r="AH102">
        <v>1</v>
      </c>
      <c r="AI102">
        <f t="shared" si="41"/>
        <v>1</v>
      </c>
      <c r="AJ102">
        <v>2</v>
      </c>
      <c r="AK102">
        <f t="shared" si="42"/>
        <v>1</v>
      </c>
      <c r="AL102">
        <v>1</v>
      </c>
      <c r="AM102">
        <f t="shared" si="43"/>
        <v>0</v>
      </c>
      <c r="AN102">
        <v>1</v>
      </c>
      <c r="AO102">
        <f t="shared" si="44"/>
        <v>1</v>
      </c>
      <c r="AP102">
        <v>1</v>
      </c>
      <c r="AQ102">
        <f t="shared" si="45"/>
        <v>1</v>
      </c>
      <c r="AR102">
        <v>2</v>
      </c>
      <c r="AS102">
        <f t="shared" si="46"/>
        <v>1</v>
      </c>
      <c r="AT102">
        <v>1</v>
      </c>
      <c r="AU102">
        <f t="shared" si="47"/>
        <v>0</v>
      </c>
      <c r="AV102" s="13">
        <f t="shared" si="48"/>
        <v>16</v>
      </c>
      <c r="AW102" s="1"/>
      <c r="AX102" s="13">
        <f t="shared" si="49"/>
        <v>16</v>
      </c>
      <c r="AY102" s="3"/>
      <c r="AZ102" s="1"/>
    </row>
    <row r="103" spans="1:52" x14ac:dyDescent="0.3">
      <c r="A103" s="30">
        <v>146</v>
      </c>
      <c r="B103" s="1"/>
      <c r="C103">
        <v>3</v>
      </c>
      <c r="D103" s="1"/>
      <c r="E103" s="2">
        <v>1</v>
      </c>
      <c r="F103">
        <v>1</v>
      </c>
      <c r="G103">
        <f t="shared" si="27"/>
        <v>1</v>
      </c>
      <c r="H103">
        <v>1</v>
      </c>
      <c r="I103">
        <f t="shared" si="28"/>
        <v>1</v>
      </c>
      <c r="J103">
        <v>1</v>
      </c>
      <c r="K103">
        <f t="shared" si="29"/>
        <v>1</v>
      </c>
      <c r="L103">
        <v>1</v>
      </c>
      <c r="M103">
        <f t="shared" si="30"/>
        <v>0</v>
      </c>
      <c r="N103">
        <v>2</v>
      </c>
      <c r="O103">
        <f t="shared" si="31"/>
        <v>1</v>
      </c>
      <c r="P103">
        <v>1</v>
      </c>
      <c r="Q103">
        <f t="shared" si="32"/>
        <v>1</v>
      </c>
      <c r="R103">
        <v>2</v>
      </c>
      <c r="S103">
        <f t="shared" si="33"/>
        <v>1</v>
      </c>
      <c r="T103">
        <v>2</v>
      </c>
      <c r="U103">
        <f t="shared" si="34"/>
        <v>1</v>
      </c>
      <c r="V103">
        <v>2</v>
      </c>
      <c r="W103">
        <f t="shared" si="35"/>
        <v>0</v>
      </c>
      <c r="X103">
        <v>1</v>
      </c>
      <c r="Y103">
        <f t="shared" si="36"/>
        <v>0</v>
      </c>
      <c r="Z103">
        <v>1</v>
      </c>
      <c r="AA103">
        <f t="shared" si="37"/>
        <v>0</v>
      </c>
      <c r="AB103">
        <v>1</v>
      </c>
      <c r="AC103">
        <f t="shared" si="38"/>
        <v>1</v>
      </c>
      <c r="AD103">
        <v>1</v>
      </c>
      <c r="AE103">
        <f t="shared" si="39"/>
        <v>1</v>
      </c>
      <c r="AF103">
        <v>2</v>
      </c>
      <c r="AG103">
        <f t="shared" si="40"/>
        <v>1</v>
      </c>
      <c r="AH103">
        <v>1</v>
      </c>
      <c r="AI103">
        <f t="shared" si="41"/>
        <v>1</v>
      </c>
      <c r="AJ103">
        <v>2</v>
      </c>
      <c r="AK103">
        <f t="shared" si="42"/>
        <v>1</v>
      </c>
      <c r="AL103">
        <v>2</v>
      </c>
      <c r="AM103">
        <f t="shared" si="43"/>
        <v>1</v>
      </c>
      <c r="AN103">
        <v>1</v>
      </c>
      <c r="AO103">
        <f t="shared" si="44"/>
        <v>1</v>
      </c>
      <c r="AP103">
        <v>1</v>
      </c>
      <c r="AQ103">
        <f t="shared" si="45"/>
        <v>1</v>
      </c>
      <c r="AR103">
        <v>2</v>
      </c>
      <c r="AS103">
        <f t="shared" si="46"/>
        <v>1</v>
      </c>
      <c r="AT103">
        <v>1</v>
      </c>
      <c r="AU103">
        <f t="shared" si="47"/>
        <v>0</v>
      </c>
      <c r="AV103" s="13">
        <f t="shared" si="48"/>
        <v>16</v>
      </c>
      <c r="AW103" s="1"/>
      <c r="AX103" s="13">
        <f t="shared" si="49"/>
        <v>16</v>
      </c>
      <c r="AY103" s="3"/>
      <c r="AZ103" s="1"/>
    </row>
    <row r="104" spans="1:52" x14ac:dyDescent="0.3">
      <c r="A104" s="30">
        <v>147</v>
      </c>
      <c r="B104" s="1"/>
      <c r="C104">
        <v>3</v>
      </c>
      <c r="D104" s="1"/>
      <c r="E104" s="2">
        <v>1</v>
      </c>
      <c r="F104">
        <v>1</v>
      </c>
      <c r="G104">
        <f t="shared" si="27"/>
        <v>1</v>
      </c>
      <c r="H104">
        <v>1</v>
      </c>
      <c r="I104">
        <f t="shared" si="28"/>
        <v>1</v>
      </c>
      <c r="J104">
        <v>2</v>
      </c>
      <c r="K104">
        <f t="shared" si="29"/>
        <v>0</v>
      </c>
      <c r="L104">
        <v>2</v>
      </c>
      <c r="M104">
        <f t="shared" si="30"/>
        <v>1</v>
      </c>
      <c r="N104">
        <v>2</v>
      </c>
      <c r="O104">
        <f t="shared" si="31"/>
        <v>1</v>
      </c>
      <c r="P104">
        <v>1</v>
      </c>
      <c r="Q104">
        <f t="shared" si="32"/>
        <v>1</v>
      </c>
      <c r="R104">
        <v>2</v>
      </c>
      <c r="S104">
        <f t="shared" si="33"/>
        <v>1</v>
      </c>
      <c r="T104">
        <v>2</v>
      </c>
      <c r="U104">
        <f t="shared" si="34"/>
        <v>1</v>
      </c>
      <c r="V104">
        <v>2</v>
      </c>
      <c r="W104">
        <f t="shared" si="35"/>
        <v>0</v>
      </c>
      <c r="X104">
        <v>1</v>
      </c>
      <c r="Y104">
        <f t="shared" si="36"/>
        <v>0</v>
      </c>
      <c r="Z104">
        <v>2</v>
      </c>
      <c r="AA104">
        <f t="shared" si="37"/>
        <v>1</v>
      </c>
      <c r="AB104">
        <v>1</v>
      </c>
      <c r="AC104">
        <f t="shared" si="38"/>
        <v>1</v>
      </c>
      <c r="AD104">
        <v>2</v>
      </c>
      <c r="AE104">
        <f t="shared" si="39"/>
        <v>0</v>
      </c>
      <c r="AF104">
        <v>2</v>
      </c>
      <c r="AG104">
        <f t="shared" si="40"/>
        <v>1</v>
      </c>
      <c r="AH104">
        <v>2</v>
      </c>
      <c r="AI104">
        <f t="shared" si="41"/>
        <v>0</v>
      </c>
      <c r="AJ104">
        <v>2</v>
      </c>
      <c r="AK104">
        <f t="shared" si="42"/>
        <v>1</v>
      </c>
      <c r="AL104">
        <v>2</v>
      </c>
      <c r="AM104">
        <f t="shared" si="43"/>
        <v>1</v>
      </c>
      <c r="AN104">
        <v>2</v>
      </c>
      <c r="AO104">
        <f t="shared" si="44"/>
        <v>0</v>
      </c>
      <c r="AP104">
        <v>1</v>
      </c>
      <c r="AQ104">
        <f t="shared" si="45"/>
        <v>1</v>
      </c>
      <c r="AR104">
        <v>2</v>
      </c>
      <c r="AS104">
        <f t="shared" si="46"/>
        <v>1</v>
      </c>
      <c r="AT104">
        <v>2</v>
      </c>
      <c r="AU104">
        <f t="shared" si="47"/>
        <v>1</v>
      </c>
      <c r="AV104" s="13">
        <f t="shared" si="48"/>
        <v>15</v>
      </c>
      <c r="AW104" s="1"/>
      <c r="AX104" s="13">
        <f t="shared" si="49"/>
        <v>15</v>
      </c>
      <c r="AY104" s="3"/>
      <c r="AZ104" s="1"/>
    </row>
    <row r="105" spans="1:52" x14ac:dyDescent="0.3">
      <c r="A105" s="30">
        <v>148</v>
      </c>
      <c r="B105" s="1"/>
      <c r="C105">
        <v>3</v>
      </c>
      <c r="D105" s="1"/>
      <c r="E105" s="2">
        <v>1</v>
      </c>
      <c r="F105">
        <v>1</v>
      </c>
      <c r="G105">
        <f t="shared" si="27"/>
        <v>1</v>
      </c>
      <c r="H105">
        <v>1</v>
      </c>
      <c r="I105">
        <f t="shared" si="28"/>
        <v>1</v>
      </c>
      <c r="J105">
        <v>1</v>
      </c>
      <c r="K105">
        <f t="shared" si="29"/>
        <v>1</v>
      </c>
      <c r="L105">
        <v>2</v>
      </c>
      <c r="M105">
        <f t="shared" si="30"/>
        <v>1</v>
      </c>
      <c r="N105">
        <v>2</v>
      </c>
      <c r="O105">
        <f t="shared" si="31"/>
        <v>1</v>
      </c>
      <c r="P105">
        <v>1</v>
      </c>
      <c r="Q105">
        <f t="shared" si="32"/>
        <v>1</v>
      </c>
      <c r="R105">
        <v>2</v>
      </c>
      <c r="S105">
        <f t="shared" si="33"/>
        <v>1</v>
      </c>
      <c r="T105">
        <v>2</v>
      </c>
      <c r="U105">
        <f t="shared" si="34"/>
        <v>1</v>
      </c>
      <c r="V105">
        <v>1</v>
      </c>
      <c r="W105">
        <f t="shared" si="35"/>
        <v>1</v>
      </c>
      <c r="X105">
        <v>1</v>
      </c>
      <c r="Y105">
        <f t="shared" si="36"/>
        <v>0</v>
      </c>
      <c r="Z105">
        <v>1</v>
      </c>
      <c r="AA105">
        <f t="shared" si="37"/>
        <v>0</v>
      </c>
      <c r="AB105">
        <v>1</v>
      </c>
      <c r="AC105">
        <f t="shared" si="38"/>
        <v>1</v>
      </c>
      <c r="AD105">
        <v>1</v>
      </c>
      <c r="AE105">
        <f t="shared" si="39"/>
        <v>1</v>
      </c>
      <c r="AF105">
        <v>2</v>
      </c>
      <c r="AG105">
        <f t="shared" si="40"/>
        <v>1</v>
      </c>
      <c r="AH105">
        <v>2</v>
      </c>
      <c r="AI105">
        <f t="shared" si="41"/>
        <v>0</v>
      </c>
      <c r="AJ105">
        <v>2</v>
      </c>
      <c r="AK105">
        <f t="shared" si="42"/>
        <v>1</v>
      </c>
      <c r="AL105">
        <v>2</v>
      </c>
      <c r="AM105">
        <f t="shared" si="43"/>
        <v>1</v>
      </c>
      <c r="AN105">
        <v>1</v>
      </c>
      <c r="AO105">
        <f t="shared" si="44"/>
        <v>1</v>
      </c>
      <c r="AP105">
        <v>1</v>
      </c>
      <c r="AQ105">
        <f t="shared" si="45"/>
        <v>1</v>
      </c>
      <c r="AR105">
        <v>2</v>
      </c>
      <c r="AS105">
        <f t="shared" si="46"/>
        <v>1</v>
      </c>
      <c r="AT105">
        <v>1</v>
      </c>
      <c r="AU105">
        <f t="shared" si="47"/>
        <v>0</v>
      </c>
      <c r="AV105" s="13">
        <f t="shared" si="48"/>
        <v>17</v>
      </c>
      <c r="AW105" s="1"/>
      <c r="AX105" s="13">
        <f t="shared" si="49"/>
        <v>17</v>
      </c>
      <c r="AY105" s="3"/>
      <c r="AZ105" s="1"/>
    </row>
    <row r="106" spans="1:52" x14ac:dyDescent="0.3">
      <c r="A106" s="30">
        <v>149</v>
      </c>
      <c r="B106" s="1"/>
      <c r="C106">
        <v>3</v>
      </c>
      <c r="D106" s="1"/>
      <c r="E106" s="32">
        <v>1</v>
      </c>
      <c r="F106" s="31">
        <v>1</v>
      </c>
      <c r="G106">
        <f t="shared" si="27"/>
        <v>1</v>
      </c>
      <c r="H106" s="31">
        <v>1</v>
      </c>
      <c r="I106">
        <f t="shared" si="28"/>
        <v>1</v>
      </c>
      <c r="J106" s="31">
        <v>1</v>
      </c>
      <c r="K106">
        <f t="shared" si="29"/>
        <v>1</v>
      </c>
      <c r="L106" s="31">
        <v>2</v>
      </c>
      <c r="M106">
        <f t="shared" si="30"/>
        <v>1</v>
      </c>
      <c r="N106" s="31">
        <v>2</v>
      </c>
      <c r="O106">
        <f t="shared" si="31"/>
        <v>1</v>
      </c>
      <c r="P106" s="31">
        <v>1</v>
      </c>
      <c r="Q106">
        <f t="shared" si="32"/>
        <v>1</v>
      </c>
      <c r="R106" s="31">
        <v>2</v>
      </c>
      <c r="S106">
        <f t="shared" si="33"/>
        <v>1</v>
      </c>
      <c r="T106" s="31">
        <v>2</v>
      </c>
      <c r="U106">
        <f t="shared" si="34"/>
        <v>1</v>
      </c>
      <c r="V106" s="31">
        <v>1</v>
      </c>
      <c r="W106">
        <f t="shared" si="35"/>
        <v>1</v>
      </c>
      <c r="X106" s="31">
        <v>1</v>
      </c>
      <c r="Y106">
        <f t="shared" si="36"/>
        <v>0</v>
      </c>
      <c r="Z106" s="31">
        <v>1</v>
      </c>
      <c r="AA106">
        <f t="shared" si="37"/>
        <v>0</v>
      </c>
      <c r="AB106" s="31">
        <v>1</v>
      </c>
      <c r="AC106">
        <f t="shared" si="38"/>
        <v>1</v>
      </c>
      <c r="AD106" s="31">
        <v>1</v>
      </c>
      <c r="AE106">
        <f t="shared" si="39"/>
        <v>1</v>
      </c>
      <c r="AF106" s="31">
        <v>2</v>
      </c>
      <c r="AG106">
        <f t="shared" si="40"/>
        <v>1</v>
      </c>
      <c r="AH106" s="31">
        <v>1</v>
      </c>
      <c r="AI106">
        <f t="shared" si="41"/>
        <v>1</v>
      </c>
      <c r="AJ106" s="31">
        <v>2</v>
      </c>
      <c r="AK106">
        <f t="shared" si="42"/>
        <v>1</v>
      </c>
      <c r="AL106" s="31">
        <v>2</v>
      </c>
      <c r="AM106">
        <f t="shared" si="43"/>
        <v>1</v>
      </c>
      <c r="AN106" s="31">
        <v>1</v>
      </c>
      <c r="AO106">
        <f t="shared" si="44"/>
        <v>1</v>
      </c>
      <c r="AP106" s="31">
        <v>1</v>
      </c>
      <c r="AQ106">
        <f t="shared" si="45"/>
        <v>1</v>
      </c>
      <c r="AR106" s="31" t="s">
        <v>668</v>
      </c>
      <c r="AS106">
        <f t="shared" si="46"/>
        <v>0</v>
      </c>
      <c r="AT106" s="31">
        <v>1</v>
      </c>
      <c r="AU106">
        <f t="shared" si="47"/>
        <v>0</v>
      </c>
      <c r="AV106" s="49"/>
      <c r="AW106" s="1"/>
      <c r="AX106" s="13"/>
      <c r="AY106" s="3"/>
      <c r="AZ106" s="1"/>
    </row>
    <row r="107" spans="1:52" x14ac:dyDescent="0.3">
      <c r="A107" s="30">
        <v>164</v>
      </c>
      <c r="B107" s="1"/>
      <c r="C107">
        <v>3</v>
      </c>
      <c r="D107" s="1"/>
      <c r="E107" s="2">
        <v>1</v>
      </c>
      <c r="F107">
        <v>2</v>
      </c>
      <c r="G107">
        <f t="shared" si="27"/>
        <v>0</v>
      </c>
      <c r="H107">
        <v>2</v>
      </c>
      <c r="I107">
        <f t="shared" si="28"/>
        <v>0</v>
      </c>
      <c r="J107">
        <v>1</v>
      </c>
      <c r="K107">
        <f t="shared" si="29"/>
        <v>1</v>
      </c>
      <c r="L107">
        <v>2</v>
      </c>
      <c r="M107">
        <f t="shared" si="30"/>
        <v>1</v>
      </c>
      <c r="N107">
        <v>2</v>
      </c>
      <c r="O107">
        <f t="shared" si="31"/>
        <v>1</v>
      </c>
      <c r="P107">
        <v>1</v>
      </c>
      <c r="Q107">
        <f t="shared" si="32"/>
        <v>1</v>
      </c>
      <c r="R107">
        <v>2</v>
      </c>
      <c r="S107">
        <f t="shared" si="33"/>
        <v>1</v>
      </c>
      <c r="T107">
        <v>2</v>
      </c>
      <c r="U107">
        <f t="shared" si="34"/>
        <v>1</v>
      </c>
      <c r="V107">
        <v>2</v>
      </c>
      <c r="W107">
        <f t="shared" si="35"/>
        <v>0</v>
      </c>
      <c r="X107">
        <v>2</v>
      </c>
      <c r="Y107">
        <f t="shared" si="36"/>
        <v>1</v>
      </c>
      <c r="Z107">
        <v>2</v>
      </c>
      <c r="AA107">
        <f t="shared" si="37"/>
        <v>1</v>
      </c>
      <c r="AB107">
        <v>1</v>
      </c>
      <c r="AC107">
        <f t="shared" si="38"/>
        <v>1</v>
      </c>
      <c r="AD107">
        <v>2</v>
      </c>
      <c r="AE107">
        <f t="shared" si="39"/>
        <v>0</v>
      </c>
      <c r="AF107">
        <v>2</v>
      </c>
      <c r="AG107">
        <f t="shared" si="40"/>
        <v>1</v>
      </c>
      <c r="AH107">
        <v>2</v>
      </c>
      <c r="AI107">
        <f t="shared" si="41"/>
        <v>0</v>
      </c>
      <c r="AJ107">
        <v>2</v>
      </c>
      <c r="AK107">
        <f t="shared" si="42"/>
        <v>1</v>
      </c>
      <c r="AL107">
        <v>2</v>
      </c>
      <c r="AM107">
        <f t="shared" si="43"/>
        <v>1</v>
      </c>
      <c r="AN107">
        <v>2</v>
      </c>
      <c r="AO107">
        <f t="shared" si="44"/>
        <v>0</v>
      </c>
      <c r="AP107">
        <v>1</v>
      </c>
      <c r="AQ107">
        <f t="shared" si="45"/>
        <v>1</v>
      </c>
      <c r="AR107">
        <v>2</v>
      </c>
      <c r="AS107">
        <f t="shared" si="46"/>
        <v>1</v>
      </c>
      <c r="AT107">
        <v>2</v>
      </c>
      <c r="AU107">
        <f t="shared" si="47"/>
        <v>1</v>
      </c>
      <c r="AV107" s="13">
        <f t="shared" ref="AV107:AV150" si="50">SUM(G107,I107,K107,M107,O107,Q107,S107,U107,W107,Y107,AA107,AC107,AE107,AG107,AI107,AK107,AM107,AO107,AQ107,AS107,AU107)</f>
        <v>15</v>
      </c>
      <c r="AW107" s="1"/>
      <c r="AX107" s="13">
        <f t="shared" si="49"/>
        <v>15</v>
      </c>
      <c r="AY107" s="3"/>
      <c r="AZ107" s="1"/>
    </row>
    <row r="108" spans="1:52" x14ac:dyDescent="0.3">
      <c r="A108" s="30">
        <v>165</v>
      </c>
      <c r="B108" s="1"/>
      <c r="C108">
        <v>3</v>
      </c>
      <c r="D108" s="1"/>
      <c r="E108" s="2">
        <v>1</v>
      </c>
      <c r="F108">
        <v>2</v>
      </c>
      <c r="G108">
        <f t="shared" si="27"/>
        <v>0</v>
      </c>
      <c r="H108">
        <v>2</v>
      </c>
      <c r="I108">
        <f t="shared" si="28"/>
        <v>0</v>
      </c>
      <c r="J108">
        <v>2</v>
      </c>
      <c r="K108">
        <f t="shared" si="29"/>
        <v>0</v>
      </c>
      <c r="L108">
        <v>2</v>
      </c>
      <c r="M108">
        <f t="shared" si="30"/>
        <v>1</v>
      </c>
      <c r="N108">
        <v>2</v>
      </c>
      <c r="O108">
        <f t="shared" si="31"/>
        <v>1</v>
      </c>
      <c r="P108">
        <v>2</v>
      </c>
      <c r="Q108">
        <f t="shared" si="32"/>
        <v>0</v>
      </c>
      <c r="R108">
        <v>2</v>
      </c>
      <c r="S108">
        <f t="shared" si="33"/>
        <v>1</v>
      </c>
      <c r="T108">
        <v>2</v>
      </c>
      <c r="U108">
        <f t="shared" si="34"/>
        <v>1</v>
      </c>
      <c r="V108">
        <v>2</v>
      </c>
      <c r="W108">
        <f t="shared" si="35"/>
        <v>0</v>
      </c>
      <c r="X108">
        <v>2</v>
      </c>
      <c r="Y108">
        <f t="shared" si="36"/>
        <v>1</v>
      </c>
      <c r="Z108">
        <v>2</v>
      </c>
      <c r="AA108">
        <f t="shared" si="37"/>
        <v>1</v>
      </c>
      <c r="AB108">
        <v>2</v>
      </c>
      <c r="AC108">
        <f t="shared" si="38"/>
        <v>0</v>
      </c>
      <c r="AD108">
        <v>2</v>
      </c>
      <c r="AE108">
        <f t="shared" si="39"/>
        <v>0</v>
      </c>
      <c r="AF108">
        <v>2</v>
      </c>
      <c r="AG108">
        <f t="shared" si="40"/>
        <v>1</v>
      </c>
      <c r="AH108">
        <v>2</v>
      </c>
      <c r="AI108">
        <f t="shared" si="41"/>
        <v>0</v>
      </c>
      <c r="AJ108">
        <v>2</v>
      </c>
      <c r="AK108">
        <f t="shared" si="42"/>
        <v>1</v>
      </c>
      <c r="AL108">
        <v>2</v>
      </c>
      <c r="AM108">
        <f t="shared" si="43"/>
        <v>1</v>
      </c>
      <c r="AN108">
        <v>2</v>
      </c>
      <c r="AO108">
        <f t="shared" si="44"/>
        <v>0</v>
      </c>
      <c r="AP108">
        <v>2</v>
      </c>
      <c r="AQ108">
        <f t="shared" si="45"/>
        <v>0</v>
      </c>
      <c r="AR108">
        <v>2</v>
      </c>
      <c r="AS108">
        <f t="shared" si="46"/>
        <v>1</v>
      </c>
      <c r="AT108">
        <v>2</v>
      </c>
      <c r="AU108">
        <f t="shared" si="47"/>
        <v>1</v>
      </c>
      <c r="AV108" s="13">
        <f t="shared" si="50"/>
        <v>11</v>
      </c>
      <c r="AW108" s="1"/>
      <c r="AX108" s="13">
        <f t="shared" si="49"/>
        <v>11</v>
      </c>
      <c r="AY108" s="3"/>
      <c r="AZ108" s="1"/>
    </row>
    <row r="109" spans="1:52" x14ac:dyDescent="0.3">
      <c r="A109" s="30">
        <v>166</v>
      </c>
      <c r="B109" s="1"/>
      <c r="C109">
        <v>3</v>
      </c>
      <c r="D109" s="1"/>
      <c r="E109" s="2">
        <v>1</v>
      </c>
      <c r="F109">
        <v>1</v>
      </c>
      <c r="G109">
        <f t="shared" si="27"/>
        <v>1</v>
      </c>
      <c r="H109">
        <v>1</v>
      </c>
      <c r="I109">
        <f t="shared" si="28"/>
        <v>1</v>
      </c>
      <c r="J109">
        <v>1</v>
      </c>
      <c r="K109">
        <f t="shared" si="29"/>
        <v>1</v>
      </c>
      <c r="L109">
        <v>1</v>
      </c>
      <c r="M109">
        <f t="shared" si="30"/>
        <v>0</v>
      </c>
      <c r="N109">
        <v>2</v>
      </c>
      <c r="O109">
        <f t="shared" si="31"/>
        <v>1</v>
      </c>
      <c r="P109">
        <v>1</v>
      </c>
      <c r="Q109">
        <f t="shared" si="32"/>
        <v>1</v>
      </c>
      <c r="R109">
        <v>2</v>
      </c>
      <c r="S109">
        <f t="shared" si="33"/>
        <v>1</v>
      </c>
      <c r="T109">
        <v>2</v>
      </c>
      <c r="U109">
        <f t="shared" si="34"/>
        <v>1</v>
      </c>
      <c r="V109">
        <v>1</v>
      </c>
      <c r="W109">
        <f t="shared" si="35"/>
        <v>1</v>
      </c>
      <c r="X109">
        <v>1</v>
      </c>
      <c r="Y109">
        <f t="shared" si="36"/>
        <v>0</v>
      </c>
      <c r="Z109">
        <v>1</v>
      </c>
      <c r="AA109">
        <f t="shared" si="37"/>
        <v>0</v>
      </c>
      <c r="AB109">
        <v>1</v>
      </c>
      <c r="AC109">
        <f t="shared" si="38"/>
        <v>1</v>
      </c>
      <c r="AD109">
        <v>2</v>
      </c>
      <c r="AE109">
        <f t="shared" si="39"/>
        <v>0</v>
      </c>
      <c r="AF109">
        <v>2</v>
      </c>
      <c r="AG109">
        <f t="shared" si="40"/>
        <v>1</v>
      </c>
      <c r="AH109">
        <v>1</v>
      </c>
      <c r="AI109">
        <f t="shared" si="41"/>
        <v>1</v>
      </c>
      <c r="AJ109">
        <v>2</v>
      </c>
      <c r="AK109">
        <f t="shared" si="42"/>
        <v>1</v>
      </c>
      <c r="AL109">
        <v>1</v>
      </c>
      <c r="AM109">
        <f t="shared" si="43"/>
        <v>0</v>
      </c>
      <c r="AN109">
        <v>1</v>
      </c>
      <c r="AO109">
        <f t="shared" si="44"/>
        <v>1</v>
      </c>
      <c r="AP109">
        <v>1</v>
      </c>
      <c r="AQ109">
        <f t="shared" si="45"/>
        <v>1</v>
      </c>
      <c r="AR109">
        <v>2</v>
      </c>
      <c r="AS109">
        <f t="shared" si="46"/>
        <v>1</v>
      </c>
      <c r="AT109">
        <v>2</v>
      </c>
      <c r="AU109">
        <f t="shared" si="47"/>
        <v>1</v>
      </c>
      <c r="AV109" s="13">
        <f t="shared" si="50"/>
        <v>16</v>
      </c>
      <c r="AW109" s="1"/>
      <c r="AX109" s="13">
        <f t="shared" si="49"/>
        <v>16</v>
      </c>
      <c r="AY109" s="3"/>
      <c r="AZ109" s="1"/>
    </row>
    <row r="110" spans="1:52" x14ac:dyDescent="0.3">
      <c r="A110" s="30">
        <v>168</v>
      </c>
      <c r="B110" s="1"/>
      <c r="C110">
        <v>3</v>
      </c>
      <c r="D110" s="1"/>
      <c r="E110" s="2">
        <v>1</v>
      </c>
      <c r="F110">
        <v>1</v>
      </c>
      <c r="G110">
        <f t="shared" si="27"/>
        <v>1</v>
      </c>
      <c r="H110">
        <v>1</v>
      </c>
      <c r="I110">
        <f t="shared" si="28"/>
        <v>1</v>
      </c>
      <c r="J110">
        <v>1</v>
      </c>
      <c r="K110">
        <f t="shared" si="29"/>
        <v>1</v>
      </c>
      <c r="L110">
        <v>1</v>
      </c>
      <c r="M110">
        <f t="shared" si="30"/>
        <v>0</v>
      </c>
      <c r="N110">
        <v>1</v>
      </c>
      <c r="O110">
        <f t="shared" si="31"/>
        <v>0</v>
      </c>
      <c r="P110">
        <v>1</v>
      </c>
      <c r="Q110">
        <f t="shared" si="32"/>
        <v>1</v>
      </c>
      <c r="R110">
        <v>2</v>
      </c>
      <c r="S110">
        <f t="shared" si="33"/>
        <v>1</v>
      </c>
      <c r="T110">
        <v>2</v>
      </c>
      <c r="U110">
        <f t="shared" si="34"/>
        <v>1</v>
      </c>
      <c r="V110">
        <v>1</v>
      </c>
      <c r="W110">
        <f t="shared" si="35"/>
        <v>1</v>
      </c>
      <c r="X110">
        <v>1</v>
      </c>
      <c r="Y110">
        <f t="shared" si="36"/>
        <v>0</v>
      </c>
      <c r="Z110">
        <v>1</v>
      </c>
      <c r="AA110">
        <f t="shared" si="37"/>
        <v>0</v>
      </c>
      <c r="AB110">
        <v>1</v>
      </c>
      <c r="AC110">
        <f t="shared" si="38"/>
        <v>1</v>
      </c>
      <c r="AD110">
        <v>1</v>
      </c>
      <c r="AE110">
        <f t="shared" si="39"/>
        <v>1</v>
      </c>
      <c r="AF110">
        <v>2</v>
      </c>
      <c r="AG110">
        <f t="shared" si="40"/>
        <v>1</v>
      </c>
      <c r="AH110">
        <v>1</v>
      </c>
      <c r="AI110">
        <f t="shared" si="41"/>
        <v>1</v>
      </c>
      <c r="AJ110">
        <v>2</v>
      </c>
      <c r="AK110">
        <f t="shared" si="42"/>
        <v>1</v>
      </c>
      <c r="AL110">
        <v>2</v>
      </c>
      <c r="AM110">
        <f t="shared" si="43"/>
        <v>1</v>
      </c>
      <c r="AN110">
        <v>1</v>
      </c>
      <c r="AO110">
        <f t="shared" si="44"/>
        <v>1</v>
      </c>
      <c r="AP110">
        <v>1</v>
      </c>
      <c r="AQ110">
        <f t="shared" si="45"/>
        <v>1</v>
      </c>
      <c r="AR110">
        <v>2</v>
      </c>
      <c r="AS110">
        <f t="shared" si="46"/>
        <v>1</v>
      </c>
      <c r="AT110">
        <v>1</v>
      </c>
      <c r="AU110">
        <f t="shared" si="47"/>
        <v>0</v>
      </c>
      <c r="AV110" s="13">
        <f t="shared" si="50"/>
        <v>16</v>
      </c>
      <c r="AW110" s="1"/>
      <c r="AX110" s="13">
        <f t="shared" si="49"/>
        <v>16</v>
      </c>
      <c r="AY110" s="3"/>
      <c r="AZ110" s="1"/>
    </row>
    <row r="111" spans="1:52" x14ac:dyDescent="0.3">
      <c r="A111" s="30">
        <v>169</v>
      </c>
      <c r="B111" s="1"/>
      <c r="C111">
        <v>3</v>
      </c>
      <c r="D111" s="1"/>
      <c r="E111" s="2">
        <v>1</v>
      </c>
      <c r="F111">
        <v>1</v>
      </c>
      <c r="G111">
        <f t="shared" si="27"/>
        <v>1</v>
      </c>
      <c r="H111">
        <v>2</v>
      </c>
      <c r="I111">
        <f t="shared" si="28"/>
        <v>0</v>
      </c>
      <c r="J111">
        <v>2</v>
      </c>
      <c r="K111">
        <f t="shared" si="29"/>
        <v>0</v>
      </c>
      <c r="L111">
        <v>2</v>
      </c>
      <c r="M111">
        <f t="shared" si="30"/>
        <v>1</v>
      </c>
      <c r="N111">
        <v>2</v>
      </c>
      <c r="O111">
        <f t="shared" si="31"/>
        <v>1</v>
      </c>
      <c r="P111">
        <v>1</v>
      </c>
      <c r="Q111">
        <f t="shared" si="32"/>
        <v>1</v>
      </c>
      <c r="R111">
        <v>2</v>
      </c>
      <c r="S111">
        <f t="shared" si="33"/>
        <v>1</v>
      </c>
      <c r="T111">
        <v>2</v>
      </c>
      <c r="U111">
        <f t="shared" si="34"/>
        <v>1</v>
      </c>
      <c r="V111">
        <v>2</v>
      </c>
      <c r="W111">
        <f t="shared" si="35"/>
        <v>0</v>
      </c>
      <c r="X111">
        <v>2</v>
      </c>
      <c r="Y111">
        <f t="shared" si="36"/>
        <v>1</v>
      </c>
      <c r="Z111">
        <v>2</v>
      </c>
      <c r="AA111">
        <f t="shared" si="37"/>
        <v>1</v>
      </c>
      <c r="AB111">
        <v>1</v>
      </c>
      <c r="AC111">
        <f t="shared" si="38"/>
        <v>1</v>
      </c>
      <c r="AD111">
        <v>2</v>
      </c>
      <c r="AE111">
        <f t="shared" si="39"/>
        <v>0</v>
      </c>
      <c r="AF111">
        <v>2</v>
      </c>
      <c r="AG111">
        <f t="shared" si="40"/>
        <v>1</v>
      </c>
      <c r="AH111">
        <v>2</v>
      </c>
      <c r="AI111">
        <f t="shared" si="41"/>
        <v>0</v>
      </c>
      <c r="AJ111">
        <v>2</v>
      </c>
      <c r="AK111">
        <f t="shared" si="42"/>
        <v>1</v>
      </c>
      <c r="AL111">
        <v>2</v>
      </c>
      <c r="AM111">
        <f t="shared" si="43"/>
        <v>1</v>
      </c>
      <c r="AN111">
        <v>2</v>
      </c>
      <c r="AO111">
        <f t="shared" si="44"/>
        <v>0</v>
      </c>
      <c r="AP111">
        <v>1</v>
      </c>
      <c r="AQ111">
        <f t="shared" si="45"/>
        <v>1</v>
      </c>
      <c r="AR111">
        <v>2</v>
      </c>
      <c r="AS111">
        <f t="shared" si="46"/>
        <v>1</v>
      </c>
      <c r="AT111">
        <v>2</v>
      </c>
      <c r="AU111">
        <f t="shared" si="47"/>
        <v>1</v>
      </c>
      <c r="AV111" s="13">
        <f t="shared" si="50"/>
        <v>15</v>
      </c>
      <c r="AW111" s="1"/>
      <c r="AX111" s="13">
        <f t="shared" si="49"/>
        <v>15</v>
      </c>
      <c r="AY111" s="3"/>
      <c r="AZ111" s="1"/>
    </row>
    <row r="112" spans="1:52" x14ac:dyDescent="0.3">
      <c r="A112" s="30">
        <v>170</v>
      </c>
      <c r="B112" s="1"/>
      <c r="C112">
        <v>3</v>
      </c>
      <c r="D112" s="1"/>
      <c r="E112" s="2">
        <v>1</v>
      </c>
      <c r="F112">
        <v>1</v>
      </c>
      <c r="G112">
        <f t="shared" si="27"/>
        <v>1</v>
      </c>
      <c r="H112">
        <v>1</v>
      </c>
      <c r="I112">
        <f t="shared" si="28"/>
        <v>1</v>
      </c>
      <c r="J112">
        <v>1</v>
      </c>
      <c r="K112">
        <f t="shared" si="29"/>
        <v>1</v>
      </c>
      <c r="L112">
        <v>1</v>
      </c>
      <c r="M112">
        <f t="shared" si="30"/>
        <v>0</v>
      </c>
      <c r="N112">
        <v>1</v>
      </c>
      <c r="O112">
        <f t="shared" si="31"/>
        <v>0</v>
      </c>
      <c r="P112">
        <v>1</v>
      </c>
      <c r="Q112">
        <f t="shared" si="32"/>
        <v>1</v>
      </c>
      <c r="R112">
        <v>1</v>
      </c>
      <c r="S112">
        <f t="shared" si="33"/>
        <v>0</v>
      </c>
      <c r="T112">
        <v>1</v>
      </c>
      <c r="U112">
        <f t="shared" si="34"/>
        <v>0</v>
      </c>
      <c r="V112">
        <v>1</v>
      </c>
      <c r="W112">
        <f t="shared" si="35"/>
        <v>1</v>
      </c>
      <c r="X112">
        <v>1</v>
      </c>
      <c r="Y112">
        <f t="shared" si="36"/>
        <v>0</v>
      </c>
      <c r="Z112">
        <v>1</v>
      </c>
      <c r="AA112">
        <f t="shared" si="37"/>
        <v>0</v>
      </c>
      <c r="AB112">
        <v>1</v>
      </c>
      <c r="AC112">
        <f t="shared" si="38"/>
        <v>1</v>
      </c>
      <c r="AD112">
        <v>1</v>
      </c>
      <c r="AE112">
        <f t="shared" si="39"/>
        <v>1</v>
      </c>
      <c r="AF112">
        <v>1</v>
      </c>
      <c r="AG112">
        <f t="shared" si="40"/>
        <v>0</v>
      </c>
      <c r="AH112">
        <v>1</v>
      </c>
      <c r="AI112">
        <f t="shared" si="41"/>
        <v>1</v>
      </c>
      <c r="AJ112">
        <v>1</v>
      </c>
      <c r="AK112">
        <f t="shared" si="42"/>
        <v>0</v>
      </c>
      <c r="AL112">
        <v>1</v>
      </c>
      <c r="AM112">
        <f t="shared" si="43"/>
        <v>0</v>
      </c>
      <c r="AN112">
        <v>1</v>
      </c>
      <c r="AO112">
        <f t="shared" si="44"/>
        <v>1</v>
      </c>
      <c r="AP112">
        <v>1</v>
      </c>
      <c r="AQ112">
        <f t="shared" si="45"/>
        <v>1</v>
      </c>
      <c r="AR112">
        <v>1</v>
      </c>
      <c r="AS112">
        <f t="shared" si="46"/>
        <v>0</v>
      </c>
      <c r="AT112">
        <v>1</v>
      </c>
      <c r="AU112">
        <f t="shared" si="47"/>
        <v>0</v>
      </c>
      <c r="AV112" s="13">
        <f t="shared" si="50"/>
        <v>10</v>
      </c>
      <c r="AW112" s="1"/>
      <c r="AX112" s="13">
        <f t="shared" si="49"/>
        <v>10</v>
      </c>
      <c r="AY112" s="3"/>
      <c r="AZ112" s="1"/>
    </row>
    <row r="113" spans="1:52" x14ac:dyDescent="0.3">
      <c r="A113" s="30">
        <v>171</v>
      </c>
      <c r="B113" s="1"/>
      <c r="C113">
        <v>3</v>
      </c>
      <c r="D113" s="1"/>
      <c r="E113" s="2">
        <v>1</v>
      </c>
      <c r="F113">
        <v>1</v>
      </c>
      <c r="G113">
        <f t="shared" si="27"/>
        <v>1</v>
      </c>
      <c r="H113">
        <v>1</v>
      </c>
      <c r="I113">
        <f t="shared" si="28"/>
        <v>1</v>
      </c>
      <c r="J113">
        <v>1</v>
      </c>
      <c r="K113">
        <f t="shared" si="29"/>
        <v>1</v>
      </c>
      <c r="L113">
        <v>2</v>
      </c>
      <c r="M113">
        <f t="shared" si="30"/>
        <v>1</v>
      </c>
      <c r="N113">
        <v>2</v>
      </c>
      <c r="O113">
        <f t="shared" si="31"/>
        <v>1</v>
      </c>
      <c r="P113">
        <v>1</v>
      </c>
      <c r="Q113">
        <f t="shared" si="32"/>
        <v>1</v>
      </c>
      <c r="R113">
        <v>2</v>
      </c>
      <c r="S113">
        <f t="shared" si="33"/>
        <v>1</v>
      </c>
      <c r="T113">
        <v>2</v>
      </c>
      <c r="U113">
        <f t="shared" si="34"/>
        <v>1</v>
      </c>
      <c r="V113">
        <v>1</v>
      </c>
      <c r="W113">
        <f t="shared" si="35"/>
        <v>1</v>
      </c>
      <c r="X113">
        <v>1</v>
      </c>
      <c r="Y113">
        <f t="shared" si="36"/>
        <v>0</v>
      </c>
      <c r="Z113">
        <v>1</v>
      </c>
      <c r="AA113">
        <f t="shared" si="37"/>
        <v>0</v>
      </c>
      <c r="AB113">
        <v>1</v>
      </c>
      <c r="AC113">
        <f t="shared" si="38"/>
        <v>1</v>
      </c>
      <c r="AD113">
        <v>1</v>
      </c>
      <c r="AE113">
        <f t="shared" si="39"/>
        <v>1</v>
      </c>
      <c r="AF113">
        <v>2</v>
      </c>
      <c r="AG113">
        <f t="shared" si="40"/>
        <v>1</v>
      </c>
      <c r="AH113">
        <v>1</v>
      </c>
      <c r="AI113">
        <f t="shared" si="41"/>
        <v>1</v>
      </c>
      <c r="AJ113">
        <v>2</v>
      </c>
      <c r="AK113">
        <f t="shared" si="42"/>
        <v>1</v>
      </c>
      <c r="AL113">
        <v>1</v>
      </c>
      <c r="AM113">
        <f t="shared" si="43"/>
        <v>0</v>
      </c>
      <c r="AN113">
        <v>1</v>
      </c>
      <c r="AO113">
        <f t="shared" si="44"/>
        <v>1</v>
      </c>
      <c r="AP113">
        <v>1</v>
      </c>
      <c r="AQ113">
        <f t="shared" si="45"/>
        <v>1</v>
      </c>
      <c r="AR113">
        <v>2</v>
      </c>
      <c r="AS113">
        <f t="shared" si="46"/>
        <v>1</v>
      </c>
      <c r="AT113">
        <v>1</v>
      </c>
      <c r="AU113">
        <f t="shared" si="47"/>
        <v>0</v>
      </c>
      <c r="AV113" s="13">
        <f t="shared" si="50"/>
        <v>17</v>
      </c>
      <c r="AW113" s="1"/>
      <c r="AX113" s="13">
        <f t="shared" si="49"/>
        <v>17</v>
      </c>
      <c r="AY113" s="3"/>
      <c r="AZ113" s="1"/>
    </row>
    <row r="114" spans="1:52" x14ac:dyDescent="0.3">
      <c r="A114" s="30">
        <v>174</v>
      </c>
      <c r="B114" s="1"/>
      <c r="C114">
        <v>3</v>
      </c>
      <c r="D114" s="1"/>
      <c r="E114" s="2">
        <v>1</v>
      </c>
      <c r="F114">
        <v>1</v>
      </c>
      <c r="G114">
        <f t="shared" si="27"/>
        <v>1</v>
      </c>
      <c r="H114">
        <v>1</v>
      </c>
      <c r="I114">
        <f t="shared" si="28"/>
        <v>1</v>
      </c>
      <c r="J114">
        <v>1</v>
      </c>
      <c r="K114">
        <f t="shared" si="29"/>
        <v>1</v>
      </c>
      <c r="L114">
        <v>1</v>
      </c>
      <c r="M114">
        <f t="shared" si="30"/>
        <v>0</v>
      </c>
      <c r="N114">
        <v>1</v>
      </c>
      <c r="O114">
        <f t="shared" si="31"/>
        <v>0</v>
      </c>
      <c r="P114">
        <v>1</v>
      </c>
      <c r="Q114">
        <f t="shared" si="32"/>
        <v>1</v>
      </c>
      <c r="R114">
        <v>2</v>
      </c>
      <c r="S114">
        <f t="shared" si="33"/>
        <v>1</v>
      </c>
      <c r="T114">
        <v>2</v>
      </c>
      <c r="U114">
        <f t="shared" si="34"/>
        <v>1</v>
      </c>
      <c r="V114">
        <v>2</v>
      </c>
      <c r="W114">
        <f t="shared" si="35"/>
        <v>0</v>
      </c>
      <c r="X114">
        <v>1</v>
      </c>
      <c r="Y114">
        <f t="shared" si="36"/>
        <v>0</v>
      </c>
      <c r="Z114">
        <v>1</v>
      </c>
      <c r="AA114">
        <f t="shared" si="37"/>
        <v>0</v>
      </c>
      <c r="AB114">
        <v>1</v>
      </c>
      <c r="AC114">
        <f t="shared" si="38"/>
        <v>1</v>
      </c>
      <c r="AD114">
        <v>1</v>
      </c>
      <c r="AE114">
        <f t="shared" si="39"/>
        <v>1</v>
      </c>
      <c r="AF114">
        <v>2</v>
      </c>
      <c r="AG114">
        <f t="shared" si="40"/>
        <v>1</v>
      </c>
      <c r="AH114">
        <v>2</v>
      </c>
      <c r="AI114">
        <f t="shared" si="41"/>
        <v>0</v>
      </c>
      <c r="AJ114">
        <v>1</v>
      </c>
      <c r="AK114">
        <f t="shared" si="42"/>
        <v>0</v>
      </c>
      <c r="AL114">
        <v>1</v>
      </c>
      <c r="AM114">
        <f t="shared" si="43"/>
        <v>0</v>
      </c>
      <c r="AN114">
        <v>2</v>
      </c>
      <c r="AO114">
        <f t="shared" si="44"/>
        <v>0</v>
      </c>
      <c r="AP114">
        <v>1</v>
      </c>
      <c r="AQ114">
        <f t="shared" si="45"/>
        <v>1</v>
      </c>
      <c r="AR114">
        <v>2</v>
      </c>
      <c r="AS114">
        <f t="shared" si="46"/>
        <v>1</v>
      </c>
      <c r="AT114">
        <v>2</v>
      </c>
      <c r="AU114">
        <f t="shared" si="47"/>
        <v>1</v>
      </c>
      <c r="AV114" s="13">
        <f t="shared" si="50"/>
        <v>12</v>
      </c>
      <c r="AW114" s="1"/>
      <c r="AX114" s="13">
        <f t="shared" si="49"/>
        <v>12</v>
      </c>
      <c r="AY114" s="3"/>
      <c r="AZ114" s="1"/>
    </row>
    <row r="115" spans="1:52" x14ac:dyDescent="0.3">
      <c r="A115" s="30">
        <v>69</v>
      </c>
      <c r="B115" s="1"/>
      <c r="C115">
        <v>4</v>
      </c>
      <c r="D115" s="1"/>
      <c r="E115" s="2">
        <v>1</v>
      </c>
      <c r="F115">
        <v>1</v>
      </c>
      <c r="G115">
        <f t="shared" si="27"/>
        <v>1</v>
      </c>
      <c r="H115">
        <v>1</v>
      </c>
      <c r="I115">
        <f t="shared" si="28"/>
        <v>1</v>
      </c>
      <c r="J115">
        <v>1</v>
      </c>
      <c r="K115">
        <f t="shared" si="29"/>
        <v>1</v>
      </c>
      <c r="L115">
        <v>1</v>
      </c>
      <c r="M115">
        <f t="shared" si="30"/>
        <v>0</v>
      </c>
      <c r="N115">
        <v>1</v>
      </c>
      <c r="O115">
        <f t="shared" si="31"/>
        <v>0</v>
      </c>
      <c r="P115">
        <v>1</v>
      </c>
      <c r="Q115">
        <f t="shared" si="32"/>
        <v>1</v>
      </c>
      <c r="R115">
        <v>1</v>
      </c>
      <c r="S115">
        <f t="shared" si="33"/>
        <v>0</v>
      </c>
      <c r="T115">
        <v>1</v>
      </c>
      <c r="U115">
        <f t="shared" si="34"/>
        <v>0</v>
      </c>
      <c r="V115">
        <v>1</v>
      </c>
      <c r="W115">
        <f t="shared" si="35"/>
        <v>1</v>
      </c>
      <c r="X115">
        <v>1</v>
      </c>
      <c r="Y115">
        <f t="shared" si="36"/>
        <v>0</v>
      </c>
      <c r="Z115">
        <v>1</v>
      </c>
      <c r="AA115">
        <f t="shared" si="37"/>
        <v>0</v>
      </c>
      <c r="AB115">
        <v>1</v>
      </c>
      <c r="AC115">
        <f t="shared" si="38"/>
        <v>1</v>
      </c>
      <c r="AD115">
        <v>1</v>
      </c>
      <c r="AE115">
        <f t="shared" si="39"/>
        <v>1</v>
      </c>
      <c r="AF115">
        <v>2</v>
      </c>
      <c r="AG115">
        <f t="shared" si="40"/>
        <v>1</v>
      </c>
      <c r="AH115">
        <v>1</v>
      </c>
      <c r="AI115">
        <f t="shared" si="41"/>
        <v>1</v>
      </c>
      <c r="AJ115">
        <v>1</v>
      </c>
      <c r="AK115">
        <f t="shared" si="42"/>
        <v>0</v>
      </c>
      <c r="AL115">
        <v>1</v>
      </c>
      <c r="AM115">
        <f t="shared" si="43"/>
        <v>0</v>
      </c>
      <c r="AN115">
        <v>1</v>
      </c>
      <c r="AO115">
        <f t="shared" si="44"/>
        <v>1</v>
      </c>
      <c r="AP115">
        <v>1</v>
      </c>
      <c r="AQ115">
        <f t="shared" si="45"/>
        <v>1</v>
      </c>
      <c r="AR115">
        <v>1</v>
      </c>
      <c r="AS115">
        <f t="shared" si="46"/>
        <v>0</v>
      </c>
      <c r="AT115">
        <v>1</v>
      </c>
      <c r="AU115">
        <f t="shared" si="47"/>
        <v>0</v>
      </c>
      <c r="AV115" s="13">
        <f t="shared" si="50"/>
        <v>11</v>
      </c>
      <c r="AW115" s="1"/>
      <c r="AX115" s="13"/>
      <c r="AY115" s="3">
        <f>AV115</f>
        <v>11</v>
      </c>
      <c r="AZ115" s="1"/>
    </row>
    <row r="116" spans="1:52" x14ac:dyDescent="0.3">
      <c r="A116" s="30">
        <v>119</v>
      </c>
      <c r="B116" s="1"/>
      <c r="C116">
        <v>4</v>
      </c>
      <c r="D116" s="1"/>
      <c r="E116" s="2">
        <v>1</v>
      </c>
      <c r="F116">
        <v>1</v>
      </c>
      <c r="G116">
        <f t="shared" si="27"/>
        <v>1</v>
      </c>
      <c r="H116">
        <v>1</v>
      </c>
      <c r="I116">
        <f t="shared" si="28"/>
        <v>1</v>
      </c>
      <c r="J116">
        <v>1</v>
      </c>
      <c r="K116">
        <f t="shared" si="29"/>
        <v>1</v>
      </c>
      <c r="L116">
        <v>1</v>
      </c>
      <c r="M116">
        <f t="shared" si="30"/>
        <v>0</v>
      </c>
      <c r="N116">
        <v>2</v>
      </c>
      <c r="O116">
        <f t="shared" si="31"/>
        <v>1</v>
      </c>
      <c r="P116">
        <v>1</v>
      </c>
      <c r="Q116">
        <f t="shared" si="32"/>
        <v>1</v>
      </c>
      <c r="R116">
        <v>2</v>
      </c>
      <c r="S116">
        <f t="shared" si="33"/>
        <v>1</v>
      </c>
      <c r="T116">
        <v>2</v>
      </c>
      <c r="U116">
        <f t="shared" si="34"/>
        <v>1</v>
      </c>
      <c r="V116">
        <v>1</v>
      </c>
      <c r="W116">
        <f t="shared" si="35"/>
        <v>1</v>
      </c>
      <c r="X116">
        <v>1</v>
      </c>
      <c r="Y116">
        <f t="shared" si="36"/>
        <v>0</v>
      </c>
      <c r="Z116">
        <v>1</v>
      </c>
      <c r="AA116">
        <f t="shared" si="37"/>
        <v>0</v>
      </c>
      <c r="AB116">
        <v>1</v>
      </c>
      <c r="AC116">
        <f t="shared" si="38"/>
        <v>1</v>
      </c>
      <c r="AD116">
        <v>1</v>
      </c>
      <c r="AE116">
        <f t="shared" si="39"/>
        <v>1</v>
      </c>
      <c r="AF116">
        <v>2</v>
      </c>
      <c r="AG116">
        <f t="shared" si="40"/>
        <v>1</v>
      </c>
      <c r="AH116">
        <v>1</v>
      </c>
      <c r="AI116">
        <f t="shared" si="41"/>
        <v>1</v>
      </c>
      <c r="AJ116">
        <v>1</v>
      </c>
      <c r="AK116">
        <f t="shared" si="42"/>
        <v>0</v>
      </c>
      <c r="AL116">
        <v>2</v>
      </c>
      <c r="AM116">
        <f t="shared" si="43"/>
        <v>1</v>
      </c>
      <c r="AN116">
        <v>1</v>
      </c>
      <c r="AO116">
        <f t="shared" si="44"/>
        <v>1</v>
      </c>
      <c r="AP116">
        <v>1</v>
      </c>
      <c r="AQ116">
        <f t="shared" si="45"/>
        <v>1</v>
      </c>
      <c r="AR116">
        <v>2</v>
      </c>
      <c r="AS116">
        <f t="shared" si="46"/>
        <v>1</v>
      </c>
      <c r="AT116">
        <v>1</v>
      </c>
      <c r="AU116">
        <f t="shared" si="47"/>
        <v>0</v>
      </c>
      <c r="AV116" s="13">
        <f t="shared" si="50"/>
        <v>16</v>
      </c>
      <c r="AW116" s="1"/>
      <c r="AX116" s="13"/>
      <c r="AY116" s="3">
        <f t="shared" ref="AY116:AY164" si="51">AV116</f>
        <v>16</v>
      </c>
      <c r="AZ116" s="1"/>
    </row>
    <row r="117" spans="1:52" x14ac:dyDescent="0.3">
      <c r="A117" s="30">
        <v>122</v>
      </c>
      <c r="B117" s="1"/>
      <c r="C117">
        <v>4</v>
      </c>
      <c r="D117" s="1"/>
      <c r="E117" s="2">
        <v>1</v>
      </c>
      <c r="F117">
        <v>1</v>
      </c>
      <c r="G117">
        <f t="shared" si="27"/>
        <v>1</v>
      </c>
      <c r="H117">
        <v>1</v>
      </c>
      <c r="I117">
        <f t="shared" si="28"/>
        <v>1</v>
      </c>
      <c r="J117">
        <v>1</v>
      </c>
      <c r="K117">
        <f t="shared" si="29"/>
        <v>1</v>
      </c>
      <c r="L117">
        <v>2</v>
      </c>
      <c r="M117">
        <f t="shared" si="30"/>
        <v>1</v>
      </c>
      <c r="N117">
        <v>1</v>
      </c>
      <c r="O117">
        <f t="shared" si="31"/>
        <v>0</v>
      </c>
      <c r="P117">
        <v>1</v>
      </c>
      <c r="Q117">
        <f t="shared" si="32"/>
        <v>1</v>
      </c>
      <c r="R117">
        <v>2</v>
      </c>
      <c r="S117">
        <f t="shared" si="33"/>
        <v>1</v>
      </c>
      <c r="T117">
        <v>2</v>
      </c>
      <c r="U117">
        <f t="shared" si="34"/>
        <v>1</v>
      </c>
      <c r="V117">
        <v>1</v>
      </c>
      <c r="W117">
        <f t="shared" si="35"/>
        <v>1</v>
      </c>
      <c r="X117">
        <v>1</v>
      </c>
      <c r="Y117">
        <f t="shared" si="36"/>
        <v>0</v>
      </c>
      <c r="Z117">
        <v>1</v>
      </c>
      <c r="AA117">
        <f t="shared" si="37"/>
        <v>0</v>
      </c>
      <c r="AB117">
        <v>1</v>
      </c>
      <c r="AC117">
        <f t="shared" si="38"/>
        <v>1</v>
      </c>
      <c r="AD117">
        <v>1</v>
      </c>
      <c r="AE117">
        <f t="shared" si="39"/>
        <v>1</v>
      </c>
      <c r="AF117">
        <v>2</v>
      </c>
      <c r="AG117">
        <f t="shared" si="40"/>
        <v>1</v>
      </c>
      <c r="AH117">
        <v>1</v>
      </c>
      <c r="AI117">
        <f t="shared" si="41"/>
        <v>1</v>
      </c>
      <c r="AJ117">
        <v>2</v>
      </c>
      <c r="AK117">
        <f t="shared" si="42"/>
        <v>1</v>
      </c>
      <c r="AL117">
        <v>1</v>
      </c>
      <c r="AM117">
        <f t="shared" si="43"/>
        <v>0</v>
      </c>
      <c r="AN117">
        <v>1</v>
      </c>
      <c r="AO117">
        <f t="shared" si="44"/>
        <v>1</v>
      </c>
      <c r="AP117">
        <v>1</v>
      </c>
      <c r="AQ117">
        <f t="shared" si="45"/>
        <v>1</v>
      </c>
      <c r="AR117">
        <v>2</v>
      </c>
      <c r="AS117">
        <f t="shared" si="46"/>
        <v>1</v>
      </c>
      <c r="AT117">
        <v>1</v>
      </c>
      <c r="AU117">
        <f t="shared" si="47"/>
        <v>0</v>
      </c>
      <c r="AV117" s="13">
        <f t="shared" si="50"/>
        <v>16</v>
      </c>
      <c r="AW117" s="1"/>
      <c r="AX117" s="13"/>
      <c r="AY117" s="3">
        <f t="shared" si="51"/>
        <v>16</v>
      </c>
      <c r="AZ117" s="1"/>
    </row>
    <row r="118" spans="1:52" x14ac:dyDescent="0.3">
      <c r="A118" s="30">
        <v>123</v>
      </c>
      <c r="B118" s="1"/>
      <c r="C118">
        <v>4</v>
      </c>
      <c r="D118" s="1"/>
      <c r="E118" s="2">
        <v>1</v>
      </c>
      <c r="F118">
        <v>1</v>
      </c>
      <c r="G118">
        <f t="shared" si="27"/>
        <v>1</v>
      </c>
      <c r="H118">
        <v>1</v>
      </c>
      <c r="I118">
        <f t="shared" si="28"/>
        <v>1</v>
      </c>
      <c r="J118">
        <v>1</v>
      </c>
      <c r="K118">
        <f t="shared" si="29"/>
        <v>1</v>
      </c>
      <c r="L118">
        <v>1</v>
      </c>
      <c r="M118">
        <f t="shared" si="30"/>
        <v>0</v>
      </c>
      <c r="N118">
        <v>1</v>
      </c>
      <c r="O118">
        <f t="shared" si="31"/>
        <v>0</v>
      </c>
      <c r="P118">
        <v>1</v>
      </c>
      <c r="Q118">
        <f t="shared" si="32"/>
        <v>1</v>
      </c>
      <c r="R118">
        <v>2</v>
      </c>
      <c r="S118">
        <f t="shared" si="33"/>
        <v>1</v>
      </c>
      <c r="T118">
        <v>2</v>
      </c>
      <c r="U118">
        <f t="shared" si="34"/>
        <v>1</v>
      </c>
      <c r="V118">
        <v>1</v>
      </c>
      <c r="W118">
        <f t="shared" si="35"/>
        <v>1</v>
      </c>
      <c r="X118">
        <v>1</v>
      </c>
      <c r="Y118">
        <f t="shared" si="36"/>
        <v>0</v>
      </c>
      <c r="Z118">
        <v>1</v>
      </c>
      <c r="AA118">
        <f t="shared" si="37"/>
        <v>0</v>
      </c>
      <c r="AB118">
        <v>1</v>
      </c>
      <c r="AC118">
        <f t="shared" si="38"/>
        <v>1</v>
      </c>
      <c r="AD118">
        <v>1</v>
      </c>
      <c r="AE118">
        <f t="shared" si="39"/>
        <v>1</v>
      </c>
      <c r="AF118">
        <v>2</v>
      </c>
      <c r="AG118">
        <f t="shared" si="40"/>
        <v>1</v>
      </c>
      <c r="AH118">
        <v>1</v>
      </c>
      <c r="AI118">
        <f t="shared" si="41"/>
        <v>1</v>
      </c>
      <c r="AJ118">
        <v>1</v>
      </c>
      <c r="AK118">
        <f t="shared" si="42"/>
        <v>0</v>
      </c>
      <c r="AL118">
        <v>1</v>
      </c>
      <c r="AM118">
        <f t="shared" si="43"/>
        <v>0</v>
      </c>
      <c r="AN118">
        <v>1</v>
      </c>
      <c r="AO118">
        <f t="shared" si="44"/>
        <v>1</v>
      </c>
      <c r="AP118">
        <v>1</v>
      </c>
      <c r="AQ118">
        <f t="shared" si="45"/>
        <v>1</v>
      </c>
      <c r="AR118">
        <v>2</v>
      </c>
      <c r="AS118">
        <f t="shared" si="46"/>
        <v>1</v>
      </c>
      <c r="AT118">
        <v>1</v>
      </c>
      <c r="AU118">
        <f t="shared" si="47"/>
        <v>0</v>
      </c>
      <c r="AV118" s="13">
        <f t="shared" si="50"/>
        <v>14</v>
      </c>
      <c r="AW118" s="1"/>
      <c r="AX118" s="13"/>
      <c r="AY118" s="3">
        <f t="shared" si="51"/>
        <v>14</v>
      </c>
      <c r="AZ118" s="1"/>
    </row>
    <row r="119" spans="1:52" x14ac:dyDescent="0.3">
      <c r="A119" s="30">
        <v>124</v>
      </c>
      <c r="B119" s="1"/>
      <c r="C119">
        <v>4</v>
      </c>
      <c r="D119" s="1"/>
      <c r="E119" s="2">
        <v>1</v>
      </c>
      <c r="F119">
        <v>1</v>
      </c>
      <c r="G119">
        <f t="shared" si="27"/>
        <v>1</v>
      </c>
      <c r="H119">
        <v>1</v>
      </c>
      <c r="I119">
        <f t="shared" si="28"/>
        <v>1</v>
      </c>
      <c r="J119">
        <v>1</v>
      </c>
      <c r="K119">
        <f t="shared" si="29"/>
        <v>1</v>
      </c>
      <c r="L119">
        <v>2</v>
      </c>
      <c r="M119">
        <f t="shared" si="30"/>
        <v>1</v>
      </c>
      <c r="N119">
        <v>2</v>
      </c>
      <c r="O119">
        <f t="shared" si="31"/>
        <v>1</v>
      </c>
      <c r="P119">
        <v>1</v>
      </c>
      <c r="Q119">
        <f t="shared" si="32"/>
        <v>1</v>
      </c>
      <c r="R119">
        <v>2</v>
      </c>
      <c r="S119">
        <f t="shared" si="33"/>
        <v>1</v>
      </c>
      <c r="T119">
        <v>2</v>
      </c>
      <c r="U119">
        <f t="shared" si="34"/>
        <v>1</v>
      </c>
      <c r="V119">
        <v>1</v>
      </c>
      <c r="W119">
        <f t="shared" si="35"/>
        <v>1</v>
      </c>
      <c r="X119">
        <v>1</v>
      </c>
      <c r="Y119">
        <f t="shared" si="36"/>
        <v>0</v>
      </c>
      <c r="Z119">
        <v>1</v>
      </c>
      <c r="AA119">
        <f t="shared" si="37"/>
        <v>0</v>
      </c>
      <c r="AB119">
        <v>1</v>
      </c>
      <c r="AC119">
        <f t="shared" si="38"/>
        <v>1</v>
      </c>
      <c r="AD119">
        <v>1</v>
      </c>
      <c r="AE119">
        <f t="shared" si="39"/>
        <v>1</v>
      </c>
      <c r="AF119">
        <v>2</v>
      </c>
      <c r="AG119">
        <f t="shared" si="40"/>
        <v>1</v>
      </c>
      <c r="AH119">
        <v>1</v>
      </c>
      <c r="AI119">
        <f t="shared" si="41"/>
        <v>1</v>
      </c>
      <c r="AJ119">
        <v>2</v>
      </c>
      <c r="AK119">
        <f t="shared" si="42"/>
        <v>1</v>
      </c>
      <c r="AL119">
        <v>2</v>
      </c>
      <c r="AM119">
        <f t="shared" si="43"/>
        <v>1</v>
      </c>
      <c r="AN119">
        <v>1</v>
      </c>
      <c r="AO119">
        <f t="shared" si="44"/>
        <v>1</v>
      </c>
      <c r="AP119">
        <v>1</v>
      </c>
      <c r="AQ119">
        <f t="shared" si="45"/>
        <v>1</v>
      </c>
      <c r="AR119">
        <v>2</v>
      </c>
      <c r="AS119">
        <f t="shared" si="46"/>
        <v>1</v>
      </c>
      <c r="AT119">
        <v>2</v>
      </c>
      <c r="AU119">
        <f t="shared" si="47"/>
        <v>1</v>
      </c>
      <c r="AV119" s="13">
        <f t="shared" si="50"/>
        <v>19</v>
      </c>
      <c r="AW119" s="1"/>
      <c r="AX119" s="13"/>
      <c r="AY119" s="3">
        <f t="shared" si="51"/>
        <v>19</v>
      </c>
      <c r="AZ119" s="1"/>
    </row>
    <row r="120" spans="1:52" x14ac:dyDescent="0.3">
      <c r="A120" s="30">
        <v>125</v>
      </c>
      <c r="B120" s="1"/>
      <c r="C120">
        <v>4</v>
      </c>
      <c r="D120" s="1"/>
      <c r="E120" s="2">
        <v>1</v>
      </c>
      <c r="F120">
        <v>1</v>
      </c>
      <c r="G120">
        <f t="shared" si="27"/>
        <v>1</v>
      </c>
      <c r="H120">
        <v>1</v>
      </c>
      <c r="I120">
        <f t="shared" si="28"/>
        <v>1</v>
      </c>
      <c r="J120">
        <v>1</v>
      </c>
      <c r="K120">
        <f t="shared" si="29"/>
        <v>1</v>
      </c>
      <c r="L120">
        <v>1</v>
      </c>
      <c r="M120">
        <f t="shared" si="30"/>
        <v>0</v>
      </c>
      <c r="N120">
        <v>1</v>
      </c>
      <c r="O120">
        <f t="shared" si="31"/>
        <v>0</v>
      </c>
      <c r="P120">
        <v>1</v>
      </c>
      <c r="Q120">
        <f t="shared" si="32"/>
        <v>1</v>
      </c>
      <c r="R120">
        <v>1</v>
      </c>
      <c r="S120">
        <f t="shared" si="33"/>
        <v>0</v>
      </c>
      <c r="T120">
        <v>1</v>
      </c>
      <c r="U120">
        <f t="shared" si="34"/>
        <v>0</v>
      </c>
      <c r="V120">
        <v>1</v>
      </c>
      <c r="W120">
        <f t="shared" si="35"/>
        <v>1</v>
      </c>
      <c r="X120">
        <v>1</v>
      </c>
      <c r="Y120">
        <f t="shared" si="36"/>
        <v>0</v>
      </c>
      <c r="Z120">
        <v>1</v>
      </c>
      <c r="AA120">
        <f t="shared" si="37"/>
        <v>0</v>
      </c>
      <c r="AB120">
        <v>1</v>
      </c>
      <c r="AC120">
        <f t="shared" si="38"/>
        <v>1</v>
      </c>
      <c r="AD120">
        <v>1</v>
      </c>
      <c r="AE120">
        <f t="shared" si="39"/>
        <v>1</v>
      </c>
      <c r="AF120">
        <v>2</v>
      </c>
      <c r="AG120">
        <f t="shared" si="40"/>
        <v>1</v>
      </c>
      <c r="AH120">
        <v>1</v>
      </c>
      <c r="AI120">
        <f t="shared" si="41"/>
        <v>1</v>
      </c>
      <c r="AJ120">
        <v>1</v>
      </c>
      <c r="AK120">
        <f t="shared" si="42"/>
        <v>0</v>
      </c>
      <c r="AL120">
        <v>1</v>
      </c>
      <c r="AM120">
        <f t="shared" si="43"/>
        <v>0</v>
      </c>
      <c r="AN120">
        <v>1</v>
      </c>
      <c r="AO120">
        <f t="shared" si="44"/>
        <v>1</v>
      </c>
      <c r="AP120">
        <v>1</v>
      </c>
      <c r="AQ120">
        <f t="shared" si="45"/>
        <v>1</v>
      </c>
      <c r="AR120">
        <v>2</v>
      </c>
      <c r="AS120">
        <f t="shared" si="46"/>
        <v>1</v>
      </c>
      <c r="AT120">
        <v>1</v>
      </c>
      <c r="AU120">
        <f t="shared" si="47"/>
        <v>0</v>
      </c>
      <c r="AV120" s="13">
        <f t="shared" si="50"/>
        <v>12</v>
      </c>
      <c r="AW120" s="1"/>
      <c r="AX120" s="13"/>
      <c r="AY120" s="3">
        <f t="shared" si="51"/>
        <v>12</v>
      </c>
      <c r="AZ120" s="1"/>
    </row>
    <row r="121" spans="1:52" x14ac:dyDescent="0.3">
      <c r="A121" s="30">
        <v>126</v>
      </c>
      <c r="B121" s="1"/>
      <c r="C121">
        <v>4</v>
      </c>
      <c r="D121" s="1"/>
      <c r="E121" s="2">
        <v>1</v>
      </c>
      <c r="F121">
        <v>1</v>
      </c>
      <c r="G121">
        <f t="shared" si="27"/>
        <v>1</v>
      </c>
      <c r="H121">
        <v>1</v>
      </c>
      <c r="I121">
        <f t="shared" si="28"/>
        <v>1</v>
      </c>
      <c r="J121">
        <v>1</v>
      </c>
      <c r="K121">
        <f t="shared" si="29"/>
        <v>1</v>
      </c>
      <c r="L121">
        <v>1</v>
      </c>
      <c r="M121">
        <f t="shared" si="30"/>
        <v>0</v>
      </c>
      <c r="N121">
        <v>1</v>
      </c>
      <c r="O121">
        <f t="shared" si="31"/>
        <v>0</v>
      </c>
      <c r="P121">
        <v>1</v>
      </c>
      <c r="Q121">
        <f t="shared" si="32"/>
        <v>1</v>
      </c>
      <c r="R121">
        <v>1</v>
      </c>
      <c r="S121">
        <f t="shared" si="33"/>
        <v>0</v>
      </c>
      <c r="T121">
        <v>1</v>
      </c>
      <c r="U121">
        <f t="shared" si="34"/>
        <v>0</v>
      </c>
      <c r="V121">
        <v>1</v>
      </c>
      <c r="W121">
        <f t="shared" si="35"/>
        <v>1</v>
      </c>
      <c r="X121">
        <v>1</v>
      </c>
      <c r="Y121">
        <f t="shared" si="36"/>
        <v>0</v>
      </c>
      <c r="Z121">
        <v>1</v>
      </c>
      <c r="AA121">
        <f t="shared" si="37"/>
        <v>0</v>
      </c>
      <c r="AB121">
        <v>1</v>
      </c>
      <c r="AC121">
        <f t="shared" si="38"/>
        <v>1</v>
      </c>
      <c r="AD121">
        <v>1</v>
      </c>
      <c r="AE121">
        <f t="shared" si="39"/>
        <v>1</v>
      </c>
      <c r="AF121">
        <v>2</v>
      </c>
      <c r="AG121">
        <f t="shared" si="40"/>
        <v>1</v>
      </c>
      <c r="AH121">
        <v>1</v>
      </c>
      <c r="AI121">
        <f t="shared" si="41"/>
        <v>1</v>
      </c>
      <c r="AJ121">
        <v>1</v>
      </c>
      <c r="AK121">
        <f t="shared" si="42"/>
        <v>0</v>
      </c>
      <c r="AL121">
        <v>1</v>
      </c>
      <c r="AM121">
        <f t="shared" si="43"/>
        <v>0</v>
      </c>
      <c r="AN121">
        <v>1</v>
      </c>
      <c r="AO121">
        <f t="shared" si="44"/>
        <v>1</v>
      </c>
      <c r="AP121">
        <v>1</v>
      </c>
      <c r="AQ121">
        <f t="shared" si="45"/>
        <v>1</v>
      </c>
      <c r="AR121">
        <v>2</v>
      </c>
      <c r="AS121">
        <f t="shared" si="46"/>
        <v>1</v>
      </c>
      <c r="AT121">
        <v>1</v>
      </c>
      <c r="AU121">
        <f t="shared" si="47"/>
        <v>0</v>
      </c>
      <c r="AV121" s="13">
        <f t="shared" si="50"/>
        <v>12</v>
      </c>
      <c r="AW121" s="1"/>
      <c r="AX121" s="13"/>
      <c r="AY121" s="3">
        <f t="shared" si="51"/>
        <v>12</v>
      </c>
      <c r="AZ121" s="1"/>
    </row>
    <row r="122" spans="1:52" x14ac:dyDescent="0.3">
      <c r="A122" s="30">
        <v>127</v>
      </c>
      <c r="B122" s="1"/>
      <c r="C122">
        <v>4</v>
      </c>
      <c r="D122" s="1"/>
      <c r="E122" s="2">
        <v>1</v>
      </c>
      <c r="F122">
        <v>1</v>
      </c>
      <c r="G122">
        <f t="shared" si="27"/>
        <v>1</v>
      </c>
      <c r="H122">
        <v>1</v>
      </c>
      <c r="I122">
        <f t="shared" si="28"/>
        <v>1</v>
      </c>
      <c r="J122">
        <v>1</v>
      </c>
      <c r="K122">
        <f t="shared" si="29"/>
        <v>1</v>
      </c>
      <c r="L122">
        <v>1</v>
      </c>
      <c r="M122">
        <f t="shared" si="30"/>
        <v>0</v>
      </c>
      <c r="N122">
        <v>1</v>
      </c>
      <c r="O122">
        <f t="shared" si="31"/>
        <v>0</v>
      </c>
      <c r="P122">
        <v>1</v>
      </c>
      <c r="Q122">
        <f t="shared" si="32"/>
        <v>1</v>
      </c>
      <c r="R122">
        <v>1</v>
      </c>
      <c r="S122">
        <f t="shared" si="33"/>
        <v>0</v>
      </c>
      <c r="T122">
        <v>1</v>
      </c>
      <c r="U122">
        <f t="shared" si="34"/>
        <v>0</v>
      </c>
      <c r="V122">
        <v>1</v>
      </c>
      <c r="W122">
        <f t="shared" si="35"/>
        <v>1</v>
      </c>
      <c r="X122">
        <v>1</v>
      </c>
      <c r="Y122">
        <f t="shared" si="36"/>
        <v>0</v>
      </c>
      <c r="Z122">
        <v>1</v>
      </c>
      <c r="AA122">
        <f t="shared" si="37"/>
        <v>0</v>
      </c>
      <c r="AB122">
        <v>1</v>
      </c>
      <c r="AC122">
        <f t="shared" si="38"/>
        <v>1</v>
      </c>
      <c r="AD122">
        <v>1</v>
      </c>
      <c r="AE122">
        <f t="shared" si="39"/>
        <v>1</v>
      </c>
      <c r="AF122">
        <v>1</v>
      </c>
      <c r="AG122">
        <f t="shared" si="40"/>
        <v>0</v>
      </c>
      <c r="AH122">
        <v>1</v>
      </c>
      <c r="AI122">
        <f t="shared" si="41"/>
        <v>1</v>
      </c>
      <c r="AJ122">
        <v>1</v>
      </c>
      <c r="AK122">
        <f t="shared" si="42"/>
        <v>0</v>
      </c>
      <c r="AL122">
        <v>1</v>
      </c>
      <c r="AM122">
        <f t="shared" si="43"/>
        <v>0</v>
      </c>
      <c r="AN122">
        <v>1</v>
      </c>
      <c r="AO122">
        <f t="shared" si="44"/>
        <v>1</v>
      </c>
      <c r="AP122">
        <v>1</v>
      </c>
      <c r="AQ122">
        <f t="shared" si="45"/>
        <v>1</v>
      </c>
      <c r="AR122">
        <v>1</v>
      </c>
      <c r="AS122">
        <f t="shared" si="46"/>
        <v>0</v>
      </c>
      <c r="AT122">
        <v>1</v>
      </c>
      <c r="AU122">
        <f t="shared" si="47"/>
        <v>0</v>
      </c>
      <c r="AV122" s="13">
        <f t="shared" si="50"/>
        <v>10</v>
      </c>
      <c r="AW122" s="1"/>
      <c r="AX122" s="13"/>
      <c r="AY122" s="3">
        <f t="shared" si="51"/>
        <v>10</v>
      </c>
      <c r="AZ122" s="1"/>
    </row>
    <row r="123" spans="1:52" x14ac:dyDescent="0.3">
      <c r="A123" s="30">
        <v>150</v>
      </c>
      <c r="B123" s="1"/>
      <c r="C123">
        <v>4</v>
      </c>
      <c r="D123" s="1"/>
      <c r="E123" s="2">
        <v>1</v>
      </c>
      <c r="F123">
        <v>1</v>
      </c>
      <c r="G123">
        <f t="shared" si="27"/>
        <v>1</v>
      </c>
      <c r="H123">
        <v>1</v>
      </c>
      <c r="I123">
        <f t="shared" si="28"/>
        <v>1</v>
      </c>
      <c r="J123">
        <v>1</v>
      </c>
      <c r="K123">
        <f t="shared" si="29"/>
        <v>1</v>
      </c>
      <c r="L123">
        <v>1</v>
      </c>
      <c r="M123">
        <f t="shared" si="30"/>
        <v>0</v>
      </c>
      <c r="N123">
        <v>2</v>
      </c>
      <c r="O123">
        <f t="shared" si="31"/>
        <v>1</v>
      </c>
      <c r="P123">
        <v>1</v>
      </c>
      <c r="Q123">
        <f t="shared" si="32"/>
        <v>1</v>
      </c>
      <c r="R123">
        <v>2</v>
      </c>
      <c r="S123">
        <f t="shared" si="33"/>
        <v>1</v>
      </c>
      <c r="T123">
        <v>2</v>
      </c>
      <c r="U123">
        <f t="shared" si="34"/>
        <v>1</v>
      </c>
      <c r="V123">
        <v>1</v>
      </c>
      <c r="W123">
        <f t="shared" si="35"/>
        <v>1</v>
      </c>
      <c r="X123">
        <v>1</v>
      </c>
      <c r="Y123">
        <f t="shared" si="36"/>
        <v>0</v>
      </c>
      <c r="Z123">
        <v>1</v>
      </c>
      <c r="AA123">
        <f t="shared" si="37"/>
        <v>0</v>
      </c>
      <c r="AB123">
        <v>1</v>
      </c>
      <c r="AC123">
        <f t="shared" si="38"/>
        <v>1</v>
      </c>
      <c r="AD123">
        <v>1</v>
      </c>
      <c r="AE123">
        <f t="shared" si="39"/>
        <v>1</v>
      </c>
      <c r="AF123">
        <v>2</v>
      </c>
      <c r="AG123">
        <f t="shared" si="40"/>
        <v>1</v>
      </c>
      <c r="AH123">
        <v>1</v>
      </c>
      <c r="AI123">
        <f t="shared" si="41"/>
        <v>1</v>
      </c>
      <c r="AJ123">
        <v>2</v>
      </c>
      <c r="AK123">
        <f t="shared" si="42"/>
        <v>1</v>
      </c>
      <c r="AL123">
        <v>1</v>
      </c>
      <c r="AM123">
        <f t="shared" si="43"/>
        <v>0</v>
      </c>
      <c r="AN123">
        <v>1</v>
      </c>
      <c r="AO123">
        <f t="shared" si="44"/>
        <v>1</v>
      </c>
      <c r="AP123">
        <v>1</v>
      </c>
      <c r="AQ123">
        <f t="shared" si="45"/>
        <v>1</v>
      </c>
      <c r="AR123">
        <v>2</v>
      </c>
      <c r="AS123">
        <f t="shared" si="46"/>
        <v>1</v>
      </c>
      <c r="AT123">
        <v>2</v>
      </c>
      <c r="AU123">
        <f t="shared" si="47"/>
        <v>1</v>
      </c>
      <c r="AV123" s="13">
        <f t="shared" si="50"/>
        <v>17</v>
      </c>
      <c r="AW123" s="1"/>
      <c r="AX123" s="13"/>
      <c r="AY123" s="3">
        <f t="shared" si="51"/>
        <v>17</v>
      </c>
      <c r="AZ123" s="1"/>
    </row>
    <row r="124" spans="1:52" x14ac:dyDescent="0.3">
      <c r="A124" s="30">
        <v>94</v>
      </c>
      <c r="B124" s="1"/>
      <c r="C124">
        <v>5</v>
      </c>
      <c r="D124" s="1"/>
      <c r="E124" s="2">
        <v>1</v>
      </c>
      <c r="F124">
        <v>1</v>
      </c>
      <c r="G124">
        <f t="shared" si="27"/>
        <v>1</v>
      </c>
      <c r="H124">
        <v>1</v>
      </c>
      <c r="I124">
        <f t="shared" si="28"/>
        <v>1</v>
      </c>
      <c r="J124">
        <v>1</v>
      </c>
      <c r="K124">
        <f t="shared" si="29"/>
        <v>1</v>
      </c>
      <c r="L124">
        <v>1</v>
      </c>
      <c r="M124">
        <f t="shared" si="30"/>
        <v>0</v>
      </c>
      <c r="N124">
        <v>1</v>
      </c>
      <c r="O124">
        <f t="shared" si="31"/>
        <v>0</v>
      </c>
      <c r="P124">
        <v>1</v>
      </c>
      <c r="Q124">
        <f t="shared" si="32"/>
        <v>1</v>
      </c>
      <c r="R124">
        <v>1</v>
      </c>
      <c r="S124">
        <f t="shared" si="33"/>
        <v>0</v>
      </c>
      <c r="T124">
        <v>1</v>
      </c>
      <c r="U124">
        <f t="shared" si="34"/>
        <v>0</v>
      </c>
      <c r="V124">
        <v>1</v>
      </c>
      <c r="W124">
        <f t="shared" si="35"/>
        <v>1</v>
      </c>
      <c r="X124">
        <v>1</v>
      </c>
      <c r="Y124">
        <f t="shared" si="36"/>
        <v>0</v>
      </c>
      <c r="Z124">
        <v>1</v>
      </c>
      <c r="AA124">
        <f t="shared" si="37"/>
        <v>0</v>
      </c>
      <c r="AB124">
        <v>1</v>
      </c>
      <c r="AC124">
        <f t="shared" si="38"/>
        <v>1</v>
      </c>
      <c r="AD124">
        <v>1</v>
      </c>
      <c r="AE124">
        <f t="shared" si="39"/>
        <v>1</v>
      </c>
      <c r="AF124">
        <v>2</v>
      </c>
      <c r="AG124">
        <f t="shared" si="40"/>
        <v>1</v>
      </c>
      <c r="AH124">
        <v>1</v>
      </c>
      <c r="AI124">
        <f t="shared" si="41"/>
        <v>1</v>
      </c>
      <c r="AJ124">
        <v>2</v>
      </c>
      <c r="AK124">
        <f t="shared" si="42"/>
        <v>1</v>
      </c>
      <c r="AL124">
        <v>2</v>
      </c>
      <c r="AM124">
        <f t="shared" si="43"/>
        <v>1</v>
      </c>
      <c r="AN124">
        <v>1</v>
      </c>
      <c r="AO124">
        <f t="shared" si="44"/>
        <v>1</v>
      </c>
      <c r="AP124">
        <v>1</v>
      </c>
      <c r="AQ124">
        <f t="shared" si="45"/>
        <v>1</v>
      </c>
      <c r="AR124">
        <v>2</v>
      </c>
      <c r="AS124">
        <f t="shared" si="46"/>
        <v>1</v>
      </c>
      <c r="AT124">
        <v>1</v>
      </c>
      <c r="AU124">
        <f t="shared" si="47"/>
        <v>0</v>
      </c>
      <c r="AV124" s="13">
        <f t="shared" si="50"/>
        <v>14</v>
      </c>
      <c r="AW124" s="1"/>
      <c r="AX124" s="13"/>
      <c r="AY124" s="3">
        <f t="shared" si="51"/>
        <v>14</v>
      </c>
      <c r="AZ124" s="1"/>
    </row>
    <row r="125" spans="1:52" x14ac:dyDescent="0.3">
      <c r="A125" s="30">
        <v>96</v>
      </c>
      <c r="B125" s="1"/>
      <c r="C125">
        <v>5</v>
      </c>
      <c r="D125" s="1"/>
      <c r="E125" s="2">
        <v>1</v>
      </c>
      <c r="F125">
        <v>1</v>
      </c>
      <c r="G125">
        <f t="shared" si="27"/>
        <v>1</v>
      </c>
      <c r="H125">
        <v>1</v>
      </c>
      <c r="I125">
        <f t="shared" si="28"/>
        <v>1</v>
      </c>
      <c r="J125">
        <v>1</v>
      </c>
      <c r="K125">
        <f t="shared" si="29"/>
        <v>1</v>
      </c>
      <c r="L125">
        <v>1</v>
      </c>
      <c r="M125">
        <f t="shared" si="30"/>
        <v>0</v>
      </c>
      <c r="N125">
        <v>1</v>
      </c>
      <c r="O125">
        <f t="shared" si="31"/>
        <v>0</v>
      </c>
      <c r="P125">
        <v>1</v>
      </c>
      <c r="Q125">
        <f t="shared" si="32"/>
        <v>1</v>
      </c>
      <c r="R125">
        <v>1</v>
      </c>
      <c r="S125">
        <f t="shared" si="33"/>
        <v>0</v>
      </c>
      <c r="T125">
        <v>1</v>
      </c>
      <c r="U125">
        <f t="shared" si="34"/>
        <v>0</v>
      </c>
      <c r="V125">
        <v>1</v>
      </c>
      <c r="W125">
        <f t="shared" si="35"/>
        <v>1</v>
      </c>
      <c r="X125">
        <v>1</v>
      </c>
      <c r="Y125">
        <f t="shared" si="36"/>
        <v>0</v>
      </c>
      <c r="Z125">
        <v>1</v>
      </c>
      <c r="AA125">
        <f t="shared" si="37"/>
        <v>0</v>
      </c>
      <c r="AB125">
        <v>1</v>
      </c>
      <c r="AC125">
        <f t="shared" si="38"/>
        <v>1</v>
      </c>
      <c r="AD125">
        <v>1</v>
      </c>
      <c r="AE125">
        <f t="shared" si="39"/>
        <v>1</v>
      </c>
      <c r="AF125">
        <v>1</v>
      </c>
      <c r="AG125">
        <f t="shared" si="40"/>
        <v>0</v>
      </c>
      <c r="AH125">
        <v>1</v>
      </c>
      <c r="AI125">
        <f t="shared" si="41"/>
        <v>1</v>
      </c>
      <c r="AJ125">
        <v>1</v>
      </c>
      <c r="AK125">
        <f t="shared" si="42"/>
        <v>0</v>
      </c>
      <c r="AL125">
        <v>1</v>
      </c>
      <c r="AM125">
        <f t="shared" si="43"/>
        <v>0</v>
      </c>
      <c r="AN125">
        <v>1</v>
      </c>
      <c r="AO125">
        <f t="shared" si="44"/>
        <v>1</v>
      </c>
      <c r="AP125">
        <v>1</v>
      </c>
      <c r="AQ125">
        <f t="shared" si="45"/>
        <v>1</v>
      </c>
      <c r="AR125">
        <v>2</v>
      </c>
      <c r="AS125">
        <f t="shared" si="46"/>
        <v>1</v>
      </c>
      <c r="AT125">
        <v>1</v>
      </c>
      <c r="AU125">
        <f t="shared" si="47"/>
        <v>0</v>
      </c>
      <c r="AV125" s="13">
        <f t="shared" si="50"/>
        <v>11</v>
      </c>
      <c r="AW125" s="1"/>
      <c r="AX125" s="13"/>
      <c r="AY125" s="3">
        <f t="shared" si="51"/>
        <v>11</v>
      </c>
      <c r="AZ125" s="1"/>
    </row>
    <row r="126" spans="1:52" x14ac:dyDescent="0.3">
      <c r="A126" s="30">
        <v>98</v>
      </c>
      <c r="B126" s="1"/>
      <c r="C126">
        <v>5</v>
      </c>
      <c r="D126" s="1"/>
      <c r="E126" s="2">
        <v>1</v>
      </c>
      <c r="F126">
        <v>1</v>
      </c>
      <c r="G126">
        <f t="shared" si="27"/>
        <v>1</v>
      </c>
      <c r="H126">
        <v>1</v>
      </c>
      <c r="I126">
        <f t="shared" si="28"/>
        <v>1</v>
      </c>
      <c r="J126">
        <v>1</v>
      </c>
      <c r="K126">
        <f t="shared" si="29"/>
        <v>1</v>
      </c>
      <c r="L126">
        <v>1</v>
      </c>
      <c r="M126">
        <f t="shared" si="30"/>
        <v>0</v>
      </c>
      <c r="N126">
        <v>2</v>
      </c>
      <c r="O126">
        <f t="shared" si="31"/>
        <v>1</v>
      </c>
      <c r="P126">
        <v>1</v>
      </c>
      <c r="Q126">
        <f t="shared" si="32"/>
        <v>1</v>
      </c>
      <c r="R126">
        <v>2</v>
      </c>
      <c r="S126">
        <f t="shared" si="33"/>
        <v>1</v>
      </c>
      <c r="T126">
        <v>2</v>
      </c>
      <c r="U126">
        <f t="shared" si="34"/>
        <v>1</v>
      </c>
      <c r="V126">
        <v>1</v>
      </c>
      <c r="W126">
        <f t="shared" si="35"/>
        <v>1</v>
      </c>
      <c r="X126">
        <v>2</v>
      </c>
      <c r="Y126">
        <f t="shared" si="36"/>
        <v>1</v>
      </c>
      <c r="Z126">
        <v>1</v>
      </c>
      <c r="AA126">
        <f t="shared" si="37"/>
        <v>0</v>
      </c>
      <c r="AB126">
        <v>1</v>
      </c>
      <c r="AC126">
        <f t="shared" si="38"/>
        <v>1</v>
      </c>
      <c r="AD126">
        <v>1</v>
      </c>
      <c r="AE126">
        <f t="shared" si="39"/>
        <v>1</v>
      </c>
      <c r="AF126">
        <v>2</v>
      </c>
      <c r="AG126">
        <f t="shared" si="40"/>
        <v>1</v>
      </c>
      <c r="AH126">
        <v>1</v>
      </c>
      <c r="AI126">
        <f t="shared" si="41"/>
        <v>1</v>
      </c>
      <c r="AJ126">
        <v>2</v>
      </c>
      <c r="AK126">
        <f t="shared" si="42"/>
        <v>1</v>
      </c>
      <c r="AL126">
        <v>1</v>
      </c>
      <c r="AM126">
        <f t="shared" si="43"/>
        <v>0</v>
      </c>
      <c r="AN126">
        <v>1</v>
      </c>
      <c r="AO126">
        <f t="shared" si="44"/>
        <v>1</v>
      </c>
      <c r="AP126">
        <v>1</v>
      </c>
      <c r="AQ126">
        <f t="shared" si="45"/>
        <v>1</v>
      </c>
      <c r="AR126">
        <v>2</v>
      </c>
      <c r="AS126">
        <f t="shared" si="46"/>
        <v>1</v>
      </c>
      <c r="AT126">
        <v>1</v>
      </c>
      <c r="AU126">
        <f t="shared" si="47"/>
        <v>0</v>
      </c>
      <c r="AV126" s="13">
        <f t="shared" si="50"/>
        <v>17</v>
      </c>
      <c r="AW126" s="1"/>
      <c r="AX126" s="13"/>
      <c r="AY126" s="3">
        <f t="shared" si="51"/>
        <v>17</v>
      </c>
      <c r="AZ126" s="1"/>
    </row>
    <row r="127" spans="1:52" x14ac:dyDescent="0.3">
      <c r="A127" s="30">
        <v>99</v>
      </c>
      <c r="B127" s="1"/>
      <c r="C127">
        <v>5</v>
      </c>
      <c r="D127" s="1"/>
      <c r="E127" s="2">
        <v>1</v>
      </c>
      <c r="F127">
        <v>1</v>
      </c>
      <c r="G127">
        <f t="shared" si="27"/>
        <v>1</v>
      </c>
      <c r="H127">
        <v>1</v>
      </c>
      <c r="I127">
        <f t="shared" si="28"/>
        <v>1</v>
      </c>
      <c r="J127">
        <v>1</v>
      </c>
      <c r="K127">
        <f t="shared" si="29"/>
        <v>1</v>
      </c>
      <c r="L127">
        <v>1</v>
      </c>
      <c r="M127">
        <f t="shared" si="30"/>
        <v>0</v>
      </c>
      <c r="N127">
        <v>2</v>
      </c>
      <c r="O127">
        <f t="shared" si="31"/>
        <v>1</v>
      </c>
      <c r="P127">
        <v>1</v>
      </c>
      <c r="Q127">
        <f t="shared" si="32"/>
        <v>1</v>
      </c>
      <c r="R127">
        <v>2</v>
      </c>
      <c r="S127">
        <f t="shared" si="33"/>
        <v>1</v>
      </c>
      <c r="T127">
        <v>2</v>
      </c>
      <c r="U127">
        <f t="shared" si="34"/>
        <v>1</v>
      </c>
      <c r="V127">
        <v>1</v>
      </c>
      <c r="W127">
        <f t="shared" si="35"/>
        <v>1</v>
      </c>
      <c r="X127">
        <v>2</v>
      </c>
      <c r="Y127">
        <f t="shared" si="36"/>
        <v>1</v>
      </c>
      <c r="Z127">
        <v>1</v>
      </c>
      <c r="AA127">
        <f t="shared" si="37"/>
        <v>0</v>
      </c>
      <c r="AB127">
        <v>1</v>
      </c>
      <c r="AC127">
        <f t="shared" si="38"/>
        <v>1</v>
      </c>
      <c r="AD127">
        <v>1</v>
      </c>
      <c r="AE127">
        <f t="shared" si="39"/>
        <v>1</v>
      </c>
      <c r="AF127">
        <v>2</v>
      </c>
      <c r="AG127">
        <f t="shared" si="40"/>
        <v>1</v>
      </c>
      <c r="AH127">
        <v>1</v>
      </c>
      <c r="AI127">
        <f t="shared" si="41"/>
        <v>1</v>
      </c>
      <c r="AJ127">
        <v>2</v>
      </c>
      <c r="AK127">
        <f t="shared" si="42"/>
        <v>1</v>
      </c>
      <c r="AL127">
        <v>1</v>
      </c>
      <c r="AM127">
        <f t="shared" si="43"/>
        <v>0</v>
      </c>
      <c r="AN127">
        <v>1</v>
      </c>
      <c r="AO127">
        <f t="shared" si="44"/>
        <v>1</v>
      </c>
      <c r="AP127">
        <v>1</v>
      </c>
      <c r="AQ127">
        <f t="shared" si="45"/>
        <v>1</v>
      </c>
      <c r="AR127">
        <v>2</v>
      </c>
      <c r="AS127">
        <f t="shared" si="46"/>
        <v>1</v>
      </c>
      <c r="AT127">
        <v>1</v>
      </c>
      <c r="AU127">
        <f t="shared" si="47"/>
        <v>0</v>
      </c>
      <c r="AV127" s="13">
        <f t="shared" si="50"/>
        <v>17</v>
      </c>
      <c r="AW127" s="1"/>
      <c r="AX127" s="13"/>
      <c r="AY127" s="3">
        <f t="shared" si="51"/>
        <v>17</v>
      </c>
      <c r="AZ127" s="1"/>
    </row>
    <row r="128" spans="1:52" x14ac:dyDescent="0.3">
      <c r="A128" s="30">
        <v>178</v>
      </c>
      <c r="B128" s="1"/>
      <c r="C128">
        <v>5</v>
      </c>
      <c r="D128" s="1"/>
      <c r="E128" s="2">
        <v>1</v>
      </c>
      <c r="F128">
        <v>1</v>
      </c>
      <c r="G128">
        <f t="shared" si="27"/>
        <v>1</v>
      </c>
      <c r="H128">
        <v>1</v>
      </c>
      <c r="I128">
        <f t="shared" si="28"/>
        <v>1</v>
      </c>
      <c r="J128">
        <v>1</v>
      </c>
      <c r="K128">
        <f t="shared" si="29"/>
        <v>1</v>
      </c>
      <c r="L128">
        <v>1</v>
      </c>
      <c r="M128">
        <f t="shared" si="30"/>
        <v>0</v>
      </c>
      <c r="N128">
        <v>1</v>
      </c>
      <c r="O128">
        <f t="shared" si="31"/>
        <v>0</v>
      </c>
      <c r="P128">
        <v>1</v>
      </c>
      <c r="Q128">
        <f t="shared" si="32"/>
        <v>1</v>
      </c>
      <c r="R128">
        <v>2</v>
      </c>
      <c r="S128">
        <f t="shared" si="33"/>
        <v>1</v>
      </c>
      <c r="T128">
        <v>2</v>
      </c>
      <c r="U128">
        <f t="shared" si="34"/>
        <v>1</v>
      </c>
      <c r="V128">
        <v>1</v>
      </c>
      <c r="W128">
        <f t="shared" si="35"/>
        <v>1</v>
      </c>
      <c r="X128">
        <v>1</v>
      </c>
      <c r="Y128">
        <f t="shared" si="36"/>
        <v>0</v>
      </c>
      <c r="Z128">
        <v>1</v>
      </c>
      <c r="AA128">
        <f t="shared" si="37"/>
        <v>0</v>
      </c>
      <c r="AB128">
        <v>1</v>
      </c>
      <c r="AC128">
        <f t="shared" si="38"/>
        <v>1</v>
      </c>
      <c r="AD128">
        <v>1</v>
      </c>
      <c r="AE128">
        <f t="shared" si="39"/>
        <v>1</v>
      </c>
      <c r="AF128">
        <v>1</v>
      </c>
      <c r="AG128">
        <f t="shared" si="40"/>
        <v>0</v>
      </c>
      <c r="AH128">
        <v>1</v>
      </c>
      <c r="AI128">
        <f t="shared" si="41"/>
        <v>1</v>
      </c>
      <c r="AJ128">
        <v>1</v>
      </c>
      <c r="AK128">
        <f t="shared" si="42"/>
        <v>0</v>
      </c>
      <c r="AL128">
        <v>1</v>
      </c>
      <c r="AM128">
        <f t="shared" si="43"/>
        <v>0</v>
      </c>
      <c r="AN128">
        <v>1</v>
      </c>
      <c r="AO128">
        <f t="shared" si="44"/>
        <v>1</v>
      </c>
      <c r="AP128">
        <v>1</v>
      </c>
      <c r="AQ128">
        <f t="shared" si="45"/>
        <v>1</v>
      </c>
      <c r="AR128">
        <v>2</v>
      </c>
      <c r="AS128">
        <f t="shared" si="46"/>
        <v>1</v>
      </c>
      <c r="AT128">
        <v>1</v>
      </c>
      <c r="AU128">
        <f t="shared" si="47"/>
        <v>0</v>
      </c>
      <c r="AV128" s="13">
        <f t="shared" si="50"/>
        <v>13</v>
      </c>
      <c r="AW128" s="1"/>
      <c r="AX128" s="13"/>
      <c r="AY128" s="3">
        <f t="shared" si="51"/>
        <v>13</v>
      </c>
      <c r="AZ128" s="1"/>
    </row>
    <row r="129" spans="1:52" x14ac:dyDescent="0.3">
      <c r="A129" s="30">
        <v>179</v>
      </c>
      <c r="B129" s="1"/>
      <c r="C129">
        <v>5</v>
      </c>
      <c r="D129" s="1"/>
      <c r="E129" s="2">
        <v>1</v>
      </c>
      <c r="F129">
        <v>1</v>
      </c>
      <c r="G129">
        <f t="shared" si="27"/>
        <v>1</v>
      </c>
      <c r="H129">
        <v>1</v>
      </c>
      <c r="I129">
        <f t="shared" si="28"/>
        <v>1</v>
      </c>
      <c r="J129">
        <v>1</v>
      </c>
      <c r="K129">
        <f t="shared" si="29"/>
        <v>1</v>
      </c>
      <c r="L129">
        <v>2</v>
      </c>
      <c r="M129">
        <f t="shared" si="30"/>
        <v>1</v>
      </c>
      <c r="N129">
        <v>2</v>
      </c>
      <c r="O129">
        <f t="shared" si="31"/>
        <v>1</v>
      </c>
      <c r="P129">
        <v>1</v>
      </c>
      <c r="Q129">
        <f t="shared" si="32"/>
        <v>1</v>
      </c>
      <c r="R129">
        <v>2</v>
      </c>
      <c r="S129">
        <f t="shared" si="33"/>
        <v>1</v>
      </c>
      <c r="T129">
        <v>2</v>
      </c>
      <c r="U129">
        <f t="shared" si="34"/>
        <v>1</v>
      </c>
      <c r="V129">
        <v>1</v>
      </c>
      <c r="W129">
        <f t="shared" si="35"/>
        <v>1</v>
      </c>
      <c r="X129">
        <v>1</v>
      </c>
      <c r="Y129">
        <f t="shared" si="36"/>
        <v>0</v>
      </c>
      <c r="Z129">
        <v>1</v>
      </c>
      <c r="AA129">
        <f t="shared" si="37"/>
        <v>0</v>
      </c>
      <c r="AB129">
        <v>1</v>
      </c>
      <c r="AC129">
        <f t="shared" si="38"/>
        <v>1</v>
      </c>
      <c r="AD129">
        <v>1</v>
      </c>
      <c r="AE129">
        <f t="shared" si="39"/>
        <v>1</v>
      </c>
      <c r="AF129">
        <v>2</v>
      </c>
      <c r="AG129">
        <f t="shared" si="40"/>
        <v>1</v>
      </c>
      <c r="AH129">
        <v>1</v>
      </c>
      <c r="AI129">
        <f t="shared" si="41"/>
        <v>1</v>
      </c>
      <c r="AJ129">
        <v>1</v>
      </c>
      <c r="AK129">
        <f t="shared" si="42"/>
        <v>0</v>
      </c>
      <c r="AL129">
        <v>2</v>
      </c>
      <c r="AM129">
        <f t="shared" si="43"/>
        <v>1</v>
      </c>
      <c r="AN129">
        <v>1</v>
      </c>
      <c r="AO129">
        <f t="shared" si="44"/>
        <v>1</v>
      </c>
      <c r="AP129">
        <v>1</v>
      </c>
      <c r="AQ129">
        <f t="shared" si="45"/>
        <v>1</v>
      </c>
      <c r="AR129">
        <v>2</v>
      </c>
      <c r="AS129">
        <f t="shared" si="46"/>
        <v>1</v>
      </c>
      <c r="AT129">
        <v>1</v>
      </c>
      <c r="AU129">
        <f t="shared" si="47"/>
        <v>0</v>
      </c>
      <c r="AV129" s="13">
        <f t="shared" si="50"/>
        <v>17</v>
      </c>
      <c r="AW129" s="1"/>
      <c r="AX129" s="13"/>
      <c r="AY129" s="3">
        <f t="shared" si="51"/>
        <v>17</v>
      </c>
      <c r="AZ129" s="1"/>
    </row>
    <row r="130" spans="1:52" x14ac:dyDescent="0.3">
      <c r="A130" s="30">
        <v>180</v>
      </c>
      <c r="B130" s="1"/>
      <c r="C130">
        <v>5</v>
      </c>
      <c r="D130" s="1"/>
      <c r="E130" s="2">
        <v>1</v>
      </c>
      <c r="F130">
        <v>1</v>
      </c>
      <c r="G130">
        <f t="shared" si="27"/>
        <v>1</v>
      </c>
      <c r="H130">
        <v>1</v>
      </c>
      <c r="I130">
        <f t="shared" si="28"/>
        <v>1</v>
      </c>
      <c r="J130">
        <v>1</v>
      </c>
      <c r="K130">
        <f t="shared" si="29"/>
        <v>1</v>
      </c>
      <c r="L130">
        <v>1</v>
      </c>
      <c r="M130">
        <f t="shared" si="30"/>
        <v>0</v>
      </c>
      <c r="N130">
        <v>2</v>
      </c>
      <c r="O130">
        <f t="shared" si="31"/>
        <v>1</v>
      </c>
      <c r="P130">
        <v>1</v>
      </c>
      <c r="Q130">
        <f t="shared" si="32"/>
        <v>1</v>
      </c>
      <c r="R130">
        <v>2</v>
      </c>
      <c r="S130">
        <f t="shared" si="33"/>
        <v>1</v>
      </c>
      <c r="T130">
        <v>1</v>
      </c>
      <c r="U130">
        <f t="shared" si="34"/>
        <v>0</v>
      </c>
      <c r="V130">
        <v>1</v>
      </c>
      <c r="W130">
        <f t="shared" si="35"/>
        <v>1</v>
      </c>
      <c r="X130">
        <v>1</v>
      </c>
      <c r="Y130">
        <f t="shared" si="36"/>
        <v>0</v>
      </c>
      <c r="Z130">
        <v>2</v>
      </c>
      <c r="AA130">
        <f t="shared" si="37"/>
        <v>1</v>
      </c>
      <c r="AB130">
        <v>1</v>
      </c>
      <c r="AC130">
        <f t="shared" si="38"/>
        <v>1</v>
      </c>
      <c r="AD130">
        <v>1</v>
      </c>
      <c r="AE130">
        <f t="shared" si="39"/>
        <v>1</v>
      </c>
      <c r="AF130">
        <v>2</v>
      </c>
      <c r="AG130">
        <f t="shared" si="40"/>
        <v>1</v>
      </c>
      <c r="AH130">
        <v>1</v>
      </c>
      <c r="AI130">
        <f t="shared" si="41"/>
        <v>1</v>
      </c>
      <c r="AJ130">
        <v>1</v>
      </c>
      <c r="AK130">
        <f t="shared" si="42"/>
        <v>0</v>
      </c>
      <c r="AL130">
        <v>2</v>
      </c>
      <c r="AM130">
        <f t="shared" si="43"/>
        <v>1</v>
      </c>
      <c r="AN130">
        <v>2</v>
      </c>
      <c r="AO130">
        <f t="shared" si="44"/>
        <v>0</v>
      </c>
      <c r="AP130">
        <v>1</v>
      </c>
      <c r="AQ130">
        <f t="shared" si="45"/>
        <v>1</v>
      </c>
      <c r="AR130">
        <v>1</v>
      </c>
      <c r="AS130">
        <f t="shared" si="46"/>
        <v>0</v>
      </c>
      <c r="AT130">
        <v>2</v>
      </c>
      <c r="AU130">
        <f t="shared" si="47"/>
        <v>1</v>
      </c>
      <c r="AV130" s="13">
        <f t="shared" si="50"/>
        <v>15</v>
      </c>
      <c r="AW130" s="1"/>
      <c r="AX130" s="13"/>
      <c r="AY130" s="3">
        <f t="shared" si="51"/>
        <v>15</v>
      </c>
      <c r="AZ130" s="1"/>
    </row>
    <row r="131" spans="1:52" x14ac:dyDescent="0.3">
      <c r="A131" s="30">
        <v>181</v>
      </c>
      <c r="B131" s="1"/>
      <c r="C131">
        <v>5</v>
      </c>
      <c r="D131" s="1"/>
      <c r="E131" s="2">
        <v>1</v>
      </c>
      <c r="F131">
        <v>1</v>
      </c>
      <c r="G131">
        <f t="shared" si="27"/>
        <v>1</v>
      </c>
      <c r="H131">
        <v>1</v>
      </c>
      <c r="I131">
        <f t="shared" si="28"/>
        <v>1</v>
      </c>
      <c r="J131">
        <v>1</v>
      </c>
      <c r="K131">
        <f t="shared" si="29"/>
        <v>1</v>
      </c>
      <c r="L131">
        <v>1</v>
      </c>
      <c r="M131">
        <f t="shared" si="30"/>
        <v>0</v>
      </c>
      <c r="N131">
        <v>2</v>
      </c>
      <c r="O131">
        <f t="shared" si="31"/>
        <v>1</v>
      </c>
      <c r="P131">
        <v>1</v>
      </c>
      <c r="Q131">
        <f t="shared" si="32"/>
        <v>1</v>
      </c>
      <c r="R131">
        <v>2</v>
      </c>
      <c r="S131">
        <f t="shared" si="33"/>
        <v>1</v>
      </c>
      <c r="T131">
        <v>2</v>
      </c>
      <c r="U131">
        <f t="shared" si="34"/>
        <v>1</v>
      </c>
      <c r="V131">
        <v>1</v>
      </c>
      <c r="W131">
        <f t="shared" si="35"/>
        <v>1</v>
      </c>
      <c r="X131">
        <v>1</v>
      </c>
      <c r="Y131">
        <f t="shared" si="36"/>
        <v>0</v>
      </c>
      <c r="Z131">
        <v>1</v>
      </c>
      <c r="AA131">
        <f t="shared" si="37"/>
        <v>0</v>
      </c>
      <c r="AB131">
        <v>1</v>
      </c>
      <c r="AC131">
        <f t="shared" si="38"/>
        <v>1</v>
      </c>
      <c r="AD131">
        <v>1</v>
      </c>
      <c r="AE131">
        <f t="shared" si="39"/>
        <v>1</v>
      </c>
      <c r="AF131">
        <v>2</v>
      </c>
      <c r="AG131">
        <f t="shared" si="40"/>
        <v>1</v>
      </c>
      <c r="AH131">
        <v>1</v>
      </c>
      <c r="AI131">
        <f t="shared" si="41"/>
        <v>1</v>
      </c>
      <c r="AJ131">
        <v>2</v>
      </c>
      <c r="AK131">
        <f t="shared" si="42"/>
        <v>1</v>
      </c>
      <c r="AL131">
        <v>2</v>
      </c>
      <c r="AM131">
        <f t="shared" si="43"/>
        <v>1</v>
      </c>
      <c r="AN131">
        <v>1</v>
      </c>
      <c r="AO131">
        <f t="shared" si="44"/>
        <v>1</v>
      </c>
      <c r="AP131">
        <v>1</v>
      </c>
      <c r="AQ131">
        <f t="shared" si="45"/>
        <v>1</v>
      </c>
      <c r="AR131">
        <v>2</v>
      </c>
      <c r="AS131">
        <f t="shared" si="46"/>
        <v>1</v>
      </c>
      <c r="AT131">
        <v>2</v>
      </c>
      <c r="AU131">
        <f t="shared" si="47"/>
        <v>1</v>
      </c>
      <c r="AV131" s="13">
        <f t="shared" si="50"/>
        <v>18</v>
      </c>
      <c r="AW131" s="1"/>
      <c r="AX131" s="13"/>
      <c r="AY131" s="3">
        <f t="shared" si="51"/>
        <v>18</v>
      </c>
      <c r="AZ131" s="1"/>
    </row>
    <row r="132" spans="1:52" x14ac:dyDescent="0.3">
      <c r="A132" s="30">
        <v>182</v>
      </c>
      <c r="B132" s="1"/>
      <c r="C132">
        <v>5</v>
      </c>
      <c r="D132" s="1"/>
      <c r="E132" s="2">
        <v>1</v>
      </c>
      <c r="F132">
        <v>1</v>
      </c>
      <c r="G132">
        <f t="shared" si="27"/>
        <v>1</v>
      </c>
      <c r="H132">
        <v>1</v>
      </c>
      <c r="I132">
        <f t="shared" si="28"/>
        <v>1</v>
      </c>
      <c r="J132">
        <v>1</v>
      </c>
      <c r="K132">
        <f t="shared" si="29"/>
        <v>1</v>
      </c>
      <c r="L132">
        <v>1</v>
      </c>
      <c r="M132">
        <f t="shared" si="30"/>
        <v>0</v>
      </c>
      <c r="N132">
        <v>2</v>
      </c>
      <c r="O132">
        <f t="shared" si="31"/>
        <v>1</v>
      </c>
      <c r="P132">
        <v>1</v>
      </c>
      <c r="Q132">
        <f t="shared" si="32"/>
        <v>1</v>
      </c>
      <c r="R132">
        <v>1</v>
      </c>
      <c r="S132">
        <f t="shared" si="33"/>
        <v>0</v>
      </c>
      <c r="T132">
        <v>1</v>
      </c>
      <c r="U132">
        <f t="shared" si="34"/>
        <v>0</v>
      </c>
      <c r="V132">
        <v>1</v>
      </c>
      <c r="W132">
        <f t="shared" si="35"/>
        <v>1</v>
      </c>
      <c r="X132">
        <v>1</v>
      </c>
      <c r="Y132">
        <f t="shared" si="36"/>
        <v>0</v>
      </c>
      <c r="Z132">
        <v>1</v>
      </c>
      <c r="AA132">
        <f t="shared" si="37"/>
        <v>0</v>
      </c>
      <c r="AB132">
        <v>1</v>
      </c>
      <c r="AC132">
        <f t="shared" si="38"/>
        <v>1</v>
      </c>
      <c r="AD132">
        <v>1</v>
      </c>
      <c r="AE132">
        <f t="shared" si="39"/>
        <v>1</v>
      </c>
      <c r="AF132">
        <v>2</v>
      </c>
      <c r="AG132">
        <f t="shared" si="40"/>
        <v>1</v>
      </c>
      <c r="AH132">
        <v>1</v>
      </c>
      <c r="AI132">
        <f t="shared" si="41"/>
        <v>1</v>
      </c>
      <c r="AJ132">
        <v>1</v>
      </c>
      <c r="AK132">
        <f t="shared" si="42"/>
        <v>0</v>
      </c>
      <c r="AL132">
        <v>1</v>
      </c>
      <c r="AM132">
        <f t="shared" si="43"/>
        <v>0</v>
      </c>
      <c r="AN132">
        <v>1</v>
      </c>
      <c r="AO132">
        <f t="shared" si="44"/>
        <v>1</v>
      </c>
      <c r="AP132">
        <v>1</v>
      </c>
      <c r="AQ132">
        <f t="shared" si="45"/>
        <v>1</v>
      </c>
      <c r="AR132">
        <v>2</v>
      </c>
      <c r="AS132">
        <f t="shared" si="46"/>
        <v>1</v>
      </c>
      <c r="AT132">
        <v>1</v>
      </c>
      <c r="AU132">
        <f t="shared" si="47"/>
        <v>0</v>
      </c>
      <c r="AV132" s="13">
        <f t="shared" si="50"/>
        <v>13</v>
      </c>
      <c r="AW132" s="1"/>
      <c r="AX132" s="13"/>
      <c r="AY132" s="3">
        <f t="shared" si="51"/>
        <v>13</v>
      </c>
      <c r="AZ132" s="1"/>
    </row>
    <row r="133" spans="1:52" x14ac:dyDescent="0.3">
      <c r="A133" s="30">
        <v>183</v>
      </c>
      <c r="B133" s="1"/>
      <c r="C133">
        <v>5</v>
      </c>
      <c r="D133" s="1"/>
      <c r="E133" s="2">
        <v>1</v>
      </c>
      <c r="F133">
        <v>2</v>
      </c>
      <c r="G133">
        <f t="shared" ref="G133:G178" si="52">IF(F133=1,1,0)</f>
        <v>0</v>
      </c>
      <c r="H133">
        <v>1</v>
      </c>
      <c r="I133">
        <f t="shared" ref="I133:I178" si="53">IF(H133=1,1,0)</f>
        <v>1</v>
      </c>
      <c r="J133">
        <v>1</v>
      </c>
      <c r="K133">
        <f t="shared" ref="K133:K178" si="54">IF(J133=1,1,0)</f>
        <v>1</v>
      </c>
      <c r="L133">
        <v>1</v>
      </c>
      <c r="M133">
        <f t="shared" ref="M133:M178" si="55">IF(L133=2,1,0)</f>
        <v>0</v>
      </c>
      <c r="N133">
        <v>2</v>
      </c>
      <c r="O133">
        <f t="shared" ref="O133:O178" si="56">IF(N133=2,1,0)</f>
        <v>1</v>
      </c>
      <c r="P133">
        <v>1</v>
      </c>
      <c r="Q133">
        <f t="shared" ref="Q133:Q178" si="57">IF(P133=1,1,0)</f>
        <v>1</v>
      </c>
      <c r="R133">
        <v>2</v>
      </c>
      <c r="S133">
        <f t="shared" ref="S133:S178" si="58">IF(R133=2,1,0)</f>
        <v>1</v>
      </c>
      <c r="T133">
        <v>2</v>
      </c>
      <c r="U133">
        <f t="shared" ref="U133:U178" si="59">IF(T133=2,1,0)</f>
        <v>1</v>
      </c>
      <c r="V133">
        <v>1</v>
      </c>
      <c r="W133">
        <f t="shared" ref="W133:W178" si="60">IF(V133=1,1,0)</f>
        <v>1</v>
      </c>
      <c r="X133">
        <v>1</v>
      </c>
      <c r="Y133">
        <f t="shared" ref="Y133:Y178" si="61">IF(X133=2,1,0)</f>
        <v>0</v>
      </c>
      <c r="Z133">
        <v>1</v>
      </c>
      <c r="AA133">
        <f t="shared" ref="AA133:AA178" si="62">IF(Z133=2,1,0)</f>
        <v>0</v>
      </c>
      <c r="AB133">
        <v>1</v>
      </c>
      <c r="AC133">
        <f t="shared" ref="AC133:AC178" si="63">IF(AB133=1,1,0)</f>
        <v>1</v>
      </c>
      <c r="AD133">
        <v>1</v>
      </c>
      <c r="AE133">
        <f t="shared" ref="AE133:AE178" si="64">IF(AD133=1,1,0)</f>
        <v>1</v>
      </c>
      <c r="AF133">
        <v>2</v>
      </c>
      <c r="AG133">
        <f t="shared" ref="AG133:AG178" si="65">IF(AF133=2,1,0)</f>
        <v>1</v>
      </c>
      <c r="AH133">
        <v>1</v>
      </c>
      <c r="AI133">
        <f t="shared" ref="AI133:AI178" si="66">IF(AH133=1,1,0)</f>
        <v>1</v>
      </c>
      <c r="AJ133">
        <v>2</v>
      </c>
      <c r="AK133">
        <f t="shared" ref="AK133:AK178" si="67">IF(AJ133=2,1,0)</f>
        <v>1</v>
      </c>
      <c r="AL133">
        <v>2</v>
      </c>
      <c r="AM133">
        <f t="shared" ref="AM133:AM178" si="68">IF(AL133=2,1,0)</f>
        <v>1</v>
      </c>
      <c r="AN133">
        <v>1</v>
      </c>
      <c r="AO133">
        <f t="shared" ref="AO133:AO178" si="69">IF(AN133=1,1,0)</f>
        <v>1</v>
      </c>
      <c r="AP133">
        <v>1</v>
      </c>
      <c r="AQ133">
        <f t="shared" ref="AQ133:AQ178" si="70">IF(AP133=1,1,0)</f>
        <v>1</v>
      </c>
      <c r="AR133">
        <v>2</v>
      </c>
      <c r="AS133">
        <f t="shared" ref="AS133:AS178" si="71">IF(AR133=2,1,0)</f>
        <v>1</v>
      </c>
      <c r="AT133">
        <v>1</v>
      </c>
      <c r="AU133">
        <f t="shared" ref="AU133:AU178" si="72">IF(AT133=2,1,0)</f>
        <v>0</v>
      </c>
      <c r="AV133" s="13">
        <f t="shared" si="50"/>
        <v>16</v>
      </c>
      <c r="AW133" s="1"/>
      <c r="AX133" s="13"/>
      <c r="AY133" s="3">
        <f t="shared" si="51"/>
        <v>16</v>
      </c>
      <c r="AZ133" s="1"/>
    </row>
    <row r="134" spans="1:52" x14ac:dyDescent="0.3">
      <c r="A134" s="30">
        <v>184</v>
      </c>
      <c r="B134" s="1"/>
      <c r="C134">
        <v>5</v>
      </c>
      <c r="D134" s="1"/>
      <c r="E134" s="2">
        <v>1</v>
      </c>
      <c r="F134">
        <v>1</v>
      </c>
      <c r="G134">
        <f t="shared" si="52"/>
        <v>1</v>
      </c>
      <c r="H134">
        <v>1</v>
      </c>
      <c r="I134">
        <f t="shared" si="53"/>
        <v>1</v>
      </c>
      <c r="J134">
        <v>1</v>
      </c>
      <c r="K134">
        <f t="shared" si="54"/>
        <v>1</v>
      </c>
      <c r="L134">
        <v>1</v>
      </c>
      <c r="M134">
        <f t="shared" si="55"/>
        <v>0</v>
      </c>
      <c r="N134">
        <v>2</v>
      </c>
      <c r="O134">
        <f t="shared" si="56"/>
        <v>1</v>
      </c>
      <c r="P134">
        <v>1</v>
      </c>
      <c r="Q134">
        <f t="shared" si="57"/>
        <v>1</v>
      </c>
      <c r="R134">
        <v>2</v>
      </c>
      <c r="S134">
        <f t="shared" si="58"/>
        <v>1</v>
      </c>
      <c r="T134">
        <v>2</v>
      </c>
      <c r="U134">
        <f t="shared" si="59"/>
        <v>1</v>
      </c>
      <c r="V134">
        <v>1</v>
      </c>
      <c r="W134">
        <f t="shared" si="60"/>
        <v>1</v>
      </c>
      <c r="X134">
        <v>1</v>
      </c>
      <c r="Y134">
        <f t="shared" si="61"/>
        <v>0</v>
      </c>
      <c r="Z134">
        <v>1</v>
      </c>
      <c r="AA134">
        <f t="shared" si="62"/>
        <v>0</v>
      </c>
      <c r="AB134">
        <v>1</v>
      </c>
      <c r="AC134">
        <f t="shared" si="63"/>
        <v>1</v>
      </c>
      <c r="AD134">
        <v>1</v>
      </c>
      <c r="AE134">
        <f t="shared" si="64"/>
        <v>1</v>
      </c>
      <c r="AF134">
        <v>2</v>
      </c>
      <c r="AG134">
        <f t="shared" si="65"/>
        <v>1</v>
      </c>
      <c r="AH134">
        <v>1</v>
      </c>
      <c r="AI134">
        <f t="shared" si="66"/>
        <v>1</v>
      </c>
      <c r="AJ134">
        <v>2</v>
      </c>
      <c r="AK134">
        <f t="shared" si="67"/>
        <v>1</v>
      </c>
      <c r="AL134">
        <v>1</v>
      </c>
      <c r="AM134">
        <f t="shared" si="68"/>
        <v>0</v>
      </c>
      <c r="AN134">
        <v>1</v>
      </c>
      <c r="AO134">
        <f t="shared" si="69"/>
        <v>1</v>
      </c>
      <c r="AP134">
        <v>1</v>
      </c>
      <c r="AQ134">
        <f t="shared" si="70"/>
        <v>1</v>
      </c>
      <c r="AR134">
        <v>2</v>
      </c>
      <c r="AS134">
        <f t="shared" si="71"/>
        <v>1</v>
      </c>
      <c r="AT134">
        <v>1</v>
      </c>
      <c r="AU134">
        <f t="shared" si="72"/>
        <v>0</v>
      </c>
      <c r="AV134" s="13">
        <f t="shared" si="50"/>
        <v>16</v>
      </c>
      <c r="AW134" s="1"/>
      <c r="AX134" s="13"/>
      <c r="AY134" s="3">
        <f t="shared" si="51"/>
        <v>16</v>
      </c>
      <c r="AZ134" s="1"/>
    </row>
    <row r="135" spans="1:52" x14ac:dyDescent="0.3">
      <c r="A135" s="30">
        <v>185</v>
      </c>
      <c r="B135" s="1"/>
      <c r="C135">
        <v>5</v>
      </c>
      <c r="D135" s="1"/>
      <c r="E135" s="2">
        <v>1</v>
      </c>
      <c r="F135">
        <v>1</v>
      </c>
      <c r="G135">
        <f t="shared" si="52"/>
        <v>1</v>
      </c>
      <c r="H135">
        <v>1</v>
      </c>
      <c r="I135">
        <f t="shared" si="53"/>
        <v>1</v>
      </c>
      <c r="J135">
        <v>1</v>
      </c>
      <c r="K135">
        <f t="shared" si="54"/>
        <v>1</v>
      </c>
      <c r="L135">
        <v>1</v>
      </c>
      <c r="M135">
        <f t="shared" si="55"/>
        <v>0</v>
      </c>
      <c r="N135">
        <v>2</v>
      </c>
      <c r="O135">
        <f t="shared" si="56"/>
        <v>1</v>
      </c>
      <c r="P135">
        <v>1</v>
      </c>
      <c r="Q135">
        <f t="shared" si="57"/>
        <v>1</v>
      </c>
      <c r="R135">
        <v>2</v>
      </c>
      <c r="S135">
        <f t="shared" si="58"/>
        <v>1</v>
      </c>
      <c r="T135">
        <v>2</v>
      </c>
      <c r="U135">
        <f t="shared" si="59"/>
        <v>1</v>
      </c>
      <c r="V135">
        <v>1</v>
      </c>
      <c r="W135">
        <f t="shared" si="60"/>
        <v>1</v>
      </c>
      <c r="X135">
        <v>1</v>
      </c>
      <c r="Y135">
        <f t="shared" si="61"/>
        <v>0</v>
      </c>
      <c r="Z135">
        <v>1</v>
      </c>
      <c r="AA135">
        <f t="shared" si="62"/>
        <v>0</v>
      </c>
      <c r="AB135">
        <v>1</v>
      </c>
      <c r="AC135">
        <f t="shared" si="63"/>
        <v>1</v>
      </c>
      <c r="AD135">
        <v>1</v>
      </c>
      <c r="AE135">
        <f t="shared" si="64"/>
        <v>1</v>
      </c>
      <c r="AF135">
        <v>2</v>
      </c>
      <c r="AG135">
        <f t="shared" si="65"/>
        <v>1</v>
      </c>
      <c r="AH135">
        <v>1</v>
      </c>
      <c r="AI135">
        <f t="shared" si="66"/>
        <v>1</v>
      </c>
      <c r="AJ135">
        <v>1</v>
      </c>
      <c r="AK135">
        <f t="shared" si="67"/>
        <v>0</v>
      </c>
      <c r="AL135">
        <v>2</v>
      </c>
      <c r="AM135">
        <f t="shared" si="68"/>
        <v>1</v>
      </c>
      <c r="AN135">
        <v>1</v>
      </c>
      <c r="AO135">
        <f t="shared" si="69"/>
        <v>1</v>
      </c>
      <c r="AP135">
        <v>1</v>
      </c>
      <c r="AQ135">
        <f t="shared" si="70"/>
        <v>1</v>
      </c>
      <c r="AR135">
        <v>2</v>
      </c>
      <c r="AS135">
        <f t="shared" si="71"/>
        <v>1</v>
      </c>
      <c r="AT135">
        <v>1</v>
      </c>
      <c r="AU135">
        <f t="shared" si="72"/>
        <v>0</v>
      </c>
      <c r="AV135" s="13">
        <f t="shared" si="50"/>
        <v>16</v>
      </c>
      <c r="AW135" s="1"/>
      <c r="AX135" s="13"/>
      <c r="AY135" s="3">
        <f t="shared" si="51"/>
        <v>16</v>
      </c>
      <c r="AZ135" s="1"/>
    </row>
    <row r="136" spans="1:52" x14ac:dyDescent="0.3">
      <c r="A136" s="30">
        <v>186</v>
      </c>
      <c r="B136" s="1"/>
      <c r="C136">
        <v>5</v>
      </c>
      <c r="D136" s="1"/>
      <c r="E136" s="2">
        <v>1</v>
      </c>
      <c r="F136">
        <v>1</v>
      </c>
      <c r="G136">
        <f t="shared" si="52"/>
        <v>1</v>
      </c>
      <c r="H136">
        <v>1</v>
      </c>
      <c r="I136">
        <f t="shared" si="53"/>
        <v>1</v>
      </c>
      <c r="J136">
        <v>1</v>
      </c>
      <c r="K136">
        <f t="shared" si="54"/>
        <v>1</v>
      </c>
      <c r="L136">
        <v>1</v>
      </c>
      <c r="M136">
        <f t="shared" si="55"/>
        <v>0</v>
      </c>
      <c r="N136">
        <v>2</v>
      </c>
      <c r="O136">
        <f t="shared" si="56"/>
        <v>1</v>
      </c>
      <c r="P136">
        <v>1</v>
      </c>
      <c r="Q136">
        <f t="shared" si="57"/>
        <v>1</v>
      </c>
      <c r="R136">
        <v>2</v>
      </c>
      <c r="S136">
        <f t="shared" si="58"/>
        <v>1</v>
      </c>
      <c r="T136">
        <v>2</v>
      </c>
      <c r="U136">
        <f t="shared" si="59"/>
        <v>1</v>
      </c>
      <c r="V136">
        <v>1</v>
      </c>
      <c r="W136">
        <f t="shared" si="60"/>
        <v>1</v>
      </c>
      <c r="X136">
        <v>1</v>
      </c>
      <c r="Y136">
        <f t="shared" si="61"/>
        <v>0</v>
      </c>
      <c r="Z136">
        <v>1</v>
      </c>
      <c r="AA136">
        <f t="shared" si="62"/>
        <v>0</v>
      </c>
      <c r="AB136">
        <v>1</v>
      </c>
      <c r="AC136">
        <f t="shared" si="63"/>
        <v>1</v>
      </c>
      <c r="AD136">
        <v>1</v>
      </c>
      <c r="AE136">
        <f t="shared" si="64"/>
        <v>1</v>
      </c>
      <c r="AF136">
        <v>2</v>
      </c>
      <c r="AG136">
        <f t="shared" si="65"/>
        <v>1</v>
      </c>
      <c r="AH136">
        <v>1</v>
      </c>
      <c r="AI136">
        <f t="shared" si="66"/>
        <v>1</v>
      </c>
      <c r="AJ136">
        <v>2</v>
      </c>
      <c r="AK136">
        <f t="shared" si="67"/>
        <v>1</v>
      </c>
      <c r="AL136">
        <v>2</v>
      </c>
      <c r="AM136">
        <f t="shared" si="68"/>
        <v>1</v>
      </c>
      <c r="AN136">
        <v>1</v>
      </c>
      <c r="AO136">
        <f t="shared" si="69"/>
        <v>1</v>
      </c>
      <c r="AP136">
        <v>1</v>
      </c>
      <c r="AQ136">
        <f t="shared" si="70"/>
        <v>1</v>
      </c>
      <c r="AR136">
        <v>2</v>
      </c>
      <c r="AS136">
        <f t="shared" si="71"/>
        <v>1</v>
      </c>
      <c r="AT136">
        <v>1</v>
      </c>
      <c r="AU136">
        <f t="shared" si="72"/>
        <v>0</v>
      </c>
      <c r="AV136" s="13">
        <f t="shared" si="50"/>
        <v>17</v>
      </c>
      <c r="AW136" s="1"/>
      <c r="AX136" s="13"/>
      <c r="AY136" s="3">
        <f t="shared" si="51"/>
        <v>17</v>
      </c>
      <c r="AZ136" s="1"/>
    </row>
    <row r="137" spans="1:52" x14ac:dyDescent="0.3">
      <c r="A137" s="30">
        <v>187</v>
      </c>
      <c r="B137" s="1"/>
      <c r="C137">
        <v>5</v>
      </c>
      <c r="D137" s="1"/>
      <c r="E137" s="2">
        <v>1</v>
      </c>
      <c r="F137">
        <v>1</v>
      </c>
      <c r="G137">
        <f t="shared" si="52"/>
        <v>1</v>
      </c>
      <c r="H137">
        <v>1</v>
      </c>
      <c r="I137">
        <f t="shared" si="53"/>
        <v>1</v>
      </c>
      <c r="J137">
        <v>1</v>
      </c>
      <c r="K137">
        <f t="shared" si="54"/>
        <v>1</v>
      </c>
      <c r="L137">
        <v>1</v>
      </c>
      <c r="M137">
        <f t="shared" si="55"/>
        <v>0</v>
      </c>
      <c r="N137">
        <v>1</v>
      </c>
      <c r="O137">
        <f t="shared" si="56"/>
        <v>0</v>
      </c>
      <c r="P137">
        <v>1</v>
      </c>
      <c r="Q137">
        <f t="shared" si="57"/>
        <v>1</v>
      </c>
      <c r="R137">
        <v>1</v>
      </c>
      <c r="S137">
        <f t="shared" si="58"/>
        <v>0</v>
      </c>
      <c r="T137">
        <v>1</v>
      </c>
      <c r="U137">
        <f t="shared" si="59"/>
        <v>0</v>
      </c>
      <c r="V137">
        <v>1</v>
      </c>
      <c r="W137">
        <f t="shared" si="60"/>
        <v>1</v>
      </c>
      <c r="X137">
        <v>1</v>
      </c>
      <c r="Y137">
        <f t="shared" si="61"/>
        <v>0</v>
      </c>
      <c r="Z137">
        <v>1</v>
      </c>
      <c r="AA137">
        <f t="shared" si="62"/>
        <v>0</v>
      </c>
      <c r="AB137">
        <v>1</v>
      </c>
      <c r="AC137">
        <f t="shared" si="63"/>
        <v>1</v>
      </c>
      <c r="AD137">
        <v>1</v>
      </c>
      <c r="AE137">
        <f t="shared" si="64"/>
        <v>1</v>
      </c>
      <c r="AF137">
        <v>2</v>
      </c>
      <c r="AG137">
        <f t="shared" si="65"/>
        <v>1</v>
      </c>
      <c r="AH137">
        <v>1</v>
      </c>
      <c r="AI137">
        <f t="shared" si="66"/>
        <v>1</v>
      </c>
      <c r="AJ137">
        <v>2</v>
      </c>
      <c r="AK137">
        <f t="shared" si="67"/>
        <v>1</v>
      </c>
      <c r="AL137">
        <v>1</v>
      </c>
      <c r="AM137">
        <f t="shared" si="68"/>
        <v>0</v>
      </c>
      <c r="AN137">
        <v>1</v>
      </c>
      <c r="AO137">
        <f t="shared" si="69"/>
        <v>1</v>
      </c>
      <c r="AP137">
        <v>1</v>
      </c>
      <c r="AQ137">
        <f t="shared" si="70"/>
        <v>1</v>
      </c>
      <c r="AR137">
        <v>2</v>
      </c>
      <c r="AS137">
        <f t="shared" si="71"/>
        <v>1</v>
      </c>
      <c r="AT137">
        <v>1</v>
      </c>
      <c r="AU137">
        <f t="shared" si="72"/>
        <v>0</v>
      </c>
      <c r="AV137" s="13">
        <f t="shared" si="50"/>
        <v>13</v>
      </c>
      <c r="AW137" s="1"/>
      <c r="AX137" s="13"/>
      <c r="AY137" s="3">
        <f t="shared" si="51"/>
        <v>13</v>
      </c>
      <c r="AZ137" s="1"/>
    </row>
    <row r="138" spans="1:52" x14ac:dyDescent="0.3">
      <c r="A138" s="30">
        <v>188</v>
      </c>
      <c r="B138" s="1"/>
      <c r="C138">
        <v>5</v>
      </c>
      <c r="D138" s="1"/>
      <c r="E138" s="2">
        <v>1</v>
      </c>
      <c r="F138">
        <v>1</v>
      </c>
      <c r="G138">
        <f t="shared" si="52"/>
        <v>1</v>
      </c>
      <c r="H138">
        <v>1</v>
      </c>
      <c r="I138">
        <f t="shared" si="53"/>
        <v>1</v>
      </c>
      <c r="J138">
        <v>1</v>
      </c>
      <c r="K138">
        <f t="shared" si="54"/>
        <v>1</v>
      </c>
      <c r="L138">
        <v>1</v>
      </c>
      <c r="M138">
        <f t="shared" si="55"/>
        <v>0</v>
      </c>
      <c r="N138">
        <v>2</v>
      </c>
      <c r="O138">
        <f t="shared" si="56"/>
        <v>1</v>
      </c>
      <c r="P138">
        <v>1</v>
      </c>
      <c r="Q138">
        <f t="shared" si="57"/>
        <v>1</v>
      </c>
      <c r="R138">
        <v>1</v>
      </c>
      <c r="S138">
        <f t="shared" si="58"/>
        <v>0</v>
      </c>
      <c r="T138">
        <v>2</v>
      </c>
      <c r="U138">
        <f t="shared" si="59"/>
        <v>1</v>
      </c>
      <c r="V138">
        <v>1</v>
      </c>
      <c r="W138">
        <f t="shared" si="60"/>
        <v>1</v>
      </c>
      <c r="X138">
        <v>2</v>
      </c>
      <c r="Y138">
        <f t="shared" si="61"/>
        <v>1</v>
      </c>
      <c r="Z138">
        <v>1</v>
      </c>
      <c r="AA138">
        <f t="shared" si="62"/>
        <v>0</v>
      </c>
      <c r="AB138">
        <v>1</v>
      </c>
      <c r="AC138">
        <f t="shared" si="63"/>
        <v>1</v>
      </c>
      <c r="AD138">
        <v>1</v>
      </c>
      <c r="AE138">
        <f t="shared" si="64"/>
        <v>1</v>
      </c>
      <c r="AF138">
        <v>2</v>
      </c>
      <c r="AG138">
        <f t="shared" si="65"/>
        <v>1</v>
      </c>
      <c r="AH138">
        <v>1</v>
      </c>
      <c r="AI138">
        <f t="shared" si="66"/>
        <v>1</v>
      </c>
      <c r="AJ138">
        <v>2</v>
      </c>
      <c r="AK138">
        <f t="shared" si="67"/>
        <v>1</v>
      </c>
      <c r="AL138">
        <v>2</v>
      </c>
      <c r="AM138">
        <f t="shared" si="68"/>
        <v>1</v>
      </c>
      <c r="AN138">
        <v>1</v>
      </c>
      <c r="AO138">
        <f t="shared" si="69"/>
        <v>1</v>
      </c>
      <c r="AP138">
        <v>1</v>
      </c>
      <c r="AQ138">
        <f t="shared" si="70"/>
        <v>1</v>
      </c>
      <c r="AR138">
        <v>2</v>
      </c>
      <c r="AS138">
        <f t="shared" si="71"/>
        <v>1</v>
      </c>
      <c r="AT138">
        <v>2</v>
      </c>
      <c r="AU138">
        <f t="shared" si="72"/>
        <v>1</v>
      </c>
      <c r="AV138" s="13">
        <f t="shared" si="50"/>
        <v>18</v>
      </c>
      <c r="AW138" s="1"/>
      <c r="AX138" s="13"/>
      <c r="AY138" s="3">
        <f t="shared" si="51"/>
        <v>18</v>
      </c>
      <c r="AZ138" s="1"/>
    </row>
    <row r="139" spans="1:52" x14ac:dyDescent="0.3">
      <c r="A139" s="30">
        <v>189</v>
      </c>
      <c r="B139" s="1"/>
      <c r="C139">
        <v>5</v>
      </c>
      <c r="D139" s="1"/>
      <c r="E139" s="2">
        <v>1</v>
      </c>
      <c r="F139">
        <v>1</v>
      </c>
      <c r="G139">
        <f t="shared" si="52"/>
        <v>1</v>
      </c>
      <c r="H139">
        <v>1</v>
      </c>
      <c r="I139">
        <f t="shared" si="53"/>
        <v>1</v>
      </c>
      <c r="J139">
        <v>1</v>
      </c>
      <c r="K139">
        <f t="shared" si="54"/>
        <v>1</v>
      </c>
      <c r="L139">
        <v>2</v>
      </c>
      <c r="M139">
        <f t="shared" si="55"/>
        <v>1</v>
      </c>
      <c r="N139">
        <v>2</v>
      </c>
      <c r="O139">
        <f t="shared" si="56"/>
        <v>1</v>
      </c>
      <c r="P139">
        <v>1</v>
      </c>
      <c r="Q139">
        <f t="shared" si="57"/>
        <v>1</v>
      </c>
      <c r="R139">
        <v>2</v>
      </c>
      <c r="S139">
        <f t="shared" si="58"/>
        <v>1</v>
      </c>
      <c r="T139">
        <v>2</v>
      </c>
      <c r="U139">
        <f t="shared" si="59"/>
        <v>1</v>
      </c>
      <c r="V139">
        <v>1</v>
      </c>
      <c r="W139">
        <f t="shared" si="60"/>
        <v>1</v>
      </c>
      <c r="X139">
        <v>1</v>
      </c>
      <c r="Y139">
        <f t="shared" si="61"/>
        <v>0</v>
      </c>
      <c r="Z139">
        <v>1</v>
      </c>
      <c r="AA139">
        <f t="shared" si="62"/>
        <v>0</v>
      </c>
      <c r="AB139">
        <v>1</v>
      </c>
      <c r="AC139">
        <f t="shared" si="63"/>
        <v>1</v>
      </c>
      <c r="AD139">
        <v>1</v>
      </c>
      <c r="AE139">
        <f t="shared" si="64"/>
        <v>1</v>
      </c>
      <c r="AF139">
        <v>2</v>
      </c>
      <c r="AG139">
        <f t="shared" si="65"/>
        <v>1</v>
      </c>
      <c r="AH139">
        <v>1</v>
      </c>
      <c r="AI139">
        <f t="shared" si="66"/>
        <v>1</v>
      </c>
      <c r="AJ139">
        <v>1</v>
      </c>
      <c r="AK139">
        <f t="shared" si="67"/>
        <v>0</v>
      </c>
      <c r="AL139">
        <v>2</v>
      </c>
      <c r="AM139">
        <f t="shared" si="68"/>
        <v>1</v>
      </c>
      <c r="AN139">
        <v>1</v>
      </c>
      <c r="AO139">
        <f t="shared" si="69"/>
        <v>1</v>
      </c>
      <c r="AP139">
        <v>1</v>
      </c>
      <c r="AQ139">
        <f t="shared" si="70"/>
        <v>1</v>
      </c>
      <c r="AR139">
        <v>2</v>
      </c>
      <c r="AS139">
        <f t="shared" si="71"/>
        <v>1</v>
      </c>
      <c r="AT139">
        <v>1</v>
      </c>
      <c r="AU139">
        <f t="shared" si="72"/>
        <v>0</v>
      </c>
      <c r="AV139" s="13">
        <f t="shared" si="50"/>
        <v>17</v>
      </c>
      <c r="AW139" s="1"/>
      <c r="AX139" s="13"/>
      <c r="AY139" s="3">
        <f t="shared" si="51"/>
        <v>17</v>
      </c>
      <c r="AZ139" s="1"/>
    </row>
    <row r="140" spans="1:52" x14ac:dyDescent="0.3">
      <c r="A140" s="30">
        <v>190</v>
      </c>
      <c r="B140" s="1"/>
      <c r="C140">
        <v>5</v>
      </c>
      <c r="D140" s="1"/>
      <c r="E140" s="2">
        <v>1</v>
      </c>
      <c r="F140">
        <v>1</v>
      </c>
      <c r="G140">
        <f t="shared" si="52"/>
        <v>1</v>
      </c>
      <c r="H140">
        <v>1</v>
      </c>
      <c r="I140">
        <f t="shared" si="53"/>
        <v>1</v>
      </c>
      <c r="J140">
        <v>1</v>
      </c>
      <c r="K140">
        <f t="shared" si="54"/>
        <v>1</v>
      </c>
      <c r="L140">
        <v>2</v>
      </c>
      <c r="M140">
        <f t="shared" si="55"/>
        <v>1</v>
      </c>
      <c r="N140">
        <v>2</v>
      </c>
      <c r="O140">
        <f t="shared" si="56"/>
        <v>1</v>
      </c>
      <c r="P140">
        <v>1</v>
      </c>
      <c r="Q140">
        <f t="shared" si="57"/>
        <v>1</v>
      </c>
      <c r="R140">
        <v>2</v>
      </c>
      <c r="S140">
        <f t="shared" si="58"/>
        <v>1</v>
      </c>
      <c r="T140">
        <v>2</v>
      </c>
      <c r="U140">
        <f t="shared" si="59"/>
        <v>1</v>
      </c>
      <c r="V140">
        <v>2</v>
      </c>
      <c r="W140">
        <f t="shared" si="60"/>
        <v>0</v>
      </c>
      <c r="X140">
        <v>1</v>
      </c>
      <c r="Y140">
        <f t="shared" si="61"/>
        <v>0</v>
      </c>
      <c r="Z140">
        <v>1</v>
      </c>
      <c r="AA140">
        <f t="shared" si="62"/>
        <v>0</v>
      </c>
      <c r="AB140">
        <v>1</v>
      </c>
      <c r="AC140">
        <f t="shared" si="63"/>
        <v>1</v>
      </c>
      <c r="AD140">
        <v>1</v>
      </c>
      <c r="AE140">
        <f t="shared" si="64"/>
        <v>1</v>
      </c>
      <c r="AF140">
        <v>2</v>
      </c>
      <c r="AG140">
        <f t="shared" si="65"/>
        <v>1</v>
      </c>
      <c r="AH140">
        <v>1</v>
      </c>
      <c r="AI140">
        <f t="shared" si="66"/>
        <v>1</v>
      </c>
      <c r="AJ140">
        <v>2</v>
      </c>
      <c r="AK140">
        <f t="shared" si="67"/>
        <v>1</v>
      </c>
      <c r="AL140">
        <v>2</v>
      </c>
      <c r="AM140">
        <f t="shared" si="68"/>
        <v>1</v>
      </c>
      <c r="AN140">
        <v>1</v>
      </c>
      <c r="AO140">
        <f t="shared" si="69"/>
        <v>1</v>
      </c>
      <c r="AP140">
        <v>1</v>
      </c>
      <c r="AQ140">
        <f t="shared" si="70"/>
        <v>1</v>
      </c>
      <c r="AR140">
        <v>2</v>
      </c>
      <c r="AS140">
        <f t="shared" si="71"/>
        <v>1</v>
      </c>
      <c r="AT140">
        <v>1</v>
      </c>
      <c r="AU140">
        <f t="shared" si="72"/>
        <v>0</v>
      </c>
      <c r="AV140" s="13">
        <f t="shared" si="50"/>
        <v>17</v>
      </c>
      <c r="AW140" s="1"/>
      <c r="AX140" s="13"/>
      <c r="AY140" s="3">
        <f t="shared" si="51"/>
        <v>17</v>
      </c>
      <c r="AZ140" s="1"/>
    </row>
    <row r="141" spans="1:52" x14ac:dyDescent="0.3">
      <c r="A141" s="30">
        <v>191</v>
      </c>
      <c r="B141" s="1"/>
      <c r="C141">
        <v>5</v>
      </c>
      <c r="D141" s="1"/>
      <c r="E141" s="2">
        <v>1</v>
      </c>
      <c r="F141">
        <v>1</v>
      </c>
      <c r="G141">
        <f t="shared" si="52"/>
        <v>1</v>
      </c>
      <c r="H141">
        <v>1</v>
      </c>
      <c r="I141">
        <f t="shared" si="53"/>
        <v>1</v>
      </c>
      <c r="J141">
        <v>1</v>
      </c>
      <c r="K141">
        <f t="shared" si="54"/>
        <v>1</v>
      </c>
      <c r="L141">
        <v>2</v>
      </c>
      <c r="M141">
        <f t="shared" si="55"/>
        <v>1</v>
      </c>
      <c r="N141">
        <v>2</v>
      </c>
      <c r="O141">
        <f t="shared" si="56"/>
        <v>1</v>
      </c>
      <c r="P141">
        <v>1</v>
      </c>
      <c r="Q141">
        <f t="shared" si="57"/>
        <v>1</v>
      </c>
      <c r="R141">
        <v>1</v>
      </c>
      <c r="S141">
        <f t="shared" si="58"/>
        <v>0</v>
      </c>
      <c r="T141">
        <v>2</v>
      </c>
      <c r="U141">
        <f t="shared" si="59"/>
        <v>1</v>
      </c>
      <c r="V141">
        <v>2</v>
      </c>
      <c r="W141">
        <f t="shared" si="60"/>
        <v>0</v>
      </c>
      <c r="X141">
        <v>1</v>
      </c>
      <c r="Y141">
        <f t="shared" si="61"/>
        <v>0</v>
      </c>
      <c r="Z141">
        <v>1</v>
      </c>
      <c r="AA141">
        <f t="shared" si="62"/>
        <v>0</v>
      </c>
      <c r="AB141">
        <v>1</v>
      </c>
      <c r="AC141">
        <f t="shared" si="63"/>
        <v>1</v>
      </c>
      <c r="AD141">
        <v>1</v>
      </c>
      <c r="AE141">
        <f t="shared" si="64"/>
        <v>1</v>
      </c>
      <c r="AF141">
        <v>2</v>
      </c>
      <c r="AG141">
        <f t="shared" si="65"/>
        <v>1</v>
      </c>
      <c r="AH141">
        <v>1</v>
      </c>
      <c r="AI141">
        <f t="shared" si="66"/>
        <v>1</v>
      </c>
      <c r="AJ141">
        <v>2</v>
      </c>
      <c r="AK141">
        <f t="shared" si="67"/>
        <v>1</v>
      </c>
      <c r="AL141">
        <v>2</v>
      </c>
      <c r="AM141">
        <f t="shared" si="68"/>
        <v>1</v>
      </c>
      <c r="AN141">
        <v>1</v>
      </c>
      <c r="AO141">
        <f t="shared" si="69"/>
        <v>1</v>
      </c>
      <c r="AP141">
        <v>1</v>
      </c>
      <c r="AQ141">
        <f t="shared" si="70"/>
        <v>1</v>
      </c>
      <c r="AR141">
        <v>2</v>
      </c>
      <c r="AS141">
        <f t="shared" si="71"/>
        <v>1</v>
      </c>
      <c r="AT141">
        <v>1</v>
      </c>
      <c r="AU141">
        <f t="shared" si="72"/>
        <v>0</v>
      </c>
      <c r="AV141" s="13">
        <f t="shared" si="50"/>
        <v>16</v>
      </c>
      <c r="AW141" s="1"/>
      <c r="AX141" s="13"/>
      <c r="AY141" s="3">
        <f t="shared" si="51"/>
        <v>16</v>
      </c>
      <c r="AZ141" s="1"/>
    </row>
    <row r="142" spans="1:52" x14ac:dyDescent="0.3">
      <c r="A142" s="30">
        <v>15</v>
      </c>
      <c r="B142" s="1"/>
      <c r="C142">
        <v>6</v>
      </c>
      <c r="D142" s="1"/>
      <c r="E142" s="2">
        <v>1</v>
      </c>
      <c r="F142">
        <v>1</v>
      </c>
      <c r="G142">
        <f t="shared" si="52"/>
        <v>1</v>
      </c>
      <c r="H142">
        <v>1</v>
      </c>
      <c r="I142">
        <f t="shared" si="53"/>
        <v>1</v>
      </c>
      <c r="J142">
        <v>1</v>
      </c>
      <c r="K142">
        <f t="shared" si="54"/>
        <v>1</v>
      </c>
      <c r="L142">
        <v>1</v>
      </c>
      <c r="M142">
        <f t="shared" si="55"/>
        <v>0</v>
      </c>
      <c r="N142">
        <v>2</v>
      </c>
      <c r="O142">
        <f t="shared" si="56"/>
        <v>1</v>
      </c>
      <c r="P142">
        <v>1</v>
      </c>
      <c r="Q142">
        <f t="shared" si="57"/>
        <v>1</v>
      </c>
      <c r="R142">
        <v>1</v>
      </c>
      <c r="S142">
        <f t="shared" si="58"/>
        <v>0</v>
      </c>
      <c r="T142">
        <v>2</v>
      </c>
      <c r="U142">
        <f t="shared" si="59"/>
        <v>1</v>
      </c>
      <c r="V142">
        <v>1</v>
      </c>
      <c r="W142">
        <f t="shared" si="60"/>
        <v>1</v>
      </c>
      <c r="X142">
        <v>1</v>
      </c>
      <c r="Y142">
        <f t="shared" si="61"/>
        <v>0</v>
      </c>
      <c r="Z142">
        <v>1</v>
      </c>
      <c r="AA142">
        <f t="shared" si="62"/>
        <v>0</v>
      </c>
      <c r="AB142">
        <v>1</v>
      </c>
      <c r="AC142">
        <f t="shared" si="63"/>
        <v>1</v>
      </c>
      <c r="AD142">
        <v>1</v>
      </c>
      <c r="AE142">
        <f t="shared" si="64"/>
        <v>1</v>
      </c>
      <c r="AF142">
        <v>2</v>
      </c>
      <c r="AG142">
        <f t="shared" si="65"/>
        <v>1</v>
      </c>
      <c r="AH142">
        <v>1</v>
      </c>
      <c r="AI142">
        <f t="shared" si="66"/>
        <v>1</v>
      </c>
      <c r="AJ142">
        <v>2</v>
      </c>
      <c r="AK142">
        <f t="shared" si="67"/>
        <v>1</v>
      </c>
      <c r="AL142">
        <v>2</v>
      </c>
      <c r="AM142">
        <f t="shared" si="68"/>
        <v>1</v>
      </c>
      <c r="AN142">
        <v>1</v>
      </c>
      <c r="AO142">
        <f t="shared" si="69"/>
        <v>1</v>
      </c>
      <c r="AP142">
        <v>1</v>
      </c>
      <c r="AQ142">
        <f t="shared" si="70"/>
        <v>1</v>
      </c>
      <c r="AR142">
        <v>2</v>
      </c>
      <c r="AS142">
        <f t="shared" si="71"/>
        <v>1</v>
      </c>
      <c r="AT142">
        <v>2</v>
      </c>
      <c r="AU142">
        <f t="shared" si="72"/>
        <v>1</v>
      </c>
      <c r="AV142" s="13">
        <f t="shared" si="50"/>
        <v>17</v>
      </c>
      <c r="AW142" s="1"/>
      <c r="AX142" s="13"/>
      <c r="AY142" s="3">
        <f t="shared" si="51"/>
        <v>17</v>
      </c>
      <c r="AZ142" s="1"/>
    </row>
    <row r="143" spans="1:52" x14ac:dyDescent="0.3">
      <c r="A143" s="30">
        <v>17</v>
      </c>
      <c r="B143" s="1"/>
      <c r="C143">
        <v>6</v>
      </c>
      <c r="D143" s="1"/>
      <c r="E143" s="2">
        <v>1</v>
      </c>
      <c r="F143">
        <v>1</v>
      </c>
      <c r="G143">
        <f t="shared" si="52"/>
        <v>1</v>
      </c>
      <c r="H143">
        <v>1</v>
      </c>
      <c r="I143">
        <f t="shared" si="53"/>
        <v>1</v>
      </c>
      <c r="J143">
        <v>1</v>
      </c>
      <c r="K143">
        <f t="shared" si="54"/>
        <v>1</v>
      </c>
      <c r="L143">
        <v>2</v>
      </c>
      <c r="M143">
        <f t="shared" si="55"/>
        <v>1</v>
      </c>
      <c r="N143">
        <v>1</v>
      </c>
      <c r="O143">
        <f t="shared" si="56"/>
        <v>0</v>
      </c>
      <c r="P143">
        <v>1</v>
      </c>
      <c r="Q143">
        <f t="shared" si="57"/>
        <v>1</v>
      </c>
      <c r="R143">
        <v>2</v>
      </c>
      <c r="S143">
        <f t="shared" si="58"/>
        <v>1</v>
      </c>
      <c r="T143">
        <v>2</v>
      </c>
      <c r="U143">
        <f t="shared" si="59"/>
        <v>1</v>
      </c>
      <c r="V143">
        <v>1</v>
      </c>
      <c r="W143">
        <f t="shared" si="60"/>
        <v>1</v>
      </c>
      <c r="X143">
        <v>2</v>
      </c>
      <c r="Y143">
        <f t="shared" si="61"/>
        <v>1</v>
      </c>
      <c r="Z143">
        <v>1</v>
      </c>
      <c r="AA143">
        <f t="shared" si="62"/>
        <v>0</v>
      </c>
      <c r="AB143">
        <v>1</v>
      </c>
      <c r="AC143">
        <f t="shared" si="63"/>
        <v>1</v>
      </c>
      <c r="AD143">
        <v>1</v>
      </c>
      <c r="AE143">
        <f t="shared" si="64"/>
        <v>1</v>
      </c>
      <c r="AF143">
        <v>2</v>
      </c>
      <c r="AG143">
        <f t="shared" si="65"/>
        <v>1</v>
      </c>
      <c r="AH143">
        <v>1</v>
      </c>
      <c r="AI143">
        <f t="shared" si="66"/>
        <v>1</v>
      </c>
      <c r="AJ143">
        <v>2</v>
      </c>
      <c r="AK143">
        <f t="shared" si="67"/>
        <v>1</v>
      </c>
      <c r="AL143">
        <v>2</v>
      </c>
      <c r="AM143">
        <f t="shared" si="68"/>
        <v>1</v>
      </c>
      <c r="AN143">
        <v>1</v>
      </c>
      <c r="AO143">
        <f t="shared" si="69"/>
        <v>1</v>
      </c>
      <c r="AP143">
        <v>1</v>
      </c>
      <c r="AQ143">
        <f t="shared" si="70"/>
        <v>1</v>
      </c>
      <c r="AR143">
        <v>2</v>
      </c>
      <c r="AS143">
        <f t="shared" si="71"/>
        <v>1</v>
      </c>
      <c r="AT143">
        <v>1</v>
      </c>
      <c r="AU143">
        <f t="shared" si="72"/>
        <v>0</v>
      </c>
      <c r="AV143" s="13">
        <f t="shared" si="50"/>
        <v>18</v>
      </c>
      <c r="AW143" s="1"/>
      <c r="AX143" s="13"/>
      <c r="AY143" s="3">
        <f t="shared" si="51"/>
        <v>18</v>
      </c>
      <c r="AZ143" s="1"/>
    </row>
    <row r="144" spans="1:52" x14ac:dyDescent="0.3">
      <c r="A144" s="30">
        <v>18</v>
      </c>
      <c r="B144" s="1"/>
      <c r="C144">
        <v>6</v>
      </c>
      <c r="D144" s="1"/>
      <c r="E144" s="2">
        <v>1</v>
      </c>
      <c r="F144">
        <v>2</v>
      </c>
      <c r="G144">
        <f t="shared" si="52"/>
        <v>0</v>
      </c>
      <c r="H144">
        <v>1</v>
      </c>
      <c r="I144">
        <f t="shared" si="53"/>
        <v>1</v>
      </c>
      <c r="J144">
        <v>1</v>
      </c>
      <c r="K144">
        <f t="shared" si="54"/>
        <v>1</v>
      </c>
      <c r="L144">
        <v>2</v>
      </c>
      <c r="M144">
        <f t="shared" si="55"/>
        <v>1</v>
      </c>
      <c r="N144">
        <v>1</v>
      </c>
      <c r="O144">
        <f t="shared" si="56"/>
        <v>0</v>
      </c>
      <c r="P144">
        <v>1</v>
      </c>
      <c r="Q144">
        <f t="shared" si="57"/>
        <v>1</v>
      </c>
      <c r="R144">
        <v>2</v>
      </c>
      <c r="S144">
        <f t="shared" si="58"/>
        <v>1</v>
      </c>
      <c r="T144">
        <v>2</v>
      </c>
      <c r="U144">
        <f t="shared" si="59"/>
        <v>1</v>
      </c>
      <c r="V144">
        <v>1</v>
      </c>
      <c r="W144">
        <f t="shared" si="60"/>
        <v>1</v>
      </c>
      <c r="X144">
        <v>2</v>
      </c>
      <c r="Y144">
        <f t="shared" si="61"/>
        <v>1</v>
      </c>
      <c r="Z144">
        <v>1</v>
      </c>
      <c r="AA144">
        <f t="shared" si="62"/>
        <v>0</v>
      </c>
      <c r="AB144">
        <v>1</v>
      </c>
      <c r="AC144">
        <f t="shared" si="63"/>
        <v>1</v>
      </c>
      <c r="AD144">
        <v>1</v>
      </c>
      <c r="AE144">
        <f t="shared" si="64"/>
        <v>1</v>
      </c>
      <c r="AF144">
        <v>2</v>
      </c>
      <c r="AG144">
        <f t="shared" si="65"/>
        <v>1</v>
      </c>
      <c r="AH144">
        <v>1</v>
      </c>
      <c r="AI144">
        <f t="shared" si="66"/>
        <v>1</v>
      </c>
      <c r="AJ144">
        <v>2</v>
      </c>
      <c r="AK144">
        <f t="shared" si="67"/>
        <v>1</v>
      </c>
      <c r="AL144">
        <v>2</v>
      </c>
      <c r="AM144">
        <f t="shared" si="68"/>
        <v>1</v>
      </c>
      <c r="AN144">
        <v>1</v>
      </c>
      <c r="AO144">
        <f t="shared" si="69"/>
        <v>1</v>
      </c>
      <c r="AP144">
        <v>1</v>
      </c>
      <c r="AQ144">
        <f t="shared" si="70"/>
        <v>1</v>
      </c>
      <c r="AR144">
        <v>2</v>
      </c>
      <c r="AS144">
        <f t="shared" si="71"/>
        <v>1</v>
      </c>
      <c r="AT144">
        <v>2</v>
      </c>
      <c r="AU144">
        <f t="shared" si="72"/>
        <v>1</v>
      </c>
      <c r="AV144" s="13">
        <f t="shared" si="50"/>
        <v>18</v>
      </c>
      <c r="AW144" s="1"/>
      <c r="AX144" s="13"/>
      <c r="AY144" s="3">
        <f t="shared" si="51"/>
        <v>18</v>
      </c>
      <c r="AZ144" s="1"/>
    </row>
    <row r="145" spans="1:52" x14ac:dyDescent="0.3">
      <c r="A145" s="30">
        <v>19</v>
      </c>
      <c r="B145" s="1"/>
      <c r="C145">
        <v>6</v>
      </c>
      <c r="D145" s="1"/>
      <c r="E145" s="2">
        <v>1</v>
      </c>
      <c r="F145">
        <v>1</v>
      </c>
      <c r="G145">
        <f t="shared" si="52"/>
        <v>1</v>
      </c>
      <c r="H145">
        <v>1</v>
      </c>
      <c r="I145">
        <f t="shared" si="53"/>
        <v>1</v>
      </c>
      <c r="J145">
        <v>1</v>
      </c>
      <c r="K145">
        <f t="shared" si="54"/>
        <v>1</v>
      </c>
      <c r="L145">
        <v>1</v>
      </c>
      <c r="M145">
        <f t="shared" si="55"/>
        <v>0</v>
      </c>
      <c r="N145">
        <v>2</v>
      </c>
      <c r="O145">
        <f t="shared" si="56"/>
        <v>1</v>
      </c>
      <c r="P145">
        <v>1</v>
      </c>
      <c r="Q145">
        <f t="shared" si="57"/>
        <v>1</v>
      </c>
      <c r="R145">
        <v>2</v>
      </c>
      <c r="S145">
        <f t="shared" si="58"/>
        <v>1</v>
      </c>
      <c r="T145">
        <v>2</v>
      </c>
      <c r="U145">
        <f t="shared" si="59"/>
        <v>1</v>
      </c>
      <c r="V145">
        <v>1</v>
      </c>
      <c r="W145">
        <f t="shared" si="60"/>
        <v>1</v>
      </c>
      <c r="X145">
        <v>1</v>
      </c>
      <c r="Y145">
        <f t="shared" si="61"/>
        <v>0</v>
      </c>
      <c r="Z145">
        <v>1</v>
      </c>
      <c r="AA145">
        <f t="shared" si="62"/>
        <v>0</v>
      </c>
      <c r="AB145">
        <v>1</v>
      </c>
      <c r="AC145">
        <f t="shared" si="63"/>
        <v>1</v>
      </c>
      <c r="AD145">
        <v>1</v>
      </c>
      <c r="AE145">
        <f t="shared" si="64"/>
        <v>1</v>
      </c>
      <c r="AF145">
        <v>2</v>
      </c>
      <c r="AG145">
        <f t="shared" si="65"/>
        <v>1</v>
      </c>
      <c r="AH145">
        <v>1</v>
      </c>
      <c r="AI145">
        <f t="shared" si="66"/>
        <v>1</v>
      </c>
      <c r="AJ145">
        <v>2</v>
      </c>
      <c r="AK145">
        <f t="shared" si="67"/>
        <v>1</v>
      </c>
      <c r="AL145">
        <v>1</v>
      </c>
      <c r="AM145">
        <f t="shared" si="68"/>
        <v>0</v>
      </c>
      <c r="AN145">
        <v>1</v>
      </c>
      <c r="AO145">
        <f t="shared" si="69"/>
        <v>1</v>
      </c>
      <c r="AP145">
        <v>1</v>
      </c>
      <c r="AQ145">
        <f t="shared" si="70"/>
        <v>1</v>
      </c>
      <c r="AR145">
        <v>2</v>
      </c>
      <c r="AS145">
        <f t="shared" si="71"/>
        <v>1</v>
      </c>
      <c r="AT145">
        <v>1</v>
      </c>
      <c r="AU145">
        <f t="shared" si="72"/>
        <v>0</v>
      </c>
      <c r="AV145" s="13">
        <f t="shared" si="50"/>
        <v>16</v>
      </c>
      <c r="AW145" s="1"/>
      <c r="AX145" s="13"/>
      <c r="AY145" s="3">
        <f t="shared" si="51"/>
        <v>16</v>
      </c>
      <c r="AZ145" s="1"/>
    </row>
    <row r="146" spans="1:52" x14ac:dyDescent="0.3">
      <c r="A146" s="30">
        <v>20</v>
      </c>
      <c r="B146" s="1"/>
      <c r="C146">
        <v>6</v>
      </c>
      <c r="D146" s="1"/>
      <c r="E146" s="2">
        <v>1</v>
      </c>
      <c r="F146">
        <v>1</v>
      </c>
      <c r="G146">
        <f t="shared" si="52"/>
        <v>1</v>
      </c>
      <c r="H146">
        <v>1</v>
      </c>
      <c r="I146">
        <f t="shared" si="53"/>
        <v>1</v>
      </c>
      <c r="J146">
        <v>1</v>
      </c>
      <c r="K146">
        <f t="shared" si="54"/>
        <v>1</v>
      </c>
      <c r="L146">
        <v>1</v>
      </c>
      <c r="M146">
        <f t="shared" si="55"/>
        <v>0</v>
      </c>
      <c r="N146">
        <v>1</v>
      </c>
      <c r="O146">
        <f t="shared" si="56"/>
        <v>0</v>
      </c>
      <c r="P146">
        <v>1</v>
      </c>
      <c r="Q146">
        <f t="shared" si="57"/>
        <v>1</v>
      </c>
      <c r="R146">
        <v>1</v>
      </c>
      <c r="S146">
        <f t="shared" si="58"/>
        <v>0</v>
      </c>
      <c r="T146">
        <v>2</v>
      </c>
      <c r="U146">
        <f t="shared" si="59"/>
        <v>1</v>
      </c>
      <c r="V146">
        <v>1</v>
      </c>
      <c r="W146">
        <f t="shared" si="60"/>
        <v>1</v>
      </c>
      <c r="X146">
        <v>1</v>
      </c>
      <c r="Y146">
        <f t="shared" si="61"/>
        <v>0</v>
      </c>
      <c r="Z146">
        <v>1</v>
      </c>
      <c r="AA146">
        <f t="shared" si="62"/>
        <v>0</v>
      </c>
      <c r="AB146">
        <v>1</v>
      </c>
      <c r="AC146">
        <f t="shared" si="63"/>
        <v>1</v>
      </c>
      <c r="AD146">
        <v>1</v>
      </c>
      <c r="AE146">
        <f t="shared" si="64"/>
        <v>1</v>
      </c>
      <c r="AF146">
        <v>2</v>
      </c>
      <c r="AG146">
        <f t="shared" si="65"/>
        <v>1</v>
      </c>
      <c r="AH146">
        <v>1</v>
      </c>
      <c r="AI146">
        <f t="shared" si="66"/>
        <v>1</v>
      </c>
      <c r="AJ146">
        <v>1</v>
      </c>
      <c r="AK146">
        <f t="shared" si="67"/>
        <v>0</v>
      </c>
      <c r="AL146">
        <v>1</v>
      </c>
      <c r="AM146">
        <f t="shared" si="68"/>
        <v>0</v>
      </c>
      <c r="AN146">
        <v>1</v>
      </c>
      <c r="AO146">
        <f t="shared" si="69"/>
        <v>1</v>
      </c>
      <c r="AP146">
        <v>1</v>
      </c>
      <c r="AQ146">
        <f t="shared" si="70"/>
        <v>1</v>
      </c>
      <c r="AR146">
        <v>2</v>
      </c>
      <c r="AS146">
        <f t="shared" si="71"/>
        <v>1</v>
      </c>
      <c r="AT146">
        <v>1</v>
      </c>
      <c r="AU146">
        <f t="shared" si="72"/>
        <v>0</v>
      </c>
      <c r="AV146" s="13">
        <f t="shared" si="50"/>
        <v>13</v>
      </c>
      <c r="AW146" s="1"/>
      <c r="AX146" s="13"/>
      <c r="AY146" s="3">
        <f t="shared" si="51"/>
        <v>13</v>
      </c>
      <c r="AZ146" s="1"/>
    </row>
    <row r="147" spans="1:52" x14ac:dyDescent="0.3">
      <c r="A147" s="30">
        <v>21</v>
      </c>
      <c r="B147" s="1"/>
      <c r="C147">
        <v>6</v>
      </c>
      <c r="D147" s="1"/>
      <c r="E147" s="2">
        <v>1</v>
      </c>
      <c r="F147">
        <v>1</v>
      </c>
      <c r="G147">
        <f t="shared" si="52"/>
        <v>1</v>
      </c>
      <c r="H147">
        <v>1</v>
      </c>
      <c r="I147">
        <f t="shared" si="53"/>
        <v>1</v>
      </c>
      <c r="J147">
        <v>1</v>
      </c>
      <c r="K147">
        <f t="shared" si="54"/>
        <v>1</v>
      </c>
      <c r="L147">
        <v>1</v>
      </c>
      <c r="M147">
        <f t="shared" si="55"/>
        <v>0</v>
      </c>
      <c r="N147">
        <v>2</v>
      </c>
      <c r="O147">
        <f t="shared" si="56"/>
        <v>1</v>
      </c>
      <c r="P147">
        <v>1</v>
      </c>
      <c r="Q147">
        <f t="shared" si="57"/>
        <v>1</v>
      </c>
      <c r="R147">
        <v>1</v>
      </c>
      <c r="S147">
        <f t="shared" si="58"/>
        <v>0</v>
      </c>
      <c r="T147">
        <v>1</v>
      </c>
      <c r="U147">
        <f t="shared" si="59"/>
        <v>0</v>
      </c>
      <c r="V147">
        <v>1</v>
      </c>
      <c r="W147">
        <f t="shared" si="60"/>
        <v>1</v>
      </c>
      <c r="X147">
        <v>1</v>
      </c>
      <c r="Y147">
        <f t="shared" si="61"/>
        <v>0</v>
      </c>
      <c r="Z147">
        <v>1</v>
      </c>
      <c r="AA147">
        <f t="shared" si="62"/>
        <v>0</v>
      </c>
      <c r="AB147">
        <v>1</v>
      </c>
      <c r="AC147">
        <f t="shared" si="63"/>
        <v>1</v>
      </c>
      <c r="AD147">
        <v>1</v>
      </c>
      <c r="AE147">
        <f t="shared" si="64"/>
        <v>1</v>
      </c>
      <c r="AF147">
        <v>2</v>
      </c>
      <c r="AG147">
        <f t="shared" si="65"/>
        <v>1</v>
      </c>
      <c r="AH147">
        <v>1</v>
      </c>
      <c r="AI147">
        <f t="shared" si="66"/>
        <v>1</v>
      </c>
      <c r="AJ147">
        <v>1</v>
      </c>
      <c r="AK147">
        <f t="shared" si="67"/>
        <v>0</v>
      </c>
      <c r="AL147">
        <v>1</v>
      </c>
      <c r="AM147">
        <f t="shared" si="68"/>
        <v>0</v>
      </c>
      <c r="AN147">
        <v>1</v>
      </c>
      <c r="AO147">
        <f t="shared" si="69"/>
        <v>1</v>
      </c>
      <c r="AP147">
        <v>1</v>
      </c>
      <c r="AQ147">
        <f t="shared" si="70"/>
        <v>1</v>
      </c>
      <c r="AR147">
        <v>2</v>
      </c>
      <c r="AS147">
        <f t="shared" si="71"/>
        <v>1</v>
      </c>
      <c r="AT147">
        <v>1</v>
      </c>
      <c r="AU147">
        <f t="shared" si="72"/>
        <v>0</v>
      </c>
      <c r="AV147" s="13">
        <f t="shared" si="50"/>
        <v>13</v>
      </c>
      <c r="AW147" s="1"/>
      <c r="AX147" s="13"/>
      <c r="AY147" s="3">
        <f t="shared" si="51"/>
        <v>13</v>
      </c>
      <c r="AZ147" s="1"/>
    </row>
    <row r="148" spans="1:52" x14ac:dyDescent="0.3">
      <c r="A148" s="30">
        <v>22</v>
      </c>
      <c r="B148" s="1"/>
      <c r="C148">
        <v>6</v>
      </c>
      <c r="D148" s="1"/>
      <c r="E148" s="2">
        <v>1</v>
      </c>
      <c r="F148">
        <v>1</v>
      </c>
      <c r="G148">
        <f t="shared" si="52"/>
        <v>1</v>
      </c>
      <c r="H148">
        <v>1</v>
      </c>
      <c r="I148">
        <f t="shared" si="53"/>
        <v>1</v>
      </c>
      <c r="J148">
        <v>1</v>
      </c>
      <c r="K148">
        <f t="shared" si="54"/>
        <v>1</v>
      </c>
      <c r="L148">
        <v>1</v>
      </c>
      <c r="M148">
        <f t="shared" si="55"/>
        <v>0</v>
      </c>
      <c r="N148">
        <v>2</v>
      </c>
      <c r="O148">
        <f t="shared" si="56"/>
        <v>1</v>
      </c>
      <c r="P148">
        <v>1</v>
      </c>
      <c r="Q148">
        <f t="shared" si="57"/>
        <v>1</v>
      </c>
      <c r="R148">
        <v>2</v>
      </c>
      <c r="S148">
        <f t="shared" si="58"/>
        <v>1</v>
      </c>
      <c r="T148">
        <v>2</v>
      </c>
      <c r="U148">
        <f t="shared" si="59"/>
        <v>1</v>
      </c>
      <c r="V148">
        <v>1</v>
      </c>
      <c r="W148">
        <f t="shared" si="60"/>
        <v>1</v>
      </c>
      <c r="X148">
        <v>1</v>
      </c>
      <c r="Y148">
        <f t="shared" si="61"/>
        <v>0</v>
      </c>
      <c r="Z148">
        <v>1</v>
      </c>
      <c r="AA148">
        <f t="shared" si="62"/>
        <v>0</v>
      </c>
      <c r="AB148">
        <v>1</v>
      </c>
      <c r="AC148">
        <f t="shared" si="63"/>
        <v>1</v>
      </c>
      <c r="AD148">
        <v>1</v>
      </c>
      <c r="AE148">
        <f t="shared" si="64"/>
        <v>1</v>
      </c>
      <c r="AF148">
        <v>2</v>
      </c>
      <c r="AG148">
        <f t="shared" si="65"/>
        <v>1</v>
      </c>
      <c r="AH148">
        <v>1</v>
      </c>
      <c r="AI148">
        <f t="shared" si="66"/>
        <v>1</v>
      </c>
      <c r="AJ148">
        <v>2</v>
      </c>
      <c r="AK148">
        <f t="shared" si="67"/>
        <v>1</v>
      </c>
      <c r="AL148">
        <v>2</v>
      </c>
      <c r="AM148">
        <f t="shared" si="68"/>
        <v>1</v>
      </c>
      <c r="AN148">
        <v>1</v>
      </c>
      <c r="AO148">
        <f t="shared" si="69"/>
        <v>1</v>
      </c>
      <c r="AP148">
        <v>1</v>
      </c>
      <c r="AQ148">
        <f t="shared" si="70"/>
        <v>1</v>
      </c>
      <c r="AR148">
        <v>2</v>
      </c>
      <c r="AS148">
        <f t="shared" si="71"/>
        <v>1</v>
      </c>
      <c r="AT148">
        <v>1</v>
      </c>
      <c r="AU148">
        <f t="shared" si="72"/>
        <v>0</v>
      </c>
      <c r="AV148" s="13">
        <f t="shared" si="50"/>
        <v>17</v>
      </c>
      <c r="AW148" s="1"/>
      <c r="AX148" s="13"/>
      <c r="AY148" s="3">
        <f t="shared" si="51"/>
        <v>17</v>
      </c>
      <c r="AZ148" s="1"/>
    </row>
    <row r="149" spans="1:52" x14ac:dyDescent="0.3">
      <c r="A149" s="30">
        <v>23</v>
      </c>
      <c r="B149" s="1"/>
      <c r="C149">
        <v>6</v>
      </c>
      <c r="D149" s="1"/>
      <c r="E149" s="2">
        <v>1</v>
      </c>
      <c r="F149">
        <v>1</v>
      </c>
      <c r="G149">
        <f t="shared" si="52"/>
        <v>1</v>
      </c>
      <c r="H149">
        <v>1</v>
      </c>
      <c r="I149">
        <f t="shared" si="53"/>
        <v>1</v>
      </c>
      <c r="J149">
        <v>1</v>
      </c>
      <c r="K149">
        <f t="shared" si="54"/>
        <v>1</v>
      </c>
      <c r="L149">
        <v>1</v>
      </c>
      <c r="M149">
        <f t="shared" si="55"/>
        <v>0</v>
      </c>
      <c r="N149">
        <v>1</v>
      </c>
      <c r="O149">
        <f t="shared" si="56"/>
        <v>0</v>
      </c>
      <c r="P149">
        <v>1</v>
      </c>
      <c r="Q149">
        <f t="shared" si="57"/>
        <v>1</v>
      </c>
      <c r="R149">
        <v>1</v>
      </c>
      <c r="S149">
        <f t="shared" si="58"/>
        <v>0</v>
      </c>
      <c r="T149">
        <v>2</v>
      </c>
      <c r="U149">
        <f t="shared" si="59"/>
        <v>1</v>
      </c>
      <c r="V149">
        <v>1</v>
      </c>
      <c r="W149">
        <f t="shared" si="60"/>
        <v>1</v>
      </c>
      <c r="X149">
        <v>1</v>
      </c>
      <c r="Y149">
        <f t="shared" si="61"/>
        <v>0</v>
      </c>
      <c r="Z149">
        <v>1</v>
      </c>
      <c r="AA149">
        <f t="shared" si="62"/>
        <v>0</v>
      </c>
      <c r="AB149">
        <v>1</v>
      </c>
      <c r="AC149">
        <f t="shared" si="63"/>
        <v>1</v>
      </c>
      <c r="AD149">
        <v>1</v>
      </c>
      <c r="AE149">
        <f t="shared" si="64"/>
        <v>1</v>
      </c>
      <c r="AF149">
        <v>2</v>
      </c>
      <c r="AG149">
        <f t="shared" si="65"/>
        <v>1</v>
      </c>
      <c r="AH149">
        <v>1</v>
      </c>
      <c r="AI149">
        <f t="shared" si="66"/>
        <v>1</v>
      </c>
      <c r="AJ149">
        <v>2</v>
      </c>
      <c r="AK149">
        <f t="shared" si="67"/>
        <v>1</v>
      </c>
      <c r="AL149">
        <v>2</v>
      </c>
      <c r="AM149">
        <f t="shared" si="68"/>
        <v>1</v>
      </c>
      <c r="AN149">
        <v>1</v>
      </c>
      <c r="AO149">
        <f t="shared" si="69"/>
        <v>1</v>
      </c>
      <c r="AP149">
        <v>1</v>
      </c>
      <c r="AQ149">
        <f t="shared" si="70"/>
        <v>1</v>
      </c>
      <c r="AR149">
        <v>2</v>
      </c>
      <c r="AS149">
        <f t="shared" si="71"/>
        <v>1</v>
      </c>
      <c r="AT149">
        <v>2</v>
      </c>
      <c r="AU149">
        <f t="shared" si="72"/>
        <v>1</v>
      </c>
      <c r="AV149" s="13">
        <f t="shared" si="50"/>
        <v>16</v>
      </c>
      <c r="AW149" s="1"/>
      <c r="AX149" s="13"/>
      <c r="AY149" s="3">
        <f t="shared" si="51"/>
        <v>16</v>
      </c>
      <c r="AZ149" s="1"/>
    </row>
    <row r="150" spans="1:52" x14ac:dyDescent="0.3">
      <c r="A150" s="30">
        <v>28</v>
      </c>
      <c r="B150" s="1"/>
      <c r="C150">
        <v>6</v>
      </c>
      <c r="D150" s="1"/>
      <c r="E150" s="2">
        <v>1</v>
      </c>
      <c r="F150">
        <v>1</v>
      </c>
      <c r="G150">
        <f t="shared" si="52"/>
        <v>1</v>
      </c>
      <c r="H150">
        <v>1</v>
      </c>
      <c r="I150">
        <f t="shared" si="53"/>
        <v>1</v>
      </c>
      <c r="J150">
        <v>1</v>
      </c>
      <c r="K150">
        <f t="shared" si="54"/>
        <v>1</v>
      </c>
      <c r="L150">
        <v>2</v>
      </c>
      <c r="M150">
        <f t="shared" si="55"/>
        <v>1</v>
      </c>
      <c r="N150">
        <v>1</v>
      </c>
      <c r="O150">
        <f t="shared" si="56"/>
        <v>0</v>
      </c>
      <c r="P150">
        <v>1</v>
      </c>
      <c r="Q150">
        <f t="shared" si="57"/>
        <v>1</v>
      </c>
      <c r="R150">
        <v>2</v>
      </c>
      <c r="S150">
        <f t="shared" si="58"/>
        <v>1</v>
      </c>
      <c r="T150">
        <v>2</v>
      </c>
      <c r="U150">
        <f t="shared" si="59"/>
        <v>1</v>
      </c>
      <c r="V150">
        <v>2</v>
      </c>
      <c r="W150">
        <f t="shared" si="60"/>
        <v>0</v>
      </c>
      <c r="X150">
        <v>1</v>
      </c>
      <c r="Y150">
        <f t="shared" si="61"/>
        <v>0</v>
      </c>
      <c r="Z150">
        <v>1</v>
      </c>
      <c r="AA150">
        <f t="shared" si="62"/>
        <v>0</v>
      </c>
      <c r="AB150">
        <v>1</v>
      </c>
      <c r="AC150">
        <f t="shared" si="63"/>
        <v>1</v>
      </c>
      <c r="AD150">
        <v>1</v>
      </c>
      <c r="AE150">
        <f t="shared" si="64"/>
        <v>1</v>
      </c>
      <c r="AF150">
        <v>2</v>
      </c>
      <c r="AG150">
        <f t="shared" si="65"/>
        <v>1</v>
      </c>
      <c r="AH150">
        <v>1</v>
      </c>
      <c r="AI150">
        <f t="shared" si="66"/>
        <v>1</v>
      </c>
      <c r="AJ150">
        <v>2</v>
      </c>
      <c r="AK150">
        <f t="shared" si="67"/>
        <v>1</v>
      </c>
      <c r="AL150">
        <v>2</v>
      </c>
      <c r="AM150">
        <f t="shared" si="68"/>
        <v>1</v>
      </c>
      <c r="AN150">
        <v>1</v>
      </c>
      <c r="AO150">
        <f t="shared" si="69"/>
        <v>1</v>
      </c>
      <c r="AP150">
        <v>1</v>
      </c>
      <c r="AQ150">
        <f t="shared" si="70"/>
        <v>1</v>
      </c>
      <c r="AR150">
        <v>2</v>
      </c>
      <c r="AS150">
        <f t="shared" si="71"/>
        <v>1</v>
      </c>
      <c r="AT150">
        <v>1</v>
      </c>
      <c r="AU150">
        <f t="shared" si="72"/>
        <v>0</v>
      </c>
      <c r="AV150" s="13">
        <f t="shared" si="50"/>
        <v>16</v>
      </c>
      <c r="AW150" s="1"/>
      <c r="AX150" s="13"/>
      <c r="AY150" s="3">
        <f t="shared" si="51"/>
        <v>16</v>
      </c>
      <c r="AZ150" s="1"/>
    </row>
    <row r="151" spans="1:52" x14ac:dyDescent="0.3">
      <c r="A151" s="30">
        <v>29</v>
      </c>
      <c r="B151" s="1"/>
      <c r="C151">
        <v>6</v>
      </c>
      <c r="D151" s="1"/>
      <c r="E151" s="32" t="s">
        <v>668</v>
      </c>
      <c r="F151" s="31" t="s">
        <v>668</v>
      </c>
      <c r="G151">
        <f t="shared" si="52"/>
        <v>0</v>
      </c>
      <c r="H151" s="31" t="s">
        <v>668</v>
      </c>
      <c r="I151">
        <f t="shared" si="53"/>
        <v>0</v>
      </c>
      <c r="J151" s="31" t="s">
        <v>668</v>
      </c>
      <c r="K151">
        <f t="shared" si="54"/>
        <v>0</v>
      </c>
      <c r="L151" s="31" t="s">
        <v>668</v>
      </c>
      <c r="M151">
        <f t="shared" si="55"/>
        <v>0</v>
      </c>
      <c r="N151" s="31" t="s">
        <v>668</v>
      </c>
      <c r="O151">
        <f t="shared" si="56"/>
        <v>0</v>
      </c>
      <c r="P151" s="31" t="s">
        <v>668</v>
      </c>
      <c r="Q151">
        <f t="shared" si="57"/>
        <v>0</v>
      </c>
      <c r="R151" s="31" t="s">
        <v>668</v>
      </c>
      <c r="S151">
        <f t="shared" si="58"/>
        <v>0</v>
      </c>
      <c r="T151" s="31" t="s">
        <v>668</v>
      </c>
      <c r="U151">
        <f t="shared" si="59"/>
        <v>0</v>
      </c>
      <c r="V151" s="31" t="s">
        <v>668</v>
      </c>
      <c r="W151">
        <f t="shared" si="60"/>
        <v>0</v>
      </c>
      <c r="X151" s="31" t="s">
        <v>668</v>
      </c>
      <c r="Y151">
        <f t="shared" si="61"/>
        <v>0</v>
      </c>
      <c r="Z151" s="31" t="s">
        <v>668</v>
      </c>
      <c r="AA151">
        <f t="shared" si="62"/>
        <v>0</v>
      </c>
      <c r="AB151" s="31" t="s">
        <v>668</v>
      </c>
      <c r="AC151">
        <f t="shared" si="63"/>
        <v>0</v>
      </c>
      <c r="AD151" s="31" t="s">
        <v>668</v>
      </c>
      <c r="AE151">
        <f t="shared" si="64"/>
        <v>0</v>
      </c>
      <c r="AF151" s="31" t="s">
        <v>668</v>
      </c>
      <c r="AG151">
        <f t="shared" si="65"/>
        <v>0</v>
      </c>
      <c r="AH151" s="31" t="s">
        <v>668</v>
      </c>
      <c r="AI151">
        <f t="shared" si="66"/>
        <v>0</v>
      </c>
      <c r="AJ151" s="31" t="s">
        <v>668</v>
      </c>
      <c r="AK151">
        <f t="shared" si="67"/>
        <v>0</v>
      </c>
      <c r="AL151" s="31" t="s">
        <v>668</v>
      </c>
      <c r="AM151">
        <f t="shared" si="68"/>
        <v>0</v>
      </c>
      <c r="AN151" s="31" t="s">
        <v>668</v>
      </c>
      <c r="AO151">
        <f t="shared" si="69"/>
        <v>0</v>
      </c>
      <c r="AP151" s="31" t="s">
        <v>668</v>
      </c>
      <c r="AQ151">
        <f t="shared" si="70"/>
        <v>0</v>
      </c>
      <c r="AR151" s="31" t="s">
        <v>668</v>
      </c>
      <c r="AS151">
        <f t="shared" si="71"/>
        <v>0</v>
      </c>
      <c r="AT151" s="31" t="s">
        <v>668</v>
      </c>
      <c r="AU151">
        <f t="shared" si="72"/>
        <v>0</v>
      </c>
      <c r="AV151" s="49"/>
      <c r="AW151" s="1"/>
      <c r="AX151" s="13"/>
      <c r="AY151" s="3"/>
      <c r="AZ151" s="1"/>
    </row>
    <row r="152" spans="1:52" x14ac:dyDescent="0.3">
      <c r="A152" s="30">
        <v>30</v>
      </c>
      <c r="B152" s="1"/>
      <c r="C152">
        <v>6</v>
      </c>
      <c r="D152" s="1"/>
      <c r="E152" s="2">
        <v>1</v>
      </c>
      <c r="F152">
        <v>1</v>
      </c>
      <c r="G152">
        <f t="shared" si="52"/>
        <v>1</v>
      </c>
      <c r="H152">
        <v>1</v>
      </c>
      <c r="I152">
        <f t="shared" si="53"/>
        <v>1</v>
      </c>
      <c r="J152">
        <v>1</v>
      </c>
      <c r="K152">
        <f t="shared" si="54"/>
        <v>1</v>
      </c>
      <c r="L152">
        <v>1</v>
      </c>
      <c r="M152">
        <f t="shared" si="55"/>
        <v>0</v>
      </c>
      <c r="N152">
        <v>1</v>
      </c>
      <c r="O152">
        <f t="shared" si="56"/>
        <v>0</v>
      </c>
      <c r="P152">
        <v>1</v>
      </c>
      <c r="Q152">
        <f t="shared" si="57"/>
        <v>1</v>
      </c>
      <c r="R152">
        <v>1</v>
      </c>
      <c r="S152">
        <f t="shared" si="58"/>
        <v>0</v>
      </c>
      <c r="T152">
        <v>2</v>
      </c>
      <c r="U152">
        <f t="shared" si="59"/>
        <v>1</v>
      </c>
      <c r="V152">
        <v>1</v>
      </c>
      <c r="W152">
        <f t="shared" si="60"/>
        <v>1</v>
      </c>
      <c r="X152">
        <v>1</v>
      </c>
      <c r="Y152">
        <f t="shared" si="61"/>
        <v>0</v>
      </c>
      <c r="Z152">
        <v>1</v>
      </c>
      <c r="AA152">
        <f t="shared" si="62"/>
        <v>0</v>
      </c>
      <c r="AB152">
        <v>1</v>
      </c>
      <c r="AC152">
        <f t="shared" si="63"/>
        <v>1</v>
      </c>
      <c r="AD152">
        <v>1</v>
      </c>
      <c r="AE152">
        <f t="shared" si="64"/>
        <v>1</v>
      </c>
      <c r="AF152">
        <v>2</v>
      </c>
      <c r="AG152">
        <f t="shared" si="65"/>
        <v>1</v>
      </c>
      <c r="AH152">
        <v>1</v>
      </c>
      <c r="AI152">
        <f t="shared" si="66"/>
        <v>1</v>
      </c>
      <c r="AJ152">
        <v>1</v>
      </c>
      <c r="AK152">
        <f t="shared" si="67"/>
        <v>0</v>
      </c>
      <c r="AL152">
        <v>2</v>
      </c>
      <c r="AM152">
        <f t="shared" si="68"/>
        <v>1</v>
      </c>
      <c r="AN152">
        <v>1</v>
      </c>
      <c r="AO152">
        <f t="shared" si="69"/>
        <v>1</v>
      </c>
      <c r="AP152">
        <v>1</v>
      </c>
      <c r="AQ152">
        <f t="shared" si="70"/>
        <v>1</v>
      </c>
      <c r="AR152">
        <v>2</v>
      </c>
      <c r="AS152">
        <f t="shared" si="71"/>
        <v>1</v>
      </c>
      <c r="AT152">
        <v>1</v>
      </c>
      <c r="AU152">
        <f t="shared" si="72"/>
        <v>0</v>
      </c>
      <c r="AV152" s="13">
        <f t="shared" ref="AV152:AV164" si="73">SUM(G152,I152,K152,M152,O152,Q152,S152,U152,W152,Y152,AA152,AC152,AE152,AG152,AI152,AK152,AM152,AO152,AQ152,AS152,AU152)</f>
        <v>14</v>
      </c>
      <c r="AW152" s="1"/>
      <c r="AX152" s="13"/>
      <c r="AY152" s="3">
        <f t="shared" si="51"/>
        <v>14</v>
      </c>
      <c r="AZ152" s="1"/>
    </row>
    <row r="153" spans="1:52" x14ac:dyDescent="0.3">
      <c r="A153" s="30">
        <v>31</v>
      </c>
      <c r="B153" s="1"/>
      <c r="C153">
        <v>6</v>
      </c>
      <c r="D153" s="1"/>
      <c r="E153" s="2">
        <v>1</v>
      </c>
      <c r="F153">
        <v>1</v>
      </c>
      <c r="G153">
        <f t="shared" si="52"/>
        <v>1</v>
      </c>
      <c r="H153">
        <v>1</v>
      </c>
      <c r="I153">
        <f t="shared" si="53"/>
        <v>1</v>
      </c>
      <c r="J153">
        <v>1</v>
      </c>
      <c r="K153">
        <f t="shared" si="54"/>
        <v>1</v>
      </c>
      <c r="L153">
        <v>2</v>
      </c>
      <c r="M153">
        <f t="shared" si="55"/>
        <v>1</v>
      </c>
      <c r="N153">
        <v>2</v>
      </c>
      <c r="O153">
        <f t="shared" si="56"/>
        <v>1</v>
      </c>
      <c r="P153">
        <v>1</v>
      </c>
      <c r="Q153">
        <f t="shared" si="57"/>
        <v>1</v>
      </c>
      <c r="R153">
        <v>2</v>
      </c>
      <c r="S153">
        <f t="shared" si="58"/>
        <v>1</v>
      </c>
      <c r="T153">
        <v>2</v>
      </c>
      <c r="U153">
        <f t="shared" si="59"/>
        <v>1</v>
      </c>
      <c r="V153">
        <v>1</v>
      </c>
      <c r="W153">
        <f t="shared" si="60"/>
        <v>1</v>
      </c>
      <c r="X153">
        <v>1</v>
      </c>
      <c r="Y153">
        <f t="shared" si="61"/>
        <v>0</v>
      </c>
      <c r="Z153">
        <v>1</v>
      </c>
      <c r="AA153">
        <f t="shared" si="62"/>
        <v>0</v>
      </c>
      <c r="AB153">
        <v>1</v>
      </c>
      <c r="AC153">
        <f t="shared" si="63"/>
        <v>1</v>
      </c>
      <c r="AD153">
        <v>1</v>
      </c>
      <c r="AE153">
        <f t="shared" si="64"/>
        <v>1</v>
      </c>
      <c r="AF153">
        <v>2</v>
      </c>
      <c r="AG153">
        <f t="shared" si="65"/>
        <v>1</v>
      </c>
      <c r="AH153">
        <v>1</v>
      </c>
      <c r="AI153">
        <f t="shared" si="66"/>
        <v>1</v>
      </c>
      <c r="AJ153">
        <v>2</v>
      </c>
      <c r="AK153">
        <f t="shared" si="67"/>
        <v>1</v>
      </c>
      <c r="AL153">
        <v>1</v>
      </c>
      <c r="AM153">
        <f t="shared" si="68"/>
        <v>0</v>
      </c>
      <c r="AN153">
        <v>1</v>
      </c>
      <c r="AO153">
        <f t="shared" si="69"/>
        <v>1</v>
      </c>
      <c r="AP153">
        <v>1</v>
      </c>
      <c r="AQ153">
        <f t="shared" si="70"/>
        <v>1</v>
      </c>
      <c r="AR153">
        <v>2</v>
      </c>
      <c r="AS153">
        <f t="shared" si="71"/>
        <v>1</v>
      </c>
      <c r="AT153">
        <v>1</v>
      </c>
      <c r="AU153">
        <f t="shared" si="72"/>
        <v>0</v>
      </c>
      <c r="AV153" s="13">
        <f t="shared" si="73"/>
        <v>17</v>
      </c>
      <c r="AW153" s="1"/>
      <c r="AX153" s="13"/>
      <c r="AY153" s="3">
        <f t="shared" si="51"/>
        <v>17</v>
      </c>
      <c r="AZ153" s="1"/>
    </row>
    <row r="154" spans="1:52" x14ac:dyDescent="0.3">
      <c r="A154" s="30">
        <v>32</v>
      </c>
      <c r="B154" s="1"/>
      <c r="C154">
        <v>6</v>
      </c>
      <c r="D154" s="1"/>
      <c r="E154" s="2">
        <v>1</v>
      </c>
      <c r="F154">
        <v>1</v>
      </c>
      <c r="G154">
        <f t="shared" si="52"/>
        <v>1</v>
      </c>
      <c r="H154">
        <v>1</v>
      </c>
      <c r="I154">
        <f t="shared" si="53"/>
        <v>1</v>
      </c>
      <c r="J154">
        <v>1</v>
      </c>
      <c r="K154">
        <f t="shared" si="54"/>
        <v>1</v>
      </c>
      <c r="L154">
        <v>1</v>
      </c>
      <c r="M154">
        <f t="shared" si="55"/>
        <v>0</v>
      </c>
      <c r="N154">
        <v>2</v>
      </c>
      <c r="O154">
        <f t="shared" si="56"/>
        <v>1</v>
      </c>
      <c r="P154">
        <v>1</v>
      </c>
      <c r="Q154">
        <f t="shared" si="57"/>
        <v>1</v>
      </c>
      <c r="R154">
        <v>2</v>
      </c>
      <c r="S154">
        <f t="shared" si="58"/>
        <v>1</v>
      </c>
      <c r="T154">
        <v>2</v>
      </c>
      <c r="U154">
        <f t="shared" si="59"/>
        <v>1</v>
      </c>
      <c r="V154">
        <v>1</v>
      </c>
      <c r="W154">
        <f t="shared" si="60"/>
        <v>1</v>
      </c>
      <c r="X154">
        <v>1</v>
      </c>
      <c r="Y154">
        <f t="shared" si="61"/>
        <v>0</v>
      </c>
      <c r="Z154">
        <v>1</v>
      </c>
      <c r="AA154">
        <f t="shared" si="62"/>
        <v>0</v>
      </c>
      <c r="AB154">
        <v>1</v>
      </c>
      <c r="AC154">
        <f t="shared" si="63"/>
        <v>1</v>
      </c>
      <c r="AD154">
        <v>1</v>
      </c>
      <c r="AE154">
        <f t="shared" si="64"/>
        <v>1</v>
      </c>
      <c r="AF154">
        <v>2</v>
      </c>
      <c r="AG154">
        <f t="shared" si="65"/>
        <v>1</v>
      </c>
      <c r="AH154">
        <v>1</v>
      </c>
      <c r="AI154">
        <f t="shared" si="66"/>
        <v>1</v>
      </c>
      <c r="AJ154">
        <v>2</v>
      </c>
      <c r="AK154">
        <f t="shared" si="67"/>
        <v>1</v>
      </c>
      <c r="AL154">
        <v>2</v>
      </c>
      <c r="AM154">
        <f t="shared" si="68"/>
        <v>1</v>
      </c>
      <c r="AN154">
        <v>1</v>
      </c>
      <c r="AO154">
        <f t="shared" si="69"/>
        <v>1</v>
      </c>
      <c r="AP154">
        <v>1</v>
      </c>
      <c r="AQ154">
        <f t="shared" si="70"/>
        <v>1</v>
      </c>
      <c r="AR154">
        <v>2</v>
      </c>
      <c r="AS154">
        <f t="shared" si="71"/>
        <v>1</v>
      </c>
      <c r="AT154">
        <v>1</v>
      </c>
      <c r="AU154">
        <f t="shared" si="72"/>
        <v>0</v>
      </c>
      <c r="AV154" s="13">
        <f t="shared" si="73"/>
        <v>17</v>
      </c>
      <c r="AW154" s="1"/>
      <c r="AX154" s="13"/>
      <c r="AY154" s="3">
        <f t="shared" si="51"/>
        <v>17</v>
      </c>
      <c r="AZ154" s="1"/>
    </row>
    <row r="155" spans="1:52" x14ac:dyDescent="0.3">
      <c r="A155" s="30">
        <v>33</v>
      </c>
      <c r="B155" s="1"/>
      <c r="C155">
        <v>6</v>
      </c>
      <c r="D155" s="1"/>
      <c r="E155" s="2">
        <v>1</v>
      </c>
      <c r="F155">
        <v>2</v>
      </c>
      <c r="G155">
        <f t="shared" si="52"/>
        <v>0</v>
      </c>
      <c r="H155">
        <v>1</v>
      </c>
      <c r="I155">
        <f t="shared" si="53"/>
        <v>1</v>
      </c>
      <c r="J155">
        <v>1</v>
      </c>
      <c r="K155">
        <f t="shared" si="54"/>
        <v>1</v>
      </c>
      <c r="L155">
        <v>1</v>
      </c>
      <c r="M155">
        <f t="shared" si="55"/>
        <v>0</v>
      </c>
      <c r="N155">
        <v>2</v>
      </c>
      <c r="O155">
        <f t="shared" si="56"/>
        <v>1</v>
      </c>
      <c r="P155">
        <v>1</v>
      </c>
      <c r="Q155">
        <f t="shared" si="57"/>
        <v>1</v>
      </c>
      <c r="R155">
        <v>2</v>
      </c>
      <c r="S155">
        <f t="shared" si="58"/>
        <v>1</v>
      </c>
      <c r="T155">
        <v>2</v>
      </c>
      <c r="U155">
        <f t="shared" si="59"/>
        <v>1</v>
      </c>
      <c r="V155">
        <v>1</v>
      </c>
      <c r="W155">
        <f t="shared" si="60"/>
        <v>1</v>
      </c>
      <c r="X155">
        <v>2</v>
      </c>
      <c r="Y155">
        <f t="shared" si="61"/>
        <v>1</v>
      </c>
      <c r="Z155">
        <v>1</v>
      </c>
      <c r="AA155">
        <f t="shared" si="62"/>
        <v>0</v>
      </c>
      <c r="AB155">
        <v>1</v>
      </c>
      <c r="AC155">
        <f t="shared" si="63"/>
        <v>1</v>
      </c>
      <c r="AD155">
        <v>1</v>
      </c>
      <c r="AE155">
        <f t="shared" si="64"/>
        <v>1</v>
      </c>
      <c r="AF155">
        <v>2</v>
      </c>
      <c r="AG155">
        <f t="shared" si="65"/>
        <v>1</v>
      </c>
      <c r="AH155">
        <v>1</v>
      </c>
      <c r="AI155">
        <f t="shared" si="66"/>
        <v>1</v>
      </c>
      <c r="AJ155">
        <v>2</v>
      </c>
      <c r="AK155">
        <f t="shared" si="67"/>
        <v>1</v>
      </c>
      <c r="AL155">
        <v>2</v>
      </c>
      <c r="AM155">
        <f t="shared" si="68"/>
        <v>1</v>
      </c>
      <c r="AN155">
        <v>1</v>
      </c>
      <c r="AO155">
        <f t="shared" si="69"/>
        <v>1</v>
      </c>
      <c r="AP155">
        <v>1</v>
      </c>
      <c r="AQ155">
        <f t="shared" si="70"/>
        <v>1</v>
      </c>
      <c r="AR155">
        <v>2</v>
      </c>
      <c r="AS155">
        <f t="shared" si="71"/>
        <v>1</v>
      </c>
      <c r="AT155">
        <v>1</v>
      </c>
      <c r="AU155">
        <f t="shared" si="72"/>
        <v>0</v>
      </c>
      <c r="AV155" s="13">
        <f t="shared" si="73"/>
        <v>17</v>
      </c>
      <c r="AW155" s="1"/>
      <c r="AX155" s="13"/>
      <c r="AY155" s="3">
        <f t="shared" si="51"/>
        <v>17</v>
      </c>
      <c r="AZ155" s="1"/>
    </row>
    <row r="156" spans="1:52" x14ac:dyDescent="0.3">
      <c r="A156" s="30">
        <v>34</v>
      </c>
      <c r="B156" s="1"/>
      <c r="C156">
        <v>6</v>
      </c>
      <c r="D156" s="1"/>
      <c r="E156" s="2">
        <v>1</v>
      </c>
      <c r="F156">
        <v>1</v>
      </c>
      <c r="G156">
        <f t="shared" si="52"/>
        <v>1</v>
      </c>
      <c r="H156">
        <v>1</v>
      </c>
      <c r="I156">
        <f t="shared" si="53"/>
        <v>1</v>
      </c>
      <c r="J156">
        <v>1</v>
      </c>
      <c r="K156">
        <f t="shared" si="54"/>
        <v>1</v>
      </c>
      <c r="L156">
        <v>1</v>
      </c>
      <c r="M156">
        <f t="shared" si="55"/>
        <v>0</v>
      </c>
      <c r="N156">
        <v>2</v>
      </c>
      <c r="O156">
        <f t="shared" si="56"/>
        <v>1</v>
      </c>
      <c r="P156">
        <v>1</v>
      </c>
      <c r="Q156">
        <f t="shared" si="57"/>
        <v>1</v>
      </c>
      <c r="R156">
        <v>2</v>
      </c>
      <c r="S156">
        <f t="shared" si="58"/>
        <v>1</v>
      </c>
      <c r="T156">
        <v>2</v>
      </c>
      <c r="U156">
        <f t="shared" si="59"/>
        <v>1</v>
      </c>
      <c r="V156">
        <v>1</v>
      </c>
      <c r="W156">
        <f t="shared" si="60"/>
        <v>1</v>
      </c>
      <c r="X156">
        <v>1</v>
      </c>
      <c r="Y156">
        <f t="shared" si="61"/>
        <v>0</v>
      </c>
      <c r="Z156">
        <v>1</v>
      </c>
      <c r="AA156">
        <f t="shared" si="62"/>
        <v>0</v>
      </c>
      <c r="AB156">
        <v>1</v>
      </c>
      <c r="AC156">
        <f t="shared" si="63"/>
        <v>1</v>
      </c>
      <c r="AD156">
        <v>1</v>
      </c>
      <c r="AE156">
        <f t="shared" si="64"/>
        <v>1</v>
      </c>
      <c r="AF156">
        <v>2</v>
      </c>
      <c r="AG156">
        <f t="shared" si="65"/>
        <v>1</v>
      </c>
      <c r="AH156">
        <v>1</v>
      </c>
      <c r="AI156">
        <f t="shared" si="66"/>
        <v>1</v>
      </c>
      <c r="AJ156">
        <v>2</v>
      </c>
      <c r="AK156">
        <f t="shared" si="67"/>
        <v>1</v>
      </c>
      <c r="AL156">
        <v>2</v>
      </c>
      <c r="AM156">
        <f t="shared" si="68"/>
        <v>1</v>
      </c>
      <c r="AN156">
        <v>1</v>
      </c>
      <c r="AO156">
        <f t="shared" si="69"/>
        <v>1</v>
      </c>
      <c r="AP156">
        <v>1</v>
      </c>
      <c r="AQ156">
        <f t="shared" si="70"/>
        <v>1</v>
      </c>
      <c r="AR156">
        <v>2</v>
      </c>
      <c r="AS156">
        <f t="shared" si="71"/>
        <v>1</v>
      </c>
      <c r="AT156">
        <v>2</v>
      </c>
      <c r="AU156">
        <f t="shared" si="72"/>
        <v>1</v>
      </c>
      <c r="AV156" s="13">
        <f t="shared" si="73"/>
        <v>18</v>
      </c>
      <c r="AW156" s="1"/>
      <c r="AX156" s="13"/>
      <c r="AY156" s="3">
        <f t="shared" si="51"/>
        <v>18</v>
      </c>
      <c r="AZ156" s="1"/>
    </row>
    <row r="157" spans="1:52" x14ac:dyDescent="0.3">
      <c r="A157" s="30">
        <v>35</v>
      </c>
      <c r="B157" s="1"/>
      <c r="C157">
        <v>6</v>
      </c>
      <c r="D157" s="1"/>
      <c r="E157" s="2">
        <v>1</v>
      </c>
      <c r="F157">
        <v>2</v>
      </c>
      <c r="G157">
        <f t="shared" si="52"/>
        <v>0</v>
      </c>
      <c r="H157">
        <v>1</v>
      </c>
      <c r="I157">
        <f t="shared" si="53"/>
        <v>1</v>
      </c>
      <c r="J157">
        <v>1</v>
      </c>
      <c r="K157">
        <f t="shared" si="54"/>
        <v>1</v>
      </c>
      <c r="L157">
        <v>1</v>
      </c>
      <c r="M157">
        <f t="shared" si="55"/>
        <v>0</v>
      </c>
      <c r="N157">
        <v>2</v>
      </c>
      <c r="O157">
        <f t="shared" si="56"/>
        <v>1</v>
      </c>
      <c r="P157">
        <v>1</v>
      </c>
      <c r="Q157">
        <f t="shared" si="57"/>
        <v>1</v>
      </c>
      <c r="R157">
        <v>2</v>
      </c>
      <c r="S157">
        <f t="shared" si="58"/>
        <v>1</v>
      </c>
      <c r="T157">
        <v>2</v>
      </c>
      <c r="U157">
        <f t="shared" si="59"/>
        <v>1</v>
      </c>
      <c r="V157">
        <v>1</v>
      </c>
      <c r="W157">
        <f t="shared" si="60"/>
        <v>1</v>
      </c>
      <c r="X157">
        <v>1</v>
      </c>
      <c r="Y157">
        <f t="shared" si="61"/>
        <v>0</v>
      </c>
      <c r="Z157">
        <v>1</v>
      </c>
      <c r="AA157">
        <f t="shared" si="62"/>
        <v>0</v>
      </c>
      <c r="AB157">
        <v>1</v>
      </c>
      <c r="AC157">
        <f t="shared" si="63"/>
        <v>1</v>
      </c>
      <c r="AD157">
        <v>1</v>
      </c>
      <c r="AE157">
        <f t="shared" si="64"/>
        <v>1</v>
      </c>
      <c r="AF157">
        <v>2</v>
      </c>
      <c r="AG157">
        <f t="shared" si="65"/>
        <v>1</v>
      </c>
      <c r="AH157">
        <v>1</v>
      </c>
      <c r="AI157">
        <f t="shared" si="66"/>
        <v>1</v>
      </c>
      <c r="AJ157">
        <v>1</v>
      </c>
      <c r="AK157">
        <f t="shared" si="67"/>
        <v>0</v>
      </c>
      <c r="AL157">
        <v>2</v>
      </c>
      <c r="AM157">
        <f t="shared" si="68"/>
        <v>1</v>
      </c>
      <c r="AN157">
        <v>1</v>
      </c>
      <c r="AO157">
        <f t="shared" si="69"/>
        <v>1</v>
      </c>
      <c r="AP157">
        <v>1</v>
      </c>
      <c r="AQ157">
        <f t="shared" si="70"/>
        <v>1</v>
      </c>
      <c r="AR157">
        <v>2</v>
      </c>
      <c r="AS157">
        <f t="shared" si="71"/>
        <v>1</v>
      </c>
      <c r="AT157">
        <v>2</v>
      </c>
      <c r="AU157">
        <f t="shared" si="72"/>
        <v>1</v>
      </c>
      <c r="AV157" s="13">
        <f t="shared" si="73"/>
        <v>16</v>
      </c>
      <c r="AW157" s="1"/>
      <c r="AX157" s="13"/>
      <c r="AY157" s="3">
        <f t="shared" si="51"/>
        <v>16</v>
      </c>
      <c r="AZ157" s="1"/>
    </row>
    <row r="158" spans="1:52" x14ac:dyDescent="0.3">
      <c r="A158" s="30">
        <v>36</v>
      </c>
      <c r="B158" s="1"/>
      <c r="C158">
        <v>6</v>
      </c>
      <c r="D158" s="1"/>
      <c r="E158" s="2">
        <v>1</v>
      </c>
      <c r="F158">
        <v>1</v>
      </c>
      <c r="G158">
        <f t="shared" si="52"/>
        <v>1</v>
      </c>
      <c r="H158">
        <v>1</v>
      </c>
      <c r="I158">
        <f t="shared" si="53"/>
        <v>1</v>
      </c>
      <c r="J158">
        <v>1</v>
      </c>
      <c r="K158">
        <f t="shared" si="54"/>
        <v>1</v>
      </c>
      <c r="L158">
        <v>1</v>
      </c>
      <c r="M158">
        <f t="shared" si="55"/>
        <v>0</v>
      </c>
      <c r="N158">
        <v>2</v>
      </c>
      <c r="O158">
        <f t="shared" si="56"/>
        <v>1</v>
      </c>
      <c r="P158">
        <v>1</v>
      </c>
      <c r="Q158">
        <f t="shared" si="57"/>
        <v>1</v>
      </c>
      <c r="R158">
        <v>2</v>
      </c>
      <c r="S158">
        <f t="shared" si="58"/>
        <v>1</v>
      </c>
      <c r="T158">
        <v>2</v>
      </c>
      <c r="U158">
        <f t="shared" si="59"/>
        <v>1</v>
      </c>
      <c r="V158">
        <v>1</v>
      </c>
      <c r="W158">
        <f t="shared" si="60"/>
        <v>1</v>
      </c>
      <c r="X158">
        <v>1</v>
      </c>
      <c r="Y158">
        <f t="shared" si="61"/>
        <v>0</v>
      </c>
      <c r="Z158">
        <v>1</v>
      </c>
      <c r="AA158">
        <f t="shared" si="62"/>
        <v>0</v>
      </c>
      <c r="AB158">
        <v>1</v>
      </c>
      <c r="AC158">
        <f t="shared" si="63"/>
        <v>1</v>
      </c>
      <c r="AD158">
        <v>1</v>
      </c>
      <c r="AE158">
        <f t="shared" si="64"/>
        <v>1</v>
      </c>
      <c r="AF158">
        <v>2</v>
      </c>
      <c r="AG158">
        <f t="shared" si="65"/>
        <v>1</v>
      </c>
      <c r="AH158">
        <v>1</v>
      </c>
      <c r="AI158">
        <f t="shared" si="66"/>
        <v>1</v>
      </c>
      <c r="AJ158">
        <v>2</v>
      </c>
      <c r="AK158">
        <f t="shared" si="67"/>
        <v>1</v>
      </c>
      <c r="AL158">
        <v>2</v>
      </c>
      <c r="AM158">
        <f t="shared" si="68"/>
        <v>1</v>
      </c>
      <c r="AN158">
        <v>1</v>
      </c>
      <c r="AO158">
        <f t="shared" si="69"/>
        <v>1</v>
      </c>
      <c r="AP158">
        <v>1</v>
      </c>
      <c r="AQ158">
        <f t="shared" si="70"/>
        <v>1</v>
      </c>
      <c r="AR158">
        <v>2</v>
      </c>
      <c r="AS158">
        <f t="shared" si="71"/>
        <v>1</v>
      </c>
      <c r="AT158">
        <v>1</v>
      </c>
      <c r="AU158">
        <f t="shared" si="72"/>
        <v>0</v>
      </c>
      <c r="AV158" s="13">
        <f t="shared" si="73"/>
        <v>17</v>
      </c>
      <c r="AW158" s="1"/>
      <c r="AX158" s="13"/>
      <c r="AY158" s="3">
        <f t="shared" si="51"/>
        <v>17</v>
      </c>
      <c r="AZ158" s="1"/>
    </row>
    <row r="159" spans="1:52" x14ac:dyDescent="0.3">
      <c r="A159" s="30">
        <v>110</v>
      </c>
      <c r="B159" s="1"/>
      <c r="C159">
        <v>6</v>
      </c>
      <c r="D159" s="1"/>
      <c r="E159" s="2">
        <v>1</v>
      </c>
      <c r="F159">
        <v>1</v>
      </c>
      <c r="G159">
        <f t="shared" si="52"/>
        <v>1</v>
      </c>
      <c r="H159">
        <v>1</v>
      </c>
      <c r="I159">
        <f t="shared" si="53"/>
        <v>1</v>
      </c>
      <c r="J159">
        <v>1</v>
      </c>
      <c r="K159">
        <f t="shared" si="54"/>
        <v>1</v>
      </c>
      <c r="L159">
        <v>1</v>
      </c>
      <c r="M159">
        <f t="shared" si="55"/>
        <v>0</v>
      </c>
      <c r="N159">
        <v>1</v>
      </c>
      <c r="O159">
        <f t="shared" si="56"/>
        <v>0</v>
      </c>
      <c r="P159">
        <v>1</v>
      </c>
      <c r="Q159">
        <f t="shared" si="57"/>
        <v>1</v>
      </c>
      <c r="R159">
        <v>1</v>
      </c>
      <c r="S159">
        <f t="shared" si="58"/>
        <v>0</v>
      </c>
      <c r="T159">
        <v>2</v>
      </c>
      <c r="U159">
        <f t="shared" si="59"/>
        <v>1</v>
      </c>
      <c r="V159">
        <v>1</v>
      </c>
      <c r="W159">
        <f t="shared" si="60"/>
        <v>1</v>
      </c>
      <c r="X159">
        <v>1</v>
      </c>
      <c r="Y159">
        <f t="shared" si="61"/>
        <v>0</v>
      </c>
      <c r="Z159">
        <v>1</v>
      </c>
      <c r="AA159">
        <f t="shared" si="62"/>
        <v>0</v>
      </c>
      <c r="AB159">
        <v>1</v>
      </c>
      <c r="AC159">
        <f t="shared" si="63"/>
        <v>1</v>
      </c>
      <c r="AD159">
        <v>1</v>
      </c>
      <c r="AE159">
        <f t="shared" si="64"/>
        <v>1</v>
      </c>
      <c r="AF159">
        <v>2</v>
      </c>
      <c r="AG159">
        <f t="shared" si="65"/>
        <v>1</v>
      </c>
      <c r="AH159">
        <v>1</v>
      </c>
      <c r="AI159">
        <f t="shared" si="66"/>
        <v>1</v>
      </c>
      <c r="AJ159">
        <v>2</v>
      </c>
      <c r="AK159">
        <f t="shared" si="67"/>
        <v>1</v>
      </c>
      <c r="AL159">
        <v>1</v>
      </c>
      <c r="AM159">
        <f t="shared" si="68"/>
        <v>0</v>
      </c>
      <c r="AN159">
        <v>1</v>
      </c>
      <c r="AO159">
        <f t="shared" si="69"/>
        <v>1</v>
      </c>
      <c r="AP159">
        <v>1</v>
      </c>
      <c r="AQ159">
        <f t="shared" si="70"/>
        <v>1</v>
      </c>
      <c r="AR159">
        <v>2</v>
      </c>
      <c r="AS159">
        <f t="shared" si="71"/>
        <v>1</v>
      </c>
      <c r="AT159">
        <v>1</v>
      </c>
      <c r="AU159">
        <f t="shared" si="72"/>
        <v>0</v>
      </c>
      <c r="AV159" s="13">
        <f t="shared" si="73"/>
        <v>14</v>
      </c>
      <c r="AW159" s="1"/>
      <c r="AX159" s="13"/>
      <c r="AY159" s="3">
        <f t="shared" si="51"/>
        <v>14</v>
      </c>
      <c r="AZ159" s="1"/>
    </row>
    <row r="160" spans="1:52" x14ac:dyDescent="0.3">
      <c r="A160" s="30">
        <v>112</v>
      </c>
      <c r="B160" s="1"/>
      <c r="C160">
        <v>6</v>
      </c>
      <c r="D160" s="1"/>
      <c r="E160" s="2">
        <v>1</v>
      </c>
      <c r="F160">
        <v>1</v>
      </c>
      <c r="G160">
        <f t="shared" si="52"/>
        <v>1</v>
      </c>
      <c r="H160">
        <v>1</v>
      </c>
      <c r="I160">
        <f t="shared" si="53"/>
        <v>1</v>
      </c>
      <c r="J160">
        <v>1</v>
      </c>
      <c r="K160">
        <f t="shared" si="54"/>
        <v>1</v>
      </c>
      <c r="L160">
        <v>1</v>
      </c>
      <c r="M160">
        <f t="shared" si="55"/>
        <v>0</v>
      </c>
      <c r="N160">
        <v>1</v>
      </c>
      <c r="O160">
        <f t="shared" si="56"/>
        <v>0</v>
      </c>
      <c r="P160">
        <v>1</v>
      </c>
      <c r="Q160">
        <f t="shared" si="57"/>
        <v>1</v>
      </c>
      <c r="R160">
        <v>2</v>
      </c>
      <c r="S160">
        <f t="shared" si="58"/>
        <v>1</v>
      </c>
      <c r="T160">
        <v>2</v>
      </c>
      <c r="U160">
        <f t="shared" si="59"/>
        <v>1</v>
      </c>
      <c r="V160">
        <v>2</v>
      </c>
      <c r="W160">
        <f t="shared" si="60"/>
        <v>0</v>
      </c>
      <c r="X160">
        <v>1</v>
      </c>
      <c r="Y160">
        <f t="shared" si="61"/>
        <v>0</v>
      </c>
      <c r="Z160">
        <v>1</v>
      </c>
      <c r="AA160">
        <f t="shared" si="62"/>
        <v>0</v>
      </c>
      <c r="AB160">
        <v>1</v>
      </c>
      <c r="AC160">
        <f t="shared" si="63"/>
        <v>1</v>
      </c>
      <c r="AD160">
        <v>1</v>
      </c>
      <c r="AE160">
        <f t="shared" si="64"/>
        <v>1</v>
      </c>
      <c r="AF160">
        <v>1</v>
      </c>
      <c r="AG160">
        <f t="shared" si="65"/>
        <v>0</v>
      </c>
      <c r="AH160">
        <v>1</v>
      </c>
      <c r="AI160">
        <f t="shared" si="66"/>
        <v>1</v>
      </c>
      <c r="AJ160">
        <v>1</v>
      </c>
      <c r="AK160">
        <f t="shared" si="67"/>
        <v>0</v>
      </c>
      <c r="AL160">
        <v>1</v>
      </c>
      <c r="AM160">
        <f t="shared" si="68"/>
        <v>0</v>
      </c>
      <c r="AN160">
        <v>1</v>
      </c>
      <c r="AO160">
        <f t="shared" si="69"/>
        <v>1</v>
      </c>
      <c r="AP160">
        <v>1</v>
      </c>
      <c r="AQ160">
        <f t="shared" si="70"/>
        <v>1</v>
      </c>
      <c r="AR160">
        <v>1</v>
      </c>
      <c r="AS160">
        <f t="shared" si="71"/>
        <v>0</v>
      </c>
      <c r="AT160">
        <v>1</v>
      </c>
      <c r="AU160">
        <f t="shared" si="72"/>
        <v>0</v>
      </c>
      <c r="AV160" s="13">
        <f t="shared" si="73"/>
        <v>11</v>
      </c>
      <c r="AW160" s="1"/>
      <c r="AX160" s="13"/>
      <c r="AY160" s="3">
        <f t="shared" si="51"/>
        <v>11</v>
      </c>
      <c r="AZ160" s="1"/>
    </row>
    <row r="161" spans="1:52" x14ac:dyDescent="0.3">
      <c r="A161" s="30">
        <v>113</v>
      </c>
      <c r="B161" s="1"/>
      <c r="C161">
        <v>6</v>
      </c>
      <c r="D161" s="1"/>
      <c r="E161" s="2">
        <v>1</v>
      </c>
      <c r="F161">
        <v>2</v>
      </c>
      <c r="G161">
        <f t="shared" si="52"/>
        <v>0</v>
      </c>
      <c r="H161">
        <v>1</v>
      </c>
      <c r="I161">
        <f t="shared" si="53"/>
        <v>1</v>
      </c>
      <c r="J161">
        <v>1</v>
      </c>
      <c r="K161">
        <f t="shared" si="54"/>
        <v>1</v>
      </c>
      <c r="L161">
        <v>1</v>
      </c>
      <c r="M161">
        <f t="shared" si="55"/>
        <v>0</v>
      </c>
      <c r="N161">
        <v>2</v>
      </c>
      <c r="O161">
        <f t="shared" si="56"/>
        <v>1</v>
      </c>
      <c r="P161">
        <v>2</v>
      </c>
      <c r="Q161">
        <f t="shared" si="57"/>
        <v>0</v>
      </c>
      <c r="R161">
        <v>2</v>
      </c>
      <c r="S161">
        <f t="shared" si="58"/>
        <v>1</v>
      </c>
      <c r="T161">
        <v>2</v>
      </c>
      <c r="U161">
        <f t="shared" si="59"/>
        <v>1</v>
      </c>
      <c r="V161">
        <v>2</v>
      </c>
      <c r="W161">
        <f t="shared" si="60"/>
        <v>0</v>
      </c>
      <c r="X161">
        <v>2</v>
      </c>
      <c r="Y161">
        <f t="shared" si="61"/>
        <v>1</v>
      </c>
      <c r="Z161">
        <v>1</v>
      </c>
      <c r="AA161">
        <f t="shared" si="62"/>
        <v>0</v>
      </c>
      <c r="AB161">
        <v>1</v>
      </c>
      <c r="AC161">
        <f t="shared" si="63"/>
        <v>1</v>
      </c>
      <c r="AD161">
        <v>1</v>
      </c>
      <c r="AE161">
        <f t="shared" si="64"/>
        <v>1</v>
      </c>
      <c r="AF161">
        <v>2</v>
      </c>
      <c r="AG161">
        <f t="shared" si="65"/>
        <v>1</v>
      </c>
      <c r="AH161">
        <v>1</v>
      </c>
      <c r="AI161">
        <f t="shared" si="66"/>
        <v>1</v>
      </c>
      <c r="AJ161">
        <v>1</v>
      </c>
      <c r="AK161">
        <f t="shared" si="67"/>
        <v>0</v>
      </c>
      <c r="AL161">
        <v>2</v>
      </c>
      <c r="AM161">
        <f t="shared" si="68"/>
        <v>1</v>
      </c>
      <c r="AN161">
        <v>1</v>
      </c>
      <c r="AO161">
        <f t="shared" si="69"/>
        <v>1</v>
      </c>
      <c r="AP161">
        <v>1</v>
      </c>
      <c r="AQ161">
        <f t="shared" si="70"/>
        <v>1</v>
      </c>
      <c r="AR161">
        <v>2</v>
      </c>
      <c r="AS161">
        <f t="shared" si="71"/>
        <v>1</v>
      </c>
      <c r="AT161">
        <v>1</v>
      </c>
      <c r="AU161">
        <f t="shared" si="72"/>
        <v>0</v>
      </c>
      <c r="AV161" s="13">
        <f t="shared" si="73"/>
        <v>14</v>
      </c>
      <c r="AW161" s="1"/>
      <c r="AX161" s="13"/>
      <c r="AY161" s="3">
        <f t="shared" si="51"/>
        <v>14</v>
      </c>
      <c r="AZ161" s="1"/>
    </row>
    <row r="162" spans="1:52" x14ac:dyDescent="0.3">
      <c r="A162" s="30">
        <v>114</v>
      </c>
      <c r="B162" s="1"/>
      <c r="C162">
        <v>6</v>
      </c>
      <c r="D162" s="1"/>
      <c r="E162" s="2">
        <v>1</v>
      </c>
      <c r="F162">
        <v>1</v>
      </c>
      <c r="G162">
        <f t="shared" si="52"/>
        <v>1</v>
      </c>
      <c r="H162">
        <v>2</v>
      </c>
      <c r="I162">
        <f t="shared" si="53"/>
        <v>0</v>
      </c>
      <c r="J162">
        <v>1</v>
      </c>
      <c r="K162">
        <f t="shared" si="54"/>
        <v>1</v>
      </c>
      <c r="L162">
        <v>1</v>
      </c>
      <c r="M162">
        <f t="shared" si="55"/>
        <v>0</v>
      </c>
      <c r="N162">
        <v>2</v>
      </c>
      <c r="O162">
        <f t="shared" si="56"/>
        <v>1</v>
      </c>
      <c r="P162">
        <v>1</v>
      </c>
      <c r="Q162">
        <f t="shared" si="57"/>
        <v>1</v>
      </c>
      <c r="R162">
        <v>2</v>
      </c>
      <c r="S162">
        <f t="shared" si="58"/>
        <v>1</v>
      </c>
      <c r="T162">
        <v>2</v>
      </c>
      <c r="U162">
        <f t="shared" si="59"/>
        <v>1</v>
      </c>
      <c r="V162">
        <v>1</v>
      </c>
      <c r="W162">
        <f t="shared" si="60"/>
        <v>1</v>
      </c>
      <c r="X162">
        <v>1</v>
      </c>
      <c r="Y162">
        <f t="shared" si="61"/>
        <v>0</v>
      </c>
      <c r="Z162">
        <v>1</v>
      </c>
      <c r="AA162">
        <f t="shared" si="62"/>
        <v>0</v>
      </c>
      <c r="AB162">
        <v>1</v>
      </c>
      <c r="AC162">
        <f t="shared" si="63"/>
        <v>1</v>
      </c>
      <c r="AD162">
        <v>1</v>
      </c>
      <c r="AE162">
        <f t="shared" si="64"/>
        <v>1</v>
      </c>
      <c r="AF162">
        <v>2</v>
      </c>
      <c r="AG162">
        <f t="shared" si="65"/>
        <v>1</v>
      </c>
      <c r="AH162">
        <v>1</v>
      </c>
      <c r="AI162">
        <f t="shared" si="66"/>
        <v>1</v>
      </c>
      <c r="AJ162">
        <v>1</v>
      </c>
      <c r="AK162">
        <f t="shared" si="67"/>
        <v>0</v>
      </c>
      <c r="AL162">
        <v>2</v>
      </c>
      <c r="AM162">
        <f t="shared" si="68"/>
        <v>1</v>
      </c>
      <c r="AN162">
        <v>1</v>
      </c>
      <c r="AO162">
        <f t="shared" si="69"/>
        <v>1</v>
      </c>
      <c r="AP162">
        <v>1</v>
      </c>
      <c r="AQ162">
        <f t="shared" si="70"/>
        <v>1</v>
      </c>
      <c r="AR162">
        <v>2</v>
      </c>
      <c r="AS162">
        <f t="shared" si="71"/>
        <v>1</v>
      </c>
      <c r="AT162">
        <v>1</v>
      </c>
      <c r="AU162">
        <f t="shared" si="72"/>
        <v>0</v>
      </c>
      <c r="AV162" s="13">
        <f t="shared" si="73"/>
        <v>15</v>
      </c>
      <c r="AW162" s="1"/>
      <c r="AX162" s="13"/>
      <c r="AY162" s="3">
        <f t="shared" si="51"/>
        <v>15</v>
      </c>
      <c r="AZ162" s="1"/>
    </row>
    <row r="163" spans="1:52" x14ac:dyDescent="0.3">
      <c r="A163" s="30">
        <v>116</v>
      </c>
      <c r="B163" s="1"/>
      <c r="C163">
        <v>6</v>
      </c>
      <c r="D163" s="1"/>
      <c r="E163" s="2">
        <v>1</v>
      </c>
      <c r="F163">
        <v>1</v>
      </c>
      <c r="G163">
        <f t="shared" si="52"/>
        <v>1</v>
      </c>
      <c r="H163">
        <v>1</v>
      </c>
      <c r="I163">
        <f t="shared" si="53"/>
        <v>1</v>
      </c>
      <c r="J163">
        <v>1</v>
      </c>
      <c r="K163">
        <f t="shared" si="54"/>
        <v>1</v>
      </c>
      <c r="L163">
        <v>2</v>
      </c>
      <c r="M163">
        <f t="shared" si="55"/>
        <v>1</v>
      </c>
      <c r="N163">
        <v>2</v>
      </c>
      <c r="O163">
        <f t="shared" si="56"/>
        <v>1</v>
      </c>
      <c r="P163">
        <v>1</v>
      </c>
      <c r="Q163">
        <f t="shared" si="57"/>
        <v>1</v>
      </c>
      <c r="R163">
        <v>2</v>
      </c>
      <c r="S163">
        <f t="shared" si="58"/>
        <v>1</v>
      </c>
      <c r="T163">
        <v>2</v>
      </c>
      <c r="U163">
        <f t="shared" si="59"/>
        <v>1</v>
      </c>
      <c r="V163">
        <v>1</v>
      </c>
      <c r="W163">
        <f t="shared" si="60"/>
        <v>1</v>
      </c>
      <c r="X163">
        <v>1</v>
      </c>
      <c r="Y163">
        <f t="shared" si="61"/>
        <v>0</v>
      </c>
      <c r="Z163">
        <v>1</v>
      </c>
      <c r="AA163">
        <f t="shared" si="62"/>
        <v>0</v>
      </c>
      <c r="AB163">
        <v>1</v>
      </c>
      <c r="AC163">
        <f t="shared" si="63"/>
        <v>1</v>
      </c>
      <c r="AD163">
        <v>1</v>
      </c>
      <c r="AE163">
        <f t="shared" si="64"/>
        <v>1</v>
      </c>
      <c r="AF163">
        <v>2</v>
      </c>
      <c r="AG163">
        <f t="shared" si="65"/>
        <v>1</v>
      </c>
      <c r="AH163">
        <v>1</v>
      </c>
      <c r="AI163">
        <f t="shared" si="66"/>
        <v>1</v>
      </c>
      <c r="AJ163">
        <v>2</v>
      </c>
      <c r="AK163">
        <f t="shared" si="67"/>
        <v>1</v>
      </c>
      <c r="AL163">
        <v>2</v>
      </c>
      <c r="AM163">
        <f t="shared" si="68"/>
        <v>1</v>
      </c>
      <c r="AN163">
        <v>1</v>
      </c>
      <c r="AO163">
        <f t="shared" si="69"/>
        <v>1</v>
      </c>
      <c r="AP163">
        <v>1</v>
      </c>
      <c r="AQ163">
        <f t="shared" si="70"/>
        <v>1</v>
      </c>
      <c r="AR163">
        <v>2</v>
      </c>
      <c r="AS163">
        <f t="shared" si="71"/>
        <v>1</v>
      </c>
      <c r="AT163">
        <v>1</v>
      </c>
      <c r="AU163">
        <f t="shared" si="72"/>
        <v>0</v>
      </c>
      <c r="AV163" s="13">
        <f t="shared" si="73"/>
        <v>18</v>
      </c>
      <c r="AW163" s="1"/>
      <c r="AX163" s="13"/>
      <c r="AY163" s="3">
        <f t="shared" si="51"/>
        <v>18</v>
      </c>
      <c r="AZ163" s="1"/>
    </row>
    <row r="164" spans="1:52" x14ac:dyDescent="0.3">
      <c r="A164" s="30">
        <v>117</v>
      </c>
      <c r="B164" s="1"/>
      <c r="C164">
        <v>6</v>
      </c>
      <c r="D164" s="1"/>
      <c r="E164" s="2">
        <v>1</v>
      </c>
      <c r="F164">
        <v>1</v>
      </c>
      <c r="G164">
        <f t="shared" si="52"/>
        <v>1</v>
      </c>
      <c r="H164">
        <v>1</v>
      </c>
      <c r="I164">
        <f t="shared" si="53"/>
        <v>1</v>
      </c>
      <c r="J164">
        <v>1</v>
      </c>
      <c r="K164">
        <f t="shared" si="54"/>
        <v>1</v>
      </c>
      <c r="L164">
        <v>1</v>
      </c>
      <c r="M164">
        <f t="shared" si="55"/>
        <v>0</v>
      </c>
      <c r="N164">
        <v>1</v>
      </c>
      <c r="O164">
        <f t="shared" si="56"/>
        <v>0</v>
      </c>
      <c r="P164">
        <v>1</v>
      </c>
      <c r="Q164">
        <f t="shared" si="57"/>
        <v>1</v>
      </c>
      <c r="R164">
        <v>2</v>
      </c>
      <c r="S164">
        <f t="shared" si="58"/>
        <v>1</v>
      </c>
      <c r="T164">
        <v>2</v>
      </c>
      <c r="U164">
        <f t="shared" si="59"/>
        <v>1</v>
      </c>
      <c r="V164">
        <v>1</v>
      </c>
      <c r="W164">
        <f t="shared" si="60"/>
        <v>1</v>
      </c>
      <c r="X164">
        <v>1</v>
      </c>
      <c r="Y164">
        <f t="shared" si="61"/>
        <v>0</v>
      </c>
      <c r="Z164">
        <v>1</v>
      </c>
      <c r="AA164">
        <f t="shared" si="62"/>
        <v>0</v>
      </c>
      <c r="AB164">
        <v>1</v>
      </c>
      <c r="AC164">
        <f t="shared" si="63"/>
        <v>1</v>
      </c>
      <c r="AD164">
        <v>1</v>
      </c>
      <c r="AE164">
        <f t="shared" si="64"/>
        <v>1</v>
      </c>
      <c r="AF164">
        <v>2</v>
      </c>
      <c r="AG164">
        <f t="shared" si="65"/>
        <v>1</v>
      </c>
      <c r="AH164">
        <v>1</v>
      </c>
      <c r="AI164">
        <f t="shared" si="66"/>
        <v>1</v>
      </c>
      <c r="AJ164">
        <v>2</v>
      </c>
      <c r="AK164">
        <f t="shared" si="67"/>
        <v>1</v>
      </c>
      <c r="AL164">
        <v>1</v>
      </c>
      <c r="AM164">
        <f t="shared" si="68"/>
        <v>0</v>
      </c>
      <c r="AN164">
        <v>1</v>
      </c>
      <c r="AO164">
        <f t="shared" si="69"/>
        <v>1</v>
      </c>
      <c r="AP164">
        <v>1</v>
      </c>
      <c r="AQ164">
        <f t="shared" si="70"/>
        <v>1</v>
      </c>
      <c r="AR164">
        <v>2</v>
      </c>
      <c r="AS164">
        <f t="shared" si="71"/>
        <v>1</v>
      </c>
      <c r="AT164">
        <v>1</v>
      </c>
      <c r="AU164">
        <f t="shared" si="72"/>
        <v>0</v>
      </c>
      <c r="AV164" s="13">
        <f t="shared" si="73"/>
        <v>15</v>
      </c>
      <c r="AW164" s="1"/>
      <c r="AX164" s="13"/>
      <c r="AY164" s="3">
        <f t="shared" si="51"/>
        <v>15</v>
      </c>
      <c r="AZ164" s="1"/>
    </row>
    <row r="165" spans="1:52" x14ac:dyDescent="0.3">
      <c r="A165" s="30">
        <v>118</v>
      </c>
      <c r="B165" s="1"/>
      <c r="C165">
        <v>6</v>
      </c>
      <c r="D165" s="1"/>
      <c r="E165" s="32">
        <v>1</v>
      </c>
      <c r="F165" s="31">
        <v>2</v>
      </c>
      <c r="G165">
        <f t="shared" si="52"/>
        <v>0</v>
      </c>
      <c r="H165" s="31">
        <v>2</v>
      </c>
      <c r="I165">
        <f t="shared" si="53"/>
        <v>0</v>
      </c>
      <c r="J165" s="31">
        <v>1</v>
      </c>
      <c r="K165">
        <f t="shared" si="54"/>
        <v>1</v>
      </c>
      <c r="L165" s="31">
        <v>1</v>
      </c>
      <c r="M165">
        <f t="shared" si="55"/>
        <v>0</v>
      </c>
      <c r="N165" s="31">
        <v>1</v>
      </c>
      <c r="O165">
        <f t="shared" si="56"/>
        <v>0</v>
      </c>
      <c r="P165" s="31">
        <v>1</v>
      </c>
      <c r="Q165">
        <f t="shared" si="57"/>
        <v>1</v>
      </c>
      <c r="R165" s="31">
        <v>2</v>
      </c>
      <c r="S165">
        <f t="shared" si="58"/>
        <v>1</v>
      </c>
      <c r="T165" s="31">
        <v>2</v>
      </c>
      <c r="U165">
        <f t="shared" si="59"/>
        <v>1</v>
      </c>
      <c r="V165" s="31">
        <v>2</v>
      </c>
      <c r="W165">
        <f t="shared" si="60"/>
        <v>0</v>
      </c>
      <c r="X165" s="31">
        <v>2</v>
      </c>
      <c r="Y165">
        <f t="shared" si="61"/>
        <v>1</v>
      </c>
      <c r="Z165" s="31">
        <v>1</v>
      </c>
      <c r="AA165">
        <f t="shared" si="62"/>
        <v>0</v>
      </c>
      <c r="AB165" s="31">
        <v>1</v>
      </c>
      <c r="AC165">
        <f t="shared" si="63"/>
        <v>1</v>
      </c>
      <c r="AD165" s="31">
        <v>1</v>
      </c>
      <c r="AE165">
        <f t="shared" si="64"/>
        <v>1</v>
      </c>
      <c r="AF165" s="31">
        <v>2</v>
      </c>
      <c r="AG165">
        <f t="shared" si="65"/>
        <v>1</v>
      </c>
      <c r="AH165" s="31">
        <v>1</v>
      </c>
      <c r="AI165">
        <f t="shared" si="66"/>
        <v>1</v>
      </c>
      <c r="AJ165" s="31" t="s">
        <v>668</v>
      </c>
      <c r="AK165">
        <f t="shared" si="67"/>
        <v>0</v>
      </c>
      <c r="AL165" s="31">
        <v>1</v>
      </c>
      <c r="AM165">
        <f t="shared" si="68"/>
        <v>0</v>
      </c>
      <c r="AN165" s="31">
        <v>1</v>
      </c>
      <c r="AO165">
        <f t="shared" si="69"/>
        <v>1</v>
      </c>
      <c r="AP165" s="31">
        <v>1</v>
      </c>
      <c r="AQ165">
        <f t="shared" si="70"/>
        <v>1</v>
      </c>
      <c r="AR165" s="31">
        <v>2</v>
      </c>
      <c r="AS165">
        <f t="shared" si="71"/>
        <v>1</v>
      </c>
      <c r="AT165" s="31">
        <v>1</v>
      </c>
      <c r="AU165">
        <f t="shared" si="72"/>
        <v>0</v>
      </c>
      <c r="AV165" s="49"/>
      <c r="AW165" s="1"/>
      <c r="AX165" s="13"/>
      <c r="AY165" s="3"/>
      <c r="AZ165" s="1"/>
    </row>
    <row r="166" spans="1:52" x14ac:dyDescent="0.3">
      <c r="A166" s="30">
        <v>58</v>
      </c>
      <c r="B166" s="1"/>
      <c r="C166">
        <v>11</v>
      </c>
      <c r="D166" s="1"/>
      <c r="E166" s="2">
        <v>1</v>
      </c>
      <c r="F166">
        <v>1</v>
      </c>
      <c r="G166">
        <f t="shared" si="52"/>
        <v>1</v>
      </c>
      <c r="H166">
        <v>1</v>
      </c>
      <c r="I166">
        <f t="shared" si="53"/>
        <v>1</v>
      </c>
      <c r="J166">
        <v>1</v>
      </c>
      <c r="K166">
        <f t="shared" si="54"/>
        <v>1</v>
      </c>
      <c r="L166">
        <v>1</v>
      </c>
      <c r="M166">
        <f t="shared" si="55"/>
        <v>0</v>
      </c>
      <c r="N166">
        <v>2</v>
      </c>
      <c r="O166">
        <f t="shared" si="56"/>
        <v>1</v>
      </c>
      <c r="P166">
        <v>1</v>
      </c>
      <c r="Q166">
        <f t="shared" si="57"/>
        <v>1</v>
      </c>
      <c r="R166">
        <v>1</v>
      </c>
      <c r="S166">
        <f t="shared" si="58"/>
        <v>0</v>
      </c>
      <c r="T166">
        <v>1</v>
      </c>
      <c r="U166">
        <f t="shared" si="59"/>
        <v>0</v>
      </c>
      <c r="V166">
        <v>1</v>
      </c>
      <c r="W166">
        <f t="shared" si="60"/>
        <v>1</v>
      </c>
      <c r="X166">
        <v>1</v>
      </c>
      <c r="Y166">
        <f t="shared" si="61"/>
        <v>0</v>
      </c>
      <c r="Z166">
        <v>1</v>
      </c>
      <c r="AA166">
        <f t="shared" si="62"/>
        <v>0</v>
      </c>
      <c r="AB166">
        <v>1</v>
      </c>
      <c r="AC166">
        <f t="shared" si="63"/>
        <v>1</v>
      </c>
      <c r="AD166">
        <v>1</v>
      </c>
      <c r="AE166">
        <f t="shared" si="64"/>
        <v>1</v>
      </c>
      <c r="AF166">
        <v>1</v>
      </c>
      <c r="AG166">
        <f t="shared" si="65"/>
        <v>0</v>
      </c>
      <c r="AH166">
        <v>1</v>
      </c>
      <c r="AI166">
        <f t="shared" si="66"/>
        <v>1</v>
      </c>
      <c r="AJ166">
        <v>1</v>
      </c>
      <c r="AK166">
        <f t="shared" si="67"/>
        <v>0</v>
      </c>
      <c r="AL166">
        <v>1</v>
      </c>
      <c r="AM166">
        <f t="shared" si="68"/>
        <v>0</v>
      </c>
      <c r="AN166">
        <v>1</v>
      </c>
      <c r="AO166">
        <f t="shared" si="69"/>
        <v>1</v>
      </c>
      <c r="AP166">
        <v>1</v>
      </c>
      <c r="AQ166">
        <f t="shared" si="70"/>
        <v>1</v>
      </c>
      <c r="AR166">
        <v>2</v>
      </c>
      <c r="AS166">
        <f t="shared" si="71"/>
        <v>1</v>
      </c>
      <c r="AT166">
        <v>1</v>
      </c>
      <c r="AU166">
        <f t="shared" si="72"/>
        <v>0</v>
      </c>
      <c r="AV166" s="13">
        <f t="shared" ref="AV166:AV178" si="74">SUM(G166,I166,K166,M166,O166,Q166,S166,U166,W166,Y166,AA166,AC166,AE166,AG166,AI166,AK166,AM166,AO166,AQ166,AS166,AU166)</f>
        <v>12</v>
      </c>
      <c r="AW166" s="1"/>
      <c r="AX166" s="13">
        <f>AV166</f>
        <v>12</v>
      </c>
      <c r="AY166" s="3"/>
      <c r="AZ166" s="1"/>
    </row>
    <row r="167" spans="1:52" x14ac:dyDescent="0.3">
      <c r="A167" s="30">
        <v>66</v>
      </c>
      <c r="B167" s="1"/>
      <c r="C167">
        <v>11</v>
      </c>
      <c r="D167" s="1"/>
      <c r="E167" s="2">
        <v>1</v>
      </c>
      <c r="F167">
        <v>1</v>
      </c>
      <c r="G167">
        <f t="shared" si="52"/>
        <v>1</v>
      </c>
      <c r="H167">
        <v>1</v>
      </c>
      <c r="I167">
        <f t="shared" si="53"/>
        <v>1</v>
      </c>
      <c r="J167">
        <v>1</v>
      </c>
      <c r="K167">
        <f t="shared" si="54"/>
        <v>1</v>
      </c>
      <c r="L167">
        <v>2</v>
      </c>
      <c r="M167">
        <f t="shared" si="55"/>
        <v>1</v>
      </c>
      <c r="N167">
        <v>2</v>
      </c>
      <c r="O167">
        <f t="shared" si="56"/>
        <v>1</v>
      </c>
      <c r="P167">
        <v>1</v>
      </c>
      <c r="Q167">
        <f t="shared" si="57"/>
        <v>1</v>
      </c>
      <c r="R167">
        <v>2</v>
      </c>
      <c r="S167">
        <f t="shared" si="58"/>
        <v>1</v>
      </c>
      <c r="T167">
        <v>2</v>
      </c>
      <c r="U167">
        <f t="shared" si="59"/>
        <v>1</v>
      </c>
      <c r="V167">
        <v>1</v>
      </c>
      <c r="W167">
        <f t="shared" si="60"/>
        <v>1</v>
      </c>
      <c r="X167">
        <v>1</v>
      </c>
      <c r="Y167">
        <f t="shared" si="61"/>
        <v>0</v>
      </c>
      <c r="Z167">
        <v>1</v>
      </c>
      <c r="AA167">
        <f t="shared" si="62"/>
        <v>0</v>
      </c>
      <c r="AB167">
        <v>1</v>
      </c>
      <c r="AC167">
        <f t="shared" si="63"/>
        <v>1</v>
      </c>
      <c r="AD167">
        <v>1</v>
      </c>
      <c r="AE167">
        <f t="shared" si="64"/>
        <v>1</v>
      </c>
      <c r="AF167">
        <v>2</v>
      </c>
      <c r="AG167">
        <f t="shared" si="65"/>
        <v>1</v>
      </c>
      <c r="AH167">
        <v>1</v>
      </c>
      <c r="AI167">
        <f t="shared" si="66"/>
        <v>1</v>
      </c>
      <c r="AJ167">
        <v>2</v>
      </c>
      <c r="AK167">
        <f t="shared" si="67"/>
        <v>1</v>
      </c>
      <c r="AL167">
        <v>2</v>
      </c>
      <c r="AM167">
        <f t="shared" si="68"/>
        <v>1</v>
      </c>
      <c r="AN167">
        <v>1</v>
      </c>
      <c r="AO167">
        <f t="shared" si="69"/>
        <v>1</v>
      </c>
      <c r="AP167">
        <v>1</v>
      </c>
      <c r="AQ167">
        <f t="shared" si="70"/>
        <v>1</v>
      </c>
      <c r="AR167">
        <v>2</v>
      </c>
      <c r="AS167">
        <f t="shared" si="71"/>
        <v>1</v>
      </c>
      <c r="AT167">
        <v>1</v>
      </c>
      <c r="AU167">
        <f t="shared" si="72"/>
        <v>0</v>
      </c>
      <c r="AV167" s="13">
        <f t="shared" si="74"/>
        <v>18</v>
      </c>
      <c r="AW167" s="1"/>
      <c r="AX167" s="13">
        <f t="shared" ref="AX167:AX173" si="75">AV167</f>
        <v>18</v>
      </c>
      <c r="AY167" s="3"/>
      <c r="AZ167" s="1"/>
    </row>
    <row r="168" spans="1:52" x14ac:dyDescent="0.3">
      <c r="A168" s="30">
        <v>76</v>
      </c>
      <c r="B168" s="1"/>
      <c r="C168">
        <v>11</v>
      </c>
      <c r="D168" s="1"/>
      <c r="E168" s="2">
        <v>1</v>
      </c>
      <c r="F168">
        <v>1</v>
      </c>
      <c r="G168">
        <f t="shared" si="52"/>
        <v>1</v>
      </c>
      <c r="H168">
        <v>1</v>
      </c>
      <c r="I168">
        <f t="shared" si="53"/>
        <v>1</v>
      </c>
      <c r="J168">
        <v>1</v>
      </c>
      <c r="K168">
        <f t="shared" si="54"/>
        <v>1</v>
      </c>
      <c r="L168">
        <v>2</v>
      </c>
      <c r="M168">
        <f t="shared" si="55"/>
        <v>1</v>
      </c>
      <c r="N168">
        <v>1</v>
      </c>
      <c r="O168">
        <f t="shared" si="56"/>
        <v>0</v>
      </c>
      <c r="P168">
        <v>1</v>
      </c>
      <c r="Q168">
        <f t="shared" si="57"/>
        <v>1</v>
      </c>
      <c r="R168">
        <v>2</v>
      </c>
      <c r="S168">
        <f t="shared" si="58"/>
        <v>1</v>
      </c>
      <c r="T168">
        <v>2</v>
      </c>
      <c r="U168">
        <f t="shared" si="59"/>
        <v>1</v>
      </c>
      <c r="V168">
        <v>1</v>
      </c>
      <c r="W168">
        <f t="shared" si="60"/>
        <v>1</v>
      </c>
      <c r="X168">
        <v>1</v>
      </c>
      <c r="Y168">
        <f t="shared" si="61"/>
        <v>0</v>
      </c>
      <c r="Z168">
        <v>1</v>
      </c>
      <c r="AA168">
        <f t="shared" si="62"/>
        <v>0</v>
      </c>
      <c r="AB168">
        <v>1</v>
      </c>
      <c r="AC168">
        <f t="shared" si="63"/>
        <v>1</v>
      </c>
      <c r="AD168">
        <v>1</v>
      </c>
      <c r="AE168">
        <f t="shared" si="64"/>
        <v>1</v>
      </c>
      <c r="AF168">
        <v>2</v>
      </c>
      <c r="AG168">
        <f t="shared" si="65"/>
        <v>1</v>
      </c>
      <c r="AH168">
        <v>1</v>
      </c>
      <c r="AI168">
        <f t="shared" si="66"/>
        <v>1</v>
      </c>
      <c r="AJ168">
        <v>2</v>
      </c>
      <c r="AK168">
        <f t="shared" si="67"/>
        <v>1</v>
      </c>
      <c r="AL168">
        <v>1</v>
      </c>
      <c r="AM168">
        <f t="shared" si="68"/>
        <v>0</v>
      </c>
      <c r="AN168">
        <v>1</v>
      </c>
      <c r="AO168">
        <f t="shared" si="69"/>
        <v>1</v>
      </c>
      <c r="AP168">
        <v>1</v>
      </c>
      <c r="AQ168">
        <f t="shared" si="70"/>
        <v>1</v>
      </c>
      <c r="AR168">
        <v>2</v>
      </c>
      <c r="AS168">
        <f t="shared" si="71"/>
        <v>1</v>
      </c>
      <c r="AT168">
        <v>1</v>
      </c>
      <c r="AU168">
        <f t="shared" si="72"/>
        <v>0</v>
      </c>
      <c r="AV168" s="13">
        <f t="shared" si="74"/>
        <v>16</v>
      </c>
      <c r="AW168" s="1"/>
      <c r="AX168" s="13">
        <f t="shared" si="75"/>
        <v>16</v>
      </c>
      <c r="AY168" s="3"/>
      <c r="AZ168" s="1"/>
    </row>
    <row r="169" spans="1:52" x14ac:dyDescent="0.3">
      <c r="A169" s="30">
        <v>77</v>
      </c>
      <c r="B169" s="1"/>
      <c r="C169">
        <v>11</v>
      </c>
      <c r="D169" s="1"/>
      <c r="E169" s="2">
        <v>1</v>
      </c>
      <c r="F169">
        <v>1</v>
      </c>
      <c r="G169">
        <f t="shared" si="52"/>
        <v>1</v>
      </c>
      <c r="H169">
        <v>1</v>
      </c>
      <c r="I169">
        <f t="shared" si="53"/>
        <v>1</v>
      </c>
      <c r="J169">
        <v>1</v>
      </c>
      <c r="K169">
        <f t="shared" si="54"/>
        <v>1</v>
      </c>
      <c r="L169">
        <v>1</v>
      </c>
      <c r="M169">
        <f t="shared" si="55"/>
        <v>0</v>
      </c>
      <c r="N169">
        <v>2</v>
      </c>
      <c r="O169">
        <f t="shared" si="56"/>
        <v>1</v>
      </c>
      <c r="P169">
        <v>1</v>
      </c>
      <c r="Q169">
        <f t="shared" si="57"/>
        <v>1</v>
      </c>
      <c r="R169">
        <v>2</v>
      </c>
      <c r="S169">
        <f t="shared" si="58"/>
        <v>1</v>
      </c>
      <c r="T169">
        <v>2</v>
      </c>
      <c r="U169">
        <f t="shared" si="59"/>
        <v>1</v>
      </c>
      <c r="V169">
        <v>1</v>
      </c>
      <c r="W169">
        <f t="shared" si="60"/>
        <v>1</v>
      </c>
      <c r="X169">
        <v>1</v>
      </c>
      <c r="Y169">
        <f t="shared" si="61"/>
        <v>0</v>
      </c>
      <c r="Z169">
        <v>1</v>
      </c>
      <c r="AA169">
        <f t="shared" si="62"/>
        <v>0</v>
      </c>
      <c r="AB169">
        <v>1</v>
      </c>
      <c r="AC169">
        <f t="shared" si="63"/>
        <v>1</v>
      </c>
      <c r="AD169">
        <v>1</v>
      </c>
      <c r="AE169">
        <f t="shared" si="64"/>
        <v>1</v>
      </c>
      <c r="AF169">
        <v>2</v>
      </c>
      <c r="AG169">
        <f t="shared" si="65"/>
        <v>1</v>
      </c>
      <c r="AH169">
        <v>1</v>
      </c>
      <c r="AI169">
        <f t="shared" si="66"/>
        <v>1</v>
      </c>
      <c r="AJ169">
        <v>2</v>
      </c>
      <c r="AK169">
        <f t="shared" si="67"/>
        <v>1</v>
      </c>
      <c r="AL169">
        <v>1</v>
      </c>
      <c r="AM169">
        <f t="shared" si="68"/>
        <v>0</v>
      </c>
      <c r="AN169">
        <v>1</v>
      </c>
      <c r="AO169">
        <f t="shared" si="69"/>
        <v>1</v>
      </c>
      <c r="AP169">
        <v>1</v>
      </c>
      <c r="AQ169">
        <f t="shared" si="70"/>
        <v>1</v>
      </c>
      <c r="AR169">
        <v>2</v>
      </c>
      <c r="AS169">
        <f t="shared" si="71"/>
        <v>1</v>
      </c>
      <c r="AT169">
        <v>1</v>
      </c>
      <c r="AU169">
        <f t="shared" si="72"/>
        <v>0</v>
      </c>
      <c r="AV169" s="13">
        <f t="shared" si="74"/>
        <v>16</v>
      </c>
      <c r="AW169" s="1"/>
      <c r="AX169" s="13">
        <f t="shared" si="75"/>
        <v>16</v>
      </c>
      <c r="AY169" s="3"/>
      <c r="AZ169" s="1"/>
    </row>
    <row r="170" spans="1:52" x14ac:dyDescent="0.3">
      <c r="A170" s="30">
        <v>78</v>
      </c>
      <c r="B170" s="1"/>
      <c r="C170">
        <v>11</v>
      </c>
      <c r="D170" s="1"/>
      <c r="E170" s="2">
        <v>1</v>
      </c>
      <c r="F170">
        <v>1</v>
      </c>
      <c r="G170">
        <f t="shared" si="52"/>
        <v>1</v>
      </c>
      <c r="H170">
        <v>1</v>
      </c>
      <c r="I170">
        <f t="shared" si="53"/>
        <v>1</v>
      </c>
      <c r="J170">
        <v>1</v>
      </c>
      <c r="K170">
        <f t="shared" si="54"/>
        <v>1</v>
      </c>
      <c r="L170">
        <v>1</v>
      </c>
      <c r="M170">
        <f t="shared" si="55"/>
        <v>0</v>
      </c>
      <c r="N170">
        <v>2</v>
      </c>
      <c r="O170">
        <f t="shared" si="56"/>
        <v>1</v>
      </c>
      <c r="P170">
        <v>1</v>
      </c>
      <c r="Q170">
        <f t="shared" si="57"/>
        <v>1</v>
      </c>
      <c r="R170">
        <v>2</v>
      </c>
      <c r="S170">
        <f t="shared" si="58"/>
        <v>1</v>
      </c>
      <c r="T170">
        <v>2</v>
      </c>
      <c r="U170">
        <f t="shared" si="59"/>
        <v>1</v>
      </c>
      <c r="V170">
        <v>1</v>
      </c>
      <c r="W170">
        <f t="shared" si="60"/>
        <v>1</v>
      </c>
      <c r="X170">
        <v>1</v>
      </c>
      <c r="Y170">
        <f t="shared" si="61"/>
        <v>0</v>
      </c>
      <c r="Z170">
        <v>1</v>
      </c>
      <c r="AA170">
        <f t="shared" si="62"/>
        <v>0</v>
      </c>
      <c r="AB170">
        <v>1</v>
      </c>
      <c r="AC170">
        <f t="shared" si="63"/>
        <v>1</v>
      </c>
      <c r="AD170">
        <v>1</v>
      </c>
      <c r="AE170">
        <f t="shared" si="64"/>
        <v>1</v>
      </c>
      <c r="AF170">
        <v>2</v>
      </c>
      <c r="AG170">
        <f t="shared" si="65"/>
        <v>1</v>
      </c>
      <c r="AH170">
        <v>1</v>
      </c>
      <c r="AI170">
        <f t="shared" si="66"/>
        <v>1</v>
      </c>
      <c r="AJ170">
        <v>2</v>
      </c>
      <c r="AK170">
        <f t="shared" si="67"/>
        <v>1</v>
      </c>
      <c r="AL170">
        <v>2</v>
      </c>
      <c r="AM170">
        <f t="shared" si="68"/>
        <v>1</v>
      </c>
      <c r="AN170">
        <v>1</v>
      </c>
      <c r="AO170">
        <f t="shared" si="69"/>
        <v>1</v>
      </c>
      <c r="AP170">
        <v>1</v>
      </c>
      <c r="AQ170">
        <f t="shared" si="70"/>
        <v>1</v>
      </c>
      <c r="AR170">
        <v>2</v>
      </c>
      <c r="AS170">
        <f t="shared" si="71"/>
        <v>1</v>
      </c>
      <c r="AT170">
        <v>1</v>
      </c>
      <c r="AU170">
        <f t="shared" si="72"/>
        <v>0</v>
      </c>
      <c r="AV170" s="13">
        <f t="shared" si="74"/>
        <v>17</v>
      </c>
      <c r="AW170" s="1"/>
      <c r="AX170" s="13">
        <f t="shared" si="75"/>
        <v>17</v>
      </c>
      <c r="AY170" s="3"/>
      <c r="AZ170" s="1"/>
    </row>
    <row r="171" spans="1:52" x14ac:dyDescent="0.3">
      <c r="A171" s="30">
        <v>87</v>
      </c>
      <c r="B171" s="1"/>
      <c r="C171">
        <v>11</v>
      </c>
      <c r="D171" s="1"/>
      <c r="E171" s="2">
        <v>1</v>
      </c>
      <c r="F171">
        <v>2</v>
      </c>
      <c r="G171">
        <f t="shared" si="52"/>
        <v>0</v>
      </c>
      <c r="H171">
        <v>1</v>
      </c>
      <c r="I171">
        <f t="shared" si="53"/>
        <v>1</v>
      </c>
      <c r="J171">
        <v>1</v>
      </c>
      <c r="K171">
        <f t="shared" si="54"/>
        <v>1</v>
      </c>
      <c r="L171">
        <v>2</v>
      </c>
      <c r="M171">
        <f t="shared" si="55"/>
        <v>1</v>
      </c>
      <c r="N171">
        <v>2</v>
      </c>
      <c r="O171">
        <f t="shared" si="56"/>
        <v>1</v>
      </c>
      <c r="P171">
        <v>1</v>
      </c>
      <c r="Q171">
        <f t="shared" si="57"/>
        <v>1</v>
      </c>
      <c r="R171">
        <v>2</v>
      </c>
      <c r="S171">
        <f t="shared" si="58"/>
        <v>1</v>
      </c>
      <c r="T171">
        <v>2</v>
      </c>
      <c r="U171">
        <f t="shared" si="59"/>
        <v>1</v>
      </c>
      <c r="V171">
        <v>2</v>
      </c>
      <c r="W171">
        <f t="shared" si="60"/>
        <v>0</v>
      </c>
      <c r="X171">
        <v>1</v>
      </c>
      <c r="Y171">
        <f t="shared" si="61"/>
        <v>0</v>
      </c>
      <c r="Z171">
        <v>2</v>
      </c>
      <c r="AA171">
        <f t="shared" si="62"/>
        <v>1</v>
      </c>
      <c r="AB171">
        <v>1</v>
      </c>
      <c r="AC171">
        <f t="shared" si="63"/>
        <v>1</v>
      </c>
      <c r="AD171">
        <v>2</v>
      </c>
      <c r="AE171">
        <f t="shared" si="64"/>
        <v>0</v>
      </c>
      <c r="AF171">
        <v>2</v>
      </c>
      <c r="AG171">
        <f t="shared" si="65"/>
        <v>1</v>
      </c>
      <c r="AH171">
        <v>1</v>
      </c>
      <c r="AI171">
        <f t="shared" si="66"/>
        <v>1</v>
      </c>
      <c r="AJ171">
        <v>2</v>
      </c>
      <c r="AK171">
        <f t="shared" si="67"/>
        <v>1</v>
      </c>
      <c r="AL171">
        <v>2</v>
      </c>
      <c r="AM171">
        <f t="shared" si="68"/>
        <v>1</v>
      </c>
      <c r="AN171">
        <v>2</v>
      </c>
      <c r="AO171">
        <f t="shared" si="69"/>
        <v>0</v>
      </c>
      <c r="AP171">
        <v>1</v>
      </c>
      <c r="AQ171">
        <f t="shared" si="70"/>
        <v>1</v>
      </c>
      <c r="AR171">
        <v>2</v>
      </c>
      <c r="AS171">
        <f t="shared" si="71"/>
        <v>1</v>
      </c>
      <c r="AT171">
        <v>2</v>
      </c>
      <c r="AU171">
        <f t="shared" si="72"/>
        <v>1</v>
      </c>
      <c r="AV171" s="13">
        <f t="shared" si="74"/>
        <v>16</v>
      </c>
      <c r="AW171" s="1"/>
      <c r="AX171" s="13">
        <f t="shared" si="75"/>
        <v>16</v>
      </c>
      <c r="AY171" s="3"/>
      <c r="AZ171" s="1"/>
    </row>
    <row r="172" spans="1:52" x14ac:dyDescent="0.3">
      <c r="A172" s="30">
        <v>88</v>
      </c>
      <c r="B172" s="1"/>
      <c r="C172">
        <v>11</v>
      </c>
      <c r="D172" s="1"/>
      <c r="E172" s="2">
        <v>1</v>
      </c>
      <c r="F172">
        <v>1</v>
      </c>
      <c r="G172">
        <f t="shared" si="52"/>
        <v>1</v>
      </c>
      <c r="H172">
        <v>1</v>
      </c>
      <c r="I172">
        <f t="shared" si="53"/>
        <v>1</v>
      </c>
      <c r="J172">
        <v>1</v>
      </c>
      <c r="K172">
        <f t="shared" si="54"/>
        <v>1</v>
      </c>
      <c r="L172">
        <v>1</v>
      </c>
      <c r="M172">
        <f t="shared" si="55"/>
        <v>0</v>
      </c>
      <c r="N172">
        <v>1</v>
      </c>
      <c r="O172">
        <f t="shared" si="56"/>
        <v>0</v>
      </c>
      <c r="P172">
        <v>1</v>
      </c>
      <c r="Q172">
        <f t="shared" si="57"/>
        <v>1</v>
      </c>
      <c r="R172">
        <v>2</v>
      </c>
      <c r="S172">
        <f t="shared" si="58"/>
        <v>1</v>
      </c>
      <c r="T172">
        <v>2</v>
      </c>
      <c r="U172">
        <f t="shared" si="59"/>
        <v>1</v>
      </c>
      <c r="V172">
        <v>1</v>
      </c>
      <c r="W172">
        <f t="shared" si="60"/>
        <v>1</v>
      </c>
      <c r="X172">
        <v>1</v>
      </c>
      <c r="Y172">
        <f t="shared" si="61"/>
        <v>0</v>
      </c>
      <c r="Z172">
        <v>1</v>
      </c>
      <c r="AA172">
        <f t="shared" si="62"/>
        <v>0</v>
      </c>
      <c r="AB172">
        <v>1</v>
      </c>
      <c r="AC172">
        <f t="shared" si="63"/>
        <v>1</v>
      </c>
      <c r="AD172">
        <v>1</v>
      </c>
      <c r="AE172">
        <f t="shared" si="64"/>
        <v>1</v>
      </c>
      <c r="AF172">
        <v>2</v>
      </c>
      <c r="AG172">
        <f t="shared" si="65"/>
        <v>1</v>
      </c>
      <c r="AH172">
        <v>1</v>
      </c>
      <c r="AI172">
        <f t="shared" si="66"/>
        <v>1</v>
      </c>
      <c r="AJ172">
        <v>2</v>
      </c>
      <c r="AK172">
        <f t="shared" si="67"/>
        <v>1</v>
      </c>
      <c r="AL172">
        <v>2</v>
      </c>
      <c r="AM172">
        <f t="shared" si="68"/>
        <v>1</v>
      </c>
      <c r="AN172">
        <v>1</v>
      </c>
      <c r="AO172">
        <f t="shared" si="69"/>
        <v>1</v>
      </c>
      <c r="AP172">
        <v>1</v>
      </c>
      <c r="AQ172">
        <f t="shared" si="70"/>
        <v>1</v>
      </c>
      <c r="AR172">
        <v>2</v>
      </c>
      <c r="AS172">
        <f t="shared" si="71"/>
        <v>1</v>
      </c>
      <c r="AT172">
        <v>1</v>
      </c>
      <c r="AU172">
        <f t="shared" si="72"/>
        <v>0</v>
      </c>
      <c r="AV172" s="13">
        <f t="shared" si="74"/>
        <v>16</v>
      </c>
      <c r="AW172" s="1"/>
      <c r="AX172" s="13">
        <f t="shared" si="75"/>
        <v>16</v>
      </c>
      <c r="AY172" s="3"/>
      <c r="AZ172" s="1"/>
    </row>
    <row r="173" spans="1:52" x14ac:dyDescent="0.3">
      <c r="A173" s="30">
        <v>128</v>
      </c>
      <c r="B173" s="1"/>
      <c r="C173">
        <v>11</v>
      </c>
      <c r="D173" s="1"/>
      <c r="E173" s="2">
        <v>1</v>
      </c>
      <c r="F173">
        <v>1</v>
      </c>
      <c r="G173">
        <f t="shared" si="52"/>
        <v>1</v>
      </c>
      <c r="H173">
        <v>1</v>
      </c>
      <c r="I173">
        <f t="shared" si="53"/>
        <v>1</v>
      </c>
      <c r="J173">
        <v>1</v>
      </c>
      <c r="K173">
        <f t="shared" si="54"/>
        <v>1</v>
      </c>
      <c r="L173">
        <v>1</v>
      </c>
      <c r="M173">
        <f t="shared" si="55"/>
        <v>0</v>
      </c>
      <c r="N173">
        <v>1</v>
      </c>
      <c r="O173">
        <f t="shared" si="56"/>
        <v>0</v>
      </c>
      <c r="P173">
        <v>1</v>
      </c>
      <c r="Q173">
        <f t="shared" si="57"/>
        <v>1</v>
      </c>
      <c r="R173">
        <v>1</v>
      </c>
      <c r="S173">
        <f t="shared" si="58"/>
        <v>0</v>
      </c>
      <c r="T173">
        <v>1</v>
      </c>
      <c r="U173">
        <f t="shared" si="59"/>
        <v>0</v>
      </c>
      <c r="V173">
        <v>1</v>
      </c>
      <c r="W173">
        <f t="shared" si="60"/>
        <v>1</v>
      </c>
      <c r="X173">
        <v>1</v>
      </c>
      <c r="Y173">
        <f t="shared" si="61"/>
        <v>0</v>
      </c>
      <c r="Z173">
        <v>1</v>
      </c>
      <c r="AA173">
        <f t="shared" si="62"/>
        <v>0</v>
      </c>
      <c r="AB173">
        <v>1</v>
      </c>
      <c r="AC173">
        <f t="shared" si="63"/>
        <v>1</v>
      </c>
      <c r="AD173">
        <v>1</v>
      </c>
      <c r="AE173">
        <f t="shared" si="64"/>
        <v>1</v>
      </c>
      <c r="AF173">
        <v>1</v>
      </c>
      <c r="AG173">
        <f t="shared" si="65"/>
        <v>0</v>
      </c>
      <c r="AH173">
        <v>1</v>
      </c>
      <c r="AI173">
        <f t="shared" si="66"/>
        <v>1</v>
      </c>
      <c r="AJ173">
        <v>1</v>
      </c>
      <c r="AK173">
        <f t="shared" si="67"/>
        <v>0</v>
      </c>
      <c r="AL173">
        <v>1</v>
      </c>
      <c r="AM173">
        <f t="shared" si="68"/>
        <v>0</v>
      </c>
      <c r="AN173">
        <v>1</v>
      </c>
      <c r="AO173">
        <f t="shared" si="69"/>
        <v>1</v>
      </c>
      <c r="AP173">
        <v>1</v>
      </c>
      <c r="AQ173">
        <f t="shared" si="70"/>
        <v>1</v>
      </c>
      <c r="AR173">
        <v>1</v>
      </c>
      <c r="AS173">
        <f t="shared" si="71"/>
        <v>0</v>
      </c>
      <c r="AT173">
        <v>1</v>
      </c>
      <c r="AU173">
        <f t="shared" si="72"/>
        <v>0</v>
      </c>
      <c r="AV173" s="13">
        <f t="shared" si="74"/>
        <v>10</v>
      </c>
      <c r="AW173" s="1"/>
      <c r="AX173" s="13">
        <f t="shared" si="75"/>
        <v>10</v>
      </c>
      <c r="AY173" s="3"/>
      <c r="AZ173" s="1"/>
    </row>
    <row r="174" spans="1:52" x14ac:dyDescent="0.3">
      <c r="A174" s="30">
        <v>151</v>
      </c>
      <c r="B174" s="1"/>
      <c r="C174">
        <v>15</v>
      </c>
      <c r="D174" s="1"/>
      <c r="E174" s="2">
        <v>1</v>
      </c>
      <c r="F174">
        <v>1</v>
      </c>
      <c r="G174">
        <f t="shared" si="52"/>
        <v>1</v>
      </c>
      <c r="H174">
        <v>2</v>
      </c>
      <c r="I174">
        <f t="shared" si="53"/>
        <v>0</v>
      </c>
      <c r="J174">
        <v>1</v>
      </c>
      <c r="K174">
        <f t="shared" si="54"/>
        <v>1</v>
      </c>
      <c r="L174">
        <v>2</v>
      </c>
      <c r="M174">
        <f t="shared" si="55"/>
        <v>1</v>
      </c>
      <c r="N174">
        <v>2</v>
      </c>
      <c r="O174">
        <f t="shared" si="56"/>
        <v>1</v>
      </c>
      <c r="P174">
        <v>1</v>
      </c>
      <c r="Q174">
        <f t="shared" si="57"/>
        <v>1</v>
      </c>
      <c r="R174">
        <v>2</v>
      </c>
      <c r="S174">
        <f t="shared" si="58"/>
        <v>1</v>
      </c>
      <c r="T174">
        <v>2</v>
      </c>
      <c r="U174">
        <f t="shared" si="59"/>
        <v>1</v>
      </c>
      <c r="V174">
        <v>2</v>
      </c>
      <c r="W174">
        <f t="shared" si="60"/>
        <v>0</v>
      </c>
      <c r="X174">
        <v>2</v>
      </c>
      <c r="Y174">
        <f t="shared" si="61"/>
        <v>1</v>
      </c>
      <c r="Z174">
        <v>1</v>
      </c>
      <c r="AA174">
        <f t="shared" si="62"/>
        <v>0</v>
      </c>
      <c r="AB174">
        <v>1</v>
      </c>
      <c r="AC174">
        <f t="shared" si="63"/>
        <v>1</v>
      </c>
      <c r="AD174">
        <v>1</v>
      </c>
      <c r="AE174">
        <f t="shared" si="64"/>
        <v>1</v>
      </c>
      <c r="AF174">
        <v>2</v>
      </c>
      <c r="AG174">
        <f t="shared" si="65"/>
        <v>1</v>
      </c>
      <c r="AH174">
        <v>1</v>
      </c>
      <c r="AI174">
        <f t="shared" si="66"/>
        <v>1</v>
      </c>
      <c r="AJ174">
        <v>2</v>
      </c>
      <c r="AK174">
        <f t="shared" si="67"/>
        <v>1</v>
      </c>
      <c r="AL174">
        <v>2</v>
      </c>
      <c r="AM174">
        <f t="shared" si="68"/>
        <v>1</v>
      </c>
      <c r="AN174">
        <v>1</v>
      </c>
      <c r="AO174">
        <f t="shared" si="69"/>
        <v>1</v>
      </c>
      <c r="AP174">
        <v>1</v>
      </c>
      <c r="AQ174">
        <f t="shared" si="70"/>
        <v>1</v>
      </c>
      <c r="AR174">
        <v>2</v>
      </c>
      <c r="AS174">
        <f t="shared" si="71"/>
        <v>1</v>
      </c>
      <c r="AT174">
        <v>1</v>
      </c>
      <c r="AU174">
        <f t="shared" si="72"/>
        <v>0</v>
      </c>
      <c r="AV174" s="13">
        <f t="shared" si="74"/>
        <v>17</v>
      </c>
      <c r="AW174" s="1"/>
      <c r="AX174" s="13"/>
      <c r="AY174" s="3">
        <f>AV174</f>
        <v>17</v>
      </c>
      <c r="AZ174" s="1"/>
    </row>
    <row r="175" spans="1:52" x14ac:dyDescent="0.3">
      <c r="A175" s="30">
        <v>152</v>
      </c>
      <c r="B175" s="1"/>
      <c r="C175">
        <v>15</v>
      </c>
      <c r="D175" s="1"/>
      <c r="E175" s="2">
        <v>1</v>
      </c>
      <c r="F175">
        <v>2</v>
      </c>
      <c r="G175">
        <f t="shared" si="52"/>
        <v>0</v>
      </c>
      <c r="H175">
        <v>1</v>
      </c>
      <c r="I175">
        <f t="shared" si="53"/>
        <v>1</v>
      </c>
      <c r="J175">
        <v>1</v>
      </c>
      <c r="K175">
        <f t="shared" si="54"/>
        <v>1</v>
      </c>
      <c r="L175">
        <v>2</v>
      </c>
      <c r="M175">
        <f t="shared" si="55"/>
        <v>1</v>
      </c>
      <c r="N175">
        <v>2</v>
      </c>
      <c r="O175">
        <f t="shared" si="56"/>
        <v>1</v>
      </c>
      <c r="P175">
        <v>1</v>
      </c>
      <c r="Q175">
        <f t="shared" si="57"/>
        <v>1</v>
      </c>
      <c r="R175">
        <v>2</v>
      </c>
      <c r="S175">
        <f t="shared" si="58"/>
        <v>1</v>
      </c>
      <c r="T175">
        <v>2</v>
      </c>
      <c r="U175">
        <f t="shared" si="59"/>
        <v>1</v>
      </c>
      <c r="V175">
        <v>1</v>
      </c>
      <c r="W175">
        <f t="shared" si="60"/>
        <v>1</v>
      </c>
      <c r="X175">
        <v>2</v>
      </c>
      <c r="Y175">
        <f t="shared" si="61"/>
        <v>1</v>
      </c>
      <c r="Z175">
        <v>1</v>
      </c>
      <c r="AA175">
        <f t="shared" si="62"/>
        <v>0</v>
      </c>
      <c r="AB175">
        <v>1</v>
      </c>
      <c r="AC175">
        <f t="shared" si="63"/>
        <v>1</v>
      </c>
      <c r="AD175">
        <v>1</v>
      </c>
      <c r="AE175">
        <f t="shared" si="64"/>
        <v>1</v>
      </c>
      <c r="AF175">
        <v>2</v>
      </c>
      <c r="AG175">
        <f t="shared" si="65"/>
        <v>1</v>
      </c>
      <c r="AH175">
        <v>1</v>
      </c>
      <c r="AI175">
        <f t="shared" si="66"/>
        <v>1</v>
      </c>
      <c r="AJ175">
        <v>2</v>
      </c>
      <c r="AK175">
        <f t="shared" si="67"/>
        <v>1</v>
      </c>
      <c r="AL175">
        <v>2</v>
      </c>
      <c r="AM175">
        <f t="shared" si="68"/>
        <v>1</v>
      </c>
      <c r="AN175">
        <v>1</v>
      </c>
      <c r="AO175">
        <f t="shared" si="69"/>
        <v>1</v>
      </c>
      <c r="AP175">
        <v>1</v>
      </c>
      <c r="AQ175">
        <f t="shared" si="70"/>
        <v>1</v>
      </c>
      <c r="AR175">
        <v>2</v>
      </c>
      <c r="AS175">
        <f t="shared" si="71"/>
        <v>1</v>
      </c>
      <c r="AT175">
        <v>1</v>
      </c>
      <c r="AU175">
        <f t="shared" si="72"/>
        <v>0</v>
      </c>
      <c r="AV175" s="13">
        <f t="shared" si="74"/>
        <v>18</v>
      </c>
      <c r="AW175" s="1"/>
      <c r="AX175" s="13"/>
      <c r="AY175" s="3">
        <f t="shared" ref="AY175:AY178" si="76">AV175</f>
        <v>18</v>
      </c>
      <c r="AZ175" s="1"/>
    </row>
    <row r="176" spans="1:52" x14ac:dyDescent="0.3">
      <c r="A176" s="30">
        <v>153</v>
      </c>
      <c r="B176" s="1"/>
      <c r="C176">
        <v>15</v>
      </c>
      <c r="D176" s="1"/>
      <c r="E176" s="2">
        <v>1</v>
      </c>
      <c r="F176">
        <v>1</v>
      </c>
      <c r="G176">
        <f t="shared" si="52"/>
        <v>1</v>
      </c>
      <c r="H176">
        <v>1</v>
      </c>
      <c r="I176">
        <f t="shared" si="53"/>
        <v>1</v>
      </c>
      <c r="J176">
        <v>1</v>
      </c>
      <c r="K176">
        <f t="shared" si="54"/>
        <v>1</v>
      </c>
      <c r="L176">
        <v>2</v>
      </c>
      <c r="M176">
        <f t="shared" si="55"/>
        <v>1</v>
      </c>
      <c r="N176">
        <v>2</v>
      </c>
      <c r="O176">
        <f t="shared" si="56"/>
        <v>1</v>
      </c>
      <c r="P176">
        <v>1</v>
      </c>
      <c r="Q176">
        <f t="shared" si="57"/>
        <v>1</v>
      </c>
      <c r="R176">
        <v>2</v>
      </c>
      <c r="S176">
        <f t="shared" si="58"/>
        <v>1</v>
      </c>
      <c r="T176">
        <v>2</v>
      </c>
      <c r="U176">
        <f t="shared" si="59"/>
        <v>1</v>
      </c>
      <c r="V176">
        <v>1</v>
      </c>
      <c r="W176">
        <f t="shared" si="60"/>
        <v>1</v>
      </c>
      <c r="X176">
        <v>2</v>
      </c>
      <c r="Y176">
        <f t="shared" si="61"/>
        <v>1</v>
      </c>
      <c r="Z176">
        <v>1</v>
      </c>
      <c r="AA176">
        <f t="shared" si="62"/>
        <v>0</v>
      </c>
      <c r="AB176">
        <v>1</v>
      </c>
      <c r="AC176">
        <f t="shared" si="63"/>
        <v>1</v>
      </c>
      <c r="AD176">
        <v>1</v>
      </c>
      <c r="AE176">
        <f t="shared" si="64"/>
        <v>1</v>
      </c>
      <c r="AF176">
        <v>2</v>
      </c>
      <c r="AG176">
        <f t="shared" si="65"/>
        <v>1</v>
      </c>
      <c r="AH176">
        <v>1</v>
      </c>
      <c r="AI176">
        <f t="shared" si="66"/>
        <v>1</v>
      </c>
      <c r="AJ176">
        <v>2</v>
      </c>
      <c r="AK176">
        <f t="shared" si="67"/>
        <v>1</v>
      </c>
      <c r="AL176">
        <v>2</v>
      </c>
      <c r="AM176">
        <f t="shared" si="68"/>
        <v>1</v>
      </c>
      <c r="AN176">
        <v>1</v>
      </c>
      <c r="AO176">
        <f t="shared" si="69"/>
        <v>1</v>
      </c>
      <c r="AP176">
        <v>1</v>
      </c>
      <c r="AQ176">
        <f t="shared" si="70"/>
        <v>1</v>
      </c>
      <c r="AR176">
        <v>2</v>
      </c>
      <c r="AS176">
        <f t="shared" si="71"/>
        <v>1</v>
      </c>
      <c r="AT176">
        <v>1</v>
      </c>
      <c r="AU176">
        <f t="shared" si="72"/>
        <v>0</v>
      </c>
      <c r="AV176" s="13">
        <f t="shared" si="74"/>
        <v>19</v>
      </c>
      <c r="AW176" s="1"/>
      <c r="AX176" s="13"/>
      <c r="AY176" s="3">
        <f t="shared" si="76"/>
        <v>19</v>
      </c>
      <c r="AZ176" s="1"/>
    </row>
    <row r="177" spans="1:52" x14ac:dyDescent="0.3">
      <c r="A177" s="30">
        <v>162</v>
      </c>
      <c r="B177" s="1"/>
      <c r="C177">
        <v>15</v>
      </c>
      <c r="D177" s="1"/>
      <c r="E177" s="2">
        <v>1</v>
      </c>
      <c r="F177">
        <v>1</v>
      </c>
      <c r="G177">
        <f t="shared" si="52"/>
        <v>1</v>
      </c>
      <c r="H177">
        <v>1</v>
      </c>
      <c r="I177">
        <f t="shared" si="53"/>
        <v>1</v>
      </c>
      <c r="J177">
        <v>1</v>
      </c>
      <c r="K177">
        <f t="shared" si="54"/>
        <v>1</v>
      </c>
      <c r="L177">
        <v>1</v>
      </c>
      <c r="M177">
        <f t="shared" si="55"/>
        <v>0</v>
      </c>
      <c r="N177">
        <v>2</v>
      </c>
      <c r="O177">
        <f t="shared" si="56"/>
        <v>1</v>
      </c>
      <c r="P177">
        <v>1</v>
      </c>
      <c r="Q177">
        <f t="shared" si="57"/>
        <v>1</v>
      </c>
      <c r="R177">
        <v>2</v>
      </c>
      <c r="S177">
        <f t="shared" si="58"/>
        <v>1</v>
      </c>
      <c r="T177">
        <v>2</v>
      </c>
      <c r="U177">
        <f t="shared" si="59"/>
        <v>1</v>
      </c>
      <c r="V177">
        <v>1</v>
      </c>
      <c r="W177">
        <f t="shared" si="60"/>
        <v>1</v>
      </c>
      <c r="X177">
        <v>1</v>
      </c>
      <c r="Y177">
        <f t="shared" si="61"/>
        <v>0</v>
      </c>
      <c r="Z177">
        <v>1</v>
      </c>
      <c r="AA177">
        <f t="shared" si="62"/>
        <v>0</v>
      </c>
      <c r="AB177">
        <v>1</v>
      </c>
      <c r="AC177">
        <f t="shared" si="63"/>
        <v>1</v>
      </c>
      <c r="AD177">
        <v>1</v>
      </c>
      <c r="AE177">
        <f t="shared" si="64"/>
        <v>1</v>
      </c>
      <c r="AF177">
        <v>2</v>
      </c>
      <c r="AG177">
        <f t="shared" si="65"/>
        <v>1</v>
      </c>
      <c r="AH177">
        <v>1</v>
      </c>
      <c r="AI177">
        <f t="shared" si="66"/>
        <v>1</v>
      </c>
      <c r="AJ177">
        <v>2</v>
      </c>
      <c r="AK177">
        <f t="shared" si="67"/>
        <v>1</v>
      </c>
      <c r="AL177">
        <v>2</v>
      </c>
      <c r="AM177">
        <f t="shared" si="68"/>
        <v>1</v>
      </c>
      <c r="AN177">
        <v>1</v>
      </c>
      <c r="AO177">
        <f t="shared" si="69"/>
        <v>1</v>
      </c>
      <c r="AP177">
        <v>1</v>
      </c>
      <c r="AQ177">
        <f t="shared" si="70"/>
        <v>1</v>
      </c>
      <c r="AR177">
        <v>2</v>
      </c>
      <c r="AS177">
        <f t="shared" si="71"/>
        <v>1</v>
      </c>
      <c r="AT177">
        <v>1</v>
      </c>
      <c r="AU177">
        <f t="shared" si="72"/>
        <v>0</v>
      </c>
      <c r="AV177" s="13">
        <f t="shared" si="74"/>
        <v>17</v>
      </c>
      <c r="AW177" s="1"/>
      <c r="AX177" s="13"/>
      <c r="AY177" s="3">
        <f t="shared" si="76"/>
        <v>17</v>
      </c>
      <c r="AZ177" s="1"/>
    </row>
    <row r="178" spans="1:52" ht="15" thickBot="1" x14ac:dyDescent="0.35">
      <c r="A178" s="28">
        <v>163</v>
      </c>
      <c r="B178" s="1"/>
      <c r="C178">
        <v>15</v>
      </c>
      <c r="D178" s="1"/>
      <c r="E178" s="4">
        <v>1</v>
      </c>
      <c r="F178" s="5">
        <v>2</v>
      </c>
      <c r="G178">
        <f t="shared" si="52"/>
        <v>0</v>
      </c>
      <c r="H178" s="5">
        <v>1</v>
      </c>
      <c r="I178">
        <f t="shared" si="53"/>
        <v>1</v>
      </c>
      <c r="J178" s="5">
        <v>1</v>
      </c>
      <c r="K178">
        <f t="shared" si="54"/>
        <v>1</v>
      </c>
      <c r="L178" s="5">
        <v>2</v>
      </c>
      <c r="M178">
        <f t="shared" si="55"/>
        <v>1</v>
      </c>
      <c r="N178" s="5">
        <v>2</v>
      </c>
      <c r="O178">
        <f t="shared" si="56"/>
        <v>1</v>
      </c>
      <c r="P178" s="5">
        <v>1</v>
      </c>
      <c r="Q178">
        <f t="shared" si="57"/>
        <v>1</v>
      </c>
      <c r="R178" s="5">
        <v>2</v>
      </c>
      <c r="S178">
        <f t="shared" si="58"/>
        <v>1</v>
      </c>
      <c r="T178" s="5">
        <v>2</v>
      </c>
      <c r="U178">
        <f t="shared" si="59"/>
        <v>1</v>
      </c>
      <c r="V178" s="5">
        <v>2</v>
      </c>
      <c r="W178">
        <f t="shared" si="60"/>
        <v>0</v>
      </c>
      <c r="X178" s="5">
        <v>1</v>
      </c>
      <c r="Y178">
        <f t="shared" si="61"/>
        <v>0</v>
      </c>
      <c r="Z178" s="5">
        <v>1</v>
      </c>
      <c r="AA178">
        <f t="shared" si="62"/>
        <v>0</v>
      </c>
      <c r="AB178" s="5">
        <v>1</v>
      </c>
      <c r="AC178">
        <f t="shared" si="63"/>
        <v>1</v>
      </c>
      <c r="AD178" s="5">
        <v>1</v>
      </c>
      <c r="AE178">
        <f t="shared" si="64"/>
        <v>1</v>
      </c>
      <c r="AF178" s="5">
        <v>2</v>
      </c>
      <c r="AG178">
        <f t="shared" si="65"/>
        <v>1</v>
      </c>
      <c r="AH178" s="5">
        <v>1</v>
      </c>
      <c r="AI178">
        <f t="shared" si="66"/>
        <v>1</v>
      </c>
      <c r="AJ178" s="5">
        <v>2</v>
      </c>
      <c r="AK178">
        <f t="shared" si="67"/>
        <v>1</v>
      </c>
      <c r="AL178" s="5">
        <v>2</v>
      </c>
      <c r="AM178">
        <f t="shared" si="68"/>
        <v>1</v>
      </c>
      <c r="AN178" s="5">
        <v>2</v>
      </c>
      <c r="AO178">
        <f t="shared" si="69"/>
        <v>0</v>
      </c>
      <c r="AP178" s="5">
        <v>1</v>
      </c>
      <c r="AQ178">
        <f t="shared" si="70"/>
        <v>1</v>
      </c>
      <c r="AR178" s="5">
        <v>2</v>
      </c>
      <c r="AS178">
        <f t="shared" si="71"/>
        <v>1</v>
      </c>
      <c r="AT178" s="5">
        <v>1</v>
      </c>
      <c r="AU178">
        <f t="shared" si="72"/>
        <v>0</v>
      </c>
      <c r="AV178" s="46">
        <f t="shared" si="74"/>
        <v>15</v>
      </c>
      <c r="AW178" s="1"/>
      <c r="AX178" s="46"/>
      <c r="AY178" s="3">
        <f t="shared" si="76"/>
        <v>15</v>
      </c>
      <c r="AZ178" s="1"/>
    </row>
    <row r="179" spans="1:52" x14ac:dyDescent="0.3">
      <c r="A179" s="1"/>
      <c r="B179" s="1"/>
      <c r="C179" s="1"/>
      <c r="D179" s="1"/>
      <c r="E179" s="1"/>
      <c r="F179" s="1"/>
      <c r="G179" s="37"/>
      <c r="H179" s="1"/>
      <c r="I179" s="37"/>
      <c r="J179" s="1"/>
      <c r="K179" s="37"/>
      <c r="L179" s="1"/>
      <c r="M179" s="37"/>
      <c r="N179" s="1"/>
      <c r="O179" s="37"/>
      <c r="P179" s="1"/>
      <c r="Q179" s="37"/>
      <c r="R179" s="1"/>
      <c r="S179" s="37"/>
      <c r="T179" s="1"/>
      <c r="U179" s="37"/>
      <c r="V179" s="1"/>
      <c r="W179" s="37"/>
      <c r="X179" s="1"/>
      <c r="Y179" s="37"/>
      <c r="Z179" s="1"/>
      <c r="AA179" s="37"/>
      <c r="AB179" s="1"/>
      <c r="AC179" s="37"/>
      <c r="AD179" s="1"/>
      <c r="AE179" s="37"/>
      <c r="AF179" s="1"/>
      <c r="AG179" s="37"/>
      <c r="AH179" s="1"/>
      <c r="AI179" s="37"/>
      <c r="AJ179" s="1"/>
      <c r="AK179" s="37"/>
      <c r="AL179" s="1"/>
      <c r="AM179" s="37"/>
      <c r="AN179" s="1"/>
      <c r="AO179" s="37"/>
      <c r="AP179" s="1"/>
      <c r="AQ179" s="37"/>
      <c r="AR179" s="1"/>
      <c r="AS179" s="37"/>
      <c r="AT179" s="1"/>
      <c r="AU179" s="37"/>
      <c r="AV179" s="1"/>
      <c r="AW179" s="1"/>
      <c r="AX179" s="1"/>
      <c r="AY179" s="1"/>
      <c r="AZ179" s="1"/>
    </row>
    <row r="180" spans="1:52" x14ac:dyDescent="0.3">
      <c r="A180" s="1"/>
      <c r="B180" s="1"/>
      <c r="C180" t="s">
        <v>1061</v>
      </c>
      <c r="D180" s="1"/>
      <c r="E180" s="1"/>
      <c r="F180" t="s">
        <v>1056</v>
      </c>
      <c r="G180" t="s">
        <v>1056</v>
      </c>
      <c r="H180" t="s">
        <v>1056</v>
      </c>
      <c r="I180" t="s">
        <v>1056</v>
      </c>
      <c r="J180" t="s">
        <v>1056</v>
      </c>
      <c r="K180" t="s">
        <v>1056</v>
      </c>
      <c r="L180" t="s">
        <v>1056</v>
      </c>
      <c r="M180" t="s">
        <v>1056</v>
      </c>
      <c r="N180" t="s">
        <v>1056</v>
      </c>
      <c r="O180" t="s">
        <v>1056</v>
      </c>
      <c r="P180" t="s">
        <v>1056</v>
      </c>
      <c r="Q180" t="s">
        <v>1056</v>
      </c>
      <c r="R180" t="s">
        <v>1056</v>
      </c>
      <c r="S180" t="s">
        <v>1056</v>
      </c>
      <c r="T180" t="s">
        <v>1056</v>
      </c>
      <c r="U180" t="s">
        <v>1056</v>
      </c>
      <c r="V180" t="s">
        <v>1056</v>
      </c>
      <c r="W180" t="s">
        <v>1056</v>
      </c>
      <c r="X180" t="s">
        <v>1056</v>
      </c>
      <c r="Y180" t="s">
        <v>1056</v>
      </c>
      <c r="Z180" t="s">
        <v>1056</v>
      </c>
      <c r="AA180" t="s">
        <v>1056</v>
      </c>
      <c r="AB180" t="s">
        <v>1056</v>
      </c>
      <c r="AC180" t="s">
        <v>1056</v>
      </c>
      <c r="AD180" t="s">
        <v>1056</v>
      </c>
      <c r="AE180" t="s">
        <v>1056</v>
      </c>
      <c r="AF180" t="s">
        <v>1056</v>
      </c>
      <c r="AG180" t="s">
        <v>1056</v>
      </c>
      <c r="AH180" t="s">
        <v>1056</v>
      </c>
      <c r="AI180" t="s">
        <v>1056</v>
      </c>
      <c r="AJ180" t="s">
        <v>1056</v>
      </c>
      <c r="AK180" t="s">
        <v>1056</v>
      </c>
      <c r="AL180" t="s">
        <v>1056</v>
      </c>
      <c r="AM180" t="s">
        <v>1056</v>
      </c>
      <c r="AN180" t="s">
        <v>1056</v>
      </c>
      <c r="AO180" t="s">
        <v>1056</v>
      </c>
      <c r="AP180" t="s">
        <v>1056</v>
      </c>
      <c r="AQ180" t="s">
        <v>1056</v>
      </c>
      <c r="AR180" t="s">
        <v>1056</v>
      </c>
      <c r="AS180" t="s">
        <v>1056</v>
      </c>
      <c r="AT180" t="s">
        <v>1056</v>
      </c>
      <c r="AU180" t="s">
        <v>1056</v>
      </c>
      <c r="AV180" t="s">
        <v>1066</v>
      </c>
      <c r="AW180" s="1"/>
      <c r="AX180" t="s">
        <v>1066</v>
      </c>
      <c r="AY180" t="s">
        <v>1066</v>
      </c>
      <c r="AZ180" s="1"/>
    </row>
    <row r="181" spans="1:52" x14ac:dyDescent="0.3">
      <c r="A181" s="1"/>
      <c r="B181" s="1"/>
      <c r="C181">
        <f>COUNTIF(C4:C178,1)</f>
        <v>58</v>
      </c>
      <c r="D181" s="1"/>
      <c r="E181" s="1"/>
      <c r="F181">
        <f t="shared" ref="F181:AU181" si="77">COUNTIF(F4:F178,1)</f>
        <v>149</v>
      </c>
      <c r="G181">
        <f t="shared" si="77"/>
        <v>149</v>
      </c>
      <c r="H181">
        <f t="shared" si="77"/>
        <v>146</v>
      </c>
      <c r="I181">
        <f t="shared" si="77"/>
        <v>146</v>
      </c>
      <c r="J181">
        <f t="shared" si="77"/>
        <v>163</v>
      </c>
      <c r="K181">
        <f t="shared" si="77"/>
        <v>163</v>
      </c>
      <c r="L181">
        <f t="shared" si="77"/>
        <v>103</v>
      </c>
      <c r="M181">
        <f t="shared" si="77"/>
        <v>68</v>
      </c>
      <c r="N181">
        <f t="shared" si="77"/>
        <v>54</v>
      </c>
      <c r="O181">
        <f t="shared" si="77"/>
        <v>118</v>
      </c>
      <c r="P181">
        <f t="shared" si="77"/>
        <v>154</v>
      </c>
      <c r="Q181">
        <f t="shared" si="77"/>
        <v>154</v>
      </c>
      <c r="R181">
        <f t="shared" si="77"/>
        <v>32</v>
      </c>
      <c r="S181">
        <f t="shared" si="77"/>
        <v>139</v>
      </c>
      <c r="T181">
        <f t="shared" si="77"/>
        <v>21</v>
      </c>
      <c r="U181">
        <f t="shared" si="77"/>
        <v>150</v>
      </c>
      <c r="V181">
        <f t="shared" si="77"/>
        <v>120</v>
      </c>
      <c r="W181">
        <f t="shared" si="77"/>
        <v>120</v>
      </c>
      <c r="X181">
        <f t="shared" si="77"/>
        <v>126</v>
      </c>
      <c r="Y181">
        <f t="shared" si="77"/>
        <v>46</v>
      </c>
      <c r="Z181">
        <f t="shared" si="77"/>
        <v>158</v>
      </c>
      <c r="AA181">
        <f t="shared" si="77"/>
        <v>13</v>
      </c>
      <c r="AB181">
        <f t="shared" si="77"/>
        <v>165</v>
      </c>
      <c r="AC181">
        <f t="shared" si="77"/>
        <v>165</v>
      </c>
      <c r="AD181">
        <f t="shared" si="77"/>
        <v>152</v>
      </c>
      <c r="AE181">
        <f t="shared" si="77"/>
        <v>152</v>
      </c>
      <c r="AF181">
        <f t="shared" si="77"/>
        <v>16</v>
      </c>
      <c r="AG181">
        <f t="shared" si="77"/>
        <v>155</v>
      </c>
      <c r="AH181">
        <f t="shared" si="77"/>
        <v>144</v>
      </c>
      <c r="AI181">
        <f t="shared" si="77"/>
        <v>144</v>
      </c>
      <c r="AJ181">
        <f t="shared" si="77"/>
        <v>37</v>
      </c>
      <c r="AK181">
        <f t="shared" si="77"/>
        <v>132</v>
      </c>
      <c r="AL181">
        <f t="shared" si="77"/>
        <v>53</v>
      </c>
      <c r="AM181">
        <f t="shared" si="77"/>
        <v>119</v>
      </c>
      <c r="AN181">
        <f t="shared" si="77"/>
        <v>141</v>
      </c>
      <c r="AO181">
        <f t="shared" si="77"/>
        <v>141</v>
      </c>
      <c r="AP181">
        <f t="shared" si="77"/>
        <v>165</v>
      </c>
      <c r="AQ181">
        <f t="shared" si="77"/>
        <v>165</v>
      </c>
      <c r="AR181">
        <f t="shared" si="77"/>
        <v>11</v>
      </c>
      <c r="AS181">
        <f t="shared" si="77"/>
        <v>159</v>
      </c>
      <c r="AT181">
        <f t="shared" si="77"/>
        <v>115</v>
      </c>
      <c r="AU181">
        <f t="shared" si="77"/>
        <v>57</v>
      </c>
      <c r="AV181">
        <f>ROUND(AVERAGE(AV4:AV178),1)</f>
        <v>15.5</v>
      </c>
      <c r="AW181" s="1"/>
      <c r="AX181">
        <f>ROUND(AVERAGE(AX4:AX178),1)</f>
        <v>15.3</v>
      </c>
      <c r="AY181">
        <f>ROUND(AVERAGE(AY4:AY178),1)</f>
        <v>15.8</v>
      </c>
      <c r="AZ181" s="1"/>
    </row>
    <row r="182" spans="1:52" x14ac:dyDescent="0.3">
      <c r="A182" s="1"/>
      <c r="B182" s="1"/>
      <c r="C182" t="s">
        <v>1087</v>
      </c>
      <c r="D182" s="1"/>
      <c r="E182" s="1"/>
      <c r="F182" t="s">
        <v>1084</v>
      </c>
      <c r="G182" t="s">
        <v>1084</v>
      </c>
      <c r="H182" t="s">
        <v>1084</v>
      </c>
      <c r="I182" t="s">
        <v>1084</v>
      </c>
      <c r="J182" t="s">
        <v>1084</v>
      </c>
      <c r="K182" t="s">
        <v>1084</v>
      </c>
      <c r="L182" t="s">
        <v>1084</v>
      </c>
      <c r="M182" t="s">
        <v>1084</v>
      </c>
      <c r="N182" t="s">
        <v>1084</v>
      </c>
      <c r="O182" t="s">
        <v>1084</v>
      </c>
      <c r="P182" t="s">
        <v>1084</v>
      </c>
      <c r="Q182" t="s">
        <v>1084</v>
      </c>
      <c r="R182" t="s">
        <v>1084</v>
      </c>
      <c r="S182" t="s">
        <v>1084</v>
      </c>
      <c r="T182" t="s">
        <v>1084</v>
      </c>
      <c r="U182" t="s">
        <v>1084</v>
      </c>
      <c r="V182" t="s">
        <v>1084</v>
      </c>
      <c r="W182" t="s">
        <v>1084</v>
      </c>
      <c r="X182" t="s">
        <v>1084</v>
      </c>
      <c r="Y182" t="s">
        <v>1084</v>
      </c>
      <c r="Z182" t="s">
        <v>1084</v>
      </c>
      <c r="AA182" t="s">
        <v>1084</v>
      </c>
      <c r="AB182" t="s">
        <v>1084</v>
      </c>
      <c r="AC182" t="s">
        <v>1084</v>
      </c>
      <c r="AD182" t="s">
        <v>1084</v>
      </c>
      <c r="AE182" t="s">
        <v>1084</v>
      </c>
      <c r="AF182" t="s">
        <v>1084</v>
      </c>
      <c r="AG182" t="s">
        <v>1084</v>
      </c>
      <c r="AH182" t="s">
        <v>1084</v>
      </c>
      <c r="AI182" t="s">
        <v>1084</v>
      </c>
      <c r="AJ182" t="s">
        <v>1084</v>
      </c>
      <c r="AK182" t="s">
        <v>1084</v>
      </c>
      <c r="AL182" t="s">
        <v>1084</v>
      </c>
      <c r="AM182" t="s">
        <v>1084</v>
      </c>
      <c r="AN182" t="s">
        <v>1084</v>
      </c>
      <c r="AO182" t="s">
        <v>1084</v>
      </c>
      <c r="AP182" t="s">
        <v>1084</v>
      </c>
      <c r="AQ182" t="s">
        <v>1084</v>
      </c>
      <c r="AR182" t="s">
        <v>1084</v>
      </c>
      <c r="AS182" t="s">
        <v>1084</v>
      </c>
      <c r="AT182" t="s">
        <v>1084</v>
      </c>
      <c r="AU182" t="s">
        <v>1084</v>
      </c>
      <c r="AV182" t="s">
        <v>1092</v>
      </c>
      <c r="AW182" s="1"/>
      <c r="AX182" t="s">
        <v>1092</v>
      </c>
      <c r="AY182" t="s">
        <v>1092</v>
      </c>
      <c r="AZ182" s="1"/>
    </row>
    <row r="183" spans="1:52" x14ac:dyDescent="0.3">
      <c r="A183" s="1"/>
      <c r="B183" s="1"/>
      <c r="C183">
        <f>COUNTIF(C4:C178,2)</f>
        <v>22</v>
      </c>
      <c r="D183" s="1"/>
      <c r="E183" s="1"/>
      <c r="F183">
        <f t="shared" ref="F183:AU183" si="78">COUNTIF(F4:F178,2)</f>
        <v>23</v>
      </c>
      <c r="G183">
        <f t="shared" si="78"/>
        <v>0</v>
      </c>
      <c r="H183">
        <f t="shared" si="78"/>
        <v>25</v>
      </c>
      <c r="I183">
        <f t="shared" si="78"/>
        <v>0</v>
      </c>
      <c r="J183">
        <f t="shared" si="78"/>
        <v>9</v>
      </c>
      <c r="K183">
        <f t="shared" si="78"/>
        <v>0</v>
      </c>
      <c r="L183">
        <f t="shared" si="78"/>
        <v>68</v>
      </c>
      <c r="M183">
        <f t="shared" si="78"/>
        <v>0</v>
      </c>
      <c r="N183">
        <f t="shared" si="78"/>
        <v>118</v>
      </c>
      <c r="O183">
        <f t="shared" si="78"/>
        <v>0</v>
      </c>
      <c r="P183">
        <f t="shared" si="78"/>
        <v>18</v>
      </c>
      <c r="Q183">
        <f t="shared" si="78"/>
        <v>0</v>
      </c>
      <c r="R183">
        <f t="shared" si="78"/>
        <v>139</v>
      </c>
      <c r="S183">
        <f t="shared" si="78"/>
        <v>0</v>
      </c>
      <c r="T183">
        <f t="shared" si="78"/>
        <v>150</v>
      </c>
      <c r="U183">
        <f t="shared" si="78"/>
        <v>0</v>
      </c>
      <c r="V183">
        <f t="shared" si="78"/>
        <v>51</v>
      </c>
      <c r="W183">
        <f t="shared" si="78"/>
        <v>0</v>
      </c>
      <c r="X183">
        <f t="shared" si="78"/>
        <v>46</v>
      </c>
      <c r="Y183">
        <f t="shared" si="78"/>
        <v>0</v>
      </c>
      <c r="Z183">
        <f t="shared" si="78"/>
        <v>13</v>
      </c>
      <c r="AA183">
        <f t="shared" si="78"/>
        <v>0</v>
      </c>
      <c r="AB183">
        <f t="shared" si="78"/>
        <v>7</v>
      </c>
      <c r="AC183">
        <f t="shared" si="78"/>
        <v>0</v>
      </c>
      <c r="AD183">
        <f t="shared" si="78"/>
        <v>20</v>
      </c>
      <c r="AE183">
        <f t="shared" si="78"/>
        <v>0</v>
      </c>
      <c r="AF183">
        <f t="shared" si="78"/>
        <v>155</v>
      </c>
      <c r="AG183">
        <f t="shared" si="78"/>
        <v>0</v>
      </c>
      <c r="AH183">
        <f t="shared" si="78"/>
        <v>28</v>
      </c>
      <c r="AI183">
        <f t="shared" si="78"/>
        <v>0</v>
      </c>
      <c r="AJ183">
        <f t="shared" si="78"/>
        <v>132</v>
      </c>
      <c r="AK183">
        <f t="shared" si="78"/>
        <v>0</v>
      </c>
      <c r="AL183">
        <f t="shared" si="78"/>
        <v>119</v>
      </c>
      <c r="AM183">
        <f t="shared" si="78"/>
        <v>0</v>
      </c>
      <c r="AN183">
        <f t="shared" si="78"/>
        <v>31</v>
      </c>
      <c r="AO183">
        <f t="shared" si="78"/>
        <v>0</v>
      </c>
      <c r="AP183">
        <f t="shared" si="78"/>
        <v>7</v>
      </c>
      <c r="AQ183">
        <f t="shared" si="78"/>
        <v>0</v>
      </c>
      <c r="AR183">
        <f t="shared" si="78"/>
        <v>159</v>
      </c>
      <c r="AS183">
        <f t="shared" si="78"/>
        <v>0</v>
      </c>
      <c r="AT183">
        <f t="shared" si="78"/>
        <v>57</v>
      </c>
      <c r="AU183">
        <f t="shared" si="78"/>
        <v>0</v>
      </c>
      <c r="AV183">
        <f>ROUND(((AV181/21)*100),1)</f>
        <v>73.8</v>
      </c>
      <c r="AW183" s="1"/>
      <c r="AX183">
        <f>ROUND(((AX181/21)*100),1)</f>
        <v>72.900000000000006</v>
      </c>
      <c r="AY183">
        <f>ROUND(((AY181/21)*100),1)</f>
        <v>75.2</v>
      </c>
      <c r="AZ183" s="1"/>
    </row>
    <row r="184" spans="1:52" x14ac:dyDescent="0.3">
      <c r="A184" s="1"/>
      <c r="B184" s="1"/>
      <c r="C184" t="s">
        <v>1108</v>
      </c>
      <c r="D184" s="1"/>
      <c r="E184" s="1"/>
      <c r="F184" t="s">
        <v>1068</v>
      </c>
      <c r="G184" t="s">
        <v>1068</v>
      </c>
      <c r="H184" t="s">
        <v>1068</v>
      </c>
      <c r="I184" t="s">
        <v>1068</v>
      </c>
      <c r="J184" t="s">
        <v>1068</v>
      </c>
      <c r="K184" t="s">
        <v>1068</v>
      </c>
      <c r="L184" t="s">
        <v>1068</v>
      </c>
      <c r="M184" t="s">
        <v>1068</v>
      </c>
      <c r="N184" t="s">
        <v>1068</v>
      </c>
      <c r="O184" t="s">
        <v>1068</v>
      </c>
      <c r="P184" t="s">
        <v>1068</v>
      </c>
      <c r="Q184" t="s">
        <v>1068</v>
      </c>
      <c r="R184" t="s">
        <v>1068</v>
      </c>
      <c r="S184" t="s">
        <v>1068</v>
      </c>
      <c r="T184" t="s">
        <v>1068</v>
      </c>
      <c r="U184" t="s">
        <v>1068</v>
      </c>
      <c r="V184" t="s">
        <v>1068</v>
      </c>
      <c r="W184" t="s">
        <v>1068</v>
      </c>
      <c r="X184" t="s">
        <v>1068</v>
      </c>
      <c r="Y184" t="s">
        <v>1068</v>
      </c>
      <c r="Z184" t="s">
        <v>1068</v>
      </c>
      <c r="AA184" t="s">
        <v>1068</v>
      </c>
      <c r="AB184" t="s">
        <v>1068</v>
      </c>
      <c r="AC184" t="s">
        <v>1068</v>
      </c>
      <c r="AD184" t="s">
        <v>1068</v>
      </c>
      <c r="AE184" t="s">
        <v>1068</v>
      </c>
      <c r="AF184" t="s">
        <v>1068</v>
      </c>
      <c r="AG184" t="s">
        <v>1068</v>
      </c>
      <c r="AH184" t="s">
        <v>1068</v>
      </c>
      <c r="AI184" t="s">
        <v>1068</v>
      </c>
      <c r="AJ184" t="s">
        <v>1068</v>
      </c>
      <c r="AK184" t="s">
        <v>1068</v>
      </c>
      <c r="AL184" t="s">
        <v>1068</v>
      </c>
      <c r="AM184" t="s">
        <v>1068</v>
      </c>
      <c r="AN184" t="s">
        <v>1068</v>
      </c>
      <c r="AO184" t="s">
        <v>1068</v>
      </c>
      <c r="AP184" t="s">
        <v>1068</v>
      </c>
      <c r="AQ184" t="s">
        <v>1068</v>
      </c>
      <c r="AR184" t="s">
        <v>1068</v>
      </c>
      <c r="AS184" t="s">
        <v>1068</v>
      </c>
      <c r="AT184" t="s">
        <v>1068</v>
      </c>
      <c r="AU184" t="s">
        <v>1068</v>
      </c>
      <c r="AV184" t="s">
        <v>1111</v>
      </c>
      <c r="AW184" s="1"/>
      <c r="AX184" t="s">
        <v>1111</v>
      </c>
      <c r="AY184" t="s">
        <v>1111</v>
      </c>
      <c r="AZ184" s="1"/>
    </row>
    <row r="185" spans="1:52" x14ac:dyDescent="0.3">
      <c r="A185" s="1"/>
      <c r="B185" s="1"/>
      <c r="C185">
        <f>COUNTIF(C4:C178,3)</f>
        <v>31</v>
      </c>
      <c r="D185" s="1"/>
      <c r="E185" s="1"/>
      <c r="F185">
        <f t="shared" ref="F185:AU185" si="79">COUNT(F4:F178)</f>
        <v>172</v>
      </c>
      <c r="G185">
        <f t="shared" si="79"/>
        <v>175</v>
      </c>
      <c r="H185">
        <f t="shared" si="79"/>
        <v>171</v>
      </c>
      <c r="I185">
        <f t="shared" si="79"/>
        <v>175</v>
      </c>
      <c r="J185">
        <f t="shared" si="79"/>
        <v>172</v>
      </c>
      <c r="K185">
        <f t="shared" si="79"/>
        <v>175</v>
      </c>
      <c r="L185">
        <f t="shared" si="79"/>
        <v>171</v>
      </c>
      <c r="M185">
        <f t="shared" si="79"/>
        <v>175</v>
      </c>
      <c r="N185">
        <f t="shared" si="79"/>
        <v>172</v>
      </c>
      <c r="O185">
        <f t="shared" si="79"/>
        <v>175</v>
      </c>
      <c r="P185">
        <f t="shared" si="79"/>
        <v>172</v>
      </c>
      <c r="Q185">
        <f t="shared" si="79"/>
        <v>175</v>
      </c>
      <c r="R185">
        <f t="shared" si="79"/>
        <v>171</v>
      </c>
      <c r="S185">
        <f t="shared" si="79"/>
        <v>175</v>
      </c>
      <c r="T185">
        <f t="shared" si="79"/>
        <v>171</v>
      </c>
      <c r="U185">
        <f t="shared" si="79"/>
        <v>175</v>
      </c>
      <c r="V185">
        <f t="shared" si="79"/>
        <v>171</v>
      </c>
      <c r="W185">
        <f t="shared" si="79"/>
        <v>175</v>
      </c>
      <c r="X185">
        <f t="shared" si="79"/>
        <v>172</v>
      </c>
      <c r="Y185">
        <f t="shared" si="79"/>
        <v>175</v>
      </c>
      <c r="Z185">
        <f t="shared" si="79"/>
        <v>171</v>
      </c>
      <c r="AA185">
        <f t="shared" si="79"/>
        <v>175</v>
      </c>
      <c r="AB185">
        <f t="shared" si="79"/>
        <v>172</v>
      </c>
      <c r="AC185">
        <f t="shared" si="79"/>
        <v>175</v>
      </c>
      <c r="AD185">
        <f t="shared" si="79"/>
        <v>172</v>
      </c>
      <c r="AE185">
        <f t="shared" si="79"/>
        <v>175</v>
      </c>
      <c r="AF185">
        <f t="shared" si="79"/>
        <v>171</v>
      </c>
      <c r="AG185">
        <f t="shared" si="79"/>
        <v>175</v>
      </c>
      <c r="AH185">
        <f t="shared" si="79"/>
        <v>172</v>
      </c>
      <c r="AI185">
        <f t="shared" si="79"/>
        <v>175</v>
      </c>
      <c r="AJ185">
        <f t="shared" si="79"/>
        <v>169</v>
      </c>
      <c r="AK185">
        <f t="shared" si="79"/>
        <v>175</v>
      </c>
      <c r="AL185">
        <f t="shared" si="79"/>
        <v>172</v>
      </c>
      <c r="AM185">
        <f t="shared" si="79"/>
        <v>175</v>
      </c>
      <c r="AN185">
        <f t="shared" si="79"/>
        <v>172</v>
      </c>
      <c r="AO185">
        <f t="shared" si="79"/>
        <v>175</v>
      </c>
      <c r="AP185">
        <f t="shared" si="79"/>
        <v>172</v>
      </c>
      <c r="AQ185">
        <f t="shared" si="79"/>
        <v>175</v>
      </c>
      <c r="AR185">
        <f t="shared" si="79"/>
        <v>170</v>
      </c>
      <c r="AS185">
        <f t="shared" si="79"/>
        <v>175</v>
      </c>
      <c r="AT185">
        <f t="shared" si="79"/>
        <v>172</v>
      </c>
      <c r="AU185">
        <f t="shared" si="79"/>
        <v>175</v>
      </c>
      <c r="AV185">
        <f>ROUND(_xlfn.STDEV.S(AV4:AV178),3)</f>
        <v>2.238</v>
      </c>
      <c r="AW185" s="1"/>
      <c r="AX185">
        <f>ROUND(_xlfn.STDEV.S(AX4:AX178),3)</f>
        <v>2.38</v>
      </c>
      <c r="AY185">
        <f>ROUND(_xlfn.STDEV.S(AY4:AY178),3)</f>
        <v>2.0249999999999999</v>
      </c>
      <c r="AZ185" s="1"/>
    </row>
    <row r="186" spans="1:52" x14ac:dyDescent="0.3">
      <c r="A186" s="1"/>
      <c r="B186" s="1"/>
      <c r="C186" t="s">
        <v>1124</v>
      </c>
      <c r="D186" s="1"/>
      <c r="E186" s="1"/>
      <c r="F186" t="s">
        <v>1128</v>
      </c>
      <c r="G186" s="48"/>
      <c r="H186" t="s">
        <v>1128</v>
      </c>
      <c r="J186" t="s">
        <v>1128</v>
      </c>
      <c r="L186" t="s">
        <v>1129</v>
      </c>
      <c r="N186" t="s">
        <v>1129</v>
      </c>
      <c r="P186" t="s">
        <v>1128</v>
      </c>
      <c r="R186" t="s">
        <v>1129</v>
      </c>
      <c r="T186" t="s">
        <v>1129</v>
      </c>
      <c r="V186" t="s">
        <v>1128</v>
      </c>
      <c r="X186" t="s">
        <v>1129</v>
      </c>
      <c r="Z186" t="s">
        <v>1129</v>
      </c>
      <c r="AB186" t="s">
        <v>1128</v>
      </c>
      <c r="AD186" t="s">
        <v>1128</v>
      </c>
      <c r="AF186" t="s">
        <v>1129</v>
      </c>
      <c r="AH186" t="s">
        <v>1128</v>
      </c>
      <c r="AJ186" t="s">
        <v>1129</v>
      </c>
      <c r="AL186" t="s">
        <v>1129</v>
      </c>
      <c r="AN186" t="s">
        <v>1128</v>
      </c>
      <c r="AP186" t="s">
        <v>1128</v>
      </c>
      <c r="AR186" t="s">
        <v>1129</v>
      </c>
      <c r="AT186" t="s">
        <v>1129</v>
      </c>
      <c r="AV186" t="s">
        <v>1125</v>
      </c>
      <c r="AW186" s="1"/>
      <c r="AX186" t="s">
        <v>1125</v>
      </c>
      <c r="AY186" t="s">
        <v>1125</v>
      </c>
      <c r="AZ186" s="1"/>
    </row>
    <row r="187" spans="1:52" x14ac:dyDescent="0.3">
      <c r="A187" s="1"/>
      <c r="B187" s="1"/>
      <c r="C187">
        <f>COUNTIF(C4:C178,4)</f>
        <v>9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>
        <f>MAX(AV4:AV178)</f>
        <v>19</v>
      </c>
      <c r="AW187" s="1"/>
      <c r="AX187">
        <f>MAX(AX4:AX178)</f>
        <v>19</v>
      </c>
      <c r="AY187">
        <f>MAX(AY4:AY178)</f>
        <v>19</v>
      </c>
      <c r="AZ187" s="1"/>
    </row>
    <row r="188" spans="1:52" x14ac:dyDescent="0.3">
      <c r="A188" s="1"/>
      <c r="B188" s="1"/>
      <c r="C188" t="s">
        <v>1139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t="s">
        <v>1140</v>
      </c>
      <c r="AW188" s="1"/>
      <c r="AX188" t="s">
        <v>1140</v>
      </c>
      <c r="AY188" t="s">
        <v>1140</v>
      </c>
      <c r="AZ188" s="1"/>
    </row>
    <row r="189" spans="1:52" x14ac:dyDescent="0.3">
      <c r="A189" s="1"/>
      <c r="B189" s="1"/>
      <c r="C189">
        <f>COUNTIF(C4:C178,5)</f>
        <v>18</v>
      </c>
      <c r="D189" s="1"/>
      <c r="E189" s="1"/>
      <c r="F189" s="1"/>
      <c r="G189" s="55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>
        <f>MIN(AV4:AV178)</f>
        <v>9</v>
      </c>
      <c r="AW189" s="1"/>
      <c r="AX189">
        <f>MIN(AX4:AX178)</f>
        <v>9</v>
      </c>
      <c r="AY189">
        <f>MIN(AY4:AY178)</f>
        <v>10</v>
      </c>
      <c r="AZ189" s="1"/>
    </row>
    <row r="190" spans="1:52" x14ac:dyDescent="0.3">
      <c r="A190" s="1"/>
      <c r="B190" s="1"/>
      <c r="C190" t="s">
        <v>1150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t="s">
        <v>1068</v>
      </c>
      <c r="AW190" s="1"/>
      <c r="AX190" t="s">
        <v>1068</v>
      </c>
      <c r="AY190" t="s">
        <v>1068</v>
      </c>
      <c r="AZ190" s="1"/>
    </row>
    <row r="191" spans="1:52" x14ac:dyDescent="0.3">
      <c r="C191">
        <f>COUNTIF(C4:C178,6)</f>
        <v>24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>
        <f>COUNT(AV4:AV178)</f>
        <v>165</v>
      </c>
      <c r="AW191" s="1"/>
      <c r="AX191">
        <f>COUNT(AX4:AX178)</f>
        <v>91</v>
      </c>
      <c r="AY191">
        <f>COUNT(AY4:AY178)</f>
        <v>74</v>
      </c>
      <c r="AZ191" s="1"/>
    </row>
    <row r="192" spans="1:52" x14ac:dyDescent="0.3">
      <c r="C192" t="s">
        <v>1151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3:52" x14ac:dyDescent="0.3">
      <c r="C193">
        <f>COUNTIF(C4:C178,7)</f>
        <v>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3:52" x14ac:dyDescent="0.3">
      <c r="C194" t="s">
        <v>1152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3:52" x14ac:dyDescent="0.3">
      <c r="C195">
        <f>COUNTIF(C4:C178,8)</f>
        <v>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3:52" x14ac:dyDescent="0.3">
      <c r="C196" t="s">
        <v>1158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3:52" x14ac:dyDescent="0.3">
      <c r="C197">
        <f>COUNTIF(C4:C178,9)</f>
        <v>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3:52" x14ac:dyDescent="0.3">
      <c r="C198" t="s">
        <v>1161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3:52" x14ac:dyDescent="0.3">
      <c r="C199">
        <f>COUNTIF(C4:C178,10)</f>
        <v>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3:52" x14ac:dyDescent="0.3">
      <c r="C200" t="s">
        <v>1167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3:52" x14ac:dyDescent="0.3">
      <c r="C201">
        <f>COUNTIF(C4:C178,11)</f>
        <v>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3:52" x14ac:dyDescent="0.3">
      <c r="C202" t="s">
        <v>1173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3:52" x14ac:dyDescent="0.3">
      <c r="C203">
        <f>COUNTIF(C4:C178,12)</f>
        <v>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3:52" x14ac:dyDescent="0.3">
      <c r="C204" t="s">
        <v>1179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3:52" x14ac:dyDescent="0.3">
      <c r="C205">
        <f>COUNTIF(C4:C178,13)</f>
        <v>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3:52" x14ac:dyDescent="0.3">
      <c r="C206" t="s">
        <v>1185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3:52" x14ac:dyDescent="0.3">
      <c r="C207">
        <f>COUNTIF(C4:C178,14)</f>
        <v>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3:52" x14ac:dyDescent="0.3">
      <c r="C208" t="s">
        <v>1191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3:52" x14ac:dyDescent="0.3">
      <c r="C209">
        <f>COUNTIF(C4:C178,15)</f>
        <v>5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3:52" x14ac:dyDescent="0.3">
      <c r="C210" t="s">
        <v>1068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3:52" x14ac:dyDescent="0.3">
      <c r="C211">
        <f>COUNT(C4:C178)</f>
        <v>175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3:52" x14ac:dyDescent="0.3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3:52" x14ac:dyDescent="0.3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3:52" x14ac:dyDescent="0.3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3:52" x14ac:dyDescent="0.3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3:52" x14ac:dyDescent="0.3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3:52" x14ac:dyDescent="0.3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3:52" x14ac:dyDescent="0.3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3:52" x14ac:dyDescent="0.3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3:52" x14ac:dyDescent="0.3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3:52" x14ac:dyDescent="0.3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3:52" x14ac:dyDescent="0.3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3:52" x14ac:dyDescent="0.3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3:52" x14ac:dyDescent="0.3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5:52" x14ac:dyDescent="0.3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5:52" x14ac:dyDescent="0.3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5:52" x14ac:dyDescent="0.3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5:52" x14ac:dyDescent="0.3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5:52" x14ac:dyDescent="0.3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5:52" x14ac:dyDescent="0.3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5:52" x14ac:dyDescent="0.3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5:52" x14ac:dyDescent="0.3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5:52" x14ac:dyDescent="0.3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5:52" x14ac:dyDescent="0.3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5:52" x14ac:dyDescent="0.3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5:52" x14ac:dyDescent="0.3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5:52" x14ac:dyDescent="0.3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5:52" x14ac:dyDescent="0.3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5:52" x14ac:dyDescent="0.3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5:52" x14ac:dyDescent="0.3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5:52" x14ac:dyDescent="0.3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5:52" x14ac:dyDescent="0.3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5:52" x14ac:dyDescent="0.3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5:52" x14ac:dyDescent="0.3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5:52" x14ac:dyDescent="0.3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5:52" x14ac:dyDescent="0.3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5:52" x14ac:dyDescent="0.3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5:52" x14ac:dyDescent="0.3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5:52" x14ac:dyDescent="0.3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5:52" x14ac:dyDescent="0.3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5:52" x14ac:dyDescent="0.3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5:52" x14ac:dyDescent="0.3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5:52" x14ac:dyDescent="0.3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5:52" x14ac:dyDescent="0.3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5:52" x14ac:dyDescent="0.3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5:52" x14ac:dyDescent="0.3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5:52" x14ac:dyDescent="0.3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5:52" x14ac:dyDescent="0.3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5:52" x14ac:dyDescent="0.3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5:52" x14ac:dyDescent="0.3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5:52" x14ac:dyDescent="0.3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5:52" x14ac:dyDescent="0.3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5:52" x14ac:dyDescent="0.3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5:52" x14ac:dyDescent="0.3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5:52" x14ac:dyDescent="0.3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5:52" x14ac:dyDescent="0.3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5:52" x14ac:dyDescent="0.3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5:52" x14ac:dyDescent="0.3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5:52" x14ac:dyDescent="0.3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5:52" x14ac:dyDescent="0.3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5:52" x14ac:dyDescent="0.3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5:52" x14ac:dyDescent="0.3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5:52" x14ac:dyDescent="0.3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5:52" x14ac:dyDescent="0.3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5:52" x14ac:dyDescent="0.3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5:52" x14ac:dyDescent="0.3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5:52" x14ac:dyDescent="0.3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5:52" x14ac:dyDescent="0.3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5:52" x14ac:dyDescent="0.3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5:52" x14ac:dyDescent="0.3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5:52" x14ac:dyDescent="0.3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5:52" x14ac:dyDescent="0.3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5:52" x14ac:dyDescent="0.3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5:52" x14ac:dyDescent="0.3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5:52" x14ac:dyDescent="0.3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5:52" x14ac:dyDescent="0.3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5:52" x14ac:dyDescent="0.3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5:52" x14ac:dyDescent="0.3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5:52" x14ac:dyDescent="0.3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5:52" x14ac:dyDescent="0.3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5:52" x14ac:dyDescent="0.3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5:52" x14ac:dyDescent="0.3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5:52" x14ac:dyDescent="0.3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5:52" x14ac:dyDescent="0.3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5:52" x14ac:dyDescent="0.3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5:52" x14ac:dyDescent="0.3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5:52" x14ac:dyDescent="0.3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5:52" x14ac:dyDescent="0.3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5:52" x14ac:dyDescent="0.3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5:52" x14ac:dyDescent="0.3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5:52" x14ac:dyDescent="0.3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5:52" x14ac:dyDescent="0.3"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5:52" x14ac:dyDescent="0.3"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5:52" x14ac:dyDescent="0.3"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5:52" x14ac:dyDescent="0.3"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5:52" x14ac:dyDescent="0.3"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5:52" x14ac:dyDescent="0.3"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5:52" x14ac:dyDescent="0.3"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5:52" x14ac:dyDescent="0.3"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5:52" x14ac:dyDescent="0.3"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5:52" x14ac:dyDescent="0.3"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5:52" x14ac:dyDescent="0.3"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5:52" x14ac:dyDescent="0.3"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5:52" x14ac:dyDescent="0.3"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5:52" x14ac:dyDescent="0.3"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5:52" x14ac:dyDescent="0.3"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5:52" x14ac:dyDescent="0.3"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5:52" x14ac:dyDescent="0.3"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5:52" x14ac:dyDescent="0.3"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5:52" x14ac:dyDescent="0.3"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5:52" x14ac:dyDescent="0.3"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5:52" x14ac:dyDescent="0.3"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5:52" x14ac:dyDescent="0.3"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5:52" x14ac:dyDescent="0.3"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5:52" x14ac:dyDescent="0.3"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5:52" x14ac:dyDescent="0.3"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</sheetData>
  <sortState xmlns:xlrd2="http://schemas.microsoft.com/office/spreadsheetml/2017/richdata2" ref="A4:AV178">
    <sortCondition ref="C4:C17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326"/>
  <sheetViews>
    <sheetView topLeftCell="A151" zoomScale="55" zoomScaleNormal="55" workbookViewId="0">
      <selection activeCell="AA188" sqref="AA188"/>
    </sheetView>
  </sheetViews>
  <sheetFormatPr defaultRowHeight="14.4" x14ac:dyDescent="0.3"/>
  <cols>
    <col min="5" max="27" width="25.6640625" customWidth="1"/>
    <col min="28" max="28" width="20.6640625" customWidth="1"/>
  </cols>
  <sheetData>
    <row r="1" spans="1:28" x14ac:dyDescent="0.3">
      <c r="A1" s="15"/>
      <c r="B1" s="1"/>
      <c r="C1" s="16"/>
      <c r="D1" s="1"/>
      <c r="E1" s="16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5"/>
      <c r="AB1" s="1"/>
    </row>
    <row r="2" spans="1:28" ht="15" thickBot="1" x14ac:dyDescent="0.35">
      <c r="A2" s="29"/>
      <c r="B2" s="1"/>
      <c r="C2" s="41" t="s">
        <v>54</v>
      </c>
      <c r="D2" s="1"/>
      <c r="E2" s="41" t="s">
        <v>67</v>
      </c>
      <c r="F2" s="27" t="s">
        <v>68</v>
      </c>
      <c r="G2" s="27" t="s">
        <v>70</v>
      </c>
      <c r="H2" s="27" t="s">
        <v>72</v>
      </c>
      <c r="I2" s="27" t="s">
        <v>74</v>
      </c>
      <c r="J2" s="27" t="s">
        <v>76</v>
      </c>
      <c r="K2" s="27" t="s">
        <v>78</v>
      </c>
      <c r="L2" s="27" t="s">
        <v>80</v>
      </c>
      <c r="M2" s="27" t="s">
        <v>82</v>
      </c>
      <c r="N2" s="27" t="s">
        <v>84</v>
      </c>
      <c r="O2" s="27" t="s">
        <v>86</v>
      </c>
      <c r="P2" s="27" t="s">
        <v>88</v>
      </c>
      <c r="Q2" s="27" t="s">
        <v>90</v>
      </c>
      <c r="R2" s="27" t="s">
        <v>92</v>
      </c>
      <c r="S2" s="27" t="s">
        <v>94</v>
      </c>
      <c r="T2" s="27" t="s">
        <v>96</v>
      </c>
      <c r="U2" s="27" t="s">
        <v>98</v>
      </c>
      <c r="V2" s="27" t="s">
        <v>100</v>
      </c>
      <c r="W2" s="27" t="s">
        <v>102</v>
      </c>
      <c r="X2" s="27" t="s">
        <v>104</v>
      </c>
      <c r="Y2" s="27" t="s">
        <v>106</v>
      </c>
      <c r="Z2" s="27" t="s">
        <v>108</v>
      </c>
      <c r="AA2" s="44" t="s">
        <v>1297</v>
      </c>
      <c r="AB2" s="1"/>
    </row>
    <row r="3" spans="1:28" ht="15" thickBot="1" x14ac:dyDescent="0.35">
      <c r="A3" s="28"/>
      <c r="B3" s="1"/>
      <c r="C3" s="7" t="s">
        <v>430</v>
      </c>
      <c r="D3" s="1" t="s">
        <v>440</v>
      </c>
      <c r="E3" s="7" t="s">
        <v>441</v>
      </c>
      <c r="F3" s="8" t="s">
        <v>442</v>
      </c>
      <c r="G3" s="8" t="s">
        <v>443</v>
      </c>
      <c r="H3" s="8" t="s">
        <v>444</v>
      </c>
      <c r="I3" s="8" t="s">
        <v>445</v>
      </c>
      <c r="J3" s="8" t="s">
        <v>446</v>
      </c>
      <c r="K3" s="8" t="s">
        <v>447</v>
      </c>
      <c r="L3" s="8" t="s">
        <v>448</v>
      </c>
      <c r="M3" s="8" t="s">
        <v>449</v>
      </c>
      <c r="N3" s="8" t="s">
        <v>450</v>
      </c>
      <c r="O3" s="8" t="s">
        <v>451</v>
      </c>
      <c r="P3" s="8" t="s">
        <v>452</v>
      </c>
      <c r="Q3" s="8" t="s">
        <v>453</v>
      </c>
      <c r="R3" s="8" t="s">
        <v>454</v>
      </c>
      <c r="S3" s="8" t="s">
        <v>455</v>
      </c>
      <c r="T3" s="8" t="s">
        <v>456</v>
      </c>
      <c r="U3" s="8" t="s">
        <v>457</v>
      </c>
      <c r="V3" s="8" t="s">
        <v>458</v>
      </c>
      <c r="W3" s="8" t="s">
        <v>459</v>
      </c>
      <c r="X3" s="8" t="s">
        <v>460</v>
      </c>
      <c r="Y3" s="8" t="s">
        <v>461</v>
      </c>
      <c r="Z3" s="8" t="s">
        <v>462</v>
      </c>
      <c r="AA3" s="14"/>
      <c r="AB3" s="1" t="s">
        <v>440</v>
      </c>
    </row>
    <row r="4" spans="1:28" x14ac:dyDescent="0.3">
      <c r="A4" s="30">
        <v>2</v>
      </c>
      <c r="B4" s="1"/>
      <c r="C4">
        <v>1</v>
      </c>
      <c r="D4" s="1"/>
      <c r="E4" s="2">
        <v>1</v>
      </c>
      <c r="F4">
        <v>1</v>
      </c>
      <c r="G4">
        <v>1</v>
      </c>
      <c r="H4">
        <v>1</v>
      </c>
      <c r="I4">
        <v>1</v>
      </c>
      <c r="J4">
        <v>2</v>
      </c>
      <c r="K4">
        <v>1</v>
      </c>
      <c r="L4">
        <v>2</v>
      </c>
      <c r="M4">
        <v>2</v>
      </c>
      <c r="N4">
        <v>1</v>
      </c>
      <c r="O4">
        <v>1</v>
      </c>
      <c r="P4">
        <v>1</v>
      </c>
      <c r="Q4">
        <v>1</v>
      </c>
      <c r="R4">
        <v>1</v>
      </c>
      <c r="S4">
        <v>2</v>
      </c>
      <c r="T4">
        <v>1</v>
      </c>
      <c r="U4">
        <v>2</v>
      </c>
      <c r="V4">
        <v>2</v>
      </c>
      <c r="W4">
        <v>1</v>
      </c>
      <c r="X4">
        <v>1</v>
      </c>
      <c r="Y4">
        <v>2</v>
      </c>
      <c r="Z4">
        <v>1</v>
      </c>
      <c r="AA4">
        <f>SUMIF(F4:Z4, 1)</f>
        <v>14</v>
      </c>
      <c r="AB4" s="1"/>
    </row>
    <row r="5" spans="1:28" x14ac:dyDescent="0.3">
      <c r="A5" s="30">
        <v>3</v>
      </c>
      <c r="B5" s="1"/>
      <c r="C5">
        <v>1</v>
      </c>
      <c r="D5" s="1"/>
      <c r="E5" s="2">
        <v>1</v>
      </c>
      <c r="F5">
        <v>1</v>
      </c>
      <c r="G5">
        <v>1</v>
      </c>
      <c r="H5">
        <v>1</v>
      </c>
      <c r="I5">
        <v>1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1</v>
      </c>
      <c r="Q5">
        <v>1</v>
      </c>
      <c r="R5">
        <v>1</v>
      </c>
      <c r="S5">
        <v>2</v>
      </c>
      <c r="T5">
        <v>1</v>
      </c>
      <c r="U5">
        <v>2</v>
      </c>
      <c r="V5">
        <v>1</v>
      </c>
      <c r="W5">
        <v>2</v>
      </c>
      <c r="X5">
        <v>1</v>
      </c>
      <c r="Y5">
        <v>2</v>
      </c>
      <c r="Z5">
        <v>2</v>
      </c>
      <c r="AA5">
        <f t="shared" ref="AA5:AA68" si="0">SUMIF(F5:Z5, 1)</f>
        <v>13</v>
      </c>
      <c r="AB5" s="1"/>
    </row>
    <row r="6" spans="1:28" x14ac:dyDescent="0.3">
      <c r="A6" s="30">
        <v>4</v>
      </c>
      <c r="B6" s="1"/>
      <c r="C6">
        <v>1</v>
      </c>
      <c r="D6" s="1"/>
      <c r="E6" s="2">
        <v>1</v>
      </c>
      <c r="F6">
        <v>1</v>
      </c>
      <c r="G6">
        <v>1</v>
      </c>
      <c r="H6">
        <v>1</v>
      </c>
      <c r="I6">
        <v>2</v>
      </c>
      <c r="J6">
        <v>1</v>
      </c>
      <c r="K6">
        <v>1</v>
      </c>
      <c r="L6">
        <v>2</v>
      </c>
      <c r="M6">
        <v>2</v>
      </c>
      <c r="N6">
        <v>1</v>
      </c>
      <c r="O6">
        <v>1</v>
      </c>
      <c r="P6">
        <v>1</v>
      </c>
      <c r="Q6">
        <v>1</v>
      </c>
      <c r="R6">
        <v>1</v>
      </c>
      <c r="S6">
        <v>2</v>
      </c>
      <c r="T6">
        <v>1</v>
      </c>
      <c r="U6">
        <v>2</v>
      </c>
      <c r="V6">
        <v>1</v>
      </c>
      <c r="W6">
        <v>1</v>
      </c>
      <c r="X6">
        <v>1</v>
      </c>
      <c r="Y6">
        <v>2</v>
      </c>
      <c r="Z6">
        <v>1</v>
      </c>
      <c r="AA6">
        <f t="shared" si="0"/>
        <v>15</v>
      </c>
      <c r="AB6" s="1"/>
    </row>
    <row r="7" spans="1:28" x14ac:dyDescent="0.3">
      <c r="A7" s="30">
        <v>6</v>
      </c>
      <c r="B7" s="1"/>
      <c r="C7">
        <v>1</v>
      </c>
      <c r="D7" s="1"/>
      <c r="E7" s="2">
        <v>1</v>
      </c>
      <c r="F7">
        <v>1</v>
      </c>
      <c r="G7">
        <v>1</v>
      </c>
      <c r="H7">
        <v>1</v>
      </c>
      <c r="I7">
        <v>1</v>
      </c>
      <c r="J7">
        <v>2</v>
      </c>
      <c r="K7">
        <v>1</v>
      </c>
      <c r="L7">
        <v>2</v>
      </c>
      <c r="M7">
        <v>2</v>
      </c>
      <c r="N7">
        <v>1</v>
      </c>
      <c r="O7">
        <v>1</v>
      </c>
      <c r="P7">
        <v>1</v>
      </c>
      <c r="Q7">
        <v>1</v>
      </c>
      <c r="R7">
        <v>1</v>
      </c>
      <c r="S7">
        <v>2</v>
      </c>
      <c r="T7">
        <v>2</v>
      </c>
      <c r="U7">
        <v>2</v>
      </c>
      <c r="V7">
        <v>2</v>
      </c>
      <c r="W7">
        <v>1</v>
      </c>
      <c r="X7">
        <v>1</v>
      </c>
      <c r="Y7">
        <v>2</v>
      </c>
      <c r="Z7">
        <v>1</v>
      </c>
      <c r="AA7">
        <f t="shared" si="0"/>
        <v>13</v>
      </c>
      <c r="AB7" s="1"/>
    </row>
    <row r="8" spans="1:28" x14ac:dyDescent="0.3">
      <c r="A8" s="30">
        <v>7</v>
      </c>
      <c r="B8" s="1"/>
      <c r="C8">
        <v>1</v>
      </c>
      <c r="D8" s="1"/>
      <c r="E8" s="2">
        <v>1</v>
      </c>
      <c r="F8">
        <v>2</v>
      </c>
      <c r="G8">
        <v>1</v>
      </c>
      <c r="H8">
        <v>1</v>
      </c>
      <c r="I8">
        <v>2</v>
      </c>
      <c r="J8">
        <v>2</v>
      </c>
      <c r="K8">
        <v>1</v>
      </c>
      <c r="L8">
        <v>2</v>
      </c>
      <c r="M8">
        <v>2</v>
      </c>
      <c r="N8">
        <v>2</v>
      </c>
      <c r="O8">
        <v>1</v>
      </c>
      <c r="P8">
        <v>1</v>
      </c>
      <c r="Q8">
        <v>1</v>
      </c>
      <c r="R8">
        <v>1</v>
      </c>
      <c r="S8">
        <v>2</v>
      </c>
      <c r="T8">
        <v>1</v>
      </c>
      <c r="U8">
        <v>2</v>
      </c>
      <c r="V8">
        <v>2</v>
      </c>
      <c r="W8">
        <v>1</v>
      </c>
      <c r="X8">
        <v>1</v>
      </c>
      <c r="Y8">
        <v>2</v>
      </c>
      <c r="Z8">
        <v>1</v>
      </c>
      <c r="AA8">
        <f t="shared" si="0"/>
        <v>11</v>
      </c>
      <c r="AB8" s="1"/>
    </row>
    <row r="9" spans="1:28" x14ac:dyDescent="0.3">
      <c r="A9" s="30">
        <v>8</v>
      </c>
      <c r="B9" s="1"/>
      <c r="C9">
        <v>1</v>
      </c>
      <c r="D9" s="1"/>
      <c r="E9" s="2">
        <v>1</v>
      </c>
      <c r="F9">
        <v>1</v>
      </c>
      <c r="G9">
        <v>1</v>
      </c>
      <c r="H9">
        <v>1</v>
      </c>
      <c r="I9">
        <v>1</v>
      </c>
      <c r="J9">
        <v>2</v>
      </c>
      <c r="K9">
        <v>1</v>
      </c>
      <c r="L9">
        <v>2</v>
      </c>
      <c r="M9">
        <v>2</v>
      </c>
      <c r="N9">
        <v>2</v>
      </c>
      <c r="O9">
        <v>1</v>
      </c>
      <c r="P9">
        <v>1</v>
      </c>
      <c r="Q9">
        <v>1</v>
      </c>
      <c r="R9">
        <v>1</v>
      </c>
      <c r="S9">
        <v>2</v>
      </c>
      <c r="T9">
        <v>1</v>
      </c>
      <c r="U9">
        <v>2</v>
      </c>
      <c r="V9">
        <v>2</v>
      </c>
      <c r="W9">
        <v>1</v>
      </c>
      <c r="X9">
        <v>1</v>
      </c>
      <c r="Y9">
        <v>2</v>
      </c>
      <c r="Z9">
        <v>1</v>
      </c>
      <c r="AA9">
        <f t="shared" si="0"/>
        <v>13</v>
      </c>
      <c r="AB9" s="1"/>
    </row>
    <row r="10" spans="1:28" x14ac:dyDescent="0.3">
      <c r="A10" s="30">
        <v>9</v>
      </c>
      <c r="B10" s="1"/>
      <c r="C10">
        <v>1</v>
      </c>
      <c r="D10" s="1"/>
      <c r="E10" s="2">
        <v>1</v>
      </c>
      <c r="F10">
        <v>1</v>
      </c>
      <c r="G10">
        <v>1</v>
      </c>
      <c r="H10">
        <v>1</v>
      </c>
      <c r="I10">
        <v>1</v>
      </c>
      <c r="J10">
        <v>2</v>
      </c>
      <c r="K10">
        <v>1</v>
      </c>
      <c r="L10">
        <v>2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>
        <v>2</v>
      </c>
      <c r="V10">
        <v>2</v>
      </c>
      <c r="W10">
        <v>2</v>
      </c>
      <c r="X10">
        <v>1</v>
      </c>
      <c r="Y10">
        <v>2</v>
      </c>
      <c r="Z10">
        <v>1</v>
      </c>
      <c r="AA10">
        <f t="shared" si="0"/>
        <v>13</v>
      </c>
      <c r="AB10" s="1"/>
    </row>
    <row r="11" spans="1:28" x14ac:dyDescent="0.3">
      <c r="A11" s="30">
        <v>10</v>
      </c>
      <c r="B11" s="1"/>
      <c r="C11">
        <v>1</v>
      </c>
      <c r="D11" s="1"/>
      <c r="E11" s="2">
        <v>1</v>
      </c>
      <c r="F11">
        <v>1</v>
      </c>
      <c r="G11">
        <v>1</v>
      </c>
      <c r="H11">
        <v>1</v>
      </c>
      <c r="I11">
        <v>2</v>
      </c>
      <c r="J11">
        <v>2</v>
      </c>
      <c r="K11">
        <v>1</v>
      </c>
      <c r="L11">
        <v>1</v>
      </c>
      <c r="M11">
        <v>2</v>
      </c>
      <c r="N11">
        <v>1</v>
      </c>
      <c r="O11">
        <v>1</v>
      </c>
      <c r="P11">
        <v>1</v>
      </c>
      <c r="Q11">
        <v>1</v>
      </c>
      <c r="R11">
        <v>1</v>
      </c>
      <c r="S11">
        <v>2</v>
      </c>
      <c r="T11">
        <v>1</v>
      </c>
      <c r="U11">
        <v>2</v>
      </c>
      <c r="V11">
        <v>2</v>
      </c>
      <c r="W11">
        <v>1</v>
      </c>
      <c r="X11">
        <v>1</v>
      </c>
      <c r="Y11">
        <v>2</v>
      </c>
      <c r="Z11">
        <v>1</v>
      </c>
      <c r="AA11">
        <f t="shared" si="0"/>
        <v>14</v>
      </c>
      <c r="AB11" s="1"/>
    </row>
    <row r="12" spans="1:28" x14ac:dyDescent="0.3">
      <c r="A12" s="30">
        <v>11</v>
      </c>
      <c r="B12" s="1"/>
      <c r="C12">
        <v>1</v>
      </c>
      <c r="D12" s="1"/>
      <c r="E12" s="2">
        <v>1</v>
      </c>
      <c r="F12">
        <v>1</v>
      </c>
      <c r="G12">
        <v>1</v>
      </c>
      <c r="H12">
        <v>1</v>
      </c>
      <c r="I12">
        <v>1</v>
      </c>
      <c r="J12">
        <v>2</v>
      </c>
      <c r="K12">
        <v>1</v>
      </c>
      <c r="L12">
        <v>2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2</v>
      </c>
      <c r="T12">
        <v>1</v>
      </c>
      <c r="U12">
        <v>2</v>
      </c>
      <c r="V12">
        <v>2</v>
      </c>
      <c r="W12">
        <v>1</v>
      </c>
      <c r="X12">
        <v>1</v>
      </c>
      <c r="Y12">
        <v>2</v>
      </c>
      <c r="Z12">
        <v>1</v>
      </c>
      <c r="AA12">
        <f t="shared" si="0"/>
        <v>14</v>
      </c>
      <c r="AB12" s="1"/>
    </row>
    <row r="13" spans="1:28" x14ac:dyDescent="0.3">
      <c r="A13" s="30">
        <v>12</v>
      </c>
      <c r="B13" s="1"/>
      <c r="C13">
        <v>1</v>
      </c>
      <c r="D13" s="1"/>
      <c r="E13" s="2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2</v>
      </c>
      <c r="L13">
        <v>2</v>
      </c>
      <c r="M13">
        <v>2</v>
      </c>
      <c r="N13">
        <v>2</v>
      </c>
      <c r="O13">
        <v>2</v>
      </c>
      <c r="P13">
        <v>1</v>
      </c>
      <c r="Q13">
        <v>1</v>
      </c>
      <c r="R13">
        <v>1</v>
      </c>
      <c r="S13">
        <v>2</v>
      </c>
      <c r="T13">
        <v>2</v>
      </c>
      <c r="U13">
        <v>2</v>
      </c>
      <c r="V13">
        <v>2</v>
      </c>
      <c r="W13">
        <v>1</v>
      </c>
      <c r="X13">
        <v>1</v>
      </c>
      <c r="Y13">
        <v>2</v>
      </c>
      <c r="Z13">
        <v>2</v>
      </c>
      <c r="AA13">
        <f t="shared" si="0"/>
        <v>10</v>
      </c>
      <c r="AB13" s="1"/>
    </row>
    <row r="14" spans="1:28" x14ac:dyDescent="0.3">
      <c r="A14" s="30">
        <v>14</v>
      </c>
      <c r="B14" s="1"/>
      <c r="C14">
        <v>1</v>
      </c>
      <c r="D14" s="1"/>
      <c r="E14" s="2">
        <v>1</v>
      </c>
      <c r="F14">
        <v>1</v>
      </c>
      <c r="G14">
        <v>1</v>
      </c>
      <c r="H14">
        <v>1</v>
      </c>
      <c r="I14">
        <v>2</v>
      </c>
      <c r="J14">
        <v>2</v>
      </c>
      <c r="K14">
        <v>1</v>
      </c>
      <c r="L14">
        <v>2</v>
      </c>
      <c r="M14">
        <v>2</v>
      </c>
      <c r="N14">
        <v>1</v>
      </c>
      <c r="O14">
        <v>1</v>
      </c>
      <c r="P14">
        <v>1</v>
      </c>
      <c r="Q14">
        <v>1</v>
      </c>
      <c r="R14">
        <v>1</v>
      </c>
      <c r="S14">
        <v>2</v>
      </c>
      <c r="T14">
        <v>1</v>
      </c>
      <c r="U14">
        <v>2</v>
      </c>
      <c r="V14">
        <v>2</v>
      </c>
      <c r="W14">
        <v>1</v>
      </c>
      <c r="X14">
        <v>1</v>
      </c>
      <c r="Y14">
        <v>2</v>
      </c>
      <c r="Z14">
        <v>1</v>
      </c>
      <c r="AA14">
        <f t="shared" si="0"/>
        <v>13</v>
      </c>
      <c r="AB14" s="1"/>
    </row>
    <row r="15" spans="1:28" x14ac:dyDescent="0.3">
      <c r="A15" s="30">
        <v>24</v>
      </c>
      <c r="B15" s="1"/>
      <c r="C15">
        <v>1</v>
      </c>
      <c r="D15" s="1"/>
      <c r="E15" s="32">
        <v>1</v>
      </c>
      <c r="F15" s="31">
        <v>1</v>
      </c>
      <c r="G15" s="31">
        <v>1</v>
      </c>
      <c r="H15" s="31">
        <v>1</v>
      </c>
      <c r="I15" s="31" t="s">
        <v>668</v>
      </c>
      <c r="J15" s="31">
        <v>2</v>
      </c>
      <c r="K15" s="31">
        <v>1</v>
      </c>
      <c r="L15" s="31">
        <v>2</v>
      </c>
      <c r="M15" s="31">
        <v>2</v>
      </c>
      <c r="N15" s="31">
        <v>2</v>
      </c>
      <c r="O15" s="31">
        <v>2</v>
      </c>
      <c r="P15" s="31">
        <v>1</v>
      </c>
      <c r="Q15" s="31">
        <v>1</v>
      </c>
      <c r="R15" s="31">
        <v>1</v>
      </c>
      <c r="S15" s="31">
        <v>2</v>
      </c>
      <c r="T15" s="31">
        <v>1</v>
      </c>
      <c r="U15" s="31">
        <v>2</v>
      </c>
      <c r="V15" s="31">
        <v>2</v>
      </c>
      <c r="W15" s="31">
        <v>2</v>
      </c>
      <c r="X15" s="31">
        <v>1</v>
      </c>
      <c r="Y15" s="31">
        <v>2</v>
      </c>
      <c r="Z15" s="31">
        <v>1</v>
      </c>
      <c r="AB15" s="1"/>
    </row>
    <row r="16" spans="1:28" x14ac:dyDescent="0.3">
      <c r="A16" s="30">
        <v>25</v>
      </c>
      <c r="B16" s="1"/>
      <c r="C16">
        <v>1</v>
      </c>
      <c r="D16" s="1"/>
      <c r="E16" s="2">
        <v>1</v>
      </c>
      <c r="F16">
        <v>1</v>
      </c>
      <c r="G16">
        <v>1</v>
      </c>
      <c r="H16">
        <v>1</v>
      </c>
      <c r="I16">
        <v>2</v>
      </c>
      <c r="J16">
        <v>2</v>
      </c>
      <c r="K16">
        <v>1</v>
      </c>
      <c r="L16">
        <v>2</v>
      </c>
      <c r="M16">
        <v>2</v>
      </c>
      <c r="N16">
        <v>1</v>
      </c>
      <c r="O16">
        <v>2</v>
      </c>
      <c r="P16">
        <v>1</v>
      </c>
      <c r="Q16">
        <v>1</v>
      </c>
      <c r="R16">
        <v>1</v>
      </c>
      <c r="S16">
        <v>2</v>
      </c>
      <c r="T16">
        <v>1</v>
      </c>
      <c r="U16">
        <v>2</v>
      </c>
      <c r="V16">
        <v>2</v>
      </c>
      <c r="W16">
        <v>1</v>
      </c>
      <c r="X16">
        <v>1</v>
      </c>
      <c r="Y16">
        <v>2</v>
      </c>
      <c r="Z16">
        <v>1</v>
      </c>
      <c r="AA16">
        <f t="shared" si="0"/>
        <v>12</v>
      </c>
      <c r="AB16" s="1"/>
    </row>
    <row r="17" spans="1:28" x14ac:dyDescent="0.3">
      <c r="A17" s="30">
        <v>26</v>
      </c>
      <c r="B17" s="1"/>
      <c r="C17">
        <v>1</v>
      </c>
      <c r="D17" s="1"/>
      <c r="E17" s="2">
        <v>1</v>
      </c>
      <c r="F17">
        <v>1</v>
      </c>
      <c r="G17">
        <v>1</v>
      </c>
      <c r="H17">
        <v>1</v>
      </c>
      <c r="I17">
        <v>2</v>
      </c>
      <c r="J17">
        <v>2</v>
      </c>
      <c r="K17">
        <v>1</v>
      </c>
      <c r="L17">
        <v>2</v>
      </c>
      <c r="M17">
        <v>2</v>
      </c>
      <c r="N17">
        <v>2</v>
      </c>
      <c r="O17">
        <v>2</v>
      </c>
      <c r="P17">
        <v>1</v>
      </c>
      <c r="Q17">
        <v>2</v>
      </c>
      <c r="R17">
        <v>1</v>
      </c>
      <c r="S17">
        <v>2</v>
      </c>
      <c r="T17">
        <v>2</v>
      </c>
      <c r="U17">
        <v>2</v>
      </c>
      <c r="V17">
        <v>2</v>
      </c>
      <c r="W17">
        <v>2</v>
      </c>
      <c r="X17">
        <v>1</v>
      </c>
      <c r="Y17">
        <v>2</v>
      </c>
      <c r="Z17">
        <v>2</v>
      </c>
      <c r="AA17">
        <f t="shared" si="0"/>
        <v>7</v>
      </c>
      <c r="AB17" s="1"/>
    </row>
    <row r="18" spans="1:28" x14ac:dyDescent="0.3">
      <c r="A18" s="30">
        <v>27</v>
      </c>
      <c r="B18" s="1"/>
      <c r="C18">
        <v>1</v>
      </c>
      <c r="D18" s="1"/>
      <c r="E18" s="2">
        <v>1</v>
      </c>
      <c r="F18">
        <v>1</v>
      </c>
      <c r="G18">
        <v>2</v>
      </c>
      <c r="H18">
        <v>1</v>
      </c>
      <c r="I18">
        <v>1</v>
      </c>
      <c r="J18">
        <v>2</v>
      </c>
      <c r="K18">
        <v>1</v>
      </c>
      <c r="L18">
        <v>2</v>
      </c>
      <c r="M18">
        <v>2</v>
      </c>
      <c r="N18">
        <v>2</v>
      </c>
      <c r="O18">
        <v>1</v>
      </c>
      <c r="P18">
        <v>1</v>
      </c>
      <c r="Q18">
        <v>1</v>
      </c>
      <c r="R18">
        <v>1</v>
      </c>
      <c r="S18">
        <v>2</v>
      </c>
      <c r="T18">
        <v>1</v>
      </c>
      <c r="U18">
        <v>2</v>
      </c>
      <c r="V18">
        <v>2</v>
      </c>
      <c r="W18">
        <v>1</v>
      </c>
      <c r="X18">
        <v>1</v>
      </c>
      <c r="Y18">
        <v>2</v>
      </c>
      <c r="Z18">
        <v>2</v>
      </c>
      <c r="AA18">
        <f t="shared" si="0"/>
        <v>11</v>
      </c>
      <c r="AB18" s="1"/>
    </row>
    <row r="19" spans="1:28" x14ac:dyDescent="0.3">
      <c r="A19" s="30">
        <v>37</v>
      </c>
      <c r="B19" s="1"/>
      <c r="C19">
        <v>1</v>
      </c>
      <c r="D19" s="1"/>
      <c r="E19" s="2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f t="shared" si="0"/>
        <v>21</v>
      </c>
      <c r="AB19" s="1"/>
    </row>
    <row r="20" spans="1:28" x14ac:dyDescent="0.3">
      <c r="A20" s="30">
        <v>38</v>
      </c>
      <c r="B20" s="1"/>
      <c r="C20">
        <v>1</v>
      </c>
      <c r="D20" s="1"/>
      <c r="E20" s="2">
        <v>1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2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2</v>
      </c>
      <c r="W20">
        <v>2</v>
      </c>
      <c r="X20">
        <v>1</v>
      </c>
      <c r="Y20">
        <v>2</v>
      </c>
      <c r="Z20">
        <v>2</v>
      </c>
      <c r="AA20">
        <f t="shared" si="0"/>
        <v>12</v>
      </c>
      <c r="AB20" s="1"/>
    </row>
    <row r="21" spans="1:28" x14ac:dyDescent="0.3">
      <c r="A21" s="30">
        <v>39</v>
      </c>
      <c r="B21" s="1"/>
      <c r="C21">
        <v>1</v>
      </c>
      <c r="D21" s="1"/>
      <c r="E21" s="2">
        <v>1</v>
      </c>
      <c r="F21">
        <v>1</v>
      </c>
      <c r="G21">
        <v>1</v>
      </c>
      <c r="H21">
        <v>1</v>
      </c>
      <c r="I21">
        <v>2</v>
      </c>
      <c r="J21">
        <v>1</v>
      </c>
      <c r="K21">
        <v>1</v>
      </c>
      <c r="L21">
        <v>2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1</v>
      </c>
      <c r="U21">
        <v>2</v>
      </c>
      <c r="V21">
        <v>2</v>
      </c>
      <c r="W21">
        <v>1</v>
      </c>
      <c r="X21">
        <v>1</v>
      </c>
      <c r="Y21">
        <v>2</v>
      </c>
      <c r="Z21">
        <v>1</v>
      </c>
      <c r="AA21">
        <f t="shared" si="0"/>
        <v>14</v>
      </c>
      <c r="AB21" s="1"/>
    </row>
    <row r="22" spans="1:28" x14ac:dyDescent="0.3">
      <c r="A22" s="30">
        <v>40</v>
      </c>
      <c r="B22" s="1"/>
      <c r="C22">
        <v>1</v>
      </c>
      <c r="D22" s="1"/>
      <c r="E22" s="2">
        <v>1</v>
      </c>
      <c r="F22">
        <v>1</v>
      </c>
      <c r="G22">
        <v>1</v>
      </c>
      <c r="H22">
        <v>1</v>
      </c>
      <c r="I22">
        <v>1</v>
      </c>
      <c r="J22">
        <v>2</v>
      </c>
      <c r="K22">
        <v>1</v>
      </c>
      <c r="L22">
        <v>2</v>
      </c>
      <c r="M22">
        <v>2</v>
      </c>
      <c r="N22">
        <v>2</v>
      </c>
      <c r="O22">
        <v>2</v>
      </c>
      <c r="P22">
        <v>1</v>
      </c>
      <c r="Q22">
        <v>1</v>
      </c>
      <c r="R22">
        <v>1</v>
      </c>
      <c r="S22">
        <v>2</v>
      </c>
      <c r="T22">
        <v>1</v>
      </c>
      <c r="U22">
        <v>2</v>
      </c>
      <c r="V22">
        <v>2</v>
      </c>
      <c r="W22">
        <v>1</v>
      </c>
      <c r="X22">
        <v>1</v>
      </c>
      <c r="Y22">
        <v>2</v>
      </c>
      <c r="Z22">
        <v>2</v>
      </c>
      <c r="AA22">
        <f t="shared" si="0"/>
        <v>11</v>
      </c>
      <c r="AB22" s="1"/>
    </row>
    <row r="23" spans="1:28" x14ac:dyDescent="0.3">
      <c r="A23" s="30">
        <v>41</v>
      </c>
      <c r="B23" s="1"/>
      <c r="C23">
        <v>1</v>
      </c>
      <c r="D23" s="1"/>
      <c r="E23" s="2">
        <v>1</v>
      </c>
      <c r="F23">
        <v>1</v>
      </c>
      <c r="G23">
        <v>1</v>
      </c>
      <c r="H23">
        <v>1</v>
      </c>
      <c r="I23">
        <v>2</v>
      </c>
      <c r="J23">
        <v>1</v>
      </c>
      <c r="K23">
        <v>1</v>
      </c>
      <c r="L23">
        <v>2</v>
      </c>
      <c r="M23">
        <v>2</v>
      </c>
      <c r="N23">
        <v>1</v>
      </c>
      <c r="O23">
        <v>1</v>
      </c>
      <c r="P23">
        <v>1</v>
      </c>
      <c r="Q23">
        <v>1</v>
      </c>
      <c r="R23">
        <v>1</v>
      </c>
      <c r="S23">
        <v>2</v>
      </c>
      <c r="T23">
        <v>1</v>
      </c>
      <c r="U23">
        <v>2</v>
      </c>
      <c r="V23">
        <v>1</v>
      </c>
      <c r="W23">
        <v>1</v>
      </c>
      <c r="X23">
        <v>1</v>
      </c>
      <c r="Y23">
        <v>2</v>
      </c>
      <c r="Z23">
        <v>2</v>
      </c>
      <c r="AA23">
        <f t="shared" si="0"/>
        <v>14</v>
      </c>
      <c r="AB23" s="1"/>
    </row>
    <row r="24" spans="1:28" x14ac:dyDescent="0.3">
      <c r="A24" s="30">
        <v>42</v>
      </c>
      <c r="B24" s="1"/>
      <c r="C24">
        <v>1</v>
      </c>
      <c r="D24" s="1"/>
      <c r="E24" s="2">
        <v>1</v>
      </c>
      <c r="F24">
        <v>2</v>
      </c>
      <c r="G24">
        <v>1</v>
      </c>
      <c r="H24">
        <v>1</v>
      </c>
      <c r="I24">
        <v>1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1</v>
      </c>
      <c r="Q24">
        <v>1</v>
      </c>
      <c r="R24">
        <v>1</v>
      </c>
      <c r="S24">
        <v>2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1</v>
      </c>
      <c r="AA24">
        <f t="shared" si="0"/>
        <v>13</v>
      </c>
      <c r="AB24" s="1"/>
    </row>
    <row r="25" spans="1:28" x14ac:dyDescent="0.3">
      <c r="A25" s="30">
        <v>43</v>
      </c>
      <c r="B25" s="1"/>
      <c r="C25">
        <v>1</v>
      </c>
      <c r="D25" s="1"/>
      <c r="E25" s="2">
        <v>1</v>
      </c>
      <c r="F25">
        <v>2</v>
      </c>
      <c r="G25">
        <v>1</v>
      </c>
      <c r="H25">
        <v>1</v>
      </c>
      <c r="I25">
        <v>1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1</v>
      </c>
      <c r="Q25">
        <v>1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1</v>
      </c>
      <c r="Y25">
        <v>2</v>
      </c>
      <c r="Z25">
        <v>2</v>
      </c>
      <c r="AA25">
        <f t="shared" si="0"/>
        <v>6</v>
      </c>
      <c r="AB25" s="1"/>
    </row>
    <row r="26" spans="1:28" x14ac:dyDescent="0.3">
      <c r="A26" s="30">
        <v>44</v>
      </c>
      <c r="B26" s="1"/>
      <c r="C26">
        <v>1</v>
      </c>
      <c r="D26" s="1"/>
      <c r="E26" s="32">
        <v>1</v>
      </c>
      <c r="F26" s="31">
        <v>1</v>
      </c>
      <c r="G26" s="31">
        <v>1</v>
      </c>
      <c r="H26" s="31">
        <v>1</v>
      </c>
      <c r="I26" s="31">
        <v>1</v>
      </c>
      <c r="J26" s="31">
        <v>1</v>
      </c>
      <c r="K26" s="31">
        <v>1</v>
      </c>
      <c r="L26" s="31" t="s">
        <v>668</v>
      </c>
      <c r="M26" s="31" t="s">
        <v>668</v>
      </c>
      <c r="N26" s="31" t="s">
        <v>668</v>
      </c>
      <c r="O26" s="31">
        <v>1</v>
      </c>
      <c r="P26" s="31">
        <v>1</v>
      </c>
      <c r="Q26" s="31">
        <v>1</v>
      </c>
      <c r="R26" s="31">
        <v>1</v>
      </c>
      <c r="S26" s="31" t="s">
        <v>668</v>
      </c>
      <c r="T26" s="31">
        <v>1</v>
      </c>
      <c r="U26" s="31" t="s">
        <v>668</v>
      </c>
      <c r="V26" s="31">
        <v>1</v>
      </c>
      <c r="W26" s="31">
        <v>1</v>
      </c>
      <c r="X26" s="31">
        <v>1</v>
      </c>
      <c r="Y26" s="31" t="s">
        <v>668</v>
      </c>
      <c r="Z26" s="31">
        <v>1</v>
      </c>
      <c r="AB26" s="1"/>
    </row>
    <row r="27" spans="1:28" x14ac:dyDescent="0.3">
      <c r="A27" s="30">
        <v>45</v>
      </c>
      <c r="B27" s="1"/>
      <c r="C27">
        <v>1</v>
      </c>
      <c r="D27" s="1"/>
      <c r="E27" s="2">
        <v>1</v>
      </c>
      <c r="F27">
        <v>1</v>
      </c>
      <c r="G27">
        <v>2</v>
      </c>
      <c r="H27">
        <v>1</v>
      </c>
      <c r="I27">
        <v>2</v>
      </c>
      <c r="J27">
        <v>1</v>
      </c>
      <c r="K27">
        <v>1</v>
      </c>
      <c r="L27">
        <v>1</v>
      </c>
      <c r="M27">
        <v>2</v>
      </c>
      <c r="N27">
        <v>1</v>
      </c>
      <c r="O27">
        <v>1</v>
      </c>
      <c r="P27">
        <v>1</v>
      </c>
      <c r="Q27">
        <v>1</v>
      </c>
      <c r="R27">
        <v>1</v>
      </c>
      <c r="S27">
        <v>2</v>
      </c>
      <c r="T27">
        <v>1</v>
      </c>
      <c r="U27">
        <v>2</v>
      </c>
      <c r="V27">
        <v>1</v>
      </c>
      <c r="W27">
        <v>1</v>
      </c>
      <c r="X27">
        <v>1</v>
      </c>
      <c r="Y27">
        <v>2</v>
      </c>
      <c r="Z27">
        <v>1</v>
      </c>
      <c r="AA27">
        <f t="shared" si="0"/>
        <v>15</v>
      </c>
      <c r="AB27" s="1"/>
    </row>
    <row r="28" spans="1:28" x14ac:dyDescent="0.3">
      <c r="A28" s="30">
        <v>46</v>
      </c>
      <c r="B28" s="1"/>
      <c r="C28">
        <v>1</v>
      </c>
      <c r="D28" s="1"/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2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2</v>
      </c>
      <c r="U28">
        <v>1</v>
      </c>
      <c r="V28">
        <v>2</v>
      </c>
      <c r="W28">
        <v>1</v>
      </c>
      <c r="X28">
        <v>1</v>
      </c>
      <c r="Y28">
        <v>2</v>
      </c>
      <c r="Z28">
        <v>2</v>
      </c>
      <c r="AA28">
        <f t="shared" si="0"/>
        <v>15</v>
      </c>
      <c r="AB28" s="1"/>
    </row>
    <row r="29" spans="1:28" x14ac:dyDescent="0.3">
      <c r="A29" s="30">
        <v>47</v>
      </c>
      <c r="B29" s="1"/>
      <c r="C29">
        <v>1</v>
      </c>
      <c r="D29" s="1"/>
      <c r="E29" s="2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2</v>
      </c>
      <c r="M29">
        <v>2</v>
      </c>
      <c r="N29">
        <v>1</v>
      </c>
      <c r="O29">
        <v>1</v>
      </c>
      <c r="P29">
        <v>1</v>
      </c>
      <c r="Q29">
        <v>1</v>
      </c>
      <c r="R29">
        <v>1</v>
      </c>
      <c r="S29">
        <v>2</v>
      </c>
      <c r="T29">
        <v>1</v>
      </c>
      <c r="U29">
        <v>1</v>
      </c>
      <c r="V29">
        <v>2</v>
      </c>
      <c r="W29">
        <v>1</v>
      </c>
      <c r="X29">
        <v>1</v>
      </c>
      <c r="Y29">
        <v>2</v>
      </c>
      <c r="Z29">
        <v>1</v>
      </c>
      <c r="AA29">
        <f t="shared" si="0"/>
        <v>16</v>
      </c>
      <c r="AB29" s="1"/>
    </row>
    <row r="30" spans="1:28" x14ac:dyDescent="0.3">
      <c r="A30" s="30">
        <v>48</v>
      </c>
      <c r="B30" s="1"/>
      <c r="C30">
        <v>1</v>
      </c>
      <c r="D30" s="1"/>
      <c r="E30" s="2">
        <v>1</v>
      </c>
      <c r="F30">
        <v>1</v>
      </c>
      <c r="G30">
        <v>1</v>
      </c>
      <c r="H30">
        <v>1</v>
      </c>
      <c r="I30">
        <v>1</v>
      </c>
      <c r="J30">
        <v>2</v>
      </c>
      <c r="K30">
        <v>1</v>
      </c>
      <c r="L30">
        <v>2</v>
      </c>
      <c r="M30">
        <v>2</v>
      </c>
      <c r="N30">
        <v>1</v>
      </c>
      <c r="O30">
        <v>1</v>
      </c>
      <c r="P30">
        <v>1</v>
      </c>
      <c r="Q30">
        <v>1</v>
      </c>
      <c r="R30">
        <v>1</v>
      </c>
      <c r="S30">
        <v>2</v>
      </c>
      <c r="T30">
        <v>2</v>
      </c>
      <c r="U30">
        <v>2</v>
      </c>
      <c r="V30">
        <v>2</v>
      </c>
      <c r="W30">
        <v>1</v>
      </c>
      <c r="X30">
        <v>1</v>
      </c>
      <c r="Y30">
        <v>2</v>
      </c>
      <c r="Z30">
        <v>2</v>
      </c>
      <c r="AA30">
        <f t="shared" si="0"/>
        <v>12</v>
      </c>
      <c r="AB30" s="1"/>
    </row>
    <row r="31" spans="1:28" x14ac:dyDescent="0.3">
      <c r="A31" s="30">
        <v>49</v>
      </c>
      <c r="B31" s="1"/>
      <c r="C31">
        <v>1</v>
      </c>
      <c r="D31" s="1"/>
      <c r="E31" s="2">
        <v>1</v>
      </c>
      <c r="F31">
        <v>1</v>
      </c>
      <c r="G31">
        <v>1</v>
      </c>
      <c r="H31">
        <v>1</v>
      </c>
      <c r="I31">
        <v>2</v>
      </c>
      <c r="J31">
        <v>2</v>
      </c>
      <c r="K31">
        <v>1</v>
      </c>
      <c r="L31">
        <v>2</v>
      </c>
      <c r="M31">
        <v>2</v>
      </c>
      <c r="N31">
        <v>1</v>
      </c>
      <c r="O31">
        <v>2</v>
      </c>
      <c r="P31">
        <v>2</v>
      </c>
      <c r="Q31">
        <v>1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1</v>
      </c>
      <c r="Y31">
        <v>2</v>
      </c>
      <c r="Z31">
        <v>2</v>
      </c>
      <c r="AA31">
        <f t="shared" si="0"/>
        <v>7</v>
      </c>
      <c r="AB31" s="1"/>
    </row>
    <row r="32" spans="1:28" x14ac:dyDescent="0.3">
      <c r="A32" s="30">
        <v>50</v>
      </c>
      <c r="B32" s="1"/>
      <c r="C32">
        <v>1</v>
      </c>
      <c r="D32" s="1"/>
      <c r="E32" s="32" t="s">
        <v>668</v>
      </c>
      <c r="F32" s="31" t="s">
        <v>668</v>
      </c>
      <c r="G32" s="31" t="s">
        <v>668</v>
      </c>
      <c r="H32" s="31" t="s">
        <v>668</v>
      </c>
      <c r="I32" s="31" t="s">
        <v>668</v>
      </c>
      <c r="J32" s="31" t="s">
        <v>668</v>
      </c>
      <c r="K32" s="31" t="s">
        <v>668</v>
      </c>
      <c r="L32" s="31" t="s">
        <v>668</v>
      </c>
      <c r="M32" s="31" t="s">
        <v>668</v>
      </c>
      <c r="N32" s="31" t="s">
        <v>668</v>
      </c>
      <c r="O32" s="31" t="s">
        <v>668</v>
      </c>
      <c r="P32" s="31" t="s">
        <v>668</v>
      </c>
      <c r="Q32" s="31" t="s">
        <v>668</v>
      </c>
      <c r="R32" s="31" t="s">
        <v>668</v>
      </c>
      <c r="S32" s="31" t="s">
        <v>668</v>
      </c>
      <c r="T32" s="31" t="s">
        <v>668</v>
      </c>
      <c r="U32" s="31" t="s">
        <v>668</v>
      </c>
      <c r="V32" s="31" t="s">
        <v>668</v>
      </c>
      <c r="W32" s="31" t="s">
        <v>668</v>
      </c>
      <c r="X32" s="31" t="s">
        <v>668</v>
      </c>
      <c r="Y32" s="31" t="s">
        <v>668</v>
      </c>
      <c r="Z32" s="31" t="s">
        <v>668</v>
      </c>
      <c r="AB32" s="1"/>
    </row>
    <row r="33" spans="1:28" x14ac:dyDescent="0.3">
      <c r="A33" s="30">
        <v>51</v>
      </c>
      <c r="B33" s="1"/>
      <c r="C33">
        <v>1</v>
      </c>
      <c r="D33" s="1"/>
      <c r="E33" s="2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2</v>
      </c>
      <c r="M33">
        <v>2</v>
      </c>
      <c r="N33">
        <v>1</v>
      </c>
      <c r="O33">
        <v>1</v>
      </c>
      <c r="P33">
        <v>1</v>
      </c>
      <c r="Q33">
        <v>1</v>
      </c>
      <c r="R33">
        <v>1</v>
      </c>
      <c r="S33">
        <v>2</v>
      </c>
      <c r="T33">
        <v>1</v>
      </c>
      <c r="U33">
        <v>2</v>
      </c>
      <c r="V33">
        <v>1</v>
      </c>
      <c r="W33">
        <v>1</v>
      </c>
      <c r="X33">
        <v>1</v>
      </c>
      <c r="Y33">
        <v>2</v>
      </c>
      <c r="Z33">
        <v>1</v>
      </c>
      <c r="AA33">
        <f t="shared" si="0"/>
        <v>16</v>
      </c>
      <c r="AB33" s="1"/>
    </row>
    <row r="34" spans="1:28" x14ac:dyDescent="0.3">
      <c r="A34" s="30">
        <v>52</v>
      </c>
      <c r="B34" s="1"/>
      <c r="C34">
        <v>1</v>
      </c>
      <c r="D34" s="1"/>
      <c r="E34" s="2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2</v>
      </c>
      <c r="M34">
        <v>2</v>
      </c>
      <c r="N34">
        <v>1</v>
      </c>
      <c r="O34">
        <v>1</v>
      </c>
      <c r="P34">
        <v>1</v>
      </c>
      <c r="Q34">
        <v>1</v>
      </c>
      <c r="R34">
        <v>1</v>
      </c>
      <c r="S34">
        <v>2</v>
      </c>
      <c r="T34">
        <v>1</v>
      </c>
      <c r="U34">
        <v>2</v>
      </c>
      <c r="V34">
        <v>2</v>
      </c>
      <c r="W34">
        <v>1</v>
      </c>
      <c r="X34">
        <v>1</v>
      </c>
      <c r="Y34">
        <v>2</v>
      </c>
      <c r="Z34">
        <v>1</v>
      </c>
      <c r="AA34">
        <f t="shared" si="0"/>
        <v>14</v>
      </c>
      <c r="AB34" s="1"/>
    </row>
    <row r="35" spans="1:28" x14ac:dyDescent="0.3">
      <c r="A35" s="30">
        <v>53</v>
      </c>
      <c r="B35" s="1"/>
      <c r="C35">
        <v>1</v>
      </c>
      <c r="D35" s="1"/>
      <c r="E35" s="2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2</v>
      </c>
      <c r="L35">
        <v>2</v>
      </c>
      <c r="M35">
        <v>2</v>
      </c>
      <c r="N35">
        <v>1</v>
      </c>
      <c r="O35">
        <v>2</v>
      </c>
      <c r="P35">
        <v>1</v>
      </c>
      <c r="Q35">
        <v>1</v>
      </c>
      <c r="R35">
        <v>1</v>
      </c>
      <c r="S35">
        <v>2</v>
      </c>
      <c r="T35">
        <v>1</v>
      </c>
      <c r="U35">
        <v>2</v>
      </c>
      <c r="V35">
        <v>2</v>
      </c>
      <c r="W35">
        <v>2</v>
      </c>
      <c r="X35">
        <v>1</v>
      </c>
      <c r="Y35">
        <v>2</v>
      </c>
      <c r="Z35">
        <v>2</v>
      </c>
      <c r="AA35">
        <f t="shared" si="0"/>
        <v>10</v>
      </c>
      <c r="AB35" s="1"/>
    </row>
    <row r="36" spans="1:28" x14ac:dyDescent="0.3">
      <c r="A36" s="30">
        <v>54</v>
      </c>
      <c r="B36" s="1"/>
      <c r="C36">
        <v>1</v>
      </c>
      <c r="D36" s="1"/>
      <c r="E36" s="2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1</v>
      </c>
      <c r="L36">
        <v>2</v>
      </c>
      <c r="M36">
        <v>2</v>
      </c>
      <c r="N36">
        <v>2</v>
      </c>
      <c r="O36">
        <v>2</v>
      </c>
      <c r="P36">
        <v>1</v>
      </c>
      <c r="Q36">
        <v>1</v>
      </c>
      <c r="R36">
        <v>1</v>
      </c>
      <c r="S36">
        <v>2</v>
      </c>
      <c r="T36">
        <v>1</v>
      </c>
      <c r="U36">
        <v>2</v>
      </c>
      <c r="V36">
        <v>2</v>
      </c>
      <c r="W36">
        <v>1</v>
      </c>
      <c r="X36">
        <v>1</v>
      </c>
      <c r="Y36">
        <v>2</v>
      </c>
      <c r="Z36">
        <v>1</v>
      </c>
      <c r="AA36">
        <f t="shared" si="0"/>
        <v>12</v>
      </c>
      <c r="AB36" s="1"/>
    </row>
    <row r="37" spans="1:28" x14ac:dyDescent="0.3">
      <c r="A37" s="30">
        <v>55</v>
      </c>
      <c r="B37" s="1"/>
      <c r="C37">
        <v>1</v>
      </c>
      <c r="D37" s="1"/>
      <c r="E37" s="2">
        <v>1</v>
      </c>
      <c r="F37">
        <v>1</v>
      </c>
      <c r="G37">
        <v>2</v>
      </c>
      <c r="H37">
        <v>1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1</v>
      </c>
      <c r="Q37">
        <v>1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1</v>
      </c>
      <c r="Y37">
        <v>2</v>
      </c>
      <c r="Z37">
        <v>2</v>
      </c>
      <c r="AA37">
        <f t="shared" si="0"/>
        <v>5</v>
      </c>
      <c r="AB37" s="1"/>
    </row>
    <row r="38" spans="1:28" x14ac:dyDescent="0.3">
      <c r="A38" s="30">
        <v>56</v>
      </c>
      <c r="B38" s="1"/>
      <c r="C38">
        <v>1</v>
      </c>
      <c r="D38" s="1"/>
      <c r="E38" s="2">
        <v>1</v>
      </c>
      <c r="F38">
        <v>2</v>
      </c>
      <c r="G38">
        <v>2</v>
      </c>
      <c r="H38">
        <v>1</v>
      </c>
      <c r="I38">
        <v>2</v>
      </c>
      <c r="J38">
        <v>2</v>
      </c>
      <c r="K38">
        <v>1</v>
      </c>
      <c r="L38">
        <v>2</v>
      </c>
      <c r="M38">
        <v>2</v>
      </c>
      <c r="N38">
        <v>2</v>
      </c>
      <c r="O38">
        <v>1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1</v>
      </c>
      <c r="Y38">
        <v>2</v>
      </c>
      <c r="Z38">
        <v>2</v>
      </c>
      <c r="AA38">
        <f t="shared" si="0"/>
        <v>4</v>
      </c>
      <c r="AB38" s="1"/>
    </row>
    <row r="39" spans="1:28" x14ac:dyDescent="0.3">
      <c r="A39" s="30">
        <v>57</v>
      </c>
      <c r="B39" s="1"/>
      <c r="C39">
        <v>1</v>
      </c>
      <c r="D39" s="1"/>
      <c r="E39" s="2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2</v>
      </c>
      <c r="Z39">
        <v>1</v>
      </c>
      <c r="AA39">
        <f t="shared" si="0"/>
        <v>19</v>
      </c>
      <c r="AB39" s="1"/>
    </row>
    <row r="40" spans="1:28" x14ac:dyDescent="0.3">
      <c r="A40" s="30">
        <v>79</v>
      </c>
      <c r="B40" s="1"/>
      <c r="C40">
        <v>1</v>
      </c>
      <c r="D40" s="1"/>
      <c r="E40" s="2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1</v>
      </c>
      <c r="L40">
        <v>1</v>
      </c>
      <c r="M40">
        <v>2</v>
      </c>
      <c r="N40">
        <v>1</v>
      </c>
      <c r="O40">
        <v>1</v>
      </c>
      <c r="P40">
        <v>1</v>
      </c>
      <c r="Q40">
        <v>1</v>
      </c>
      <c r="R40">
        <v>1</v>
      </c>
      <c r="S40">
        <v>2</v>
      </c>
      <c r="T40">
        <v>1</v>
      </c>
      <c r="U40">
        <v>2</v>
      </c>
      <c r="V40">
        <v>2</v>
      </c>
      <c r="W40">
        <v>1</v>
      </c>
      <c r="X40">
        <v>1</v>
      </c>
      <c r="Y40">
        <v>2</v>
      </c>
      <c r="Z40">
        <v>2</v>
      </c>
      <c r="AA40">
        <f t="shared" si="0"/>
        <v>14</v>
      </c>
      <c r="AB40" s="1"/>
    </row>
    <row r="41" spans="1:28" x14ac:dyDescent="0.3">
      <c r="A41" s="30">
        <v>82</v>
      </c>
      <c r="B41" s="1"/>
      <c r="C41">
        <v>1</v>
      </c>
      <c r="D41" s="1"/>
      <c r="E41" s="2">
        <v>1</v>
      </c>
      <c r="F41">
        <v>1</v>
      </c>
      <c r="G41">
        <v>1</v>
      </c>
      <c r="H41">
        <v>1</v>
      </c>
      <c r="I41">
        <v>1</v>
      </c>
      <c r="J41">
        <v>2</v>
      </c>
      <c r="K41">
        <v>1</v>
      </c>
      <c r="L41">
        <v>1</v>
      </c>
      <c r="M41">
        <v>1</v>
      </c>
      <c r="N41">
        <v>2</v>
      </c>
      <c r="O41">
        <v>2</v>
      </c>
      <c r="P41">
        <v>1</v>
      </c>
      <c r="Q41">
        <v>1</v>
      </c>
      <c r="R41">
        <v>1</v>
      </c>
      <c r="S41">
        <v>2</v>
      </c>
      <c r="T41">
        <v>1</v>
      </c>
      <c r="U41">
        <v>2</v>
      </c>
      <c r="V41">
        <v>2</v>
      </c>
      <c r="W41">
        <v>1</v>
      </c>
      <c r="X41">
        <v>1</v>
      </c>
      <c r="Y41">
        <v>2</v>
      </c>
      <c r="Z41">
        <v>1</v>
      </c>
      <c r="AA41">
        <f t="shared" si="0"/>
        <v>14</v>
      </c>
      <c r="AB41" s="1"/>
    </row>
    <row r="42" spans="1:28" x14ac:dyDescent="0.3">
      <c r="A42" s="30">
        <v>85</v>
      </c>
      <c r="B42" s="1"/>
      <c r="C42">
        <v>1</v>
      </c>
      <c r="D42" s="1"/>
      <c r="E42" s="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f t="shared" si="0"/>
        <v>21</v>
      </c>
      <c r="AB42" s="1"/>
    </row>
    <row r="43" spans="1:28" x14ac:dyDescent="0.3">
      <c r="A43" s="30">
        <v>86</v>
      </c>
      <c r="B43" s="1"/>
      <c r="C43">
        <v>1</v>
      </c>
      <c r="D43" s="1"/>
      <c r="E43" s="2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Z43">
        <v>2</v>
      </c>
      <c r="AA43">
        <f t="shared" si="0"/>
        <v>18</v>
      </c>
      <c r="AB43" s="1"/>
    </row>
    <row r="44" spans="1:28" x14ac:dyDescent="0.3">
      <c r="A44" s="30">
        <v>120</v>
      </c>
      <c r="B44" s="1"/>
      <c r="C44">
        <v>1</v>
      </c>
      <c r="D44" s="1"/>
      <c r="E44" s="2">
        <v>1</v>
      </c>
      <c r="F44">
        <v>1</v>
      </c>
      <c r="G44">
        <v>1</v>
      </c>
      <c r="H44">
        <v>1</v>
      </c>
      <c r="I44">
        <v>2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1</v>
      </c>
      <c r="Q44">
        <v>1</v>
      </c>
      <c r="R44">
        <v>1</v>
      </c>
      <c r="S44">
        <v>2</v>
      </c>
      <c r="T44">
        <v>1</v>
      </c>
      <c r="U44">
        <v>2</v>
      </c>
      <c r="V44">
        <v>2</v>
      </c>
      <c r="W44">
        <v>2</v>
      </c>
      <c r="X44">
        <v>1</v>
      </c>
      <c r="Y44">
        <v>2</v>
      </c>
      <c r="Z44">
        <v>2</v>
      </c>
      <c r="AA44">
        <f t="shared" si="0"/>
        <v>8</v>
      </c>
      <c r="AB44" s="1"/>
    </row>
    <row r="45" spans="1:28" x14ac:dyDescent="0.3">
      <c r="A45" s="30">
        <v>121</v>
      </c>
      <c r="B45" s="1"/>
      <c r="C45">
        <v>1</v>
      </c>
      <c r="D45" s="1"/>
      <c r="E45" s="2">
        <v>1</v>
      </c>
      <c r="F45">
        <v>1</v>
      </c>
      <c r="G45">
        <v>1</v>
      </c>
      <c r="H45">
        <v>1</v>
      </c>
      <c r="I45">
        <v>1</v>
      </c>
      <c r="J45">
        <v>2</v>
      </c>
      <c r="K45">
        <v>1</v>
      </c>
      <c r="L45">
        <v>2</v>
      </c>
      <c r="M45">
        <v>2</v>
      </c>
      <c r="N45">
        <v>1</v>
      </c>
      <c r="O45">
        <v>1</v>
      </c>
      <c r="P45">
        <v>1</v>
      </c>
      <c r="Q45">
        <v>1</v>
      </c>
      <c r="R45">
        <v>1</v>
      </c>
      <c r="S45">
        <v>2</v>
      </c>
      <c r="T45">
        <v>1</v>
      </c>
      <c r="U45">
        <v>2</v>
      </c>
      <c r="V45">
        <v>2</v>
      </c>
      <c r="W45">
        <v>1</v>
      </c>
      <c r="X45">
        <v>1</v>
      </c>
      <c r="Y45">
        <v>2</v>
      </c>
      <c r="Z45">
        <v>1</v>
      </c>
      <c r="AA45">
        <f t="shared" si="0"/>
        <v>14</v>
      </c>
      <c r="AB45" s="1"/>
    </row>
    <row r="46" spans="1:28" x14ac:dyDescent="0.3">
      <c r="A46" s="30">
        <v>130</v>
      </c>
      <c r="B46" s="1"/>
      <c r="C46">
        <v>1</v>
      </c>
      <c r="D46" s="1"/>
      <c r="E46" s="2">
        <v>1</v>
      </c>
      <c r="F46">
        <v>1</v>
      </c>
      <c r="G46">
        <v>1</v>
      </c>
      <c r="H46">
        <v>1</v>
      </c>
      <c r="I46">
        <v>2</v>
      </c>
      <c r="J46">
        <v>2</v>
      </c>
      <c r="K46">
        <v>1</v>
      </c>
      <c r="L46">
        <v>2</v>
      </c>
      <c r="M46">
        <v>2</v>
      </c>
      <c r="N46">
        <v>1</v>
      </c>
      <c r="O46">
        <v>2</v>
      </c>
      <c r="P46">
        <v>1</v>
      </c>
      <c r="Q46">
        <v>1</v>
      </c>
      <c r="R46">
        <v>2</v>
      </c>
      <c r="S46">
        <v>2</v>
      </c>
      <c r="T46">
        <v>1</v>
      </c>
      <c r="U46">
        <v>2</v>
      </c>
      <c r="V46">
        <v>2</v>
      </c>
      <c r="W46">
        <v>1</v>
      </c>
      <c r="X46">
        <v>1</v>
      </c>
      <c r="Y46">
        <v>2</v>
      </c>
      <c r="Z46">
        <v>2</v>
      </c>
      <c r="AA46">
        <f t="shared" si="0"/>
        <v>10</v>
      </c>
      <c r="AB46" s="1"/>
    </row>
    <row r="47" spans="1:28" x14ac:dyDescent="0.3">
      <c r="A47" s="30">
        <v>131</v>
      </c>
      <c r="B47" s="1"/>
      <c r="C47" s="73">
        <v>1</v>
      </c>
      <c r="D47" s="1"/>
      <c r="E47" s="2">
        <v>1</v>
      </c>
      <c r="F47">
        <v>1</v>
      </c>
      <c r="G47">
        <v>1</v>
      </c>
      <c r="H47">
        <v>1</v>
      </c>
      <c r="I47">
        <v>2</v>
      </c>
      <c r="J47">
        <v>2</v>
      </c>
      <c r="K47">
        <v>1</v>
      </c>
      <c r="L47">
        <v>2</v>
      </c>
      <c r="M47">
        <v>2</v>
      </c>
      <c r="N47">
        <v>1</v>
      </c>
      <c r="O47">
        <v>2</v>
      </c>
      <c r="P47">
        <v>1</v>
      </c>
      <c r="Q47">
        <v>1</v>
      </c>
      <c r="R47">
        <v>1</v>
      </c>
      <c r="S47">
        <v>2</v>
      </c>
      <c r="T47">
        <v>1</v>
      </c>
      <c r="U47">
        <v>2</v>
      </c>
      <c r="V47">
        <v>2</v>
      </c>
      <c r="W47">
        <v>1</v>
      </c>
      <c r="X47">
        <v>1</v>
      </c>
      <c r="Y47">
        <v>2</v>
      </c>
      <c r="Z47">
        <v>1</v>
      </c>
      <c r="AA47">
        <f t="shared" si="0"/>
        <v>12</v>
      </c>
      <c r="AB47" s="1"/>
    </row>
    <row r="48" spans="1:28" x14ac:dyDescent="0.3">
      <c r="A48" s="30">
        <v>132</v>
      </c>
      <c r="B48" s="1"/>
      <c r="C48">
        <v>1</v>
      </c>
      <c r="D48" s="1"/>
      <c r="E48" s="2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f t="shared" si="0"/>
        <v>21</v>
      </c>
      <c r="AB48" s="1"/>
    </row>
    <row r="49" spans="1:28" x14ac:dyDescent="0.3">
      <c r="A49" s="30">
        <v>133</v>
      </c>
      <c r="B49" s="1"/>
      <c r="C49">
        <v>1</v>
      </c>
      <c r="D49" s="1"/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2</v>
      </c>
      <c r="M49">
        <v>2</v>
      </c>
      <c r="N49">
        <v>1</v>
      </c>
      <c r="O49">
        <v>1</v>
      </c>
      <c r="P49">
        <v>1</v>
      </c>
      <c r="Q49">
        <v>1</v>
      </c>
      <c r="R49">
        <v>1</v>
      </c>
      <c r="S49">
        <v>2</v>
      </c>
      <c r="T49">
        <v>1</v>
      </c>
      <c r="U49">
        <v>2</v>
      </c>
      <c r="V49">
        <v>1</v>
      </c>
      <c r="W49">
        <v>1</v>
      </c>
      <c r="X49">
        <v>1</v>
      </c>
      <c r="Y49">
        <v>2</v>
      </c>
      <c r="Z49">
        <v>1</v>
      </c>
      <c r="AA49">
        <f t="shared" si="0"/>
        <v>16</v>
      </c>
      <c r="AB49" s="1"/>
    </row>
    <row r="50" spans="1:28" x14ac:dyDescent="0.3">
      <c r="A50" s="30">
        <v>134</v>
      </c>
      <c r="B50" s="1"/>
      <c r="C50" s="73">
        <v>1</v>
      </c>
      <c r="D50" s="1"/>
      <c r="E50" s="2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2</v>
      </c>
      <c r="M50">
        <v>2</v>
      </c>
      <c r="N50">
        <v>1</v>
      </c>
      <c r="O50">
        <v>1</v>
      </c>
      <c r="P50">
        <v>1</v>
      </c>
      <c r="Q50">
        <v>1</v>
      </c>
      <c r="R50">
        <v>1</v>
      </c>
      <c r="S50">
        <v>2</v>
      </c>
      <c r="T50">
        <v>1</v>
      </c>
      <c r="U50">
        <v>2</v>
      </c>
      <c r="V50">
        <v>2</v>
      </c>
      <c r="W50">
        <v>1</v>
      </c>
      <c r="X50">
        <v>1</v>
      </c>
      <c r="Y50">
        <v>2</v>
      </c>
      <c r="Z50">
        <v>1</v>
      </c>
      <c r="AA50">
        <f t="shared" si="0"/>
        <v>15</v>
      </c>
      <c r="AB50" s="1"/>
    </row>
    <row r="51" spans="1:28" x14ac:dyDescent="0.3">
      <c r="A51" s="30">
        <v>135</v>
      </c>
      <c r="B51" s="1"/>
      <c r="C51">
        <v>1</v>
      </c>
      <c r="D51" s="1"/>
      <c r="E51" s="2">
        <v>1</v>
      </c>
      <c r="F51">
        <v>1</v>
      </c>
      <c r="G51">
        <v>1</v>
      </c>
      <c r="H51">
        <v>1</v>
      </c>
      <c r="I51">
        <v>1</v>
      </c>
      <c r="J51">
        <v>2</v>
      </c>
      <c r="K51">
        <v>1</v>
      </c>
      <c r="L51">
        <v>2</v>
      </c>
      <c r="M51">
        <v>2</v>
      </c>
      <c r="N51">
        <v>2</v>
      </c>
      <c r="O51">
        <v>1</v>
      </c>
      <c r="P51">
        <v>1</v>
      </c>
      <c r="Q51">
        <v>1</v>
      </c>
      <c r="R51">
        <v>2</v>
      </c>
      <c r="S51">
        <v>2</v>
      </c>
      <c r="T51">
        <v>1</v>
      </c>
      <c r="U51">
        <v>2</v>
      </c>
      <c r="V51">
        <v>2</v>
      </c>
      <c r="W51">
        <v>2</v>
      </c>
      <c r="X51">
        <v>1</v>
      </c>
      <c r="Y51">
        <v>2</v>
      </c>
      <c r="Z51">
        <v>2</v>
      </c>
      <c r="AA51">
        <f t="shared" si="0"/>
        <v>10</v>
      </c>
      <c r="AB51" s="1"/>
    </row>
    <row r="52" spans="1:28" x14ac:dyDescent="0.3">
      <c r="A52" s="30">
        <v>136</v>
      </c>
      <c r="B52" s="1"/>
      <c r="C52">
        <v>1</v>
      </c>
      <c r="D52" s="1"/>
      <c r="E52" s="2">
        <v>1</v>
      </c>
      <c r="F52">
        <v>1</v>
      </c>
      <c r="G52">
        <v>1</v>
      </c>
      <c r="H52">
        <v>1</v>
      </c>
      <c r="I52">
        <v>1</v>
      </c>
      <c r="J52">
        <v>2</v>
      </c>
      <c r="K52">
        <v>1</v>
      </c>
      <c r="L52">
        <v>2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X52">
        <v>1</v>
      </c>
      <c r="Y52">
        <v>2</v>
      </c>
      <c r="Z52">
        <v>1</v>
      </c>
      <c r="AA52">
        <f t="shared" si="0"/>
        <v>17</v>
      </c>
      <c r="AB52" s="1"/>
    </row>
    <row r="53" spans="1:28" x14ac:dyDescent="0.3">
      <c r="A53" s="30">
        <v>137</v>
      </c>
      <c r="B53" s="1"/>
      <c r="C53">
        <v>1</v>
      </c>
      <c r="D53" s="1"/>
      <c r="E53" s="2">
        <v>1</v>
      </c>
      <c r="F53">
        <v>1</v>
      </c>
      <c r="G53">
        <v>1</v>
      </c>
      <c r="H53">
        <v>1</v>
      </c>
      <c r="I53">
        <v>1</v>
      </c>
      <c r="J53">
        <v>2</v>
      </c>
      <c r="K53">
        <v>1</v>
      </c>
      <c r="L53">
        <v>2</v>
      </c>
      <c r="M53">
        <v>2</v>
      </c>
      <c r="N53">
        <v>1</v>
      </c>
      <c r="O53">
        <v>1</v>
      </c>
      <c r="P53">
        <v>1</v>
      </c>
      <c r="Q53">
        <v>1</v>
      </c>
      <c r="R53">
        <v>1</v>
      </c>
      <c r="S53">
        <v>2</v>
      </c>
      <c r="T53">
        <v>1</v>
      </c>
      <c r="U53">
        <v>2</v>
      </c>
      <c r="V53">
        <v>1</v>
      </c>
      <c r="W53">
        <v>1</v>
      </c>
      <c r="X53">
        <v>1</v>
      </c>
      <c r="Y53">
        <v>2</v>
      </c>
      <c r="Z53">
        <v>1</v>
      </c>
      <c r="AA53">
        <f t="shared" si="0"/>
        <v>15</v>
      </c>
      <c r="AB53" s="1"/>
    </row>
    <row r="54" spans="1:28" x14ac:dyDescent="0.3">
      <c r="A54" s="30">
        <v>138</v>
      </c>
      <c r="B54" s="1"/>
      <c r="C54">
        <v>1</v>
      </c>
      <c r="D54" s="1"/>
      <c r="E54" s="2">
        <v>1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f t="shared" si="0"/>
        <v>0</v>
      </c>
      <c r="AB54" s="1"/>
    </row>
    <row r="55" spans="1:28" x14ac:dyDescent="0.3">
      <c r="A55" s="30">
        <v>154</v>
      </c>
      <c r="B55" s="1"/>
      <c r="C55">
        <v>1</v>
      </c>
      <c r="D55" s="1"/>
      <c r="E55" s="2">
        <v>1</v>
      </c>
      <c r="F55">
        <v>2</v>
      </c>
      <c r="G55">
        <v>1</v>
      </c>
      <c r="H55">
        <v>1</v>
      </c>
      <c r="I55">
        <v>2</v>
      </c>
      <c r="J55">
        <v>1</v>
      </c>
      <c r="K55">
        <v>1</v>
      </c>
      <c r="L55">
        <v>1</v>
      </c>
      <c r="M55">
        <v>2</v>
      </c>
      <c r="N55">
        <v>1</v>
      </c>
      <c r="O55">
        <v>2</v>
      </c>
      <c r="P55">
        <v>1</v>
      </c>
      <c r="Q55">
        <v>1</v>
      </c>
      <c r="R55">
        <v>1</v>
      </c>
      <c r="S55">
        <v>2</v>
      </c>
      <c r="T55">
        <v>2</v>
      </c>
      <c r="U55">
        <v>2</v>
      </c>
      <c r="V55">
        <v>2</v>
      </c>
      <c r="W55">
        <v>1</v>
      </c>
      <c r="X55">
        <v>1</v>
      </c>
      <c r="Y55">
        <v>2</v>
      </c>
      <c r="Z55">
        <v>2</v>
      </c>
      <c r="AA55">
        <f t="shared" si="0"/>
        <v>11</v>
      </c>
      <c r="AB55" s="1"/>
    </row>
    <row r="56" spans="1:28" x14ac:dyDescent="0.3">
      <c r="A56" s="30">
        <v>156</v>
      </c>
      <c r="B56" s="1"/>
      <c r="C56">
        <v>1</v>
      </c>
      <c r="D56" s="1"/>
      <c r="E56" s="2">
        <v>1</v>
      </c>
      <c r="F56">
        <v>1</v>
      </c>
      <c r="G56">
        <v>1</v>
      </c>
      <c r="H56">
        <v>1</v>
      </c>
      <c r="I56">
        <v>1</v>
      </c>
      <c r="J56">
        <v>2</v>
      </c>
      <c r="K56">
        <v>1</v>
      </c>
      <c r="L56">
        <v>2</v>
      </c>
      <c r="M56">
        <v>2</v>
      </c>
      <c r="N56">
        <v>1</v>
      </c>
      <c r="O56">
        <v>2</v>
      </c>
      <c r="P56">
        <v>1</v>
      </c>
      <c r="Q56">
        <v>1</v>
      </c>
      <c r="R56">
        <v>1</v>
      </c>
      <c r="S56">
        <v>2</v>
      </c>
      <c r="T56">
        <v>1</v>
      </c>
      <c r="U56">
        <v>2</v>
      </c>
      <c r="V56">
        <v>2</v>
      </c>
      <c r="W56">
        <v>1</v>
      </c>
      <c r="X56">
        <v>1</v>
      </c>
      <c r="Y56">
        <v>2</v>
      </c>
      <c r="Z56">
        <v>1</v>
      </c>
      <c r="AA56">
        <f t="shared" si="0"/>
        <v>13</v>
      </c>
      <c r="AB56" s="1"/>
    </row>
    <row r="57" spans="1:28" x14ac:dyDescent="0.3">
      <c r="A57" s="30">
        <v>157</v>
      </c>
      <c r="B57" s="1"/>
      <c r="C57">
        <v>1</v>
      </c>
      <c r="D57" s="1"/>
      <c r="E57" s="2">
        <v>1</v>
      </c>
      <c r="F57">
        <v>1</v>
      </c>
      <c r="G57">
        <v>1</v>
      </c>
      <c r="H57">
        <v>1</v>
      </c>
      <c r="I57">
        <v>2</v>
      </c>
      <c r="J57">
        <v>1</v>
      </c>
      <c r="K57">
        <v>1</v>
      </c>
      <c r="L57">
        <v>2</v>
      </c>
      <c r="M57">
        <v>2</v>
      </c>
      <c r="N57">
        <v>1</v>
      </c>
      <c r="O57">
        <v>1</v>
      </c>
      <c r="P57">
        <v>1</v>
      </c>
      <c r="Q57">
        <v>1</v>
      </c>
      <c r="R57">
        <v>1</v>
      </c>
      <c r="S57">
        <v>2</v>
      </c>
      <c r="T57">
        <v>1</v>
      </c>
      <c r="U57">
        <v>2</v>
      </c>
      <c r="V57">
        <v>2</v>
      </c>
      <c r="W57">
        <v>1</v>
      </c>
      <c r="X57">
        <v>1</v>
      </c>
      <c r="Y57">
        <v>2</v>
      </c>
      <c r="Z57">
        <v>1</v>
      </c>
      <c r="AA57">
        <f t="shared" si="0"/>
        <v>14</v>
      </c>
      <c r="AB57" s="1"/>
    </row>
    <row r="58" spans="1:28" x14ac:dyDescent="0.3">
      <c r="A58" s="30">
        <v>158</v>
      </c>
      <c r="B58" s="1"/>
      <c r="C58">
        <v>1</v>
      </c>
      <c r="D58" s="1"/>
      <c r="E58">
        <v>1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>
        <v>2</v>
      </c>
      <c r="M58">
        <v>2</v>
      </c>
      <c r="N58">
        <v>2</v>
      </c>
      <c r="O58">
        <v>1</v>
      </c>
      <c r="P58">
        <v>1</v>
      </c>
      <c r="Q58">
        <v>2</v>
      </c>
      <c r="R58">
        <v>1</v>
      </c>
      <c r="S58">
        <v>2</v>
      </c>
      <c r="T58">
        <v>2</v>
      </c>
      <c r="U58">
        <v>1</v>
      </c>
      <c r="V58">
        <v>2</v>
      </c>
      <c r="W58">
        <v>1</v>
      </c>
      <c r="X58">
        <v>2</v>
      </c>
      <c r="Y58">
        <v>1</v>
      </c>
      <c r="Z58">
        <v>2</v>
      </c>
      <c r="AA58">
        <f t="shared" si="0"/>
        <v>6</v>
      </c>
      <c r="AB58" s="1"/>
    </row>
    <row r="59" spans="1:28" x14ac:dyDescent="0.3">
      <c r="A59" s="30">
        <v>159</v>
      </c>
      <c r="B59" s="1"/>
      <c r="C59">
        <v>1</v>
      </c>
      <c r="D59" s="1"/>
      <c r="E59" s="32">
        <v>1</v>
      </c>
      <c r="F59" s="31">
        <v>1</v>
      </c>
      <c r="G59" s="31" t="s">
        <v>668</v>
      </c>
      <c r="H59" s="31">
        <v>1</v>
      </c>
      <c r="I59" s="31">
        <v>1</v>
      </c>
      <c r="J59" s="31">
        <v>1</v>
      </c>
      <c r="K59" s="31">
        <v>1</v>
      </c>
      <c r="L59" s="31">
        <v>1</v>
      </c>
      <c r="M59" s="31">
        <v>2</v>
      </c>
      <c r="N59" s="31">
        <v>1</v>
      </c>
      <c r="O59" s="31">
        <v>1</v>
      </c>
      <c r="P59" s="31">
        <v>1</v>
      </c>
      <c r="Q59" s="31">
        <v>1</v>
      </c>
      <c r="R59" s="31">
        <v>1</v>
      </c>
      <c r="S59" s="31">
        <v>2</v>
      </c>
      <c r="T59" s="31">
        <v>1</v>
      </c>
      <c r="U59" s="31">
        <v>2</v>
      </c>
      <c r="V59" s="31">
        <v>2</v>
      </c>
      <c r="W59" s="31">
        <v>1</v>
      </c>
      <c r="X59" s="31">
        <v>1</v>
      </c>
      <c r="Y59" s="31">
        <v>2</v>
      </c>
      <c r="Z59" s="31">
        <v>1</v>
      </c>
      <c r="AB59" s="1"/>
    </row>
    <row r="60" spans="1:28" x14ac:dyDescent="0.3">
      <c r="A60" s="30">
        <v>160</v>
      </c>
      <c r="B60" s="1"/>
      <c r="C60">
        <v>1</v>
      </c>
      <c r="D60" s="1"/>
      <c r="E60" s="2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2</v>
      </c>
      <c r="N60">
        <v>1</v>
      </c>
      <c r="O60">
        <v>1</v>
      </c>
      <c r="P60">
        <v>1</v>
      </c>
      <c r="Q60">
        <v>1</v>
      </c>
      <c r="R60">
        <v>1</v>
      </c>
      <c r="S60">
        <v>2</v>
      </c>
      <c r="T60">
        <v>1</v>
      </c>
      <c r="U60">
        <v>2</v>
      </c>
      <c r="V60">
        <v>2</v>
      </c>
      <c r="W60">
        <v>1</v>
      </c>
      <c r="X60">
        <v>1</v>
      </c>
      <c r="Y60">
        <v>2</v>
      </c>
      <c r="Z60">
        <v>1</v>
      </c>
      <c r="AA60">
        <f t="shared" si="0"/>
        <v>16</v>
      </c>
      <c r="AB60" s="1"/>
    </row>
    <row r="61" spans="1:28" x14ac:dyDescent="0.3">
      <c r="A61" s="30">
        <v>161</v>
      </c>
      <c r="B61" s="1"/>
      <c r="C61">
        <v>1</v>
      </c>
      <c r="D61" s="1"/>
      <c r="E61" s="2">
        <v>1</v>
      </c>
      <c r="F61">
        <v>1</v>
      </c>
      <c r="G61">
        <v>1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1</v>
      </c>
      <c r="U61">
        <v>2</v>
      </c>
      <c r="V61">
        <v>2</v>
      </c>
      <c r="W61">
        <v>2</v>
      </c>
      <c r="X61">
        <v>1</v>
      </c>
      <c r="Y61">
        <v>2</v>
      </c>
      <c r="Z61">
        <v>1</v>
      </c>
      <c r="AA61">
        <f t="shared" si="0"/>
        <v>12</v>
      </c>
      <c r="AB61" s="1"/>
    </row>
    <row r="62" spans="1:28" x14ac:dyDescent="0.3">
      <c r="A62" s="30">
        <v>60</v>
      </c>
      <c r="B62" s="1"/>
      <c r="C62">
        <v>2</v>
      </c>
      <c r="D62" s="1"/>
      <c r="E62" s="32" t="s">
        <v>668</v>
      </c>
      <c r="F62" s="31" t="s">
        <v>668</v>
      </c>
      <c r="G62" s="31" t="s">
        <v>668</v>
      </c>
      <c r="H62" s="31" t="s">
        <v>668</v>
      </c>
      <c r="I62" s="31" t="s">
        <v>668</v>
      </c>
      <c r="J62" s="31" t="s">
        <v>668</v>
      </c>
      <c r="K62" s="31" t="s">
        <v>668</v>
      </c>
      <c r="L62" s="31" t="s">
        <v>668</v>
      </c>
      <c r="M62" s="31" t="s">
        <v>668</v>
      </c>
      <c r="N62" s="31" t="s">
        <v>668</v>
      </c>
      <c r="O62" s="31" t="s">
        <v>668</v>
      </c>
      <c r="P62" s="31" t="s">
        <v>668</v>
      </c>
      <c r="Q62" s="31" t="s">
        <v>668</v>
      </c>
      <c r="R62" s="31" t="s">
        <v>668</v>
      </c>
      <c r="S62" s="31" t="s">
        <v>668</v>
      </c>
      <c r="T62" s="31" t="s">
        <v>668</v>
      </c>
      <c r="U62" s="31" t="s">
        <v>668</v>
      </c>
      <c r="V62" s="31" t="s">
        <v>668</v>
      </c>
      <c r="W62" s="31" t="s">
        <v>668</v>
      </c>
      <c r="X62" s="31" t="s">
        <v>668</v>
      </c>
      <c r="Y62" s="31" t="s">
        <v>668</v>
      </c>
      <c r="Z62" s="31" t="s">
        <v>668</v>
      </c>
      <c r="AB62" s="1"/>
    </row>
    <row r="63" spans="1:28" x14ac:dyDescent="0.3">
      <c r="A63" s="30">
        <v>62</v>
      </c>
      <c r="B63" s="1"/>
      <c r="C63">
        <v>2</v>
      </c>
      <c r="D63" s="1"/>
      <c r="E63" s="2">
        <v>1</v>
      </c>
      <c r="F63">
        <v>1</v>
      </c>
      <c r="G63">
        <v>2</v>
      </c>
      <c r="H63">
        <v>1</v>
      </c>
      <c r="I63">
        <v>1</v>
      </c>
      <c r="J63">
        <v>2</v>
      </c>
      <c r="K63">
        <v>1</v>
      </c>
      <c r="L63">
        <v>2</v>
      </c>
      <c r="M63">
        <v>2</v>
      </c>
      <c r="N63">
        <v>2</v>
      </c>
      <c r="O63">
        <v>2</v>
      </c>
      <c r="P63">
        <v>1</v>
      </c>
      <c r="Q63">
        <v>1</v>
      </c>
      <c r="R63">
        <v>1</v>
      </c>
      <c r="S63">
        <v>2</v>
      </c>
      <c r="T63">
        <v>1</v>
      </c>
      <c r="U63">
        <v>2</v>
      </c>
      <c r="V63">
        <v>2</v>
      </c>
      <c r="W63">
        <v>2</v>
      </c>
      <c r="X63">
        <v>1</v>
      </c>
      <c r="Y63">
        <v>2</v>
      </c>
      <c r="Z63">
        <v>1</v>
      </c>
      <c r="AA63">
        <f t="shared" si="0"/>
        <v>10</v>
      </c>
      <c r="AB63" s="1"/>
    </row>
    <row r="64" spans="1:28" x14ac:dyDescent="0.3">
      <c r="A64" s="30">
        <v>63</v>
      </c>
      <c r="B64" s="1"/>
      <c r="C64">
        <v>2</v>
      </c>
      <c r="D64" s="1"/>
      <c r="E64" s="2">
        <v>1</v>
      </c>
      <c r="F64">
        <v>1</v>
      </c>
      <c r="G64">
        <v>2</v>
      </c>
      <c r="H64">
        <v>1</v>
      </c>
      <c r="I64">
        <v>1</v>
      </c>
      <c r="J64">
        <v>2</v>
      </c>
      <c r="K64">
        <v>1</v>
      </c>
      <c r="L64">
        <v>2</v>
      </c>
      <c r="M64">
        <v>2</v>
      </c>
      <c r="N64">
        <v>2</v>
      </c>
      <c r="O64">
        <v>2</v>
      </c>
      <c r="P64">
        <v>1</v>
      </c>
      <c r="Q64">
        <v>1</v>
      </c>
      <c r="R64">
        <v>1</v>
      </c>
      <c r="S64">
        <v>2</v>
      </c>
      <c r="T64">
        <v>1</v>
      </c>
      <c r="U64">
        <v>2</v>
      </c>
      <c r="V64">
        <v>2</v>
      </c>
      <c r="W64">
        <v>2</v>
      </c>
      <c r="X64">
        <v>1</v>
      </c>
      <c r="Y64">
        <v>2</v>
      </c>
      <c r="Z64">
        <v>1</v>
      </c>
      <c r="AA64">
        <f t="shared" si="0"/>
        <v>10</v>
      </c>
      <c r="AB64" s="1"/>
    </row>
    <row r="65" spans="1:28" x14ac:dyDescent="0.3">
      <c r="A65" s="30">
        <v>64</v>
      </c>
      <c r="B65" s="1"/>
      <c r="C65">
        <v>2</v>
      </c>
      <c r="D65" s="1"/>
      <c r="E65" s="32">
        <v>1</v>
      </c>
      <c r="F65" s="31">
        <v>1</v>
      </c>
      <c r="G65" s="31">
        <v>1</v>
      </c>
      <c r="H65" s="31">
        <v>1</v>
      </c>
      <c r="I65" s="31">
        <v>1</v>
      </c>
      <c r="J65" s="31">
        <v>2</v>
      </c>
      <c r="K65" s="31">
        <v>1</v>
      </c>
      <c r="L65" s="31">
        <v>1</v>
      </c>
      <c r="M65" s="31">
        <v>2</v>
      </c>
      <c r="N65" s="31">
        <v>1</v>
      </c>
      <c r="O65" s="31">
        <v>1</v>
      </c>
      <c r="P65" s="31">
        <v>1</v>
      </c>
      <c r="Q65" s="31">
        <v>1</v>
      </c>
      <c r="R65" s="31">
        <v>1</v>
      </c>
      <c r="S65" s="31">
        <v>1</v>
      </c>
      <c r="T65" s="31">
        <v>1</v>
      </c>
      <c r="U65" s="31" t="s">
        <v>668</v>
      </c>
      <c r="V65" s="31">
        <v>1</v>
      </c>
      <c r="W65" s="31">
        <v>1</v>
      </c>
      <c r="X65" s="31">
        <v>1</v>
      </c>
      <c r="Y65" s="31">
        <v>2</v>
      </c>
      <c r="Z65" s="31">
        <v>1</v>
      </c>
      <c r="AB65" s="1"/>
    </row>
    <row r="66" spans="1:28" x14ac:dyDescent="0.3">
      <c r="A66" s="30">
        <v>65</v>
      </c>
      <c r="B66" s="1"/>
      <c r="C66">
        <v>2</v>
      </c>
      <c r="D66" s="1"/>
      <c r="E66" s="2">
        <v>1</v>
      </c>
      <c r="F66">
        <v>1</v>
      </c>
      <c r="G66">
        <v>1</v>
      </c>
      <c r="H66">
        <v>1</v>
      </c>
      <c r="I66">
        <v>1</v>
      </c>
      <c r="J66">
        <v>2</v>
      </c>
      <c r="K66">
        <v>1</v>
      </c>
      <c r="L66">
        <v>2</v>
      </c>
      <c r="M66">
        <v>2</v>
      </c>
      <c r="N66">
        <v>1</v>
      </c>
      <c r="O66">
        <v>1</v>
      </c>
      <c r="P66">
        <v>1</v>
      </c>
      <c r="Q66">
        <v>1</v>
      </c>
      <c r="R66">
        <v>1</v>
      </c>
      <c r="S66">
        <v>2</v>
      </c>
      <c r="T66">
        <v>1</v>
      </c>
      <c r="U66">
        <v>2</v>
      </c>
      <c r="V66">
        <v>2</v>
      </c>
      <c r="W66">
        <v>1</v>
      </c>
      <c r="X66">
        <v>1</v>
      </c>
      <c r="Y66">
        <v>2</v>
      </c>
      <c r="Z66">
        <v>1</v>
      </c>
      <c r="AA66">
        <f t="shared" si="0"/>
        <v>14</v>
      </c>
      <c r="AB66" s="1"/>
    </row>
    <row r="67" spans="1:28" x14ac:dyDescent="0.3">
      <c r="A67" s="30">
        <v>67</v>
      </c>
      <c r="B67" s="1"/>
      <c r="C67">
        <v>2</v>
      </c>
      <c r="D67" s="1"/>
      <c r="E67" s="2">
        <v>1</v>
      </c>
      <c r="F67">
        <v>1</v>
      </c>
      <c r="G67">
        <v>1</v>
      </c>
      <c r="H67">
        <v>2</v>
      </c>
      <c r="I67">
        <v>2</v>
      </c>
      <c r="J67">
        <v>2</v>
      </c>
      <c r="K67">
        <v>1</v>
      </c>
      <c r="L67">
        <v>2</v>
      </c>
      <c r="M67">
        <v>2</v>
      </c>
      <c r="N67">
        <v>2</v>
      </c>
      <c r="O67">
        <v>2</v>
      </c>
      <c r="P67">
        <v>1</v>
      </c>
      <c r="Q67">
        <v>1</v>
      </c>
      <c r="R67">
        <v>1</v>
      </c>
      <c r="S67">
        <v>2</v>
      </c>
      <c r="T67">
        <v>1</v>
      </c>
      <c r="U67">
        <v>2</v>
      </c>
      <c r="V67">
        <v>2</v>
      </c>
      <c r="W67">
        <v>1</v>
      </c>
      <c r="X67">
        <v>1</v>
      </c>
      <c r="Y67">
        <v>2</v>
      </c>
      <c r="Z67">
        <v>2</v>
      </c>
      <c r="AA67">
        <f t="shared" si="0"/>
        <v>9</v>
      </c>
      <c r="AB67" s="1"/>
    </row>
    <row r="68" spans="1:28" x14ac:dyDescent="0.3">
      <c r="A68" s="30">
        <v>68</v>
      </c>
      <c r="B68" s="1"/>
      <c r="C68">
        <v>2</v>
      </c>
      <c r="D68" s="1"/>
      <c r="E68" s="2">
        <v>1</v>
      </c>
      <c r="F68">
        <v>1</v>
      </c>
      <c r="G68">
        <v>1</v>
      </c>
      <c r="H68">
        <v>1</v>
      </c>
      <c r="I68">
        <v>1</v>
      </c>
      <c r="J68">
        <v>2</v>
      </c>
      <c r="K68">
        <v>1</v>
      </c>
      <c r="L68">
        <v>2</v>
      </c>
      <c r="M68">
        <v>2</v>
      </c>
      <c r="N68">
        <v>2</v>
      </c>
      <c r="O68">
        <v>1</v>
      </c>
      <c r="P68">
        <v>1</v>
      </c>
      <c r="Q68">
        <v>1</v>
      </c>
      <c r="R68">
        <v>1</v>
      </c>
      <c r="S68">
        <v>2</v>
      </c>
      <c r="T68">
        <v>1</v>
      </c>
      <c r="U68">
        <v>2</v>
      </c>
      <c r="V68">
        <v>2</v>
      </c>
      <c r="W68">
        <v>1</v>
      </c>
      <c r="X68">
        <v>1</v>
      </c>
      <c r="Y68">
        <v>2</v>
      </c>
      <c r="Z68">
        <v>1</v>
      </c>
      <c r="AA68">
        <f t="shared" si="0"/>
        <v>13</v>
      </c>
      <c r="AB68" s="1"/>
    </row>
    <row r="69" spans="1:28" x14ac:dyDescent="0.3">
      <c r="A69" s="30">
        <v>70</v>
      </c>
      <c r="B69" s="1"/>
      <c r="C69">
        <v>2</v>
      </c>
      <c r="D69" s="1"/>
      <c r="E69" s="2">
        <v>1</v>
      </c>
      <c r="F69">
        <v>1</v>
      </c>
      <c r="G69">
        <v>1</v>
      </c>
      <c r="H69">
        <v>1</v>
      </c>
      <c r="I69">
        <v>1</v>
      </c>
      <c r="J69">
        <v>2</v>
      </c>
      <c r="K69">
        <v>1</v>
      </c>
      <c r="L69">
        <v>2</v>
      </c>
      <c r="M69">
        <v>2</v>
      </c>
      <c r="N69">
        <v>2</v>
      </c>
      <c r="O69">
        <v>2</v>
      </c>
      <c r="P69">
        <v>1</v>
      </c>
      <c r="Q69">
        <v>1</v>
      </c>
      <c r="R69">
        <v>1</v>
      </c>
      <c r="S69">
        <v>2</v>
      </c>
      <c r="T69">
        <v>1</v>
      </c>
      <c r="U69">
        <v>2</v>
      </c>
      <c r="V69">
        <v>1</v>
      </c>
      <c r="W69">
        <v>1</v>
      </c>
      <c r="X69">
        <v>1</v>
      </c>
      <c r="Y69">
        <v>2</v>
      </c>
      <c r="Z69">
        <v>1</v>
      </c>
      <c r="AA69">
        <f t="shared" ref="AA69:AA132" si="1">SUMIF(F69:Z69, 1)</f>
        <v>13</v>
      </c>
      <c r="AB69" s="1"/>
    </row>
    <row r="70" spans="1:28" x14ac:dyDescent="0.3">
      <c r="A70" s="30">
        <v>71</v>
      </c>
      <c r="B70" s="1"/>
      <c r="C70">
        <v>2</v>
      </c>
      <c r="D70" s="1"/>
      <c r="E70" s="2">
        <v>1</v>
      </c>
      <c r="F70">
        <v>1</v>
      </c>
      <c r="G70">
        <v>2</v>
      </c>
      <c r="H70">
        <v>1</v>
      </c>
      <c r="I70">
        <v>2</v>
      </c>
      <c r="J70">
        <v>1</v>
      </c>
      <c r="K70">
        <v>1</v>
      </c>
      <c r="L70">
        <v>2</v>
      </c>
      <c r="M70">
        <v>2</v>
      </c>
      <c r="N70">
        <v>1</v>
      </c>
      <c r="O70">
        <v>1</v>
      </c>
      <c r="P70">
        <v>1</v>
      </c>
      <c r="Q70">
        <v>1</v>
      </c>
      <c r="R70">
        <v>1</v>
      </c>
      <c r="S70">
        <v>2</v>
      </c>
      <c r="T70">
        <v>1</v>
      </c>
      <c r="U70">
        <v>2</v>
      </c>
      <c r="V70">
        <v>2</v>
      </c>
      <c r="W70">
        <v>1</v>
      </c>
      <c r="X70">
        <v>1</v>
      </c>
      <c r="Y70">
        <v>2</v>
      </c>
      <c r="Z70">
        <v>1</v>
      </c>
      <c r="AA70">
        <f t="shared" si="1"/>
        <v>13</v>
      </c>
      <c r="AB70" s="1"/>
    </row>
    <row r="71" spans="1:28" x14ac:dyDescent="0.3">
      <c r="A71" s="30">
        <v>72</v>
      </c>
      <c r="B71" s="1"/>
      <c r="C71">
        <v>2</v>
      </c>
      <c r="D71" s="1"/>
      <c r="E71" s="2">
        <v>1</v>
      </c>
      <c r="F71">
        <v>1</v>
      </c>
      <c r="G71">
        <v>2</v>
      </c>
      <c r="H71">
        <v>1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1</v>
      </c>
      <c r="Q71">
        <v>1</v>
      </c>
      <c r="R71">
        <v>1</v>
      </c>
      <c r="S71">
        <v>2</v>
      </c>
      <c r="T71">
        <v>2</v>
      </c>
      <c r="U71">
        <v>2</v>
      </c>
      <c r="V71">
        <v>2</v>
      </c>
      <c r="W71">
        <v>2</v>
      </c>
      <c r="X71">
        <v>1</v>
      </c>
      <c r="Y71">
        <v>2</v>
      </c>
      <c r="Z71">
        <v>2</v>
      </c>
      <c r="AA71">
        <f t="shared" si="1"/>
        <v>6</v>
      </c>
      <c r="AB71" s="1"/>
    </row>
    <row r="72" spans="1:28" x14ac:dyDescent="0.3">
      <c r="A72" s="30">
        <v>73</v>
      </c>
      <c r="B72" s="1"/>
      <c r="C72">
        <v>2</v>
      </c>
      <c r="D72" s="1"/>
      <c r="E72" s="2">
        <v>1</v>
      </c>
      <c r="F72">
        <v>1</v>
      </c>
      <c r="G72">
        <v>1</v>
      </c>
      <c r="H72">
        <v>1</v>
      </c>
      <c r="I72">
        <v>2</v>
      </c>
      <c r="J72">
        <v>2</v>
      </c>
      <c r="K72">
        <v>1</v>
      </c>
      <c r="L72">
        <v>2</v>
      </c>
      <c r="M72">
        <v>2</v>
      </c>
      <c r="N72">
        <v>1</v>
      </c>
      <c r="O72">
        <v>1</v>
      </c>
      <c r="P72">
        <v>1</v>
      </c>
      <c r="Q72">
        <v>1</v>
      </c>
      <c r="R72">
        <v>1</v>
      </c>
      <c r="S72">
        <v>2</v>
      </c>
      <c r="T72">
        <v>1</v>
      </c>
      <c r="U72">
        <v>2</v>
      </c>
      <c r="V72">
        <v>2</v>
      </c>
      <c r="W72">
        <v>1</v>
      </c>
      <c r="X72">
        <v>1</v>
      </c>
      <c r="Y72">
        <v>2</v>
      </c>
      <c r="Z72">
        <v>2</v>
      </c>
      <c r="AA72">
        <f t="shared" si="1"/>
        <v>12</v>
      </c>
      <c r="AB72" s="1"/>
    </row>
    <row r="73" spans="1:28" x14ac:dyDescent="0.3">
      <c r="A73" s="30">
        <v>74</v>
      </c>
      <c r="B73" s="1"/>
      <c r="C73">
        <v>2</v>
      </c>
      <c r="D73" s="1"/>
      <c r="E73" s="2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2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2</v>
      </c>
      <c r="T73">
        <v>2</v>
      </c>
      <c r="U73">
        <v>2</v>
      </c>
      <c r="V73">
        <v>2</v>
      </c>
      <c r="W73">
        <v>1</v>
      </c>
      <c r="X73">
        <v>1</v>
      </c>
      <c r="Y73">
        <v>2</v>
      </c>
      <c r="Z73">
        <v>2</v>
      </c>
      <c r="AA73">
        <f t="shared" si="1"/>
        <v>12</v>
      </c>
      <c r="AB73" s="1"/>
    </row>
    <row r="74" spans="1:28" x14ac:dyDescent="0.3">
      <c r="A74" s="30">
        <v>75</v>
      </c>
      <c r="B74" s="1"/>
      <c r="C74">
        <v>2</v>
      </c>
      <c r="D74" s="1"/>
      <c r="E74" s="2">
        <v>1</v>
      </c>
      <c r="F74">
        <v>1</v>
      </c>
      <c r="G74">
        <v>1</v>
      </c>
      <c r="H74">
        <v>1</v>
      </c>
      <c r="I74">
        <v>2</v>
      </c>
      <c r="J74">
        <v>2</v>
      </c>
      <c r="K74">
        <v>1</v>
      </c>
      <c r="L74">
        <v>2</v>
      </c>
      <c r="M74">
        <v>2</v>
      </c>
      <c r="N74">
        <v>1</v>
      </c>
      <c r="O74">
        <v>1</v>
      </c>
      <c r="P74">
        <v>1</v>
      </c>
      <c r="Q74">
        <v>1</v>
      </c>
      <c r="R74">
        <v>1</v>
      </c>
      <c r="S74">
        <v>2</v>
      </c>
      <c r="T74">
        <v>1</v>
      </c>
      <c r="U74">
        <v>2</v>
      </c>
      <c r="V74">
        <v>2</v>
      </c>
      <c r="W74">
        <v>1</v>
      </c>
      <c r="X74">
        <v>1</v>
      </c>
      <c r="Y74">
        <v>2</v>
      </c>
      <c r="Z74">
        <v>1</v>
      </c>
      <c r="AA74">
        <f t="shared" si="1"/>
        <v>13</v>
      </c>
      <c r="AB74" s="1"/>
    </row>
    <row r="75" spans="1:28" x14ac:dyDescent="0.3">
      <c r="A75" s="30">
        <v>80</v>
      </c>
      <c r="B75" s="1"/>
      <c r="C75">
        <v>2</v>
      </c>
      <c r="D75" s="1"/>
      <c r="E75" s="2">
        <v>1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2</v>
      </c>
      <c r="N75">
        <v>1</v>
      </c>
      <c r="O75">
        <v>1</v>
      </c>
      <c r="P75">
        <v>1</v>
      </c>
      <c r="Q75">
        <v>1</v>
      </c>
      <c r="R75">
        <v>1</v>
      </c>
      <c r="S75">
        <v>2</v>
      </c>
      <c r="T75">
        <v>1</v>
      </c>
      <c r="U75">
        <v>2</v>
      </c>
      <c r="V75">
        <v>2</v>
      </c>
      <c r="W75">
        <v>1</v>
      </c>
      <c r="X75">
        <v>1</v>
      </c>
      <c r="Y75">
        <v>2</v>
      </c>
      <c r="Z75">
        <v>1</v>
      </c>
      <c r="AA75">
        <f t="shared" si="1"/>
        <v>14</v>
      </c>
      <c r="AB75" s="1"/>
    </row>
    <row r="76" spans="1:28" x14ac:dyDescent="0.3">
      <c r="A76" s="30">
        <v>81</v>
      </c>
      <c r="B76" s="1"/>
      <c r="C76">
        <v>2</v>
      </c>
      <c r="D76" s="1"/>
      <c r="E76" s="2">
        <v>1</v>
      </c>
      <c r="F76">
        <v>1</v>
      </c>
      <c r="G76">
        <v>2</v>
      </c>
      <c r="H76">
        <v>1</v>
      </c>
      <c r="I76">
        <v>2</v>
      </c>
      <c r="J76">
        <v>2</v>
      </c>
      <c r="K76">
        <v>1</v>
      </c>
      <c r="L76">
        <v>2</v>
      </c>
      <c r="M76">
        <v>2</v>
      </c>
      <c r="N76">
        <v>1</v>
      </c>
      <c r="O76">
        <v>1</v>
      </c>
      <c r="P76">
        <v>1</v>
      </c>
      <c r="Q76">
        <v>1</v>
      </c>
      <c r="R76">
        <v>1</v>
      </c>
      <c r="S76">
        <v>2</v>
      </c>
      <c r="T76">
        <v>1</v>
      </c>
      <c r="U76">
        <v>2</v>
      </c>
      <c r="V76">
        <v>2</v>
      </c>
      <c r="W76">
        <v>1</v>
      </c>
      <c r="X76">
        <v>1</v>
      </c>
      <c r="Y76">
        <v>2</v>
      </c>
      <c r="Z76">
        <v>1</v>
      </c>
      <c r="AA76">
        <f t="shared" si="1"/>
        <v>12</v>
      </c>
      <c r="AB76" s="1"/>
    </row>
    <row r="77" spans="1:28" x14ac:dyDescent="0.3">
      <c r="A77" s="30">
        <v>83</v>
      </c>
      <c r="B77" s="1"/>
      <c r="C77">
        <v>2</v>
      </c>
      <c r="D77" s="1"/>
      <c r="E77" s="2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2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2</v>
      </c>
      <c r="T77">
        <v>1</v>
      </c>
      <c r="U77">
        <v>2</v>
      </c>
      <c r="V77">
        <v>1</v>
      </c>
      <c r="W77">
        <v>1</v>
      </c>
      <c r="X77">
        <v>1</v>
      </c>
      <c r="Y77">
        <v>2</v>
      </c>
      <c r="Z77">
        <v>1</v>
      </c>
      <c r="AA77">
        <f t="shared" si="1"/>
        <v>16</v>
      </c>
      <c r="AB77" s="1"/>
    </row>
    <row r="78" spans="1:28" x14ac:dyDescent="0.3">
      <c r="A78" s="30">
        <v>84</v>
      </c>
      <c r="B78" s="1"/>
      <c r="C78">
        <v>2</v>
      </c>
      <c r="D78" s="1"/>
      <c r="E78" s="2">
        <v>1</v>
      </c>
      <c r="F78">
        <v>1</v>
      </c>
      <c r="G78">
        <v>1</v>
      </c>
      <c r="H78">
        <v>1</v>
      </c>
      <c r="I78">
        <v>1</v>
      </c>
      <c r="J78">
        <v>2</v>
      </c>
      <c r="K78">
        <v>1</v>
      </c>
      <c r="L78">
        <v>2</v>
      </c>
      <c r="M78">
        <v>2</v>
      </c>
      <c r="N78">
        <v>1</v>
      </c>
      <c r="O78">
        <v>1</v>
      </c>
      <c r="P78">
        <v>1</v>
      </c>
      <c r="Q78">
        <v>1</v>
      </c>
      <c r="R78">
        <v>2</v>
      </c>
      <c r="S78">
        <v>2</v>
      </c>
      <c r="T78">
        <v>1</v>
      </c>
      <c r="U78">
        <v>2</v>
      </c>
      <c r="V78">
        <v>2</v>
      </c>
      <c r="W78">
        <v>1</v>
      </c>
      <c r="X78">
        <v>1</v>
      </c>
      <c r="Y78">
        <v>2</v>
      </c>
      <c r="Z78">
        <v>2</v>
      </c>
      <c r="AA78">
        <f t="shared" si="1"/>
        <v>12</v>
      </c>
      <c r="AB78" s="1"/>
    </row>
    <row r="79" spans="1:28" x14ac:dyDescent="0.3">
      <c r="A79" s="30">
        <v>192</v>
      </c>
      <c r="B79" s="1"/>
      <c r="C79">
        <v>2</v>
      </c>
      <c r="D79" s="1"/>
      <c r="E79" s="2">
        <v>1</v>
      </c>
      <c r="F79">
        <v>1</v>
      </c>
      <c r="G79">
        <v>1</v>
      </c>
      <c r="H79">
        <v>1</v>
      </c>
      <c r="I79">
        <v>2</v>
      </c>
      <c r="J79">
        <v>2</v>
      </c>
      <c r="K79">
        <v>1</v>
      </c>
      <c r="L79">
        <v>2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2</v>
      </c>
      <c r="T79">
        <v>1</v>
      </c>
      <c r="U79">
        <v>2</v>
      </c>
      <c r="V79">
        <v>2</v>
      </c>
      <c r="W79">
        <v>1</v>
      </c>
      <c r="X79">
        <v>1</v>
      </c>
      <c r="Y79">
        <v>2</v>
      </c>
      <c r="Z79">
        <v>1</v>
      </c>
      <c r="AA79">
        <f t="shared" si="1"/>
        <v>14</v>
      </c>
      <c r="AB79" s="1"/>
    </row>
    <row r="80" spans="1:28" x14ac:dyDescent="0.3">
      <c r="A80" s="30">
        <v>193</v>
      </c>
      <c r="B80" s="1"/>
      <c r="C80">
        <v>2</v>
      </c>
      <c r="D80" s="1"/>
      <c r="E80" s="2">
        <v>1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L80">
        <v>2</v>
      </c>
      <c r="M80">
        <v>2</v>
      </c>
      <c r="N80">
        <v>2</v>
      </c>
      <c r="O80">
        <v>2</v>
      </c>
      <c r="P80">
        <v>1</v>
      </c>
      <c r="Q80">
        <v>1</v>
      </c>
      <c r="R80">
        <v>1</v>
      </c>
      <c r="S80">
        <v>2</v>
      </c>
      <c r="T80">
        <v>1</v>
      </c>
      <c r="U80">
        <v>2</v>
      </c>
      <c r="V80">
        <v>1</v>
      </c>
      <c r="W80">
        <v>1</v>
      </c>
      <c r="X80">
        <v>1</v>
      </c>
      <c r="Y80">
        <v>2</v>
      </c>
      <c r="Z80">
        <v>2</v>
      </c>
      <c r="AA80">
        <f t="shared" si="1"/>
        <v>12</v>
      </c>
      <c r="AB80" s="1"/>
    </row>
    <row r="81" spans="1:28" x14ac:dyDescent="0.3">
      <c r="A81" s="30">
        <v>194</v>
      </c>
      <c r="B81" s="1"/>
      <c r="C81">
        <v>2</v>
      </c>
      <c r="D81" s="1"/>
      <c r="E81" s="2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2</v>
      </c>
      <c r="M81">
        <v>2</v>
      </c>
      <c r="N81">
        <v>1</v>
      </c>
      <c r="O81">
        <v>2</v>
      </c>
      <c r="P81">
        <v>1</v>
      </c>
      <c r="Q81">
        <v>1</v>
      </c>
      <c r="R81">
        <v>2</v>
      </c>
      <c r="S81">
        <v>2</v>
      </c>
      <c r="T81">
        <v>1</v>
      </c>
      <c r="U81">
        <v>2</v>
      </c>
      <c r="V81">
        <v>2</v>
      </c>
      <c r="W81">
        <v>2</v>
      </c>
      <c r="X81">
        <v>1</v>
      </c>
      <c r="Y81">
        <v>2</v>
      </c>
      <c r="Z81">
        <v>2</v>
      </c>
      <c r="AA81">
        <f t="shared" si="1"/>
        <v>11</v>
      </c>
      <c r="AB81" s="1"/>
    </row>
    <row r="82" spans="1:28" x14ac:dyDescent="0.3">
      <c r="A82" s="30">
        <v>196</v>
      </c>
      <c r="B82" s="1"/>
      <c r="C82">
        <v>2</v>
      </c>
      <c r="D82" s="1"/>
      <c r="E82" s="2">
        <v>1</v>
      </c>
      <c r="F82">
        <v>1</v>
      </c>
      <c r="G82">
        <v>1</v>
      </c>
      <c r="H82">
        <v>1</v>
      </c>
      <c r="I82">
        <v>2</v>
      </c>
      <c r="J82">
        <v>2</v>
      </c>
      <c r="K82">
        <v>1</v>
      </c>
      <c r="L82">
        <v>2</v>
      </c>
      <c r="M82">
        <v>2</v>
      </c>
      <c r="N82">
        <v>1</v>
      </c>
      <c r="O82">
        <v>1</v>
      </c>
      <c r="P82">
        <v>1</v>
      </c>
      <c r="Q82">
        <v>1</v>
      </c>
      <c r="R82">
        <v>1</v>
      </c>
      <c r="S82">
        <v>2</v>
      </c>
      <c r="T82">
        <v>1</v>
      </c>
      <c r="U82">
        <v>2</v>
      </c>
      <c r="V82">
        <v>1</v>
      </c>
      <c r="W82">
        <v>1</v>
      </c>
      <c r="X82">
        <v>1</v>
      </c>
      <c r="Y82">
        <v>2</v>
      </c>
      <c r="Z82">
        <v>1</v>
      </c>
      <c r="AA82">
        <f t="shared" si="1"/>
        <v>14</v>
      </c>
      <c r="AB82" s="1"/>
    </row>
    <row r="83" spans="1:28" x14ac:dyDescent="0.3">
      <c r="A83" s="30">
        <v>197</v>
      </c>
      <c r="B83" s="1"/>
      <c r="C83">
        <v>2</v>
      </c>
      <c r="D83" s="1"/>
      <c r="E83" s="2">
        <v>1</v>
      </c>
      <c r="F83">
        <v>1</v>
      </c>
      <c r="G83">
        <v>2</v>
      </c>
      <c r="H83">
        <v>1</v>
      </c>
      <c r="I83">
        <v>2</v>
      </c>
      <c r="J83">
        <v>2</v>
      </c>
      <c r="K83">
        <v>1</v>
      </c>
      <c r="L83">
        <v>2</v>
      </c>
      <c r="M83">
        <v>2</v>
      </c>
      <c r="N83">
        <v>2</v>
      </c>
      <c r="O83">
        <v>1</v>
      </c>
      <c r="P83">
        <v>1</v>
      </c>
      <c r="Q83">
        <v>1</v>
      </c>
      <c r="R83">
        <v>1</v>
      </c>
      <c r="S83">
        <v>2</v>
      </c>
      <c r="T83">
        <v>1</v>
      </c>
      <c r="U83">
        <v>2</v>
      </c>
      <c r="V83">
        <v>2</v>
      </c>
      <c r="W83">
        <v>1</v>
      </c>
      <c r="X83">
        <v>1</v>
      </c>
      <c r="Y83">
        <v>2</v>
      </c>
      <c r="Z83">
        <v>1</v>
      </c>
      <c r="AA83">
        <f t="shared" si="1"/>
        <v>11</v>
      </c>
      <c r="AB83" s="1"/>
    </row>
    <row r="84" spans="1:28" x14ac:dyDescent="0.3">
      <c r="A84" s="30">
        <v>89</v>
      </c>
      <c r="B84" s="1"/>
      <c r="C84">
        <v>3</v>
      </c>
      <c r="D84" s="1"/>
      <c r="E84" s="2">
        <v>1</v>
      </c>
      <c r="F84">
        <v>2</v>
      </c>
      <c r="G84">
        <v>1</v>
      </c>
      <c r="H84">
        <v>1</v>
      </c>
      <c r="I84">
        <v>1</v>
      </c>
      <c r="J84">
        <v>2</v>
      </c>
      <c r="K84">
        <v>1</v>
      </c>
      <c r="L84">
        <v>2</v>
      </c>
      <c r="M84">
        <v>2</v>
      </c>
      <c r="N84">
        <v>1</v>
      </c>
      <c r="O84">
        <v>1</v>
      </c>
      <c r="P84">
        <v>1</v>
      </c>
      <c r="Q84">
        <v>1</v>
      </c>
      <c r="R84">
        <v>1</v>
      </c>
      <c r="S84">
        <v>2</v>
      </c>
      <c r="T84">
        <v>1</v>
      </c>
      <c r="U84">
        <v>1</v>
      </c>
      <c r="V84">
        <v>2</v>
      </c>
      <c r="W84">
        <v>1</v>
      </c>
      <c r="X84">
        <v>1</v>
      </c>
      <c r="Y84">
        <v>2</v>
      </c>
      <c r="Z84">
        <v>1</v>
      </c>
      <c r="AA84">
        <f t="shared" si="1"/>
        <v>14</v>
      </c>
      <c r="AB84" s="1"/>
    </row>
    <row r="85" spans="1:28" x14ac:dyDescent="0.3">
      <c r="A85" s="30">
        <v>90</v>
      </c>
      <c r="B85" s="1"/>
      <c r="C85">
        <v>3</v>
      </c>
      <c r="D85" s="1"/>
      <c r="E85" s="32">
        <v>1</v>
      </c>
      <c r="F85" s="31">
        <v>1</v>
      </c>
      <c r="G85" s="31">
        <v>2</v>
      </c>
      <c r="H85" s="31">
        <v>1</v>
      </c>
      <c r="I85" s="31">
        <v>1</v>
      </c>
      <c r="J85" s="31">
        <v>2</v>
      </c>
      <c r="K85" s="31">
        <v>1</v>
      </c>
      <c r="L85" s="31">
        <v>2</v>
      </c>
      <c r="M85" s="31">
        <v>2</v>
      </c>
      <c r="N85" s="31">
        <v>2</v>
      </c>
      <c r="O85" s="31">
        <v>2</v>
      </c>
      <c r="P85" s="31" t="s">
        <v>668</v>
      </c>
      <c r="Q85" s="31">
        <v>1</v>
      </c>
      <c r="R85" s="31">
        <v>1</v>
      </c>
      <c r="S85" s="31">
        <v>2</v>
      </c>
      <c r="T85" s="31">
        <v>1</v>
      </c>
      <c r="U85" s="31">
        <v>2</v>
      </c>
      <c r="V85" s="31">
        <v>2</v>
      </c>
      <c r="W85" s="31">
        <v>2</v>
      </c>
      <c r="X85" s="31">
        <v>2</v>
      </c>
      <c r="Y85" s="31">
        <v>2</v>
      </c>
      <c r="Z85" s="31">
        <v>2</v>
      </c>
      <c r="AB85" s="1"/>
    </row>
    <row r="86" spans="1:28" x14ac:dyDescent="0.3">
      <c r="A86" s="30">
        <v>91</v>
      </c>
      <c r="B86" s="1"/>
      <c r="C86">
        <v>3</v>
      </c>
      <c r="D86" s="1"/>
      <c r="E86" s="2">
        <v>1</v>
      </c>
      <c r="F86">
        <v>1</v>
      </c>
      <c r="G86">
        <v>1</v>
      </c>
      <c r="H86">
        <v>1</v>
      </c>
      <c r="I86">
        <v>1</v>
      </c>
      <c r="J86">
        <v>2</v>
      </c>
      <c r="K86">
        <v>1</v>
      </c>
      <c r="L86">
        <v>2</v>
      </c>
      <c r="M86">
        <v>2</v>
      </c>
      <c r="N86">
        <v>1</v>
      </c>
      <c r="O86">
        <v>1</v>
      </c>
      <c r="P86">
        <v>1</v>
      </c>
      <c r="Q86">
        <v>1</v>
      </c>
      <c r="R86">
        <v>1</v>
      </c>
      <c r="S86">
        <v>2</v>
      </c>
      <c r="T86">
        <v>1</v>
      </c>
      <c r="U86">
        <v>2</v>
      </c>
      <c r="V86">
        <v>2</v>
      </c>
      <c r="W86">
        <v>1</v>
      </c>
      <c r="X86">
        <v>1</v>
      </c>
      <c r="Y86">
        <v>2</v>
      </c>
      <c r="Z86">
        <v>1</v>
      </c>
      <c r="AA86">
        <f t="shared" si="1"/>
        <v>14</v>
      </c>
      <c r="AB86" s="1"/>
    </row>
    <row r="87" spans="1:28" x14ac:dyDescent="0.3">
      <c r="A87" s="30">
        <v>93</v>
      </c>
      <c r="B87" s="1"/>
      <c r="C87">
        <v>3</v>
      </c>
      <c r="D87" s="1"/>
      <c r="E87" s="2">
        <v>1</v>
      </c>
      <c r="F87">
        <v>1</v>
      </c>
      <c r="G87">
        <v>1</v>
      </c>
      <c r="H87">
        <v>1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1</v>
      </c>
      <c r="P87">
        <v>2</v>
      </c>
      <c r="Q87">
        <v>1</v>
      </c>
      <c r="R87">
        <v>1</v>
      </c>
      <c r="S87">
        <v>2</v>
      </c>
      <c r="T87">
        <v>1</v>
      </c>
      <c r="U87">
        <v>2</v>
      </c>
      <c r="V87">
        <v>2</v>
      </c>
      <c r="W87">
        <v>1</v>
      </c>
      <c r="X87">
        <v>1</v>
      </c>
      <c r="Y87">
        <v>2</v>
      </c>
      <c r="Z87">
        <v>2</v>
      </c>
      <c r="AA87">
        <f t="shared" si="1"/>
        <v>9</v>
      </c>
      <c r="AB87" s="1"/>
    </row>
    <row r="88" spans="1:28" x14ac:dyDescent="0.3">
      <c r="A88" s="30">
        <v>100</v>
      </c>
      <c r="B88" s="1"/>
      <c r="C88">
        <v>3</v>
      </c>
      <c r="D88" s="1"/>
      <c r="E88" s="2">
        <v>1</v>
      </c>
      <c r="F88">
        <v>1</v>
      </c>
      <c r="G88">
        <v>1</v>
      </c>
      <c r="H88">
        <v>2</v>
      </c>
      <c r="I88">
        <v>2</v>
      </c>
      <c r="J88">
        <v>2</v>
      </c>
      <c r="K88">
        <v>1</v>
      </c>
      <c r="L88">
        <v>2</v>
      </c>
      <c r="M88">
        <v>2</v>
      </c>
      <c r="N88">
        <v>1</v>
      </c>
      <c r="O88">
        <v>2</v>
      </c>
      <c r="P88">
        <v>1</v>
      </c>
      <c r="Q88">
        <v>1</v>
      </c>
      <c r="R88">
        <v>2</v>
      </c>
      <c r="S88">
        <v>2</v>
      </c>
      <c r="T88">
        <v>2</v>
      </c>
      <c r="U88">
        <v>2</v>
      </c>
      <c r="V88">
        <v>2</v>
      </c>
      <c r="W88">
        <v>1</v>
      </c>
      <c r="X88">
        <v>1</v>
      </c>
      <c r="Y88">
        <v>2</v>
      </c>
      <c r="Z88">
        <v>2</v>
      </c>
      <c r="AA88">
        <f t="shared" si="1"/>
        <v>8</v>
      </c>
      <c r="AB88" s="1"/>
    </row>
    <row r="89" spans="1:28" x14ac:dyDescent="0.3">
      <c r="A89" s="30">
        <v>101</v>
      </c>
      <c r="B89" s="1"/>
      <c r="C89">
        <v>3</v>
      </c>
      <c r="D89" s="1"/>
      <c r="E89" s="2">
        <v>1</v>
      </c>
      <c r="F89">
        <v>1</v>
      </c>
      <c r="G89">
        <v>2</v>
      </c>
      <c r="H89">
        <v>1</v>
      </c>
      <c r="I89">
        <v>2</v>
      </c>
      <c r="J89">
        <v>1</v>
      </c>
      <c r="K89">
        <v>1</v>
      </c>
      <c r="L89">
        <v>2</v>
      </c>
      <c r="M89">
        <v>2</v>
      </c>
      <c r="N89">
        <v>2</v>
      </c>
      <c r="O89">
        <v>1</v>
      </c>
      <c r="P89">
        <v>1</v>
      </c>
      <c r="Q89">
        <v>1</v>
      </c>
      <c r="R89">
        <v>1</v>
      </c>
      <c r="S89">
        <v>2</v>
      </c>
      <c r="T89">
        <v>1</v>
      </c>
      <c r="U89">
        <v>2</v>
      </c>
      <c r="V89">
        <v>2</v>
      </c>
      <c r="W89">
        <v>1</v>
      </c>
      <c r="X89">
        <v>1</v>
      </c>
      <c r="Y89">
        <v>2</v>
      </c>
      <c r="Z89">
        <v>1</v>
      </c>
      <c r="AA89">
        <f t="shared" si="1"/>
        <v>12</v>
      </c>
      <c r="AB89" s="1"/>
    </row>
    <row r="90" spans="1:28" x14ac:dyDescent="0.3">
      <c r="A90" s="30">
        <v>102</v>
      </c>
      <c r="B90" s="1"/>
      <c r="C90">
        <v>3</v>
      </c>
      <c r="D90" s="1"/>
      <c r="E90" s="2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1</v>
      </c>
      <c r="L90">
        <v>2</v>
      </c>
      <c r="M90">
        <v>2</v>
      </c>
      <c r="N90">
        <v>2</v>
      </c>
      <c r="O90">
        <v>1</v>
      </c>
      <c r="P90">
        <v>2</v>
      </c>
      <c r="Q90">
        <v>1</v>
      </c>
      <c r="R90">
        <v>2</v>
      </c>
      <c r="S90">
        <v>2</v>
      </c>
      <c r="T90">
        <v>2</v>
      </c>
      <c r="U90">
        <v>2</v>
      </c>
      <c r="V90">
        <v>2</v>
      </c>
      <c r="W90">
        <v>1</v>
      </c>
      <c r="X90">
        <v>1</v>
      </c>
      <c r="Y90">
        <v>2</v>
      </c>
      <c r="Z90">
        <v>2</v>
      </c>
      <c r="AA90">
        <f t="shared" si="1"/>
        <v>9</v>
      </c>
      <c r="AB90" s="1"/>
    </row>
    <row r="91" spans="1:28" x14ac:dyDescent="0.3">
      <c r="A91" s="30">
        <v>103</v>
      </c>
      <c r="B91" s="1"/>
      <c r="C91">
        <v>3</v>
      </c>
      <c r="D91" s="1"/>
      <c r="E91" s="2">
        <v>1</v>
      </c>
      <c r="F91">
        <v>1</v>
      </c>
      <c r="G91">
        <v>1</v>
      </c>
      <c r="H91">
        <v>1</v>
      </c>
      <c r="I91">
        <v>2</v>
      </c>
      <c r="J91">
        <v>2</v>
      </c>
      <c r="K91">
        <v>1</v>
      </c>
      <c r="L91">
        <v>2</v>
      </c>
      <c r="M91">
        <v>2</v>
      </c>
      <c r="N91">
        <v>2</v>
      </c>
      <c r="O91">
        <v>1</v>
      </c>
      <c r="P91">
        <v>1</v>
      </c>
      <c r="Q91">
        <v>1</v>
      </c>
      <c r="R91">
        <v>1</v>
      </c>
      <c r="S91">
        <v>2</v>
      </c>
      <c r="T91">
        <v>1</v>
      </c>
      <c r="U91">
        <v>2</v>
      </c>
      <c r="V91">
        <v>1</v>
      </c>
      <c r="W91">
        <v>1</v>
      </c>
      <c r="X91">
        <v>1</v>
      </c>
      <c r="Y91">
        <v>2</v>
      </c>
      <c r="Z91">
        <v>2</v>
      </c>
      <c r="AA91">
        <f t="shared" si="1"/>
        <v>12</v>
      </c>
      <c r="AB91" s="1"/>
    </row>
    <row r="92" spans="1:28" x14ac:dyDescent="0.3">
      <c r="A92" s="30">
        <v>104</v>
      </c>
      <c r="B92" s="1"/>
      <c r="C92">
        <v>3</v>
      </c>
      <c r="D92" s="1"/>
      <c r="E92" s="2">
        <v>1</v>
      </c>
      <c r="F92">
        <v>1</v>
      </c>
      <c r="G92">
        <v>2</v>
      </c>
      <c r="H92">
        <v>1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1</v>
      </c>
      <c r="Q92">
        <v>1</v>
      </c>
      <c r="R92">
        <v>1</v>
      </c>
      <c r="S92">
        <v>2</v>
      </c>
      <c r="T92">
        <v>2</v>
      </c>
      <c r="U92">
        <v>2</v>
      </c>
      <c r="V92">
        <v>2</v>
      </c>
      <c r="W92">
        <v>1</v>
      </c>
      <c r="X92">
        <v>1</v>
      </c>
      <c r="Y92">
        <v>2</v>
      </c>
      <c r="Z92">
        <v>2</v>
      </c>
      <c r="AA92">
        <f t="shared" si="1"/>
        <v>7</v>
      </c>
      <c r="AB92" s="1"/>
    </row>
    <row r="93" spans="1:28" x14ac:dyDescent="0.3">
      <c r="A93" s="30">
        <v>105</v>
      </c>
      <c r="B93" s="1"/>
      <c r="C93">
        <v>3</v>
      </c>
      <c r="D93" s="1"/>
      <c r="E93" s="2">
        <v>1</v>
      </c>
      <c r="F93">
        <v>1</v>
      </c>
      <c r="G93">
        <v>2</v>
      </c>
      <c r="H93">
        <v>1</v>
      </c>
      <c r="I93">
        <v>2</v>
      </c>
      <c r="J93">
        <v>2</v>
      </c>
      <c r="K93">
        <v>1</v>
      </c>
      <c r="L93">
        <v>2</v>
      </c>
      <c r="M93">
        <v>2</v>
      </c>
      <c r="N93">
        <v>1</v>
      </c>
      <c r="O93">
        <v>2</v>
      </c>
      <c r="P93">
        <v>1</v>
      </c>
      <c r="Q93">
        <v>1</v>
      </c>
      <c r="R93">
        <v>1</v>
      </c>
      <c r="S93">
        <v>2</v>
      </c>
      <c r="T93">
        <v>1</v>
      </c>
      <c r="U93">
        <v>1</v>
      </c>
      <c r="V93">
        <v>2</v>
      </c>
      <c r="W93">
        <v>1</v>
      </c>
      <c r="X93">
        <v>1</v>
      </c>
      <c r="Y93">
        <v>2</v>
      </c>
      <c r="Z93">
        <v>1</v>
      </c>
      <c r="AA93">
        <f t="shared" si="1"/>
        <v>12</v>
      </c>
      <c r="AB93" s="1"/>
    </row>
    <row r="94" spans="1:28" x14ac:dyDescent="0.3">
      <c r="A94" s="30">
        <v>106</v>
      </c>
      <c r="B94" s="1"/>
      <c r="C94">
        <v>3</v>
      </c>
      <c r="D94" s="1"/>
      <c r="E94" s="2">
        <v>1</v>
      </c>
      <c r="F94">
        <v>2</v>
      </c>
      <c r="G94">
        <v>1</v>
      </c>
      <c r="H94">
        <v>1</v>
      </c>
      <c r="I94">
        <v>2</v>
      </c>
      <c r="J94">
        <v>2</v>
      </c>
      <c r="K94">
        <v>1</v>
      </c>
      <c r="L94">
        <v>2</v>
      </c>
      <c r="M94">
        <v>2</v>
      </c>
      <c r="N94">
        <v>2</v>
      </c>
      <c r="O94">
        <v>1</v>
      </c>
      <c r="P94">
        <v>1</v>
      </c>
      <c r="Q94">
        <v>1</v>
      </c>
      <c r="R94">
        <v>1</v>
      </c>
      <c r="S94">
        <v>2</v>
      </c>
      <c r="T94">
        <v>1</v>
      </c>
      <c r="U94">
        <v>2</v>
      </c>
      <c r="V94">
        <v>2</v>
      </c>
      <c r="W94">
        <v>1</v>
      </c>
      <c r="X94">
        <v>1</v>
      </c>
      <c r="Y94">
        <v>2</v>
      </c>
      <c r="Z94">
        <v>1</v>
      </c>
      <c r="AA94">
        <f t="shared" si="1"/>
        <v>11</v>
      </c>
      <c r="AB94" s="1"/>
    </row>
    <row r="95" spans="1:28" x14ac:dyDescent="0.3">
      <c r="A95" s="30">
        <v>107</v>
      </c>
      <c r="B95" s="1"/>
      <c r="C95">
        <v>3</v>
      </c>
      <c r="D95" s="1"/>
      <c r="E95" s="2">
        <v>1</v>
      </c>
      <c r="F95">
        <v>2</v>
      </c>
      <c r="G95">
        <v>2</v>
      </c>
      <c r="H95">
        <v>1</v>
      </c>
      <c r="I95">
        <v>2</v>
      </c>
      <c r="J95">
        <v>2</v>
      </c>
      <c r="K95">
        <v>1</v>
      </c>
      <c r="L95">
        <v>2</v>
      </c>
      <c r="M95">
        <v>2</v>
      </c>
      <c r="N95">
        <v>2</v>
      </c>
      <c r="O95">
        <v>1</v>
      </c>
      <c r="P95">
        <v>1</v>
      </c>
      <c r="Q95">
        <v>1</v>
      </c>
      <c r="R95">
        <v>1</v>
      </c>
      <c r="S95">
        <v>2</v>
      </c>
      <c r="T95">
        <v>1</v>
      </c>
      <c r="U95">
        <v>2</v>
      </c>
      <c r="V95">
        <v>2</v>
      </c>
      <c r="W95">
        <v>2</v>
      </c>
      <c r="X95">
        <v>1</v>
      </c>
      <c r="Y95">
        <v>2</v>
      </c>
      <c r="Z95">
        <v>2</v>
      </c>
      <c r="AA95">
        <f t="shared" si="1"/>
        <v>8</v>
      </c>
      <c r="AB95" s="1"/>
    </row>
    <row r="96" spans="1:28" x14ac:dyDescent="0.3">
      <c r="A96" s="30">
        <v>108</v>
      </c>
      <c r="B96" s="1"/>
      <c r="C96">
        <v>3</v>
      </c>
      <c r="D96" s="1"/>
      <c r="E96" s="2">
        <v>1</v>
      </c>
      <c r="F96">
        <v>1</v>
      </c>
      <c r="G96">
        <v>1</v>
      </c>
      <c r="H96">
        <v>1</v>
      </c>
      <c r="I96">
        <v>2</v>
      </c>
      <c r="J96">
        <v>2</v>
      </c>
      <c r="K96">
        <v>1</v>
      </c>
      <c r="L96">
        <v>2</v>
      </c>
      <c r="M96">
        <v>2</v>
      </c>
      <c r="N96">
        <v>1</v>
      </c>
      <c r="O96">
        <v>1</v>
      </c>
      <c r="P96">
        <v>1</v>
      </c>
      <c r="Q96">
        <v>1</v>
      </c>
      <c r="R96">
        <v>1</v>
      </c>
      <c r="S96">
        <v>2</v>
      </c>
      <c r="T96">
        <v>1</v>
      </c>
      <c r="U96">
        <v>2</v>
      </c>
      <c r="V96">
        <v>2</v>
      </c>
      <c r="W96">
        <v>1</v>
      </c>
      <c r="X96">
        <v>1</v>
      </c>
      <c r="Y96">
        <v>2</v>
      </c>
      <c r="Z96">
        <v>2</v>
      </c>
      <c r="AA96">
        <f t="shared" si="1"/>
        <v>12</v>
      </c>
      <c r="AB96" s="1"/>
    </row>
    <row r="97" spans="1:28" x14ac:dyDescent="0.3">
      <c r="A97" s="30">
        <v>139</v>
      </c>
      <c r="B97" s="1"/>
      <c r="C97">
        <v>3</v>
      </c>
      <c r="D97" s="1"/>
      <c r="E97" s="2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f t="shared" si="1"/>
        <v>0</v>
      </c>
      <c r="AB97" s="1"/>
    </row>
    <row r="98" spans="1:28" x14ac:dyDescent="0.3">
      <c r="A98" s="30">
        <v>140</v>
      </c>
      <c r="B98" s="1"/>
      <c r="C98">
        <v>3</v>
      </c>
      <c r="D98" s="1"/>
      <c r="E98" s="2">
        <v>1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1</v>
      </c>
      <c r="Z98">
        <v>2</v>
      </c>
      <c r="AA98">
        <f t="shared" si="1"/>
        <v>1</v>
      </c>
      <c r="AB98" s="1"/>
    </row>
    <row r="99" spans="1:28" x14ac:dyDescent="0.3">
      <c r="A99" s="30">
        <v>141</v>
      </c>
      <c r="B99" s="1"/>
      <c r="C99">
        <v>3</v>
      </c>
      <c r="D99" s="1"/>
      <c r="E99" s="2">
        <v>1</v>
      </c>
      <c r="F99">
        <v>1</v>
      </c>
      <c r="G99">
        <v>1</v>
      </c>
      <c r="H99">
        <v>1</v>
      </c>
      <c r="I99">
        <v>2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1</v>
      </c>
      <c r="Q99">
        <v>1</v>
      </c>
      <c r="R99">
        <v>2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f t="shared" si="1"/>
        <v>5</v>
      </c>
      <c r="AB99" s="1"/>
    </row>
    <row r="100" spans="1:28" x14ac:dyDescent="0.3">
      <c r="A100" s="30">
        <v>143</v>
      </c>
      <c r="B100" s="1"/>
      <c r="C100">
        <v>3</v>
      </c>
      <c r="D100" s="1"/>
      <c r="E100" s="2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2</v>
      </c>
      <c r="M100">
        <v>2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2</v>
      </c>
      <c r="T100">
        <v>1</v>
      </c>
      <c r="U100">
        <v>2</v>
      </c>
      <c r="V100">
        <v>2</v>
      </c>
      <c r="W100">
        <v>1</v>
      </c>
      <c r="X100">
        <v>1</v>
      </c>
      <c r="Y100">
        <v>2</v>
      </c>
      <c r="Z100">
        <v>1</v>
      </c>
      <c r="AA100">
        <f t="shared" si="1"/>
        <v>15</v>
      </c>
      <c r="AB100" s="1"/>
    </row>
    <row r="101" spans="1:28" x14ac:dyDescent="0.3">
      <c r="A101" s="30">
        <v>144</v>
      </c>
      <c r="B101" s="1"/>
      <c r="C101">
        <v>3</v>
      </c>
      <c r="D101" s="1"/>
      <c r="E101" s="2">
        <v>1</v>
      </c>
      <c r="F101">
        <v>1</v>
      </c>
      <c r="G101">
        <v>1</v>
      </c>
      <c r="H101">
        <v>1</v>
      </c>
      <c r="I101">
        <v>1</v>
      </c>
      <c r="J101">
        <v>2</v>
      </c>
      <c r="K101">
        <v>1</v>
      </c>
      <c r="L101">
        <v>2</v>
      </c>
      <c r="M101">
        <v>2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2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f t="shared" si="1"/>
        <v>16</v>
      </c>
      <c r="AB101" s="1"/>
    </row>
    <row r="102" spans="1:28" x14ac:dyDescent="0.3">
      <c r="A102" s="30">
        <v>145</v>
      </c>
      <c r="B102" s="1"/>
      <c r="C102">
        <v>3</v>
      </c>
      <c r="D102" s="1"/>
      <c r="E102" s="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2</v>
      </c>
      <c r="M102">
        <v>2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2</v>
      </c>
      <c r="T102">
        <v>1</v>
      </c>
      <c r="U102">
        <v>2</v>
      </c>
      <c r="V102">
        <v>1</v>
      </c>
      <c r="W102">
        <v>1</v>
      </c>
      <c r="X102">
        <v>1</v>
      </c>
      <c r="Y102">
        <v>2</v>
      </c>
      <c r="Z102">
        <v>1</v>
      </c>
      <c r="AA102">
        <f t="shared" si="1"/>
        <v>15</v>
      </c>
      <c r="AB102" s="1"/>
    </row>
    <row r="103" spans="1:28" x14ac:dyDescent="0.3">
      <c r="A103" s="30">
        <v>146</v>
      </c>
      <c r="B103" s="1"/>
      <c r="C103">
        <v>3</v>
      </c>
      <c r="D103" s="1"/>
      <c r="E103" s="2">
        <v>1</v>
      </c>
      <c r="F103">
        <v>1</v>
      </c>
      <c r="G103">
        <v>1</v>
      </c>
      <c r="H103">
        <v>1</v>
      </c>
      <c r="I103">
        <v>1</v>
      </c>
      <c r="J103">
        <v>2</v>
      </c>
      <c r="K103">
        <v>1</v>
      </c>
      <c r="L103">
        <v>2</v>
      </c>
      <c r="M103">
        <v>2</v>
      </c>
      <c r="N103">
        <v>2</v>
      </c>
      <c r="O103">
        <v>1</v>
      </c>
      <c r="P103">
        <v>1</v>
      </c>
      <c r="Q103">
        <v>1</v>
      </c>
      <c r="R103">
        <v>1</v>
      </c>
      <c r="S103">
        <v>2</v>
      </c>
      <c r="T103">
        <v>1</v>
      </c>
      <c r="U103">
        <v>2</v>
      </c>
      <c r="V103">
        <v>2</v>
      </c>
      <c r="W103">
        <v>1</v>
      </c>
      <c r="X103">
        <v>1</v>
      </c>
      <c r="Y103">
        <v>2</v>
      </c>
      <c r="Z103">
        <v>1</v>
      </c>
      <c r="AA103">
        <f t="shared" si="1"/>
        <v>13</v>
      </c>
      <c r="AB103" s="1"/>
    </row>
    <row r="104" spans="1:28" x14ac:dyDescent="0.3">
      <c r="A104" s="30">
        <v>147</v>
      </c>
      <c r="B104" s="1"/>
      <c r="C104">
        <v>3</v>
      </c>
      <c r="D104" s="1"/>
      <c r="E104" s="2">
        <v>1</v>
      </c>
      <c r="F104">
        <v>1</v>
      </c>
      <c r="G104">
        <v>1</v>
      </c>
      <c r="H104">
        <v>2</v>
      </c>
      <c r="I104">
        <v>2</v>
      </c>
      <c r="J104">
        <v>2</v>
      </c>
      <c r="K104">
        <v>1</v>
      </c>
      <c r="L104">
        <v>2</v>
      </c>
      <c r="M104">
        <v>2</v>
      </c>
      <c r="N104">
        <v>2</v>
      </c>
      <c r="O104">
        <v>1</v>
      </c>
      <c r="P104">
        <v>2</v>
      </c>
      <c r="Q104">
        <v>1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1</v>
      </c>
      <c r="Y104">
        <v>2</v>
      </c>
      <c r="Z104">
        <v>2</v>
      </c>
      <c r="AA104">
        <f t="shared" si="1"/>
        <v>6</v>
      </c>
      <c r="AB104" s="1"/>
    </row>
    <row r="105" spans="1:28" x14ac:dyDescent="0.3">
      <c r="A105" s="30">
        <v>148</v>
      </c>
      <c r="B105" s="1"/>
      <c r="C105">
        <v>3</v>
      </c>
      <c r="D105" s="1"/>
      <c r="E105" s="2">
        <v>1</v>
      </c>
      <c r="F105">
        <v>1</v>
      </c>
      <c r="G105">
        <v>1</v>
      </c>
      <c r="H105">
        <v>1</v>
      </c>
      <c r="I105">
        <v>2</v>
      </c>
      <c r="J105">
        <v>2</v>
      </c>
      <c r="K105">
        <v>1</v>
      </c>
      <c r="L105">
        <v>2</v>
      </c>
      <c r="M105">
        <v>2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2</v>
      </c>
      <c r="T105">
        <v>2</v>
      </c>
      <c r="U105">
        <v>2</v>
      </c>
      <c r="V105">
        <v>2</v>
      </c>
      <c r="W105">
        <v>1</v>
      </c>
      <c r="X105">
        <v>1</v>
      </c>
      <c r="Y105">
        <v>2</v>
      </c>
      <c r="Z105">
        <v>1</v>
      </c>
      <c r="AA105">
        <f t="shared" si="1"/>
        <v>12</v>
      </c>
      <c r="AB105" s="1"/>
    </row>
    <row r="106" spans="1:28" x14ac:dyDescent="0.3">
      <c r="A106" s="30">
        <v>149</v>
      </c>
      <c r="B106" s="1"/>
      <c r="C106">
        <v>3</v>
      </c>
      <c r="D106" s="1"/>
      <c r="E106" s="32">
        <v>1</v>
      </c>
      <c r="F106" s="31">
        <v>1</v>
      </c>
      <c r="G106" s="31">
        <v>1</v>
      </c>
      <c r="H106" s="31">
        <v>1</v>
      </c>
      <c r="I106" s="31">
        <v>2</v>
      </c>
      <c r="J106" s="31">
        <v>2</v>
      </c>
      <c r="K106" s="31">
        <v>1</v>
      </c>
      <c r="L106" s="31">
        <v>2</v>
      </c>
      <c r="M106" s="31">
        <v>2</v>
      </c>
      <c r="N106" s="31">
        <v>1</v>
      </c>
      <c r="O106" s="31">
        <v>1</v>
      </c>
      <c r="P106" s="31">
        <v>1</v>
      </c>
      <c r="Q106" s="31">
        <v>1</v>
      </c>
      <c r="R106" s="31">
        <v>1</v>
      </c>
      <c r="S106" s="31">
        <v>2</v>
      </c>
      <c r="T106" s="31">
        <v>1</v>
      </c>
      <c r="U106" s="31">
        <v>2</v>
      </c>
      <c r="V106" s="31">
        <v>2</v>
      </c>
      <c r="W106" s="31">
        <v>1</v>
      </c>
      <c r="X106" s="31">
        <v>1</v>
      </c>
      <c r="Y106" s="31" t="s">
        <v>668</v>
      </c>
      <c r="Z106" s="31">
        <v>1</v>
      </c>
      <c r="AB106" s="1"/>
    </row>
    <row r="107" spans="1:28" x14ac:dyDescent="0.3">
      <c r="A107" s="30">
        <v>164</v>
      </c>
      <c r="B107" s="1"/>
      <c r="C107">
        <v>3</v>
      </c>
      <c r="D107" s="1"/>
      <c r="E107" s="2">
        <v>1</v>
      </c>
      <c r="F107">
        <v>2</v>
      </c>
      <c r="G107">
        <v>2</v>
      </c>
      <c r="H107">
        <v>1</v>
      </c>
      <c r="I107">
        <v>2</v>
      </c>
      <c r="J107">
        <v>2</v>
      </c>
      <c r="K107">
        <v>1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1</v>
      </c>
      <c r="R107">
        <v>2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1</v>
      </c>
      <c r="Y107">
        <v>2</v>
      </c>
      <c r="Z107">
        <v>2</v>
      </c>
      <c r="AA107">
        <f t="shared" si="1"/>
        <v>4</v>
      </c>
      <c r="AB107" s="1"/>
    </row>
    <row r="108" spans="1:28" x14ac:dyDescent="0.3">
      <c r="A108" s="30">
        <v>165</v>
      </c>
      <c r="B108" s="1"/>
      <c r="C108">
        <v>3</v>
      </c>
      <c r="D108" s="1"/>
      <c r="E108" s="2">
        <v>1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f t="shared" si="1"/>
        <v>0</v>
      </c>
      <c r="AB108" s="1"/>
    </row>
    <row r="109" spans="1:28" x14ac:dyDescent="0.3">
      <c r="A109" s="30">
        <v>166</v>
      </c>
      <c r="B109" s="1"/>
      <c r="C109">
        <v>3</v>
      </c>
      <c r="D109" s="1"/>
      <c r="E109" s="2">
        <v>1</v>
      </c>
      <c r="F109">
        <v>1</v>
      </c>
      <c r="G109">
        <v>1</v>
      </c>
      <c r="H109">
        <v>1</v>
      </c>
      <c r="I109">
        <v>1</v>
      </c>
      <c r="J109">
        <v>2</v>
      </c>
      <c r="K109">
        <v>1</v>
      </c>
      <c r="L109">
        <v>2</v>
      </c>
      <c r="M109">
        <v>2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2</v>
      </c>
      <c r="T109">
        <v>1</v>
      </c>
      <c r="U109">
        <v>2</v>
      </c>
      <c r="V109">
        <v>1</v>
      </c>
      <c r="W109">
        <v>1</v>
      </c>
      <c r="X109">
        <v>1</v>
      </c>
      <c r="Y109">
        <v>2</v>
      </c>
      <c r="Z109">
        <v>2</v>
      </c>
      <c r="AA109">
        <f t="shared" si="1"/>
        <v>13</v>
      </c>
      <c r="AB109" s="1"/>
    </row>
    <row r="110" spans="1:28" x14ac:dyDescent="0.3">
      <c r="A110" s="30">
        <v>168</v>
      </c>
      <c r="B110" s="1"/>
      <c r="C110">
        <v>3</v>
      </c>
      <c r="D110" s="1"/>
      <c r="E110" s="2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2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2</v>
      </c>
      <c r="Z110">
        <v>1</v>
      </c>
      <c r="AA110">
        <f t="shared" si="1"/>
        <v>15</v>
      </c>
      <c r="AB110" s="1"/>
    </row>
    <row r="111" spans="1:28" x14ac:dyDescent="0.3">
      <c r="A111" s="30">
        <v>169</v>
      </c>
      <c r="B111" s="1"/>
      <c r="C111">
        <v>3</v>
      </c>
      <c r="D111" s="1"/>
      <c r="E111" s="2">
        <v>1</v>
      </c>
      <c r="F111">
        <v>1</v>
      </c>
      <c r="G111">
        <v>2</v>
      </c>
      <c r="H111">
        <v>2</v>
      </c>
      <c r="I111">
        <v>2</v>
      </c>
      <c r="J111">
        <v>2</v>
      </c>
      <c r="K111">
        <v>1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1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1</v>
      </c>
      <c r="Y111">
        <v>2</v>
      </c>
      <c r="Z111">
        <v>2</v>
      </c>
      <c r="AA111">
        <f t="shared" si="1"/>
        <v>4</v>
      </c>
      <c r="AB111" s="1"/>
    </row>
    <row r="112" spans="1:28" x14ac:dyDescent="0.3">
      <c r="A112" s="30">
        <v>170</v>
      </c>
      <c r="B112" s="1"/>
      <c r="C112">
        <v>3</v>
      </c>
      <c r="D112" s="1"/>
      <c r="E112" s="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f t="shared" si="1"/>
        <v>21</v>
      </c>
      <c r="AB112" s="1"/>
    </row>
    <row r="113" spans="1:28" x14ac:dyDescent="0.3">
      <c r="A113" s="30">
        <v>171</v>
      </c>
      <c r="B113" s="1"/>
      <c r="C113">
        <v>3</v>
      </c>
      <c r="D113" s="1"/>
      <c r="E113" s="2">
        <v>1</v>
      </c>
      <c r="F113">
        <v>1</v>
      </c>
      <c r="G113">
        <v>1</v>
      </c>
      <c r="H113">
        <v>1</v>
      </c>
      <c r="I113">
        <v>2</v>
      </c>
      <c r="J113">
        <v>2</v>
      </c>
      <c r="K113">
        <v>1</v>
      </c>
      <c r="L113">
        <v>2</v>
      </c>
      <c r="M113">
        <v>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f t="shared" si="1"/>
        <v>14</v>
      </c>
      <c r="AB113" s="1"/>
    </row>
    <row r="114" spans="1:28" x14ac:dyDescent="0.3">
      <c r="A114" s="30">
        <v>174</v>
      </c>
      <c r="B114" s="1"/>
      <c r="C114">
        <v>3</v>
      </c>
      <c r="D114" s="1"/>
      <c r="E114" s="2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2</v>
      </c>
      <c r="M114">
        <v>2</v>
      </c>
      <c r="N114">
        <v>2</v>
      </c>
      <c r="O114">
        <v>1</v>
      </c>
      <c r="P114">
        <v>1</v>
      </c>
      <c r="Q114">
        <v>1</v>
      </c>
      <c r="R114">
        <v>1</v>
      </c>
      <c r="S114">
        <v>2</v>
      </c>
      <c r="T114">
        <v>2</v>
      </c>
      <c r="U114">
        <v>1</v>
      </c>
      <c r="V114">
        <v>1</v>
      </c>
      <c r="W114">
        <v>2</v>
      </c>
      <c r="X114">
        <v>1</v>
      </c>
      <c r="Y114">
        <v>2</v>
      </c>
      <c r="Z114">
        <v>2</v>
      </c>
      <c r="AA114">
        <f t="shared" si="1"/>
        <v>13</v>
      </c>
      <c r="AB114" s="1"/>
    </row>
    <row r="115" spans="1:28" x14ac:dyDescent="0.3">
      <c r="A115" s="30">
        <v>69</v>
      </c>
      <c r="B115" s="1"/>
      <c r="C115">
        <v>4</v>
      </c>
      <c r="D115" s="1"/>
      <c r="E115" s="2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f t="shared" si="1"/>
        <v>20</v>
      </c>
      <c r="AB115" s="1"/>
    </row>
    <row r="116" spans="1:28" x14ac:dyDescent="0.3">
      <c r="A116" s="30">
        <v>119</v>
      </c>
      <c r="B116" s="1"/>
      <c r="C116">
        <v>4</v>
      </c>
      <c r="D116" s="1"/>
      <c r="E116" s="2">
        <v>1</v>
      </c>
      <c r="F116">
        <v>1</v>
      </c>
      <c r="G116">
        <v>1</v>
      </c>
      <c r="H116">
        <v>1</v>
      </c>
      <c r="I116">
        <v>1</v>
      </c>
      <c r="J116">
        <v>2</v>
      </c>
      <c r="K116">
        <v>1</v>
      </c>
      <c r="L116">
        <v>2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2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2</v>
      </c>
      <c r="Z116">
        <v>1</v>
      </c>
      <c r="AA116">
        <f t="shared" si="1"/>
        <v>15</v>
      </c>
      <c r="AB116" s="1"/>
    </row>
    <row r="117" spans="1:28" x14ac:dyDescent="0.3">
      <c r="A117" s="30">
        <v>122</v>
      </c>
      <c r="B117" s="1"/>
      <c r="C117">
        <v>4</v>
      </c>
      <c r="D117" s="1"/>
      <c r="E117" s="2">
        <v>1</v>
      </c>
      <c r="F117">
        <v>1</v>
      </c>
      <c r="G117">
        <v>1</v>
      </c>
      <c r="H117">
        <v>1</v>
      </c>
      <c r="I117">
        <v>2</v>
      </c>
      <c r="J117">
        <v>1</v>
      </c>
      <c r="K117">
        <v>1</v>
      </c>
      <c r="L117">
        <v>2</v>
      </c>
      <c r="M117">
        <v>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1</v>
      </c>
      <c r="U117">
        <v>2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f t="shared" si="1"/>
        <v>15</v>
      </c>
      <c r="AB117" s="1"/>
    </row>
    <row r="118" spans="1:28" x14ac:dyDescent="0.3">
      <c r="A118" s="30">
        <v>123</v>
      </c>
      <c r="B118" s="1"/>
      <c r="C118">
        <v>4</v>
      </c>
      <c r="D118" s="1"/>
      <c r="E118" s="2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2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f t="shared" si="1"/>
        <v>17</v>
      </c>
      <c r="AB118" s="1"/>
    </row>
    <row r="119" spans="1:28" x14ac:dyDescent="0.3">
      <c r="A119" s="30">
        <v>124</v>
      </c>
      <c r="B119" s="1"/>
      <c r="C119">
        <v>4</v>
      </c>
      <c r="D119" s="1"/>
      <c r="E119" s="2">
        <v>1</v>
      </c>
      <c r="F119">
        <v>1</v>
      </c>
      <c r="G119">
        <v>1</v>
      </c>
      <c r="H119">
        <v>1</v>
      </c>
      <c r="I119">
        <v>2</v>
      </c>
      <c r="J119">
        <v>2</v>
      </c>
      <c r="K119">
        <v>1</v>
      </c>
      <c r="L119">
        <v>2</v>
      </c>
      <c r="M119">
        <v>2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2</v>
      </c>
      <c r="T119">
        <v>1</v>
      </c>
      <c r="U119">
        <v>2</v>
      </c>
      <c r="V119">
        <v>2</v>
      </c>
      <c r="W119">
        <v>1</v>
      </c>
      <c r="X119">
        <v>1</v>
      </c>
      <c r="Y119">
        <v>2</v>
      </c>
      <c r="Z119">
        <v>2</v>
      </c>
      <c r="AA119">
        <f t="shared" si="1"/>
        <v>12</v>
      </c>
      <c r="AB119" s="1"/>
    </row>
    <row r="120" spans="1:28" x14ac:dyDescent="0.3">
      <c r="A120" s="30">
        <v>125</v>
      </c>
      <c r="B120" s="1"/>
      <c r="C120">
        <v>4</v>
      </c>
      <c r="D120" s="1"/>
      <c r="E120" s="2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2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2</v>
      </c>
      <c r="Z120">
        <v>1</v>
      </c>
      <c r="AA120">
        <f t="shared" si="1"/>
        <v>19</v>
      </c>
      <c r="AB120" s="1"/>
    </row>
    <row r="121" spans="1:28" x14ac:dyDescent="0.3">
      <c r="A121" s="30">
        <v>126</v>
      </c>
      <c r="B121" s="1"/>
      <c r="C121">
        <v>4</v>
      </c>
      <c r="D121" s="1"/>
      <c r="E121" s="2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1</v>
      </c>
      <c r="AA121">
        <f t="shared" si="1"/>
        <v>19</v>
      </c>
      <c r="AB121" s="1"/>
    </row>
    <row r="122" spans="1:28" x14ac:dyDescent="0.3">
      <c r="A122" s="30">
        <v>127</v>
      </c>
      <c r="B122" s="1"/>
      <c r="C122">
        <v>4</v>
      </c>
      <c r="D122" s="1"/>
      <c r="E122" s="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f t="shared" si="1"/>
        <v>21</v>
      </c>
      <c r="AB122" s="1"/>
    </row>
    <row r="123" spans="1:28" x14ac:dyDescent="0.3">
      <c r="A123" s="30">
        <v>150</v>
      </c>
      <c r="B123" s="1"/>
      <c r="C123">
        <v>4</v>
      </c>
      <c r="D123" s="1"/>
      <c r="E123" s="2">
        <v>1</v>
      </c>
      <c r="F123">
        <v>1</v>
      </c>
      <c r="G123">
        <v>1</v>
      </c>
      <c r="H123">
        <v>1</v>
      </c>
      <c r="I123">
        <v>1</v>
      </c>
      <c r="J123">
        <v>2</v>
      </c>
      <c r="K123">
        <v>1</v>
      </c>
      <c r="L123">
        <v>2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1</v>
      </c>
      <c r="U123">
        <v>2</v>
      </c>
      <c r="V123">
        <v>1</v>
      </c>
      <c r="W123">
        <v>1</v>
      </c>
      <c r="X123">
        <v>1</v>
      </c>
      <c r="Y123">
        <v>2</v>
      </c>
      <c r="Z123">
        <v>2</v>
      </c>
      <c r="AA123">
        <f t="shared" si="1"/>
        <v>14</v>
      </c>
      <c r="AB123" s="1"/>
    </row>
    <row r="124" spans="1:28" x14ac:dyDescent="0.3">
      <c r="A124" s="30">
        <v>94</v>
      </c>
      <c r="B124" s="1"/>
      <c r="C124">
        <v>5</v>
      </c>
      <c r="D124" s="1"/>
      <c r="E124" s="2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1</v>
      </c>
      <c r="U124">
        <v>2</v>
      </c>
      <c r="V124">
        <v>2</v>
      </c>
      <c r="W124">
        <v>1</v>
      </c>
      <c r="X124">
        <v>1</v>
      </c>
      <c r="Y124">
        <v>2</v>
      </c>
      <c r="Z124">
        <v>1</v>
      </c>
      <c r="AA124">
        <f t="shared" si="1"/>
        <v>17</v>
      </c>
      <c r="AB124" s="1"/>
    </row>
    <row r="125" spans="1:28" x14ac:dyDescent="0.3">
      <c r="A125" s="30">
        <v>96</v>
      </c>
      <c r="B125" s="1"/>
      <c r="C125">
        <v>5</v>
      </c>
      <c r="D125" s="1"/>
      <c r="E125" s="2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1</v>
      </c>
      <c r="AA125">
        <f t="shared" si="1"/>
        <v>20</v>
      </c>
      <c r="AB125" s="1"/>
    </row>
    <row r="126" spans="1:28" x14ac:dyDescent="0.3">
      <c r="A126" s="30">
        <v>98</v>
      </c>
      <c r="B126" s="1"/>
      <c r="C126">
        <v>5</v>
      </c>
      <c r="D126" s="1"/>
      <c r="E126" s="2">
        <v>1</v>
      </c>
      <c r="F126">
        <v>1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2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1</v>
      </c>
      <c r="X126">
        <v>1</v>
      </c>
      <c r="Y126">
        <v>2</v>
      </c>
      <c r="Z126">
        <v>1</v>
      </c>
      <c r="AA126">
        <f t="shared" si="1"/>
        <v>14</v>
      </c>
      <c r="AB126" s="1"/>
    </row>
    <row r="127" spans="1:28" x14ac:dyDescent="0.3">
      <c r="A127" s="30">
        <v>99</v>
      </c>
      <c r="B127" s="1"/>
      <c r="C127">
        <v>5</v>
      </c>
      <c r="D127" s="1"/>
      <c r="E127" s="2">
        <v>1</v>
      </c>
      <c r="F127">
        <v>1</v>
      </c>
      <c r="G127">
        <v>1</v>
      </c>
      <c r="H127">
        <v>1</v>
      </c>
      <c r="I127">
        <v>1</v>
      </c>
      <c r="J127">
        <v>2</v>
      </c>
      <c r="K127">
        <v>1</v>
      </c>
      <c r="L127">
        <v>2</v>
      </c>
      <c r="M127">
        <v>2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1</v>
      </c>
      <c r="Y127">
        <v>2</v>
      </c>
      <c r="Z127">
        <v>1</v>
      </c>
      <c r="AA127">
        <f t="shared" si="1"/>
        <v>14</v>
      </c>
      <c r="AB127" s="1"/>
    </row>
    <row r="128" spans="1:28" x14ac:dyDescent="0.3">
      <c r="A128" s="30">
        <v>178</v>
      </c>
      <c r="B128" s="1"/>
      <c r="C128">
        <v>5</v>
      </c>
      <c r="D128" s="1"/>
      <c r="E128" s="2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2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f t="shared" si="1"/>
        <v>18</v>
      </c>
      <c r="AB128" s="1"/>
    </row>
    <row r="129" spans="1:28" x14ac:dyDescent="0.3">
      <c r="A129" s="30">
        <v>179</v>
      </c>
      <c r="B129" s="1"/>
      <c r="C129">
        <v>5</v>
      </c>
      <c r="D129" s="1"/>
      <c r="E129" s="2">
        <v>1</v>
      </c>
      <c r="F129">
        <v>1</v>
      </c>
      <c r="G129">
        <v>1</v>
      </c>
      <c r="H129">
        <v>1</v>
      </c>
      <c r="I129">
        <v>2</v>
      </c>
      <c r="J129">
        <v>2</v>
      </c>
      <c r="K129">
        <v>1</v>
      </c>
      <c r="L129">
        <v>2</v>
      </c>
      <c r="M129">
        <v>2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1</v>
      </c>
      <c r="U129">
        <v>1</v>
      </c>
      <c r="V129">
        <v>2</v>
      </c>
      <c r="W129">
        <v>1</v>
      </c>
      <c r="X129">
        <v>1</v>
      </c>
      <c r="Y129">
        <v>2</v>
      </c>
      <c r="Z129">
        <v>1</v>
      </c>
      <c r="AA129">
        <f t="shared" si="1"/>
        <v>14</v>
      </c>
      <c r="AB129" s="1"/>
    </row>
    <row r="130" spans="1:28" x14ac:dyDescent="0.3">
      <c r="A130" s="30">
        <v>180</v>
      </c>
      <c r="B130" s="1"/>
      <c r="C130">
        <v>5</v>
      </c>
      <c r="D130" s="1"/>
      <c r="E130" s="2">
        <v>1</v>
      </c>
      <c r="F130">
        <v>1</v>
      </c>
      <c r="G130">
        <v>1</v>
      </c>
      <c r="H130">
        <v>1</v>
      </c>
      <c r="I130">
        <v>1</v>
      </c>
      <c r="J130">
        <v>2</v>
      </c>
      <c r="K130">
        <v>1</v>
      </c>
      <c r="L130">
        <v>2</v>
      </c>
      <c r="M130">
        <v>1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2</v>
      </c>
      <c r="W130">
        <v>2</v>
      </c>
      <c r="X130">
        <v>1</v>
      </c>
      <c r="Y130">
        <v>1</v>
      </c>
      <c r="Z130">
        <v>2</v>
      </c>
      <c r="AA130">
        <f t="shared" si="1"/>
        <v>14</v>
      </c>
      <c r="AB130" s="1"/>
    </row>
    <row r="131" spans="1:28" x14ac:dyDescent="0.3">
      <c r="A131" s="30">
        <v>181</v>
      </c>
      <c r="B131" s="1"/>
      <c r="C131">
        <v>5</v>
      </c>
      <c r="D131" s="1"/>
      <c r="E131" s="2">
        <v>1</v>
      </c>
      <c r="F131">
        <v>1</v>
      </c>
      <c r="G131">
        <v>1</v>
      </c>
      <c r="H131">
        <v>1</v>
      </c>
      <c r="I131">
        <v>1</v>
      </c>
      <c r="J131">
        <v>2</v>
      </c>
      <c r="K131">
        <v>1</v>
      </c>
      <c r="L131">
        <v>2</v>
      </c>
      <c r="M131">
        <v>2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2</v>
      </c>
      <c r="V131">
        <v>2</v>
      </c>
      <c r="W131">
        <v>1</v>
      </c>
      <c r="X131">
        <v>1</v>
      </c>
      <c r="Y131">
        <v>2</v>
      </c>
      <c r="Z131">
        <v>2</v>
      </c>
      <c r="AA131">
        <f t="shared" si="1"/>
        <v>13</v>
      </c>
      <c r="AB131" s="1"/>
    </row>
    <row r="132" spans="1:28" x14ac:dyDescent="0.3">
      <c r="A132" s="30">
        <v>182</v>
      </c>
      <c r="B132" s="1"/>
      <c r="C132">
        <v>5</v>
      </c>
      <c r="D132" s="1"/>
      <c r="E132" s="2">
        <v>1</v>
      </c>
      <c r="F132">
        <v>1</v>
      </c>
      <c r="G132">
        <v>1</v>
      </c>
      <c r="H132">
        <v>1</v>
      </c>
      <c r="I132">
        <v>1</v>
      </c>
      <c r="J132">
        <v>2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f t="shared" si="1"/>
        <v>18</v>
      </c>
      <c r="AB132" s="1"/>
    </row>
    <row r="133" spans="1:28" x14ac:dyDescent="0.3">
      <c r="A133" s="30">
        <v>183</v>
      </c>
      <c r="B133" s="1"/>
      <c r="C133">
        <v>5</v>
      </c>
      <c r="D133" s="1"/>
      <c r="E133" s="2">
        <v>1</v>
      </c>
      <c r="F133">
        <v>2</v>
      </c>
      <c r="G133">
        <v>1</v>
      </c>
      <c r="H133">
        <v>1</v>
      </c>
      <c r="I133">
        <v>1</v>
      </c>
      <c r="J133">
        <v>2</v>
      </c>
      <c r="K133">
        <v>1</v>
      </c>
      <c r="L133">
        <v>2</v>
      </c>
      <c r="M133">
        <v>2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2</v>
      </c>
      <c r="T133">
        <v>1</v>
      </c>
      <c r="U133">
        <v>2</v>
      </c>
      <c r="V133">
        <v>2</v>
      </c>
      <c r="W133">
        <v>1</v>
      </c>
      <c r="X133">
        <v>1</v>
      </c>
      <c r="Y133">
        <v>2</v>
      </c>
      <c r="Z133">
        <v>1</v>
      </c>
      <c r="AA133">
        <f t="shared" ref="AA133:AA178" si="2">SUMIF(F133:Z133, 1)</f>
        <v>13</v>
      </c>
      <c r="AB133" s="1"/>
    </row>
    <row r="134" spans="1:28" x14ac:dyDescent="0.3">
      <c r="A134" s="30">
        <v>184</v>
      </c>
      <c r="B134" s="1"/>
      <c r="C134">
        <v>5</v>
      </c>
      <c r="D134" s="1"/>
      <c r="E134" s="2">
        <v>1</v>
      </c>
      <c r="F134">
        <v>1</v>
      </c>
      <c r="G134">
        <v>1</v>
      </c>
      <c r="H134">
        <v>1</v>
      </c>
      <c r="I134">
        <v>1</v>
      </c>
      <c r="J134">
        <v>2</v>
      </c>
      <c r="K134">
        <v>1</v>
      </c>
      <c r="L134">
        <v>2</v>
      </c>
      <c r="M134">
        <v>2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2</v>
      </c>
      <c r="T134">
        <v>1</v>
      </c>
      <c r="U134">
        <v>2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f t="shared" si="2"/>
        <v>15</v>
      </c>
      <c r="AB134" s="1"/>
    </row>
    <row r="135" spans="1:28" x14ac:dyDescent="0.3">
      <c r="A135" s="30">
        <v>185</v>
      </c>
      <c r="B135" s="1"/>
      <c r="C135">
        <v>5</v>
      </c>
      <c r="D135" s="1"/>
      <c r="E135" s="2">
        <v>1</v>
      </c>
      <c r="F135">
        <v>1</v>
      </c>
      <c r="G135">
        <v>1</v>
      </c>
      <c r="H135">
        <v>1</v>
      </c>
      <c r="I135">
        <v>1</v>
      </c>
      <c r="J135">
        <v>2</v>
      </c>
      <c r="K135">
        <v>1</v>
      </c>
      <c r="L135">
        <v>2</v>
      </c>
      <c r="M135">
        <v>2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2</v>
      </c>
      <c r="Z135">
        <v>1</v>
      </c>
      <c r="AA135">
        <f t="shared" si="2"/>
        <v>15</v>
      </c>
      <c r="AB135" s="1"/>
    </row>
    <row r="136" spans="1:28" x14ac:dyDescent="0.3">
      <c r="A136" s="30">
        <v>186</v>
      </c>
      <c r="B136" s="1"/>
      <c r="C136">
        <v>5</v>
      </c>
      <c r="D136" s="1"/>
      <c r="E136" s="2">
        <v>1</v>
      </c>
      <c r="F136">
        <v>1</v>
      </c>
      <c r="G136">
        <v>1</v>
      </c>
      <c r="H136">
        <v>1</v>
      </c>
      <c r="I136">
        <v>1</v>
      </c>
      <c r="J136">
        <v>2</v>
      </c>
      <c r="K136">
        <v>1</v>
      </c>
      <c r="L136">
        <v>2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2</v>
      </c>
      <c r="V136">
        <v>2</v>
      </c>
      <c r="W136">
        <v>1</v>
      </c>
      <c r="X136">
        <v>1</v>
      </c>
      <c r="Y136">
        <v>2</v>
      </c>
      <c r="Z136">
        <v>1</v>
      </c>
      <c r="AA136">
        <f t="shared" si="2"/>
        <v>14</v>
      </c>
      <c r="AB136" s="1"/>
    </row>
    <row r="137" spans="1:28" x14ac:dyDescent="0.3">
      <c r="A137" s="30">
        <v>187</v>
      </c>
      <c r="B137" s="1"/>
      <c r="C137">
        <v>5</v>
      </c>
      <c r="D137" s="1"/>
      <c r="E137" s="2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2</v>
      </c>
      <c r="T137">
        <v>1</v>
      </c>
      <c r="U137">
        <v>2</v>
      </c>
      <c r="V137">
        <v>1</v>
      </c>
      <c r="W137">
        <v>1</v>
      </c>
      <c r="X137">
        <v>1</v>
      </c>
      <c r="Y137">
        <v>2</v>
      </c>
      <c r="Z137">
        <v>1</v>
      </c>
      <c r="AA137">
        <f t="shared" si="2"/>
        <v>18</v>
      </c>
      <c r="AB137" s="1"/>
    </row>
    <row r="138" spans="1:28" x14ac:dyDescent="0.3">
      <c r="A138" s="30">
        <v>188</v>
      </c>
      <c r="B138" s="1"/>
      <c r="C138">
        <v>5</v>
      </c>
      <c r="D138" s="1"/>
      <c r="E138" s="2">
        <v>1</v>
      </c>
      <c r="F138">
        <v>1</v>
      </c>
      <c r="G138">
        <v>1</v>
      </c>
      <c r="H138">
        <v>1</v>
      </c>
      <c r="I138">
        <v>1</v>
      </c>
      <c r="J138">
        <v>2</v>
      </c>
      <c r="K138">
        <v>1</v>
      </c>
      <c r="L138">
        <v>1</v>
      </c>
      <c r="M138">
        <v>2</v>
      </c>
      <c r="N138">
        <v>1</v>
      </c>
      <c r="O138">
        <v>2</v>
      </c>
      <c r="P138">
        <v>1</v>
      </c>
      <c r="Q138">
        <v>1</v>
      </c>
      <c r="R138">
        <v>1</v>
      </c>
      <c r="S138">
        <v>2</v>
      </c>
      <c r="T138">
        <v>1</v>
      </c>
      <c r="U138">
        <v>2</v>
      </c>
      <c r="V138">
        <v>2</v>
      </c>
      <c r="W138">
        <v>1</v>
      </c>
      <c r="X138">
        <v>1</v>
      </c>
      <c r="Y138">
        <v>2</v>
      </c>
      <c r="Z138">
        <v>2</v>
      </c>
      <c r="AA138">
        <f t="shared" si="2"/>
        <v>13</v>
      </c>
      <c r="AB138" s="1"/>
    </row>
    <row r="139" spans="1:28" x14ac:dyDescent="0.3">
      <c r="A139" s="30">
        <v>189</v>
      </c>
      <c r="B139" s="1"/>
      <c r="C139">
        <v>5</v>
      </c>
      <c r="D139" s="1"/>
      <c r="E139" s="2">
        <v>1</v>
      </c>
      <c r="F139">
        <v>1</v>
      </c>
      <c r="G139">
        <v>1</v>
      </c>
      <c r="H139">
        <v>1</v>
      </c>
      <c r="I139">
        <v>2</v>
      </c>
      <c r="J139">
        <v>2</v>
      </c>
      <c r="K139">
        <v>1</v>
      </c>
      <c r="L139">
        <v>2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2</v>
      </c>
      <c r="W139">
        <v>1</v>
      </c>
      <c r="X139">
        <v>1</v>
      </c>
      <c r="Y139">
        <v>2</v>
      </c>
      <c r="Z139">
        <v>1</v>
      </c>
      <c r="AA139">
        <f t="shared" si="2"/>
        <v>14</v>
      </c>
      <c r="AB139" s="1"/>
    </row>
    <row r="140" spans="1:28" x14ac:dyDescent="0.3">
      <c r="A140" s="30">
        <v>190</v>
      </c>
      <c r="B140" s="1"/>
      <c r="C140">
        <v>5</v>
      </c>
      <c r="D140" s="1"/>
      <c r="E140" s="2">
        <v>1</v>
      </c>
      <c r="F140">
        <v>1</v>
      </c>
      <c r="G140">
        <v>1</v>
      </c>
      <c r="H140">
        <v>1</v>
      </c>
      <c r="I140">
        <v>2</v>
      </c>
      <c r="J140">
        <v>2</v>
      </c>
      <c r="K140">
        <v>1</v>
      </c>
      <c r="L140">
        <v>2</v>
      </c>
      <c r="M140">
        <v>2</v>
      </c>
      <c r="N140">
        <v>2</v>
      </c>
      <c r="O140">
        <v>1</v>
      </c>
      <c r="P140">
        <v>1</v>
      </c>
      <c r="Q140">
        <v>1</v>
      </c>
      <c r="R140">
        <v>1</v>
      </c>
      <c r="S140">
        <v>2</v>
      </c>
      <c r="T140">
        <v>1</v>
      </c>
      <c r="U140">
        <v>2</v>
      </c>
      <c r="V140">
        <v>2</v>
      </c>
      <c r="W140">
        <v>1</v>
      </c>
      <c r="X140">
        <v>1</v>
      </c>
      <c r="Y140">
        <v>2</v>
      </c>
      <c r="Z140">
        <v>1</v>
      </c>
      <c r="AA140">
        <f t="shared" si="2"/>
        <v>12</v>
      </c>
      <c r="AB140" s="1"/>
    </row>
    <row r="141" spans="1:28" x14ac:dyDescent="0.3">
      <c r="A141" s="30">
        <v>191</v>
      </c>
      <c r="B141" s="1"/>
      <c r="C141">
        <v>5</v>
      </c>
      <c r="D141" s="1"/>
      <c r="E141" s="2">
        <v>1</v>
      </c>
      <c r="F141">
        <v>1</v>
      </c>
      <c r="G141">
        <v>1</v>
      </c>
      <c r="H141">
        <v>1</v>
      </c>
      <c r="I141">
        <v>2</v>
      </c>
      <c r="J141">
        <v>2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1</v>
      </c>
      <c r="Q141">
        <v>1</v>
      </c>
      <c r="R141">
        <v>1</v>
      </c>
      <c r="S141">
        <v>2</v>
      </c>
      <c r="T141">
        <v>1</v>
      </c>
      <c r="U141">
        <v>2</v>
      </c>
      <c r="V141">
        <v>2</v>
      </c>
      <c r="W141">
        <v>1</v>
      </c>
      <c r="X141">
        <v>1</v>
      </c>
      <c r="Y141">
        <v>2</v>
      </c>
      <c r="Z141">
        <v>1</v>
      </c>
      <c r="AA141">
        <f t="shared" si="2"/>
        <v>13</v>
      </c>
      <c r="AB141" s="1"/>
    </row>
    <row r="142" spans="1:28" x14ac:dyDescent="0.3">
      <c r="A142" s="30">
        <v>15</v>
      </c>
      <c r="B142" s="1"/>
      <c r="C142">
        <v>6</v>
      </c>
      <c r="D142" s="1"/>
      <c r="E142" s="2">
        <v>1</v>
      </c>
      <c r="F142">
        <v>1</v>
      </c>
      <c r="G142">
        <v>1</v>
      </c>
      <c r="H142">
        <v>1</v>
      </c>
      <c r="I142">
        <v>1</v>
      </c>
      <c r="J142">
        <v>2</v>
      </c>
      <c r="K142">
        <v>1</v>
      </c>
      <c r="L142">
        <v>1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2</v>
      </c>
      <c r="V142">
        <v>2</v>
      </c>
      <c r="W142">
        <v>1</v>
      </c>
      <c r="X142">
        <v>1</v>
      </c>
      <c r="Y142">
        <v>2</v>
      </c>
      <c r="Z142">
        <v>2</v>
      </c>
      <c r="AA142">
        <f t="shared" si="2"/>
        <v>14</v>
      </c>
      <c r="AB142" s="1"/>
    </row>
    <row r="143" spans="1:28" x14ac:dyDescent="0.3">
      <c r="A143" s="30">
        <v>17</v>
      </c>
      <c r="B143" s="1"/>
      <c r="C143">
        <v>6</v>
      </c>
      <c r="D143" s="1"/>
      <c r="E143" s="2">
        <v>1</v>
      </c>
      <c r="F143">
        <v>1</v>
      </c>
      <c r="G143">
        <v>1</v>
      </c>
      <c r="H143">
        <v>1</v>
      </c>
      <c r="I143">
        <v>2</v>
      </c>
      <c r="J143">
        <v>1</v>
      </c>
      <c r="K143">
        <v>1</v>
      </c>
      <c r="L143">
        <v>2</v>
      </c>
      <c r="M143">
        <v>2</v>
      </c>
      <c r="N143">
        <v>1</v>
      </c>
      <c r="O143">
        <v>2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2</v>
      </c>
      <c r="V143">
        <v>2</v>
      </c>
      <c r="W143">
        <v>1</v>
      </c>
      <c r="X143">
        <v>1</v>
      </c>
      <c r="Y143">
        <v>2</v>
      </c>
      <c r="Z143">
        <v>1</v>
      </c>
      <c r="AA143">
        <f t="shared" si="2"/>
        <v>13</v>
      </c>
      <c r="AB143" s="1"/>
    </row>
    <row r="144" spans="1:28" x14ac:dyDescent="0.3">
      <c r="A144" s="30">
        <v>18</v>
      </c>
      <c r="B144" s="1"/>
      <c r="C144">
        <v>6</v>
      </c>
      <c r="D144" s="1"/>
      <c r="E144" s="2">
        <v>1</v>
      </c>
      <c r="F144">
        <v>2</v>
      </c>
      <c r="G144">
        <v>1</v>
      </c>
      <c r="H144">
        <v>1</v>
      </c>
      <c r="I144">
        <v>2</v>
      </c>
      <c r="J144">
        <v>1</v>
      </c>
      <c r="K144">
        <v>1</v>
      </c>
      <c r="L144">
        <v>2</v>
      </c>
      <c r="M144">
        <v>2</v>
      </c>
      <c r="N144">
        <v>1</v>
      </c>
      <c r="O144">
        <v>2</v>
      </c>
      <c r="P144">
        <v>1</v>
      </c>
      <c r="Q144">
        <v>1</v>
      </c>
      <c r="R144">
        <v>1</v>
      </c>
      <c r="S144">
        <v>2</v>
      </c>
      <c r="T144">
        <v>1</v>
      </c>
      <c r="U144">
        <v>2</v>
      </c>
      <c r="V144">
        <v>2</v>
      </c>
      <c r="W144">
        <v>1</v>
      </c>
      <c r="X144">
        <v>1</v>
      </c>
      <c r="Y144">
        <v>2</v>
      </c>
      <c r="Z144">
        <v>2</v>
      </c>
      <c r="AA144">
        <f t="shared" si="2"/>
        <v>11</v>
      </c>
      <c r="AB144" s="1"/>
    </row>
    <row r="145" spans="1:28" x14ac:dyDescent="0.3">
      <c r="A145" s="30">
        <v>19</v>
      </c>
      <c r="B145" s="1"/>
      <c r="C145">
        <v>6</v>
      </c>
      <c r="D145" s="1"/>
      <c r="E145" s="2">
        <v>1</v>
      </c>
      <c r="F145">
        <v>1</v>
      </c>
      <c r="G145">
        <v>1</v>
      </c>
      <c r="H145">
        <v>1</v>
      </c>
      <c r="I145">
        <v>1</v>
      </c>
      <c r="J145">
        <v>2</v>
      </c>
      <c r="K145">
        <v>1</v>
      </c>
      <c r="L145">
        <v>2</v>
      </c>
      <c r="M145">
        <v>2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2</v>
      </c>
      <c r="T145">
        <v>1</v>
      </c>
      <c r="U145">
        <v>2</v>
      </c>
      <c r="V145">
        <v>1</v>
      </c>
      <c r="W145">
        <v>1</v>
      </c>
      <c r="X145">
        <v>1</v>
      </c>
      <c r="Y145">
        <v>2</v>
      </c>
      <c r="Z145">
        <v>1</v>
      </c>
      <c r="AA145">
        <f t="shared" si="2"/>
        <v>15</v>
      </c>
      <c r="AB145" s="1"/>
    </row>
    <row r="146" spans="1:28" x14ac:dyDescent="0.3">
      <c r="A146" s="30">
        <v>20</v>
      </c>
      <c r="B146" s="1"/>
      <c r="C146">
        <v>6</v>
      </c>
      <c r="D146" s="1"/>
      <c r="E146" s="2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2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1</v>
      </c>
      <c r="AA146">
        <f t="shared" si="2"/>
        <v>18</v>
      </c>
      <c r="AB146" s="1"/>
    </row>
    <row r="147" spans="1:28" x14ac:dyDescent="0.3">
      <c r="A147" s="30">
        <v>21</v>
      </c>
      <c r="B147" s="1"/>
      <c r="C147">
        <v>6</v>
      </c>
      <c r="D147" s="1"/>
      <c r="E147" s="2">
        <v>1</v>
      </c>
      <c r="F147">
        <v>1</v>
      </c>
      <c r="G147">
        <v>1</v>
      </c>
      <c r="H147">
        <v>1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1</v>
      </c>
      <c r="AA147">
        <f t="shared" si="2"/>
        <v>18</v>
      </c>
      <c r="AB147" s="1"/>
    </row>
    <row r="148" spans="1:28" x14ac:dyDescent="0.3">
      <c r="A148" s="30">
        <v>22</v>
      </c>
      <c r="B148" s="1"/>
      <c r="C148">
        <v>6</v>
      </c>
      <c r="D148" s="1"/>
      <c r="E148" s="2">
        <v>1</v>
      </c>
      <c r="F148">
        <v>1</v>
      </c>
      <c r="G148">
        <v>1</v>
      </c>
      <c r="H148">
        <v>1</v>
      </c>
      <c r="I148">
        <v>1</v>
      </c>
      <c r="J148">
        <v>2</v>
      </c>
      <c r="K148">
        <v>1</v>
      </c>
      <c r="L148">
        <v>2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2</v>
      </c>
      <c r="V148">
        <v>2</v>
      </c>
      <c r="W148">
        <v>1</v>
      </c>
      <c r="X148">
        <v>1</v>
      </c>
      <c r="Y148">
        <v>2</v>
      </c>
      <c r="Z148">
        <v>1</v>
      </c>
      <c r="AA148">
        <f t="shared" si="2"/>
        <v>14</v>
      </c>
      <c r="AB148" s="1"/>
    </row>
    <row r="149" spans="1:28" x14ac:dyDescent="0.3">
      <c r="A149" s="30">
        <v>23</v>
      </c>
      <c r="B149" s="1"/>
      <c r="C149">
        <v>6</v>
      </c>
      <c r="D149" s="1"/>
      <c r="E149" s="2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2</v>
      </c>
      <c r="T149">
        <v>1</v>
      </c>
      <c r="U149">
        <v>2</v>
      </c>
      <c r="V149">
        <v>2</v>
      </c>
      <c r="W149">
        <v>1</v>
      </c>
      <c r="X149">
        <v>1</v>
      </c>
      <c r="Y149">
        <v>2</v>
      </c>
      <c r="Z149">
        <v>2</v>
      </c>
      <c r="AA149">
        <f t="shared" si="2"/>
        <v>15</v>
      </c>
      <c r="AB149" s="1"/>
    </row>
    <row r="150" spans="1:28" x14ac:dyDescent="0.3">
      <c r="A150" s="30">
        <v>28</v>
      </c>
      <c r="B150" s="1"/>
      <c r="C150">
        <v>6</v>
      </c>
      <c r="D150" s="1"/>
      <c r="E150" s="2">
        <v>1</v>
      </c>
      <c r="F150">
        <v>1</v>
      </c>
      <c r="G150">
        <v>1</v>
      </c>
      <c r="H150">
        <v>1</v>
      </c>
      <c r="I150">
        <v>2</v>
      </c>
      <c r="J150">
        <v>1</v>
      </c>
      <c r="K150">
        <v>1</v>
      </c>
      <c r="L150">
        <v>2</v>
      </c>
      <c r="M150">
        <v>2</v>
      </c>
      <c r="N150">
        <v>2</v>
      </c>
      <c r="O150">
        <v>1</v>
      </c>
      <c r="P150">
        <v>1</v>
      </c>
      <c r="Q150">
        <v>1</v>
      </c>
      <c r="R150">
        <v>1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1</v>
      </c>
      <c r="Y150">
        <v>2</v>
      </c>
      <c r="Z150">
        <v>1</v>
      </c>
      <c r="AA150">
        <f t="shared" si="2"/>
        <v>13</v>
      </c>
      <c r="AB150" s="1"/>
    </row>
    <row r="151" spans="1:28" x14ac:dyDescent="0.3">
      <c r="A151" s="30">
        <v>29</v>
      </c>
      <c r="B151" s="1"/>
      <c r="C151">
        <v>6</v>
      </c>
      <c r="D151" s="1"/>
      <c r="E151" s="32" t="s">
        <v>668</v>
      </c>
      <c r="F151" s="31" t="s">
        <v>668</v>
      </c>
      <c r="G151" s="31" t="s">
        <v>668</v>
      </c>
      <c r="H151" s="31" t="s">
        <v>668</v>
      </c>
      <c r="I151" s="31" t="s">
        <v>668</v>
      </c>
      <c r="J151" s="31" t="s">
        <v>668</v>
      </c>
      <c r="K151" s="31" t="s">
        <v>668</v>
      </c>
      <c r="L151" s="31" t="s">
        <v>668</v>
      </c>
      <c r="M151" s="31" t="s">
        <v>668</v>
      </c>
      <c r="N151" s="31" t="s">
        <v>668</v>
      </c>
      <c r="O151" s="31" t="s">
        <v>668</v>
      </c>
      <c r="P151" s="31" t="s">
        <v>668</v>
      </c>
      <c r="Q151" s="31" t="s">
        <v>668</v>
      </c>
      <c r="R151" s="31" t="s">
        <v>668</v>
      </c>
      <c r="S151" s="31" t="s">
        <v>668</v>
      </c>
      <c r="T151" s="31" t="s">
        <v>668</v>
      </c>
      <c r="U151" s="31" t="s">
        <v>668</v>
      </c>
      <c r="V151" s="31" t="s">
        <v>668</v>
      </c>
      <c r="W151" s="31" t="s">
        <v>668</v>
      </c>
      <c r="X151" s="31" t="s">
        <v>668</v>
      </c>
      <c r="Y151" s="31" t="s">
        <v>668</v>
      </c>
      <c r="Z151" s="31" t="s">
        <v>668</v>
      </c>
      <c r="AB151" s="1"/>
    </row>
    <row r="152" spans="1:28" x14ac:dyDescent="0.3">
      <c r="A152" s="30">
        <v>30</v>
      </c>
      <c r="B152" s="1"/>
      <c r="C152">
        <v>6</v>
      </c>
      <c r="D152" s="1"/>
      <c r="E152" s="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2</v>
      </c>
      <c r="T152">
        <v>1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f t="shared" si="2"/>
        <v>17</v>
      </c>
      <c r="AB152" s="1"/>
    </row>
    <row r="153" spans="1:28" x14ac:dyDescent="0.3">
      <c r="A153" s="30">
        <v>31</v>
      </c>
      <c r="B153" s="1"/>
      <c r="C153">
        <v>6</v>
      </c>
      <c r="D153" s="1"/>
      <c r="E153" s="2">
        <v>1</v>
      </c>
      <c r="F153">
        <v>1</v>
      </c>
      <c r="G153">
        <v>1</v>
      </c>
      <c r="H153">
        <v>1</v>
      </c>
      <c r="I153">
        <v>2</v>
      </c>
      <c r="J153">
        <v>2</v>
      </c>
      <c r="K153">
        <v>1</v>
      </c>
      <c r="L153">
        <v>2</v>
      </c>
      <c r="M153">
        <v>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2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2</v>
      </c>
      <c r="Z153">
        <v>1</v>
      </c>
      <c r="AA153">
        <f t="shared" si="2"/>
        <v>14</v>
      </c>
      <c r="AB153" s="1"/>
    </row>
    <row r="154" spans="1:28" x14ac:dyDescent="0.3">
      <c r="A154" s="30">
        <v>32</v>
      </c>
      <c r="B154" s="1"/>
      <c r="C154">
        <v>6</v>
      </c>
      <c r="D154" s="1"/>
      <c r="E154" s="2">
        <v>1</v>
      </c>
      <c r="F154">
        <v>1</v>
      </c>
      <c r="G154">
        <v>1</v>
      </c>
      <c r="H154">
        <v>1</v>
      </c>
      <c r="I154">
        <v>1</v>
      </c>
      <c r="J154">
        <v>2</v>
      </c>
      <c r="K154">
        <v>1</v>
      </c>
      <c r="L154">
        <v>2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2</v>
      </c>
      <c r="T154">
        <v>1</v>
      </c>
      <c r="U154">
        <v>2</v>
      </c>
      <c r="V154">
        <v>2</v>
      </c>
      <c r="W154">
        <v>1</v>
      </c>
      <c r="X154">
        <v>1</v>
      </c>
      <c r="Y154">
        <v>2</v>
      </c>
      <c r="Z154">
        <v>1</v>
      </c>
      <c r="AA154">
        <f t="shared" si="2"/>
        <v>14</v>
      </c>
      <c r="AB154" s="1"/>
    </row>
    <row r="155" spans="1:28" x14ac:dyDescent="0.3">
      <c r="A155" s="30">
        <v>33</v>
      </c>
      <c r="B155" s="1"/>
      <c r="C155">
        <v>6</v>
      </c>
      <c r="D155" s="1"/>
      <c r="E155" s="2">
        <v>1</v>
      </c>
      <c r="F155">
        <v>2</v>
      </c>
      <c r="G155">
        <v>1</v>
      </c>
      <c r="H155">
        <v>1</v>
      </c>
      <c r="I155">
        <v>1</v>
      </c>
      <c r="J155">
        <v>2</v>
      </c>
      <c r="K155">
        <v>1</v>
      </c>
      <c r="L155">
        <v>2</v>
      </c>
      <c r="M155">
        <v>2</v>
      </c>
      <c r="N155">
        <v>1</v>
      </c>
      <c r="O155">
        <v>2</v>
      </c>
      <c r="P155">
        <v>1</v>
      </c>
      <c r="Q155">
        <v>1</v>
      </c>
      <c r="R155">
        <v>1</v>
      </c>
      <c r="S155">
        <v>2</v>
      </c>
      <c r="T155">
        <v>1</v>
      </c>
      <c r="U155">
        <v>2</v>
      </c>
      <c r="V155">
        <v>2</v>
      </c>
      <c r="W155">
        <v>1</v>
      </c>
      <c r="X155">
        <v>1</v>
      </c>
      <c r="Y155">
        <v>2</v>
      </c>
      <c r="Z155">
        <v>1</v>
      </c>
      <c r="AA155">
        <f t="shared" si="2"/>
        <v>12</v>
      </c>
      <c r="AB155" s="1"/>
    </row>
    <row r="156" spans="1:28" x14ac:dyDescent="0.3">
      <c r="A156" s="30">
        <v>34</v>
      </c>
      <c r="B156" s="1"/>
      <c r="C156">
        <v>6</v>
      </c>
      <c r="D156" s="1"/>
      <c r="E156" s="2">
        <v>1</v>
      </c>
      <c r="F156">
        <v>1</v>
      </c>
      <c r="G156">
        <v>1</v>
      </c>
      <c r="H156">
        <v>1</v>
      </c>
      <c r="I156">
        <v>1</v>
      </c>
      <c r="J156">
        <v>2</v>
      </c>
      <c r="K156">
        <v>1</v>
      </c>
      <c r="L156">
        <v>2</v>
      </c>
      <c r="M156">
        <v>2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2</v>
      </c>
      <c r="T156">
        <v>1</v>
      </c>
      <c r="U156">
        <v>2</v>
      </c>
      <c r="V156">
        <v>2</v>
      </c>
      <c r="W156">
        <v>1</v>
      </c>
      <c r="X156">
        <v>1</v>
      </c>
      <c r="Y156">
        <v>2</v>
      </c>
      <c r="Z156">
        <v>2</v>
      </c>
      <c r="AA156">
        <f t="shared" si="2"/>
        <v>13</v>
      </c>
      <c r="AB156" s="1"/>
    </row>
    <row r="157" spans="1:28" x14ac:dyDescent="0.3">
      <c r="A157" s="30">
        <v>35</v>
      </c>
      <c r="B157" s="1"/>
      <c r="C157">
        <v>6</v>
      </c>
      <c r="D157" s="1"/>
      <c r="E157" s="2">
        <v>1</v>
      </c>
      <c r="F157">
        <v>2</v>
      </c>
      <c r="G157">
        <v>1</v>
      </c>
      <c r="H157">
        <v>1</v>
      </c>
      <c r="I157">
        <v>1</v>
      </c>
      <c r="J157">
        <v>2</v>
      </c>
      <c r="K157">
        <v>1</v>
      </c>
      <c r="L157">
        <v>2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1</v>
      </c>
      <c r="Y157">
        <v>2</v>
      </c>
      <c r="Z157">
        <v>2</v>
      </c>
      <c r="AA157">
        <f t="shared" si="2"/>
        <v>13</v>
      </c>
      <c r="AB157" s="1"/>
    </row>
    <row r="158" spans="1:28" x14ac:dyDescent="0.3">
      <c r="A158" s="30">
        <v>36</v>
      </c>
      <c r="B158" s="1"/>
      <c r="C158">
        <v>6</v>
      </c>
      <c r="D158" s="1"/>
      <c r="E158" s="2">
        <v>1</v>
      </c>
      <c r="F158">
        <v>1</v>
      </c>
      <c r="G158">
        <v>1</v>
      </c>
      <c r="H158">
        <v>1</v>
      </c>
      <c r="I158">
        <v>1</v>
      </c>
      <c r="J158">
        <v>2</v>
      </c>
      <c r="K158">
        <v>1</v>
      </c>
      <c r="L158">
        <v>2</v>
      </c>
      <c r="M158">
        <v>2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2</v>
      </c>
      <c r="T158">
        <v>1</v>
      </c>
      <c r="U158">
        <v>2</v>
      </c>
      <c r="V158">
        <v>2</v>
      </c>
      <c r="W158">
        <v>1</v>
      </c>
      <c r="X158">
        <v>1</v>
      </c>
      <c r="Y158">
        <v>2</v>
      </c>
      <c r="Z158">
        <v>1</v>
      </c>
      <c r="AA158">
        <f t="shared" si="2"/>
        <v>14</v>
      </c>
      <c r="AB158" s="1"/>
    </row>
    <row r="159" spans="1:28" x14ac:dyDescent="0.3">
      <c r="A159" s="30">
        <v>110</v>
      </c>
      <c r="B159" s="1"/>
      <c r="C159">
        <v>6</v>
      </c>
      <c r="D159" s="1"/>
      <c r="E159" s="2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2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2</v>
      </c>
      <c r="T159">
        <v>1</v>
      </c>
      <c r="U159">
        <v>2</v>
      </c>
      <c r="V159">
        <v>1</v>
      </c>
      <c r="W159">
        <v>1</v>
      </c>
      <c r="X159">
        <v>1</v>
      </c>
      <c r="Y159">
        <v>2</v>
      </c>
      <c r="Z159">
        <v>1</v>
      </c>
      <c r="AA159">
        <f t="shared" si="2"/>
        <v>17</v>
      </c>
      <c r="AB159" s="1"/>
    </row>
    <row r="160" spans="1:28" x14ac:dyDescent="0.3">
      <c r="A160" s="30">
        <v>112</v>
      </c>
      <c r="B160" s="1"/>
      <c r="C160">
        <v>6</v>
      </c>
      <c r="D160" s="1"/>
      <c r="E160" s="2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2</v>
      </c>
      <c r="M160">
        <v>2</v>
      </c>
      <c r="N160">
        <v>2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f t="shared" si="2"/>
        <v>18</v>
      </c>
      <c r="AB160" s="1"/>
    </row>
    <row r="161" spans="1:28" x14ac:dyDescent="0.3">
      <c r="A161" s="30">
        <v>113</v>
      </c>
      <c r="B161" s="1"/>
      <c r="C161">
        <v>6</v>
      </c>
      <c r="D161" s="1"/>
      <c r="E161" s="2">
        <v>1</v>
      </c>
      <c r="F161">
        <v>2</v>
      </c>
      <c r="G161">
        <v>1</v>
      </c>
      <c r="H161">
        <v>1</v>
      </c>
      <c r="I161">
        <v>1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1</v>
      </c>
      <c r="Q161">
        <v>1</v>
      </c>
      <c r="R161">
        <v>1</v>
      </c>
      <c r="S161">
        <v>2</v>
      </c>
      <c r="T161">
        <v>1</v>
      </c>
      <c r="U161">
        <v>1</v>
      </c>
      <c r="V161">
        <v>2</v>
      </c>
      <c r="W161">
        <v>1</v>
      </c>
      <c r="X161">
        <v>1</v>
      </c>
      <c r="Y161">
        <v>2</v>
      </c>
      <c r="Z161">
        <v>1</v>
      </c>
      <c r="AA161">
        <f t="shared" si="2"/>
        <v>11</v>
      </c>
      <c r="AB161" s="1"/>
    </row>
    <row r="162" spans="1:28" x14ac:dyDescent="0.3">
      <c r="A162" s="30">
        <v>114</v>
      </c>
      <c r="B162" s="1"/>
      <c r="C162">
        <v>6</v>
      </c>
      <c r="D162" s="1"/>
      <c r="E162" s="2">
        <v>1</v>
      </c>
      <c r="F162">
        <v>1</v>
      </c>
      <c r="G162">
        <v>2</v>
      </c>
      <c r="H162">
        <v>1</v>
      </c>
      <c r="I162">
        <v>1</v>
      </c>
      <c r="J162">
        <v>2</v>
      </c>
      <c r="K162">
        <v>1</v>
      </c>
      <c r="L162">
        <v>2</v>
      </c>
      <c r="M162">
        <v>2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2</v>
      </c>
      <c r="T162">
        <v>1</v>
      </c>
      <c r="U162">
        <v>1</v>
      </c>
      <c r="V162">
        <v>2</v>
      </c>
      <c r="W162">
        <v>1</v>
      </c>
      <c r="X162">
        <v>1</v>
      </c>
      <c r="Y162">
        <v>2</v>
      </c>
      <c r="Z162">
        <v>1</v>
      </c>
      <c r="AA162">
        <f t="shared" si="2"/>
        <v>14</v>
      </c>
      <c r="AB162" s="1"/>
    </row>
    <row r="163" spans="1:28" x14ac:dyDescent="0.3">
      <c r="A163" s="30">
        <v>116</v>
      </c>
      <c r="B163" s="1"/>
      <c r="C163">
        <v>6</v>
      </c>
      <c r="D163" s="1"/>
      <c r="E163" s="2">
        <v>1</v>
      </c>
      <c r="F163">
        <v>1</v>
      </c>
      <c r="G163">
        <v>1</v>
      </c>
      <c r="H163">
        <v>1</v>
      </c>
      <c r="I163">
        <v>2</v>
      </c>
      <c r="J163">
        <v>2</v>
      </c>
      <c r="K163">
        <v>1</v>
      </c>
      <c r="L163">
        <v>2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1</v>
      </c>
      <c r="U163">
        <v>2</v>
      </c>
      <c r="V163">
        <v>2</v>
      </c>
      <c r="W163">
        <v>1</v>
      </c>
      <c r="X163">
        <v>1</v>
      </c>
      <c r="Y163">
        <v>2</v>
      </c>
      <c r="Z163">
        <v>1</v>
      </c>
      <c r="AA163">
        <f t="shared" si="2"/>
        <v>13</v>
      </c>
      <c r="AB163" s="1"/>
    </row>
    <row r="164" spans="1:28" x14ac:dyDescent="0.3">
      <c r="A164" s="30">
        <v>117</v>
      </c>
      <c r="B164" s="1"/>
      <c r="C164">
        <v>6</v>
      </c>
      <c r="D164" s="1"/>
      <c r="E164" s="2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2</v>
      </c>
      <c r="M164">
        <v>2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2</v>
      </c>
      <c r="T164">
        <v>1</v>
      </c>
      <c r="U164">
        <v>2</v>
      </c>
      <c r="V164">
        <v>1</v>
      </c>
      <c r="W164">
        <v>1</v>
      </c>
      <c r="X164">
        <v>1</v>
      </c>
      <c r="Y164">
        <v>2</v>
      </c>
      <c r="Z164">
        <v>1</v>
      </c>
      <c r="AA164">
        <f t="shared" si="2"/>
        <v>16</v>
      </c>
      <c r="AB164" s="1"/>
    </row>
    <row r="165" spans="1:28" x14ac:dyDescent="0.3">
      <c r="A165" s="30">
        <v>118</v>
      </c>
      <c r="B165" s="1"/>
      <c r="C165">
        <v>6</v>
      </c>
      <c r="D165" s="1"/>
      <c r="E165" s="32">
        <v>1</v>
      </c>
      <c r="F165" s="31">
        <v>2</v>
      </c>
      <c r="G165" s="31">
        <v>2</v>
      </c>
      <c r="H165" s="31">
        <v>1</v>
      </c>
      <c r="I165" s="31">
        <v>1</v>
      </c>
      <c r="J165" s="31">
        <v>1</v>
      </c>
      <c r="K165" s="31">
        <v>1</v>
      </c>
      <c r="L165" s="31">
        <v>2</v>
      </c>
      <c r="M165" s="31">
        <v>2</v>
      </c>
      <c r="N165" s="31">
        <v>2</v>
      </c>
      <c r="O165" s="31">
        <v>2</v>
      </c>
      <c r="P165" s="31">
        <v>1</v>
      </c>
      <c r="Q165" s="31">
        <v>1</v>
      </c>
      <c r="R165" s="31">
        <v>1</v>
      </c>
      <c r="S165" s="31">
        <v>2</v>
      </c>
      <c r="T165" s="31">
        <v>1</v>
      </c>
      <c r="U165" s="31" t="s">
        <v>668</v>
      </c>
      <c r="V165" s="31">
        <v>1</v>
      </c>
      <c r="W165" s="31">
        <v>1</v>
      </c>
      <c r="X165" s="31">
        <v>1</v>
      </c>
      <c r="Y165" s="31">
        <v>2</v>
      </c>
      <c r="Z165" s="31">
        <v>1</v>
      </c>
      <c r="AB165" s="1"/>
    </row>
    <row r="166" spans="1:28" x14ac:dyDescent="0.3">
      <c r="A166" s="30">
        <v>58</v>
      </c>
      <c r="B166" s="1"/>
      <c r="C166">
        <v>11</v>
      </c>
      <c r="D166" s="1"/>
      <c r="E166" s="2">
        <v>1</v>
      </c>
      <c r="F166">
        <v>1</v>
      </c>
      <c r="G166">
        <v>1</v>
      </c>
      <c r="H166">
        <v>1</v>
      </c>
      <c r="I166">
        <v>1</v>
      </c>
      <c r="J166">
        <v>2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2</v>
      </c>
      <c r="Z166">
        <v>1</v>
      </c>
      <c r="AA166">
        <f t="shared" si="2"/>
        <v>19</v>
      </c>
      <c r="AB166" s="1"/>
    </row>
    <row r="167" spans="1:28" x14ac:dyDescent="0.3">
      <c r="A167" s="30">
        <v>66</v>
      </c>
      <c r="B167" s="1"/>
      <c r="C167">
        <v>11</v>
      </c>
      <c r="D167" s="1"/>
      <c r="E167" s="2">
        <v>1</v>
      </c>
      <c r="F167">
        <v>1</v>
      </c>
      <c r="G167">
        <v>1</v>
      </c>
      <c r="H167">
        <v>1</v>
      </c>
      <c r="I167">
        <v>2</v>
      </c>
      <c r="J167">
        <v>2</v>
      </c>
      <c r="K167">
        <v>1</v>
      </c>
      <c r="L167">
        <v>2</v>
      </c>
      <c r="M167">
        <v>2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2</v>
      </c>
      <c r="T167">
        <v>1</v>
      </c>
      <c r="U167">
        <v>2</v>
      </c>
      <c r="V167">
        <v>2</v>
      </c>
      <c r="W167">
        <v>1</v>
      </c>
      <c r="X167">
        <v>1</v>
      </c>
      <c r="Y167">
        <v>2</v>
      </c>
      <c r="Z167">
        <v>1</v>
      </c>
      <c r="AA167">
        <f t="shared" si="2"/>
        <v>13</v>
      </c>
      <c r="AB167" s="1"/>
    </row>
    <row r="168" spans="1:28" x14ac:dyDescent="0.3">
      <c r="A168" s="30">
        <v>76</v>
      </c>
      <c r="B168" s="1"/>
      <c r="C168">
        <v>11</v>
      </c>
      <c r="D168" s="1"/>
      <c r="E168" s="2">
        <v>1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1</v>
      </c>
      <c r="L168">
        <v>2</v>
      </c>
      <c r="M168">
        <v>2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2</v>
      </c>
      <c r="T168">
        <v>1</v>
      </c>
      <c r="U168">
        <v>2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f t="shared" si="2"/>
        <v>15</v>
      </c>
      <c r="AB168" s="1"/>
    </row>
    <row r="169" spans="1:28" x14ac:dyDescent="0.3">
      <c r="A169" s="30">
        <v>77</v>
      </c>
      <c r="B169" s="1"/>
      <c r="C169">
        <v>11</v>
      </c>
      <c r="D169" s="1"/>
      <c r="E169" s="2">
        <v>1</v>
      </c>
      <c r="F169">
        <v>1</v>
      </c>
      <c r="G169">
        <v>1</v>
      </c>
      <c r="H169">
        <v>1</v>
      </c>
      <c r="I169">
        <v>1</v>
      </c>
      <c r="J169">
        <v>2</v>
      </c>
      <c r="K169">
        <v>1</v>
      </c>
      <c r="L169">
        <v>2</v>
      </c>
      <c r="M169">
        <v>2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2</v>
      </c>
      <c r="V169">
        <v>1</v>
      </c>
      <c r="W169">
        <v>1</v>
      </c>
      <c r="X169">
        <v>1</v>
      </c>
      <c r="Y169">
        <v>2</v>
      </c>
      <c r="Z169">
        <v>1</v>
      </c>
      <c r="AA169">
        <f t="shared" si="2"/>
        <v>15</v>
      </c>
      <c r="AB169" s="1"/>
    </row>
    <row r="170" spans="1:28" x14ac:dyDescent="0.3">
      <c r="A170" s="30">
        <v>78</v>
      </c>
      <c r="B170" s="1"/>
      <c r="C170">
        <v>11</v>
      </c>
      <c r="D170" s="1"/>
      <c r="E170" s="2">
        <v>1</v>
      </c>
      <c r="F170">
        <v>1</v>
      </c>
      <c r="G170">
        <v>1</v>
      </c>
      <c r="H170">
        <v>1</v>
      </c>
      <c r="I170">
        <v>1</v>
      </c>
      <c r="J170">
        <v>2</v>
      </c>
      <c r="K170">
        <v>1</v>
      </c>
      <c r="L170">
        <v>2</v>
      </c>
      <c r="M170">
        <v>2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2</v>
      </c>
      <c r="T170">
        <v>1</v>
      </c>
      <c r="U170">
        <v>2</v>
      </c>
      <c r="V170">
        <v>2</v>
      </c>
      <c r="W170">
        <v>1</v>
      </c>
      <c r="X170">
        <v>1</v>
      </c>
      <c r="Y170">
        <v>2</v>
      </c>
      <c r="Z170">
        <v>1</v>
      </c>
      <c r="AA170">
        <f t="shared" si="2"/>
        <v>14</v>
      </c>
      <c r="AB170" s="1"/>
    </row>
    <row r="171" spans="1:28" x14ac:dyDescent="0.3">
      <c r="A171" s="30">
        <v>87</v>
      </c>
      <c r="B171" s="1"/>
      <c r="C171">
        <v>11</v>
      </c>
      <c r="D171" s="1"/>
      <c r="E171" s="2">
        <v>1</v>
      </c>
      <c r="F171">
        <v>2</v>
      </c>
      <c r="G171">
        <v>1</v>
      </c>
      <c r="H171">
        <v>1</v>
      </c>
      <c r="I171">
        <v>2</v>
      </c>
      <c r="J171">
        <v>2</v>
      </c>
      <c r="K171">
        <v>1</v>
      </c>
      <c r="L171">
        <v>2</v>
      </c>
      <c r="M171">
        <v>2</v>
      </c>
      <c r="N171">
        <v>2</v>
      </c>
      <c r="O171">
        <v>1</v>
      </c>
      <c r="P171">
        <v>2</v>
      </c>
      <c r="Q171">
        <v>1</v>
      </c>
      <c r="R171">
        <v>2</v>
      </c>
      <c r="S171">
        <v>2</v>
      </c>
      <c r="T171">
        <v>1</v>
      </c>
      <c r="U171">
        <v>2</v>
      </c>
      <c r="V171">
        <v>2</v>
      </c>
      <c r="W171">
        <v>2</v>
      </c>
      <c r="X171">
        <v>1</v>
      </c>
      <c r="Y171">
        <v>2</v>
      </c>
      <c r="Z171">
        <v>2</v>
      </c>
      <c r="AA171">
        <f t="shared" si="2"/>
        <v>7</v>
      </c>
      <c r="AB171" s="1"/>
    </row>
    <row r="172" spans="1:28" x14ac:dyDescent="0.3">
      <c r="A172" s="30">
        <v>88</v>
      </c>
      <c r="B172" s="1"/>
      <c r="C172">
        <v>11</v>
      </c>
      <c r="D172" s="1"/>
      <c r="E172" s="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2</v>
      </c>
      <c r="M172">
        <v>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2</v>
      </c>
      <c r="T172">
        <v>1</v>
      </c>
      <c r="U172">
        <v>2</v>
      </c>
      <c r="V172">
        <v>2</v>
      </c>
      <c r="W172">
        <v>1</v>
      </c>
      <c r="X172">
        <v>1</v>
      </c>
      <c r="Y172">
        <v>2</v>
      </c>
      <c r="Z172">
        <v>1</v>
      </c>
      <c r="AA172">
        <f t="shared" si="2"/>
        <v>15</v>
      </c>
      <c r="AB172" s="1"/>
    </row>
    <row r="173" spans="1:28" x14ac:dyDescent="0.3">
      <c r="A173" s="30">
        <v>128</v>
      </c>
      <c r="B173" s="1"/>
      <c r="C173">
        <v>11</v>
      </c>
      <c r="D173" s="1"/>
      <c r="E173" s="2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f t="shared" si="2"/>
        <v>21</v>
      </c>
      <c r="AB173" s="1"/>
    </row>
    <row r="174" spans="1:28" x14ac:dyDescent="0.3">
      <c r="A174" s="30">
        <v>151</v>
      </c>
      <c r="B174" s="1"/>
      <c r="C174">
        <v>15</v>
      </c>
      <c r="D174" s="1"/>
      <c r="E174" s="2">
        <v>1</v>
      </c>
      <c r="F174">
        <v>1</v>
      </c>
      <c r="G174">
        <v>2</v>
      </c>
      <c r="H174">
        <v>1</v>
      </c>
      <c r="I174">
        <v>2</v>
      </c>
      <c r="J174">
        <v>2</v>
      </c>
      <c r="K174">
        <v>1</v>
      </c>
      <c r="L174">
        <v>2</v>
      </c>
      <c r="M174">
        <v>2</v>
      </c>
      <c r="N174">
        <v>2</v>
      </c>
      <c r="O174">
        <v>2</v>
      </c>
      <c r="P174">
        <v>1</v>
      </c>
      <c r="Q174">
        <v>1</v>
      </c>
      <c r="R174">
        <v>1</v>
      </c>
      <c r="S174">
        <v>2</v>
      </c>
      <c r="T174">
        <v>1</v>
      </c>
      <c r="U174">
        <v>2</v>
      </c>
      <c r="V174">
        <v>2</v>
      </c>
      <c r="W174">
        <v>1</v>
      </c>
      <c r="X174">
        <v>1</v>
      </c>
      <c r="Y174">
        <v>2</v>
      </c>
      <c r="Z174">
        <v>1</v>
      </c>
      <c r="AA174">
        <f t="shared" si="2"/>
        <v>10</v>
      </c>
      <c r="AB174" s="1"/>
    </row>
    <row r="175" spans="1:28" x14ac:dyDescent="0.3">
      <c r="A175" s="30">
        <v>152</v>
      </c>
      <c r="B175" s="1"/>
      <c r="C175">
        <v>15</v>
      </c>
      <c r="D175" s="1"/>
      <c r="E175" s="2">
        <v>1</v>
      </c>
      <c r="F175">
        <v>2</v>
      </c>
      <c r="G175">
        <v>1</v>
      </c>
      <c r="H175">
        <v>1</v>
      </c>
      <c r="I175">
        <v>2</v>
      </c>
      <c r="J175">
        <v>2</v>
      </c>
      <c r="K175">
        <v>1</v>
      </c>
      <c r="L175">
        <v>2</v>
      </c>
      <c r="M175">
        <v>2</v>
      </c>
      <c r="N175">
        <v>1</v>
      </c>
      <c r="O175">
        <v>2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2</v>
      </c>
      <c r="V175">
        <v>2</v>
      </c>
      <c r="W175">
        <v>1</v>
      </c>
      <c r="X175">
        <v>1</v>
      </c>
      <c r="Y175">
        <v>2</v>
      </c>
      <c r="Z175">
        <v>1</v>
      </c>
      <c r="AA175">
        <f t="shared" si="2"/>
        <v>11</v>
      </c>
      <c r="AB175" s="1"/>
    </row>
    <row r="176" spans="1:28" x14ac:dyDescent="0.3">
      <c r="A176" s="30">
        <v>153</v>
      </c>
      <c r="B176" s="1"/>
      <c r="C176">
        <v>15</v>
      </c>
      <c r="D176" s="1"/>
      <c r="E176" s="2">
        <v>1</v>
      </c>
      <c r="F176">
        <v>1</v>
      </c>
      <c r="G176">
        <v>1</v>
      </c>
      <c r="H176">
        <v>1</v>
      </c>
      <c r="I176">
        <v>2</v>
      </c>
      <c r="J176">
        <v>2</v>
      </c>
      <c r="K176">
        <v>1</v>
      </c>
      <c r="L176">
        <v>2</v>
      </c>
      <c r="M176">
        <v>2</v>
      </c>
      <c r="N176">
        <v>1</v>
      </c>
      <c r="O176">
        <v>2</v>
      </c>
      <c r="P176">
        <v>1</v>
      </c>
      <c r="Q176">
        <v>1</v>
      </c>
      <c r="R176">
        <v>1</v>
      </c>
      <c r="S176">
        <v>2</v>
      </c>
      <c r="T176">
        <v>1</v>
      </c>
      <c r="U176">
        <v>2</v>
      </c>
      <c r="V176">
        <v>2</v>
      </c>
      <c r="W176">
        <v>1</v>
      </c>
      <c r="X176">
        <v>1</v>
      </c>
      <c r="Y176">
        <v>2</v>
      </c>
      <c r="Z176">
        <v>1</v>
      </c>
      <c r="AA176">
        <f t="shared" si="2"/>
        <v>12</v>
      </c>
      <c r="AB176" s="1"/>
    </row>
    <row r="177" spans="1:28" x14ac:dyDescent="0.3">
      <c r="A177" s="30">
        <v>162</v>
      </c>
      <c r="B177" s="1"/>
      <c r="C177">
        <v>15</v>
      </c>
      <c r="D177" s="1"/>
      <c r="E177" s="2">
        <v>1</v>
      </c>
      <c r="F177">
        <v>1</v>
      </c>
      <c r="G177">
        <v>1</v>
      </c>
      <c r="H177">
        <v>1</v>
      </c>
      <c r="I177">
        <v>1</v>
      </c>
      <c r="J177">
        <v>2</v>
      </c>
      <c r="K177">
        <v>1</v>
      </c>
      <c r="L177">
        <v>2</v>
      </c>
      <c r="M177">
        <v>2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2</v>
      </c>
      <c r="T177">
        <v>1</v>
      </c>
      <c r="U177">
        <v>2</v>
      </c>
      <c r="V177">
        <v>2</v>
      </c>
      <c r="W177">
        <v>1</v>
      </c>
      <c r="X177">
        <v>1</v>
      </c>
      <c r="Y177">
        <v>2</v>
      </c>
      <c r="Z177">
        <v>1</v>
      </c>
      <c r="AA177">
        <f t="shared" si="2"/>
        <v>14</v>
      </c>
      <c r="AB177" s="1"/>
    </row>
    <row r="178" spans="1:28" ht="15" thickBot="1" x14ac:dyDescent="0.35">
      <c r="A178" s="28">
        <v>163</v>
      </c>
      <c r="B178" s="1"/>
      <c r="C178">
        <v>15</v>
      </c>
      <c r="D178" s="1"/>
      <c r="E178" s="4">
        <v>1</v>
      </c>
      <c r="F178" s="5">
        <v>2</v>
      </c>
      <c r="G178" s="5">
        <v>1</v>
      </c>
      <c r="H178" s="5">
        <v>1</v>
      </c>
      <c r="I178" s="5">
        <v>2</v>
      </c>
      <c r="J178" s="5">
        <v>2</v>
      </c>
      <c r="K178" s="5">
        <v>1</v>
      </c>
      <c r="L178" s="5">
        <v>2</v>
      </c>
      <c r="M178" s="5">
        <v>2</v>
      </c>
      <c r="N178" s="5">
        <v>2</v>
      </c>
      <c r="O178" s="5">
        <v>1</v>
      </c>
      <c r="P178" s="5">
        <v>1</v>
      </c>
      <c r="Q178" s="5">
        <v>1</v>
      </c>
      <c r="R178" s="5">
        <v>1</v>
      </c>
      <c r="S178" s="5">
        <v>2</v>
      </c>
      <c r="T178" s="5">
        <v>1</v>
      </c>
      <c r="U178" s="5">
        <v>2</v>
      </c>
      <c r="V178" s="5">
        <v>2</v>
      </c>
      <c r="W178" s="5">
        <v>2</v>
      </c>
      <c r="X178" s="5">
        <v>1</v>
      </c>
      <c r="Y178" s="5">
        <v>2</v>
      </c>
      <c r="Z178" s="5">
        <v>1</v>
      </c>
      <c r="AA178">
        <f t="shared" si="2"/>
        <v>10</v>
      </c>
      <c r="AB178" s="1"/>
    </row>
    <row r="179" spans="1:28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37"/>
      <c r="AB179" s="1"/>
    </row>
    <row r="180" spans="1:28" x14ac:dyDescent="0.3">
      <c r="A180" s="1"/>
      <c r="B180" s="1"/>
      <c r="C180" t="s">
        <v>1061</v>
      </c>
      <c r="D180" s="1"/>
      <c r="E180" s="1"/>
      <c r="F180" t="s">
        <v>1056</v>
      </c>
      <c r="G180" t="s">
        <v>1056</v>
      </c>
      <c r="H180" t="s">
        <v>1056</v>
      </c>
      <c r="I180" t="s">
        <v>1056</v>
      </c>
      <c r="J180" t="s">
        <v>1056</v>
      </c>
      <c r="K180" t="s">
        <v>1056</v>
      </c>
      <c r="L180" t="s">
        <v>1056</v>
      </c>
      <c r="M180" t="s">
        <v>1056</v>
      </c>
      <c r="N180" t="s">
        <v>1056</v>
      </c>
      <c r="O180" t="s">
        <v>1056</v>
      </c>
      <c r="P180" t="s">
        <v>1056</v>
      </c>
      <c r="Q180" t="s">
        <v>1056</v>
      </c>
      <c r="R180" t="s">
        <v>1056</v>
      </c>
      <c r="S180" t="s">
        <v>1056</v>
      </c>
      <c r="T180" t="s">
        <v>1056</v>
      </c>
      <c r="U180" t="s">
        <v>1056</v>
      </c>
      <c r="V180" t="s">
        <v>1056</v>
      </c>
      <c r="W180" t="s">
        <v>1056</v>
      </c>
      <c r="X180" t="s">
        <v>1056</v>
      </c>
      <c r="Y180" t="s">
        <v>1056</v>
      </c>
      <c r="Z180" t="s">
        <v>1056</v>
      </c>
      <c r="AA180" t="s">
        <v>1062</v>
      </c>
      <c r="AB180" s="1"/>
    </row>
    <row r="181" spans="1:28" x14ac:dyDescent="0.3">
      <c r="A181" s="1"/>
      <c r="B181" s="1"/>
      <c r="C181">
        <f>COUNTIF(C4:C178,1)</f>
        <v>58</v>
      </c>
      <c r="D181" s="1"/>
      <c r="E181" s="1"/>
      <c r="F181">
        <f t="shared" ref="F181:Z181" si="3">COUNTIF(F4:F178,1)</f>
        <v>149</v>
      </c>
      <c r="G181">
        <f t="shared" si="3"/>
        <v>146</v>
      </c>
      <c r="H181">
        <f t="shared" si="3"/>
        <v>163</v>
      </c>
      <c r="I181">
        <f t="shared" si="3"/>
        <v>103</v>
      </c>
      <c r="J181">
        <f t="shared" si="3"/>
        <v>54</v>
      </c>
      <c r="K181">
        <f t="shared" si="3"/>
        <v>154</v>
      </c>
      <c r="L181">
        <f t="shared" si="3"/>
        <v>32</v>
      </c>
      <c r="M181">
        <f t="shared" si="3"/>
        <v>21</v>
      </c>
      <c r="N181">
        <f t="shared" si="3"/>
        <v>120</v>
      </c>
      <c r="O181">
        <f t="shared" si="3"/>
        <v>126</v>
      </c>
      <c r="P181">
        <f t="shared" si="3"/>
        <v>158</v>
      </c>
      <c r="Q181">
        <f t="shared" si="3"/>
        <v>165</v>
      </c>
      <c r="R181">
        <f t="shared" si="3"/>
        <v>152</v>
      </c>
      <c r="S181">
        <f t="shared" si="3"/>
        <v>16</v>
      </c>
      <c r="T181">
        <f t="shared" si="3"/>
        <v>144</v>
      </c>
      <c r="U181">
        <f t="shared" si="3"/>
        <v>37</v>
      </c>
      <c r="V181">
        <f t="shared" si="3"/>
        <v>53</v>
      </c>
      <c r="W181">
        <f t="shared" si="3"/>
        <v>141</v>
      </c>
      <c r="X181">
        <f t="shared" si="3"/>
        <v>165</v>
      </c>
      <c r="Y181">
        <f t="shared" si="3"/>
        <v>11</v>
      </c>
      <c r="Z181">
        <f t="shared" si="3"/>
        <v>115</v>
      </c>
      <c r="AA181">
        <f>ROUND((AVERAGE(AA4:AA178)),2)</f>
        <v>12.95</v>
      </c>
      <c r="AB181" s="1"/>
    </row>
    <row r="182" spans="1:28" x14ac:dyDescent="0.3">
      <c r="A182" s="1"/>
      <c r="B182" s="1"/>
      <c r="C182" t="s">
        <v>1087</v>
      </c>
      <c r="D182" s="1"/>
      <c r="E182" s="1"/>
      <c r="F182" t="s">
        <v>1084</v>
      </c>
      <c r="G182" t="s">
        <v>1084</v>
      </c>
      <c r="H182" t="s">
        <v>1084</v>
      </c>
      <c r="I182" t="s">
        <v>1084</v>
      </c>
      <c r="J182" t="s">
        <v>1084</v>
      </c>
      <c r="K182" t="s">
        <v>1084</v>
      </c>
      <c r="L182" t="s">
        <v>1084</v>
      </c>
      <c r="M182" t="s">
        <v>1084</v>
      </c>
      <c r="N182" t="s">
        <v>1084</v>
      </c>
      <c r="O182" t="s">
        <v>1084</v>
      </c>
      <c r="P182" t="s">
        <v>1084</v>
      </c>
      <c r="Q182" t="s">
        <v>1084</v>
      </c>
      <c r="R182" t="s">
        <v>1084</v>
      </c>
      <c r="S182" t="s">
        <v>1084</v>
      </c>
      <c r="T182" t="s">
        <v>1084</v>
      </c>
      <c r="U182" t="s">
        <v>1084</v>
      </c>
      <c r="V182" t="s">
        <v>1084</v>
      </c>
      <c r="W182" t="s">
        <v>1084</v>
      </c>
      <c r="X182" t="s">
        <v>1084</v>
      </c>
      <c r="Y182" t="s">
        <v>1084</v>
      </c>
      <c r="Z182" t="s">
        <v>1084</v>
      </c>
      <c r="AA182" t="s">
        <v>1140</v>
      </c>
      <c r="AB182" s="1"/>
    </row>
    <row r="183" spans="1:28" x14ac:dyDescent="0.3">
      <c r="A183" s="1"/>
      <c r="B183" s="1"/>
      <c r="C183">
        <f>COUNTIF(C4:C178,2)</f>
        <v>22</v>
      </c>
      <c r="D183" s="1"/>
      <c r="E183" s="1"/>
      <c r="F183">
        <f t="shared" ref="F183:Z183" si="4">COUNTIF(F4:F178,2)</f>
        <v>23</v>
      </c>
      <c r="G183">
        <f t="shared" si="4"/>
        <v>25</v>
      </c>
      <c r="H183">
        <f t="shared" si="4"/>
        <v>9</v>
      </c>
      <c r="I183">
        <f t="shared" si="4"/>
        <v>68</v>
      </c>
      <c r="J183">
        <f t="shared" si="4"/>
        <v>118</v>
      </c>
      <c r="K183">
        <f t="shared" si="4"/>
        <v>18</v>
      </c>
      <c r="L183">
        <f t="shared" si="4"/>
        <v>139</v>
      </c>
      <c r="M183">
        <f t="shared" si="4"/>
        <v>150</v>
      </c>
      <c r="N183">
        <f t="shared" si="4"/>
        <v>51</v>
      </c>
      <c r="O183">
        <f t="shared" si="4"/>
        <v>46</v>
      </c>
      <c r="P183">
        <f t="shared" si="4"/>
        <v>13</v>
      </c>
      <c r="Q183">
        <f t="shared" si="4"/>
        <v>7</v>
      </c>
      <c r="R183">
        <f t="shared" si="4"/>
        <v>20</v>
      </c>
      <c r="S183">
        <f t="shared" si="4"/>
        <v>155</v>
      </c>
      <c r="T183">
        <f t="shared" si="4"/>
        <v>28</v>
      </c>
      <c r="U183">
        <f t="shared" si="4"/>
        <v>132</v>
      </c>
      <c r="V183">
        <f t="shared" si="4"/>
        <v>119</v>
      </c>
      <c r="W183">
        <f t="shared" si="4"/>
        <v>31</v>
      </c>
      <c r="X183">
        <f t="shared" si="4"/>
        <v>7</v>
      </c>
      <c r="Y183">
        <f t="shared" si="4"/>
        <v>159</v>
      </c>
      <c r="Z183">
        <f t="shared" si="4"/>
        <v>57</v>
      </c>
      <c r="AA183">
        <f>MIN(AA4:AA178)</f>
        <v>0</v>
      </c>
      <c r="AB183" s="1"/>
    </row>
    <row r="184" spans="1:28" x14ac:dyDescent="0.3">
      <c r="A184" s="1"/>
      <c r="B184" s="1"/>
      <c r="C184" t="s">
        <v>1108</v>
      </c>
      <c r="D184" s="1"/>
      <c r="E184" s="1"/>
      <c r="F184" t="s">
        <v>1068</v>
      </c>
      <c r="G184" t="s">
        <v>1068</v>
      </c>
      <c r="H184" t="s">
        <v>1068</v>
      </c>
      <c r="I184" t="s">
        <v>1068</v>
      </c>
      <c r="J184" t="s">
        <v>1068</v>
      </c>
      <c r="K184" t="s">
        <v>1068</v>
      </c>
      <c r="L184" t="s">
        <v>1068</v>
      </c>
      <c r="M184" t="s">
        <v>1068</v>
      </c>
      <c r="N184" t="s">
        <v>1068</v>
      </c>
      <c r="O184" t="s">
        <v>1068</v>
      </c>
      <c r="P184" t="s">
        <v>1068</v>
      </c>
      <c r="Q184" t="s">
        <v>1068</v>
      </c>
      <c r="R184" t="s">
        <v>1068</v>
      </c>
      <c r="S184" t="s">
        <v>1068</v>
      </c>
      <c r="T184" t="s">
        <v>1068</v>
      </c>
      <c r="U184" t="s">
        <v>1068</v>
      </c>
      <c r="V184" t="s">
        <v>1068</v>
      </c>
      <c r="W184" t="s">
        <v>1068</v>
      </c>
      <c r="X184" t="s">
        <v>1068</v>
      </c>
      <c r="Y184" t="s">
        <v>1068</v>
      </c>
      <c r="Z184" t="s">
        <v>1068</v>
      </c>
      <c r="AA184" t="s">
        <v>1125</v>
      </c>
      <c r="AB184" s="1"/>
    </row>
    <row r="185" spans="1:28" x14ac:dyDescent="0.3">
      <c r="A185" s="1"/>
      <c r="B185" s="1"/>
      <c r="C185">
        <f>COUNTIF(C4:C178,3)</f>
        <v>31</v>
      </c>
      <c r="D185" s="1"/>
      <c r="E185" s="1"/>
      <c r="F185">
        <f t="shared" ref="F185:Z185" si="5">COUNT(F4:F178)</f>
        <v>172</v>
      </c>
      <c r="G185">
        <f t="shared" si="5"/>
        <v>171</v>
      </c>
      <c r="H185">
        <f t="shared" si="5"/>
        <v>172</v>
      </c>
      <c r="I185">
        <f t="shared" si="5"/>
        <v>171</v>
      </c>
      <c r="J185">
        <f t="shared" si="5"/>
        <v>172</v>
      </c>
      <c r="K185">
        <f t="shared" si="5"/>
        <v>172</v>
      </c>
      <c r="L185">
        <f t="shared" si="5"/>
        <v>171</v>
      </c>
      <c r="M185">
        <f t="shared" si="5"/>
        <v>171</v>
      </c>
      <c r="N185">
        <f t="shared" si="5"/>
        <v>171</v>
      </c>
      <c r="O185">
        <f t="shared" si="5"/>
        <v>172</v>
      </c>
      <c r="P185">
        <f t="shared" si="5"/>
        <v>171</v>
      </c>
      <c r="Q185">
        <f t="shared" si="5"/>
        <v>172</v>
      </c>
      <c r="R185">
        <f t="shared" si="5"/>
        <v>172</v>
      </c>
      <c r="S185">
        <f t="shared" si="5"/>
        <v>171</v>
      </c>
      <c r="T185">
        <f t="shared" si="5"/>
        <v>172</v>
      </c>
      <c r="U185">
        <f t="shared" si="5"/>
        <v>169</v>
      </c>
      <c r="V185">
        <f t="shared" si="5"/>
        <v>172</v>
      </c>
      <c r="W185">
        <f t="shared" si="5"/>
        <v>172</v>
      </c>
      <c r="X185">
        <f t="shared" si="5"/>
        <v>172</v>
      </c>
      <c r="Y185">
        <f t="shared" si="5"/>
        <v>170</v>
      </c>
      <c r="Z185">
        <f t="shared" si="5"/>
        <v>172</v>
      </c>
      <c r="AA185">
        <f>MAX(AA4:AA178)</f>
        <v>21</v>
      </c>
      <c r="AB185" s="1"/>
    </row>
    <row r="186" spans="1:28" x14ac:dyDescent="0.3">
      <c r="A186" s="1"/>
      <c r="B186" s="1"/>
      <c r="C186" t="s">
        <v>1124</v>
      </c>
      <c r="D186" s="1"/>
      <c r="E186" s="1"/>
      <c r="F186" t="s">
        <v>1128</v>
      </c>
      <c r="G186" t="s">
        <v>1128</v>
      </c>
      <c r="H186" t="s">
        <v>1128</v>
      </c>
      <c r="I186" t="s">
        <v>1129</v>
      </c>
      <c r="J186" t="s">
        <v>1129</v>
      </c>
      <c r="K186" t="s">
        <v>1128</v>
      </c>
      <c r="L186" t="s">
        <v>1129</v>
      </c>
      <c r="M186" t="s">
        <v>1129</v>
      </c>
      <c r="N186" t="s">
        <v>1128</v>
      </c>
      <c r="O186" t="s">
        <v>1129</v>
      </c>
      <c r="P186" t="s">
        <v>1129</v>
      </c>
      <c r="Q186" t="s">
        <v>1128</v>
      </c>
      <c r="R186" t="s">
        <v>1128</v>
      </c>
      <c r="S186" t="s">
        <v>1129</v>
      </c>
      <c r="T186" t="s">
        <v>1128</v>
      </c>
      <c r="U186" t="s">
        <v>1129</v>
      </c>
      <c r="V186" t="s">
        <v>1129</v>
      </c>
      <c r="W186" t="s">
        <v>1128</v>
      </c>
      <c r="X186" t="s">
        <v>1128</v>
      </c>
      <c r="Y186" t="s">
        <v>1129</v>
      </c>
      <c r="Z186" t="s">
        <v>1129</v>
      </c>
      <c r="AA186" t="s">
        <v>1298</v>
      </c>
      <c r="AB186" s="1"/>
    </row>
    <row r="187" spans="1:28" x14ac:dyDescent="0.3">
      <c r="A187" s="1"/>
      <c r="B187" s="1"/>
      <c r="C187">
        <f>COUNTIF(C4:C178,4)</f>
        <v>9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>
        <f>_xlfn.STDEV.S(AA4:AA178)</f>
        <v>4.027730925469359</v>
      </c>
      <c r="AB187" s="1"/>
    </row>
    <row r="188" spans="1:28" x14ac:dyDescent="0.3">
      <c r="A188" s="1"/>
      <c r="B188" s="1"/>
      <c r="C188" t="s">
        <v>1139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3">
      <c r="A189" s="1"/>
      <c r="B189" s="1"/>
      <c r="C189">
        <f>COUNTIF(C4:C178,5)</f>
        <v>18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3">
      <c r="A190" s="1"/>
      <c r="B190" s="1"/>
      <c r="C190" t="s">
        <v>1150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3">
      <c r="C191">
        <f>COUNTIF(C4:C178,6)</f>
        <v>24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3">
      <c r="C192" t="s">
        <v>1151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3:28" x14ac:dyDescent="0.3">
      <c r="C193">
        <f>COUNTIF(C4:C178,7)</f>
        <v>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3:28" x14ac:dyDescent="0.3">
      <c r="C194" t="s">
        <v>1152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3:28" x14ac:dyDescent="0.3">
      <c r="C195">
        <f>COUNTIF(C4:C178,8)</f>
        <v>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3:28" x14ac:dyDescent="0.3">
      <c r="C196" t="s">
        <v>1158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3:28" x14ac:dyDescent="0.3">
      <c r="C197">
        <f>COUNTIF(C4:C178,9)</f>
        <v>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3:28" x14ac:dyDescent="0.3">
      <c r="C198" t="s">
        <v>1161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3:28" x14ac:dyDescent="0.3">
      <c r="C199">
        <f>COUNTIF(C4:C178,10)</f>
        <v>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3:28" x14ac:dyDescent="0.3">
      <c r="C200" t="s">
        <v>1167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3:28" x14ac:dyDescent="0.3">
      <c r="C201">
        <f>COUNTIF(C4:C178,11)</f>
        <v>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3:28" x14ac:dyDescent="0.3">
      <c r="C202" t="s">
        <v>1173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3:28" x14ac:dyDescent="0.3">
      <c r="C203">
        <f>COUNTIF(C4:C178,12)</f>
        <v>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3:28" x14ac:dyDescent="0.3">
      <c r="C204" t="s">
        <v>1179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3:28" x14ac:dyDescent="0.3">
      <c r="C205">
        <f>COUNTIF(C4:C178,13)</f>
        <v>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3:28" x14ac:dyDescent="0.3">
      <c r="C206" t="s">
        <v>1185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3:28" x14ac:dyDescent="0.3">
      <c r="C207">
        <f>COUNTIF(C4:C178,14)</f>
        <v>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3:28" x14ac:dyDescent="0.3">
      <c r="C208" t="s">
        <v>1191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3:28" x14ac:dyDescent="0.3">
      <c r="C209">
        <f>COUNTIF(C4:C178,15)</f>
        <v>5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3:28" x14ac:dyDescent="0.3">
      <c r="C210" t="s">
        <v>1068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3:28" x14ac:dyDescent="0.3">
      <c r="C211">
        <f>COUNT(C4:C178)</f>
        <v>175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3:28" x14ac:dyDescent="0.3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3:28" x14ac:dyDescent="0.3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3:28" x14ac:dyDescent="0.3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3:28" x14ac:dyDescent="0.3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3:28" x14ac:dyDescent="0.3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3:28" x14ac:dyDescent="0.3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3:28" x14ac:dyDescent="0.3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3:28" x14ac:dyDescent="0.3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3:28" x14ac:dyDescent="0.3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3:28" x14ac:dyDescent="0.3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3:28" x14ac:dyDescent="0.3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3:28" x14ac:dyDescent="0.3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3:28" x14ac:dyDescent="0.3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5:28" x14ac:dyDescent="0.3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5:28" x14ac:dyDescent="0.3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5:28" x14ac:dyDescent="0.3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5:28" x14ac:dyDescent="0.3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5:28" x14ac:dyDescent="0.3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5:28" x14ac:dyDescent="0.3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5:28" x14ac:dyDescent="0.3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5:28" x14ac:dyDescent="0.3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5:28" x14ac:dyDescent="0.3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5:28" x14ac:dyDescent="0.3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5:28" x14ac:dyDescent="0.3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5:28" x14ac:dyDescent="0.3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5:28" x14ac:dyDescent="0.3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5:28" x14ac:dyDescent="0.3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5:28" x14ac:dyDescent="0.3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5:28" x14ac:dyDescent="0.3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5:28" x14ac:dyDescent="0.3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5:28" x14ac:dyDescent="0.3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5:28" x14ac:dyDescent="0.3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5:28" x14ac:dyDescent="0.3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5:28" x14ac:dyDescent="0.3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5:28" x14ac:dyDescent="0.3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5:28" x14ac:dyDescent="0.3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5:28" x14ac:dyDescent="0.3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5:28" x14ac:dyDescent="0.3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5:28" x14ac:dyDescent="0.3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5:28" x14ac:dyDescent="0.3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5:28" x14ac:dyDescent="0.3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5:28" x14ac:dyDescent="0.3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5:28" x14ac:dyDescent="0.3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5:28" x14ac:dyDescent="0.3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5:28" x14ac:dyDescent="0.3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5:28" x14ac:dyDescent="0.3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5:28" x14ac:dyDescent="0.3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5:28" x14ac:dyDescent="0.3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5:28" x14ac:dyDescent="0.3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5:28" x14ac:dyDescent="0.3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5:28" x14ac:dyDescent="0.3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5:28" x14ac:dyDescent="0.3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5:28" x14ac:dyDescent="0.3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5:28" x14ac:dyDescent="0.3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5:28" x14ac:dyDescent="0.3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5:28" x14ac:dyDescent="0.3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5:28" x14ac:dyDescent="0.3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5:28" x14ac:dyDescent="0.3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5:28" x14ac:dyDescent="0.3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5:28" x14ac:dyDescent="0.3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5:28" x14ac:dyDescent="0.3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5:28" x14ac:dyDescent="0.3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5:28" x14ac:dyDescent="0.3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5:28" x14ac:dyDescent="0.3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5:28" x14ac:dyDescent="0.3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5:28" x14ac:dyDescent="0.3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5:28" x14ac:dyDescent="0.3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5:28" x14ac:dyDescent="0.3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5:28" x14ac:dyDescent="0.3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5:28" x14ac:dyDescent="0.3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5:28" x14ac:dyDescent="0.3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5:28" x14ac:dyDescent="0.3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5:28" x14ac:dyDescent="0.3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5:28" x14ac:dyDescent="0.3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5:28" x14ac:dyDescent="0.3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5:28" x14ac:dyDescent="0.3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5:28" x14ac:dyDescent="0.3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5:28" x14ac:dyDescent="0.3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5:28" x14ac:dyDescent="0.3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5:28" x14ac:dyDescent="0.3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5:28" x14ac:dyDescent="0.3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5:28" x14ac:dyDescent="0.3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5:28" x14ac:dyDescent="0.3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5:28" x14ac:dyDescent="0.3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5:28" x14ac:dyDescent="0.3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5:28" x14ac:dyDescent="0.3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5:28" x14ac:dyDescent="0.3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5:28" x14ac:dyDescent="0.3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5:28" x14ac:dyDescent="0.3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5:28" x14ac:dyDescent="0.3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5:28" x14ac:dyDescent="0.3"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5:28" x14ac:dyDescent="0.3"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5:28" x14ac:dyDescent="0.3"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5:28" x14ac:dyDescent="0.3"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5:28" x14ac:dyDescent="0.3"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5:28" x14ac:dyDescent="0.3"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5:28" x14ac:dyDescent="0.3"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5:28" x14ac:dyDescent="0.3"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5:28" x14ac:dyDescent="0.3"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5:28" x14ac:dyDescent="0.3"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5:28" x14ac:dyDescent="0.3"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5:28" x14ac:dyDescent="0.3"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5:28" x14ac:dyDescent="0.3"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5:28" x14ac:dyDescent="0.3"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5:28" x14ac:dyDescent="0.3"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5:28" x14ac:dyDescent="0.3"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5:28" x14ac:dyDescent="0.3"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5:28" x14ac:dyDescent="0.3"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5:28" x14ac:dyDescent="0.3"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5:28" x14ac:dyDescent="0.3"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5:28" x14ac:dyDescent="0.3"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5:28" x14ac:dyDescent="0.3"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5:28" x14ac:dyDescent="0.3"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5:28" x14ac:dyDescent="0.3"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5:28" x14ac:dyDescent="0.3"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326"/>
  <sheetViews>
    <sheetView topLeftCell="AA1" workbookViewId="0">
      <selection activeCell="AG182" sqref="AG182"/>
    </sheetView>
  </sheetViews>
  <sheetFormatPr defaultRowHeight="14.4" x14ac:dyDescent="0.3"/>
  <cols>
    <col min="3" max="26" width="25.6640625" customWidth="1"/>
    <col min="27" max="34" width="20.6640625" customWidth="1"/>
  </cols>
  <sheetData>
    <row r="1" spans="1:34" x14ac:dyDescent="0.3">
      <c r="A1" s="15"/>
      <c r="B1" s="1"/>
      <c r="C1" s="16"/>
      <c r="D1" s="17"/>
      <c r="E1" s="17"/>
      <c r="F1" s="17"/>
      <c r="G1" s="17"/>
      <c r="H1" s="17"/>
      <c r="I1" s="17"/>
      <c r="J1" s="17"/>
      <c r="K1" s="17"/>
      <c r="L1" s="17"/>
      <c r="M1" s="17"/>
      <c r="N1" s="36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22"/>
      <c r="AB1" s="16"/>
      <c r="AC1" s="17"/>
      <c r="AD1" s="17"/>
      <c r="AE1" s="17"/>
      <c r="AF1" s="17"/>
      <c r="AG1" s="18"/>
      <c r="AH1" s="1"/>
    </row>
    <row r="2" spans="1:34" ht="15" thickBot="1" x14ac:dyDescent="0.35">
      <c r="A2" s="29"/>
      <c r="B2" s="1"/>
      <c r="C2" s="19" t="s">
        <v>200</v>
      </c>
      <c r="D2" s="20" t="s">
        <v>201</v>
      </c>
      <c r="E2" s="20" t="s">
        <v>202</v>
      </c>
      <c r="F2" s="20" t="s">
        <v>203</v>
      </c>
      <c r="G2" s="20" t="s">
        <v>204</v>
      </c>
      <c r="H2" s="20" t="s">
        <v>205</v>
      </c>
      <c r="I2" s="20" t="s">
        <v>206</v>
      </c>
      <c r="J2" s="20" t="s">
        <v>207</v>
      </c>
      <c r="K2" s="20" t="s">
        <v>208</v>
      </c>
      <c r="L2" s="20" t="s">
        <v>209</v>
      </c>
      <c r="M2" s="20" t="s">
        <v>210</v>
      </c>
      <c r="N2" s="38" t="s">
        <v>211</v>
      </c>
      <c r="O2" s="20" t="s">
        <v>212</v>
      </c>
      <c r="P2" s="20" t="s">
        <v>213</v>
      </c>
      <c r="Q2" s="20" t="s">
        <v>214</v>
      </c>
      <c r="R2" s="20" t="s">
        <v>215</v>
      </c>
      <c r="S2" s="20" t="s">
        <v>216</v>
      </c>
      <c r="T2" s="20" t="s">
        <v>217</v>
      </c>
      <c r="U2" s="20" t="s">
        <v>218</v>
      </c>
      <c r="V2" s="20" t="s">
        <v>219</v>
      </c>
      <c r="W2" s="20" t="s">
        <v>220</v>
      </c>
      <c r="X2" s="20" t="s">
        <v>221</v>
      </c>
      <c r="Y2" s="27" t="s">
        <v>222</v>
      </c>
      <c r="Z2" s="27" t="s">
        <v>223</v>
      </c>
      <c r="AA2" s="1"/>
      <c r="AB2" s="19"/>
      <c r="AC2" s="20"/>
      <c r="AD2" s="20"/>
      <c r="AE2" s="20"/>
      <c r="AF2" s="20"/>
      <c r="AG2" s="21"/>
      <c r="AH2" s="1"/>
    </row>
    <row r="3" spans="1:34" ht="15" thickBot="1" x14ac:dyDescent="0.35">
      <c r="A3" s="28"/>
      <c r="B3" s="1" t="s">
        <v>440</v>
      </c>
      <c r="C3" s="7" t="s">
        <v>531</v>
      </c>
      <c r="D3" s="8" t="s">
        <v>505</v>
      </c>
      <c r="E3" s="8" t="s">
        <v>506</v>
      </c>
      <c r="F3" s="8" t="s">
        <v>507</v>
      </c>
      <c r="G3" s="8" t="s">
        <v>508</v>
      </c>
      <c r="H3" s="8" t="s">
        <v>509</v>
      </c>
      <c r="I3" s="8" t="s">
        <v>510</v>
      </c>
      <c r="J3" s="8" t="s">
        <v>511</v>
      </c>
      <c r="K3" s="8" t="s">
        <v>512</v>
      </c>
      <c r="L3" s="8" t="s">
        <v>513</v>
      </c>
      <c r="M3" s="8" t="s">
        <v>514</v>
      </c>
      <c r="N3" s="35" t="s">
        <v>532</v>
      </c>
      <c r="O3" s="8" t="s">
        <v>516</v>
      </c>
      <c r="P3" s="8" t="s">
        <v>517</v>
      </c>
      <c r="Q3" s="8" t="s">
        <v>518</v>
      </c>
      <c r="R3" s="8" t="s">
        <v>519</v>
      </c>
      <c r="S3" s="8" t="s">
        <v>520</v>
      </c>
      <c r="T3" s="8" t="s">
        <v>521</v>
      </c>
      <c r="U3" s="8" t="s">
        <v>522</v>
      </c>
      <c r="V3" s="8" t="s">
        <v>523</v>
      </c>
      <c r="W3" s="8" t="s">
        <v>524</v>
      </c>
      <c r="X3" s="8" t="s">
        <v>525</v>
      </c>
      <c r="Y3" s="7" t="s">
        <v>533</v>
      </c>
      <c r="Z3" s="9" t="s">
        <v>534</v>
      </c>
      <c r="AA3" s="53"/>
      <c r="AB3" s="7">
        <v>1</v>
      </c>
      <c r="AC3" s="8" t="s">
        <v>535</v>
      </c>
      <c r="AD3" s="8">
        <v>2</v>
      </c>
      <c r="AE3" s="8" t="s">
        <v>536</v>
      </c>
      <c r="AF3" s="8">
        <v>3</v>
      </c>
      <c r="AG3" s="9" t="s">
        <v>537</v>
      </c>
      <c r="AH3" s="1" t="s">
        <v>440</v>
      </c>
    </row>
    <row r="4" spans="1:34" x14ac:dyDescent="0.3">
      <c r="A4" s="30">
        <v>2</v>
      </c>
      <c r="B4" s="1" t="s">
        <v>440</v>
      </c>
      <c r="C4" s="2">
        <v>1</v>
      </c>
      <c r="D4">
        <v>2</v>
      </c>
      <c r="E4">
        <v>2</v>
      </c>
      <c r="F4">
        <v>1</v>
      </c>
      <c r="G4">
        <v>2</v>
      </c>
      <c r="H4">
        <v>2</v>
      </c>
      <c r="I4">
        <v>2</v>
      </c>
      <c r="J4">
        <v>2</v>
      </c>
      <c r="K4">
        <v>1</v>
      </c>
      <c r="L4">
        <v>1</v>
      </c>
      <c r="M4">
        <v>1</v>
      </c>
      <c r="N4" s="37">
        <v>2</v>
      </c>
      <c r="O4">
        <v>2</v>
      </c>
      <c r="P4">
        <v>2</v>
      </c>
      <c r="Q4">
        <v>2</v>
      </c>
      <c r="R4">
        <v>2</v>
      </c>
      <c r="S4">
        <v>1</v>
      </c>
      <c r="T4">
        <v>1</v>
      </c>
      <c r="U4">
        <v>2</v>
      </c>
      <c r="V4">
        <v>2</v>
      </c>
      <c r="W4">
        <v>2</v>
      </c>
      <c r="X4">
        <v>2</v>
      </c>
      <c r="Y4" s="2">
        <f t="shared" ref="Y4:Y67" si="0">SUM(D4,E4,F4,G4,H4,I4,J4,K4,L4,M4,O4,P4,Q4,R4,S4,T4,U4,V4,W4,X4)</f>
        <v>34</v>
      </c>
      <c r="Z4" s="3">
        <f t="shared" ref="Z4:Z67" si="1">ROUND((Y4/20), 2)</f>
        <v>1.7</v>
      </c>
      <c r="AA4" s="1"/>
      <c r="AB4" s="10" t="s">
        <v>520</v>
      </c>
      <c r="AC4" s="11">
        <v>15</v>
      </c>
      <c r="AD4" s="11" t="s">
        <v>507</v>
      </c>
      <c r="AE4" s="11">
        <v>3</v>
      </c>
      <c r="AF4" s="11" t="s">
        <v>513</v>
      </c>
      <c r="AG4" s="12">
        <v>9</v>
      </c>
      <c r="AH4" s="1" t="s">
        <v>440</v>
      </c>
    </row>
    <row r="5" spans="1:34" x14ac:dyDescent="0.3">
      <c r="A5" s="30">
        <v>3</v>
      </c>
      <c r="B5" s="1" t="s">
        <v>440</v>
      </c>
      <c r="C5" s="2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1</v>
      </c>
      <c r="M5">
        <v>1</v>
      </c>
      <c r="N5" s="37">
        <v>2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2</v>
      </c>
      <c r="V5">
        <v>1</v>
      </c>
      <c r="W5">
        <v>1</v>
      </c>
      <c r="X5">
        <v>1</v>
      </c>
      <c r="Y5" s="2">
        <f t="shared" si="0"/>
        <v>24</v>
      </c>
      <c r="Z5" s="3">
        <f t="shared" si="1"/>
        <v>1.2</v>
      </c>
      <c r="AA5" s="1"/>
      <c r="AB5" s="2" t="s">
        <v>520</v>
      </c>
      <c r="AC5">
        <v>15</v>
      </c>
      <c r="AD5" t="s">
        <v>521</v>
      </c>
      <c r="AE5">
        <v>16</v>
      </c>
      <c r="AF5" t="s">
        <v>507</v>
      </c>
      <c r="AG5" s="3">
        <v>3</v>
      </c>
      <c r="AH5" s="1" t="s">
        <v>440</v>
      </c>
    </row>
    <row r="6" spans="1:34" x14ac:dyDescent="0.3">
      <c r="A6" s="30">
        <v>4</v>
      </c>
      <c r="B6" s="1" t="s">
        <v>440</v>
      </c>
      <c r="C6" s="2">
        <v>1</v>
      </c>
      <c r="D6">
        <v>1</v>
      </c>
      <c r="E6">
        <v>2</v>
      </c>
      <c r="F6">
        <v>1</v>
      </c>
      <c r="G6">
        <v>2</v>
      </c>
      <c r="H6">
        <v>2</v>
      </c>
      <c r="I6">
        <v>2</v>
      </c>
      <c r="J6">
        <v>1</v>
      </c>
      <c r="K6">
        <v>2</v>
      </c>
      <c r="L6">
        <v>1</v>
      </c>
      <c r="M6">
        <v>1</v>
      </c>
      <c r="N6" s="37">
        <v>2</v>
      </c>
      <c r="O6">
        <v>2</v>
      </c>
      <c r="P6">
        <v>2</v>
      </c>
      <c r="Q6">
        <v>2</v>
      </c>
      <c r="R6">
        <v>2</v>
      </c>
      <c r="S6">
        <v>1</v>
      </c>
      <c r="T6">
        <v>2</v>
      </c>
      <c r="U6">
        <v>2</v>
      </c>
      <c r="V6">
        <v>2</v>
      </c>
      <c r="W6">
        <v>2</v>
      </c>
      <c r="X6">
        <v>1</v>
      </c>
      <c r="Y6" s="2">
        <f t="shared" si="0"/>
        <v>33</v>
      </c>
      <c r="Z6" s="3">
        <f t="shared" si="1"/>
        <v>1.65</v>
      </c>
      <c r="AA6" s="1"/>
      <c r="AB6" s="2" t="s">
        <v>507</v>
      </c>
      <c r="AC6">
        <v>3</v>
      </c>
      <c r="AD6" t="s">
        <v>513</v>
      </c>
      <c r="AE6">
        <v>9</v>
      </c>
      <c r="AF6" t="s">
        <v>525</v>
      </c>
      <c r="AG6" s="3">
        <v>20</v>
      </c>
      <c r="AH6" s="1" t="s">
        <v>440</v>
      </c>
    </row>
    <row r="7" spans="1:34" x14ac:dyDescent="0.3">
      <c r="A7" s="30">
        <v>6</v>
      </c>
      <c r="B7" s="1" t="s">
        <v>440</v>
      </c>
      <c r="C7" s="2">
        <v>1</v>
      </c>
      <c r="D7">
        <v>1</v>
      </c>
      <c r="E7">
        <v>2</v>
      </c>
      <c r="F7">
        <v>1</v>
      </c>
      <c r="G7">
        <v>2</v>
      </c>
      <c r="H7">
        <v>2</v>
      </c>
      <c r="I7">
        <v>2</v>
      </c>
      <c r="J7">
        <v>2</v>
      </c>
      <c r="K7">
        <v>2</v>
      </c>
      <c r="L7">
        <v>1</v>
      </c>
      <c r="M7">
        <v>1</v>
      </c>
      <c r="N7" s="37">
        <v>2</v>
      </c>
      <c r="O7">
        <v>2</v>
      </c>
      <c r="P7">
        <v>2</v>
      </c>
      <c r="Q7">
        <v>2</v>
      </c>
      <c r="R7">
        <v>2</v>
      </c>
      <c r="S7">
        <v>1</v>
      </c>
      <c r="T7">
        <v>1</v>
      </c>
      <c r="U7">
        <v>2</v>
      </c>
      <c r="V7">
        <v>2</v>
      </c>
      <c r="W7">
        <v>2</v>
      </c>
      <c r="X7">
        <v>1</v>
      </c>
      <c r="Y7" s="2">
        <f t="shared" si="0"/>
        <v>33</v>
      </c>
      <c r="Z7" s="3">
        <f t="shared" si="1"/>
        <v>1.65</v>
      </c>
      <c r="AA7" s="1"/>
      <c r="AB7" s="2" t="s">
        <v>520</v>
      </c>
      <c r="AC7">
        <v>15</v>
      </c>
      <c r="AD7" t="s">
        <v>507</v>
      </c>
      <c r="AE7">
        <v>3</v>
      </c>
      <c r="AF7" t="s">
        <v>514</v>
      </c>
      <c r="AG7" s="3">
        <v>10</v>
      </c>
      <c r="AH7" s="1" t="s">
        <v>440</v>
      </c>
    </row>
    <row r="8" spans="1:34" x14ac:dyDescent="0.3">
      <c r="A8" s="30">
        <v>7</v>
      </c>
      <c r="B8" s="1" t="s">
        <v>440</v>
      </c>
      <c r="C8" s="2">
        <v>1</v>
      </c>
      <c r="D8">
        <v>2</v>
      </c>
      <c r="E8">
        <v>1</v>
      </c>
      <c r="F8">
        <v>1</v>
      </c>
      <c r="G8">
        <v>1</v>
      </c>
      <c r="H8">
        <v>2</v>
      </c>
      <c r="I8">
        <v>2</v>
      </c>
      <c r="J8">
        <v>1</v>
      </c>
      <c r="K8">
        <v>2</v>
      </c>
      <c r="L8">
        <v>1</v>
      </c>
      <c r="M8">
        <v>1</v>
      </c>
      <c r="N8" s="37">
        <v>2</v>
      </c>
      <c r="O8">
        <v>2</v>
      </c>
      <c r="P8">
        <v>2</v>
      </c>
      <c r="Q8">
        <v>2</v>
      </c>
      <c r="R8">
        <v>2</v>
      </c>
      <c r="S8">
        <v>1</v>
      </c>
      <c r="T8">
        <v>1</v>
      </c>
      <c r="U8">
        <v>2</v>
      </c>
      <c r="V8">
        <v>2</v>
      </c>
      <c r="W8">
        <v>2</v>
      </c>
      <c r="X8">
        <v>1</v>
      </c>
      <c r="Y8" s="2">
        <f t="shared" si="0"/>
        <v>31</v>
      </c>
      <c r="Z8" s="3">
        <f t="shared" si="1"/>
        <v>1.55</v>
      </c>
      <c r="AA8" s="1"/>
      <c r="AB8" s="2" t="s">
        <v>507</v>
      </c>
      <c r="AC8">
        <v>3</v>
      </c>
      <c r="AD8" t="s">
        <v>521</v>
      </c>
      <c r="AE8">
        <v>16</v>
      </c>
      <c r="AF8" t="s">
        <v>520</v>
      </c>
      <c r="AG8" s="3">
        <v>15</v>
      </c>
      <c r="AH8" s="1" t="s">
        <v>440</v>
      </c>
    </row>
    <row r="9" spans="1:34" x14ac:dyDescent="0.3">
      <c r="A9" s="30">
        <v>8</v>
      </c>
      <c r="B9" s="1" t="s">
        <v>678</v>
      </c>
      <c r="C9" s="2">
        <v>1</v>
      </c>
      <c r="D9">
        <v>1</v>
      </c>
      <c r="E9">
        <v>1</v>
      </c>
      <c r="F9">
        <v>1</v>
      </c>
      <c r="G9">
        <v>1</v>
      </c>
      <c r="H9">
        <v>2</v>
      </c>
      <c r="I9">
        <v>1</v>
      </c>
      <c r="J9">
        <v>2</v>
      </c>
      <c r="K9">
        <v>1</v>
      </c>
      <c r="L9">
        <v>1</v>
      </c>
      <c r="M9">
        <v>1</v>
      </c>
      <c r="N9" s="37">
        <v>2</v>
      </c>
      <c r="O9">
        <v>1</v>
      </c>
      <c r="P9">
        <v>1</v>
      </c>
      <c r="Q9">
        <v>2</v>
      </c>
      <c r="R9">
        <v>2</v>
      </c>
      <c r="S9">
        <v>1</v>
      </c>
      <c r="T9">
        <v>1</v>
      </c>
      <c r="U9">
        <v>2</v>
      </c>
      <c r="V9">
        <v>2</v>
      </c>
      <c r="W9">
        <v>2</v>
      </c>
      <c r="X9">
        <v>1</v>
      </c>
      <c r="Y9" s="2">
        <f t="shared" si="0"/>
        <v>27</v>
      </c>
      <c r="Z9" s="3">
        <f t="shared" si="1"/>
        <v>1.35</v>
      </c>
      <c r="AA9" s="1"/>
      <c r="AB9" s="2" t="s">
        <v>679</v>
      </c>
      <c r="AC9">
        <v>0</v>
      </c>
      <c r="AD9" t="s">
        <v>507</v>
      </c>
      <c r="AE9">
        <v>3</v>
      </c>
      <c r="AF9" t="s">
        <v>680</v>
      </c>
      <c r="AG9" s="3">
        <v>0</v>
      </c>
      <c r="AH9" s="1" t="s">
        <v>440</v>
      </c>
    </row>
    <row r="10" spans="1:34" x14ac:dyDescent="0.3">
      <c r="A10" s="30">
        <v>9</v>
      </c>
      <c r="B10" s="1"/>
      <c r="C10" s="2">
        <v>1</v>
      </c>
      <c r="D10">
        <v>1</v>
      </c>
      <c r="E10">
        <v>2</v>
      </c>
      <c r="F10">
        <v>2</v>
      </c>
      <c r="G10">
        <v>2</v>
      </c>
      <c r="H10">
        <v>2</v>
      </c>
      <c r="I10">
        <v>2</v>
      </c>
      <c r="J10">
        <v>1</v>
      </c>
      <c r="K10">
        <v>2</v>
      </c>
      <c r="L10">
        <v>1</v>
      </c>
      <c r="M10">
        <v>1</v>
      </c>
      <c r="N10" s="37">
        <v>2</v>
      </c>
      <c r="O10">
        <v>2</v>
      </c>
      <c r="P10">
        <v>2</v>
      </c>
      <c r="Q10">
        <v>2</v>
      </c>
      <c r="R10">
        <v>2</v>
      </c>
      <c r="S10">
        <v>1</v>
      </c>
      <c r="T10">
        <v>2</v>
      </c>
      <c r="U10">
        <v>2</v>
      </c>
      <c r="V10">
        <v>2</v>
      </c>
      <c r="W10">
        <v>2</v>
      </c>
      <c r="X10">
        <v>2</v>
      </c>
      <c r="Y10" s="2">
        <f t="shared" si="0"/>
        <v>35</v>
      </c>
      <c r="Z10" s="3">
        <f t="shared" si="1"/>
        <v>1.75</v>
      </c>
      <c r="AA10" s="1"/>
      <c r="AB10" s="2" t="s">
        <v>514</v>
      </c>
      <c r="AC10">
        <v>10</v>
      </c>
      <c r="AD10" t="s">
        <v>520</v>
      </c>
      <c r="AE10">
        <v>15</v>
      </c>
      <c r="AF10" t="s">
        <v>513</v>
      </c>
      <c r="AG10" s="3">
        <v>9</v>
      </c>
      <c r="AH10" s="1" t="s">
        <v>440</v>
      </c>
    </row>
    <row r="11" spans="1:34" x14ac:dyDescent="0.3">
      <c r="A11" s="30">
        <v>10</v>
      </c>
      <c r="B11" s="1" t="s">
        <v>440</v>
      </c>
      <c r="C11" s="2">
        <v>1</v>
      </c>
      <c r="D11">
        <v>1</v>
      </c>
      <c r="E11">
        <v>2</v>
      </c>
      <c r="F11">
        <v>1</v>
      </c>
      <c r="G11">
        <v>2</v>
      </c>
      <c r="H11">
        <v>2</v>
      </c>
      <c r="I11">
        <v>1</v>
      </c>
      <c r="J11">
        <v>2</v>
      </c>
      <c r="K11">
        <v>1</v>
      </c>
      <c r="L11">
        <v>1</v>
      </c>
      <c r="M11">
        <v>1</v>
      </c>
      <c r="N11" s="37">
        <v>2</v>
      </c>
      <c r="O11">
        <v>2</v>
      </c>
      <c r="P11">
        <v>2</v>
      </c>
      <c r="Q11">
        <v>1</v>
      </c>
      <c r="R11">
        <v>2</v>
      </c>
      <c r="S11">
        <v>1</v>
      </c>
      <c r="T11">
        <v>1</v>
      </c>
      <c r="U11">
        <v>2</v>
      </c>
      <c r="V11">
        <v>1</v>
      </c>
      <c r="W11">
        <v>1</v>
      </c>
      <c r="X11">
        <v>1</v>
      </c>
      <c r="Y11" s="2">
        <f t="shared" si="0"/>
        <v>28</v>
      </c>
      <c r="Z11" s="3">
        <f t="shared" si="1"/>
        <v>1.4</v>
      </c>
      <c r="AA11" s="1"/>
      <c r="AB11" s="2" t="s">
        <v>685</v>
      </c>
      <c r="AC11">
        <v>0</v>
      </c>
      <c r="AD11" t="s">
        <v>686</v>
      </c>
      <c r="AE11">
        <v>0</v>
      </c>
      <c r="AF11" t="s">
        <v>687</v>
      </c>
      <c r="AG11" s="3">
        <v>0</v>
      </c>
      <c r="AH11" s="1" t="s">
        <v>440</v>
      </c>
    </row>
    <row r="12" spans="1:34" x14ac:dyDescent="0.3">
      <c r="A12" s="30">
        <v>11</v>
      </c>
      <c r="B12" s="1" t="s">
        <v>440</v>
      </c>
      <c r="C12" s="2">
        <v>1</v>
      </c>
      <c r="D12">
        <v>1</v>
      </c>
      <c r="E12">
        <v>1</v>
      </c>
      <c r="F12">
        <v>1</v>
      </c>
      <c r="G12">
        <v>2</v>
      </c>
      <c r="H12">
        <v>2</v>
      </c>
      <c r="I12">
        <v>1</v>
      </c>
      <c r="J12">
        <v>2</v>
      </c>
      <c r="K12">
        <v>1</v>
      </c>
      <c r="L12">
        <v>1</v>
      </c>
      <c r="M12">
        <v>1</v>
      </c>
      <c r="N12" s="37">
        <v>2</v>
      </c>
      <c r="O12">
        <v>2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2</v>
      </c>
      <c r="W12">
        <v>1</v>
      </c>
      <c r="X12">
        <v>1</v>
      </c>
      <c r="Y12" s="2">
        <f t="shared" si="0"/>
        <v>25</v>
      </c>
      <c r="Z12" s="3">
        <f t="shared" si="1"/>
        <v>1.25</v>
      </c>
      <c r="AA12" s="1"/>
      <c r="AB12" s="2" t="s">
        <v>507</v>
      </c>
      <c r="AC12">
        <v>3</v>
      </c>
      <c r="AD12" t="s">
        <v>505</v>
      </c>
      <c r="AE12">
        <v>1</v>
      </c>
      <c r="AF12" t="s">
        <v>521</v>
      </c>
      <c r="AG12" s="3">
        <v>16</v>
      </c>
      <c r="AH12" s="1" t="s">
        <v>440</v>
      </c>
    </row>
    <row r="13" spans="1:34" x14ac:dyDescent="0.3">
      <c r="A13" s="30">
        <v>12</v>
      </c>
      <c r="B13" s="1" t="s">
        <v>440</v>
      </c>
      <c r="C13" s="2">
        <v>1</v>
      </c>
      <c r="D13">
        <v>1</v>
      </c>
      <c r="E13">
        <v>1</v>
      </c>
      <c r="F13">
        <v>1</v>
      </c>
      <c r="G13">
        <v>1</v>
      </c>
      <c r="H13">
        <v>2</v>
      </c>
      <c r="I13">
        <v>2</v>
      </c>
      <c r="J13">
        <v>1</v>
      </c>
      <c r="K13">
        <v>1</v>
      </c>
      <c r="L13">
        <v>1</v>
      </c>
      <c r="M13">
        <v>1</v>
      </c>
      <c r="N13" s="37">
        <v>2</v>
      </c>
      <c r="O13">
        <v>2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2</v>
      </c>
      <c r="W13">
        <v>2</v>
      </c>
      <c r="X13">
        <v>1</v>
      </c>
      <c r="Y13" s="2">
        <f t="shared" si="0"/>
        <v>27</v>
      </c>
      <c r="Z13" s="3">
        <f t="shared" si="1"/>
        <v>1.35</v>
      </c>
      <c r="AA13" s="1"/>
      <c r="AB13" s="2" t="s">
        <v>505</v>
      </c>
      <c r="AC13">
        <v>1</v>
      </c>
      <c r="AD13" t="s">
        <v>513</v>
      </c>
      <c r="AE13">
        <v>9</v>
      </c>
      <c r="AF13" t="s">
        <v>512</v>
      </c>
      <c r="AG13" s="3">
        <v>8</v>
      </c>
      <c r="AH13" s="1" t="s">
        <v>440</v>
      </c>
    </row>
    <row r="14" spans="1:34" x14ac:dyDescent="0.3">
      <c r="A14" s="30">
        <v>14</v>
      </c>
      <c r="B14" s="1" t="s">
        <v>440</v>
      </c>
      <c r="C14" s="2">
        <v>1</v>
      </c>
      <c r="D14">
        <v>1</v>
      </c>
      <c r="E14">
        <v>2</v>
      </c>
      <c r="F14">
        <v>1</v>
      </c>
      <c r="G14">
        <v>2</v>
      </c>
      <c r="H14">
        <v>2</v>
      </c>
      <c r="I14">
        <v>2</v>
      </c>
      <c r="J14">
        <v>2</v>
      </c>
      <c r="K14">
        <v>2</v>
      </c>
      <c r="L14">
        <v>1</v>
      </c>
      <c r="M14">
        <v>1</v>
      </c>
      <c r="N14" s="37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1</v>
      </c>
      <c r="U14">
        <v>2</v>
      </c>
      <c r="V14">
        <v>2</v>
      </c>
      <c r="W14">
        <v>2</v>
      </c>
      <c r="X14">
        <v>2</v>
      </c>
      <c r="Y14" s="2">
        <f t="shared" si="0"/>
        <v>35</v>
      </c>
      <c r="Z14" s="3">
        <f t="shared" si="1"/>
        <v>1.75</v>
      </c>
      <c r="AA14" s="1"/>
      <c r="AB14" s="2" t="s">
        <v>507</v>
      </c>
      <c r="AC14">
        <v>3</v>
      </c>
      <c r="AD14" t="s">
        <v>521</v>
      </c>
      <c r="AE14">
        <v>16</v>
      </c>
      <c r="AF14" t="s">
        <v>513</v>
      </c>
      <c r="AG14" s="3">
        <v>9</v>
      </c>
      <c r="AH14" s="1" t="s">
        <v>440</v>
      </c>
    </row>
    <row r="15" spans="1:34" x14ac:dyDescent="0.3">
      <c r="A15" s="30">
        <v>15</v>
      </c>
      <c r="B15" s="1" t="s">
        <v>440</v>
      </c>
      <c r="C15" s="2">
        <v>1</v>
      </c>
      <c r="D15">
        <v>2</v>
      </c>
      <c r="E15">
        <v>2</v>
      </c>
      <c r="F15">
        <v>1</v>
      </c>
      <c r="G15">
        <v>1</v>
      </c>
      <c r="H15">
        <v>2</v>
      </c>
      <c r="I15">
        <v>1</v>
      </c>
      <c r="J15">
        <v>1</v>
      </c>
      <c r="K15">
        <v>1</v>
      </c>
      <c r="L15">
        <v>1</v>
      </c>
      <c r="M15">
        <v>1</v>
      </c>
      <c r="N15" s="37">
        <v>2</v>
      </c>
      <c r="O15">
        <v>1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 s="2">
        <f t="shared" si="0"/>
        <v>24</v>
      </c>
      <c r="Z15" s="3">
        <f t="shared" si="1"/>
        <v>1.2</v>
      </c>
      <c r="AA15" s="1"/>
      <c r="AB15" s="2" t="s">
        <v>521</v>
      </c>
      <c r="AC15">
        <v>16</v>
      </c>
      <c r="AD15" t="s">
        <v>520</v>
      </c>
      <c r="AE15">
        <v>15</v>
      </c>
      <c r="AF15" t="s">
        <v>513</v>
      </c>
      <c r="AG15" s="3">
        <v>9</v>
      </c>
      <c r="AH15" s="1" t="s">
        <v>440</v>
      </c>
    </row>
    <row r="16" spans="1:34" x14ac:dyDescent="0.3">
      <c r="A16" s="30">
        <v>17</v>
      </c>
      <c r="B16" s="1" t="s">
        <v>440</v>
      </c>
      <c r="C16" s="2">
        <v>1</v>
      </c>
      <c r="D16">
        <v>1</v>
      </c>
      <c r="E16">
        <v>1</v>
      </c>
      <c r="F16">
        <v>1</v>
      </c>
      <c r="G16">
        <v>1</v>
      </c>
      <c r="H16">
        <v>2</v>
      </c>
      <c r="I16">
        <v>1</v>
      </c>
      <c r="J16">
        <v>1</v>
      </c>
      <c r="K16">
        <v>1</v>
      </c>
      <c r="L16">
        <v>1</v>
      </c>
      <c r="M16">
        <v>1</v>
      </c>
      <c r="N16" s="37">
        <v>2</v>
      </c>
      <c r="O16">
        <v>1</v>
      </c>
      <c r="P16">
        <v>2</v>
      </c>
      <c r="Q16">
        <v>1</v>
      </c>
      <c r="R16">
        <v>1</v>
      </c>
      <c r="S16">
        <v>1</v>
      </c>
      <c r="T16">
        <v>1</v>
      </c>
      <c r="U16">
        <v>2</v>
      </c>
      <c r="V16">
        <v>2</v>
      </c>
      <c r="W16">
        <v>2</v>
      </c>
      <c r="X16">
        <v>1</v>
      </c>
      <c r="Y16" s="2">
        <f t="shared" si="0"/>
        <v>25</v>
      </c>
      <c r="Z16" s="3">
        <f t="shared" si="1"/>
        <v>1.25</v>
      </c>
      <c r="AA16" s="1"/>
      <c r="AB16" s="2" t="s">
        <v>505</v>
      </c>
      <c r="AC16">
        <v>1</v>
      </c>
      <c r="AD16" t="s">
        <v>507</v>
      </c>
      <c r="AE16">
        <v>3</v>
      </c>
      <c r="AF16" t="s">
        <v>511</v>
      </c>
      <c r="AG16" s="3">
        <v>7</v>
      </c>
      <c r="AH16" s="1" t="s">
        <v>440</v>
      </c>
    </row>
    <row r="17" spans="1:34" x14ac:dyDescent="0.3">
      <c r="A17" s="30">
        <v>18</v>
      </c>
      <c r="B17" s="1" t="s">
        <v>440</v>
      </c>
      <c r="C17" s="2">
        <v>1</v>
      </c>
      <c r="D17">
        <v>1</v>
      </c>
      <c r="E17">
        <v>1</v>
      </c>
      <c r="F17">
        <v>1</v>
      </c>
      <c r="G17">
        <v>2</v>
      </c>
      <c r="H17">
        <v>2</v>
      </c>
      <c r="I17">
        <v>1</v>
      </c>
      <c r="J17">
        <v>1</v>
      </c>
      <c r="K17">
        <v>1</v>
      </c>
      <c r="L17">
        <v>1</v>
      </c>
      <c r="M17">
        <v>1</v>
      </c>
      <c r="N17" s="37">
        <v>2</v>
      </c>
      <c r="O17">
        <v>1</v>
      </c>
      <c r="P17">
        <v>1</v>
      </c>
      <c r="Q17">
        <v>1</v>
      </c>
      <c r="R17">
        <v>2</v>
      </c>
      <c r="S17">
        <v>1</v>
      </c>
      <c r="T17">
        <v>2</v>
      </c>
      <c r="U17">
        <v>1</v>
      </c>
      <c r="V17">
        <v>1</v>
      </c>
      <c r="W17">
        <v>1</v>
      </c>
      <c r="X17">
        <v>1</v>
      </c>
      <c r="Y17" s="2">
        <f t="shared" si="0"/>
        <v>24</v>
      </c>
      <c r="Z17" s="3">
        <f t="shared" si="1"/>
        <v>1.2</v>
      </c>
      <c r="AA17" s="1"/>
      <c r="AB17" s="2" t="s">
        <v>505</v>
      </c>
      <c r="AC17">
        <v>1</v>
      </c>
      <c r="AD17" t="s">
        <v>520</v>
      </c>
      <c r="AE17">
        <v>15</v>
      </c>
      <c r="AF17" t="s">
        <v>507</v>
      </c>
      <c r="AG17" s="3">
        <v>3</v>
      </c>
      <c r="AH17" s="1" t="s">
        <v>440</v>
      </c>
    </row>
    <row r="18" spans="1:34" x14ac:dyDescent="0.3">
      <c r="A18" s="30">
        <v>19</v>
      </c>
      <c r="B18" s="1" t="s">
        <v>440</v>
      </c>
      <c r="C18" s="2">
        <v>1</v>
      </c>
      <c r="D18">
        <v>1</v>
      </c>
      <c r="E18">
        <v>2</v>
      </c>
      <c r="F18">
        <v>1</v>
      </c>
      <c r="G18">
        <v>1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 s="37">
        <v>2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2</v>
      </c>
      <c r="W18">
        <v>1</v>
      </c>
      <c r="X18">
        <v>1</v>
      </c>
      <c r="Y18" s="2">
        <f t="shared" si="0"/>
        <v>23</v>
      </c>
      <c r="Z18" s="3">
        <f t="shared" si="1"/>
        <v>1.1499999999999999</v>
      </c>
      <c r="AA18" s="1"/>
      <c r="AB18" s="2" t="s">
        <v>507</v>
      </c>
      <c r="AC18">
        <v>3</v>
      </c>
      <c r="AD18" t="s">
        <v>700</v>
      </c>
      <c r="AE18">
        <v>0</v>
      </c>
      <c r="AF18" t="s">
        <v>513</v>
      </c>
      <c r="AG18" s="3">
        <v>9</v>
      </c>
      <c r="AH18" s="1" t="s">
        <v>440</v>
      </c>
    </row>
    <row r="19" spans="1:34" x14ac:dyDescent="0.3">
      <c r="A19" s="30">
        <v>20</v>
      </c>
      <c r="B19" s="1" t="s">
        <v>440</v>
      </c>
      <c r="C19" s="2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 s="37">
        <v>2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 s="2">
        <f t="shared" si="0"/>
        <v>20</v>
      </c>
      <c r="Z19" s="3">
        <f t="shared" si="1"/>
        <v>1</v>
      </c>
      <c r="AA19" s="1"/>
      <c r="AB19" s="2" t="s">
        <v>512</v>
      </c>
      <c r="AC19">
        <v>8</v>
      </c>
      <c r="AD19" t="s">
        <v>507</v>
      </c>
      <c r="AE19">
        <v>3</v>
      </c>
      <c r="AF19" t="s">
        <v>510</v>
      </c>
      <c r="AG19" s="3">
        <v>6</v>
      </c>
      <c r="AH19" s="1" t="s">
        <v>440</v>
      </c>
    </row>
    <row r="20" spans="1:34" x14ac:dyDescent="0.3">
      <c r="A20" s="30">
        <v>21</v>
      </c>
      <c r="B20" s="1" t="s">
        <v>440</v>
      </c>
      <c r="C20" s="2">
        <v>1</v>
      </c>
      <c r="D20">
        <v>1</v>
      </c>
      <c r="E20">
        <v>1</v>
      </c>
      <c r="F20">
        <v>1</v>
      </c>
      <c r="G20">
        <v>2</v>
      </c>
      <c r="H20">
        <v>2</v>
      </c>
      <c r="I20">
        <v>2</v>
      </c>
      <c r="J20">
        <v>2</v>
      </c>
      <c r="K20">
        <v>2</v>
      </c>
      <c r="L20">
        <v>1</v>
      </c>
      <c r="M20">
        <v>1</v>
      </c>
      <c r="N20" s="37">
        <v>2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2</v>
      </c>
      <c r="W20">
        <v>1</v>
      </c>
      <c r="X20">
        <v>1</v>
      </c>
      <c r="Y20" s="2">
        <f t="shared" si="0"/>
        <v>27</v>
      </c>
      <c r="Z20" s="3">
        <f t="shared" si="1"/>
        <v>1.35</v>
      </c>
      <c r="AA20" s="1"/>
      <c r="AB20" s="2" t="s">
        <v>505</v>
      </c>
      <c r="AC20">
        <v>1</v>
      </c>
      <c r="AD20" t="s">
        <v>513</v>
      </c>
      <c r="AE20">
        <v>9</v>
      </c>
      <c r="AF20" t="s">
        <v>516</v>
      </c>
      <c r="AG20" s="3">
        <v>11</v>
      </c>
      <c r="AH20" s="1" t="s">
        <v>440</v>
      </c>
    </row>
    <row r="21" spans="1:34" x14ac:dyDescent="0.3">
      <c r="A21" s="30">
        <v>22</v>
      </c>
      <c r="B21" s="1" t="s">
        <v>440</v>
      </c>
      <c r="C21" s="2">
        <v>1</v>
      </c>
      <c r="D21">
        <v>1</v>
      </c>
      <c r="E21">
        <v>1</v>
      </c>
      <c r="F21">
        <v>1</v>
      </c>
      <c r="G21">
        <v>2</v>
      </c>
      <c r="H21">
        <v>2</v>
      </c>
      <c r="I21">
        <v>2</v>
      </c>
      <c r="J21">
        <v>2</v>
      </c>
      <c r="K21">
        <v>2</v>
      </c>
      <c r="L21">
        <v>1</v>
      </c>
      <c r="M21">
        <v>1</v>
      </c>
      <c r="N21" s="37">
        <v>2</v>
      </c>
      <c r="O21">
        <v>1</v>
      </c>
      <c r="P21">
        <v>1</v>
      </c>
      <c r="Q21">
        <v>1</v>
      </c>
      <c r="R21">
        <v>2</v>
      </c>
      <c r="S21">
        <v>1</v>
      </c>
      <c r="T21">
        <v>1</v>
      </c>
      <c r="U21">
        <v>2</v>
      </c>
      <c r="V21">
        <v>1</v>
      </c>
      <c r="W21">
        <v>2</v>
      </c>
      <c r="X21">
        <v>2</v>
      </c>
      <c r="Y21" s="2">
        <f t="shared" si="0"/>
        <v>29</v>
      </c>
      <c r="Z21" s="3">
        <f t="shared" si="1"/>
        <v>1.45</v>
      </c>
      <c r="AA21" s="1"/>
      <c r="AB21" s="2" t="s">
        <v>514</v>
      </c>
      <c r="AC21">
        <v>10</v>
      </c>
      <c r="AD21" t="s">
        <v>521</v>
      </c>
      <c r="AE21">
        <v>16</v>
      </c>
      <c r="AF21" t="s">
        <v>513</v>
      </c>
      <c r="AG21" s="3">
        <v>9</v>
      </c>
      <c r="AH21" s="1" t="s">
        <v>440</v>
      </c>
    </row>
    <row r="22" spans="1:34" x14ac:dyDescent="0.3">
      <c r="A22" s="30">
        <v>23</v>
      </c>
      <c r="B22" s="1" t="s">
        <v>440</v>
      </c>
      <c r="C22" s="2">
        <v>1</v>
      </c>
      <c r="D22">
        <v>1</v>
      </c>
      <c r="E22">
        <v>1</v>
      </c>
      <c r="F22">
        <v>1</v>
      </c>
      <c r="G22">
        <v>2</v>
      </c>
      <c r="H22">
        <v>2</v>
      </c>
      <c r="I22">
        <v>2</v>
      </c>
      <c r="J22">
        <v>1</v>
      </c>
      <c r="K22">
        <v>2</v>
      </c>
      <c r="L22">
        <v>2</v>
      </c>
      <c r="M22">
        <v>1</v>
      </c>
      <c r="N22" s="37">
        <v>2</v>
      </c>
      <c r="O22">
        <v>1</v>
      </c>
      <c r="P22">
        <v>1</v>
      </c>
      <c r="Q22">
        <v>1</v>
      </c>
      <c r="R22">
        <v>2</v>
      </c>
      <c r="S22">
        <v>1</v>
      </c>
      <c r="T22">
        <v>2</v>
      </c>
      <c r="U22">
        <v>1</v>
      </c>
      <c r="V22">
        <v>2</v>
      </c>
      <c r="W22">
        <v>1</v>
      </c>
      <c r="X22">
        <v>1</v>
      </c>
      <c r="Y22" s="2">
        <f t="shared" si="0"/>
        <v>28</v>
      </c>
      <c r="Z22" s="3">
        <f t="shared" si="1"/>
        <v>1.4</v>
      </c>
      <c r="AA22" s="1"/>
      <c r="AB22" s="2" t="s">
        <v>505</v>
      </c>
      <c r="AC22">
        <v>1</v>
      </c>
      <c r="AD22" t="s">
        <v>524</v>
      </c>
      <c r="AE22">
        <v>19</v>
      </c>
      <c r="AF22" t="s">
        <v>516</v>
      </c>
      <c r="AG22" s="3">
        <v>11</v>
      </c>
      <c r="AH22" s="1" t="s">
        <v>440</v>
      </c>
    </row>
    <row r="23" spans="1:34" x14ac:dyDescent="0.3">
      <c r="A23" s="30">
        <v>24</v>
      </c>
      <c r="B23" s="1" t="s">
        <v>440</v>
      </c>
      <c r="C23" s="2">
        <v>1</v>
      </c>
      <c r="D23">
        <v>1</v>
      </c>
      <c r="E23">
        <v>1</v>
      </c>
      <c r="F23">
        <v>1</v>
      </c>
      <c r="G23">
        <v>2</v>
      </c>
      <c r="H23">
        <v>2</v>
      </c>
      <c r="I23">
        <v>1</v>
      </c>
      <c r="J23">
        <v>1</v>
      </c>
      <c r="K23">
        <v>2</v>
      </c>
      <c r="L23">
        <v>1</v>
      </c>
      <c r="M23">
        <v>1</v>
      </c>
      <c r="N23" s="37">
        <v>2</v>
      </c>
      <c r="O23">
        <v>2</v>
      </c>
      <c r="P23">
        <v>1</v>
      </c>
      <c r="Q23">
        <v>2</v>
      </c>
      <c r="R23">
        <v>2</v>
      </c>
      <c r="S23">
        <v>1</v>
      </c>
      <c r="T23">
        <v>1</v>
      </c>
      <c r="U23">
        <v>2</v>
      </c>
      <c r="V23">
        <v>2</v>
      </c>
      <c r="W23">
        <v>2</v>
      </c>
      <c r="X23">
        <v>2</v>
      </c>
      <c r="Y23" s="2">
        <f t="shared" si="0"/>
        <v>30</v>
      </c>
      <c r="Z23" s="3">
        <f t="shared" si="1"/>
        <v>1.5</v>
      </c>
      <c r="AA23" s="1"/>
      <c r="AB23" s="2" t="s">
        <v>520</v>
      </c>
      <c r="AC23">
        <v>15</v>
      </c>
      <c r="AD23" t="s">
        <v>513</v>
      </c>
      <c r="AE23">
        <v>9</v>
      </c>
      <c r="AF23" t="s">
        <v>506</v>
      </c>
      <c r="AG23" s="3">
        <v>2</v>
      </c>
      <c r="AH23" s="1" t="s">
        <v>440</v>
      </c>
    </row>
    <row r="24" spans="1:34" x14ac:dyDescent="0.3">
      <c r="A24" s="30">
        <v>25</v>
      </c>
      <c r="B24" s="1" t="s">
        <v>440</v>
      </c>
      <c r="C24" s="2">
        <v>1</v>
      </c>
      <c r="D24">
        <v>1</v>
      </c>
      <c r="E24">
        <v>2</v>
      </c>
      <c r="F24">
        <v>1</v>
      </c>
      <c r="G24">
        <v>2</v>
      </c>
      <c r="H24">
        <v>1</v>
      </c>
      <c r="I24">
        <v>2</v>
      </c>
      <c r="J24">
        <v>2</v>
      </c>
      <c r="K24">
        <v>1</v>
      </c>
      <c r="L24">
        <v>1</v>
      </c>
      <c r="M24">
        <v>1</v>
      </c>
      <c r="N24" s="37">
        <v>2</v>
      </c>
      <c r="O24">
        <v>1</v>
      </c>
      <c r="P24">
        <v>1</v>
      </c>
      <c r="Q24">
        <v>2</v>
      </c>
      <c r="R24">
        <v>2</v>
      </c>
      <c r="S24">
        <v>1</v>
      </c>
      <c r="T24">
        <v>1</v>
      </c>
      <c r="U24">
        <v>2</v>
      </c>
      <c r="V24">
        <v>2</v>
      </c>
      <c r="W24">
        <v>1</v>
      </c>
      <c r="X24">
        <v>2</v>
      </c>
      <c r="Y24" s="2">
        <f t="shared" si="0"/>
        <v>29</v>
      </c>
      <c r="Z24" s="3">
        <f t="shared" si="1"/>
        <v>1.45</v>
      </c>
      <c r="AA24" s="1"/>
      <c r="AB24" s="2" t="s">
        <v>520</v>
      </c>
      <c r="AC24">
        <v>15</v>
      </c>
      <c r="AD24" t="s">
        <v>505</v>
      </c>
      <c r="AE24">
        <v>1</v>
      </c>
      <c r="AF24" t="s">
        <v>512</v>
      </c>
      <c r="AG24" s="3">
        <v>8</v>
      </c>
      <c r="AH24" s="1" t="s">
        <v>440</v>
      </c>
    </row>
    <row r="25" spans="1:34" x14ac:dyDescent="0.3">
      <c r="A25" s="30">
        <v>26</v>
      </c>
      <c r="B25" s="1" t="s">
        <v>440</v>
      </c>
      <c r="C25" s="2">
        <v>1</v>
      </c>
      <c r="D25">
        <v>1</v>
      </c>
      <c r="E25">
        <v>1</v>
      </c>
      <c r="F25">
        <v>1</v>
      </c>
      <c r="G25">
        <v>1</v>
      </c>
      <c r="H25">
        <v>2</v>
      </c>
      <c r="I25">
        <v>1</v>
      </c>
      <c r="J25">
        <v>1</v>
      </c>
      <c r="K25">
        <v>1</v>
      </c>
      <c r="L25">
        <v>1</v>
      </c>
      <c r="M25">
        <v>1</v>
      </c>
      <c r="N25" s="37">
        <v>2</v>
      </c>
      <c r="O25">
        <v>1</v>
      </c>
      <c r="P25">
        <v>1</v>
      </c>
      <c r="Q25">
        <v>1</v>
      </c>
      <c r="R25">
        <v>2</v>
      </c>
      <c r="S25">
        <v>1</v>
      </c>
      <c r="T25">
        <v>2</v>
      </c>
      <c r="U25">
        <v>2</v>
      </c>
      <c r="V25">
        <v>1</v>
      </c>
      <c r="W25">
        <v>1</v>
      </c>
      <c r="X25">
        <v>1</v>
      </c>
      <c r="Y25" s="2">
        <f t="shared" si="0"/>
        <v>24</v>
      </c>
      <c r="Z25" s="3">
        <f t="shared" si="1"/>
        <v>1.2</v>
      </c>
      <c r="AA25" s="1"/>
      <c r="AB25" s="2" t="s">
        <v>520</v>
      </c>
      <c r="AC25">
        <v>15</v>
      </c>
      <c r="AD25" t="s">
        <v>513</v>
      </c>
      <c r="AE25">
        <v>9</v>
      </c>
      <c r="AF25" t="s">
        <v>507</v>
      </c>
      <c r="AG25" s="3">
        <v>3</v>
      </c>
      <c r="AH25" s="1" t="s">
        <v>440</v>
      </c>
    </row>
    <row r="26" spans="1:34" x14ac:dyDescent="0.3">
      <c r="A26" s="30">
        <v>27</v>
      </c>
      <c r="B26" s="1" t="s">
        <v>440</v>
      </c>
      <c r="C26" s="2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2</v>
      </c>
      <c r="K26">
        <v>1</v>
      </c>
      <c r="L26">
        <v>1</v>
      </c>
      <c r="M26">
        <v>1</v>
      </c>
      <c r="N26" s="37">
        <v>2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 s="2">
        <f t="shared" si="0"/>
        <v>21</v>
      </c>
      <c r="Z26" s="3">
        <f t="shared" si="1"/>
        <v>1.05</v>
      </c>
      <c r="AA26" s="1"/>
      <c r="AB26" s="2" t="s">
        <v>524</v>
      </c>
      <c r="AC26">
        <v>19</v>
      </c>
      <c r="AD26" t="s">
        <v>505</v>
      </c>
      <c r="AE26">
        <v>1</v>
      </c>
      <c r="AF26" t="s">
        <v>514</v>
      </c>
      <c r="AG26" s="3">
        <v>10</v>
      </c>
      <c r="AH26" s="1" t="s">
        <v>440</v>
      </c>
    </row>
    <row r="27" spans="1:34" x14ac:dyDescent="0.3">
      <c r="A27" s="30">
        <v>28</v>
      </c>
      <c r="B27" s="1" t="s">
        <v>440</v>
      </c>
      <c r="C27" s="2">
        <v>1</v>
      </c>
      <c r="D27">
        <v>1</v>
      </c>
      <c r="E27">
        <v>1</v>
      </c>
      <c r="F27">
        <v>1</v>
      </c>
      <c r="G27">
        <v>1</v>
      </c>
      <c r="H27">
        <v>2</v>
      </c>
      <c r="I27">
        <v>2</v>
      </c>
      <c r="J27">
        <v>1</v>
      </c>
      <c r="K27">
        <v>2</v>
      </c>
      <c r="L27">
        <v>1</v>
      </c>
      <c r="M27">
        <v>1</v>
      </c>
      <c r="N27" s="37">
        <v>2</v>
      </c>
      <c r="O27">
        <v>1</v>
      </c>
      <c r="P27">
        <v>1</v>
      </c>
      <c r="Q27">
        <v>2</v>
      </c>
      <c r="R27">
        <v>2</v>
      </c>
      <c r="S27">
        <v>1</v>
      </c>
      <c r="T27">
        <v>1</v>
      </c>
      <c r="U27">
        <v>2</v>
      </c>
      <c r="V27">
        <v>2</v>
      </c>
      <c r="W27">
        <v>1</v>
      </c>
      <c r="X27">
        <v>1</v>
      </c>
      <c r="Y27" s="2">
        <f t="shared" si="0"/>
        <v>27</v>
      </c>
      <c r="Z27" s="3">
        <f t="shared" si="1"/>
        <v>1.35</v>
      </c>
      <c r="AA27" s="1"/>
      <c r="AB27" s="2" t="s">
        <v>520</v>
      </c>
      <c r="AC27">
        <v>15</v>
      </c>
      <c r="AD27" t="s">
        <v>513</v>
      </c>
      <c r="AE27">
        <v>9</v>
      </c>
      <c r="AF27" t="s">
        <v>514</v>
      </c>
      <c r="AG27" s="3">
        <v>10</v>
      </c>
      <c r="AH27" s="1" t="s">
        <v>440</v>
      </c>
    </row>
    <row r="28" spans="1:34" x14ac:dyDescent="0.3">
      <c r="A28" s="30">
        <v>29</v>
      </c>
      <c r="B28" s="1" t="s">
        <v>440</v>
      </c>
      <c r="C28" s="2">
        <v>1</v>
      </c>
      <c r="D28">
        <v>2</v>
      </c>
      <c r="E28">
        <v>1</v>
      </c>
      <c r="F28">
        <v>1</v>
      </c>
      <c r="G28">
        <v>1</v>
      </c>
      <c r="H28">
        <v>2</v>
      </c>
      <c r="I28">
        <v>1</v>
      </c>
      <c r="J28">
        <v>1</v>
      </c>
      <c r="K28">
        <v>1</v>
      </c>
      <c r="L28">
        <v>2</v>
      </c>
      <c r="M28">
        <v>1</v>
      </c>
      <c r="N28" s="37">
        <v>2</v>
      </c>
      <c r="O28">
        <v>2</v>
      </c>
      <c r="P28">
        <v>2</v>
      </c>
      <c r="Q28">
        <v>1</v>
      </c>
      <c r="R28">
        <v>2</v>
      </c>
      <c r="S28">
        <v>1</v>
      </c>
      <c r="T28">
        <v>1</v>
      </c>
      <c r="U28">
        <v>2</v>
      </c>
      <c r="V28">
        <v>1</v>
      </c>
      <c r="W28">
        <v>2</v>
      </c>
      <c r="X28">
        <v>2</v>
      </c>
      <c r="Y28" s="2">
        <f t="shared" si="0"/>
        <v>29</v>
      </c>
      <c r="Z28" s="3">
        <f t="shared" si="1"/>
        <v>1.45</v>
      </c>
      <c r="AA28" s="1"/>
      <c r="AB28" s="2" t="s">
        <v>512</v>
      </c>
      <c r="AC28">
        <v>8</v>
      </c>
      <c r="AD28" t="s">
        <v>511</v>
      </c>
      <c r="AE28">
        <v>7</v>
      </c>
      <c r="AF28" t="s">
        <v>521</v>
      </c>
      <c r="AG28" s="3">
        <v>16</v>
      </c>
      <c r="AH28" s="1" t="s">
        <v>440</v>
      </c>
    </row>
    <row r="29" spans="1:34" x14ac:dyDescent="0.3">
      <c r="A29" s="30">
        <v>30</v>
      </c>
      <c r="B29" s="1" t="s">
        <v>440</v>
      </c>
      <c r="C29" s="2">
        <v>1</v>
      </c>
      <c r="D29">
        <v>1</v>
      </c>
      <c r="E29">
        <v>1</v>
      </c>
      <c r="F29">
        <v>1</v>
      </c>
      <c r="G29">
        <v>2</v>
      </c>
      <c r="H29">
        <v>2</v>
      </c>
      <c r="I29">
        <v>2</v>
      </c>
      <c r="J29">
        <v>2</v>
      </c>
      <c r="K29">
        <v>2</v>
      </c>
      <c r="L29">
        <v>1</v>
      </c>
      <c r="M29">
        <v>1</v>
      </c>
      <c r="N29" s="37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2</v>
      </c>
      <c r="V29">
        <v>2</v>
      </c>
      <c r="W29">
        <v>2</v>
      </c>
      <c r="X29">
        <v>1</v>
      </c>
      <c r="Y29" s="2">
        <f t="shared" si="0"/>
        <v>28</v>
      </c>
      <c r="Z29" s="3">
        <f t="shared" si="1"/>
        <v>1.4</v>
      </c>
      <c r="AA29" s="1"/>
      <c r="AB29" s="2" t="s">
        <v>514</v>
      </c>
      <c r="AC29">
        <v>10</v>
      </c>
      <c r="AD29" t="s">
        <v>520</v>
      </c>
      <c r="AE29">
        <v>15</v>
      </c>
      <c r="AF29" t="s">
        <v>521</v>
      </c>
      <c r="AG29" s="3">
        <v>16</v>
      </c>
      <c r="AH29" s="1" t="s">
        <v>440</v>
      </c>
    </row>
    <row r="30" spans="1:34" x14ac:dyDescent="0.3">
      <c r="A30" s="30">
        <v>31</v>
      </c>
      <c r="B30" s="1" t="s">
        <v>440</v>
      </c>
      <c r="C30" s="2">
        <v>1</v>
      </c>
      <c r="D30">
        <v>2</v>
      </c>
      <c r="E30">
        <v>2</v>
      </c>
      <c r="F30">
        <v>1</v>
      </c>
      <c r="G30">
        <v>2</v>
      </c>
      <c r="H30">
        <v>2</v>
      </c>
      <c r="I30">
        <v>2</v>
      </c>
      <c r="J30">
        <v>2</v>
      </c>
      <c r="K30">
        <v>2</v>
      </c>
      <c r="L30">
        <v>1</v>
      </c>
      <c r="M30">
        <v>1</v>
      </c>
      <c r="N30" s="37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1</v>
      </c>
      <c r="U30">
        <v>2</v>
      </c>
      <c r="V30">
        <v>2</v>
      </c>
      <c r="W30">
        <v>2</v>
      </c>
      <c r="X30">
        <v>2</v>
      </c>
      <c r="Y30" s="2">
        <f t="shared" si="0"/>
        <v>35</v>
      </c>
      <c r="Z30" s="3">
        <f t="shared" si="1"/>
        <v>1.75</v>
      </c>
      <c r="AA30" s="1"/>
      <c r="AB30" s="2" t="s">
        <v>520</v>
      </c>
      <c r="AC30">
        <v>15</v>
      </c>
      <c r="AD30" t="s">
        <v>507</v>
      </c>
      <c r="AE30">
        <v>3</v>
      </c>
      <c r="AF30" t="s">
        <v>513</v>
      </c>
      <c r="AG30" s="3">
        <v>9</v>
      </c>
      <c r="AH30" s="1" t="s">
        <v>678</v>
      </c>
    </row>
    <row r="31" spans="1:34" x14ac:dyDescent="0.3">
      <c r="A31" s="30">
        <v>32</v>
      </c>
      <c r="B31" s="1" t="s">
        <v>440</v>
      </c>
      <c r="C31" s="2">
        <v>1</v>
      </c>
      <c r="D31">
        <v>1</v>
      </c>
      <c r="E31">
        <v>1</v>
      </c>
      <c r="F31">
        <v>1</v>
      </c>
      <c r="G31">
        <v>2</v>
      </c>
      <c r="H31">
        <v>2</v>
      </c>
      <c r="I31">
        <v>1</v>
      </c>
      <c r="J31">
        <v>1</v>
      </c>
      <c r="K31">
        <v>2</v>
      </c>
      <c r="L31">
        <v>1</v>
      </c>
      <c r="M31">
        <v>1</v>
      </c>
      <c r="N31" s="37">
        <v>2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 s="2">
        <f t="shared" si="0"/>
        <v>23</v>
      </c>
      <c r="Z31" s="3">
        <f t="shared" si="1"/>
        <v>1.1499999999999999</v>
      </c>
      <c r="AA31" s="1"/>
      <c r="AB31" s="2" t="s">
        <v>507</v>
      </c>
      <c r="AC31">
        <v>3</v>
      </c>
      <c r="AD31" t="s">
        <v>520</v>
      </c>
      <c r="AE31">
        <v>15</v>
      </c>
      <c r="AF31" t="s">
        <v>513</v>
      </c>
      <c r="AG31" s="3">
        <v>9</v>
      </c>
      <c r="AH31" s="1" t="s">
        <v>440</v>
      </c>
    </row>
    <row r="32" spans="1:34" x14ac:dyDescent="0.3">
      <c r="A32" s="30">
        <v>33</v>
      </c>
      <c r="B32" s="1" t="s">
        <v>440</v>
      </c>
      <c r="C32" s="2">
        <v>1</v>
      </c>
      <c r="D32">
        <v>1</v>
      </c>
      <c r="E32">
        <v>1</v>
      </c>
      <c r="F32">
        <v>1</v>
      </c>
      <c r="G32">
        <v>2</v>
      </c>
      <c r="H32">
        <v>2</v>
      </c>
      <c r="I32">
        <v>2</v>
      </c>
      <c r="J32">
        <v>2</v>
      </c>
      <c r="K32">
        <v>1</v>
      </c>
      <c r="L32">
        <v>1</v>
      </c>
      <c r="M32">
        <v>1</v>
      </c>
      <c r="N32" s="37">
        <v>2</v>
      </c>
      <c r="O32">
        <v>2</v>
      </c>
      <c r="P32">
        <v>1</v>
      </c>
      <c r="Q32">
        <v>1</v>
      </c>
      <c r="R32">
        <v>2</v>
      </c>
      <c r="S32">
        <v>1</v>
      </c>
      <c r="T32">
        <v>1</v>
      </c>
      <c r="U32">
        <v>2</v>
      </c>
      <c r="V32">
        <v>2</v>
      </c>
      <c r="W32">
        <v>2</v>
      </c>
      <c r="X32">
        <v>1</v>
      </c>
      <c r="Y32" s="2">
        <f t="shared" si="0"/>
        <v>29</v>
      </c>
      <c r="Z32" s="3">
        <f t="shared" si="1"/>
        <v>1.45</v>
      </c>
      <c r="AA32" s="1"/>
      <c r="AB32" s="2" t="s">
        <v>505</v>
      </c>
      <c r="AC32">
        <v>1</v>
      </c>
      <c r="AD32" t="s">
        <v>520</v>
      </c>
      <c r="AE32">
        <v>15</v>
      </c>
      <c r="AF32" t="s">
        <v>513</v>
      </c>
      <c r="AG32" s="3">
        <v>9</v>
      </c>
      <c r="AH32" s="1" t="s">
        <v>440</v>
      </c>
    </row>
    <row r="33" spans="1:34" x14ac:dyDescent="0.3">
      <c r="A33" s="30">
        <v>34</v>
      </c>
      <c r="B33" s="1" t="s">
        <v>440</v>
      </c>
      <c r="C33" s="2">
        <v>1</v>
      </c>
      <c r="D33">
        <v>1</v>
      </c>
      <c r="E33">
        <v>1</v>
      </c>
      <c r="F33">
        <v>1</v>
      </c>
      <c r="G33">
        <v>2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 s="37">
        <v>2</v>
      </c>
      <c r="O33">
        <v>1</v>
      </c>
      <c r="P33">
        <v>1</v>
      </c>
      <c r="Q33">
        <v>1</v>
      </c>
      <c r="R33">
        <v>2</v>
      </c>
      <c r="S33">
        <v>1</v>
      </c>
      <c r="T33">
        <v>1</v>
      </c>
      <c r="U33">
        <v>2</v>
      </c>
      <c r="V33">
        <v>2</v>
      </c>
      <c r="W33">
        <v>1</v>
      </c>
      <c r="X33">
        <v>1</v>
      </c>
      <c r="Y33" s="2">
        <f t="shared" si="0"/>
        <v>25</v>
      </c>
      <c r="Z33" s="3">
        <f t="shared" si="1"/>
        <v>1.25</v>
      </c>
      <c r="AA33" s="1"/>
      <c r="AB33" s="2" t="s">
        <v>520</v>
      </c>
      <c r="AC33">
        <v>15</v>
      </c>
      <c r="AD33" t="s">
        <v>513</v>
      </c>
      <c r="AE33">
        <v>9</v>
      </c>
      <c r="AF33" t="s">
        <v>514</v>
      </c>
      <c r="AG33" s="3">
        <v>10</v>
      </c>
      <c r="AH33" s="1" t="s">
        <v>440</v>
      </c>
    </row>
    <row r="34" spans="1:34" x14ac:dyDescent="0.3">
      <c r="A34" s="30">
        <v>35</v>
      </c>
      <c r="B34" s="1" t="s">
        <v>440</v>
      </c>
      <c r="C34" s="2">
        <v>1</v>
      </c>
      <c r="D34">
        <v>1</v>
      </c>
      <c r="E34">
        <v>2</v>
      </c>
      <c r="F34">
        <v>1</v>
      </c>
      <c r="G34">
        <v>2</v>
      </c>
      <c r="H34">
        <v>2</v>
      </c>
      <c r="I34">
        <v>1</v>
      </c>
      <c r="J34">
        <v>1</v>
      </c>
      <c r="K34">
        <v>2</v>
      </c>
      <c r="L34">
        <v>1</v>
      </c>
      <c r="M34">
        <v>1</v>
      </c>
      <c r="N34" s="37">
        <v>2</v>
      </c>
      <c r="O34">
        <v>1</v>
      </c>
      <c r="P34">
        <v>1</v>
      </c>
      <c r="Q34">
        <v>2</v>
      </c>
      <c r="R34">
        <v>2</v>
      </c>
      <c r="S34">
        <v>1</v>
      </c>
      <c r="T34">
        <v>2</v>
      </c>
      <c r="U34">
        <v>2</v>
      </c>
      <c r="V34">
        <v>2</v>
      </c>
      <c r="W34">
        <v>1</v>
      </c>
      <c r="X34">
        <v>1</v>
      </c>
      <c r="Y34" s="2">
        <f t="shared" si="0"/>
        <v>29</v>
      </c>
      <c r="Z34" s="3">
        <f t="shared" si="1"/>
        <v>1.45</v>
      </c>
      <c r="AA34" s="1"/>
      <c r="AB34" s="2" t="s">
        <v>505</v>
      </c>
      <c r="AC34">
        <v>1</v>
      </c>
      <c r="AD34" t="s">
        <v>518</v>
      </c>
      <c r="AE34">
        <v>13</v>
      </c>
      <c r="AF34" t="s">
        <v>724</v>
      </c>
      <c r="AG34" s="3">
        <v>0</v>
      </c>
      <c r="AH34" s="1" t="s">
        <v>440</v>
      </c>
    </row>
    <row r="35" spans="1:34" x14ac:dyDescent="0.3">
      <c r="A35" s="30">
        <v>36</v>
      </c>
      <c r="B35" s="1" t="s">
        <v>440</v>
      </c>
      <c r="C35" s="2">
        <v>1</v>
      </c>
      <c r="D35">
        <v>1</v>
      </c>
      <c r="E35">
        <v>1</v>
      </c>
      <c r="F35">
        <v>1</v>
      </c>
      <c r="G35">
        <v>2</v>
      </c>
      <c r="H35">
        <v>2</v>
      </c>
      <c r="I35">
        <v>2</v>
      </c>
      <c r="J35">
        <v>2</v>
      </c>
      <c r="K35">
        <v>1</v>
      </c>
      <c r="L35">
        <v>1</v>
      </c>
      <c r="M35">
        <v>1</v>
      </c>
      <c r="N35" s="37">
        <v>2</v>
      </c>
      <c r="O35">
        <v>2</v>
      </c>
      <c r="P35">
        <v>2</v>
      </c>
      <c r="Q35">
        <v>2</v>
      </c>
      <c r="R35">
        <v>2</v>
      </c>
      <c r="S35">
        <v>1</v>
      </c>
      <c r="T35">
        <v>2</v>
      </c>
      <c r="U35">
        <v>2</v>
      </c>
      <c r="V35">
        <v>2</v>
      </c>
      <c r="W35">
        <v>2</v>
      </c>
      <c r="X35">
        <v>1</v>
      </c>
      <c r="Y35" s="2">
        <f t="shared" si="0"/>
        <v>32</v>
      </c>
      <c r="Z35" s="3">
        <f t="shared" si="1"/>
        <v>1.6</v>
      </c>
      <c r="AA35" s="1"/>
      <c r="AB35" s="2" t="s">
        <v>513</v>
      </c>
      <c r="AC35">
        <v>9</v>
      </c>
      <c r="AD35" t="s">
        <v>729</v>
      </c>
      <c r="AE35">
        <v>0</v>
      </c>
      <c r="AF35" s="31" t="s">
        <v>668</v>
      </c>
      <c r="AG35" s="33" t="s">
        <v>668</v>
      </c>
      <c r="AH35" s="1" t="s">
        <v>440</v>
      </c>
    </row>
    <row r="36" spans="1:34" x14ac:dyDescent="0.3">
      <c r="A36" s="30">
        <v>37</v>
      </c>
      <c r="B36" s="1" t="s">
        <v>440</v>
      </c>
      <c r="C36" s="2">
        <v>1</v>
      </c>
      <c r="D36">
        <v>1</v>
      </c>
      <c r="E36">
        <v>2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 s="37">
        <v>2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2</v>
      </c>
      <c r="V36">
        <v>1</v>
      </c>
      <c r="W36">
        <v>1</v>
      </c>
      <c r="X36">
        <v>1</v>
      </c>
      <c r="Y36" s="2">
        <f t="shared" si="0"/>
        <v>22</v>
      </c>
      <c r="Z36" s="3">
        <f t="shared" si="1"/>
        <v>1.1000000000000001</v>
      </c>
      <c r="AA36" s="1"/>
      <c r="AB36" s="2" t="s">
        <v>513</v>
      </c>
      <c r="AC36">
        <v>9</v>
      </c>
      <c r="AD36" t="s">
        <v>508</v>
      </c>
      <c r="AE36">
        <v>4</v>
      </c>
      <c r="AF36" t="s">
        <v>507</v>
      </c>
      <c r="AG36" s="3">
        <v>3</v>
      </c>
      <c r="AH36" s="1" t="s">
        <v>440</v>
      </c>
    </row>
    <row r="37" spans="1:34" x14ac:dyDescent="0.3">
      <c r="A37" s="30">
        <v>38</v>
      </c>
      <c r="B37" s="1" t="s">
        <v>440</v>
      </c>
      <c r="C37" s="2">
        <v>1</v>
      </c>
      <c r="D37">
        <v>1</v>
      </c>
      <c r="E37">
        <v>2</v>
      </c>
      <c r="F37">
        <v>1</v>
      </c>
      <c r="G37">
        <v>1</v>
      </c>
      <c r="H37">
        <v>1</v>
      </c>
      <c r="I37">
        <v>2</v>
      </c>
      <c r="J37">
        <v>1</v>
      </c>
      <c r="K37">
        <v>1</v>
      </c>
      <c r="L37">
        <v>1</v>
      </c>
      <c r="M37">
        <v>1</v>
      </c>
      <c r="N37" s="37">
        <v>2</v>
      </c>
      <c r="O37">
        <v>1</v>
      </c>
      <c r="P37">
        <v>1</v>
      </c>
      <c r="Q37">
        <v>2</v>
      </c>
      <c r="R37">
        <v>2</v>
      </c>
      <c r="S37">
        <v>1</v>
      </c>
      <c r="T37">
        <v>1</v>
      </c>
      <c r="U37">
        <v>2</v>
      </c>
      <c r="V37">
        <v>2</v>
      </c>
      <c r="W37">
        <v>1</v>
      </c>
      <c r="X37">
        <v>1</v>
      </c>
      <c r="Y37" s="2">
        <f t="shared" si="0"/>
        <v>26</v>
      </c>
      <c r="Z37" s="3">
        <f t="shared" si="1"/>
        <v>1.3</v>
      </c>
      <c r="AA37" s="1"/>
      <c r="AB37" s="2" t="s">
        <v>520</v>
      </c>
      <c r="AC37">
        <v>15</v>
      </c>
      <c r="AD37" t="s">
        <v>507</v>
      </c>
      <c r="AE37">
        <v>3</v>
      </c>
      <c r="AF37" t="s">
        <v>525</v>
      </c>
      <c r="AG37" s="3">
        <v>20</v>
      </c>
      <c r="AH37" s="1" t="s">
        <v>440</v>
      </c>
    </row>
    <row r="38" spans="1:34" x14ac:dyDescent="0.3">
      <c r="A38" s="30">
        <v>39</v>
      </c>
      <c r="B38" s="1" t="s">
        <v>440</v>
      </c>
      <c r="C38" s="2">
        <v>1</v>
      </c>
      <c r="D38">
        <v>1</v>
      </c>
      <c r="E38">
        <v>1</v>
      </c>
      <c r="F38">
        <v>1</v>
      </c>
      <c r="G38">
        <v>1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 s="37">
        <v>2</v>
      </c>
      <c r="O38">
        <v>1</v>
      </c>
      <c r="P38">
        <v>1</v>
      </c>
      <c r="Q38">
        <v>1</v>
      </c>
      <c r="R38">
        <v>1</v>
      </c>
      <c r="S38">
        <v>1</v>
      </c>
      <c r="T38">
        <v>2</v>
      </c>
      <c r="U38">
        <v>2</v>
      </c>
      <c r="V38">
        <v>1</v>
      </c>
      <c r="W38">
        <v>1</v>
      </c>
      <c r="X38">
        <v>1</v>
      </c>
      <c r="Y38" s="2">
        <f t="shared" si="0"/>
        <v>23</v>
      </c>
      <c r="Z38" s="3">
        <f t="shared" si="1"/>
        <v>1.1499999999999999</v>
      </c>
      <c r="AA38" s="1"/>
      <c r="AB38" s="2" t="s">
        <v>511</v>
      </c>
      <c r="AC38">
        <v>7</v>
      </c>
      <c r="AD38" t="s">
        <v>514</v>
      </c>
      <c r="AE38">
        <v>10</v>
      </c>
      <c r="AF38" t="s">
        <v>512</v>
      </c>
      <c r="AG38" s="3">
        <v>8</v>
      </c>
      <c r="AH38" s="1" t="s">
        <v>440</v>
      </c>
    </row>
    <row r="39" spans="1:34" x14ac:dyDescent="0.3">
      <c r="A39" s="30">
        <v>40</v>
      </c>
      <c r="B39" s="1" t="s">
        <v>440</v>
      </c>
      <c r="C39" s="2">
        <v>1</v>
      </c>
      <c r="D39">
        <v>1</v>
      </c>
      <c r="E39">
        <v>1</v>
      </c>
      <c r="F39">
        <v>1</v>
      </c>
      <c r="G39">
        <v>2</v>
      </c>
      <c r="H39">
        <v>2</v>
      </c>
      <c r="I39">
        <v>2</v>
      </c>
      <c r="J39">
        <v>1</v>
      </c>
      <c r="K39">
        <v>1</v>
      </c>
      <c r="L39">
        <v>1</v>
      </c>
      <c r="M39">
        <v>1</v>
      </c>
      <c r="N39" s="37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2</v>
      </c>
      <c r="W39">
        <v>2</v>
      </c>
      <c r="X39">
        <v>1</v>
      </c>
      <c r="Y39" s="2">
        <f t="shared" si="0"/>
        <v>31</v>
      </c>
      <c r="Z39" s="3">
        <f t="shared" si="1"/>
        <v>1.55</v>
      </c>
      <c r="AA39" s="1"/>
      <c r="AB39" s="2" t="s">
        <v>520</v>
      </c>
      <c r="AC39">
        <v>15</v>
      </c>
      <c r="AD39" t="s">
        <v>737</v>
      </c>
      <c r="AE39">
        <v>0</v>
      </c>
      <c r="AF39" t="s">
        <v>507</v>
      </c>
      <c r="AG39" s="3">
        <v>3</v>
      </c>
      <c r="AH39" s="1"/>
    </row>
    <row r="40" spans="1:34" x14ac:dyDescent="0.3">
      <c r="A40" s="30">
        <v>41</v>
      </c>
      <c r="B40" s="1" t="s">
        <v>440</v>
      </c>
      <c r="C40" s="2">
        <v>1</v>
      </c>
      <c r="D40">
        <v>2</v>
      </c>
      <c r="E40">
        <v>1</v>
      </c>
      <c r="F40">
        <v>1</v>
      </c>
      <c r="G40">
        <v>2</v>
      </c>
      <c r="H40">
        <v>2</v>
      </c>
      <c r="I40">
        <v>2</v>
      </c>
      <c r="J40">
        <v>1</v>
      </c>
      <c r="K40">
        <v>2</v>
      </c>
      <c r="L40">
        <v>2</v>
      </c>
      <c r="M40">
        <v>1</v>
      </c>
      <c r="N40" s="37">
        <v>2</v>
      </c>
      <c r="O40">
        <v>2</v>
      </c>
      <c r="P40">
        <v>2</v>
      </c>
      <c r="Q40">
        <v>2</v>
      </c>
      <c r="R40">
        <v>2</v>
      </c>
      <c r="S40">
        <v>1</v>
      </c>
      <c r="T40">
        <v>1</v>
      </c>
      <c r="U40">
        <v>2</v>
      </c>
      <c r="V40">
        <v>2</v>
      </c>
      <c r="W40">
        <v>2</v>
      </c>
      <c r="X40">
        <v>2</v>
      </c>
      <c r="Y40" s="2">
        <f t="shared" si="0"/>
        <v>34</v>
      </c>
      <c r="Z40" s="3">
        <f t="shared" si="1"/>
        <v>1.7</v>
      </c>
      <c r="AA40" s="1"/>
      <c r="AB40" s="2" t="s">
        <v>514</v>
      </c>
      <c r="AC40">
        <v>10</v>
      </c>
      <c r="AD40" t="s">
        <v>521</v>
      </c>
      <c r="AE40">
        <v>16</v>
      </c>
      <c r="AF40" t="s">
        <v>507</v>
      </c>
      <c r="AG40" s="3">
        <v>3</v>
      </c>
      <c r="AH40" s="1" t="s">
        <v>440</v>
      </c>
    </row>
    <row r="41" spans="1:34" x14ac:dyDescent="0.3">
      <c r="A41" s="30">
        <v>42</v>
      </c>
      <c r="B41" s="1" t="s">
        <v>440</v>
      </c>
      <c r="C41" s="2">
        <v>1</v>
      </c>
      <c r="D41">
        <v>1</v>
      </c>
      <c r="E41">
        <v>2</v>
      </c>
      <c r="F41">
        <v>2</v>
      </c>
      <c r="G41">
        <v>1</v>
      </c>
      <c r="H41">
        <v>1</v>
      </c>
      <c r="I41">
        <v>2</v>
      </c>
      <c r="J41">
        <v>1</v>
      </c>
      <c r="K41">
        <v>1</v>
      </c>
      <c r="L41">
        <v>1</v>
      </c>
      <c r="M41">
        <v>1</v>
      </c>
      <c r="N41" s="37">
        <v>2</v>
      </c>
      <c r="O41">
        <v>2</v>
      </c>
      <c r="P41">
        <v>2</v>
      </c>
      <c r="Q41">
        <v>2</v>
      </c>
      <c r="R41">
        <v>2</v>
      </c>
      <c r="S41">
        <v>1</v>
      </c>
      <c r="T41">
        <v>1</v>
      </c>
      <c r="U41">
        <v>2</v>
      </c>
      <c r="V41">
        <v>1</v>
      </c>
      <c r="W41">
        <v>2</v>
      </c>
      <c r="X41">
        <v>2</v>
      </c>
      <c r="Y41" s="2">
        <f t="shared" si="0"/>
        <v>30</v>
      </c>
      <c r="Z41" s="3">
        <f t="shared" si="1"/>
        <v>1.5</v>
      </c>
      <c r="AA41" s="1"/>
      <c r="AB41" s="2" t="s">
        <v>505</v>
      </c>
      <c r="AC41">
        <v>1</v>
      </c>
      <c r="AD41" t="s">
        <v>513</v>
      </c>
      <c r="AE41">
        <v>9</v>
      </c>
      <c r="AF41" t="s">
        <v>742</v>
      </c>
      <c r="AG41" s="3">
        <v>0</v>
      </c>
      <c r="AH41" s="1" t="s">
        <v>440</v>
      </c>
    </row>
    <row r="42" spans="1:34" x14ac:dyDescent="0.3">
      <c r="A42" s="30">
        <v>43</v>
      </c>
      <c r="B42" s="1" t="s">
        <v>440</v>
      </c>
      <c r="C42" s="2">
        <v>1</v>
      </c>
      <c r="D42">
        <v>1</v>
      </c>
      <c r="E42">
        <v>1</v>
      </c>
      <c r="F42">
        <v>1</v>
      </c>
      <c r="G42">
        <v>1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 s="37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2</v>
      </c>
      <c r="V42">
        <v>1</v>
      </c>
      <c r="W42">
        <v>1</v>
      </c>
      <c r="X42">
        <v>1</v>
      </c>
      <c r="Y42" s="2">
        <f t="shared" si="0"/>
        <v>22</v>
      </c>
      <c r="Z42" s="3">
        <f t="shared" si="1"/>
        <v>1.1000000000000001</v>
      </c>
      <c r="AA42" s="1"/>
      <c r="AB42" s="2" t="s">
        <v>521</v>
      </c>
      <c r="AC42">
        <v>16</v>
      </c>
      <c r="AD42" t="s">
        <v>516</v>
      </c>
      <c r="AE42">
        <v>11</v>
      </c>
      <c r="AF42" t="s">
        <v>505</v>
      </c>
      <c r="AG42" s="3">
        <v>1</v>
      </c>
      <c r="AH42" s="1" t="s">
        <v>440</v>
      </c>
    </row>
    <row r="43" spans="1:34" x14ac:dyDescent="0.3">
      <c r="A43" s="30">
        <v>44</v>
      </c>
      <c r="B43" s="1" t="s">
        <v>440</v>
      </c>
      <c r="C43" s="2">
        <v>1</v>
      </c>
      <c r="D43">
        <v>1</v>
      </c>
      <c r="E43">
        <v>1</v>
      </c>
      <c r="F43">
        <v>1</v>
      </c>
      <c r="G43">
        <v>1</v>
      </c>
      <c r="H43">
        <v>2</v>
      </c>
      <c r="I43">
        <v>2</v>
      </c>
      <c r="J43">
        <v>2</v>
      </c>
      <c r="K43">
        <v>1</v>
      </c>
      <c r="L43">
        <v>1</v>
      </c>
      <c r="M43">
        <v>1</v>
      </c>
      <c r="N43" s="37">
        <v>2</v>
      </c>
      <c r="O43">
        <v>2</v>
      </c>
      <c r="P43">
        <v>2</v>
      </c>
      <c r="Q43">
        <v>1</v>
      </c>
      <c r="R43">
        <v>2</v>
      </c>
      <c r="S43">
        <v>1</v>
      </c>
      <c r="T43">
        <v>2</v>
      </c>
      <c r="U43">
        <v>2</v>
      </c>
      <c r="V43">
        <v>2</v>
      </c>
      <c r="W43">
        <v>1</v>
      </c>
      <c r="X43">
        <v>1</v>
      </c>
      <c r="Y43" s="2">
        <f t="shared" si="0"/>
        <v>29</v>
      </c>
      <c r="Z43" s="3">
        <f t="shared" si="1"/>
        <v>1.45</v>
      </c>
      <c r="AA43" s="1"/>
      <c r="AB43" s="2" t="s">
        <v>507</v>
      </c>
      <c r="AC43">
        <v>3</v>
      </c>
      <c r="AD43" t="s">
        <v>506</v>
      </c>
      <c r="AE43">
        <v>2</v>
      </c>
      <c r="AF43" t="s">
        <v>512</v>
      </c>
      <c r="AG43" s="3">
        <v>8</v>
      </c>
      <c r="AH43" s="1" t="s">
        <v>440</v>
      </c>
    </row>
    <row r="44" spans="1:34" x14ac:dyDescent="0.3">
      <c r="A44" s="30">
        <v>45</v>
      </c>
      <c r="B44" s="1" t="s">
        <v>440</v>
      </c>
      <c r="C44" s="2">
        <v>1</v>
      </c>
      <c r="D44">
        <v>1</v>
      </c>
      <c r="E44">
        <v>1</v>
      </c>
      <c r="F44">
        <v>1</v>
      </c>
      <c r="G44">
        <v>1</v>
      </c>
      <c r="H44">
        <v>2</v>
      </c>
      <c r="I44">
        <v>1</v>
      </c>
      <c r="J44">
        <v>2</v>
      </c>
      <c r="K44">
        <v>1</v>
      </c>
      <c r="L44">
        <v>1</v>
      </c>
      <c r="M44">
        <v>1</v>
      </c>
      <c r="N44" s="37">
        <v>2</v>
      </c>
      <c r="O44">
        <v>2</v>
      </c>
      <c r="P44">
        <v>2</v>
      </c>
      <c r="Q44">
        <v>1</v>
      </c>
      <c r="R44">
        <v>2</v>
      </c>
      <c r="S44">
        <v>1</v>
      </c>
      <c r="T44">
        <v>2</v>
      </c>
      <c r="U44">
        <v>2</v>
      </c>
      <c r="V44">
        <v>2</v>
      </c>
      <c r="W44">
        <v>2</v>
      </c>
      <c r="X44">
        <v>1</v>
      </c>
      <c r="Y44" s="2">
        <f t="shared" si="0"/>
        <v>29</v>
      </c>
      <c r="Z44" s="3">
        <f t="shared" si="1"/>
        <v>1.45</v>
      </c>
      <c r="AA44" s="1"/>
      <c r="AB44" s="2" t="s">
        <v>507</v>
      </c>
      <c r="AC44">
        <v>3</v>
      </c>
      <c r="AD44" t="s">
        <v>518</v>
      </c>
      <c r="AE44">
        <v>13</v>
      </c>
      <c r="AF44" t="s">
        <v>520</v>
      </c>
      <c r="AG44" s="3">
        <v>15</v>
      </c>
      <c r="AH44" s="1" t="s">
        <v>440</v>
      </c>
    </row>
    <row r="45" spans="1:34" x14ac:dyDescent="0.3">
      <c r="A45" s="30">
        <v>46</v>
      </c>
      <c r="B45" s="1" t="s">
        <v>440</v>
      </c>
      <c r="C45" s="2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 s="37">
        <v>2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2</v>
      </c>
      <c r="V45">
        <v>1</v>
      </c>
      <c r="W45">
        <v>1</v>
      </c>
      <c r="X45">
        <v>1</v>
      </c>
      <c r="Y45" s="2">
        <f t="shared" si="0"/>
        <v>21</v>
      </c>
      <c r="Z45" s="3">
        <f t="shared" si="1"/>
        <v>1.05</v>
      </c>
      <c r="AA45" s="1"/>
      <c r="AB45" s="2" t="s">
        <v>753</v>
      </c>
      <c r="AC45">
        <v>0</v>
      </c>
      <c r="AD45" t="s">
        <v>754</v>
      </c>
      <c r="AE45">
        <v>0</v>
      </c>
      <c r="AF45" t="s">
        <v>755</v>
      </c>
      <c r="AG45" s="3">
        <v>0</v>
      </c>
      <c r="AH45" s="1" t="s">
        <v>440</v>
      </c>
    </row>
    <row r="46" spans="1:34" x14ac:dyDescent="0.3">
      <c r="A46" s="30">
        <v>47</v>
      </c>
      <c r="B46" s="1" t="s">
        <v>440</v>
      </c>
      <c r="C46" s="2">
        <v>1</v>
      </c>
      <c r="D46">
        <v>1</v>
      </c>
      <c r="E46">
        <v>1</v>
      </c>
      <c r="F46">
        <v>1</v>
      </c>
      <c r="G46">
        <v>2</v>
      </c>
      <c r="H46">
        <v>2</v>
      </c>
      <c r="I46">
        <v>2</v>
      </c>
      <c r="J46">
        <v>2</v>
      </c>
      <c r="K46">
        <v>1</v>
      </c>
      <c r="L46">
        <v>1</v>
      </c>
      <c r="M46">
        <v>1</v>
      </c>
      <c r="N46" s="37">
        <v>2</v>
      </c>
      <c r="O46">
        <v>2</v>
      </c>
      <c r="P46">
        <v>1</v>
      </c>
      <c r="Q46">
        <v>1</v>
      </c>
      <c r="R46">
        <v>1</v>
      </c>
      <c r="S46">
        <v>1</v>
      </c>
      <c r="T46">
        <v>1</v>
      </c>
      <c r="U46">
        <v>2</v>
      </c>
      <c r="V46">
        <v>1</v>
      </c>
      <c r="W46">
        <v>1</v>
      </c>
      <c r="X46">
        <v>1</v>
      </c>
      <c r="Y46" s="2">
        <f t="shared" si="0"/>
        <v>26</v>
      </c>
      <c r="Z46" s="3">
        <f t="shared" si="1"/>
        <v>1.3</v>
      </c>
      <c r="AA46" s="1"/>
      <c r="AB46" s="2" t="s">
        <v>514</v>
      </c>
      <c r="AC46">
        <v>10</v>
      </c>
      <c r="AD46" t="s">
        <v>505</v>
      </c>
      <c r="AE46">
        <v>1</v>
      </c>
      <c r="AF46" t="s">
        <v>507</v>
      </c>
      <c r="AG46" s="3">
        <v>3</v>
      </c>
      <c r="AH46" s="1" t="s">
        <v>440</v>
      </c>
    </row>
    <row r="47" spans="1:34" x14ac:dyDescent="0.3">
      <c r="A47" s="30">
        <v>48</v>
      </c>
      <c r="B47" s="1" t="s">
        <v>440</v>
      </c>
      <c r="C47" s="2">
        <v>1</v>
      </c>
      <c r="D47">
        <v>1</v>
      </c>
      <c r="E47">
        <v>2</v>
      </c>
      <c r="F47">
        <v>1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1</v>
      </c>
      <c r="N47" s="37">
        <v>2</v>
      </c>
      <c r="O47">
        <v>2</v>
      </c>
      <c r="P47">
        <v>2</v>
      </c>
      <c r="Q47">
        <v>1</v>
      </c>
      <c r="R47">
        <v>2</v>
      </c>
      <c r="S47">
        <v>1</v>
      </c>
      <c r="T47">
        <v>1</v>
      </c>
      <c r="U47">
        <v>2</v>
      </c>
      <c r="V47">
        <v>2</v>
      </c>
      <c r="W47">
        <v>2</v>
      </c>
      <c r="X47">
        <v>2</v>
      </c>
      <c r="Y47" s="2">
        <f t="shared" si="0"/>
        <v>34</v>
      </c>
      <c r="Z47" s="3">
        <f t="shared" si="1"/>
        <v>1.7</v>
      </c>
      <c r="AA47" s="1"/>
      <c r="AB47" s="2" t="s">
        <v>760</v>
      </c>
      <c r="AC47">
        <v>0</v>
      </c>
      <c r="AD47" t="s">
        <v>761</v>
      </c>
      <c r="AE47">
        <v>0</v>
      </c>
      <c r="AF47" t="s">
        <v>762</v>
      </c>
      <c r="AG47" s="3">
        <v>0</v>
      </c>
      <c r="AH47" s="1" t="s">
        <v>440</v>
      </c>
    </row>
    <row r="48" spans="1:34" x14ac:dyDescent="0.3">
      <c r="A48" s="30">
        <v>49</v>
      </c>
      <c r="B48" s="1" t="s">
        <v>440</v>
      </c>
      <c r="C48" s="2">
        <v>1</v>
      </c>
      <c r="D48">
        <v>2</v>
      </c>
      <c r="E48">
        <v>1</v>
      </c>
      <c r="F48">
        <v>1</v>
      </c>
      <c r="G48">
        <v>2</v>
      </c>
      <c r="H48">
        <v>2</v>
      </c>
      <c r="I48">
        <v>2</v>
      </c>
      <c r="J48">
        <v>1</v>
      </c>
      <c r="K48">
        <v>2</v>
      </c>
      <c r="L48">
        <v>1</v>
      </c>
      <c r="M48">
        <v>1</v>
      </c>
      <c r="N48" s="37">
        <v>2</v>
      </c>
      <c r="O48">
        <v>2</v>
      </c>
      <c r="P48">
        <v>2</v>
      </c>
      <c r="Q48">
        <v>2</v>
      </c>
      <c r="R48">
        <v>2</v>
      </c>
      <c r="S48">
        <v>1</v>
      </c>
      <c r="T48">
        <v>2</v>
      </c>
      <c r="U48">
        <v>2</v>
      </c>
      <c r="V48">
        <v>2</v>
      </c>
      <c r="W48">
        <v>2</v>
      </c>
      <c r="X48">
        <v>1</v>
      </c>
      <c r="Y48" s="2">
        <f t="shared" si="0"/>
        <v>33</v>
      </c>
      <c r="Z48" s="3">
        <f t="shared" si="1"/>
        <v>1.65</v>
      </c>
      <c r="AA48" s="1"/>
      <c r="AB48" s="2" t="s">
        <v>520</v>
      </c>
      <c r="AC48">
        <v>15</v>
      </c>
      <c r="AD48" t="s">
        <v>507</v>
      </c>
      <c r="AE48">
        <v>3</v>
      </c>
      <c r="AF48" t="s">
        <v>506</v>
      </c>
      <c r="AG48" s="3">
        <v>2</v>
      </c>
      <c r="AH48" s="1" t="s">
        <v>440</v>
      </c>
    </row>
    <row r="49" spans="1:34" x14ac:dyDescent="0.3">
      <c r="A49" s="30">
        <v>50</v>
      </c>
      <c r="B49" s="1" t="s">
        <v>440</v>
      </c>
      <c r="C49" s="2">
        <v>1</v>
      </c>
      <c r="D49">
        <v>2</v>
      </c>
      <c r="E49">
        <v>2</v>
      </c>
      <c r="F49">
        <v>1</v>
      </c>
      <c r="G49">
        <v>2</v>
      </c>
      <c r="H49">
        <v>2</v>
      </c>
      <c r="I49">
        <v>2</v>
      </c>
      <c r="J49">
        <v>1</v>
      </c>
      <c r="K49">
        <v>2</v>
      </c>
      <c r="L49">
        <v>1</v>
      </c>
      <c r="M49">
        <v>1</v>
      </c>
      <c r="N49" s="37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 s="2">
        <f t="shared" si="0"/>
        <v>35</v>
      </c>
      <c r="Z49" s="3">
        <f t="shared" si="1"/>
        <v>1.75</v>
      </c>
      <c r="AA49" s="1"/>
      <c r="AB49" s="2" t="s">
        <v>767</v>
      </c>
      <c r="AC49">
        <v>0</v>
      </c>
      <c r="AD49" t="s">
        <v>511</v>
      </c>
      <c r="AE49">
        <v>7</v>
      </c>
      <c r="AF49" t="s">
        <v>507</v>
      </c>
      <c r="AG49" s="3">
        <v>3</v>
      </c>
      <c r="AH49" s="1" t="s">
        <v>440</v>
      </c>
    </row>
    <row r="50" spans="1:34" x14ac:dyDescent="0.3">
      <c r="A50" s="30">
        <v>51</v>
      </c>
      <c r="B50" s="1" t="s">
        <v>440</v>
      </c>
      <c r="C50" s="2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2</v>
      </c>
      <c r="K50">
        <v>1</v>
      </c>
      <c r="L50">
        <v>1</v>
      </c>
      <c r="M50">
        <v>1</v>
      </c>
      <c r="N50" s="37">
        <v>2</v>
      </c>
      <c r="O50">
        <v>1</v>
      </c>
      <c r="P50">
        <v>1</v>
      </c>
      <c r="Q50">
        <v>1</v>
      </c>
      <c r="R50">
        <v>1</v>
      </c>
      <c r="S50">
        <v>2</v>
      </c>
      <c r="T50">
        <v>1</v>
      </c>
      <c r="U50">
        <v>2</v>
      </c>
      <c r="V50">
        <v>1</v>
      </c>
      <c r="W50">
        <v>1</v>
      </c>
      <c r="X50">
        <v>1</v>
      </c>
      <c r="Y50" s="2">
        <f t="shared" si="0"/>
        <v>23</v>
      </c>
      <c r="Z50" s="3">
        <f t="shared" si="1"/>
        <v>1.1499999999999999</v>
      </c>
      <c r="AA50" s="1"/>
      <c r="AB50" s="2" t="s">
        <v>514</v>
      </c>
      <c r="AC50">
        <v>10</v>
      </c>
      <c r="AD50" t="s">
        <v>518</v>
      </c>
      <c r="AE50">
        <v>13</v>
      </c>
      <c r="AF50" t="s">
        <v>507</v>
      </c>
      <c r="AG50" s="3">
        <v>3</v>
      </c>
      <c r="AH50" s="1" t="s">
        <v>440</v>
      </c>
    </row>
    <row r="51" spans="1:34" x14ac:dyDescent="0.3">
      <c r="A51" s="30">
        <v>52</v>
      </c>
      <c r="B51" s="1" t="s">
        <v>440</v>
      </c>
      <c r="C51" s="2">
        <v>1</v>
      </c>
      <c r="D51">
        <v>1</v>
      </c>
      <c r="E51">
        <v>1</v>
      </c>
      <c r="F51">
        <v>1</v>
      </c>
      <c r="G51">
        <v>1</v>
      </c>
      <c r="H51">
        <v>2</v>
      </c>
      <c r="I51">
        <v>2</v>
      </c>
      <c r="J51">
        <v>1</v>
      </c>
      <c r="K51">
        <v>1</v>
      </c>
      <c r="L51">
        <v>1</v>
      </c>
      <c r="M51">
        <v>1</v>
      </c>
      <c r="N51" s="37">
        <v>2</v>
      </c>
      <c r="O51">
        <v>2</v>
      </c>
      <c r="P51">
        <v>2</v>
      </c>
      <c r="Q51">
        <v>2</v>
      </c>
      <c r="R51">
        <v>2</v>
      </c>
      <c r="S51">
        <v>1</v>
      </c>
      <c r="T51">
        <v>1</v>
      </c>
      <c r="U51">
        <v>2</v>
      </c>
      <c r="V51">
        <v>2</v>
      </c>
      <c r="W51">
        <v>2</v>
      </c>
      <c r="X51">
        <v>2</v>
      </c>
      <c r="Y51" s="2">
        <f t="shared" si="0"/>
        <v>30</v>
      </c>
      <c r="Z51" s="3">
        <f t="shared" si="1"/>
        <v>1.5</v>
      </c>
      <c r="AA51" s="1"/>
      <c r="AB51" s="2" t="s">
        <v>507</v>
      </c>
      <c r="AC51">
        <v>3</v>
      </c>
      <c r="AD51" t="s">
        <v>514</v>
      </c>
      <c r="AE51">
        <v>10</v>
      </c>
      <c r="AF51" t="s">
        <v>505</v>
      </c>
      <c r="AG51" s="3">
        <v>1</v>
      </c>
      <c r="AH51" s="1" t="s">
        <v>440</v>
      </c>
    </row>
    <row r="52" spans="1:34" x14ac:dyDescent="0.3">
      <c r="A52" s="30">
        <v>53</v>
      </c>
      <c r="B52" s="1" t="s">
        <v>440</v>
      </c>
      <c r="C52" s="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2</v>
      </c>
      <c r="J52">
        <v>1</v>
      </c>
      <c r="K52">
        <v>1</v>
      </c>
      <c r="L52">
        <v>1</v>
      </c>
      <c r="M52">
        <v>1</v>
      </c>
      <c r="N52" s="37">
        <v>2</v>
      </c>
      <c r="O52">
        <v>1</v>
      </c>
      <c r="P52">
        <v>1</v>
      </c>
      <c r="Q52">
        <v>1</v>
      </c>
      <c r="R52">
        <v>1</v>
      </c>
      <c r="S52">
        <v>2</v>
      </c>
      <c r="T52">
        <v>1</v>
      </c>
      <c r="U52">
        <v>2</v>
      </c>
      <c r="V52">
        <v>2</v>
      </c>
      <c r="W52">
        <v>1</v>
      </c>
      <c r="X52">
        <v>1</v>
      </c>
      <c r="Y52" s="2">
        <f t="shared" si="0"/>
        <v>24</v>
      </c>
      <c r="Z52" s="3">
        <f t="shared" si="1"/>
        <v>1.2</v>
      </c>
      <c r="AA52" s="1"/>
      <c r="AB52" s="2" t="s">
        <v>512</v>
      </c>
      <c r="AC52">
        <v>8</v>
      </c>
      <c r="AD52" t="s">
        <v>525</v>
      </c>
      <c r="AE52">
        <v>20</v>
      </c>
      <c r="AF52" t="s">
        <v>513</v>
      </c>
      <c r="AG52" s="3">
        <v>9</v>
      </c>
      <c r="AH52" s="1" t="s">
        <v>440</v>
      </c>
    </row>
    <row r="53" spans="1:34" x14ac:dyDescent="0.3">
      <c r="A53" s="30">
        <v>54</v>
      </c>
      <c r="B53" s="1" t="s">
        <v>440</v>
      </c>
      <c r="C53" s="2">
        <v>1</v>
      </c>
      <c r="D53">
        <v>1</v>
      </c>
      <c r="E53">
        <v>1</v>
      </c>
      <c r="F53">
        <v>1</v>
      </c>
      <c r="G53">
        <v>2</v>
      </c>
      <c r="H53">
        <v>2</v>
      </c>
      <c r="I53">
        <v>2</v>
      </c>
      <c r="J53">
        <v>2</v>
      </c>
      <c r="K53">
        <v>2</v>
      </c>
      <c r="L53">
        <v>1</v>
      </c>
      <c r="M53">
        <v>1</v>
      </c>
      <c r="N53" s="37">
        <v>2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2</v>
      </c>
      <c r="V53">
        <v>2</v>
      </c>
      <c r="W53">
        <v>1</v>
      </c>
      <c r="X53">
        <v>2</v>
      </c>
      <c r="Y53" s="2">
        <f t="shared" si="0"/>
        <v>28</v>
      </c>
      <c r="Z53" s="3">
        <f t="shared" si="1"/>
        <v>1.4</v>
      </c>
      <c r="AA53" s="1"/>
      <c r="AB53" s="2" t="s">
        <v>513</v>
      </c>
      <c r="AC53">
        <v>9</v>
      </c>
      <c r="AD53" t="s">
        <v>521</v>
      </c>
      <c r="AE53">
        <v>16</v>
      </c>
      <c r="AF53" t="s">
        <v>518</v>
      </c>
      <c r="AG53" s="3">
        <v>13</v>
      </c>
      <c r="AH53" s="1" t="s">
        <v>440</v>
      </c>
    </row>
    <row r="54" spans="1:34" x14ac:dyDescent="0.3">
      <c r="A54" s="30">
        <v>55</v>
      </c>
      <c r="B54" s="1" t="s">
        <v>440</v>
      </c>
      <c r="C54" s="2">
        <v>1</v>
      </c>
      <c r="D54">
        <v>1</v>
      </c>
      <c r="E54">
        <v>2</v>
      </c>
      <c r="F54">
        <v>1</v>
      </c>
      <c r="G54">
        <v>1</v>
      </c>
      <c r="H54">
        <v>2</v>
      </c>
      <c r="I54">
        <v>2</v>
      </c>
      <c r="J54">
        <v>1</v>
      </c>
      <c r="K54">
        <v>1</v>
      </c>
      <c r="L54">
        <v>1</v>
      </c>
      <c r="M54">
        <v>1</v>
      </c>
      <c r="N54" s="37">
        <v>2</v>
      </c>
      <c r="O54">
        <v>1</v>
      </c>
      <c r="P54">
        <v>1</v>
      </c>
      <c r="Q54">
        <v>1</v>
      </c>
      <c r="R54">
        <v>2</v>
      </c>
      <c r="S54">
        <v>1</v>
      </c>
      <c r="T54">
        <v>1</v>
      </c>
      <c r="U54">
        <v>1</v>
      </c>
      <c r="V54">
        <v>2</v>
      </c>
      <c r="W54">
        <v>1</v>
      </c>
      <c r="X54">
        <v>1</v>
      </c>
      <c r="Y54" s="2">
        <f t="shared" si="0"/>
        <v>25</v>
      </c>
      <c r="Z54" s="3">
        <f t="shared" si="1"/>
        <v>1.25</v>
      </c>
      <c r="AA54" s="1"/>
      <c r="AB54" s="2" t="s">
        <v>776</v>
      </c>
      <c r="AC54">
        <v>0</v>
      </c>
      <c r="AD54" t="s">
        <v>777</v>
      </c>
      <c r="AE54">
        <v>0</v>
      </c>
      <c r="AF54" t="s">
        <v>778</v>
      </c>
      <c r="AG54" s="3">
        <v>0</v>
      </c>
      <c r="AH54" s="1" t="s">
        <v>440</v>
      </c>
    </row>
    <row r="55" spans="1:34" x14ac:dyDescent="0.3">
      <c r="A55" s="30">
        <v>56</v>
      </c>
      <c r="B55" s="1" t="s">
        <v>440</v>
      </c>
      <c r="C55" s="2">
        <v>1</v>
      </c>
      <c r="D55">
        <v>1</v>
      </c>
      <c r="E55">
        <v>1</v>
      </c>
      <c r="F55">
        <v>1</v>
      </c>
      <c r="G55">
        <v>1</v>
      </c>
      <c r="H55">
        <v>2</v>
      </c>
      <c r="I55">
        <v>1</v>
      </c>
      <c r="J55">
        <v>1</v>
      </c>
      <c r="K55">
        <v>2</v>
      </c>
      <c r="L55">
        <v>1</v>
      </c>
      <c r="M55">
        <v>1</v>
      </c>
      <c r="N55" s="37">
        <v>2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2</v>
      </c>
      <c r="V55">
        <v>1</v>
      </c>
      <c r="W55">
        <v>1</v>
      </c>
      <c r="X55">
        <v>1</v>
      </c>
      <c r="Y55" s="2">
        <f t="shared" si="0"/>
        <v>23</v>
      </c>
      <c r="Z55" s="3">
        <f t="shared" si="1"/>
        <v>1.1499999999999999</v>
      </c>
      <c r="AA55" s="1"/>
      <c r="AB55" s="2" t="s">
        <v>782</v>
      </c>
      <c r="AC55">
        <v>0</v>
      </c>
      <c r="AD55" t="s">
        <v>520</v>
      </c>
      <c r="AE55">
        <v>15</v>
      </c>
      <c r="AF55" s="31" t="s">
        <v>668</v>
      </c>
      <c r="AG55" s="33" t="s">
        <v>668</v>
      </c>
      <c r="AH55" s="1" t="s">
        <v>440</v>
      </c>
    </row>
    <row r="56" spans="1:34" x14ac:dyDescent="0.3">
      <c r="A56" s="30">
        <v>57</v>
      </c>
      <c r="B56" s="1" t="s">
        <v>440</v>
      </c>
      <c r="C56" s="2">
        <v>1</v>
      </c>
      <c r="D56">
        <v>1</v>
      </c>
      <c r="E56">
        <v>2</v>
      </c>
      <c r="F56">
        <v>1</v>
      </c>
      <c r="G56">
        <v>1</v>
      </c>
      <c r="H56">
        <v>2</v>
      </c>
      <c r="I56">
        <v>1</v>
      </c>
      <c r="J56">
        <v>1</v>
      </c>
      <c r="K56">
        <v>2</v>
      </c>
      <c r="L56">
        <v>1</v>
      </c>
      <c r="M56">
        <v>1</v>
      </c>
      <c r="N56" s="37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 s="2">
        <f t="shared" si="0"/>
        <v>24</v>
      </c>
      <c r="Z56" s="3">
        <f t="shared" si="1"/>
        <v>1.2</v>
      </c>
      <c r="AA56" s="1"/>
      <c r="AB56" s="2" t="s">
        <v>514</v>
      </c>
      <c r="AC56">
        <v>10</v>
      </c>
      <c r="AD56" t="s">
        <v>521</v>
      </c>
      <c r="AE56">
        <v>16</v>
      </c>
      <c r="AF56" t="s">
        <v>507</v>
      </c>
      <c r="AG56" s="3">
        <v>3</v>
      </c>
      <c r="AH56" s="1" t="s">
        <v>440</v>
      </c>
    </row>
    <row r="57" spans="1:34" x14ac:dyDescent="0.3">
      <c r="A57" s="30">
        <v>58</v>
      </c>
      <c r="B57" s="1" t="s">
        <v>440</v>
      </c>
      <c r="C57" s="2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 s="37">
        <v>2</v>
      </c>
      <c r="O57">
        <v>1</v>
      </c>
      <c r="P57">
        <v>1</v>
      </c>
      <c r="Q57">
        <v>1</v>
      </c>
      <c r="R57">
        <v>1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 s="2">
        <f t="shared" si="0"/>
        <v>21</v>
      </c>
      <c r="Z57" s="3">
        <f t="shared" si="1"/>
        <v>1.05</v>
      </c>
      <c r="AA57" s="1"/>
      <c r="AB57" s="2" t="s">
        <v>507</v>
      </c>
      <c r="AC57">
        <v>3</v>
      </c>
      <c r="AD57" t="s">
        <v>520</v>
      </c>
      <c r="AE57">
        <v>15</v>
      </c>
      <c r="AF57" t="s">
        <v>788</v>
      </c>
      <c r="AG57" s="3">
        <v>0</v>
      </c>
      <c r="AH57" s="1" t="s">
        <v>440</v>
      </c>
    </row>
    <row r="58" spans="1:34" x14ac:dyDescent="0.3">
      <c r="A58" s="30">
        <v>60</v>
      </c>
      <c r="B58" s="1" t="s">
        <v>440</v>
      </c>
      <c r="C58" s="2">
        <v>1</v>
      </c>
      <c r="D58">
        <v>2</v>
      </c>
      <c r="E58">
        <v>2</v>
      </c>
      <c r="F58">
        <v>1</v>
      </c>
      <c r="G58">
        <v>2</v>
      </c>
      <c r="H58">
        <v>2</v>
      </c>
      <c r="I58">
        <v>2</v>
      </c>
      <c r="J58">
        <v>2</v>
      </c>
      <c r="K58">
        <v>1</v>
      </c>
      <c r="L58">
        <v>1</v>
      </c>
      <c r="M58">
        <v>1</v>
      </c>
      <c r="N58" s="37">
        <v>2</v>
      </c>
      <c r="O58">
        <v>2</v>
      </c>
      <c r="P58">
        <v>2</v>
      </c>
      <c r="Q58">
        <v>2</v>
      </c>
      <c r="R58">
        <v>2</v>
      </c>
      <c r="S58">
        <v>1</v>
      </c>
      <c r="T58">
        <v>1</v>
      </c>
      <c r="U58">
        <v>2</v>
      </c>
      <c r="V58">
        <v>2</v>
      </c>
      <c r="W58">
        <v>2</v>
      </c>
      <c r="X58">
        <v>1</v>
      </c>
      <c r="Y58" s="2">
        <f t="shared" si="0"/>
        <v>33</v>
      </c>
      <c r="Z58" s="3">
        <f t="shared" si="1"/>
        <v>1.65</v>
      </c>
      <c r="AA58" s="1"/>
      <c r="AB58" s="2" t="s">
        <v>792</v>
      </c>
      <c r="AC58">
        <v>0</v>
      </c>
      <c r="AD58" t="s">
        <v>793</v>
      </c>
      <c r="AE58">
        <v>0</v>
      </c>
      <c r="AF58" t="s">
        <v>521</v>
      </c>
      <c r="AG58" s="3">
        <v>16</v>
      </c>
      <c r="AH58" s="1" t="s">
        <v>440</v>
      </c>
    </row>
    <row r="59" spans="1:34" x14ac:dyDescent="0.3">
      <c r="A59" s="30">
        <v>62</v>
      </c>
      <c r="B59" s="1" t="s">
        <v>440</v>
      </c>
      <c r="C59" s="2">
        <v>1</v>
      </c>
      <c r="D59">
        <v>2</v>
      </c>
      <c r="E59">
        <v>1</v>
      </c>
      <c r="F59">
        <v>1</v>
      </c>
      <c r="G59">
        <v>2</v>
      </c>
      <c r="H59">
        <v>2</v>
      </c>
      <c r="I59">
        <v>2</v>
      </c>
      <c r="J59">
        <v>1</v>
      </c>
      <c r="K59">
        <v>1</v>
      </c>
      <c r="L59">
        <v>1</v>
      </c>
      <c r="M59">
        <v>1</v>
      </c>
      <c r="N59" s="37">
        <v>2</v>
      </c>
      <c r="O59">
        <v>2</v>
      </c>
      <c r="P59">
        <v>2</v>
      </c>
      <c r="Q59">
        <v>1</v>
      </c>
      <c r="R59">
        <v>2</v>
      </c>
      <c r="S59">
        <v>1</v>
      </c>
      <c r="T59">
        <v>1</v>
      </c>
      <c r="U59">
        <v>2</v>
      </c>
      <c r="V59">
        <v>2</v>
      </c>
      <c r="W59">
        <v>2</v>
      </c>
      <c r="X59">
        <v>1</v>
      </c>
      <c r="Y59" s="2">
        <f t="shared" si="0"/>
        <v>30</v>
      </c>
      <c r="Z59" s="3">
        <f t="shared" si="1"/>
        <v>1.5</v>
      </c>
      <c r="AA59" s="1"/>
      <c r="AB59" s="2" t="s">
        <v>507</v>
      </c>
      <c r="AC59">
        <v>3</v>
      </c>
      <c r="AD59" t="s">
        <v>520</v>
      </c>
      <c r="AE59">
        <v>15</v>
      </c>
      <c r="AF59" t="s">
        <v>514</v>
      </c>
      <c r="AG59" s="3">
        <v>10</v>
      </c>
      <c r="AH59" s="1" t="s">
        <v>440</v>
      </c>
    </row>
    <row r="60" spans="1:34" x14ac:dyDescent="0.3">
      <c r="A60" s="30">
        <v>63</v>
      </c>
      <c r="B60" s="1" t="s">
        <v>440</v>
      </c>
      <c r="C60" s="2">
        <v>1</v>
      </c>
      <c r="D60">
        <v>2</v>
      </c>
      <c r="E60">
        <v>1</v>
      </c>
      <c r="F60">
        <v>1</v>
      </c>
      <c r="G60">
        <v>2</v>
      </c>
      <c r="H60">
        <v>2</v>
      </c>
      <c r="I60">
        <v>2</v>
      </c>
      <c r="J60">
        <v>1</v>
      </c>
      <c r="K60">
        <v>1</v>
      </c>
      <c r="L60">
        <v>1</v>
      </c>
      <c r="M60">
        <v>1</v>
      </c>
      <c r="N60" s="37">
        <v>2</v>
      </c>
      <c r="O60">
        <v>2</v>
      </c>
      <c r="P60">
        <v>2</v>
      </c>
      <c r="Q60">
        <v>1</v>
      </c>
      <c r="R60">
        <v>2</v>
      </c>
      <c r="S60">
        <v>1</v>
      </c>
      <c r="T60">
        <v>1</v>
      </c>
      <c r="U60">
        <v>2</v>
      </c>
      <c r="V60">
        <v>2</v>
      </c>
      <c r="W60">
        <v>2</v>
      </c>
      <c r="X60">
        <v>1</v>
      </c>
      <c r="Y60" s="2">
        <f t="shared" si="0"/>
        <v>30</v>
      </c>
      <c r="Z60" s="3">
        <f t="shared" si="1"/>
        <v>1.5</v>
      </c>
      <c r="AA60" s="1"/>
      <c r="AB60" s="2" t="s">
        <v>507</v>
      </c>
      <c r="AC60">
        <v>3</v>
      </c>
      <c r="AD60" t="s">
        <v>506</v>
      </c>
      <c r="AE60">
        <v>2</v>
      </c>
      <c r="AF60" t="s">
        <v>514</v>
      </c>
      <c r="AG60" s="3">
        <v>10</v>
      </c>
      <c r="AH60" s="1" t="s">
        <v>440</v>
      </c>
    </row>
    <row r="61" spans="1:34" x14ac:dyDescent="0.3">
      <c r="A61" s="30">
        <v>64</v>
      </c>
      <c r="B61" s="1" t="s">
        <v>440</v>
      </c>
      <c r="C61" s="2">
        <v>1</v>
      </c>
      <c r="D61">
        <v>1</v>
      </c>
      <c r="E61">
        <v>1</v>
      </c>
      <c r="F61">
        <v>1</v>
      </c>
      <c r="G61">
        <v>2</v>
      </c>
      <c r="H61">
        <v>1</v>
      </c>
      <c r="I61">
        <v>2</v>
      </c>
      <c r="J61">
        <v>2</v>
      </c>
      <c r="K61">
        <v>1</v>
      </c>
      <c r="L61">
        <v>1</v>
      </c>
      <c r="M61">
        <v>2</v>
      </c>
      <c r="N61" s="37">
        <v>2</v>
      </c>
      <c r="O61">
        <v>1</v>
      </c>
      <c r="P61">
        <v>1</v>
      </c>
      <c r="Q61">
        <v>2</v>
      </c>
      <c r="R61">
        <v>1</v>
      </c>
      <c r="S61">
        <v>1</v>
      </c>
      <c r="T61">
        <v>1</v>
      </c>
      <c r="U61">
        <v>2</v>
      </c>
      <c r="V61">
        <v>2</v>
      </c>
      <c r="W61">
        <v>1</v>
      </c>
      <c r="X61">
        <v>1</v>
      </c>
      <c r="Y61" s="2">
        <f t="shared" si="0"/>
        <v>27</v>
      </c>
      <c r="Z61" s="3">
        <f t="shared" si="1"/>
        <v>1.35</v>
      </c>
      <c r="AA61" s="1"/>
      <c r="AB61" s="2" t="s">
        <v>506</v>
      </c>
      <c r="AC61">
        <v>2</v>
      </c>
      <c r="AD61" t="s">
        <v>507</v>
      </c>
      <c r="AE61">
        <v>3</v>
      </c>
      <c r="AF61" t="s">
        <v>505</v>
      </c>
      <c r="AG61" s="3">
        <v>1</v>
      </c>
      <c r="AH61" s="1" t="s">
        <v>440</v>
      </c>
    </row>
    <row r="62" spans="1:34" x14ac:dyDescent="0.3">
      <c r="A62" s="30">
        <v>65</v>
      </c>
      <c r="B62" s="1" t="s">
        <v>440</v>
      </c>
      <c r="C62" s="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2</v>
      </c>
      <c r="K62">
        <v>1</v>
      </c>
      <c r="L62">
        <v>1</v>
      </c>
      <c r="M62">
        <v>1</v>
      </c>
      <c r="N62" s="37">
        <v>2</v>
      </c>
      <c r="O62">
        <v>2</v>
      </c>
      <c r="P62">
        <v>1</v>
      </c>
      <c r="Q62">
        <v>1</v>
      </c>
      <c r="R62">
        <v>2</v>
      </c>
      <c r="S62">
        <v>1</v>
      </c>
      <c r="T62">
        <v>1</v>
      </c>
      <c r="U62">
        <v>2</v>
      </c>
      <c r="V62">
        <v>1</v>
      </c>
      <c r="W62">
        <v>2</v>
      </c>
      <c r="X62">
        <v>1</v>
      </c>
      <c r="Y62" s="2">
        <f t="shared" si="0"/>
        <v>25</v>
      </c>
      <c r="Z62" s="3">
        <f t="shared" si="1"/>
        <v>1.25</v>
      </c>
      <c r="AA62" s="1"/>
      <c r="AB62" s="2" t="s">
        <v>521</v>
      </c>
      <c r="AC62">
        <v>16</v>
      </c>
      <c r="AD62" t="s">
        <v>507</v>
      </c>
      <c r="AE62">
        <v>3</v>
      </c>
      <c r="AF62" t="s">
        <v>520</v>
      </c>
      <c r="AG62" s="3">
        <v>15</v>
      </c>
      <c r="AH62" s="1" t="s">
        <v>440</v>
      </c>
    </row>
    <row r="63" spans="1:34" x14ac:dyDescent="0.3">
      <c r="A63" s="30">
        <v>66</v>
      </c>
      <c r="B63" s="1" t="s">
        <v>440</v>
      </c>
      <c r="C63" s="2">
        <v>1</v>
      </c>
      <c r="D63">
        <v>1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1</v>
      </c>
      <c r="M63">
        <v>1</v>
      </c>
      <c r="N63" s="37">
        <v>2</v>
      </c>
      <c r="O63">
        <v>1</v>
      </c>
      <c r="P63">
        <v>2</v>
      </c>
      <c r="Q63">
        <v>1</v>
      </c>
      <c r="R63">
        <v>2</v>
      </c>
      <c r="S63">
        <v>1</v>
      </c>
      <c r="T63">
        <v>1</v>
      </c>
      <c r="U63">
        <v>2</v>
      </c>
      <c r="V63">
        <v>2</v>
      </c>
      <c r="W63">
        <v>2</v>
      </c>
      <c r="X63">
        <v>2</v>
      </c>
      <c r="Y63" s="2">
        <f t="shared" si="0"/>
        <v>33</v>
      </c>
      <c r="Z63" s="3">
        <f t="shared" si="1"/>
        <v>1.65</v>
      </c>
      <c r="AA63" s="1"/>
      <c r="AB63" s="2" t="s">
        <v>802</v>
      </c>
      <c r="AC63">
        <v>0</v>
      </c>
      <c r="AD63" t="s">
        <v>803</v>
      </c>
      <c r="AE63">
        <v>0</v>
      </c>
      <c r="AF63" t="s">
        <v>804</v>
      </c>
      <c r="AG63" s="3">
        <v>0</v>
      </c>
      <c r="AH63" s="1" t="s">
        <v>440</v>
      </c>
    </row>
    <row r="64" spans="1:34" x14ac:dyDescent="0.3">
      <c r="A64" s="30">
        <v>67</v>
      </c>
      <c r="B64" s="1" t="s">
        <v>440</v>
      </c>
      <c r="C64" s="2">
        <v>1</v>
      </c>
      <c r="D64">
        <v>1</v>
      </c>
      <c r="E64">
        <v>1</v>
      </c>
      <c r="F64">
        <v>1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1</v>
      </c>
      <c r="N64" s="37">
        <v>2</v>
      </c>
      <c r="O64">
        <v>2</v>
      </c>
      <c r="P64">
        <v>2</v>
      </c>
      <c r="Q64">
        <v>2</v>
      </c>
      <c r="R64">
        <v>2</v>
      </c>
      <c r="S64">
        <v>1</v>
      </c>
      <c r="T64">
        <v>1</v>
      </c>
      <c r="U64">
        <v>2</v>
      </c>
      <c r="V64">
        <v>2</v>
      </c>
      <c r="W64">
        <v>2</v>
      </c>
      <c r="X64">
        <v>2</v>
      </c>
      <c r="Y64" s="2">
        <f t="shared" si="0"/>
        <v>34</v>
      </c>
      <c r="Z64" s="3">
        <f t="shared" si="1"/>
        <v>1.7</v>
      </c>
      <c r="AA64" s="1"/>
      <c r="AB64" s="2" t="s">
        <v>521</v>
      </c>
      <c r="AC64">
        <v>16</v>
      </c>
      <c r="AD64" t="s">
        <v>514</v>
      </c>
      <c r="AE64">
        <v>10</v>
      </c>
      <c r="AF64" t="s">
        <v>520</v>
      </c>
      <c r="AG64" s="3">
        <v>15</v>
      </c>
      <c r="AH64" s="1" t="s">
        <v>440</v>
      </c>
    </row>
    <row r="65" spans="1:34" x14ac:dyDescent="0.3">
      <c r="A65" s="30">
        <v>68</v>
      </c>
      <c r="B65" s="1" t="s">
        <v>440</v>
      </c>
      <c r="C65" s="2">
        <v>1</v>
      </c>
      <c r="D65">
        <v>1</v>
      </c>
      <c r="E65">
        <v>1</v>
      </c>
      <c r="F65">
        <v>1</v>
      </c>
      <c r="G65">
        <v>2</v>
      </c>
      <c r="H65">
        <v>2</v>
      </c>
      <c r="I65">
        <v>2</v>
      </c>
      <c r="J65">
        <v>2</v>
      </c>
      <c r="K65">
        <v>1</v>
      </c>
      <c r="L65">
        <v>1</v>
      </c>
      <c r="M65">
        <v>1</v>
      </c>
      <c r="N65" s="37">
        <v>2</v>
      </c>
      <c r="O65">
        <v>2</v>
      </c>
      <c r="P65">
        <v>2</v>
      </c>
      <c r="Q65">
        <v>1</v>
      </c>
      <c r="R65">
        <v>2</v>
      </c>
      <c r="S65">
        <v>1</v>
      </c>
      <c r="T65">
        <v>2</v>
      </c>
      <c r="U65">
        <v>2</v>
      </c>
      <c r="V65">
        <v>2</v>
      </c>
      <c r="W65">
        <v>1</v>
      </c>
      <c r="X65">
        <v>1</v>
      </c>
      <c r="Y65" s="2">
        <f t="shared" si="0"/>
        <v>30</v>
      </c>
      <c r="Z65" s="3">
        <f t="shared" si="1"/>
        <v>1.5</v>
      </c>
      <c r="AA65" s="1"/>
      <c r="AB65" s="2" t="s">
        <v>520</v>
      </c>
      <c r="AC65">
        <v>15</v>
      </c>
      <c r="AD65" t="s">
        <v>507</v>
      </c>
      <c r="AE65">
        <v>3</v>
      </c>
      <c r="AF65" t="s">
        <v>514</v>
      </c>
      <c r="AG65" s="3">
        <v>10</v>
      </c>
      <c r="AH65" s="1" t="s">
        <v>440</v>
      </c>
    </row>
    <row r="66" spans="1:34" x14ac:dyDescent="0.3">
      <c r="A66" s="30">
        <v>69</v>
      </c>
      <c r="B66" s="1" t="s">
        <v>440</v>
      </c>
      <c r="C66" s="2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2</v>
      </c>
      <c r="K66">
        <v>1</v>
      </c>
      <c r="L66">
        <v>1</v>
      </c>
      <c r="M66">
        <v>1</v>
      </c>
      <c r="N66" s="37">
        <v>2</v>
      </c>
      <c r="O66">
        <v>1</v>
      </c>
      <c r="P66">
        <v>1</v>
      </c>
      <c r="Q66">
        <v>1</v>
      </c>
      <c r="R66">
        <v>2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 s="2">
        <f t="shared" si="0"/>
        <v>22</v>
      </c>
      <c r="Z66" s="3">
        <f t="shared" si="1"/>
        <v>1.1000000000000001</v>
      </c>
      <c r="AA66" s="1"/>
      <c r="AB66" s="2" t="s">
        <v>505</v>
      </c>
      <c r="AC66">
        <v>1</v>
      </c>
      <c r="AD66" t="s">
        <v>512</v>
      </c>
      <c r="AE66">
        <v>8</v>
      </c>
      <c r="AF66" t="s">
        <v>521</v>
      </c>
      <c r="AG66" s="3">
        <v>16</v>
      </c>
      <c r="AH66" s="1" t="s">
        <v>440</v>
      </c>
    </row>
    <row r="67" spans="1:34" x14ac:dyDescent="0.3">
      <c r="A67" s="30">
        <v>70</v>
      </c>
      <c r="B67" s="1" t="s">
        <v>440</v>
      </c>
      <c r="C67" s="2">
        <v>1</v>
      </c>
      <c r="D67">
        <v>1</v>
      </c>
      <c r="E67">
        <v>2</v>
      </c>
      <c r="F67">
        <v>1</v>
      </c>
      <c r="G67">
        <v>2</v>
      </c>
      <c r="H67">
        <v>2</v>
      </c>
      <c r="I67">
        <v>2</v>
      </c>
      <c r="J67">
        <v>1</v>
      </c>
      <c r="K67">
        <v>2</v>
      </c>
      <c r="L67">
        <v>1</v>
      </c>
      <c r="M67">
        <v>1</v>
      </c>
      <c r="N67" s="37">
        <v>2</v>
      </c>
      <c r="O67">
        <v>1</v>
      </c>
      <c r="P67">
        <v>1</v>
      </c>
      <c r="Q67">
        <v>2</v>
      </c>
      <c r="R67">
        <v>2</v>
      </c>
      <c r="S67">
        <v>1</v>
      </c>
      <c r="T67">
        <v>1</v>
      </c>
      <c r="U67">
        <v>2</v>
      </c>
      <c r="V67">
        <v>2</v>
      </c>
      <c r="W67">
        <v>1</v>
      </c>
      <c r="X67">
        <v>1</v>
      </c>
      <c r="Y67" s="2">
        <f t="shared" si="0"/>
        <v>29</v>
      </c>
      <c r="Z67" s="3">
        <f t="shared" si="1"/>
        <v>1.45</v>
      </c>
      <c r="AA67" s="1"/>
      <c r="AB67" s="2" t="s">
        <v>514</v>
      </c>
      <c r="AC67">
        <v>10</v>
      </c>
      <c r="AD67" t="s">
        <v>520</v>
      </c>
      <c r="AE67">
        <v>15</v>
      </c>
      <c r="AF67" t="s">
        <v>505</v>
      </c>
      <c r="AG67" s="3">
        <v>1</v>
      </c>
      <c r="AH67" s="1" t="s">
        <v>440</v>
      </c>
    </row>
    <row r="68" spans="1:34" x14ac:dyDescent="0.3">
      <c r="A68" s="30">
        <v>71</v>
      </c>
      <c r="B68" s="1" t="s">
        <v>440</v>
      </c>
      <c r="C68" s="2">
        <v>1</v>
      </c>
      <c r="D68">
        <v>1</v>
      </c>
      <c r="E68">
        <v>1</v>
      </c>
      <c r="F68">
        <v>1</v>
      </c>
      <c r="G68">
        <v>2</v>
      </c>
      <c r="H68">
        <v>2</v>
      </c>
      <c r="I68">
        <v>1</v>
      </c>
      <c r="J68">
        <v>1</v>
      </c>
      <c r="K68">
        <v>1</v>
      </c>
      <c r="L68">
        <v>2</v>
      </c>
      <c r="M68">
        <v>1</v>
      </c>
      <c r="N68" s="37">
        <v>2</v>
      </c>
      <c r="O68">
        <v>2</v>
      </c>
      <c r="P68">
        <v>2</v>
      </c>
      <c r="Q68">
        <v>1</v>
      </c>
      <c r="R68">
        <v>2</v>
      </c>
      <c r="S68">
        <v>1</v>
      </c>
      <c r="T68">
        <v>1</v>
      </c>
      <c r="U68">
        <v>2</v>
      </c>
      <c r="V68">
        <v>2</v>
      </c>
      <c r="W68">
        <v>2</v>
      </c>
      <c r="X68">
        <v>2</v>
      </c>
      <c r="Y68" s="2">
        <f t="shared" ref="Y68:Y131" si="2">SUM(D68,E68,F68,G68,H68,I68,J68,K68,L68,M68,O68,P68,Q68,R68,S68,T68,U68,V68,W68,X68)</f>
        <v>30</v>
      </c>
      <c r="Z68" s="3">
        <f t="shared" ref="Z68:Z131" si="3">ROUND((Y68/20), 2)</f>
        <v>1.5</v>
      </c>
      <c r="AA68" s="1"/>
      <c r="AB68" s="2" t="s">
        <v>521</v>
      </c>
      <c r="AC68">
        <v>16</v>
      </c>
      <c r="AD68" t="s">
        <v>507</v>
      </c>
      <c r="AE68">
        <v>3</v>
      </c>
      <c r="AF68" t="s">
        <v>512</v>
      </c>
      <c r="AG68" s="3">
        <v>8</v>
      </c>
      <c r="AH68" s="1" t="s">
        <v>440</v>
      </c>
    </row>
    <row r="69" spans="1:34" x14ac:dyDescent="0.3">
      <c r="A69" s="30">
        <v>72</v>
      </c>
      <c r="B69" s="1" t="s">
        <v>440</v>
      </c>
      <c r="C69" s="2">
        <v>1</v>
      </c>
      <c r="D69">
        <v>1</v>
      </c>
      <c r="E69">
        <v>2</v>
      </c>
      <c r="F69">
        <v>2</v>
      </c>
      <c r="G69">
        <v>2</v>
      </c>
      <c r="H69">
        <v>2</v>
      </c>
      <c r="I69">
        <v>2</v>
      </c>
      <c r="J69">
        <v>1</v>
      </c>
      <c r="K69">
        <v>1</v>
      </c>
      <c r="L69">
        <v>2</v>
      </c>
      <c r="M69">
        <v>1</v>
      </c>
      <c r="N69" s="37">
        <v>2</v>
      </c>
      <c r="O69">
        <v>2</v>
      </c>
      <c r="P69">
        <v>1</v>
      </c>
      <c r="Q69">
        <v>1</v>
      </c>
      <c r="R69">
        <v>2</v>
      </c>
      <c r="S69">
        <v>1</v>
      </c>
      <c r="T69">
        <v>2</v>
      </c>
      <c r="U69">
        <v>2</v>
      </c>
      <c r="V69">
        <v>2</v>
      </c>
      <c r="W69">
        <v>2</v>
      </c>
      <c r="X69">
        <v>2</v>
      </c>
      <c r="Y69" s="2">
        <f t="shared" si="2"/>
        <v>33</v>
      </c>
      <c r="Z69" s="3">
        <f t="shared" si="3"/>
        <v>1.65</v>
      </c>
      <c r="AA69" s="1"/>
      <c r="AB69" s="2" t="s">
        <v>512</v>
      </c>
      <c r="AC69">
        <v>8</v>
      </c>
      <c r="AD69" t="s">
        <v>520</v>
      </c>
      <c r="AE69">
        <v>15</v>
      </c>
      <c r="AF69" t="s">
        <v>514</v>
      </c>
      <c r="AG69" s="3">
        <v>10</v>
      </c>
      <c r="AH69" s="1" t="s">
        <v>440</v>
      </c>
    </row>
    <row r="70" spans="1:34" x14ac:dyDescent="0.3">
      <c r="A70" s="30">
        <v>73</v>
      </c>
      <c r="B70" s="1" t="s">
        <v>440</v>
      </c>
      <c r="C70" s="2">
        <v>1</v>
      </c>
      <c r="D70">
        <v>1</v>
      </c>
      <c r="E70">
        <v>2</v>
      </c>
      <c r="F70">
        <v>1</v>
      </c>
      <c r="G70">
        <v>1</v>
      </c>
      <c r="H70">
        <v>1</v>
      </c>
      <c r="I70">
        <v>2</v>
      </c>
      <c r="J70">
        <v>1</v>
      </c>
      <c r="K70">
        <v>1</v>
      </c>
      <c r="L70">
        <v>1</v>
      </c>
      <c r="M70">
        <v>1</v>
      </c>
      <c r="N70" s="37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2</v>
      </c>
      <c r="U70">
        <v>1</v>
      </c>
      <c r="V70">
        <v>2</v>
      </c>
      <c r="W70">
        <v>2</v>
      </c>
      <c r="X70">
        <v>1</v>
      </c>
      <c r="Y70" s="2">
        <f t="shared" si="2"/>
        <v>29</v>
      </c>
      <c r="Z70" s="3">
        <f t="shared" si="3"/>
        <v>1.45</v>
      </c>
      <c r="AA70" s="1"/>
      <c r="AB70" s="2" t="s">
        <v>511</v>
      </c>
      <c r="AC70">
        <v>7</v>
      </c>
      <c r="AD70" t="s">
        <v>513</v>
      </c>
      <c r="AE70">
        <v>9</v>
      </c>
      <c r="AF70" t="s">
        <v>507</v>
      </c>
      <c r="AG70" s="3">
        <v>3</v>
      </c>
      <c r="AH70" s="1" t="s">
        <v>440</v>
      </c>
    </row>
    <row r="71" spans="1:34" x14ac:dyDescent="0.3">
      <c r="A71" s="30">
        <v>74</v>
      </c>
      <c r="B71" s="1" t="s">
        <v>440</v>
      </c>
      <c r="C71" s="2">
        <v>1</v>
      </c>
      <c r="D71">
        <v>1</v>
      </c>
      <c r="E71">
        <v>1</v>
      </c>
      <c r="F71">
        <v>1</v>
      </c>
      <c r="G71">
        <v>1</v>
      </c>
      <c r="H71">
        <v>2</v>
      </c>
      <c r="I71">
        <v>2</v>
      </c>
      <c r="J71">
        <v>1</v>
      </c>
      <c r="K71">
        <v>1</v>
      </c>
      <c r="L71">
        <v>1</v>
      </c>
      <c r="M71">
        <v>1</v>
      </c>
      <c r="N71" s="37">
        <v>2</v>
      </c>
      <c r="O71">
        <v>1</v>
      </c>
      <c r="P71">
        <v>1</v>
      </c>
      <c r="Q71">
        <v>2</v>
      </c>
      <c r="R71">
        <v>2</v>
      </c>
      <c r="S71">
        <v>1</v>
      </c>
      <c r="T71">
        <v>1</v>
      </c>
      <c r="U71">
        <v>1</v>
      </c>
      <c r="V71">
        <v>2</v>
      </c>
      <c r="W71">
        <v>2</v>
      </c>
      <c r="X71">
        <v>1</v>
      </c>
      <c r="Y71" s="2">
        <f t="shared" si="2"/>
        <v>26</v>
      </c>
      <c r="Z71" s="3">
        <f t="shared" si="3"/>
        <v>1.3</v>
      </c>
      <c r="AA71" s="1"/>
      <c r="AB71" s="2" t="s">
        <v>512</v>
      </c>
      <c r="AC71">
        <v>8</v>
      </c>
      <c r="AD71" t="s">
        <v>505</v>
      </c>
      <c r="AE71">
        <v>1</v>
      </c>
      <c r="AF71" t="s">
        <v>507</v>
      </c>
      <c r="AG71" s="3">
        <v>3</v>
      </c>
      <c r="AH71" s="1" t="s">
        <v>440</v>
      </c>
    </row>
    <row r="72" spans="1:34" x14ac:dyDescent="0.3">
      <c r="A72" s="30">
        <v>75</v>
      </c>
      <c r="B72" s="1" t="s">
        <v>440</v>
      </c>
      <c r="C72" s="2">
        <v>1</v>
      </c>
      <c r="D72">
        <v>1</v>
      </c>
      <c r="E72">
        <v>2</v>
      </c>
      <c r="F72">
        <v>1</v>
      </c>
      <c r="G72">
        <v>2</v>
      </c>
      <c r="H72">
        <v>2</v>
      </c>
      <c r="I72">
        <v>2</v>
      </c>
      <c r="J72">
        <v>1</v>
      </c>
      <c r="K72">
        <v>1</v>
      </c>
      <c r="L72">
        <v>1</v>
      </c>
      <c r="M72">
        <v>1</v>
      </c>
      <c r="N72" s="37">
        <v>2</v>
      </c>
      <c r="O72">
        <v>2</v>
      </c>
      <c r="P72">
        <v>2</v>
      </c>
      <c r="Q72">
        <v>2</v>
      </c>
      <c r="R72">
        <v>2</v>
      </c>
      <c r="S72">
        <v>1</v>
      </c>
      <c r="T72">
        <v>1</v>
      </c>
      <c r="U72">
        <v>2</v>
      </c>
      <c r="V72">
        <v>2</v>
      </c>
      <c r="W72">
        <v>2</v>
      </c>
      <c r="X72">
        <v>2</v>
      </c>
      <c r="Y72" s="2">
        <f t="shared" si="2"/>
        <v>32</v>
      </c>
      <c r="Z72" s="3">
        <f t="shared" si="3"/>
        <v>1.6</v>
      </c>
      <c r="AA72" s="1"/>
      <c r="AB72" s="2" t="s">
        <v>818</v>
      </c>
      <c r="AC72">
        <v>0</v>
      </c>
      <c r="AD72" t="s">
        <v>819</v>
      </c>
      <c r="AE72">
        <v>0</v>
      </c>
      <c r="AF72" t="s">
        <v>505</v>
      </c>
      <c r="AG72" s="3">
        <v>1</v>
      </c>
      <c r="AH72" s="1" t="s">
        <v>440</v>
      </c>
    </row>
    <row r="73" spans="1:34" x14ac:dyDescent="0.3">
      <c r="A73" s="30">
        <v>76</v>
      </c>
      <c r="B73" s="1" t="s">
        <v>440</v>
      </c>
      <c r="C73" s="2">
        <v>1</v>
      </c>
      <c r="D73">
        <v>1</v>
      </c>
      <c r="E73">
        <v>1</v>
      </c>
      <c r="F73">
        <v>1</v>
      </c>
      <c r="G73">
        <v>1</v>
      </c>
      <c r="H73">
        <v>2</v>
      </c>
      <c r="I73">
        <v>2</v>
      </c>
      <c r="J73">
        <v>1</v>
      </c>
      <c r="K73">
        <v>1</v>
      </c>
      <c r="L73">
        <v>1</v>
      </c>
      <c r="M73">
        <v>1</v>
      </c>
      <c r="N73" s="37">
        <v>2</v>
      </c>
      <c r="O73">
        <v>1</v>
      </c>
      <c r="P73">
        <v>1</v>
      </c>
      <c r="Q73">
        <v>1</v>
      </c>
      <c r="R73">
        <v>2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 s="2">
        <f t="shared" si="2"/>
        <v>23</v>
      </c>
      <c r="Z73" s="3">
        <f t="shared" si="3"/>
        <v>1.1499999999999999</v>
      </c>
      <c r="AA73" s="1"/>
      <c r="AB73" s="2" t="s">
        <v>513</v>
      </c>
      <c r="AC73">
        <v>9</v>
      </c>
      <c r="AD73" t="s">
        <v>518</v>
      </c>
      <c r="AE73">
        <v>13</v>
      </c>
      <c r="AF73" t="s">
        <v>525</v>
      </c>
      <c r="AG73" s="3">
        <v>20</v>
      </c>
      <c r="AH73" s="1" t="s">
        <v>440</v>
      </c>
    </row>
    <row r="74" spans="1:34" x14ac:dyDescent="0.3">
      <c r="A74" s="30">
        <v>77</v>
      </c>
      <c r="B74" s="1" t="s">
        <v>440</v>
      </c>
      <c r="C74" s="2">
        <v>1</v>
      </c>
      <c r="D74">
        <v>1</v>
      </c>
      <c r="E74">
        <v>1</v>
      </c>
      <c r="F74">
        <v>1</v>
      </c>
      <c r="G74">
        <v>2</v>
      </c>
      <c r="H74">
        <v>2</v>
      </c>
      <c r="I74">
        <v>2</v>
      </c>
      <c r="J74">
        <v>1</v>
      </c>
      <c r="K74">
        <v>1</v>
      </c>
      <c r="L74">
        <v>1</v>
      </c>
      <c r="M74">
        <v>1</v>
      </c>
      <c r="N74" s="37">
        <v>2</v>
      </c>
      <c r="O74">
        <v>1</v>
      </c>
      <c r="P74">
        <v>1</v>
      </c>
      <c r="Q74">
        <v>1</v>
      </c>
      <c r="R74">
        <v>2</v>
      </c>
      <c r="S74">
        <v>1</v>
      </c>
      <c r="T74">
        <v>1</v>
      </c>
      <c r="U74">
        <v>2</v>
      </c>
      <c r="V74">
        <v>2</v>
      </c>
      <c r="W74">
        <v>2</v>
      </c>
      <c r="X74">
        <v>1</v>
      </c>
      <c r="Y74" s="2">
        <f t="shared" si="2"/>
        <v>27</v>
      </c>
      <c r="Z74" s="3">
        <f t="shared" si="3"/>
        <v>1.35</v>
      </c>
      <c r="AA74" s="1"/>
      <c r="AB74" s="2" t="s">
        <v>521</v>
      </c>
      <c r="AC74">
        <v>16</v>
      </c>
      <c r="AD74" t="s">
        <v>514</v>
      </c>
      <c r="AE74">
        <v>10</v>
      </c>
      <c r="AF74" t="s">
        <v>507</v>
      </c>
      <c r="AG74" s="3">
        <v>3</v>
      </c>
      <c r="AH74" s="1" t="s">
        <v>440</v>
      </c>
    </row>
    <row r="75" spans="1:34" x14ac:dyDescent="0.3">
      <c r="A75" s="30">
        <v>78</v>
      </c>
      <c r="B75" s="1" t="s">
        <v>440</v>
      </c>
      <c r="C75" s="2">
        <v>1</v>
      </c>
      <c r="D75">
        <v>2</v>
      </c>
      <c r="E75">
        <v>1</v>
      </c>
      <c r="F75">
        <v>1</v>
      </c>
      <c r="G75">
        <v>1</v>
      </c>
      <c r="H75">
        <v>2</v>
      </c>
      <c r="I75">
        <v>2</v>
      </c>
      <c r="J75">
        <v>1</v>
      </c>
      <c r="K75">
        <v>1</v>
      </c>
      <c r="L75">
        <v>2</v>
      </c>
      <c r="M75">
        <v>1</v>
      </c>
      <c r="N75" s="37">
        <v>2</v>
      </c>
      <c r="O75">
        <v>1</v>
      </c>
      <c r="P75">
        <v>1</v>
      </c>
      <c r="Q75">
        <v>1</v>
      </c>
      <c r="R75">
        <v>1</v>
      </c>
      <c r="S75">
        <v>1</v>
      </c>
      <c r="T75">
        <v>2</v>
      </c>
      <c r="U75">
        <v>1</v>
      </c>
      <c r="V75">
        <v>1</v>
      </c>
      <c r="W75">
        <v>1</v>
      </c>
      <c r="X75">
        <v>1</v>
      </c>
      <c r="Y75" s="2">
        <f t="shared" si="2"/>
        <v>25</v>
      </c>
      <c r="Z75" s="3">
        <f t="shared" si="3"/>
        <v>1.25</v>
      </c>
      <c r="AA75" s="1"/>
      <c r="AB75" s="2" t="s">
        <v>507</v>
      </c>
      <c r="AC75">
        <v>3</v>
      </c>
      <c r="AD75" t="s">
        <v>520</v>
      </c>
      <c r="AE75">
        <v>15</v>
      </c>
      <c r="AF75" t="s">
        <v>514</v>
      </c>
      <c r="AG75" s="3">
        <v>10</v>
      </c>
      <c r="AH75" s="1" t="s">
        <v>440</v>
      </c>
    </row>
    <row r="76" spans="1:34" x14ac:dyDescent="0.3">
      <c r="A76" s="30">
        <v>79</v>
      </c>
      <c r="B76" s="1" t="s">
        <v>440</v>
      </c>
      <c r="C76" s="2">
        <v>1</v>
      </c>
      <c r="D76">
        <v>2</v>
      </c>
      <c r="E76">
        <v>1</v>
      </c>
      <c r="F76">
        <v>1</v>
      </c>
      <c r="G76">
        <v>2</v>
      </c>
      <c r="H76">
        <v>2</v>
      </c>
      <c r="I76">
        <v>2</v>
      </c>
      <c r="J76">
        <v>2</v>
      </c>
      <c r="K76">
        <v>2</v>
      </c>
      <c r="L76">
        <v>1</v>
      </c>
      <c r="M76">
        <v>1</v>
      </c>
      <c r="N76" s="37">
        <v>2</v>
      </c>
      <c r="O76">
        <v>2</v>
      </c>
      <c r="P76">
        <v>2</v>
      </c>
      <c r="Q76">
        <v>2</v>
      </c>
      <c r="R76">
        <v>2</v>
      </c>
      <c r="S76">
        <v>1</v>
      </c>
      <c r="T76">
        <v>2</v>
      </c>
      <c r="U76">
        <v>2</v>
      </c>
      <c r="V76">
        <v>2</v>
      </c>
      <c r="W76">
        <v>2</v>
      </c>
      <c r="X76">
        <v>1</v>
      </c>
      <c r="Y76" s="2">
        <f t="shared" si="2"/>
        <v>34</v>
      </c>
      <c r="Z76" s="3">
        <f t="shared" si="3"/>
        <v>1.7</v>
      </c>
      <c r="AA76" s="1"/>
      <c r="AB76" s="2" t="s">
        <v>514</v>
      </c>
      <c r="AC76">
        <v>10</v>
      </c>
      <c r="AD76" t="s">
        <v>507</v>
      </c>
      <c r="AE76">
        <v>3</v>
      </c>
      <c r="AF76" t="s">
        <v>506</v>
      </c>
      <c r="AG76" s="3">
        <v>2</v>
      </c>
      <c r="AH76" s="1" t="s">
        <v>440</v>
      </c>
    </row>
    <row r="77" spans="1:34" x14ac:dyDescent="0.3">
      <c r="A77" s="30">
        <v>80</v>
      </c>
      <c r="B77" s="1" t="s">
        <v>440</v>
      </c>
      <c r="C77" s="2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2</v>
      </c>
      <c r="K77">
        <v>1</v>
      </c>
      <c r="L77">
        <v>1</v>
      </c>
      <c r="M77">
        <v>1</v>
      </c>
      <c r="N77" s="37">
        <v>2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2</v>
      </c>
      <c r="V77">
        <v>2</v>
      </c>
      <c r="W77">
        <v>1</v>
      </c>
      <c r="X77">
        <v>1</v>
      </c>
      <c r="Y77" s="2">
        <f t="shared" si="2"/>
        <v>23</v>
      </c>
      <c r="Z77" s="3">
        <f t="shared" si="3"/>
        <v>1.1499999999999999</v>
      </c>
      <c r="AA77" s="1"/>
      <c r="AB77" s="2" t="s">
        <v>755</v>
      </c>
      <c r="AC77">
        <v>0</v>
      </c>
      <c r="AD77" t="s">
        <v>507</v>
      </c>
      <c r="AE77">
        <v>3</v>
      </c>
      <c r="AF77" t="s">
        <v>831</v>
      </c>
      <c r="AG77" s="3">
        <v>0</v>
      </c>
      <c r="AH77" s="1" t="s">
        <v>440</v>
      </c>
    </row>
    <row r="78" spans="1:34" x14ac:dyDescent="0.3">
      <c r="A78" s="30">
        <v>81</v>
      </c>
      <c r="B78" s="1" t="s">
        <v>440</v>
      </c>
      <c r="C78" s="2">
        <v>1</v>
      </c>
      <c r="D78">
        <v>1</v>
      </c>
      <c r="E78">
        <v>1</v>
      </c>
      <c r="F78">
        <v>1</v>
      </c>
      <c r="G78">
        <v>1</v>
      </c>
      <c r="H78">
        <v>2</v>
      </c>
      <c r="I78">
        <v>1</v>
      </c>
      <c r="J78">
        <v>1</v>
      </c>
      <c r="K78">
        <v>1</v>
      </c>
      <c r="L78">
        <v>1</v>
      </c>
      <c r="M78">
        <v>1</v>
      </c>
      <c r="N78" s="37">
        <v>2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 s="2">
        <f t="shared" si="2"/>
        <v>21</v>
      </c>
      <c r="Z78" s="3">
        <f t="shared" si="3"/>
        <v>1.05</v>
      </c>
      <c r="AA78" s="1"/>
      <c r="AB78" s="2" t="s">
        <v>507</v>
      </c>
      <c r="AC78">
        <v>3</v>
      </c>
      <c r="AD78" t="s">
        <v>521</v>
      </c>
      <c r="AE78">
        <v>16</v>
      </c>
      <c r="AF78" t="s">
        <v>513</v>
      </c>
      <c r="AG78" s="3">
        <v>9</v>
      </c>
      <c r="AH78" s="1" t="s">
        <v>440</v>
      </c>
    </row>
    <row r="79" spans="1:34" x14ac:dyDescent="0.3">
      <c r="A79" s="30">
        <v>82</v>
      </c>
      <c r="B79" s="1" t="s">
        <v>440</v>
      </c>
      <c r="C79" s="2">
        <v>1</v>
      </c>
      <c r="D79">
        <v>2</v>
      </c>
      <c r="E79">
        <v>2</v>
      </c>
      <c r="F79">
        <v>1</v>
      </c>
      <c r="G79">
        <v>1</v>
      </c>
      <c r="H79">
        <v>2</v>
      </c>
      <c r="I79">
        <v>2</v>
      </c>
      <c r="J79">
        <v>1</v>
      </c>
      <c r="K79">
        <v>1</v>
      </c>
      <c r="L79">
        <v>1</v>
      </c>
      <c r="M79">
        <v>1</v>
      </c>
      <c r="N79" s="37">
        <v>2</v>
      </c>
      <c r="O79">
        <v>2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2</v>
      </c>
      <c r="W79">
        <v>2</v>
      </c>
      <c r="X79">
        <v>1</v>
      </c>
      <c r="Y79" s="2">
        <f t="shared" si="2"/>
        <v>30</v>
      </c>
      <c r="Z79" s="3">
        <f t="shared" si="3"/>
        <v>1.5</v>
      </c>
      <c r="AA79" s="1"/>
      <c r="AB79" s="2" t="s">
        <v>514</v>
      </c>
      <c r="AC79">
        <v>10</v>
      </c>
      <c r="AD79" t="s">
        <v>520</v>
      </c>
      <c r="AE79">
        <v>15</v>
      </c>
      <c r="AF79" t="s">
        <v>525</v>
      </c>
      <c r="AG79" s="3">
        <v>20</v>
      </c>
      <c r="AH79" s="1" t="s">
        <v>440</v>
      </c>
    </row>
    <row r="80" spans="1:34" x14ac:dyDescent="0.3">
      <c r="A80" s="30">
        <v>83</v>
      </c>
      <c r="B80" s="1" t="s">
        <v>440</v>
      </c>
      <c r="C80" s="2">
        <v>1</v>
      </c>
      <c r="D80">
        <v>1</v>
      </c>
      <c r="E80">
        <v>1</v>
      </c>
      <c r="F80">
        <v>1</v>
      </c>
      <c r="G80">
        <v>1</v>
      </c>
      <c r="H80">
        <v>2</v>
      </c>
      <c r="I80">
        <v>1</v>
      </c>
      <c r="J80">
        <v>2</v>
      </c>
      <c r="K80">
        <v>1</v>
      </c>
      <c r="L80">
        <v>1</v>
      </c>
      <c r="M80">
        <v>1</v>
      </c>
      <c r="N80" s="37">
        <v>2</v>
      </c>
      <c r="O80">
        <v>1</v>
      </c>
      <c r="P80">
        <v>2</v>
      </c>
      <c r="Q80">
        <v>2</v>
      </c>
      <c r="R80">
        <v>2</v>
      </c>
      <c r="S80">
        <v>1</v>
      </c>
      <c r="T80">
        <v>1</v>
      </c>
      <c r="U80">
        <v>2</v>
      </c>
      <c r="V80">
        <v>1</v>
      </c>
      <c r="W80">
        <v>1</v>
      </c>
      <c r="X80">
        <v>1</v>
      </c>
      <c r="Y80" s="2">
        <f t="shared" si="2"/>
        <v>26</v>
      </c>
      <c r="Z80" s="3">
        <f t="shared" si="3"/>
        <v>1.3</v>
      </c>
      <c r="AA80" s="1"/>
      <c r="AB80" s="2" t="s">
        <v>836</v>
      </c>
      <c r="AC80">
        <v>0</v>
      </c>
      <c r="AD80" t="s">
        <v>837</v>
      </c>
      <c r="AE80">
        <v>0</v>
      </c>
      <c r="AF80" t="s">
        <v>505</v>
      </c>
      <c r="AG80" s="3">
        <v>1</v>
      </c>
      <c r="AH80" s="1" t="s">
        <v>440</v>
      </c>
    </row>
    <row r="81" spans="1:34" x14ac:dyDescent="0.3">
      <c r="A81" s="30">
        <v>84</v>
      </c>
      <c r="B81" s="1" t="s">
        <v>440</v>
      </c>
      <c r="C81" s="2">
        <v>1</v>
      </c>
      <c r="D81">
        <v>1</v>
      </c>
      <c r="E81">
        <v>1</v>
      </c>
      <c r="F81">
        <v>1</v>
      </c>
      <c r="G81">
        <v>2</v>
      </c>
      <c r="H81">
        <v>2</v>
      </c>
      <c r="I81">
        <v>1</v>
      </c>
      <c r="J81">
        <v>1</v>
      </c>
      <c r="K81">
        <v>1</v>
      </c>
      <c r="L81">
        <v>1</v>
      </c>
      <c r="M81">
        <v>1</v>
      </c>
      <c r="N81" s="37">
        <v>2</v>
      </c>
      <c r="O81">
        <v>1</v>
      </c>
      <c r="P81">
        <v>2</v>
      </c>
      <c r="Q81">
        <v>1</v>
      </c>
      <c r="R81">
        <v>2</v>
      </c>
      <c r="S81">
        <v>1</v>
      </c>
      <c r="T81">
        <v>1</v>
      </c>
      <c r="U81">
        <v>1</v>
      </c>
      <c r="V81">
        <v>2</v>
      </c>
      <c r="W81">
        <v>1</v>
      </c>
      <c r="X81">
        <v>1</v>
      </c>
      <c r="Y81" s="2">
        <f t="shared" si="2"/>
        <v>25</v>
      </c>
      <c r="Z81" s="3">
        <f t="shared" si="3"/>
        <v>1.25</v>
      </c>
      <c r="AA81" s="1"/>
      <c r="AB81" s="2" t="s">
        <v>521</v>
      </c>
      <c r="AC81">
        <v>16</v>
      </c>
      <c r="AD81" t="s">
        <v>520</v>
      </c>
      <c r="AE81">
        <v>15</v>
      </c>
      <c r="AF81" t="s">
        <v>511</v>
      </c>
      <c r="AG81" s="3">
        <v>7</v>
      </c>
      <c r="AH81" s="1" t="s">
        <v>440</v>
      </c>
    </row>
    <row r="82" spans="1:34" x14ac:dyDescent="0.3">
      <c r="A82" s="30">
        <v>85</v>
      </c>
      <c r="B82" s="1" t="s">
        <v>440</v>
      </c>
      <c r="C82" s="2">
        <v>1</v>
      </c>
      <c r="D82">
        <v>1</v>
      </c>
      <c r="E82">
        <v>1</v>
      </c>
      <c r="F82">
        <v>1</v>
      </c>
      <c r="G82">
        <v>1</v>
      </c>
      <c r="H82">
        <v>2</v>
      </c>
      <c r="I82">
        <v>1</v>
      </c>
      <c r="J82">
        <v>1</v>
      </c>
      <c r="K82">
        <v>1</v>
      </c>
      <c r="L82">
        <v>1</v>
      </c>
      <c r="M82">
        <v>1</v>
      </c>
      <c r="N82" s="37">
        <v>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 s="2">
        <f t="shared" si="2"/>
        <v>21</v>
      </c>
      <c r="Z82" s="3">
        <f t="shared" si="3"/>
        <v>1.05</v>
      </c>
      <c r="AA82" s="1"/>
      <c r="AB82" s="2" t="s">
        <v>513</v>
      </c>
      <c r="AC82">
        <v>9</v>
      </c>
      <c r="AD82" t="s">
        <v>525</v>
      </c>
      <c r="AE82">
        <v>20</v>
      </c>
      <c r="AF82" t="s">
        <v>507</v>
      </c>
      <c r="AG82" s="3">
        <v>3</v>
      </c>
      <c r="AH82" s="1" t="s">
        <v>440</v>
      </c>
    </row>
    <row r="83" spans="1:34" x14ac:dyDescent="0.3">
      <c r="A83" s="30">
        <v>86</v>
      </c>
      <c r="B83" s="1" t="s">
        <v>440</v>
      </c>
      <c r="C83" s="2">
        <v>1</v>
      </c>
      <c r="D83">
        <v>1</v>
      </c>
      <c r="E83">
        <v>1</v>
      </c>
      <c r="F83">
        <v>1</v>
      </c>
      <c r="G83">
        <v>1</v>
      </c>
      <c r="H83">
        <v>2</v>
      </c>
      <c r="I83">
        <v>2</v>
      </c>
      <c r="J83">
        <v>2</v>
      </c>
      <c r="K83">
        <v>1</v>
      </c>
      <c r="L83">
        <v>1</v>
      </c>
      <c r="M83">
        <v>1</v>
      </c>
      <c r="N83" s="37">
        <v>2</v>
      </c>
      <c r="O83">
        <v>2</v>
      </c>
      <c r="P83">
        <v>1</v>
      </c>
      <c r="Q83">
        <v>1</v>
      </c>
      <c r="R83">
        <v>1</v>
      </c>
      <c r="S83">
        <v>1</v>
      </c>
      <c r="T83">
        <v>1</v>
      </c>
      <c r="U83">
        <v>2</v>
      </c>
      <c r="V83">
        <v>2</v>
      </c>
      <c r="W83">
        <v>1</v>
      </c>
      <c r="X83">
        <v>1</v>
      </c>
      <c r="Y83" s="2">
        <f t="shared" si="2"/>
        <v>26</v>
      </c>
      <c r="Z83" s="3">
        <f t="shared" si="3"/>
        <v>1.3</v>
      </c>
      <c r="AA83" s="1"/>
      <c r="AB83" s="2" t="s">
        <v>507</v>
      </c>
      <c r="AC83">
        <v>3</v>
      </c>
      <c r="AD83" t="s">
        <v>513</v>
      </c>
      <c r="AE83">
        <v>9</v>
      </c>
      <c r="AF83" t="s">
        <v>505</v>
      </c>
      <c r="AG83" s="3">
        <v>1</v>
      </c>
      <c r="AH83" s="1" t="s">
        <v>440</v>
      </c>
    </row>
    <row r="84" spans="1:34" x14ac:dyDescent="0.3">
      <c r="A84" s="30">
        <v>87</v>
      </c>
      <c r="B84" s="1" t="s">
        <v>440</v>
      </c>
      <c r="C84" s="2">
        <v>1</v>
      </c>
      <c r="D84">
        <v>1</v>
      </c>
      <c r="E84">
        <v>1</v>
      </c>
      <c r="F84">
        <v>1</v>
      </c>
      <c r="G84">
        <v>1</v>
      </c>
      <c r="H84">
        <v>2</v>
      </c>
      <c r="I84">
        <v>1</v>
      </c>
      <c r="J84">
        <v>2</v>
      </c>
      <c r="K84">
        <v>1</v>
      </c>
      <c r="L84">
        <v>1</v>
      </c>
      <c r="M84">
        <v>1</v>
      </c>
      <c r="N84" s="37">
        <v>2</v>
      </c>
      <c r="O84">
        <v>2</v>
      </c>
      <c r="P84">
        <v>2</v>
      </c>
      <c r="Q84">
        <v>1</v>
      </c>
      <c r="R84">
        <v>1</v>
      </c>
      <c r="S84">
        <v>1</v>
      </c>
      <c r="T84">
        <v>1</v>
      </c>
      <c r="U84">
        <v>1</v>
      </c>
      <c r="V84">
        <v>2</v>
      </c>
      <c r="W84">
        <v>1</v>
      </c>
      <c r="X84">
        <v>1</v>
      </c>
      <c r="Y84" s="2">
        <f t="shared" si="2"/>
        <v>25</v>
      </c>
      <c r="Z84" s="3">
        <f t="shared" si="3"/>
        <v>1.25</v>
      </c>
      <c r="AA84" s="1"/>
      <c r="AB84" s="2" t="s">
        <v>507</v>
      </c>
      <c r="AC84">
        <v>3</v>
      </c>
      <c r="AD84" t="s">
        <v>520</v>
      </c>
      <c r="AE84">
        <v>15</v>
      </c>
      <c r="AF84" t="s">
        <v>513</v>
      </c>
      <c r="AG84" s="3">
        <v>9</v>
      </c>
      <c r="AH84" s="1" t="s">
        <v>440</v>
      </c>
    </row>
    <row r="85" spans="1:34" x14ac:dyDescent="0.3">
      <c r="A85" s="30">
        <v>88</v>
      </c>
      <c r="B85" s="1" t="s">
        <v>440</v>
      </c>
      <c r="C85" s="2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2</v>
      </c>
      <c r="J85">
        <v>2</v>
      </c>
      <c r="K85">
        <v>2</v>
      </c>
      <c r="L85">
        <v>1</v>
      </c>
      <c r="M85">
        <v>1</v>
      </c>
      <c r="N85" s="37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1</v>
      </c>
      <c r="Y85" s="2">
        <f t="shared" si="2"/>
        <v>24</v>
      </c>
      <c r="Z85" s="3">
        <f t="shared" si="3"/>
        <v>1.2</v>
      </c>
      <c r="AA85" s="1"/>
      <c r="AB85" s="2" t="s">
        <v>521</v>
      </c>
      <c r="AC85">
        <v>16</v>
      </c>
      <c r="AD85" t="s">
        <v>520</v>
      </c>
      <c r="AE85">
        <v>15</v>
      </c>
      <c r="AF85" t="s">
        <v>514</v>
      </c>
      <c r="AG85" s="3">
        <v>10</v>
      </c>
      <c r="AH85" s="1" t="s">
        <v>440</v>
      </c>
    </row>
    <row r="86" spans="1:34" x14ac:dyDescent="0.3">
      <c r="A86" s="30">
        <v>89</v>
      </c>
      <c r="B86" s="1" t="s">
        <v>440</v>
      </c>
      <c r="C86" s="2">
        <v>1</v>
      </c>
      <c r="D86">
        <v>1</v>
      </c>
      <c r="E86">
        <v>1</v>
      </c>
      <c r="F86">
        <v>1</v>
      </c>
      <c r="G86">
        <v>2</v>
      </c>
      <c r="H86">
        <v>2</v>
      </c>
      <c r="I86">
        <v>2</v>
      </c>
      <c r="J86">
        <v>2</v>
      </c>
      <c r="K86">
        <v>2</v>
      </c>
      <c r="L86">
        <v>1</v>
      </c>
      <c r="M86">
        <v>1</v>
      </c>
      <c r="N86" s="37">
        <v>2</v>
      </c>
      <c r="O86">
        <v>2</v>
      </c>
      <c r="P86">
        <v>2</v>
      </c>
      <c r="Q86">
        <v>2</v>
      </c>
      <c r="R86">
        <v>2</v>
      </c>
      <c r="S86">
        <v>1</v>
      </c>
      <c r="T86">
        <v>1</v>
      </c>
      <c r="U86">
        <v>2</v>
      </c>
      <c r="V86">
        <v>2</v>
      </c>
      <c r="W86">
        <v>2</v>
      </c>
      <c r="X86">
        <v>1</v>
      </c>
      <c r="Y86" s="2">
        <f t="shared" si="2"/>
        <v>32</v>
      </c>
      <c r="Z86" s="3">
        <f t="shared" si="3"/>
        <v>1.6</v>
      </c>
      <c r="AA86" s="1"/>
      <c r="AB86" s="2" t="s">
        <v>521</v>
      </c>
      <c r="AC86">
        <v>16</v>
      </c>
      <c r="AD86" t="s">
        <v>513</v>
      </c>
      <c r="AE86">
        <v>9</v>
      </c>
      <c r="AF86" t="s">
        <v>507</v>
      </c>
      <c r="AG86" s="3">
        <v>3</v>
      </c>
      <c r="AH86" s="1" t="s">
        <v>440</v>
      </c>
    </row>
    <row r="87" spans="1:34" x14ac:dyDescent="0.3">
      <c r="A87" s="30">
        <v>90</v>
      </c>
      <c r="B87" s="1" t="s">
        <v>440</v>
      </c>
      <c r="C87" s="2">
        <v>1</v>
      </c>
      <c r="D87">
        <v>1</v>
      </c>
      <c r="E87">
        <v>1</v>
      </c>
      <c r="F87">
        <v>1</v>
      </c>
      <c r="G87">
        <v>2</v>
      </c>
      <c r="H87">
        <v>2</v>
      </c>
      <c r="I87">
        <v>2</v>
      </c>
      <c r="J87">
        <v>2</v>
      </c>
      <c r="K87">
        <v>1</v>
      </c>
      <c r="L87">
        <v>1</v>
      </c>
      <c r="M87">
        <v>1</v>
      </c>
      <c r="N87" s="37">
        <v>2</v>
      </c>
      <c r="O87">
        <v>2</v>
      </c>
      <c r="P87">
        <v>2</v>
      </c>
      <c r="Q87">
        <v>1</v>
      </c>
      <c r="R87">
        <v>1</v>
      </c>
      <c r="S87">
        <v>1</v>
      </c>
      <c r="T87">
        <v>1</v>
      </c>
      <c r="U87">
        <v>2</v>
      </c>
      <c r="V87">
        <v>1</v>
      </c>
      <c r="W87">
        <v>1</v>
      </c>
      <c r="X87">
        <v>1</v>
      </c>
      <c r="Y87" s="2">
        <f t="shared" si="2"/>
        <v>27</v>
      </c>
      <c r="Z87" s="3">
        <f t="shared" si="3"/>
        <v>1.35</v>
      </c>
      <c r="AA87" s="1"/>
      <c r="AB87" s="2" t="s">
        <v>854</v>
      </c>
      <c r="AC87">
        <v>0</v>
      </c>
      <c r="AD87" t="s">
        <v>855</v>
      </c>
      <c r="AE87">
        <v>0</v>
      </c>
      <c r="AF87" t="s">
        <v>513</v>
      </c>
      <c r="AG87" s="3">
        <v>9</v>
      </c>
      <c r="AH87" s="1" t="s">
        <v>440</v>
      </c>
    </row>
    <row r="88" spans="1:34" x14ac:dyDescent="0.3">
      <c r="A88" s="30">
        <v>91</v>
      </c>
      <c r="B88" s="1" t="s">
        <v>440</v>
      </c>
      <c r="C88" s="2">
        <v>1</v>
      </c>
      <c r="D88">
        <v>1</v>
      </c>
      <c r="E88">
        <v>1</v>
      </c>
      <c r="F88">
        <v>1</v>
      </c>
      <c r="G88">
        <v>2</v>
      </c>
      <c r="H88">
        <v>2</v>
      </c>
      <c r="I88">
        <v>2</v>
      </c>
      <c r="J88">
        <v>2</v>
      </c>
      <c r="K88">
        <v>1</v>
      </c>
      <c r="L88">
        <v>1</v>
      </c>
      <c r="M88">
        <v>1</v>
      </c>
      <c r="N88" s="37">
        <v>2</v>
      </c>
      <c r="O88">
        <v>1</v>
      </c>
      <c r="P88">
        <v>1</v>
      </c>
      <c r="Q88">
        <v>1</v>
      </c>
      <c r="R88">
        <v>2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 s="2">
        <f t="shared" si="2"/>
        <v>29</v>
      </c>
      <c r="Z88" s="3">
        <f t="shared" si="3"/>
        <v>1.45</v>
      </c>
      <c r="AA88" s="1"/>
      <c r="AB88" s="32" t="s">
        <v>668</v>
      </c>
      <c r="AC88" s="31" t="s">
        <v>668</v>
      </c>
      <c r="AD88" s="31" t="s">
        <v>668</v>
      </c>
      <c r="AE88" s="31" t="s">
        <v>668</v>
      </c>
      <c r="AF88" s="31" t="s">
        <v>668</v>
      </c>
      <c r="AG88" s="31" t="s">
        <v>668</v>
      </c>
      <c r="AH88" s="1" t="s">
        <v>440</v>
      </c>
    </row>
    <row r="89" spans="1:34" x14ac:dyDescent="0.3">
      <c r="A89" s="30">
        <v>93</v>
      </c>
      <c r="B89" s="1" t="s">
        <v>440</v>
      </c>
      <c r="C89" s="2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 s="37">
        <v>2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 s="2">
        <f t="shared" si="2"/>
        <v>20</v>
      </c>
      <c r="Z89" s="3">
        <f t="shared" si="3"/>
        <v>1</v>
      </c>
      <c r="AA89" s="1"/>
      <c r="AB89" s="2" t="s">
        <v>521</v>
      </c>
      <c r="AC89">
        <v>16</v>
      </c>
      <c r="AD89" t="s">
        <v>505</v>
      </c>
      <c r="AE89">
        <v>1</v>
      </c>
      <c r="AF89" t="s">
        <v>514</v>
      </c>
      <c r="AG89" s="3">
        <v>10</v>
      </c>
      <c r="AH89" s="1" t="s">
        <v>440</v>
      </c>
    </row>
    <row r="90" spans="1:34" x14ac:dyDescent="0.3">
      <c r="A90" s="30">
        <v>94</v>
      </c>
      <c r="B90" s="1" t="s">
        <v>440</v>
      </c>
      <c r="C90" s="32">
        <v>1</v>
      </c>
      <c r="D90" s="31">
        <v>1</v>
      </c>
      <c r="E90" s="31">
        <v>1</v>
      </c>
      <c r="F90" s="31">
        <v>1</v>
      </c>
      <c r="G90" s="31">
        <v>1</v>
      </c>
      <c r="H90" s="31">
        <v>1</v>
      </c>
      <c r="I90" s="31">
        <v>2</v>
      </c>
      <c r="J90" s="31" t="s">
        <v>668</v>
      </c>
      <c r="K90" s="31">
        <v>1</v>
      </c>
      <c r="L90" s="31">
        <v>1</v>
      </c>
      <c r="M90" s="31">
        <v>1</v>
      </c>
      <c r="N90" s="31">
        <v>2</v>
      </c>
      <c r="O90" s="31">
        <v>2</v>
      </c>
      <c r="P90" s="31">
        <v>2</v>
      </c>
      <c r="Q90" s="31">
        <v>1</v>
      </c>
      <c r="R90" s="31">
        <v>1</v>
      </c>
      <c r="S90" s="31">
        <v>1</v>
      </c>
      <c r="T90" s="31">
        <v>1</v>
      </c>
      <c r="U90" s="31">
        <v>2</v>
      </c>
      <c r="V90" s="31" t="s">
        <v>668</v>
      </c>
      <c r="W90" s="31">
        <v>2</v>
      </c>
      <c r="X90" s="31">
        <v>1</v>
      </c>
      <c r="Y90" s="32">
        <f t="shared" si="2"/>
        <v>23</v>
      </c>
      <c r="Z90" s="33">
        <f t="shared" si="3"/>
        <v>1.1499999999999999</v>
      </c>
      <c r="AA90" s="1"/>
      <c r="AB90" s="2" t="s">
        <v>512</v>
      </c>
      <c r="AC90">
        <v>8</v>
      </c>
      <c r="AD90" t="s">
        <v>513</v>
      </c>
      <c r="AE90">
        <v>9</v>
      </c>
      <c r="AF90" t="s">
        <v>520</v>
      </c>
      <c r="AG90" s="3">
        <v>15</v>
      </c>
      <c r="AH90" s="1" t="s">
        <v>440</v>
      </c>
    </row>
    <row r="91" spans="1:34" x14ac:dyDescent="0.3">
      <c r="A91" s="30">
        <v>96</v>
      </c>
      <c r="B91" s="1" t="s">
        <v>440</v>
      </c>
      <c r="C91" s="2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 s="37">
        <v>2</v>
      </c>
      <c r="O91">
        <v>1</v>
      </c>
      <c r="P91">
        <v>2</v>
      </c>
      <c r="Q91">
        <v>1</v>
      </c>
      <c r="R91">
        <v>1</v>
      </c>
      <c r="S91">
        <v>1</v>
      </c>
      <c r="T91">
        <v>1</v>
      </c>
      <c r="U91">
        <v>2</v>
      </c>
      <c r="V91">
        <v>1</v>
      </c>
      <c r="W91">
        <v>2</v>
      </c>
      <c r="X91">
        <v>1</v>
      </c>
      <c r="Y91" s="2">
        <f t="shared" si="2"/>
        <v>23</v>
      </c>
      <c r="Z91" s="3">
        <f t="shared" si="3"/>
        <v>1.1499999999999999</v>
      </c>
      <c r="AA91" s="1"/>
      <c r="AB91" s="2" t="s">
        <v>513</v>
      </c>
      <c r="AC91">
        <v>9</v>
      </c>
      <c r="AD91" t="s">
        <v>512</v>
      </c>
      <c r="AE91">
        <v>8</v>
      </c>
      <c r="AF91" t="s">
        <v>514</v>
      </c>
      <c r="AG91" s="3">
        <v>10</v>
      </c>
      <c r="AH91" s="1" t="s">
        <v>440</v>
      </c>
    </row>
    <row r="92" spans="1:34" x14ac:dyDescent="0.3">
      <c r="A92" s="30">
        <v>98</v>
      </c>
      <c r="B92" s="1" t="s">
        <v>440</v>
      </c>
      <c r="C92" s="2">
        <v>1</v>
      </c>
      <c r="D92">
        <v>1</v>
      </c>
      <c r="E92">
        <v>1</v>
      </c>
      <c r="F92">
        <v>1</v>
      </c>
      <c r="G92">
        <v>1</v>
      </c>
      <c r="H92">
        <v>2</v>
      </c>
      <c r="I92">
        <v>2</v>
      </c>
      <c r="J92">
        <v>1</v>
      </c>
      <c r="K92">
        <v>1</v>
      </c>
      <c r="L92">
        <v>1</v>
      </c>
      <c r="M92">
        <v>1</v>
      </c>
      <c r="N92" s="37">
        <v>2</v>
      </c>
      <c r="O92">
        <v>1</v>
      </c>
      <c r="P92">
        <v>1</v>
      </c>
      <c r="Q92">
        <v>1</v>
      </c>
      <c r="R92">
        <v>1</v>
      </c>
      <c r="S92">
        <v>1</v>
      </c>
      <c r="T92">
        <v>2</v>
      </c>
      <c r="U92">
        <v>1</v>
      </c>
      <c r="V92">
        <v>1</v>
      </c>
      <c r="W92">
        <v>1</v>
      </c>
      <c r="X92">
        <v>1</v>
      </c>
      <c r="Y92" s="2">
        <f t="shared" si="2"/>
        <v>23</v>
      </c>
      <c r="Z92" s="3">
        <f t="shared" si="3"/>
        <v>1.1499999999999999</v>
      </c>
      <c r="AA92" s="1"/>
      <c r="AB92" s="2" t="s">
        <v>864</v>
      </c>
      <c r="AC92">
        <v>0</v>
      </c>
      <c r="AD92" t="s">
        <v>513</v>
      </c>
      <c r="AE92">
        <v>9</v>
      </c>
      <c r="AF92" t="s">
        <v>506</v>
      </c>
      <c r="AG92" s="3">
        <v>2</v>
      </c>
      <c r="AH92" s="1" t="s">
        <v>440</v>
      </c>
    </row>
    <row r="93" spans="1:34" x14ac:dyDescent="0.3">
      <c r="A93" s="30">
        <v>99</v>
      </c>
      <c r="B93" s="1" t="s">
        <v>440</v>
      </c>
      <c r="C93" s="2">
        <v>1</v>
      </c>
      <c r="D93">
        <v>1</v>
      </c>
      <c r="E93">
        <v>1</v>
      </c>
      <c r="F93">
        <v>1</v>
      </c>
      <c r="G93">
        <v>1</v>
      </c>
      <c r="H93">
        <v>2</v>
      </c>
      <c r="I93">
        <v>2</v>
      </c>
      <c r="J93">
        <v>1</v>
      </c>
      <c r="K93">
        <v>1</v>
      </c>
      <c r="L93">
        <v>1</v>
      </c>
      <c r="M93">
        <v>1</v>
      </c>
      <c r="N93" s="37">
        <v>2</v>
      </c>
      <c r="O93">
        <v>1</v>
      </c>
      <c r="P93">
        <v>1</v>
      </c>
      <c r="Q93">
        <v>1</v>
      </c>
      <c r="R93">
        <v>1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 s="2">
        <f t="shared" si="2"/>
        <v>23</v>
      </c>
      <c r="Z93" s="3">
        <f t="shared" si="3"/>
        <v>1.1499999999999999</v>
      </c>
      <c r="AA93" s="1"/>
      <c r="AB93" s="2" t="s">
        <v>864</v>
      </c>
      <c r="AC93">
        <v>0</v>
      </c>
      <c r="AD93" t="s">
        <v>513</v>
      </c>
      <c r="AE93">
        <v>9</v>
      </c>
      <c r="AF93" t="s">
        <v>506</v>
      </c>
      <c r="AG93" s="3">
        <v>2</v>
      </c>
      <c r="AH93" s="1" t="s">
        <v>440</v>
      </c>
    </row>
    <row r="94" spans="1:34" x14ac:dyDescent="0.3">
      <c r="A94" s="30">
        <v>100</v>
      </c>
      <c r="B94" s="1" t="s">
        <v>440</v>
      </c>
      <c r="C94" s="2">
        <v>1</v>
      </c>
      <c r="D94">
        <v>1</v>
      </c>
      <c r="E94">
        <v>1</v>
      </c>
      <c r="F94">
        <v>1</v>
      </c>
      <c r="G94">
        <v>2</v>
      </c>
      <c r="H94">
        <v>2</v>
      </c>
      <c r="I94">
        <v>1</v>
      </c>
      <c r="J94">
        <v>2</v>
      </c>
      <c r="K94">
        <v>1</v>
      </c>
      <c r="L94">
        <v>1</v>
      </c>
      <c r="M94">
        <v>1</v>
      </c>
      <c r="N94" s="37">
        <v>2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2</v>
      </c>
      <c r="V94">
        <v>1</v>
      </c>
      <c r="W94">
        <v>1</v>
      </c>
      <c r="X94">
        <v>1</v>
      </c>
      <c r="Y94" s="2">
        <f t="shared" si="2"/>
        <v>24</v>
      </c>
      <c r="Z94" s="3">
        <f t="shared" si="3"/>
        <v>1.2</v>
      </c>
      <c r="AA94" s="1"/>
      <c r="AB94" s="2" t="s">
        <v>521</v>
      </c>
      <c r="AC94">
        <v>16</v>
      </c>
      <c r="AD94" t="s">
        <v>520</v>
      </c>
      <c r="AE94">
        <v>15</v>
      </c>
      <c r="AF94" t="s">
        <v>507</v>
      </c>
      <c r="AG94" s="3">
        <v>3</v>
      </c>
      <c r="AH94" s="1" t="s">
        <v>440</v>
      </c>
    </row>
    <row r="95" spans="1:34" x14ac:dyDescent="0.3">
      <c r="A95" s="30">
        <v>101</v>
      </c>
      <c r="B95" s="1" t="s">
        <v>440</v>
      </c>
      <c r="C95" s="2">
        <v>1</v>
      </c>
      <c r="D95">
        <v>1</v>
      </c>
      <c r="E95">
        <v>1</v>
      </c>
      <c r="F95">
        <v>1</v>
      </c>
      <c r="G95">
        <v>1</v>
      </c>
      <c r="H95">
        <v>2</v>
      </c>
      <c r="I95">
        <v>2</v>
      </c>
      <c r="J95">
        <v>1</v>
      </c>
      <c r="K95">
        <v>1</v>
      </c>
      <c r="L95">
        <v>1</v>
      </c>
      <c r="M95">
        <v>1</v>
      </c>
      <c r="N95" s="37">
        <v>2</v>
      </c>
      <c r="O95">
        <v>2</v>
      </c>
      <c r="P95">
        <v>2</v>
      </c>
      <c r="Q95">
        <v>2</v>
      </c>
      <c r="R95">
        <v>2</v>
      </c>
      <c r="S95">
        <v>1</v>
      </c>
      <c r="T95">
        <v>1</v>
      </c>
      <c r="U95">
        <v>2</v>
      </c>
      <c r="V95">
        <v>1</v>
      </c>
      <c r="W95">
        <v>2</v>
      </c>
      <c r="X95">
        <v>1</v>
      </c>
      <c r="Y95" s="2">
        <f t="shared" si="2"/>
        <v>28</v>
      </c>
      <c r="Z95" s="3">
        <f t="shared" si="3"/>
        <v>1.4</v>
      </c>
      <c r="AA95" s="1"/>
      <c r="AB95" s="2" t="s">
        <v>506</v>
      </c>
      <c r="AC95">
        <v>2</v>
      </c>
      <c r="AD95" t="s">
        <v>507</v>
      </c>
      <c r="AE95">
        <v>3</v>
      </c>
      <c r="AF95" t="s">
        <v>514</v>
      </c>
      <c r="AG95" s="3">
        <v>10</v>
      </c>
      <c r="AH95" s="1" t="s">
        <v>440</v>
      </c>
    </row>
    <row r="96" spans="1:34" x14ac:dyDescent="0.3">
      <c r="A96" s="30">
        <v>102</v>
      </c>
      <c r="B96" s="1" t="s">
        <v>440</v>
      </c>
      <c r="C96" s="2">
        <v>1</v>
      </c>
      <c r="D96">
        <v>1</v>
      </c>
      <c r="E96">
        <v>1</v>
      </c>
      <c r="F96">
        <v>1</v>
      </c>
      <c r="G96">
        <v>2</v>
      </c>
      <c r="H96">
        <v>2</v>
      </c>
      <c r="I96">
        <v>2</v>
      </c>
      <c r="J96">
        <v>2</v>
      </c>
      <c r="K96">
        <v>1</v>
      </c>
      <c r="L96">
        <v>1</v>
      </c>
      <c r="M96">
        <v>1</v>
      </c>
      <c r="N96" s="37">
        <v>2</v>
      </c>
      <c r="O96">
        <v>1</v>
      </c>
      <c r="P96">
        <v>1</v>
      </c>
      <c r="Q96">
        <v>1</v>
      </c>
      <c r="R96">
        <v>2</v>
      </c>
      <c r="S96">
        <v>1</v>
      </c>
      <c r="T96">
        <v>2</v>
      </c>
      <c r="U96">
        <v>2</v>
      </c>
      <c r="V96">
        <v>1</v>
      </c>
      <c r="W96">
        <v>1</v>
      </c>
      <c r="X96">
        <v>1</v>
      </c>
      <c r="Y96" s="2">
        <f t="shared" si="2"/>
        <v>27</v>
      </c>
      <c r="Z96" s="3">
        <f t="shared" si="3"/>
        <v>1.35</v>
      </c>
      <c r="AA96" s="1"/>
      <c r="AB96" s="2" t="s">
        <v>522</v>
      </c>
      <c r="AC96">
        <v>17</v>
      </c>
      <c r="AD96" t="s">
        <v>516</v>
      </c>
      <c r="AE96">
        <v>11</v>
      </c>
      <c r="AF96" t="s">
        <v>505</v>
      </c>
      <c r="AG96" s="3">
        <v>1</v>
      </c>
      <c r="AH96" s="1" t="s">
        <v>440</v>
      </c>
    </row>
    <row r="97" spans="1:34" x14ac:dyDescent="0.3">
      <c r="A97" s="30">
        <v>103</v>
      </c>
      <c r="B97" s="1" t="s">
        <v>440</v>
      </c>
      <c r="C97" s="2">
        <v>1</v>
      </c>
      <c r="D97">
        <v>1</v>
      </c>
      <c r="E97">
        <v>2</v>
      </c>
      <c r="F97">
        <v>1</v>
      </c>
      <c r="G97">
        <v>2</v>
      </c>
      <c r="H97">
        <v>2</v>
      </c>
      <c r="I97">
        <v>1</v>
      </c>
      <c r="J97">
        <v>2</v>
      </c>
      <c r="K97">
        <v>1</v>
      </c>
      <c r="L97">
        <v>1</v>
      </c>
      <c r="M97">
        <v>1</v>
      </c>
      <c r="N97" s="37">
        <v>2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 s="2">
        <f t="shared" si="2"/>
        <v>24</v>
      </c>
      <c r="Z97" s="3">
        <f t="shared" si="3"/>
        <v>1.2</v>
      </c>
      <c r="AA97" s="1"/>
      <c r="AB97" s="2" t="s">
        <v>514</v>
      </c>
      <c r="AC97">
        <v>10</v>
      </c>
      <c r="AD97" t="s">
        <v>521</v>
      </c>
      <c r="AE97">
        <v>16</v>
      </c>
      <c r="AF97" t="s">
        <v>513</v>
      </c>
      <c r="AG97" s="3">
        <v>9</v>
      </c>
      <c r="AH97" s="1" t="s">
        <v>440</v>
      </c>
    </row>
    <row r="98" spans="1:34" x14ac:dyDescent="0.3">
      <c r="A98" s="30">
        <v>104</v>
      </c>
      <c r="B98" s="1" t="s">
        <v>440</v>
      </c>
      <c r="C98" s="2">
        <v>1</v>
      </c>
      <c r="D98">
        <v>1</v>
      </c>
      <c r="E98">
        <v>1</v>
      </c>
      <c r="F98">
        <v>1</v>
      </c>
      <c r="G98">
        <v>2</v>
      </c>
      <c r="H98">
        <v>2</v>
      </c>
      <c r="I98">
        <v>2</v>
      </c>
      <c r="J98">
        <v>2</v>
      </c>
      <c r="K98">
        <v>1</v>
      </c>
      <c r="L98">
        <v>1</v>
      </c>
      <c r="M98">
        <v>1</v>
      </c>
      <c r="N98" s="37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 s="2">
        <f t="shared" si="2"/>
        <v>24</v>
      </c>
      <c r="Z98" s="3">
        <f t="shared" si="3"/>
        <v>1.2</v>
      </c>
      <c r="AA98" s="1"/>
      <c r="AB98" s="32" t="s">
        <v>668</v>
      </c>
      <c r="AC98" s="31" t="s">
        <v>668</v>
      </c>
      <c r="AD98" s="31" t="s">
        <v>668</v>
      </c>
      <c r="AE98" s="31" t="s">
        <v>668</v>
      </c>
      <c r="AF98" s="31" t="s">
        <v>668</v>
      </c>
      <c r="AG98" s="31" t="s">
        <v>668</v>
      </c>
      <c r="AH98" s="1" t="s">
        <v>440</v>
      </c>
    </row>
    <row r="99" spans="1:34" x14ac:dyDescent="0.3">
      <c r="A99" s="30">
        <v>105</v>
      </c>
      <c r="B99" s="1" t="s">
        <v>440</v>
      </c>
      <c r="C99" s="2">
        <v>1</v>
      </c>
      <c r="D99">
        <v>1</v>
      </c>
      <c r="E99">
        <v>1</v>
      </c>
      <c r="F99">
        <v>1</v>
      </c>
      <c r="G99">
        <v>1</v>
      </c>
      <c r="H99">
        <v>2</v>
      </c>
      <c r="I99">
        <v>2</v>
      </c>
      <c r="J99">
        <v>1</v>
      </c>
      <c r="K99">
        <v>2</v>
      </c>
      <c r="L99">
        <v>1</v>
      </c>
      <c r="M99">
        <v>1</v>
      </c>
      <c r="N99" s="37">
        <v>2</v>
      </c>
      <c r="O99">
        <v>1</v>
      </c>
      <c r="P99">
        <v>2</v>
      </c>
      <c r="Q99">
        <v>2</v>
      </c>
      <c r="R99">
        <v>2</v>
      </c>
      <c r="S99">
        <v>1</v>
      </c>
      <c r="T99">
        <v>1</v>
      </c>
      <c r="U99">
        <v>2</v>
      </c>
      <c r="V99">
        <v>1</v>
      </c>
      <c r="W99">
        <v>2</v>
      </c>
      <c r="X99">
        <v>1</v>
      </c>
      <c r="Y99" s="2">
        <f t="shared" si="2"/>
        <v>28</v>
      </c>
      <c r="Z99" s="3">
        <f t="shared" si="3"/>
        <v>1.4</v>
      </c>
      <c r="AA99" s="1"/>
      <c r="AB99" s="2" t="s">
        <v>520</v>
      </c>
      <c r="AC99">
        <v>15</v>
      </c>
      <c r="AD99" t="s">
        <v>514</v>
      </c>
      <c r="AE99">
        <v>10</v>
      </c>
      <c r="AF99" t="s">
        <v>525</v>
      </c>
      <c r="AG99" s="3">
        <v>20</v>
      </c>
      <c r="AH99" s="1" t="s">
        <v>440</v>
      </c>
    </row>
    <row r="100" spans="1:34" x14ac:dyDescent="0.3">
      <c r="A100" s="30">
        <v>106</v>
      </c>
      <c r="B100" s="1" t="s">
        <v>440</v>
      </c>
      <c r="C100" s="2">
        <v>1</v>
      </c>
      <c r="D100">
        <v>1</v>
      </c>
      <c r="E100">
        <v>2</v>
      </c>
      <c r="F100">
        <v>1</v>
      </c>
      <c r="G100">
        <v>1</v>
      </c>
      <c r="H100">
        <v>2</v>
      </c>
      <c r="I100">
        <v>2</v>
      </c>
      <c r="J100">
        <v>2</v>
      </c>
      <c r="K100">
        <v>2</v>
      </c>
      <c r="L100">
        <v>1</v>
      </c>
      <c r="M100">
        <v>1</v>
      </c>
      <c r="N100" s="37">
        <v>2</v>
      </c>
      <c r="O100">
        <v>1</v>
      </c>
      <c r="P100">
        <v>2</v>
      </c>
      <c r="Q100">
        <v>1</v>
      </c>
      <c r="R100">
        <v>2</v>
      </c>
      <c r="S100">
        <v>2</v>
      </c>
      <c r="T100">
        <v>1</v>
      </c>
      <c r="U100">
        <v>1</v>
      </c>
      <c r="V100">
        <v>2</v>
      </c>
      <c r="W100">
        <v>1</v>
      </c>
      <c r="X100">
        <v>1</v>
      </c>
      <c r="Y100" s="2">
        <f t="shared" si="2"/>
        <v>29</v>
      </c>
      <c r="Z100" s="3">
        <f t="shared" si="3"/>
        <v>1.45</v>
      </c>
      <c r="AA100" s="1"/>
      <c r="AB100" s="2" t="s">
        <v>505</v>
      </c>
      <c r="AC100">
        <v>1</v>
      </c>
      <c r="AD100" t="s">
        <v>524</v>
      </c>
      <c r="AE100">
        <v>19</v>
      </c>
      <c r="AF100" t="s">
        <v>513</v>
      </c>
      <c r="AG100" s="3">
        <v>9</v>
      </c>
      <c r="AH100" s="1" t="s">
        <v>440</v>
      </c>
    </row>
    <row r="101" spans="1:34" x14ac:dyDescent="0.3">
      <c r="A101" s="30">
        <v>107</v>
      </c>
      <c r="B101" s="1" t="s">
        <v>440</v>
      </c>
      <c r="C101" s="2">
        <v>1</v>
      </c>
      <c r="D101">
        <v>2</v>
      </c>
      <c r="E101">
        <v>2</v>
      </c>
      <c r="F101">
        <v>1</v>
      </c>
      <c r="G101">
        <v>2</v>
      </c>
      <c r="H101">
        <v>2</v>
      </c>
      <c r="I101">
        <v>1</v>
      </c>
      <c r="J101">
        <v>1</v>
      </c>
      <c r="K101">
        <v>2</v>
      </c>
      <c r="L101">
        <v>1</v>
      </c>
      <c r="M101">
        <v>1</v>
      </c>
      <c r="N101" s="37">
        <v>2</v>
      </c>
      <c r="O101">
        <v>2</v>
      </c>
      <c r="P101">
        <v>2</v>
      </c>
      <c r="Q101">
        <v>2</v>
      </c>
      <c r="R101">
        <v>2</v>
      </c>
      <c r="S101">
        <v>1</v>
      </c>
      <c r="T101">
        <v>1</v>
      </c>
      <c r="U101">
        <v>2</v>
      </c>
      <c r="V101">
        <v>2</v>
      </c>
      <c r="W101">
        <v>2</v>
      </c>
      <c r="X101">
        <v>1</v>
      </c>
      <c r="Y101" s="2">
        <f t="shared" si="2"/>
        <v>32</v>
      </c>
      <c r="Z101" s="3">
        <f t="shared" si="3"/>
        <v>1.6</v>
      </c>
      <c r="AA101" s="1"/>
      <c r="AB101" s="2" t="s">
        <v>507</v>
      </c>
      <c r="AC101">
        <v>3</v>
      </c>
      <c r="AD101" t="s">
        <v>510</v>
      </c>
      <c r="AE101">
        <v>6</v>
      </c>
      <c r="AF101" t="s">
        <v>514</v>
      </c>
      <c r="AG101" s="3">
        <v>10</v>
      </c>
      <c r="AH101" s="1" t="s">
        <v>440</v>
      </c>
    </row>
    <row r="102" spans="1:34" x14ac:dyDescent="0.3">
      <c r="A102" s="30">
        <v>108</v>
      </c>
      <c r="B102" s="1" t="s">
        <v>440</v>
      </c>
      <c r="C102" s="2">
        <v>1</v>
      </c>
      <c r="D102">
        <v>1</v>
      </c>
      <c r="E102">
        <v>2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2</v>
      </c>
      <c r="L102">
        <v>1</v>
      </c>
      <c r="M102">
        <v>1</v>
      </c>
      <c r="N102" s="37">
        <v>2</v>
      </c>
      <c r="O102">
        <v>2</v>
      </c>
      <c r="P102">
        <v>2</v>
      </c>
      <c r="Q102">
        <v>2</v>
      </c>
      <c r="R102">
        <v>2</v>
      </c>
      <c r="S102">
        <v>1</v>
      </c>
      <c r="T102">
        <v>1</v>
      </c>
      <c r="U102">
        <v>2</v>
      </c>
      <c r="V102">
        <v>2</v>
      </c>
      <c r="W102">
        <v>1</v>
      </c>
      <c r="X102">
        <v>1</v>
      </c>
      <c r="Y102" s="2">
        <f t="shared" si="2"/>
        <v>31</v>
      </c>
      <c r="Z102" s="3">
        <f t="shared" si="3"/>
        <v>1.55</v>
      </c>
      <c r="AA102" s="1"/>
      <c r="AB102" s="2" t="s">
        <v>525</v>
      </c>
      <c r="AC102">
        <v>20</v>
      </c>
      <c r="AD102" t="s">
        <v>520</v>
      </c>
      <c r="AE102">
        <v>15</v>
      </c>
      <c r="AF102" t="s">
        <v>505</v>
      </c>
      <c r="AG102" s="3">
        <v>1</v>
      </c>
      <c r="AH102" s="1" t="s">
        <v>440</v>
      </c>
    </row>
    <row r="103" spans="1:34" x14ac:dyDescent="0.3">
      <c r="A103" s="30">
        <v>110</v>
      </c>
      <c r="B103" s="1" t="s">
        <v>440</v>
      </c>
      <c r="C103" s="2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2</v>
      </c>
      <c r="J103">
        <v>1</v>
      </c>
      <c r="K103">
        <v>1</v>
      </c>
      <c r="L103">
        <v>1</v>
      </c>
      <c r="M103">
        <v>1</v>
      </c>
      <c r="N103" s="37">
        <v>2</v>
      </c>
      <c r="O103">
        <v>1</v>
      </c>
      <c r="P103">
        <v>2</v>
      </c>
      <c r="Q103">
        <v>2</v>
      </c>
      <c r="R103">
        <v>2</v>
      </c>
      <c r="S103">
        <v>1</v>
      </c>
      <c r="T103">
        <v>1</v>
      </c>
      <c r="U103">
        <v>2</v>
      </c>
      <c r="V103">
        <v>2</v>
      </c>
      <c r="W103">
        <v>1</v>
      </c>
      <c r="X103">
        <v>1</v>
      </c>
      <c r="Y103" s="2">
        <f t="shared" si="2"/>
        <v>26</v>
      </c>
      <c r="Z103" s="3">
        <f t="shared" si="3"/>
        <v>1.3</v>
      </c>
      <c r="AA103" s="1"/>
      <c r="AB103" s="2" t="s">
        <v>514</v>
      </c>
      <c r="AC103">
        <v>10</v>
      </c>
      <c r="AD103" t="s">
        <v>507</v>
      </c>
      <c r="AE103">
        <v>3</v>
      </c>
      <c r="AF103" t="s">
        <v>505</v>
      </c>
      <c r="AG103" s="3">
        <v>1</v>
      </c>
      <c r="AH103" s="1" t="s">
        <v>440</v>
      </c>
    </row>
    <row r="104" spans="1:34" x14ac:dyDescent="0.3">
      <c r="A104" s="30">
        <v>112</v>
      </c>
      <c r="B104" s="1" t="s">
        <v>440</v>
      </c>
      <c r="C104" s="2">
        <v>1</v>
      </c>
      <c r="D104">
        <v>2</v>
      </c>
      <c r="E104">
        <v>2</v>
      </c>
      <c r="F104">
        <v>1</v>
      </c>
      <c r="G104">
        <v>2</v>
      </c>
      <c r="H104">
        <v>2</v>
      </c>
      <c r="I104">
        <v>2</v>
      </c>
      <c r="J104">
        <v>1</v>
      </c>
      <c r="K104">
        <v>2</v>
      </c>
      <c r="L104">
        <v>2</v>
      </c>
      <c r="M104">
        <v>1</v>
      </c>
      <c r="N104" s="37">
        <v>2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2</v>
      </c>
      <c r="U104">
        <v>2</v>
      </c>
      <c r="V104">
        <v>1</v>
      </c>
      <c r="W104">
        <v>2</v>
      </c>
      <c r="X104">
        <v>2</v>
      </c>
      <c r="Y104" s="2">
        <f t="shared" si="2"/>
        <v>35</v>
      </c>
      <c r="Z104" s="3">
        <f t="shared" si="3"/>
        <v>1.75</v>
      </c>
      <c r="AA104" s="1"/>
      <c r="AB104" s="2" t="s">
        <v>511</v>
      </c>
      <c r="AC104">
        <v>7</v>
      </c>
      <c r="AD104" t="s">
        <v>514</v>
      </c>
      <c r="AE104">
        <v>10</v>
      </c>
      <c r="AF104" t="s">
        <v>520</v>
      </c>
      <c r="AG104" s="3">
        <v>15</v>
      </c>
      <c r="AH104" s="1" t="s">
        <v>440</v>
      </c>
    </row>
    <row r="105" spans="1:34" x14ac:dyDescent="0.3">
      <c r="A105" s="30">
        <v>113</v>
      </c>
      <c r="B105" s="1" t="s">
        <v>440</v>
      </c>
      <c r="C105" s="2">
        <v>1</v>
      </c>
      <c r="D105">
        <v>1</v>
      </c>
      <c r="E105">
        <v>2</v>
      </c>
      <c r="F105">
        <v>1</v>
      </c>
      <c r="G105">
        <v>1</v>
      </c>
      <c r="H105">
        <v>2</v>
      </c>
      <c r="I105">
        <v>2</v>
      </c>
      <c r="J105">
        <v>1</v>
      </c>
      <c r="K105">
        <v>1</v>
      </c>
      <c r="L105">
        <v>1</v>
      </c>
      <c r="M105">
        <v>1</v>
      </c>
      <c r="N105" s="37">
        <v>2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2</v>
      </c>
      <c r="V105">
        <v>1</v>
      </c>
      <c r="W105">
        <v>1</v>
      </c>
      <c r="X105">
        <v>1</v>
      </c>
      <c r="Y105" s="2">
        <f t="shared" si="2"/>
        <v>24</v>
      </c>
      <c r="Z105" s="3">
        <f t="shared" si="3"/>
        <v>1.2</v>
      </c>
      <c r="AA105" s="1"/>
      <c r="AB105" s="2" t="s">
        <v>513</v>
      </c>
      <c r="AC105">
        <v>9</v>
      </c>
      <c r="AD105" t="s">
        <v>507</v>
      </c>
      <c r="AE105">
        <v>3</v>
      </c>
      <c r="AF105" t="s">
        <v>521</v>
      </c>
      <c r="AG105" s="3">
        <v>16</v>
      </c>
      <c r="AH105" s="1" t="s">
        <v>440</v>
      </c>
    </row>
    <row r="106" spans="1:34" x14ac:dyDescent="0.3">
      <c r="A106" s="30">
        <v>114</v>
      </c>
      <c r="B106" s="1" t="s">
        <v>440</v>
      </c>
      <c r="C106" s="2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2</v>
      </c>
      <c r="J106">
        <v>1</v>
      </c>
      <c r="K106">
        <v>1</v>
      </c>
      <c r="L106">
        <v>1</v>
      </c>
      <c r="M106">
        <v>1</v>
      </c>
      <c r="N106" s="37">
        <v>2</v>
      </c>
      <c r="O106">
        <v>1</v>
      </c>
      <c r="P106">
        <v>1</v>
      </c>
      <c r="Q106">
        <v>1</v>
      </c>
      <c r="R106">
        <v>2</v>
      </c>
      <c r="S106">
        <v>1</v>
      </c>
      <c r="T106">
        <v>1</v>
      </c>
      <c r="U106">
        <v>2</v>
      </c>
      <c r="V106">
        <v>2</v>
      </c>
      <c r="W106">
        <v>1</v>
      </c>
      <c r="X106">
        <v>1</v>
      </c>
      <c r="Y106" s="2">
        <f t="shared" si="2"/>
        <v>24</v>
      </c>
      <c r="Z106" s="3">
        <f t="shared" si="3"/>
        <v>1.2</v>
      </c>
      <c r="AA106" s="1"/>
      <c r="AB106" s="2" t="s">
        <v>520</v>
      </c>
      <c r="AC106">
        <v>15</v>
      </c>
      <c r="AD106" t="s">
        <v>512</v>
      </c>
      <c r="AE106">
        <v>8</v>
      </c>
      <c r="AF106" t="s">
        <v>513</v>
      </c>
      <c r="AG106" s="3">
        <v>9</v>
      </c>
      <c r="AH106" s="1" t="s">
        <v>440</v>
      </c>
    </row>
    <row r="107" spans="1:34" x14ac:dyDescent="0.3">
      <c r="A107" s="30">
        <v>116</v>
      </c>
      <c r="B107" s="1" t="s">
        <v>440</v>
      </c>
      <c r="C107" s="2">
        <v>1</v>
      </c>
      <c r="D107">
        <v>1</v>
      </c>
      <c r="E107">
        <v>1</v>
      </c>
      <c r="F107">
        <v>1</v>
      </c>
      <c r="G107">
        <v>1</v>
      </c>
      <c r="H107">
        <v>2</v>
      </c>
      <c r="I107">
        <v>2</v>
      </c>
      <c r="J107">
        <v>1</v>
      </c>
      <c r="K107">
        <v>1</v>
      </c>
      <c r="L107">
        <v>1</v>
      </c>
      <c r="M107">
        <v>1</v>
      </c>
      <c r="N107" s="37">
        <v>2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2</v>
      </c>
      <c r="U107">
        <v>2</v>
      </c>
      <c r="V107">
        <v>2</v>
      </c>
      <c r="W107">
        <v>1</v>
      </c>
      <c r="X107">
        <v>1</v>
      </c>
      <c r="Y107" s="2">
        <f t="shared" si="2"/>
        <v>25</v>
      </c>
      <c r="Z107" s="3">
        <f t="shared" si="3"/>
        <v>1.25</v>
      </c>
      <c r="AA107" s="1"/>
      <c r="AB107" s="2" t="s">
        <v>505</v>
      </c>
      <c r="AC107">
        <v>1</v>
      </c>
      <c r="AD107" t="s">
        <v>518</v>
      </c>
      <c r="AE107">
        <v>13</v>
      </c>
      <c r="AF107" t="s">
        <v>513</v>
      </c>
      <c r="AG107" s="3">
        <v>9</v>
      </c>
      <c r="AH107" s="1" t="s">
        <v>440</v>
      </c>
    </row>
    <row r="108" spans="1:34" x14ac:dyDescent="0.3">
      <c r="A108" s="30">
        <v>117</v>
      </c>
      <c r="B108" s="1" t="s">
        <v>440</v>
      </c>
      <c r="C108" s="2">
        <v>1</v>
      </c>
      <c r="D108">
        <v>1</v>
      </c>
      <c r="E108">
        <v>2</v>
      </c>
      <c r="F108">
        <v>1</v>
      </c>
      <c r="G108">
        <v>2</v>
      </c>
      <c r="H108">
        <v>2</v>
      </c>
      <c r="I108">
        <v>1</v>
      </c>
      <c r="J108">
        <v>1</v>
      </c>
      <c r="K108">
        <v>1</v>
      </c>
      <c r="L108">
        <v>1</v>
      </c>
      <c r="M108">
        <v>1</v>
      </c>
      <c r="N108" s="37">
        <v>2</v>
      </c>
      <c r="O108">
        <v>1</v>
      </c>
      <c r="P108">
        <v>1</v>
      </c>
      <c r="Q108">
        <v>2</v>
      </c>
      <c r="R108">
        <v>2</v>
      </c>
      <c r="S108">
        <v>1</v>
      </c>
      <c r="T108">
        <v>2</v>
      </c>
      <c r="U108">
        <v>1</v>
      </c>
      <c r="V108">
        <v>1</v>
      </c>
      <c r="W108">
        <v>2</v>
      </c>
      <c r="X108">
        <v>1</v>
      </c>
      <c r="Y108" s="2">
        <f t="shared" si="2"/>
        <v>27</v>
      </c>
      <c r="Z108" s="3">
        <f t="shared" si="3"/>
        <v>1.35</v>
      </c>
      <c r="AA108" s="1"/>
      <c r="AB108" s="2" t="s">
        <v>520</v>
      </c>
      <c r="AC108">
        <v>15</v>
      </c>
      <c r="AD108" t="s">
        <v>507</v>
      </c>
      <c r="AE108">
        <v>3</v>
      </c>
      <c r="AF108" t="s">
        <v>511</v>
      </c>
      <c r="AG108" s="3">
        <v>7</v>
      </c>
      <c r="AH108" s="1" t="s">
        <v>440</v>
      </c>
    </row>
    <row r="109" spans="1:34" x14ac:dyDescent="0.3">
      <c r="A109" s="30">
        <v>118</v>
      </c>
      <c r="B109" s="1" t="s">
        <v>440</v>
      </c>
      <c r="C109" s="2">
        <v>1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 s="37">
        <v>2</v>
      </c>
      <c r="O109">
        <v>1</v>
      </c>
      <c r="P109">
        <v>1</v>
      </c>
      <c r="Q109">
        <v>1</v>
      </c>
      <c r="R109">
        <v>2</v>
      </c>
      <c r="S109">
        <v>1</v>
      </c>
      <c r="T109">
        <v>1</v>
      </c>
      <c r="U109">
        <v>2</v>
      </c>
      <c r="V109">
        <v>2</v>
      </c>
      <c r="W109">
        <v>1</v>
      </c>
      <c r="X109">
        <v>1</v>
      </c>
      <c r="Y109" s="2">
        <f t="shared" si="2"/>
        <v>24</v>
      </c>
      <c r="Z109" s="3">
        <f t="shared" si="3"/>
        <v>1.2</v>
      </c>
      <c r="AA109" s="1"/>
      <c r="AB109" s="2" t="s">
        <v>505</v>
      </c>
      <c r="AC109">
        <v>1</v>
      </c>
      <c r="AD109" t="s">
        <v>507</v>
      </c>
      <c r="AE109">
        <v>3</v>
      </c>
      <c r="AF109" t="s">
        <v>520</v>
      </c>
      <c r="AG109" s="3">
        <v>15</v>
      </c>
      <c r="AH109" s="1" t="s">
        <v>440</v>
      </c>
    </row>
    <row r="110" spans="1:34" x14ac:dyDescent="0.3">
      <c r="A110" s="30">
        <v>119</v>
      </c>
      <c r="B110" s="1" t="s">
        <v>440</v>
      </c>
      <c r="C110" s="2">
        <v>1</v>
      </c>
      <c r="D110">
        <v>2</v>
      </c>
      <c r="E110">
        <v>2</v>
      </c>
      <c r="F110">
        <v>1</v>
      </c>
      <c r="G110">
        <v>1</v>
      </c>
      <c r="H110">
        <v>2</v>
      </c>
      <c r="I110">
        <v>1</v>
      </c>
      <c r="J110">
        <v>1</v>
      </c>
      <c r="K110">
        <v>2</v>
      </c>
      <c r="L110">
        <v>1</v>
      </c>
      <c r="M110">
        <v>1</v>
      </c>
      <c r="N110" s="37">
        <v>2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2</v>
      </c>
      <c r="V110">
        <v>2</v>
      </c>
      <c r="W110">
        <v>2</v>
      </c>
      <c r="X110">
        <v>1</v>
      </c>
      <c r="Y110" s="2">
        <f t="shared" si="2"/>
        <v>31</v>
      </c>
      <c r="Z110" s="3">
        <f t="shared" si="3"/>
        <v>1.55</v>
      </c>
      <c r="AA110" s="1"/>
      <c r="AB110" s="2" t="s">
        <v>525</v>
      </c>
      <c r="AC110">
        <v>20</v>
      </c>
      <c r="AD110" t="s">
        <v>520</v>
      </c>
      <c r="AE110">
        <v>15</v>
      </c>
      <c r="AF110" t="s">
        <v>507</v>
      </c>
      <c r="AG110" s="3">
        <v>3</v>
      </c>
      <c r="AH110" s="1" t="s">
        <v>440</v>
      </c>
    </row>
    <row r="111" spans="1:34" x14ac:dyDescent="0.3">
      <c r="A111" s="30">
        <v>120</v>
      </c>
      <c r="B111" s="1" t="s">
        <v>440</v>
      </c>
      <c r="C111" s="2">
        <v>1</v>
      </c>
      <c r="D111">
        <v>1</v>
      </c>
      <c r="E111">
        <v>1</v>
      </c>
      <c r="F111">
        <v>1</v>
      </c>
      <c r="G111">
        <v>2</v>
      </c>
      <c r="H111">
        <v>2</v>
      </c>
      <c r="I111">
        <v>2</v>
      </c>
      <c r="J111">
        <v>1</v>
      </c>
      <c r="K111">
        <v>2</v>
      </c>
      <c r="L111">
        <v>1</v>
      </c>
      <c r="M111">
        <v>1</v>
      </c>
      <c r="N111" s="37">
        <v>2</v>
      </c>
      <c r="O111">
        <v>2</v>
      </c>
      <c r="P111">
        <v>2</v>
      </c>
      <c r="Q111">
        <v>2</v>
      </c>
      <c r="R111">
        <v>2</v>
      </c>
      <c r="S111">
        <v>1</v>
      </c>
      <c r="T111">
        <v>1</v>
      </c>
      <c r="U111">
        <v>2</v>
      </c>
      <c r="V111">
        <v>2</v>
      </c>
      <c r="W111">
        <v>2</v>
      </c>
      <c r="X111">
        <v>1</v>
      </c>
      <c r="Y111" s="2">
        <f t="shared" si="2"/>
        <v>31</v>
      </c>
      <c r="Z111" s="3">
        <f t="shared" si="3"/>
        <v>1.55</v>
      </c>
      <c r="AA111" s="1"/>
      <c r="AB111" s="2" t="s">
        <v>507</v>
      </c>
      <c r="AC111">
        <v>3</v>
      </c>
      <c r="AD111" t="s">
        <v>506</v>
      </c>
      <c r="AE111">
        <v>2</v>
      </c>
      <c r="AF111" t="s">
        <v>897</v>
      </c>
      <c r="AG111" s="3">
        <v>0</v>
      </c>
      <c r="AH111" s="1" t="s">
        <v>440</v>
      </c>
    </row>
    <row r="112" spans="1:34" x14ac:dyDescent="0.3">
      <c r="A112" s="30">
        <v>121</v>
      </c>
      <c r="B112" s="1" t="s">
        <v>440</v>
      </c>
      <c r="C112" s="2">
        <v>1</v>
      </c>
      <c r="D112">
        <v>1</v>
      </c>
      <c r="E112">
        <v>2</v>
      </c>
      <c r="F112">
        <v>1</v>
      </c>
      <c r="G112">
        <v>2</v>
      </c>
      <c r="H112">
        <v>2</v>
      </c>
      <c r="I112">
        <v>2</v>
      </c>
      <c r="J112">
        <v>1</v>
      </c>
      <c r="K112">
        <v>1</v>
      </c>
      <c r="L112">
        <v>1</v>
      </c>
      <c r="M112">
        <v>1</v>
      </c>
      <c r="N112" s="37">
        <v>2</v>
      </c>
      <c r="O112">
        <v>1</v>
      </c>
      <c r="P112">
        <v>1</v>
      </c>
      <c r="Q112">
        <v>1</v>
      </c>
      <c r="R112">
        <v>2</v>
      </c>
      <c r="S112">
        <v>1</v>
      </c>
      <c r="T112">
        <v>1</v>
      </c>
      <c r="U112">
        <v>2</v>
      </c>
      <c r="V112">
        <v>2</v>
      </c>
      <c r="W112">
        <v>1</v>
      </c>
      <c r="X112">
        <v>1</v>
      </c>
      <c r="Y112" s="2">
        <f t="shared" si="2"/>
        <v>27</v>
      </c>
      <c r="Z112" s="3">
        <f t="shared" si="3"/>
        <v>1.35</v>
      </c>
      <c r="AA112" s="1"/>
      <c r="AB112" s="2" t="s">
        <v>505</v>
      </c>
      <c r="AC112">
        <v>1</v>
      </c>
      <c r="AD112" t="s">
        <v>512</v>
      </c>
      <c r="AE112">
        <v>8</v>
      </c>
      <c r="AF112" t="s">
        <v>513</v>
      </c>
      <c r="AG112" s="3">
        <v>9</v>
      </c>
      <c r="AH112" s="1" t="s">
        <v>440</v>
      </c>
    </row>
    <row r="113" spans="1:34" x14ac:dyDescent="0.3">
      <c r="A113" s="30">
        <v>122</v>
      </c>
      <c r="B113" s="1" t="s">
        <v>440</v>
      </c>
      <c r="C113" s="2">
        <v>1</v>
      </c>
      <c r="D113">
        <v>1</v>
      </c>
      <c r="E113">
        <v>1</v>
      </c>
      <c r="F113">
        <v>1</v>
      </c>
      <c r="G113">
        <v>1</v>
      </c>
      <c r="H113">
        <v>2</v>
      </c>
      <c r="I113">
        <v>1</v>
      </c>
      <c r="J113">
        <v>1</v>
      </c>
      <c r="K113">
        <v>1</v>
      </c>
      <c r="L113">
        <v>1</v>
      </c>
      <c r="M113">
        <v>1</v>
      </c>
      <c r="N113" s="37">
        <v>2</v>
      </c>
      <c r="O113">
        <v>1</v>
      </c>
      <c r="P113">
        <v>1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 s="2">
        <f t="shared" si="2"/>
        <v>22</v>
      </c>
      <c r="Z113" s="3">
        <f t="shared" si="3"/>
        <v>1.1000000000000001</v>
      </c>
      <c r="AA113" s="1"/>
      <c r="AB113" s="2" t="s">
        <v>513</v>
      </c>
      <c r="AC113">
        <v>9</v>
      </c>
      <c r="AD113" t="s">
        <v>506</v>
      </c>
      <c r="AE113">
        <v>2</v>
      </c>
      <c r="AF113" t="s">
        <v>505</v>
      </c>
      <c r="AG113" s="3">
        <v>1</v>
      </c>
      <c r="AH113" s="1" t="s">
        <v>440</v>
      </c>
    </row>
    <row r="114" spans="1:34" x14ac:dyDescent="0.3">
      <c r="A114" s="30">
        <v>123</v>
      </c>
      <c r="B114" s="1" t="s">
        <v>440</v>
      </c>
      <c r="C114" s="32">
        <v>1</v>
      </c>
      <c r="D114" s="31">
        <v>1</v>
      </c>
      <c r="E114" s="31">
        <v>2</v>
      </c>
      <c r="F114" s="31">
        <v>1</v>
      </c>
      <c r="G114" s="31">
        <v>2</v>
      </c>
      <c r="H114" s="31">
        <v>2</v>
      </c>
      <c r="I114" s="31">
        <v>2</v>
      </c>
      <c r="J114" s="31">
        <v>2</v>
      </c>
      <c r="K114" s="31">
        <v>1</v>
      </c>
      <c r="L114" s="31">
        <v>1</v>
      </c>
      <c r="M114" s="31">
        <v>1</v>
      </c>
      <c r="N114" s="31">
        <v>2</v>
      </c>
      <c r="O114" s="31">
        <v>2</v>
      </c>
      <c r="P114" s="31">
        <v>2</v>
      </c>
      <c r="Q114" s="31">
        <v>2</v>
      </c>
      <c r="R114" s="31">
        <v>2</v>
      </c>
      <c r="S114" s="31">
        <v>1</v>
      </c>
      <c r="T114" s="31">
        <v>1</v>
      </c>
      <c r="U114" s="31">
        <v>1</v>
      </c>
      <c r="V114" s="31" t="s">
        <v>668</v>
      </c>
      <c r="W114" s="31">
        <v>2</v>
      </c>
      <c r="X114" s="31">
        <v>1</v>
      </c>
      <c r="Y114" s="32">
        <f t="shared" si="2"/>
        <v>29</v>
      </c>
      <c r="Z114" s="33">
        <f t="shared" si="3"/>
        <v>1.45</v>
      </c>
      <c r="AA114" s="1"/>
      <c r="AB114" s="2" t="s">
        <v>513</v>
      </c>
      <c r="AC114">
        <v>9</v>
      </c>
      <c r="AD114" t="s">
        <v>521</v>
      </c>
      <c r="AE114">
        <v>16</v>
      </c>
      <c r="AF114" t="s">
        <v>520</v>
      </c>
      <c r="AG114" s="3">
        <v>15</v>
      </c>
      <c r="AH114" s="1" t="s">
        <v>440</v>
      </c>
    </row>
    <row r="115" spans="1:34" x14ac:dyDescent="0.3">
      <c r="A115" s="30">
        <v>124</v>
      </c>
      <c r="B115" s="1" t="s">
        <v>440</v>
      </c>
      <c r="C115" s="2">
        <v>1</v>
      </c>
      <c r="D115">
        <v>1</v>
      </c>
      <c r="E115">
        <v>1</v>
      </c>
      <c r="F115">
        <v>1</v>
      </c>
      <c r="G115">
        <v>1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1</v>
      </c>
      <c r="N115" s="37">
        <v>2</v>
      </c>
      <c r="O115">
        <v>2</v>
      </c>
      <c r="P115">
        <v>2</v>
      </c>
      <c r="Q115">
        <v>2</v>
      </c>
      <c r="R115">
        <v>2</v>
      </c>
      <c r="S115">
        <v>1</v>
      </c>
      <c r="T115">
        <v>1</v>
      </c>
      <c r="U115">
        <v>2</v>
      </c>
      <c r="V115">
        <v>2</v>
      </c>
      <c r="W115">
        <v>2</v>
      </c>
      <c r="X115">
        <v>2</v>
      </c>
      <c r="Y115" s="2">
        <f t="shared" si="2"/>
        <v>33</v>
      </c>
      <c r="Z115" s="3">
        <f t="shared" si="3"/>
        <v>1.65</v>
      </c>
      <c r="AA115" s="1"/>
      <c r="AB115" s="2" t="s">
        <v>520</v>
      </c>
      <c r="AC115">
        <v>15</v>
      </c>
      <c r="AD115" t="s">
        <v>514</v>
      </c>
      <c r="AE115">
        <v>10</v>
      </c>
      <c r="AF115" t="s">
        <v>507</v>
      </c>
      <c r="AG115" s="3">
        <v>3</v>
      </c>
      <c r="AH115" s="1" t="s">
        <v>440</v>
      </c>
    </row>
    <row r="116" spans="1:34" x14ac:dyDescent="0.3">
      <c r="A116" s="30">
        <v>125</v>
      </c>
      <c r="B116" s="1" t="s">
        <v>440</v>
      </c>
      <c r="C116" s="2">
        <v>1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1</v>
      </c>
      <c r="M116">
        <v>1</v>
      </c>
      <c r="N116" s="37">
        <v>2</v>
      </c>
      <c r="O116">
        <v>1</v>
      </c>
      <c r="P116">
        <v>1</v>
      </c>
      <c r="Q116">
        <v>2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 s="2">
        <f t="shared" si="2"/>
        <v>23</v>
      </c>
      <c r="Z116" s="3">
        <f t="shared" si="3"/>
        <v>1.1499999999999999</v>
      </c>
      <c r="AA116" s="1"/>
      <c r="AB116" s="2" t="s">
        <v>514</v>
      </c>
      <c r="AC116">
        <v>10</v>
      </c>
      <c r="AD116" t="s">
        <v>520</v>
      </c>
      <c r="AE116">
        <v>15</v>
      </c>
      <c r="AF116" t="s">
        <v>507</v>
      </c>
      <c r="AG116" s="3">
        <v>3</v>
      </c>
      <c r="AH116" s="1" t="s">
        <v>440</v>
      </c>
    </row>
    <row r="117" spans="1:34" x14ac:dyDescent="0.3">
      <c r="A117" s="30">
        <v>126</v>
      </c>
      <c r="B117" s="1" t="s">
        <v>440</v>
      </c>
      <c r="C117" s="2">
        <v>1</v>
      </c>
      <c r="D117">
        <v>2</v>
      </c>
      <c r="E117">
        <v>1</v>
      </c>
      <c r="F117">
        <v>1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1</v>
      </c>
      <c r="M117">
        <v>1</v>
      </c>
      <c r="N117" s="37">
        <v>2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1</v>
      </c>
      <c r="Y117" s="2">
        <f t="shared" si="2"/>
        <v>24</v>
      </c>
      <c r="Z117" s="3">
        <f t="shared" si="3"/>
        <v>1.2</v>
      </c>
      <c r="AA117" s="1"/>
      <c r="AB117" s="2" t="s">
        <v>506</v>
      </c>
      <c r="AC117">
        <v>2</v>
      </c>
      <c r="AD117" t="s">
        <v>507</v>
      </c>
      <c r="AE117">
        <v>3</v>
      </c>
      <c r="AF117" t="s">
        <v>513</v>
      </c>
      <c r="AG117" s="3">
        <v>9</v>
      </c>
      <c r="AH117" s="1" t="s">
        <v>440</v>
      </c>
    </row>
    <row r="118" spans="1:34" x14ac:dyDescent="0.3">
      <c r="A118" s="30">
        <v>127</v>
      </c>
      <c r="B118" s="1" t="s">
        <v>440</v>
      </c>
      <c r="C118" s="32">
        <v>1</v>
      </c>
      <c r="D118" s="31">
        <v>1</v>
      </c>
      <c r="E118" s="31">
        <v>1</v>
      </c>
      <c r="F118" s="31">
        <v>1</v>
      </c>
      <c r="G118" s="31">
        <v>2</v>
      </c>
      <c r="H118" s="31">
        <v>2</v>
      </c>
      <c r="I118" s="31">
        <v>1</v>
      </c>
      <c r="J118" s="31">
        <v>2</v>
      </c>
      <c r="K118" s="31">
        <v>1</v>
      </c>
      <c r="L118" s="31">
        <v>1</v>
      </c>
      <c r="M118" s="31">
        <v>1</v>
      </c>
      <c r="N118" s="31">
        <v>2</v>
      </c>
      <c r="O118" s="31">
        <v>1</v>
      </c>
      <c r="P118" s="31">
        <v>1</v>
      </c>
      <c r="Q118" s="31">
        <v>1</v>
      </c>
      <c r="R118" s="31">
        <v>1</v>
      </c>
      <c r="S118" s="31">
        <v>1</v>
      </c>
      <c r="T118" s="31">
        <v>1</v>
      </c>
      <c r="U118" s="31">
        <v>2</v>
      </c>
      <c r="V118" s="31">
        <v>2</v>
      </c>
      <c r="W118" s="31">
        <v>1</v>
      </c>
      <c r="X118" s="31" t="s">
        <v>668</v>
      </c>
      <c r="Y118" s="32">
        <f t="shared" si="2"/>
        <v>24</v>
      </c>
      <c r="Z118" s="33">
        <f t="shared" si="3"/>
        <v>1.2</v>
      </c>
      <c r="AA118" s="1"/>
      <c r="AB118" s="2" t="s">
        <v>520</v>
      </c>
      <c r="AC118">
        <v>15</v>
      </c>
      <c r="AD118" t="s">
        <v>521</v>
      </c>
      <c r="AE118">
        <v>16</v>
      </c>
      <c r="AF118" t="s">
        <v>507</v>
      </c>
      <c r="AG118" s="3">
        <v>3</v>
      </c>
      <c r="AH118" s="1" t="s">
        <v>440</v>
      </c>
    </row>
    <row r="119" spans="1:34" x14ac:dyDescent="0.3">
      <c r="A119" s="30">
        <v>128</v>
      </c>
      <c r="B119" s="1" t="s">
        <v>440</v>
      </c>
      <c r="C119" s="2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2</v>
      </c>
      <c r="K119">
        <v>1</v>
      </c>
      <c r="L119">
        <v>1</v>
      </c>
      <c r="M119">
        <v>1</v>
      </c>
      <c r="N119" s="37">
        <v>2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 s="2">
        <f t="shared" si="2"/>
        <v>22</v>
      </c>
      <c r="Z119" s="3">
        <f t="shared" si="3"/>
        <v>1.1000000000000001</v>
      </c>
      <c r="AA119" s="1"/>
      <c r="AB119" s="2" t="s">
        <v>505</v>
      </c>
      <c r="AC119">
        <v>1</v>
      </c>
      <c r="AD119" t="s">
        <v>507</v>
      </c>
      <c r="AE119">
        <v>3</v>
      </c>
      <c r="AF119" t="s">
        <v>506</v>
      </c>
      <c r="AG119" s="3">
        <v>2</v>
      </c>
      <c r="AH119" s="1" t="s">
        <v>440</v>
      </c>
    </row>
    <row r="120" spans="1:34" x14ac:dyDescent="0.3">
      <c r="A120" s="30">
        <v>130</v>
      </c>
      <c r="B120" s="1" t="s">
        <v>440</v>
      </c>
      <c r="C120" s="2">
        <v>1</v>
      </c>
      <c r="D120">
        <v>1</v>
      </c>
      <c r="E120">
        <v>1</v>
      </c>
      <c r="F120">
        <v>1</v>
      </c>
      <c r="G120">
        <v>1</v>
      </c>
      <c r="H120">
        <v>2</v>
      </c>
      <c r="I120">
        <v>2</v>
      </c>
      <c r="J120">
        <v>1</v>
      </c>
      <c r="K120">
        <v>1</v>
      </c>
      <c r="L120">
        <v>1</v>
      </c>
      <c r="M120">
        <v>1</v>
      </c>
      <c r="N120" s="37">
        <v>2</v>
      </c>
      <c r="O120">
        <v>2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2</v>
      </c>
      <c r="V120">
        <v>2</v>
      </c>
      <c r="W120">
        <v>2</v>
      </c>
      <c r="X120">
        <v>1</v>
      </c>
      <c r="Y120" s="2">
        <f t="shared" si="2"/>
        <v>28</v>
      </c>
      <c r="Z120" s="3">
        <f t="shared" si="3"/>
        <v>1.4</v>
      </c>
      <c r="AA120" s="1"/>
      <c r="AB120" s="2" t="s">
        <v>520</v>
      </c>
      <c r="AC120">
        <v>15</v>
      </c>
      <c r="AD120" t="s">
        <v>513</v>
      </c>
      <c r="AE120">
        <v>9</v>
      </c>
      <c r="AF120" t="s">
        <v>507</v>
      </c>
      <c r="AG120" s="3">
        <v>3</v>
      </c>
      <c r="AH120" s="1" t="s">
        <v>440</v>
      </c>
    </row>
    <row r="121" spans="1:34" x14ac:dyDescent="0.3">
      <c r="A121" s="30">
        <v>131</v>
      </c>
      <c r="B121" s="1" t="s">
        <v>440</v>
      </c>
      <c r="C121" s="2">
        <v>1</v>
      </c>
      <c r="D121">
        <v>1</v>
      </c>
      <c r="E121">
        <v>2</v>
      </c>
      <c r="F121">
        <v>1</v>
      </c>
      <c r="G121">
        <v>2</v>
      </c>
      <c r="H121">
        <v>2</v>
      </c>
      <c r="I121">
        <v>2</v>
      </c>
      <c r="J121">
        <v>2</v>
      </c>
      <c r="K121">
        <v>1</v>
      </c>
      <c r="L121">
        <v>1</v>
      </c>
      <c r="M121">
        <v>1</v>
      </c>
      <c r="N121" s="37">
        <v>2</v>
      </c>
      <c r="O121">
        <v>2</v>
      </c>
      <c r="P121">
        <v>2</v>
      </c>
      <c r="Q121">
        <v>2</v>
      </c>
      <c r="R121">
        <v>2</v>
      </c>
      <c r="S121">
        <v>1</v>
      </c>
      <c r="T121">
        <v>1</v>
      </c>
      <c r="U121">
        <v>1</v>
      </c>
      <c r="V121">
        <v>2</v>
      </c>
      <c r="W121">
        <v>1</v>
      </c>
      <c r="X121">
        <v>1</v>
      </c>
      <c r="Y121" s="2">
        <f t="shared" si="2"/>
        <v>30</v>
      </c>
      <c r="Z121" s="3">
        <f t="shared" si="3"/>
        <v>1.5</v>
      </c>
      <c r="AA121" s="1"/>
      <c r="AB121" s="2" t="s">
        <v>520</v>
      </c>
      <c r="AC121">
        <v>15</v>
      </c>
      <c r="AD121" t="s">
        <v>514</v>
      </c>
      <c r="AE121">
        <v>10</v>
      </c>
      <c r="AF121" t="s">
        <v>507</v>
      </c>
      <c r="AG121" s="3">
        <v>3</v>
      </c>
      <c r="AH121" s="1" t="s">
        <v>440</v>
      </c>
    </row>
    <row r="122" spans="1:34" x14ac:dyDescent="0.3">
      <c r="A122" s="30">
        <v>132</v>
      </c>
      <c r="B122" s="1" t="s">
        <v>440</v>
      </c>
      <c r="C122" s="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 s="37">
        <v>2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2</v>
      </c>
      <c r="U122">
        <v>1</v>
      </c>
      <c r="V122">
        <v>1</v>
      </c>
      <c r="W122">
        <v>1</v>
      </c>
      <c r="X122">
        <v>1</v>
      </c>
      <c r="Y122" s="2">
        <f t="shared" si="2"/>
        <v>21</v>
      </c>
      <c r="Z122" s="3">
        <f t="shared" si="3"/>
        <v>1.05</v>
      </c>
      <c r="AA122" s="1"/>
      <c r="AB122" s="2" t="s">
        <v>513</v>
      </c>
      <c r="AC122">
        <v>9</v>
      </c>
      <c r="AD122" t="s">
        <v>520</v>
      </c>
      <c r="AE122">
        <v>15</v>
      </c>
      <c r="AF122" t="s">
        <v>505</v>
      </c>
      <c r="AG122" s="3">
        <v>1</v>
      </c>
      <c r="AH122" s="1" t="s">
        <v>440</v>
      </c>
    </row>
    <row r="123" spans="1:34" x14ac:dyDescent="0.3">
      <c r="A123" s="30">
        <v>133</v>
      </c>
      <c r="B123" s="1" t="s">
        <v>440</v>
      </c>
      <c r="C123" s="2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2</v>
      </c>
      <c r="L123">
        <v>1</v>
      </c>
      <c r="M123">
        <v>1</v>
      </c>
      <c r="N123" s="37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Y123" s="2">
        <f t="shared" si="2"/>
        <v>22</v>
      </c>
      <c r="Z123" s="3">
        <f t="shared" si="3"/>
        <v>1.1000000000000001</v>
      </c>
      <c r="AA123" s="1"/>
      <c r="AB123" s="2" t="s">
        <v>520</v>
      </c>
      <c r="AC123">
        <v>15</v>
      </c>
      <c r="AD123" t="s">
        <v>513</v>
      </c>
      <c r="AE123">
        <v>9</v>
      </c>
      <c r="AF123" t="s">
        <v>507</v>
      </c>
      <c r="AG123" s="3">
        <v>3</v>
      </c>
      <c r="AH123" s="1" t="s">
        <v>440</v>
      </c>
    </row>
    <row r="124" spans="1:34" x14ac:dyDescent="0.3">
      <c r="A124" s="30">
        <v>134</v>
      </c>
      <c r="B124" s="1" t="s">
        <v>440</v>
      </c>
      <c r="C124" s="2">
        <v>1</v>
      </c>
      <c r="D124">
        <v>1</v>
      </c>
      <c r="E124">
        <v>1</v>
      </c>
      <c r="F124">
        <v>1</v>
      </c>
      <c r="G124">
        <v>2</v>
      </c>
      <c r="H124">
        <v>2</v>
      </c>
      <c r="I124">
        <v>1</v>
      </c>
      <c r="J124">
        <v>2</v>
      </c>
      <c r="K124">
        <v>1</v>
      </c>
      <c r="L124">
        <v>1</v>
      </c>
      <c r="M124">
        <v>1</v>
      </c>
      <c r="N124" s="37">
        <v>2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2</v>
      </c>
      <c r="V124">
        <v>1</v>
      </c>
      <c r="W124">
        <v>1</v>
      </c>
      <c r="X124">
        <v>1</v>
      </c>
      <c r="Y124" s="2">
        <f t="shared" si="2"/>
        <v>24</v>
      </c>
      <c r="Z124" s="3">
        <f t="shared" si="3"/>
        <v>1.2</v>
      </c>
      <c r="AA124" s="1"/>
      <c r="AB124" s="2" t="s">
        <v>513</v>
      </c>
      <c r="AC124">
        <v>9</v>
      </c>
      <c r="AD124" t="s">
        <v>514</v>
      </c>
      <c r="AE124">
        <v>10</v>
      </c>
      <c r="AF124" t="s">
        <v>505</v>
      </c>
      <c r="AG124" s="3">
        <v>1</v>
      </c>
      <c r="AH124" s="1" t="s">
        <v>440</v>
      </c>
    </row>
    <row r="125" spans="1:34" x14ac:dyDescent="0.3">
      <c r="A125" s="30">
        <v>135</v>
      </c>
      <c r="B125" s="1" t="s">
        <v>440</v>
      </c>
      <c r="C125" s="2">
        <v>1</v>
      </c>
      <c r="D125">
        <v>1</v>
      </c>
      <c r="E125">
        <v>1</v>
      </c>
      <c r="F125">
        <v>1</v>
      </c>
      <c r="G125">
        <v>2</v>
      </c>
      <c r="H125">
        <v>2</v>
      </c>
      <c r="I125">
        <v>1</v>
      </c>
      <c r="J125">
        <v>2</v>
      </c>
      <c r="K125">
        <v>2</v>
      </c>
      <c r="L125">
        <v>1</v>
      </c>
      <c r="M125">
        <v>1</v>
      </c>
      <c r="N125" s="37">
        <v>2</v>
      </c>
      <c r="O125">
        <v>2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2</v>
      </c>
      <c r="V125">
        <v>2</v>
      </c>
      <c r="W125">
        <v>1</v>
      </c>
      <c r="X125">
        <v>1</v>
      </c>
      <c r="Y125" s="2">
        <f t="shared" si="2"/>
        <v>27</v>
      </c>
      <c r="Z125" s="3">
        <f t="shared" si="3"/>
        <v>1.35</v>
      </c>
      <c r="AA125" s="1"/>
      <c r="AB125" s="2" t="s">
        <v>506</v>
      </c>
      <c r="AC125">
        <v>2</v>
      </c>
      <c r="AD125" t="s">
        <v>507</v>
      </c>
      <c r="AE125">
        <v>3</v>
      </c>
      <c r="AF125" t="s">
        <v>521</v>
      </c>
      <c r="AG125" s="3">
        <v>16</v>
      </c>
      <c r="AH125" s="1" t="s">
        <v>440</v>
      </c>
    </row>
    <row r="126" spans="1:34" x14ac:dyDescent="0.3">
      <c r="A126" s="30">
        <v>136</v>
      </c>
      <c r="B126" s="1" t="s">
        <v>440</v>
      </c>
      <c r="C126" s="2">
        <v>1</v>
      </c>
      <c r="D126">
        <v>1</v>
      </c>
      <c r="E126">
        <v>1</v>
      </c>
      <c r="F126">
        <v>1</v>
      </c>
      <c r="G126">
        <v>1</v>
      </c>
      <c r="H126">
        <v>2</v>
      </c>
      <c r="I126">
        <v>2</v>
      </c>
      <c r="J126">
        <v>1</v>
      </c>
      <c r="K126">
        <v>2</v>
      </c>
      <c r="L126">
        <v>1</v>
      </c>
      <c r="M126">
        <v>1</v>
      </c>
      <c r="N126" s="37">
        <v>2</v>
      </c>
      <c r="O126">
        <v>1</v>
      </c>
      <c r="P126">
        <v>1</v>
      </c>
      <c r="Q126">
        <v>1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 s="2">
        <f t="shared" si="2"/>
        <v>24</v>
      </c>
      <c r="Z126" s="3">
        <f t="shared" si="3"/>
        <v>1.2</v>
      </c>
      <c r="AA126" s="1"/>
      <c r="AB126" s="2" t="s">
        <v>520</v>
      </c>
      <c r="AC126">
        <v>15</v>
      </c>
      <c r="AD126" t="s">
        <v>513</v>
      </c>
      <c r="AE126">
        <v>9</v>
      </c>
      <c r="AF126" t="s">
        <v>507</v>
      </c>
      <c r="AG126" s="3">
        <v>3</v>
      </c>
      <c r="AH126" s="1" t="s">
        <v>440</v>
      </c>
    </row>
    <row r="127" spans="1:34" x14ac:dyDescent="0.3">
      <c r="A127" s="30">
        <v>137</v>
      </c>
      <c r="B127" s="1" t="s">
        <v>440</v>
      </c>
      <c r="C127" s="2">
        <v>1</v>
      </c>
      <c r="D127">
        <v>1</v>
      </c>
      <c r="E127">
        <v>1</v>
      </c>
      <c r="F127">
        <v>1</v>
      </c>
      <c r="G127">
        <v>2</v>
      </c>
      <c r="H127">
        <v>1</v>
      </c>
      <c r="I127">
        <v>1</v>
      </c>
      <c r="J127">
        <v>2</v>
      </c>
      <c r="K127">
        <v>1</v>
      </c>
      <c r="L127">
        <v>1</v>
      </c>
      <c r="M127">
        <v>1</v>
      </c>
      <c r="N127" s="37">
        <v>2</v>
      </c>
      <c r="O127">
        <v>1</v>
      </c>
      <c r="P127">
        <v>2</v>
      </c>
      <c r="Q127">
        <v>1</v>
      </c>
      <c r="R127">
        <v>2</v>
      </c>
      <c r="S127">
        <v>1</v>
      </c>
      <c r="T127">
        <v>2</v>
      </c>
      <c r="U127">
        <v>2</v>
      </c>
      <c r="V127">
        <v>1</v>
      </c>
      <c r="W127">
        <v>2</v>
      </c>
      <c r="X127">
        <v>1</v>
      </c>
      <c r="Y127" s="2">
        <f t="shared" si="2"/>
        <v>27</v>
      </c>
      <c r="Z127" s="3">
        <f t="shared" si="3"/>
        <v>1.35</v>
      </c>
      <c r="AA127" s="1"/>
      <c r="AB127" s="2" t="s">
        <v>506</v>
      </c>
      <c r="AC127">
        <v>2</v>
      </c>
      <c r="AD127" t="s">
        <v>507</v>
      </c>
      <c r="AE127">
        <v>3</v>
      </c>
      <c r="AF127" t="s">
        <v>505</v>
      </c>
      <c r="AG127" s="3">
        <v>1</v>
      </c>
      <c r="AH127" s="1" t="s">
        <v>440</v>
      </c>
    </row>
    <row r="128" spans="1:34" x14ac:dyDescent="0.3">
      <c r="A128" s="30">
        <v>138</v>
      </c>
      <c r="B128" s="1" t="s">
        <v>440</v>
      </c>
      <c r="C128" s="2">
        <v>1</v>
      </c>
      <c r="D128">
        <v>1</v>
      </c>
      <c r="E128">
        <v>1</v>
      </c>
      <c r="F128">
        <v>1</v>
      </c>
      <c r="G128">
        <v>2</v>
      </c>
      <c r="H128">
        <v>1</v>
      </c>
      <c r="I128">
        <v>2</v>
      </c>
      <c r="J128">
        <v>1</v>
      </c>
      <c r="K128">
        <v>1</v>
      </c>
      <c r="L128">
        <v>1</v>
      </c>
      <c r="M128">
        <v>1</v>
      </c>
      <c r="N128" s="37">
        <v>2</v>
      </c>
      <c r="O128">
        <v>1</v>
      </c>
      <c r="P128">
        <v>2</v>
      </c>
      <c r="Q128">
        <v>2</v>
      </c>
      <c r="R128">
        <v>2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1</v>
      </c>
      <c r="Y128" s="2">
        <f t="shared" si="2"/>
        <v>28</v>
      </c>
      <c r="Z128" s="3">
        <f t="shared" si="3"/>
        <v>1.4</v>
      </c>
      <c r="AA128" s="1"/>
      <c r="AB128" s="2" t="s">
        <v>520</v>
      </c>
      <c r="AC128">
        <v>15</v>
      </c>
      <c r="AD128" t="s">
        <v>513</v>
      </c>
      <c r="AE128">
        <v>9</v>
      </c>
      <c r="AF128" t="s">
        <v>512</v>
      </c>
      <c r="AG128" s="3">
        <v>8</v>
      </c>
      <c r="AH128" s="1" t="s">
        <v>440</v>
      </c>
    </row>
    <row r="129" spans="1:34" x14ac:dyDescent="0.3">
      <c r="A129" s="30">
        <v>139</v>
      </c>
      <c r="B129" s="1" t="s">
        <v>440</v>
      </c>
      <c r="C129" s="2">
        <v>1</v>
      </c>
      <c r="D129">
        <v>1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1</v>
      </c>
      <c r="M129">
        <v>1</v>
      </c>
      <c r="N129" s="37">
        <v>2</v>
      </c>
      <c r="O129">
        <v>1</v>
      </c>
      <c r="P129">
        <v>1</v>
      </c>
      <c r="Q129">
        <v>2</v>
      </c>
      <c r="R129">
        <v>2</v>
      </c>
      <c r="S129">
        <v>1</v>
      </c>
      <c r="T129">
        <v>1</v>
      </c>
      <c r="U129">
        <v>2</v>
      </c>
      <c r="V129">
        <v>2</v>
      </c>
      <c r="W129">
        <v>1</v>
      </c>
      <c r="X129">
        <v>2</v>
      </c>
      <c r="Y129" s="2">
        <f t="shared" si="2"/>
        <v>32</v>
      </c>
      <c r="Z129" s="3">
        <f t="shared" si="3"/>
        <v>1.6</v>
      </c>
      <c r="AA129" s="1"/>
      <c r="AB129" s="2" t="s">
        <v>505</v>
      </c>
      <c r="AC129">
        <v>1</v>
      </c>
      <c r="AD129" t="s">
        <v>521</v>
      </c>
      <c r="AE129">
        <v>16</v>
      </c>
      <c r="AF129" t="s">
        <v>513</v>
      </c>
      <c r="AG129" s="3">
        <v>9</v>
      </c>
      <c r="AH129" s="1" t="s">
        <v>440</v>
      </c>
    </row>
    <row r="130" spans="1:34" x14ac:dyDescent="0.3">
      <c r="A130" s="30">
        <v>140</v>
      </c>
      <c r="B130" s="1" t="s">
        <v>440</v>
      </c>
      <c r="C130" s="2">
        <v>1</v>
      </c>
      <c r="D130">
        <v>2</v>
      </c>
      <c r="E130">
        <v>2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1</v>
      </c>
      <c r="N130" s="37">
        <v>2</v>
      </c>
      <c r="O130">
        <v>1</v>
      </c>
      <c r="P130">
        <v>1</v>
      </c>
      <c r="Q130">
        <v>2</v>
      </c>
      <c r="R130">
        <v>2</v>
      </c>
      <c r="S130">
        <v>1</v>
      </c>
      <c r="T130">
        <v>1</v>
      </c>
      <c r="U130">
        <v>1</v>
      </c>
      <c r="V130">
        <v>2</v>
      </c>
      <c r="W130">
        <v>1</v>
      </c>
      <c r="X130">
        <v>2</v>
      </c>
      <c r="Y130" s="2">
        <f t="shared" si="2"/>
        <v>33</v>
      </c>
      <c r="Z130" s="3">
        <f t="shared" si="3"/>
        <v>1.65</v>
      </c>
      <c r="AA130" s="1"/>
      <c r="AB130" s="2" t="s">
        <v>930</v>
      </c>
      <c r="AC130">
        <v>0</v>
      </c>
      <c r="AD130" t="s">
        <v>931</v>
      </c>
      <c r="AE130">
        <v>0</v>
      </c>
      <c r="AF130" t="s">
        <v>932</v>
      </c>
      <c r="AG130" s="3">
        <v>0</v>
      </c>
      <c r="AH130" s="1" t="s">
        <v>440</v>
      </c>
    </row>
    <row r="131" spans="1:34" x14ac:dyDescent="0.3">
      <c r="A131" s="30">
        <v>141</v>
      </c>
      <c r="B131" s="1" t="s">
        <v>440</v>
      </c>
      <c r="C131" s="2">
        <v>1</v>
      </c>
      <c r="D131">
        <v>1</v>
      </c>
      <c r="E131">
        <v>1</v>
      </c>
      <c r="F131">
        <v>1</v>
      </c>
      <c r="G131">
        <v>2</v>
      </c>
      <c r="H131">
        <v>2</v>
      </c>
      <c r="I131">
        <v>2</v>
      </c>
      <c r="J131">
        <v>1</v>
      </c>
      <c r="K131">
        <v>1</v>
      </c>
      <c r="L131">
        <v>1</v>
      </c>
      <c r="M131">
        <v>1</v>
      </c>
      <c r="N131" s="37">
        <v>2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 s="2">
        <f t="shared" si="2"/>
        <v>23</v>
      </c>
      <c r="Z131" s="3">
        <f t="shared" si="3"/>
        <v>1.1499999999999999</v>
      </c>
      <c r="AA131" s="1"/>
      <c r="AB131" s="2" t="s">
        <v>521</v>
      </c>
      <c r="AC131">
        <v>16</v>
      </c>
      <c r="AD131" t="s">
        <v>520</v>
      </c>
      <c r="AE131">
        <v>15</v>
      </c>
      <c r="AF131" t="s">
        <v>519</v>
      </c>
      <c r="AG131" s="3">
        <v>14</v>
      </c>
      <c r="AH131" s="1" t="s">
        <v>440</v>
      </c>
    </row>
    <row r="132" spans="1:34" x14ac:dyDescent="0.3">
      <c r="A132" s="30">
        <v>143</v>
      </c>
      <c r="B132" s="1" t="s">
        <v>440</v>
      </c>
      <c r="C132" s="2">
        <v>1</v>
      </c>
      <c r="D132">
        <v>1</v>
      </c>
      <c r="E132">
        <v>2</v>
      </c>
      <c r="F132">
        <v>1</v>
      </c>
      <c r="G132">
        <v>2</v>
      </c>
      <c r="H132">
        <v>2</v>
      </c>
      <c r="I132">
        <v>2</v>
      </c>
      <c r="J132">
        <v>1</v>
      </c>
      <c r="K132">
        <v>1</v>
      </c>
      <c r="L132">
        <v>1</v>
      </c>
      <c r="M132">
        <v>1</v>
      </c>
      <c r="N132" s="37">
        <v>2</v>
      </c>
      <c r="O132">
        <v>2</v>
      </c>
      <c r="P132">
        <v>2</v>
      </c>
      <c r="Q132">
        <v>2</v>
      </c>
      <c r="R132">
        <v>2</v>
      </c>
      <c r="S132">
        <v>1</v>
      </c>
      <c r="T132">
        <v>1</v>
      </c>
      <c r="U132">
        <v>2</v>
      </c>
      <c r="V132">
        <v>2</v>
      </c>
      <c r="W132">
        <v>2</v>
      </c>
      <c r="X132">
        <v>1</v>
      </c>
      <c r="Y132" s="2">
        <f t="shared" ref="Y132:Y178" si="4">SUM(D132,E132,F132,G132,H132,I132,J132,K132,L132,M132,O132,P132,Q132,R132,S132,T132,U132,V132,W132,X132)</f>
        <v>31</v>
      </c>
      <c r="Z132" s="3">
        <f t="shared" ref="Z132:Z178" si="5">ROUND((Y132/20), 2)</f>
        <v>1.55</v>
      </c>
      <c r="AA132" s="1"/>
      <c r="AB132" s="2" t="s">
        <v>520</v>
      </c>
      <c r="AC132">
        <v>15</v>
      </c>
      <c r="AD132" t="s">
        <v>938</v>
      </c>
      <c r="AE132">
        <v>0</v>
      </c>
      <c r="AF132" t="s">
        <v>507</v>
      </c>
      <c r="AG132" s="3">
        <v>3</v>
      </c>
      <c r="AH132" s="1" t="s">
        <v>440</v>
      </c>
    </row>
    <row r="133" spans="1:34" x14ac:dyDescent="0.3">
      <c r="A133" s="30">
        <v>144</v>
      </c>
      <c r="B133" s="1" t="s">
        <v>440</v>
      </c>
      <c r="C133" s="2">
        <v>1</v>
      </c>
      <c r="D133">
        <v>1</v>
      </c>
      <c r="E133">
        <v>1</v>
      </c>
      <c r="F133">
        <v>1</v>
      </c>
      <c r="G133">
        <v>1</v>
      </c>
      <c r="H133">
        <v>2</v>
      </c>
      <c r="I133">
        <v>1</v>
      </c>
      <c r="J133">
        <v>1</v>
      </c>
      <c r="K133">
        <v>1</v>
      </c>
      <c r="L133">
        <v>1</v>
      </c>
      <c r="M133">
        <v>1</v>
      </c>
      <c r="N133" s="37">
        <v>2</v>
      </c>
      <c r="O133">
        <v>1</v>
      </c>
      <c r="P133">
        <v>1</v>
      </c>
      <c r="Q133">
        <v>1</v>
      </c>
      <c r="R133">
        <v>2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 s="2">
        <f t="shared" si="4"/>
        <v>22</v>
      </c>
      <c r="Z133" s="3">
        <f t="shared" si="5"/>
        <v>1.1000000000000001</v>
      </c>
      <c r="AA133" s="1"/>
      <c r="AB133" s="32" t="s">
        <v>668</v>
      </c>
      <c r="AC133" s="31" t="s">
        <v>668</v>
      </c>
      <c r="AD133" s="31" t="s">
        <v>668</v>
      </c>
      <c r="AE133" s="31" t="s">
        <v>668</v>
      </c>
      <c r="AF133" s="31" t="s">
        <v>668</v>
      </c>
      <c r="AG133" s="33" t="s">
        <v>668</v>
      </c>
      <c r="AH133" s="1" t="s">
        <v>440</v>
      </c>
    </row>
    <row r="134" spans="1:34" x14ac:dyDescent="0.3">
      <c r="A134" s="30">
        <v>145</v>
      </c>
      <c r="B134" s="1" t="s">
        <v>440</v>
      </c>
      <c r="C134" s="32">
        <v>1</v>
      </c>
      <c r="D134" s="31">
        <v>1</v>
      </c>
      <c r="E134" s="31">
        <v>1</v>
      </c>
      <c r="F134" s="31">
        <v>1</v>
      </c>
      <c r="G134" s="31">
        <v>2</v>
      </c>
      <c r="H134" s="31">
        <v>2</v>
      </c>
      <c r="I134" s="31">
        <v>2</v>
      </c>
      <c r="J134" s="31">
        <v>1</v>
      </c>
      <c r="K134" s="31">
        <v>2</v>
      </c>
      <c r="L134" s="31" t="s">
        <v>668</v>
      </c>
      <c r="M134" s="31">
        <v>1</v>
      </c>
      <c r="N134" s="31">
        <v>2</v>
      </c>
      <c r="O134" s="31">
        <v>2</v>
      </c>
      <c r="P134" s="31">
        <v>2</v>
      </c>
      <c r="Q134" s="31">
        <v>2</v>
      </c>
      <c r="R134" s="31">
        <v>1</v>
      </c>
      <c r="S134" s="31">
        <v>1</v>
      </c>
      <c r="T134" s="31">
        <v>1</v>
      </c>
      <c r="U134" s="31">
        <v>2</v>
      </c>
      <c r="V134" s="31">
        <v>2</v>
      </c>
      <c r="W134" s="31">
        <v>2</v>
      </c>
      <c r="X134" s="31">
        <v>2</v>
      </c>
      <c r="Y134" s="32">
        <f t="shared" si="4"/>
        <v>30</v>
      </c>
      <c r="Z134" s="33">
        <f t="shared" si="5"/>
        <v>1.5</v>
      </c>
      <c r="AA134" s="1"/>
      <c r="AB134" s="2" t="s">
        <v>507</v>
      </c>
      <c r="AC134">
        <v>3</v>
      </c>
      <c r="AD134" t="s">
        <v>506</v>
      </c>
      <c r="AE134">
        <v>2</v>
      </c>
      <c r="AF134" t="s">
        <v>943</v>
      </c>
      <c r="AG134" s="3">
        <v>0</v>
      </c>
      <c r="AH134" s="1" t="s">
        <v>440</v>
      </c>
    </row>
    <row r="135" spans="1:34" x14ac:dyDescent="0.3">
      <c r="A135" s="30">
        <v>146</v>
      </c>
      <c r="B135" s="1" t="s">
        <v>440</v>
      </c>
      <c r="C135" s="2">
        <v>1</v>
      </c>
      <c r="D135">
        <v>1</v>
      </c>
      <c r="E135">
        <v>1</v>
      </c>
      <c r="F135">
        <v>1</v>
      </c>
      <c r="G135">
        <v>1</v>
      </c>
      <c r="H135">
        <v>2</v>
      </c>
      <c r="I135">
        <v>2</v>
      </c>
      <c r="J135">
        <v>1</v>
      </c>
      <c r="K135">
        <v>1</v>
      </c>
      <c r="L135">
        <v>1</v>
      </c>
      <c r="M135">
        <v>1</v>
      </c>
      <c r="N135" s="37">
        <v>2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2</v>
      </c>
      <c r="U135">
        <v>1</v>
      </c>
      <c r="V135">
        <v>2</v>
      </c>
      <c r="W135">
        <v>1</v>
      </c>
      <c r="X135">
        <v>1</v>
      </c>
      <c r="Y135" s="2">
        <f t="shared" si="4"/>
        <v>24</v>
      </c>
      <c r="Z135" s="3">
        <f t="shared" si="5"/>
        <v>1.2</v>
      </c>
      <c r="AA135" s="1"/>
      <c r="AB135" s="2" t="s">
        <v>507</v>
      </c>
      <c r="AC135">
        <v>3</v>
      </c>
      <c r="AD135" t="s">
        <v>946</v>
      </c>
      <c r="AE135">
        <v>0</v>
      </c>
      <c r="AF135" t="s">
        <v>947</v>
      </c>
      <c r="AG135" s="3">
        <v>0</v>
      </c>
      <c r="AH135" s="1" t="s">
        <v>440</v>
      </c>
    </row>
    <row r="136" spans="1:34" x14ac:dyDescent="0.3">
      <c r="A136" s="30">
        <v>147</v>
      </c>
      <c r="B136" s="1" t="s">
        <v>440</v>
      </c>
      <c r="C136" s="2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 s="37">
        <v>2</v>
      </c>
      <c r="O136">
        <v>1</v>
      </c>
      <c r="P136">
        <v>1</v>
      </c>
      <c r="Q136">
        <v>2</v>
      </c>
      <c r="R136">
        <v>2</v>
      </c>
      <c r="S136">
        <v>1</v>
      </c>
      <c r="T136">
        <v>1</v>
      </c>
      <c r="U136">
        <v>2</v>
      </c>
      <c r="V136">
        <v>2</v>
      </c>
      <c r="W136">
        <v>2</v>
      </c>
      <c r="X136">
        <v>1</v>
      </c>
      <c r="Y136" s="2">
        <f t="shared" si="4"/>
        <v>25</v>
      </c>
      <c r="Z136" s="3">
        <f t="shared" si="5"/>
        <v>1.25</v>
      </c>
      <c r="AA136" s="1"/>
      <c r="AB136" s="2" t="s">
        <v>506</v>
      </c>
      <c r="AC136">
        <v>2</v>
      </c>
      <c r="AD136" t="s">
        <v>513</v>
      </c>
      <c r="AE136">
        <v>9</v>
      </c>
      <c r="AF136" t="s">
        <v>517</v>
      </c>
      <c r="AG136" s="3">
        <v>12</v>
      </c>
      <c r="AH136" s="1" t="s">
        <v>440</v>
      </c>
    </row>
    <row r="137" spans="1:34" x14ac:dyDescent="0.3">
      <c r="A137" s="30">
        <v>148</v>
      </c>
      <c r="B137" s="1" t="s">
        <v>440</v>
      </c>
      <c r="C137" s="2">
        <v>1</v>
      </c>
      <c r="D137">
        <v>1</v>
      </c>
      <c r="E137">
        <v>1</v>
      </c>
      <c r="F137">
        <v>1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1</v>
      </c>
      <c r="N137" s="37">
        <v>2</v>
      </c>
      <c r="O137">
        <v>1</v>
      </c>
      <c r="P137">
        <v>2</v>
      </c>
      <c r="Q137">
        <v>1</v>
      </c>
      <c r="R137">
        <v>2</v>
      </c>
      <c r="S137">
        <v>1</v>
      </c>
      <c r="T137">
        <v>1</v>
      </c>
      <c r="U137">
        <v>2</v>
      </c>
      <c r="V137">
        <v>2</v>
      </c>
      <c r="W137">
        <v>2</v>
      </c>
      <c r="X137">
        <v>2</v>
      </c>
      <c r="Y137" s="2">
        <f t="shared" si="4"/>
        <v>32</v>
      </c>
      <c r="Z137" s="3">
        <f t="shared" si="5"/>
        <v>1.6</v>
      </c>
      <c r="AA137" s="1"/>
      <c r="AB137" s="2" t="s">
        <v>505</v>
      </c>
      <c r="AC137">
        <v>1</v>
      </c>
      <c r="AD137" t="s">
        <v>507</v>
      </c>
      <c r="AE137">
        <v>3</v>
      </c>
      <c r="AF137" t="s">
        <v>506</v>
      </c>
      <c r="AG137" s="3">
        <v>2</v>
      </c>
      <c r="AH137" s="1" t="s">
        <v>440</v>
      </c>
    </row>
    <row r="138" spans="1:34" x14ac:dyDescent="0.3">
      <c r="A138" s="30">
        <v>149</v>
      </c>
      <c r="B138" s="1" t="s">
        <v>440</v>
      </c>
      <c r="C138" s="2">
        <v>1</v>
      </c>
      <c r="D138">
        <v>1</v>
      </c>
      <c r="E138">
        <v>2</v>
      </c>
      <c r="F138">
        <v>1</v>
      </c>
      <c r="G138">
        <v>2</v>
      </c>
      <c r="H138">
        <v>2</v>
      </c>
      <c r="I138">
        <v>2</v>
      </c>
      <c r="J138">
        <v>2</v>
      </c>
      <c r="K138">
        <v>1</v>
      </c>
      <c r="L138">
        <v>1</v>
      </c>
      <c r="M138">
        <v>1</v>
      </c>
      <c r="N138" s="37">
        <v>2</v>
      </c>
      <c r="O138">
        <v>2</v>
      </c>
      <c r="P138">
        <v>2</v>
      </c>
      <c r="Q138">
        <v>2</v>
      </c>
      <c r="R138">
        <v>2</v>
      </c>
      <c r="S138">
        <v>1</v>
      </c>
      <c r="T138">
        <v>2</v>
      </c>
      <c r="U138">
        <v>2</v>
      </c>
      <c r="V138">
        <v>2</v>
      </c>
      <c r="W138">
        <v>2</v>
      </c>
      <c r="X138">
        <v>2</v>
      </c>
      <c r="Y138" s="2">
        <f t="shared" si="4"/>
        <v>34</v>
      </c>
      <c r="Z138" s="3">
        <f t="shared" si="5"/>
        <v>1.7</v>
      </c>
      <c r="AA138" s="1"/>
      <c r="AB138" s="2" t="s">
        <v>520</v>
      </c>
      <c r="AC138">
        <v>15</v>
      </c>
      <c r="AD138" t="s">
        <v>507</v>
      </c>
      <c r="AE138">
        <v>3</v>
      </c>
      <c r="AF138" t="s">
        <v>513</v>
      </c>
      <c r="AG138" s="3">
        <v>9</v>
      </c>
      <c r="AH138" s="1" t="s">
        <v>440</v>
      </c>
    </row>
    <row r="139" spans="1:34" x14ac:dyDescent="0.3">
      <c r="A139" s="30">
        <v>150</v>
      </c>
      <c r="B139" s="1" t="s">
        <v>440</v>
      </c>
      <c r="C139" s="2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 s="37">
        <v>2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2</v>
      </c>
      <c r="V139">
        <v>1</v>
      </c>
      <c r="W139">
        <v>1</v>
      </c>
      <c r="X139">
        <v>1</v>
      </c>
      <c r="Y139" s="2">
        <f t="shared" si="4"/>
        <v>21</v>
      </c>
      <c r="Z139" s="3">
        <f t="shared" si="5"/>
        <v>1.05</v>
      </c>
      <c r="AA139" s="1"/>
      <c r="AB139" s="2" t="s">
        <v>513</v>
      </c>
      <c r="AC139">
        <v>9</v>
      </c>
      <c r="AD139" t="s">
        <v>518</v>
      </c>
      <c r="AE139">
        <v>13</v>
      </c>
      <c r="AF139" t="s">
        <v>505</v>
      </c>
      <c r="AG139" s="3">
        <v>1</v>
      </c>
      <c r="AH139" s="1" t="s">
        <v>440</v>
      </c>
    </row>
    <row r="140" spans="1:34" x14ac:dyDescent="0.3">
      <c r="A140" s="30">
        <v>151</v>
      </c>
      <c r="B140" s="1" t="s">
        <v>440</v>
      </c>
      <c r="C140" s="2">
        <v>1</v>
      </c>
      <c r="D140">
        <v>1</v>
      </c>
      <c r="E140">
        <v>1</v>
      </c>
      <c r="F140">
        <v>1</v>
      </c>
      <c r="G140">
        <v>2</v>
      </c>
      <c r="H140">
        <v>2</v>
      </c>
      <c r="I140">
        <v>1</v>
      </c>
      <c r="J140">
        <v>2</v>
      </c>
      <c r="K140">
        <v>1</v>
      </c>
      <c r="L140">
        <v>1</v>
      </c>
      <c r="M140">
        <v>1</v>
      </c>
      <c r="N140" s="37">
        <v>2</v>
      </c>
      <c r="O140">
        <v>2</v>
      </c>
      <c r="P140">
        <v>1</v>
      </c>
      <c r="Q140">
        <v>2</v>
      </c>
      <c r="R140">
        <v>1</v>
      </c>
      <c r="S140">
        <v>2</v>
      </c>
      <c r="T140">
        <v>2</v>
      </c>
      <c r="U140">
        <v>1</v>
      </c>
      <c r="V140">
        <v>1</v>
      </c>
      <c r="W140">
        <v>2</v>
      </c>
      <c r="X140">
        <v>2</v>
      </c>
      <c r="Y140" s="2">
        <f t="shared" si="4"/>
        <v>29</v>
      </c>
      <c r="Z140" s="3">
        <f t="shared" si="5"/>
        <v>1.45</v>
      </c>
      <c r="AA140" s="1"/>
      <c r="AB140" s="2" t="s">
        <v>680</v>
      </c>
      <c r="AC140">
        <v>0</v>
      </c>
      <c r="AD140" t="s">
        <v>520</v>
      </c>
      <c r="AE140">
        <v>15</v>
      </c>
      <c r="AF140" t="s">
        <v>505</v>
      </c>
      <c r="AG140" s="3">
        <v>1</v>
      </c>
      <c r="AH140" s="1" t="s">
        <v>440</v>
      </c>
    </row>
    <row r="141" spans="1:34" x14ac:dyDescent="0.3">
      <c r="A141" s="30">
        <v>152</v>
      </c>
      <c r="B141" s="1" t="s">
        <v>440</v>
      </c>
      <c r="C141" s="2">
        <v>1</v>
      </c>
      <c r="D141">
        <v>2</v>
      </c>
      <c r="E141">
        <v>2</v>
      </c>
      <c r="F141">
        <v>1</v>
      </c>
      <c r="G141">
        <v>2</v>
      </c>
      <c r="H141">
        <v>2</v>
      </c>
      <c r="I141">
        <v>2</v>
      </c>
      <c r="J141">
        <v>1</v>
      </c>
      <c r="K141">
        <v>1</v>
      </c>
      <c r="L141">
        <v>1</v>
      </c>
      <c r="M141">
        <v>1</v>
      </c>
      <c r="N141" s="37">
        <v>2</v>
      </c>
      <c r="O141">
        <v>2</v>
      </c>
      <c r="P141">
        <v>1</v>
      </c>
      <c r="Q141">
        <v>2</v>
      </c>
      <c r="R141">
        <v>2</v>
      </c>
      <c r="S141">
        <v>1</v>
      </c>
      <c r="T141">
        <v>1</v>
      </c>
      <c r="U141">
        <v>2</v>
      </c>
      <c r="V141">
        <v>2</v>
      </c>
      <c r="W141">
        <v>2</v>
      </c>
      <c r="X141">
        <v>1</v>
      </c>
      <c r="Y141" s="2">
        <f t="shared" si="4"/>
        <v>31</v>
      </c>
      <c r="Z141" s="3">
        <f t="shared" si="5"/>
        <v>1.55</v>
      </c>
      <c r="AA141" s="1"/>
      <c r="AB141" s="2" t="s">
        <v>521</v>
      </c>
      <c r="AC141">
        <v>16</v>
      </c>
      <c r="AD141" t="s">
        <v>512</v>
      </c>
      <c r="AE141">
        <v>8</v>
      </c>
      <c r="AF141" t="s">
        <v>525</v>
      </c>
      <c r="AG141" s="3">
        <v>20</v>
      </c>
      <c r="AH141" s="1" t="s">
        <v>440</v>
      </c>
    </row>
    <row r="142" spans="1:34" x14ac:dyDescent="0.3">
      <c r="A142" s="30">
        <v>153</v>
      </c>
      <c r="B142" s="1" t="s">
        <v>440</v>
      </c>
      <c r="C142" s="2">
        <v>1</v>
      </c>
      <c r="D142">
        <v>1</v>
      </c>
      <c r="E142">
        <v>1</v>
      </c>
      <c r="F142">
        <v>1</v>
      </c>
      <c r="G142">
        <v>2</v>
      </c>
      <c r="H142">
        <v>2</v>
      </c>
      <c r="I142">
        <v>2</v>
      </c>
      <c r="J142">
        <v>1</v>
      </c>
      <c r="K142">
        <v>1</v>
      </c>
      <c r="L142">
        <v>1</v>
      </c>
      <c r="M142">
        <v>1</v>
      </c>
      <c r="N142" s="37">
        <v>2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2</v>
      </c>
      <c r="W142">
        <v>1</v>
      </c>
      <c r="X142">
        <v>1</v>
      </c>
      <c r="Y142" s="2">
        <f t="shared" si="4"/>
        <v>25</v>
      </c>
      <c r="Z142" s="3">
        <f t="shared" si="5"/>
        <v>1.25</v>
      </c>
      <c r="AA142" s="1"/>
      <c r="AB142" s="2" t="s">
        <v>507</v>
      </c>
      <c r="AC142">
        <v>3</v>
      </c>
      <c r="AD142" t="s">
        <v>521</v>
      </c>
      <c r="AE142">
        <v>16</v>
      </c>
      <c r="AF142" t="s">
        <v>520</v>
      </c>
      <c r="AG142" s="3">
        <v>15</v>
      </c>
      <c r="AH142" s="1" t="s">
        <v>440</v>
      </c>
    </row>
    <row r="143" spans="1:34" x14ac:dyDescent="0.3">
      <c r="A143" s="30">
        <v>154</v>
      </c>
      <c r="B143" s="1" t="s">
        <v>440</v>
      </c>
      <c r="C143" s="2">
        <v>1</v>
      </c>
      <c r="D143">
        <v>1</v>
      </c>
      <c r="E143">
        <v>1</v>
      </c>
      <c r="F143">
        <v>1</v>
      </c>
      <c r="G143">
        <v>2</v>
      </c>
      <c r="H143">
        <v>2</v>
      </c>
      <c r="I143">
        <v>2</v>
      </c>
      <c r="J143">
        <v>1</v>
      </c>
      <c r="K143">
        <v>1</v>
      </c>
      <c r="L143">
        <v>1</v>
      </c>
      <c r="M143">
        <v>1</v>
      </c>
      <c r="N143" s="37">
        <v>2</v>
      </c>
      <c r="O143">
        <v>1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2</v>
      </c>
      <c r="V143">
        <v>2</v>
      </c>
      <c r="W143">
        <v>2</v>
      </c>
      <c r="X143">
        <v>2</v>
      </c>
      <c r="Y143" s="2">
        <f t="shared" si="4"/>
        <v>31</v>
      </c>
      <c r="Z143" s="3">
        <f t="shared" si="5"/>
        <v>1.55</v>
      </c>
      <c r="AA143" s="1"/>
      <c r="AB143" s="2" t="s">
        <v>505</v>
      </c>
      <c r="AC143">
        <v>1</v>
      </c>
      <c r="AD143" t="s">
        <v>506</v>
      </c>
      <c r="AE143">
        <v>2</v>
      </c>
      <c r="AF143" t="s">
        <v>507</v>
      </c>
      <c r="AG143" s="3">
        <v>3</v>
      </c>
      <c r="AH143" s="1" t="s">
        <v>440</v>
      </c>
    </row>
    <row r="144" spans="1:34" x14ac:dyDescent="0.3">
      <c r="A144" s="30">
        <v>156</v>
      </c>
      <c r="B144" s="1" t="s">
        <v>440</v>
      </c>
      <c r="C144" s="2">
        <v>1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2</v>
      </c>
      <c r="J144">
        <v>1</v>
      </c>
      <c r="K144">
        <v>2</v>
      </c>
      <c r="L144">
        <v>1</v>
      </c>
      <c r="M144">
        <v>1</v>
      </c>
      <c r="N144" s="37">
        <v>2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2</v>
      </c>
      <c r="U144">
        <v>1</v>
      </c>
      <c r="V144">
        <v>2</v>
      </c>
      <c r="W144">
        <v>1</v>
      </c>
      <c r="X144">
        <v>1</v>
      </c>
      <c r="Y144" s="2">
        <f t="shared" si="4"/>
        <v>25</v>
      </c>
      <c r="Z144" s="3">
        <f t="shared" si="5"/>
        <v>1.25</v>
      </c>
      <c r="AA144" s="1"/>
      <c r="AB144" s="2" t="s">
        <v>506</v>
      </c>
      <c r="AC144">
        <v>2</v>
      </c>
      <c r="AD144" t="s">
        <v>507</v>
      </c>
      <c r="AE144">
        <v>3</v>
      </c>
      <c r="AF144" t="s">
        <v>521</v>
      </c>
      <c r="AG144" s="3">
        <v>16</v>
      </c>
      <c r="AH144" s="1" t="s">
        <v>440</v>
      </c>
    </row>
    <row r="145" spans="1:34" x14ac:dyDescent="0.3">
      <c r="A145" s="30">
        <v>157</v>
      </c>
      <c r="B145" s="1" t="s">
        <v>440</v>
      </c>
      <c r="C145" s="2">
        <v>1</v>
      </c>
      <c r="D145">
        <v>1</v>
      </c>
      <c r="E145">
        <v>2</v>
      </c>
      <c r="F145">
        <v>1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1</v>
      </c>
      <c r="M145">
        <v>1</v>
      </c>
      <c r="N145" s="37">
        <v>2</v>
      </c>
      <c r="O145">
        <v>1</v>
      </c>
      <c r="P145">
        <v>2</v>
      </c>
      <c r="Q145">
        <v>2</v>
      </c>
      <c r="R145">
        <v>2</v>
      </c>
      <c r="S145">
        <v>1</v>
      </c>
      <c r="T145">
        <v>1</v>
      </c>
      <c r="U145">
        <v>2</v>
      </c>
      <c r="V145">
        <v>2</v>
      </c>
      <c r="W145">
        <v>2</v>
      </c>
      <c r="X145">
        <v>1</v>
      </c>
      <c r="Y145" s="2">
        <f t="shared" si="4"/>
        <v>32</v>
      </c>
      <c r="Z145" s="3">
        <f t="shared" si="5"/>
        <v>1.6</v>
      </c>
      <c r="AA145" s="1"/>
      <c r="AB145" s="2" t="s">
        <v>513</v>
      </c>
      <c r="AC145">
        <v>9</v>
      </c>
      <c r="AD145" t="s">
        <v>521</v>
      </c>
      <c r="AE145">
        <v>16</v>
      </c>
      <c r="AF145" t="s">
        <v>520</v>
      </c>
      <c r="AG145" s="3">
        <v>15</v>
      </c>
      <c r="AH145" s="1" t="s">
        <v>440</v>
      </c>
    </row>
    <row r="146" spans="1:34" x14ac:dyDescent="0.3">
      <c r="A146" s="30">
        <v>158</v>
      </c>
      <c r="B146" s="1" t="s">
        <v>440</v>
      </c>
      <c r="C146" s="2">
        <v>1</v>
      </c>
      <c r="D146">
        <v>1</v>
      </c>
      <c r="E146">
        <v>2</v>
      </c>
      <c r="F146">
        <v>1</v>
      </c>
      <c r="G146">
        <v>2</v>
      </c>
      <c r="H146">
        <v>2</v>
      </c>
      <c r="I146">
        <v>1</v>
      </c>
      <c r="J146">
        <v>1</v>
      </c>
      <c r="K146">
        <v>1</v>
      </c>
      <c r="L146">
        <v>1</v>
      </c>
      <c r="M146">
        <v>1</v>
      </c>
      <c r="N146" s="37">
        <v>2</v>
      </c>
      <c r="O146">
        <v>2</v>
      </c>
      <c r="P146">
        <v>2</v>
      </c>
      <c r="Q146">
        <v>1</v>
      </c>
      <c r="R146">
        <v>1</v>
      </c>
      <c r="S146">
        <v>2</v>
      </c>
      <c r="T146">
        <v>2</v>
      </c>
      <c r="U146">
        <v>1</v>
      </c>
      <c r="V146">
        <v>2</v>
      </c>
      <c r="W146">
        <v>2</v>
      </c>
      <c r="X146">
        <v>1</v>
      </c>
      <c r="Y146" s="2">
        <f t="shared" si="4"/>
        <v>29</v>
      </c>
      <c r="Z146" s="3">
        <f t="shared" si="5"/>
        <v>1.45</v>
      </c>
      <c r="AA146" s="1"/>
      <c r="AB146" s="2" t="s">
        <v>522</v>
      </c>
      <c r="AC146">
        <v>17</v>
      </c>
      <c r="AD146" t="s">
        <v>521</v>
      </c>
      <c r="AE146">
        <v>16</v>
      </c>
      <c r="AF146" t="s">
        <v>514</v>
      </c>
      <c r="AG146" s="3">
        <v>10</v>
      </c>
      <c r="AH146" s="1" t="s">
        <v>440</v>
      </c>
    </row>
    <row r="147" spans="1:34" x14ac:dyDescent="0.3">
      <c r="A147" s="30">
        <v>159</v>
      </c>
      <c r="B147" s="1" t="s">
        <v>440</v>
      </c>
      <c r="C147" s="2">
        <v>1</v>
      </c>
      <c r="D147">
        <v>1</v>
      </c>
      <c r="E147">
        <v>2</v>
      </c>
      <c r="F147">
        <v>1</v>
      </c>
      <c r="G147">
        <v>1</v>
      </c>
      <c r="H147">
        <v>1</v>
      </c>
      <c r="I147">
        <v>2</v>
      </c>
      <c r="J147">
        <v>2</v>
      </c>
      <c r="K147">
        <v>2</v>
      </c>
      <c r="L147">
        <v>1</v>
      </c>
      <c r="M147">
        <v>1</v>
      </c>
      <c r="N147" s="37">
        <v>2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2</v>
      </c>
      <c r="V147">
        <v>1</v>
      </c>
      <c r="W147">
        <v>1</v>
      </c>
      <c r="X147">
        <v>1</v>
      </c>
      <c r="Y147" s="2">
        <f t="shared" si="4"/>
        <v>25</v>
      </c>
      <c r="Z147" s="3">
        <f t="shared" si="5"/>
        <v>1.25</v>
      </c>
      <c r="AA147" s="1"/>
      <c r="AB147" s="2" t="s">
        <v>520</v>
      </c>
      <c r="AC147">
        <v>15</v>
      </c>
      <c r="AD147" t="s">
        <v>521</v>
      </c>
      <c r="AE147">
        <v>16</v>
      </c>
      <c r="AF147" t="s">
        <v>514</v>
      </c>
      <c r="AG147" s="3">
        <v>10</v>
      </c>
      <c r="AH147" s="1" t="s">
        <v>440</v>
      </c>
    </row>
    <row r="148" spans="1:34" x14ac:dyDescent="0.3">
      <c r="A148" s="30">
        <v>160</v>
      </c>
      <c r="B148" s="1" t="s">
        <v>440</v>
      </c>
      <c r="C148" s="2">
        <v>1</v>
      </c>
      <c r="D148">
        <v>1</v>
      </c>
      <c r="E148">
        <v>1</v>
      </c>
      <c r="F148">
        <v>1</v>
      </c>
      <c r="G148">
        <v>1</v>
      </c>
      <c r="H148">
        <v>2</v>
      </c>
      <c r="I148">
        <v>1</v>
      </c>
      <c r="J148">
        <v>1</v>
      </c>
      <c r="K148">
        <v>1</v>
      </c>
      <c r="L148">
        <v>1</v>
      </c>
      <c r="M148">
        <v>1</v>
      </c>
      <c r="N148" s="37">
        <v>2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2</v>
      </c>
      <c r="U148">
        <v>2</v>
      </c>
      <c r="V148">
        <v>1</v>
      </c>
      <c r="W148">
        <v>1</v>
      </c>
      <c r="X148">
        <v>1</v>
      </c>
      <c r="Y148" s="2">
        <f t="shared" si="4"/>
        <v>23</v>
      </c>
      <c r="Z148" s="3">
        <f t="shared" si="5"/>
        <v>1.1499999999999999</v>
      </c>
      <c r="AA148" s="1"/>
      <c r="AB148" s="2" t="s">
        <v>512</v>
      </c>
      <c r="AC148">
        <v>8</v>
      </c>
      <c r="AD148" t="s">
        <v>520</v>
      </c>
      <c r="AE148">
        <v>15</v>
      </c>
      <c r="AF148" t="s">
        <v>507</v>
      </c>
      <c r="AG148" s="3">
        <v>3</v>
      </c>
      <c r="AH148" s="1" t="s">
        <v>440</v>
      </c>
    </row>
    <row r="149" spans="1:34" x14ac:dyDescent="0.3">
      <c r="A149" s="30">
        <v>161</v>
      </c>
      <c r="B149" s="1" t="s">
        <v>440</v>
      </c>
      <c r="C149" s="2">
        <v>1</v>
      </c>
      <c r="D149">
        <v>1</v>
      </c>
      <c r="E149">
        <v>1</v>
      </c>
      <c r="F149">
        <v>1</v>
      </c>
      <c r="G149">
        <v>2</v>
      </c>
      <c r="H149">
        <v>2</v>
      </c>
      <c r="I149">
        <v>2</v>
      </c>
      <c r="J149">
        <v>2</v>
      </c>
      <c r="K149">
        <v>2</v>
      </c>
      <c r="L149">
        <v>1</v>
      </c>
      <c r="M149">
        <v>1</v>
      </c>
      <c r="N149" s="37">
        <v>2</v>
      </c>
      <c r="O149">
        <v>1</v>
      </c>
      <c r="P149">
        <v>1</v>
      </c>
      <c r="Q149">
        <v>2</v>
      </c>
      <c r="R149">
        <v>2</v>
      </c>
      <c r="S149">
        <v>1</v>
      </c>
      <c r="T149">
        <v>2</v>
      </c>
      <c r="U149">
        <v>2</v>
      </c>
      <c r="V149">
        <v>2</v>
      </c>
      <c r="W149">
        <v>2</v>
      </c>
      <c r="X149">
        <v>2</v>
      </c>
      <c r="Y149" s="2">
        <f t="shared" si="4"/>
        <v>32</v>
      </c>
      <c r="Z149" s="3">
        <f t="shared" si="5"/>
        <v>1.6</v>
      </c>
      <c r="AA149" s="1"/>
      <c r="AB149" s="2" t="s">
        <v>507</v>
      </c>
      <c r="AC149">
        <v>3</v>
      </c>
      <c r="AD149" t="s">
        <v>506</v>
      </c>
      <c r="AE149">
        <v>2</v>
      </c>
      <c r="AF149" t="s">
        <v>505</v>
      </c>
      <c r="AG149" s="3">
        <v>1</v>
      </c>
      <c r="AH149" s="1" t="s">
        <v>440</v>
      </c>
    </row>
    <row r="150" spans="1:34" x14ac:dyDescent="0.3">
      <c r="A150" s="30">
        <v>162</v>
      </c>
      <c r="B150" s="1" t="s">
        <v>440</v>
      </c>
      <c r="C150" s="2">
        <v>1</v>
      </c>
      <c r="D150">
        <v>1</v>
      </c>
      <c r="E150">
        <v>2</v>
      </c>
      <c r="F150">
        <v>1</v>
      </c>
      <c r="G150">
        <v>2</v>
      </c>
      <c r="H150">
        <v>2</v>
      </c>
      <c r="I150">
        <v>2</v>
      </c>
      <c r="J150">
        <v>2</v>
      </c>
      <c r="K150">
        <v>2</v>
      </c>
      <c r="L150">
        <v>1</v>
      </c>
      <c r="M150">
        <v>1</v>
      </c>
      <c r="N150" s="37">
        <v>2</v>
      </c>
      <c r="O150">
        <v>1</v>
      </c>
      <c r="P150">
        <v>2</v>
      </c>
      <c r="Q150">
        <v>1</v>
      </c>
      <c r="R150">
        <v>2</v>
      </c>
      <c r="S150">
        <v>2</v>
      </c>
      <c r="T150">
        <v>1</v>
      </c>
      <c r="U150">
        <v>2</v>
      </c>
      <c r="V150">
        <v>1</v>
      </c>
      <c r="W150">
        <v>2</v>
      </c>
      <c r="X150">
        <v>1</v>
      </c>
      <c r="Y150" s="2">
        <f t="shared" si="4"/>
        <v>31</v>
      </c>
      <c r="Z150" s="3">
        <f t="shared" si="5"/>
        <v>1.55</v>
      </c>
      <c r="AA150" s="1"/>
      <c r="AB150" s="2" t="s">
        <v>982</v>
      </c>
      <c r="AC150">
        <v>0</v>
      </c>
      <c r="AD150" t="s">
        <v>518</v>
      </c>
      <c r="AE150">
        <v>13</v>
      </c>
      <c r="AF150" t="s">
        <v>983</v>
      </c>
      <c r="AG150" s="3">
        <v>0</v>
      </c>
      <c r="AH150" s="1" t="s">
        <v>440</v>
      </c>
    </row>
    <row r="151" spans="1:34" x14ac:dyDescent="0.3">
      <c r="A151" s="30">
        <v>163</v>
      </c>
      <c r="B151" s="1" t="s">
        <v>440</v>
      </c>
      <c r="C151" s="2">
        <v>1</v>
      </c>
      <c r="D151">
        <v>1</v>
      </c>
      <c r="E151">
        <v>1</v>
      </c>
      <c r="F151">
        <v>1</v>
      </c>
      <c r="G151">
        <v>1</v>
      </c>
      <c r="H151">
        <v>2</v>
      </c>
      <c r="I151">
        <v>1</v>
      </c>
      <c r="J151">
        <v>2</v>
      </c>
      <c r="K151">
        <v>1</v>
      </c>
      <c r="L151">
        <v>1</v>
      </c>
      <c r="M151">
        <v>1</v>
      </c>
      <c r="N151" s="37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 s="2">
        <f t="shared" si="4"/>
        <v>23</v>
      </c>
      <c r="Z151" s="3">
        <f t="shared" si="5"/>
        <v>1.1499999999999999</v>
      </c>
      <c r="AA151" s="1"/>
      <c r="AB151" s="2" t="s">
        <v>513</v>
      </c>
      <c r="AC151">
        <v>9</v>
      </c>
      <c r="AD151" t="s">
        <v>507</v>
      </c>
      <c r="AE151">
        <v>3</v>
      </c>
      <c r="AF151" t="s">
        <v>525</v>
      </c>
      <c r="AG151" s="3">
        <v>20</v>
      </c>
      <c r="AH151" s="1" t="s">
        <v>440</v>
      </c>
    </row>
    <row r="152" spans="1:34" x14ac:dyDescent="0.3">
      <c r="A152" s="30">
        <v>164</v>
      </c>
      <c r="B152" s="1" t="s">
        <v>440</v>
      </c>
      <c r="C152" s="32">
        <v>1</v>
      </c>
      <c r="D152" s="31">
        <v>1</v>
      </c>
      <c r="E152" s="31">
        <v>1</v>
      </c>
      <c r="F152" s="31">
        <v>1</v>
      </c>
      <c r="G152" s="31">
        <v>2</v>
      </c>
      <c r="H152" s="31">
        <v>2</v>
      </c>
      <c r="I152" s="31">
        <v>1</v>
      </c>
      <c r="J152" s="31">
        <v>2</v>
      </c>
      <c r="K152" s="31">
        <v>2</v>
      </c>
      <c r="L152" s="31">
        <v>1</v>
      </c>
      <c r="M152" s="31">
        <v>1</v>
      </c>
      <c r="N152" s="31">
        <v>2</v>
      </c>
      <c r="O152" s="31">
        <v>1</v>
      </c>
      <c r="P152" s="31">
        <v>1</v>
      </c>
      <c r="Q152" s="31">
        <v>1</v>
      </c>
      <c r="R152" s="31">
        <v>1</v>
      </c>
      <c r="S152" s="31">
        <v>1</v>
      </c>
      <c r="T152" s="31">
        <v>2</v>
      </c>
      <c r="U152" s="31">
        <v>1</v>
      </c>
      <c r="V152" s="31">
        <v>1</v>
      </c>
      <c r="W152" s="31">
        <v>1</v>
      </c>
      <c r="X152" s="31" t="s">
        <v>668</v>
      </c>
      <c r="Y152" s="32">
        <f t="shared" si="4"/>
        <v>24</v>
      </c>
      <c r="Z152" s="33">
        <f t="shared" si="5"/>
        <v>1.2</v>
      </c>
      <c r="AA152" s="1"/>
      <c r="AB152" s="2" t="s">
        <v>506</v>
      </c>
      <c r="AC152">
        <v>2</v>
      </c>
      <c r="AD152" t="s">
        <v>507</v>
      </c>
      <c r="AE152">
        <v>3</v>
      </c>
      <c r="AF152" t="s">
        <v>520</v>
      </c>
      <c r="AG152" s="3">
        <v>15</v>
      </c>
      <c r="AH152" s="1" t="s">
        <v>440</v>
      </c>
    </row>
    <row r="153" spans="1:34" x14ac:dyDescent="0.3">
      <c r="A153" s="30">
        <v>165</v>
      </c>
      <c r="B153" s="1" t="s">
        <v>440</v>
      </c>
      <c r="C153" s="2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 s="37">
        <v>2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1</v>
      </c>
      <c r="X153">
        <v>1</v>
      </c>
      <c r="Y153" s="2">
        <f t="shared" si="4"/>
        <v>21</v>
      </c>
      <c r="Z153" s="3">
        <f t="shared" si="5"/>
        <v>1.05</v>
      </c>
      <c r="AA153" s="1"/>
      <c r="AB153" s="2" t="s">
        <v>507</v>
      </c>
      <c r="AC153">
        <v>3</v>
      </c>
      <c r="AD153" t="s">
        <v>521</v>
      </c>
      <c r="AE153">
        <v>16</v>
      </c>
      <c r="AF153" t="s">
        <v>512</v>
      </c>
      <c r="AG153" s="3">
        <v>8</v>
      </c>
      <c r="AH153" s="1" t="s">
        <v>440</v>
      </c>
    </row>
    <row r="154" spans="1:34" x14ac:dyDescent="0.3">
      <c r="A154" s="30">
        <v>166</v>
      </c>
      <c r="B154" s="1" t="s">
        <v>440</v>
      </c>
      <c r="C154" s="2">
        <v>1</v>
      </c>
      <c r="D154">
        <v>1</v>
      </c>
      <c r="E154">
        <v>2</v>
      </c>
      <c r="F154">
        <v>1</v>
      </c>
      <c r="G154">
        <v>2</v>
      </c>
      <c r="H154">
        <v>2</v>
      </c>
      <c r="I154">
        <v>1</v>
      </c>
      <c r="J154">
        <v>2</v>
      </c>
      <c r="K154">
        <v>1</v>
      </c>
      <c r="L154">
        <v>1</v>
      </c>
      <c r="M154">
        <v>1</v>
      </c>
      <c r="N154" s="37">
        <v>2</v>
      </c>
      <c r="O154">
        <v>1</v>
      </c>
      <c r="P154">
        <v>1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 s="2">
        <f t="shared" si="4"/>
        <v>25</v>
      </c>
      <c r="Z154" s="3">
        <f t="shared" si="5"/>
        <v>1.25</v>
      </c>
      <c r="AA154" s="1"/>
      <c r="AB154" s="2" t="s">
        <v>521</v>
      </c>
      <c r="AC154">
        <v>16</v>
      </c>
      <c r="AD154" t="s">
        <v>514</v>
      </c>
      <c r="AE154">
        <v>10</v>
      </c>
      <c r="AF154" t="s">
        <v>516</v>
      </c>
      <c r="AG154" s="3">
        <v>11</v>
      </c>
      <c r="AH154" s="1" t="s">
        <v>440</v>
      </c>
    </row>
    <row r="155" spans="1:34" x14ac:dyDescent="0.3">
      <c r="A155" s="30">
        <v>168</v>
      </c>
      <c r="B155" s="1" t="s">
        <v>440</v>
      </c>
      <c r="C155" s="2">
        <v>1</v>
      </c>
      <c r="D155">
        <v>1</v>
      </c>
      <c r="E155">
        <v>1</v>
      </c>
      <c r="F155">
        <v>1</v>
      </c>
      <c r="G155">
        <v>2</v>
      </c>
      <c r="H155">
        <v>2</v>
      </c>
      <c r="I155">
        <v>2</v>
      </c>
      <c r="J155">
        <v>2</v>
      </c>
      <c r="K155">
        <v>1</v>
      </c>
      <c r="L155">
        <v>1</v>
      </c>
      <c r="M155">
        <v>1</v>
      </c>
      <c r="N155" s="37">
        <v>2</v>
      </c>
      <c r="O155">
        <v>2</v>
      </c>
      <c r="P155">
        <v>2</v>
      </c>
      <c r="Q155">
        <v>1</v>
      </c>
      <c r="R155">
        <v>2</v>
      </c>
      <c r="S155">
        <v>1</v>
      </c>
      <c r="T155">
        <v>1</v>
      </c>
      <c r="U155">
        <v>2</v>
      </c>
      <c r="V155">
        <v>2</v>
      </c>
      <c r="W155">
        <v>2</v>
      </c>
      <c r="X155">
        <v>2</v>
      </c>
      <c r="Y155" s="2">
        <f t="shared" si="4"/>
        <v>31</v>
      </c>
      <c r="Z155" s="3">
        <f t="shared" si="5"/>
        <v>1.55</v>
      </c>
      <c r="AA155" s="1"/>
      <c r="AB155" s="2" t="s">
        <v>521</v>
      </c>
      <c r="AC155">
        <v>16</v>
      </c>
      <c r="AD155" t="s">
        <v>512</v>
      </c>
      <c r="AE155">
        <v>8</v>
      </c>
      <c r="AF155" t="s">
        <v>513</v>
      </c>
      <c r="AG155" s="3">
        <v>9</v>
      </c>
      <c r="AH155" s="1" t="s">
        <v>440</v>
      </c>
    </row>
    <row r="156" spans="1:34" x14ac:dyDescent="0.3">
      <c r="A156" s="30">
        <v>169</v>
      </c>
      <c r="B156" s="1" t="s">
        <v>440</v>
      </c>
      <c r="C156" s="2">
        <v>1</v>
      </c>
      <c r="D156">
        <v>1</v>
      </c>
      <c r="E156">
        <v>1</v>
      </c>
      <c r="F156">
        <v>1</v>
      </c>
      <c r="G156">
        <v>1</v>
      </c>
      <c r="H156">
        <v>2</v>
      </c>
      <c r="I156">
        <v>2</v>
      </c>
      <c r="J156">
        <v>2</v>
      </c>
      <c r="K156">
        <v>2</v>
      </c>
      <c r="L156">
        <v>1</v>
      </c>
      <c r="M156">
        <v>1</v>
      </c>
      <c r="N156" s="37">
        <v>2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2</v>
      </c>
      <c r="V156">
        <v>2</v>
      </c>
      <c r="W156">
        <v>1</v>
      </c>
      <c r="X156">
        <v>2</v>
      </c>
      <c r="Y156" s="2">
        <f t="shared" si="4"/>
        <v>28</v>
      </c>
      <c r="Z156" s="3">
        <f t="shared" si="5"/>
        <v>1.4</v>
      </c>
      <c r="AA156" s="1"/>
      <c r="AB156" s="2" t="s">
        <v>506</v>
      </c>
      <c r="AC156">
        <v>2</v>
      </c>
      <c r="AD156" t="s">
        <v>508</v>
      </c>
      <c r="AE156">
        <v>4</v>
      </c>
      <c r="AF156" t="s">
        <v>513</v>
      </c>
      <c r="AG156" s="3">
        <v>9</v>
      </c>
      <c r="AH156" s="1" t="s">
        <v>440</v>
      </c>
    </row>
    <row r="157" spans="1:34" x14ac:dyDescent="0.3">
      <c r="A157" s="30">
        <v>170</v>
      </c>
      <c r="B157" s="1" t="s">
        <v>440</v>
      </c>
      <c r="C157" s="2">
        <v>1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2</v>
      </c>
      <c r="N157" s="37">
        <v>2</v>
      </c>
      <c r="O157">
        <v>1</v>
      </c>
      <c r="P157">
        <v>2</v>
      </c>
      <c r="Q157">
        <v>2</v>
      </c>
      <c r="R157">
        <v>2</v>
      </c>
      <c r="S157">
        <v>1</v>
      </c>
      <c r="T157">
        <v>1</v>
      </c>
      <c r="U157">
        <v>2</v>
      </c>
      <c r="V157">
        <v>2</v>
      </c>
      <c r="W157">
        <v>2</v>
      </c>
      <c r="X157">
        <v>2</v>
      </c>
      <c r="Y157" s="2">
        <f t="shared" si="4"/>
        <v>37</v>
      </c>
      <c r="Z157" s="3">
        <f t="shared" si="5"/>
        <v>1.85</v>
      </c>
      <c r="AA157" s="1"/>
      <c r="AB157" s="2" t="s">
        <v>521</v>
      </c>
      <c r="AC157">
        <v>16</v>
      </c>
      <c r="AD157" t="s">
        <v>520</v>
      </c>
      <c r="AE157">
        <v>15</v>
      </c>
      <c r="AF157" t="s">
        <v>514</v>
      </c>
      <c r="AG157" s="3">
        <v>10</v>
      </c>
      <c r="AH157" s="1" t="s">
        <v>440</v>
      </c>
    </row>
    <row r="158" spans="1:34" x14ac:dyDescent="0.3">
      <c r="A158" s="30">
        <v>171</v>
      </c>
      <c r="B158" s="1" t="s">
        <v>440</v>
      </c>
      <c r="C158" s="2">
        <v>1</v>
      </c>
      <c r="D158">
        <v>1</v>
      </c>
      <c r="E158">
        <v>2</v>
      </c>
      <c r="F158">
        <v>1</v>
      </c>
      <c r="G158">
        <v>1</v>
      </c>
      <c r="H158">
        <v>2</v>
      </c>
      <c r="I158">
        <v>2</v>
      </c>
      <c r="J158">
        <v>2</v>
      </c>
      <c r="K158">
        <v>1</v>
      </c>
      <c r="L158">
        <v>1</v>
      </c>
      <c r="M158">
        <v>1</v>
      </c>
      <c r="N158" s="37">
        <v>2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2</v>
      </c>
      <c r="V158">
        <v>1</v>
      </c>
      <c r="W158">
        <v>1</v>
      </c>
      <c r="X158">
        <v>2</v>
      </c>
      <c r="Y158" s="2">
        <f t="shared" si="4"/>
        <v>26</v>
      </c>
      <c r="Z158" s="3">
        <f t="shared" si="5"/>
        <v>1.3</v>
      </c>
      <c r="AA158" s="1"/>
      <c r="AB158" s="2" t="s">
        <v>507</v>
      </c>
      <c r="AC158">
        <v>3</v>
      </c>
      <c r="AD158" t="s">
        <v>521</v>
      </c>
      <c r="AE158">
        <v>16</v>
      </c>
      <c r="AF158" t="s">
        <v>505</v>
      </c>
      <c r="AG158" s="3">
        <v>1</v>
      </c>
      <c r="AH158" s="1" t="s">
        <v>440</v>
      </c>
    </row>
    <row r="159" spans="1:34" x14ac:dyDescent="0.3">
      <c r="A159" s="30">
        <v>174</v>
      </c>
      <c r="B159" s="1" t="s">
        <v>440</v>
      </c>
      <c r="C159" s="2">
        <v>1</v>
      </c>
      <c r="D159">
        <v>1</v>
      </c>
      <c r="E159">
        <v>1</v>
      </c>
      <c r="F159">
        <v>1</v>
      </c>
      <c r="G159">
        <v>1</v>
      </c>
      <c r="H159">
        <v>2</v>
      </c>
      <c r="I159">
        <v>1</v>
      </c>
      <c r="J159">
        <v>1</v>
      </c>
      <c r="K159">
        <v>1</v>
      </c>
      <c r="L159">
        <v>1</v>
      </c>
      <c r="M159">
        <v>1</v>
      </c>
      <c r="N159" s="37">
        <v>2</v>
      </c>
      <c r="O159">
        <v>2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2</v>
      </c>
      <c r="W159">
        <v>1</v>
      </c>
      <c r="X159">
        <v>1</v>
      </c>
      <c r="Y159" s="2">
        <f t="shared" si="4"/>
        <v>23</v>
      </c>
      <c r="Z159" s="3">
        <f t="shared" si="5"/>
        <v>1.1499999999999999</v>
      </c>
      <c r="AA159" s="1"/>
      <c r="AB159" s="2" t="s">
        <v>514</v>
      </c>
      <c r="AC159">
        <v>10</v>
      </c>
      <c r="AD159" t="s">
        <v>520</v>
      </c>
      <c r="AE159">
        <v>15</v>
      </c>
      <c r="AF159" t="s">
        <v>521</v>
      </c>
      <c r="AG159" s="3">
        <v>16</v>
      </c>
      <c r="AH159" s="1" t="s">
        <v>440</v>
      </c>
    </row>
    <row r="160" spans="1:34" x14ac:dyDescent="0.3">
      <c r="A160" s="30">
        <v>178</v>
      </c>
      <c r="B160" s="1" t="s">
        <v>440</v>
      </c>
      <c r="C160" s="2">
        <v>1</v>
      </c>
      <c r="D160">
        <v>1</v>
      </c>
      <c r="E160">
        <v>1</v>
      </c>
      <c r="F160">
        <v>1</v>
      </c>
      <c r="G160">
        <v>2</v>
      </c>
      <c r="H160">
        <v>2</v>
      </c>
      <c r="I160">
        <v>1</v>
      </c>
      <c r="J160">
        <v>2</v>
      </c>
      <c r="K160">
        <v>2</v>
      </c>
      <c r="L160">
        <v>1</v>
      </c>
      <c r="M160">
        <v>1</v>
      </c>
      <c r="N160" s="37">
        <v>2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2</v>
      </c>
      <c r="U160">
        <v>2</v>
      </c>
      <c r="V160">
        <v>1</v>
      </c>
      <c r="W160">
        <v>1</v>
      </c>
      <c r="X160">
        <v>1</v>
      </c>
      <c r="Y160" s="2">
        <f t="shared" si="4"/>
        <v>26</v>
      </c>
      <c r="Z160" s="3">
        <f t="shared" si="5"/>
        <v>1.3</v>
      </c>
      <c r="AA160" s="1"/>
      <c r="AB160" s="2" t="s">
        <v>513</v>
      </c>
      <c r="AC160">
        <v>9</v>
      </c>
      <c r="AD160" t="s">
        <v>514</v>
      </c>
      <c r="AE160">
        <v>10</v>
      </c>
      <c r="AF160" t="s">
        <v>520</v>
      </c>
      <c r="AG160" s="3">
        <v>15</v>
      </c>
      <c r="AH160" s="1" t="s">
        <v>440</v>
      </c>
    </row>
    <row r="161" spans="1:34" x14ac:dyDescent="0.3">
      <c r="A161" s="30">
        <v>179</v>
      </c>
      <c r="B161" s="1" t="s">
        <v>440</v>
      </c>
      <c r="C161" s="2">
        <v>1</v>
      </c>
      <c r="D161">
        <v>2</v>
      </c>
      <c r="E161">
        <v>2</v>
      </c>
      <c r="F161">
        <v>1</v>
      </c>
      <c r="G161">
        <v>2</v>
      </c>
      <c r="H161">
        <v>2</v>
      </c>
      <c r="I161">
        <v>1</v>
      </c>
      <c r="J161">
        <v>2</v>
      </c>
      <c r="K161">
        <v>2</v>
      </c>
      <c r="L161">
        <v>1</v>
      </c>
      <c r="M161">
        <v>1</v>
      </c>
      <c r="N161" s="37">
        <v>2</v>
      </c>
      <c r="O161">
        <v>2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2</v>
      </c>
      <c r="W161">
        <v>2</v>
      </c>
      <c r="X161">
        <v>1</v>
      </c>
      <c r="Y161" s="2">
        <f t="shared" si="4"/>
        <v>33</v>
      </c>
      <c r="Z161" s="3">
        <f t="shared" si="5"/>
        <v>1.65</v>
      </c>
      <c r="AA161" s="1"/>
      <c r="AB161" s="2" t="s">
        <v>521</v>
      </c>
      <c r="AC161">
        <v>16</v>
      </c>
      <c r="AD161" t="s">
        <v>520</v>
      </c>
      <c r="AE161">
        <v>15</v>
      </c>
      <c r="AF161" t="s">
        <v>513</v>
      </c>
      <c r="AG161" s="3">
        <v>9</v>
      </c>
      <c r="AH161" s="1" t="s">
        <v>440</v>
      </c>
    </row>
    <row r="162" spans="1:34" x14ac:dyDescent="0.3">
      <c r="A162" s="30">
        <v>180</v>
      </c>
      <c r="B162" s="1" t="s">
        <v>440</v>
      </c>
      <c r="C162" s="2">
        <v>1</v>
      </c>
      <c r="D162">
        <v>1</v>
      </c>
      <c r="E162">
        <v>1</v>
      </c>
      <c r="F162">
        <v>1</v>
      </c>
      <c r="G162">
        <v>2</v>
      </c>
      <c r="H162">
        <v>2</v>
      </c>
      <c r="I162">
        <v>2</v>
      </c>
      <c r="J162">
        <v>1</v>
      </c>
      <c r="K162">
        <v>1</v>
      </c>
      <c r="L162">
        <v>1</v>
      </c>
      <c r="M162">
        <v>1</v>
      </c>
      <c r="N162" s="37">
        <v>2</v>
      </c>
      <c r="O162">
        <v>2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2</v>
      </c>
      <c r="V162">
        <v>2</v>
      </c>
      <c r="W162">
        <v>1</v>
      </c>
      <c r="X162">
        <v>1</v>
      </c>
      <c r="Y162" s="2">
        <f t="shared" si="4"/>
        <v>27</v>
      </c>
      <c r="Z162" s="3">
        <f t="shared" si="5"/>
        <v>1.35</v>
      </c>
      <c r="AA162" s="1"/>
      <c r="AB162" s="2" t="s">
        <v>511</v>
      </c>
      <c r="AC162">
        <v>7</v>
      </c>
      <c r="AD162" t="s">
        <v>520</v>
      </c>
      <c r="AE162">
        <v>15</v>
      </c>
      <c r="AF162" t="s">
        <v>514</v>
      </c>
      <c r="AG162" s="3">
        <v>10</v>
      </c>
      <c r="AH162" s="1" t="s">
        <v>440</v>
      </c>
    </row>
    <row r="163" spans="1:34" x14ac:dyDescent="0.3">
      <c r="A163" s="30">
        <v>181</v>
      </c>
      <c r="B163" s="1" t="s">
        <v>440</v>
      </c>
      <c r="C163" s="2">
        <v>1</v>
      </c>
      <c r="D163">
        <v>1</v>
      </c>
      <c r="E163">
        <v>1</v>
      </c>
      <c r="F163">
        <v>1</v>
      </c>
      <c r="G163">
        <v>2</v>
      </c>
      <c r="H163">
        <v>2</v>
      </c>
      <c r="I163">
        <v>2</v>
      </c>
      <c r="J163">
        <v>2</v>
      </c>
      <c r="K163">
        <v>1</v>
      </c>
      <c r="L163">
        <v>1</v>
      </c>
      <c r="M163">
        <v>1</v>
      </c>
      <c r="N163" s="37">
        <v>2</v>
      </c>
      <c r="O163">
        <v>2</v>
      </c>
      <c r="P163">
        <v>1</v>
      </c>
      <c r="Q163">
        <v>2</v>
      </c>
      <c r="R163">
        <v>2</v>
      </c>
      <c r="S163">
        <v>1</v>
      </c>
      <c r="T163">
        <v>1</v>
      </c>
      <c r="U163">
        <v>2</v>
      </c>
      <c r="V163">
        <v>2</v>
      </c>
      <c r="W163">
        <v>2</v>
      </c>
      <c r="X163">
        <v>1</v>
      </c>
      <c r="Y163" s="2">
        <f t="shared" si="4"/>
        <v>30</v>
      </c>
      <c r="Z163" s="3">
        <f t="shared" si="5"/>
        <v>1.5</v>
      </c>
      <c r="AA163" s="1"/>
      <c r="AB163" s="2" t="s">
        <v>513</v>
      </c>
      <c r="AC163">
        <v>9</v>
      </c>
      <c r="AD163" t="s">
        <v>505</v>
      </c>
      <c r="AE163">
        <v>1</v>
      </c>
      <c r="AF163" t="s">
        <v>1007</v>
      </c>
      <c r="AG163" s="3">
        <v>0</v>
      </c>
      <c r="AH163" s="1" t="s">
        <v>440</v>
      </c>
    </row>
    <row r="164" spans="1:34" x14ac:dyDescent="0.3">
      <c r="A164" s="30">
        <v>182</v>
      </c>
      <c r="B164" s="1" t="s">
        <v>440</v>
      </c>
      <c r="C164" s="2">
        <v>1</v>
      </c>
      <c r="D164">
        <v>1</v>
      </c>
      <c r="E164">
        <v>1</v>
      </c>
      <c r="F164">
        <v>1</v>
      </c>
      <c r="G164">
        <v>2</v>
      </c>
      <c r="H164">
        <v>1</v>
      </c>
      <c r="I164">
        <v>2</v>
      </c>
      <c r="J164">
        <v>1</v>
      </c>
      <c r="K164">
        <v>1</v>
      </c>
      <c r="L164">
        <v>1</v>
      </c>
      <c r="M164">
        <v>1</v>
      </c>
      <c r="N164" s="37">
        <v>2</v>
      </c>
      <c r="O164">
        <v>1</v>
      </c>
      <c r="P164">
        <v>1</v>
      </c>
      <c r="Q164">
        <v>1</v>
      </c>
      <c r="R164">
        <v>2</v>
      </c>
      <c r="S164">
        <v>1</v>
      </c>
      <c r="T164">
        <v>1</v>
      </c>
      <c r="U164">
        <v>2</v>
      </c>
      <c r="V164">
        <v>2</v>
      </c>
      <c r="W164">
        <v>2</v>
      </c>
      <c r="X164">
        <v>1</v>
      </c>
      <c r="Y164" s="2">
        <f t="shared" si="4"/>
        <v>26</v>
      </c>
      <c r="Z164" s="3">
        <f t="shared" si="5"/>
        <v>1.3</v>
      </c>
      <c r="AA164" s="1"/>
      <c r="AB164" s="2" t="s">
        <v>520</v>
      </c>
      <c r="AC164">
        <v>15</v>
      </c>
      <c r="AD164" t="s">
        <v>513</v>
      </c>
      <c r="AE164">
        <v>9</v>
      </c>
      <c r="AF164" t="s">
        <v>514</v>
      </c>
      <c r="AG164" s="3">
        <v>10</v>
      </c>
      <c r="AH164" s="1" t="s">
        <v>440</v>
      </c>
    </row>
    <row r="165" spans="1:34" x14ac:dyDescent="0.3">
      <c r="A165" s="30">
        <v>183</v>
      </c>
      <c r="B165" s="1" t="s">
        <v>440</v>
      </c>
      <c r="C165" s="2">
        <v>1</v>
      </c>
      <c r="D165">
        <v>1</v>
      </c>
      <c r="E165">
        <v>1</v>
      </c>
      <c r="F165">
        <v>1</v>
      </c>
      <c r="G165">
        <v>1</v>
      </c>
      <c r="H165">
        <v>2</v>
      </c>
      <c r="I165">
        <v>2</v>
      </c>
      <c r="J165">
        <v>1</v>
      </c>
      <c r="K165">
        <v>1</v>
      </c>
      <c r="L165">
        <v>1</v>
      </c>
      <c r="M165">
        <v>1</v>
      </c>
      <c r="N165" s="37">
        <v>2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2</v>
      </c>
      <c r="V165">
        <v>2</v>
      </c>
      <c r="W165">
        <v>2</v>
      </c>
      <c r="X165">
        <v>1</v>
      </c>
      <c r="Y165" s="2">
        <f t="shared" si="4"/>
        <v>25</v>
      </c>
      <c r="Z165" s="3">
        <f t="shared" si="5"/>
        <v>1.25</v>
      </c>
      <c r="AA165" s="1"/>
      <c r="AB165" s="2" t="s">
        <v>511</v>
      </c>
      <c r="AC165">
        <v>7</v>
      </c>
      <c r="AD165" t="s">
        <v>505</v>
      </c>
      <c r="AE165">
        <v>1</v>
      </c>
      <c r="AF165" t="s">
        <v>525</v>
      </c>
      <c r="AG165" s="3">
        <v>20</v>
      </c>
      <c r="AH165" s="1" t="s">
        <v>440</v>
      </c>
    </row>
    <row r="166" spans="1:34" x14ac:dyDescent="0.3">
      <c r="A166" s="30">
        <v>184</v>
      </c>
      <c r="B166" s="1" t="s">
        <v>440</v>
      </c>
      <c r="C166" s="2">
        <v>1</v>
      </c>
      <c r="D166">
        <v>1</v>
      </c>
      <c r="E166">
        <v>1</v>
      </c>
      <c r="F166">
        <v>1</v>
      </c>
      <c r="G166">
        <v>1</v>
      </c>
      <c r="H166">
        <v>2</v>
      </c>
      <c r="I166">
        <v>1</v>
      </c>
      <c r="J166">
        <v>2</v>
      </c>
      <c r="K166">
        <v>2</v>
      </c>
      <c r="L166">
        <v>1</v>
      </c>
      <c r="M166">
        <v>1</v>
      </c>
      <c r="N166" s="37">
        <v>2</v>
      </c>
      <c r="O166">
        <v>2</v>
      </c>
      <c r="P166">
        <v>1</v>
      </c>
      <c r="Q166">
        <v>1</v>
      </c>
      <c r="R166">
        <v>1</v>
      </c>
      <c r="S166">
        <v>1</v>
      </c>
      <c r="T166">
        <v>2</v>
      </c>
      <c r="U166">
        <v>2</v>
      </c>
      <c r="V166">
        <v>2</v>
      </c>
      <c r="W166">
        <v>2</v>
      </c>
      <c r="X166">
        <v>1</v>
      </c>
      <c r="Y166" s="2">
        <f t="shared" si="4"/>
        <v>28</v>
      </c>
      <c r="Z166" s="3">
        <f t="shared" si="5"/>
        <v>1.4</v>
      </c>
      <c r="AA166" s="1"/>
      <c r="AB166" s="2" t="s">
        <v>1014</v>
      </c>
      <c r="AC166">
        <v>0</v>
      </c>
      <c r="AD166" t="s">
        <v>792</v>
      </c>
      <c r="AE166">
        <v>0</v>
      </c>
      <c r="AF166" t="s">
        <v>505</v>
      </c>
      <c r="AG166" s="3">
        <v>1</v>
      </c>
      <c r="AH166" s="1" t="s">
        <v>440</v>
      </c>
    </row>
    <row r="167" spans="1:34" x14ac:dyDescent="0.3">
      <c r="A167" s="30">
        <v>185</v>
      </c>
      <c r="B167" s="1" t="s">
        <v>440</v>
      </c>
      <c r="C167" s="2">
        <v>1</v>
      </c>
      <c r="D167">
        <v>1</v>
      </c>
      <c r="E167">
        <v>1</v>
      </c>
      <c r="F167">
        <v>1</v>
      </c>
      <c r="G167">
        <v>2</v>
      </c>
      <c r="H167">
        <v>2</v>
      </c>
      <c r="I167">
        <v>2</v>
      </c>
      <c r="J167">
        <v>2</v>
      </c>
      <c r="K167">
        <v>1</v>
      </c>
      <c r="L167">
        <v>1</v>
      </c>
      <c r="M167">
        <v>1</v>
      </c>
      <c r="N167" s="37">
        <v>2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 s="2">
        <f t="shared" si="4"/>
        <v>24</v>
      </c>
      <c r="Z167" s="3">
        <f t="shared" si="5"/>
        <v>1.2</v>
      </c>
      <c r="AA167" s="1"/>
      <c r="AB167" s="2" t="s">
        <v>513</v>
      </c>
      <c r="AC167">
        <v>9</v>
      </c>
      <c r="AD167" t="s">
        <v>505</v>
      </c>
      <c r="AE167">
        <v>1</v>
      </c>
      <c r="AF167" t="s">
        <v>516</v>
      </c>
      <c r="AG167" s="3">
        <v>11</v>
      </c>
      <c r="AH167" s="1" t="s">
        <v>440</v>
      </c>
    </row>
    <row r="168" spans="1:34" x14ac:dyDescent="0.3">
      <c r="A168" s="30">
        <v>186</v>
      </c>
      <c r="B168" s="1" t="s">
        <v>440</v>
      </c>
      <c r="C168" s="32">
        <v>1</v>
      </c>
      <c r="D168" s="31">
        <v>1</v>
      </c>
      <c r="E168" s="31">
        <v>2</v>
      </c>
      <c r="F168" s="31">
        <v>1</v>
      </c>
      <c r="G168" s="31">
        <v>1</v>
      </c>
      <c r="H168" s="31">
        <v>2</v>
      </c>
      <c r="I168" s="31">
        <v>1</v>
      </c>
      <c r="J168" s="31">
        <v>1</v>
      </c>
      <c r="K168" s="31">
        <v>1</v>
      </c>
      <c r="L168" s="31">
        <v>1</v>
      </c>
      <c r="M168" s="31">
        <v>1</v>
      </c>
      <c r="N168" s="31">
        <v>2</v>
      </c>
      <c r="O168" s="31">
        <v>1</v>
      </c>
      <c r="P168" s="31">
        <v>1</v>
      </c>
      <c r="Q168" s="31" t="s">
        <v>668</v>
      </c>
      <c r="R168" s="31">
        <v>1</v>
      </c>
      <c r="S168" s="31">
        <v>1</v>
      </c>
      <c r="T168" s="31">
        <v>1</v>
      </c>
      <c r="U168" s="31">
        <v>2</v>
      </c>
      <c r="V168" s="31">
        <v>2</v>
      </c>
      <c r="W168" s="31">
        <v>1</v>
      </c>
      <c r="X168" s="31">
        <v>1</v>
      </c>
      <c r="Y168" s="32">
        <f t="shared" si="4"/>
        <v>23</v>
      </c>
      <c r="Z168" s="33">
        <f t="shared" si="5"/>
        <v>1.1499999999999999</v>
      </c>
      <c r="AA168" s="1"/>
      <c r="AB168" s="2" t="s">
        <v>1022</v>
      </c>
      <c r="AC168">
        <v>0</v>
      </c>
      <c r="AD168" t="s">
        <v>1023</v>
      </c>
      <c r="AE168">
        <v>0</v>
      </c>
      <c r="AF168" t="s">
        <v>511</v>
      </c>
      <c r="AG168" s="3">
        <v>7</v>
      </c>
      <c r="AH168" s="1" t="s">
        <v>440</v>
      </c>
    </row>
    <row r="169" spans="1:34" x14ac:dyDescent="0.3">
      <c r="A169" s="30">
        <v>187</v>
      </c>
      <c r="B169" s="1" t="s">
        <v>440</v>
      </c>
      <c r="C169" s="2">
        <v>1</v>
      </c>
      <c r="D169">
        <v>1</v>
      </c>
      <c r="E169">
        <v>1</v>
      </c>
      <c r="F169">
        <v>1</v>
      </c>
      <c r="G169">
        <v>1</v>
      </c>
      <c r="H169">
        <v>2</v>
      </c>
      <c r="I169">
        <v>1</v>
      </c>
      <c r="J169">
        <v>1</v>
      </c>
      <c r="K169">
        <v>1</v>
      </c>
      <c r="L169">
        <v>1</v>
      </c>
      <c r="M169">
        <v>1</v>
      </c>
      <c r="N169" s="37">
        <v>2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 s="2">
        <f t="shared" si="4"/>
        <v>21</v>
      </c>
      <c r="Z169" s="3">
        <f t="shared" si="5"/>
        <v>1.05</v>
      </c>
      <c r="AA169" s="1"/>
      <c r="AB169" s="2" t="s">
        <v>520</v>
      </c>
      <c r="AC169">
        <v>15</v>
      </c>
      <c r="AD169" t="s">
        <v>505</v>
      </c>
      <c r="AE169">
        <v>1</v>
      </c>
      <c r="AF169" t="s">
        <v>513</v>
      </c>
      <c r="AG169" s="3">
        <v>9</v>
      </c>
      <c r="AH169" s="1" t="s">
        <v>440</v>
      </c>
    </row>
    <row r="170" spans="1:34" x14ac:dyDescent="0.3">
      <c r="A170" s="30">
        <v>188</v>
      </c>
      <c r="B170" s="1" t="s">
        <v>440</v>
      </c>
      <c r="C170" s="2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 s="37">
        <v>2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 s="2">
        <f t="shared" si="4"/>
        <v>20</v>
      </c>
      <c r="Z170" s="3">
        <f t="shared" si="5"/>
        <v>1</v>
      </c>
      <c r="AA170" s="1"/>
      <c r="AB170" s="2" t="s">
        <v>1028</v>
      </c>
      <c r="AC170">
        <v>0</v>
      </c>
      <c r="AD170" t="s">
        <v>1029</v>
      </c>
      <c r="AE170">
        <v>0</v>
      </c>
      <c r="AF170" t="s">
        <v>1030</v>
      </c>
      <c r="AG170" s="3">
        <v>0</v>
      </c>
      <c r="AH170" s="1" t="s">
        <v>440</v>
      </c>
    </row>
    <row r="171" spans="1:34" x14ac:dyDescent="0.3">
      <c r="A171" s="30">
        <v>189</v>
      </c>
      <c r="B171" s="1" t="s">
        <v>440</v>
      </c>
      <c r="C171" s="2">
        <v>1</v>
      </c>
      <c r="D171">
        <v>1</v>
      </c>
      <c r="E171">
        <v>2</v>
      </c>
      <c r="F171">
        <v>1</v>
      </c>
      <c r="G171">
        <v>2</v>
      </c>
      <c r="H171">
        <v>2</v>
      </c>
      <c r="I171">
        <v>2</v>
      </c>
      <c r="J171">
        <v>2</v>
      </c>
      <c r="K171">
        <v>1</v>
      </c>
      <c r="L171">
        <v>1</v>
      </c>
      <c r="M171">
        <v>1</v>
      </c>
      <c r="N171" s="37">
        <v>2</v>
      </c>
      <c r="O171">
        <v>2</v>
      </c>
      <c r="P171">
        <v>1</v>
      </c>
      <c r="Q171">
        <v>2</v>
      </c>
      <c r="R171">
        <v>2</v>
      </c>
      <c r="S171">
        <v>1</v>
      </c>
      <c r="T171">
        <v>1</v>
      </c>
      <c r="U171">
        <v>2</v>
      </c>
      <c r="V171">
        <v>1</v>
      </c>
      <c r="W171">
        <v>1</v>
      </c>
      <c r="X171">
        <v>1</v>
      </c>
      <c r="Y171" s="2">
        <f t="shared" si="4"/>
        <v>29</v>
      </c>
      <c r="Z171" s="3">
        <f t="shared" si="5"/>
        <v>1.45</v>
      </c>
      <c r="AA171" s="1"/>
      <c r="AB171" s="2" t="s">
        <v>521</v>
      </c>
      <c r="AC171">
        <v>16</v>
      </c>
      <c r="AD171" t="s">
        <v>513</v>
      </c>
      <c r="AE171">
        <v>9</v>
      </c>
      <c r="AF171" t="s">
        <v>505</v>
      </c>
      <c r="AG171" s="3">
        <v>1</v>
      </c>
      <c r="AH171" s="1" t="s">
        <v>440</v>
      </c>
    </row>
    <row r="172" spans="1:34" x14ac:dyDescent="0.3">
      <c r="A172" s="30">
        <v>190</v>
      </c>
      <c r="B172" s="1" t="s">
        <v>440</v>
      </c>
      <c r="C172" s="2">
        <v>1</v>
      </c>
      <c r="D172">
        <v>2</v>
      </c>
      <c r="E172">
        <v>2</v>
      </c>
      <c r="F172">
        <v>1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1</v>
      </c>
      <c r="M172">
        <v>1</v>
      </c>
      <c r="N172" s="37">
        <v>2</v>
      </c>
      <c r="O172">
        <v>2</v>
      </c>
      <c r="P172">
        <v>2</v>
      </c>
      <c r="Q172">
        <v>1</v>
      </c>
      <c r="R172">
        <v>2</v>
      </c>
      <c r="S172">
        <v>1</v>
      </c>
      <c r="T172">
        <v>2</v>
      </c>
      <c r="U172">
        <v>2</v>
      </c>
      <c r="V172">
        <v>1</v>
      </c>
      <c r="W172">
        <v>2</v>
      </c>
      <c r="X172">
        <v>2</v>
      </c>
      <c r="Y172" s="2">
        <f t="shared" si="4"/>
        <v>32</v>
      </c>
      <c r="Z172" s="3">
        <f t="shared" si="5"/>
        <v>1.6</v>
      </c>
      <c r="AA172" s="1"/>
      <c r="AB172" s="2" t="s">
        <v>1038</v>
      </c>
      <c r="AC172">
        <v>0</v>
      </c>
      <c r="AD172" t="s">
        <v>1039</v>
      </c>
      <c r="AE172">
        <v>0</v>
      </c>
      <c r="AF172" t="s">
        <v>1014</v>
      </c>
      <c r="AG172" s="3">
        <v>0</v>
      </c>
      <c r="AH172" s="1" t="s">
        <v>440</v>
      </c>
    </row>
    <row r="173" spans="1:34" x14ac:dyDescent="0.3">
      <c r="A173" s="30">
        <v>191</v>
      </c>
      <c r="B173" s="1" t="s">
        <v>440</v>
      </c>
      <c r="C173" s="2">
        <v>1</v>
      </c>
      <c r="D173">
        <v>1</v>
      </c>
      <c r="E173">
        <v>1</v>
      </c>
      <c r="F173">
        <v>1</v>
      </c>
      <c r="G173">
        <v>1</v>
      </c>
      <c r="H173">
        <v>2</v>
      </c>
      <c r="I173">
        <v>2</v>
      </c>
      <c r="J173">
        <v>2</v>
      </c>
      <c r="K173">
        <v>1</v>
      </c>
      <c r="L173">
        <v>1</v>
      </c>
      <c r="M173">
        <v>1</v>
      </c>
      <c r="N173" s="37">
        <v>2</v>
      </c>
      <c r="O173">
        <v>1</v>
      </c>
      <c r="P173">
        <v>1</v>
      </c>
      <c r="Q173">
        <v>1</v>
      </c>
      <c r="R173">
        <v>2</v>
      </c>
      <c r="S173">
        <v>1</v>
      </c>
      <c r="T173">
        <v>1</v>
      </c>
      <c r="U173">
        <v>2</v>
      </c>
      <c r="V173">
        <v>2</v>
      </c>
      <c r="W173">
        <v>1</v>
      </c>
      <c r="X173">
        <v>2</v>
      </c>
      <c r="Y173" s="2">
        <f t="shared" si="4"/>
        <v>27</v>
      </c>
      <c r="Z173" s="3">
        <f t="shared" si="5"/>
        <v>1.35</v>
      </c>
      <c r="AA173" s="1"/>
      <c r="AB173" s="2" t="s">
        <v>505</v>
      </c>
      <c r="AC173">
        <v>1</v>
      </c>
      <c r="AD173" t="s">
        <v>512</v>
      </c>
      <c r="AE173">
        <v>8</v>
      </c>
      <c r="AF173" t="s">
        <v>520</v>
      </c>
      <c r="AG173" s="3">
        <v>15</v>
      </c>
      <c r="AH173" s="1" t="s">
        <v>440</v>
      </c>
    </row>
    <row r="174" spans="1:34" x14ac:dyDescent="0.3">
      <c r="A174" s="30">
        <v>192</v>
      </c>
      <c r="B174" s="1" t="s">
        <v>440</v>
      </c>
      <c r="C174" s="2">
        <v>1</v>
      </c>
      <c r="D174">
        <v>1</v>
      </c>
      <c r="E174">
        <v>1</v>
      </c>
      <c r="F174">
        <v>1</v>
      </c>
      <c r="G174">
        <v>2</v>
      </c>
      <c r="H174">
        <v>2</v>
      </c>
      <c r="I174">
        <v>2</v>
      </c>
      <c r="J174">
        <v>2</v>
      </c>
      <c r="K174">
        <v>1</v>
      </c>
      <c r="L174">
        <v>1</v>
      </c>
      <c r="M174">
        <v>1</v>
      </c>
      <c r="N174" s="37">
        <v>2</v>
      </c>
      <c r="O174">
        <v>2</v>
      </c>
      <c r="P174">
        <v>1</v>
      </c>
      <c r="Q174">
        <v>1</v>
      </c>
      <c r="R174">
        <v>2</v>
      </c>
      <c r="S174">
        <v>1</v>
      </c>
      <c r="T174">
        <v>1</v>
      </c>
      <c r="U174">
        <v>2</v>
      </c>
      <c r="V174">
        <v>2</v>
      </c>
      <c r="W174">
        <v>1</v>
      </c>
      <c r="X174">
        <v>1</v>
      </c>
      <c r="Y174" s="2">
        <f t="shared" si="4"/>
        <v>28</v>
      </c>
      <c r="Z174" s="3">
        <f t="shared" si="5"/>
        <v>1.4</v>
      </c>
      <c r="AA174" s="1"/>
      <c r="AB174" s="2" t="s">
        <v>507</v>
      </c>
      <c r="AC174">
        <v>3</v>
      </c>
      <c r="AD174" t="s">
        <v>513</v>
      </c>
      <c r="AE174">
        <v>9</v>
      </c>
      <c r="AF174" t="s">
        <v>512</v>
      </c>
      <c r="AG174" s="3">
        <v>8</v>
      </c>
      <c r="AH174" s="1" t="s">
        <v>440</v>
      </c>
    </row>
    <row r="175" spans="1:34" x14ac:dyDescent="0.3">
      <c r="A175" s="30">
        <v>193</v>
      </c>
      <c r="B175" s="1" t="s">
        <v>440</v>
      </c>
      <c r="C175" s="2">
        <v>1</v>
      </c>
      <c r="D175">
        <v>1</v>
      </c>
      <c r="E175">
        <v>2</v>
      </c>
      <c r="F175">
        <v>1</v>
      </c>
      <c r="G175">
        <v>2</v>
      </c>
      <c r="H175">
        <v>2</v>
      </c>
      <c r="I175">
        <v>2</v>
      </c>
      <c r="J175">
        <v>2</v>
      </c>
      <c r="K175">
        <v>1</v>
      </c>
      <c r="L175">
        <v>1</v>
      </c>
      <c r="M175">
        <v>1</v>
      </c>
      <c r="N175" s="37">
        <v>2</v>
      </c>
      <c r="O175">
        <v>2</v>
      </c>
      <c r="P175">
        <v>1</v>
      </c>
      <c r="Q175">
        <v>1</v>
      </c>
      <c r="R175">
        <v>2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2</v>
      </c>
      <c r="Y175" s="2">
        <f t="shared" si="4"/>
        <v>31</v>
      </c>
      <c r="Z175" s="3">
        <f t="shared" si="5"/>
        <v>1.55</v>
      </c>
      <c r="AA175" s="1"/>
      <c r="AB175" s="2" t="s">
        <v>521</v>
      </c>
      <c r="AC175">
        <v>16</v>
      </c>
      <c r="AD175" t="s">
        <v>520</v>
      </c>
      <c r="AE175">
        <v>15</v>
      </c>
      <c r="AF175" t="s">
        <v>505</v>
      </c>
      <c r="AG175" s="3">
        <v>1</v>
      </c>
      <c r="AH175" s="1" t="s">
        <v>440</v>
      </c>
    </row>
    <row r="176" spans="1:34" x14ac:dyDescent="0.3">
      <c r="A176" s="30">
        <v>194</v>
      </c>
      <c r="B176" s="1" t="s">
        <v>440</v>
      </c>
      <c r="C176" s="2">
        <v>1</v>
      </c>
      <c r="D176">
        <v>1</v>
      </c>
      <c r="E176">
        <v>1</v>
      </c>
      <c r="F176">
        <v>1</v>
      </c>
      <c r="G176">
        <v>2</v>
      </c>
      <c r="H176">
        <v>2</v>
      </c>
      <c r="I176">
        <v>1</v>
      </c>
      <c r="J176">
        <v>1</v>
      </c>
      <c r="K176">
        <v>2</v>
      </c>
      <c r="L176">
        <v>1</v>
      </c>
      <c r="M176">
        <v>1</v>
      </c>
      <c r="N176" s="37">
        <v>2</v>
      </c>
      <c r="O176">
        <v>1</v>
      </c>
      <c r="P176">
        <v>1</v>
      </c>
      <c r="Q176">
        <v>1</v>
      </c>
      <c r="R176">
        <v>2</v>
      </c>
      <c r="S176">
        <v>1</v>
      </c>
      <c r="T176">
        <v>1</v>
      </c>
      <c r="U176">
        <v>2</v>
      </c>
      <c r="V176">
        <v>2</v>
      </c>
      <c r="W176">
        <v>1</v>
      </c>
      <c r="X176">
        <v>1</v>
      </c>
      <c r="Y176" s="2">
        <f t="shared" si="4"/>
        <v>26</v>
      </c>
      <c r="Z176" s="3">
        <f t="shared" si="5"/>
        <v>1.3</v>
      </c>
      <c r="AA176" s="1"/>
      <c r="AB176" s="2" t="s">
        <v>507</v>
      </c>
      <c r="AC176">
        <v>3</v>
      </c>
      <c r="AD176" t="s">
        <v>505</v>
      </c>
      <c r="AE176">
        <v>1</v>
      </c>
      <c r="AF176" t="s">
        <v>520</v>
      </c>
      <c r="AG176" s="3">
        <v>15</v>
      </c>
      <c r="AH176" s="1" t="s">
        <v>440</v>
      </c>
    </row>
    <row r="177" spans="1:34" x14ac:dyDescent="0.3">
      <c r="A177" s="30">
        <v>196</v>
      </c>
      <c r="B177" s="1" t="s">
        <v>440</v>
      </c>
      <c r="C177" s="2">
        <v>1</v>
      </c>
      <c r="D177">
        <v>1</v>
      </c>
      <c r="E177">
        <v>1</v>
      </c>
      <c r="F177">
        <v>1</v>
      </c>
      <c r="G177">
        <v>2</v>
      </c>
      <c r="H177">
        <v>2</v>
      </c>
      <c r="I177">
        <v>2</v>
      </c>
      <c r="J177">
        <v>2</v>
      </c>
      <c r="K177">
        <v>2</v>
      </c>
      <c r="L177">
        <v>1</v>
      </c>
      <c r="M177">
        <v>1</v>
      </c>
      <c r="N177" s="37">
        <v>2</v>
      </c>
      <c r="O177">
        <v>2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2</v>
      </c>
      <c r="V177">
        <v>2</v>
      </c>
      <c r="W177">
        <v>2</v>
      </c>
      <c r="X177">
        <v>1</v>
      </c>
      <c r="Y177" s="2">
        <f t="shared" si="4"/>
        <v>32</v>
      </c>
      <c r="Z177" s="3">
        <f t="shared" si="5"/>
        <v>1.6</v>
      </c>
      <c r="AA177" s="1"/>
      <c r="AB177" s="2" t="s">
        <v>1052</v>
      </c>
      <c r="AC177">
        <v>0</v>
      </c>
      <c r="AD177" t="s">
        <v>513</v>
      </c>
      <c r="AE177">
        <v>9</v>
      </c>
      <c r="AF177" t="s">
        <v>507</v>
      </c>
      <c r="AG177" s="3">
        <v>3</v>
      </c>
      <c r="AH177" s="1" t="s">
        <v>440</v>
      </c>
    </row>
    <row r="178" spans="1:34" ht="15" thickBot="1" x14ac:dyDescent="0.35">
      <c r="A178" s="28">
        <v>197</v>
      </c>
      <c r="B178" s="1" t="s">
        <v>440</v>
      </c>
      <c r="C178" s="4">
        <v>1</v>
      </c>
      <c r="D178" s="5">
        <v>1</v>
      </c>
      <c r="E178" s="5">
        <v>1</v>
      </c>
      <c r="F178" s="5">
        <v>1</v>
      </c>
      <c r="G178" s="5">
        <v>2</v>
      </c>
      <c r="H178" s="5">
        <v>2</v>
      </c>
      <c r="I178" s="5">
        <v>1</v>
      </c>
      <c r="J178" s="5">
        <v>1</v>
      </c>
      <c r="K178" s="5">
        <v>2</v>
      </c>
      <c r="L178" s="5">
        <v>1</v>
      </c>
      <c r="M178" s="5">
        <v>1</v>
      </c>
      <c r="N178" s="38">
        <v>2</v>
      </c>
      <c r="O178" s="5">
        <v>1</v>
      </c>
      <c r="P178" s="5">
        <v>1</v>
      </c>
      <c r="Q178" s="5">
        <v>1</v>
      </c>
      <c r="R178" s="5">
        <v>1</v>
      </c>
      <c r="S178" s="5">
        <v>1</v>
      </c>
      <c r="T178" s="5">
        <v>2</v>
      </c>
      <c r="U178" s="5">
        <v>2</v>
      </c>
      <c r="V178" s="5">
        <v>1</v>
      </c>
      <c r="W178" s="5">
        <v>2</v>
      </c>
      <c r="X178" s="5">
        <v>2</v>
      </c>
      <c r="Y178" s="4">
        <f t="shared" si="4"/>
        <v>27</v>
      </c>
      <c r="Z178" s="6">
        <f t="shared" si="5"/>
        <v>1.35</v>
      </c>
      <c r="AA178" s="1"/>
      <c r="AB178" s="4" t="s">
        <v>507</v>
      </c>
      <c r="AC178" s="5">
        <v>3</v>
      </c>
      <c r="AD178" s="5" t="s">
        <v>506</v>
      </c>
      <c r="AE178" s="5">
        <v>2</v>
      </c>
      <c r="AF178" s="5" t="s">
        <v>520</v>
      </c>
      <c r="AG178" s="6">
        <v>15</v>
      </c>
      <c r="AH178" s="1" t="s">
        <v>440</v>
      </c>
    </row>
    <row r="179" spans="1:3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3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x14ac:dyDescent="0.3">
      <c r="A180" s="1"/>
      <c r="B180" s="1"/>
      <c r="C180" s="1"/>
      <c r="D180" t="s">
        <v>1056</v>
      </c>
      <c r="E180" t="s">
        <v>1056</v>
      </c>
      <c r="F180" t="s">
        <v>1056</v>
      </c>
      <c r="G180" t="s">
        <v>1056</v>
      </c>
      <c r="H180" t="s">
        <v>1056</v>
      </c>
      <c r="I180" t="s">
        <v>1056</v>
      </c>
      <c r="J180" t="s">
        <v>1056</v>
      </c>
      <c r="K180" t="s">
        <v>1056</v>
      </c>
      <c r="L180" t="s">
        <v>1056</v>
      </c>
      <c r="M180" t="s">
        <v>1056</v>
      </c>
      <c r="N180" t="s">
        <v>1056</v>
      </c>
      <c r="O180" t="s">
        <v>1056</v>
      </c>
      <c r="P180" t="s">
        <v>1056</v>
      </c>
      <c r="Q180" t="s">
        <v>1056</v>
      </c>
      <c r="R180" t="s">
        <v>1056</v>
      </c>
      <c r="S180" t="s">
        <v>1056</v>
      </c>
      <c r="T180" t="s">
        <v>1056</v>
      </c>
      <c r="U180" t="s">
        <v>1056</v>
      </c>
      <c r="V180" t="s">
        <v>1056</v>
      </c>
      <c r="W180" t="s">
        <v>1056</v>
      </c>
      <c r="X180" t="s">
        <v>1056</v>
      </c>
      <c r="Y180" t="s">
        <v>1071</v>
      </c>
      <c r="Z180" t="s">
        <v>1072</v>
      </c>
      <c r="AA180" s="1" t="s">
        <v>440</v>
      </c>
      <c r="AB180" s="1"/>
      <c r="AC180" s="1"/>
      <c r="AD180" s="1"/>
      <c r="AE180" s="1"/>
      <c r="AF180" s="1"/>
      <c r="AG180" s="1"/>
      <c r="AH180" s="1"/>
    </row>
    <row r="181" spans="1:34" x14ac:dyDescent="0.3">
      <c r="A181" s="1"/>
      <c r="B181" s="1"/>
      <c r="C181" s="1"/>
      <c r="D181">
        <f t="shared" ref="D181:X181" si="6">COUNTIF(D4:D178,1)</f>
        <v>152</v>
      </c>
      <c r="E181">
        <f t="shared" si="6"/>
        <v>121</v>
      </c>
      <c r="F181">
        <f t="shared" si="6"/>
        <v>168</v>
      </c>
      <c r="G181">
        <f t="shared" si="6"/>
        <v>84</v>
      </c>
      <c r="H181">
        <f t="shared" si="6"/>
        <v>35</v>
      </c>
      <c r="I181">
        <f t="shared" si="6"/>
        <v>69</v>
      </c>
      <c r="J181">
        <f t="shared" si="6"/>
        <v>97</v>
      </c>
      <c r="K181">
        <f t="shared" si="6"/>
        <v>118</v>
      </c>
      <c r="L181">
        <f t="shared" si="6"/>
        <v>161</v>
      </c>
      <c r="M181">
        <f t="shared" si="6"/>
        <v>173</v>
      </c>
      <c r="N181">
        <f t="shared" si="6"/>
        <v>0</v>
      </c>
      <c r="O181">
        <f t="shared" si="6"/>
        <v>107</v>
      </c>
      <c r="P181">
        <f t="shared" si="6"/>
        <v>107</v>
      </c>
      <c r="Q181">
        <f t="shared" si="6"/>
        <v>110</v>
      </c>
      <c r="R181">
        <f t="shared" si="6"/>
        <v>70</v>
      </c>
      <c r="S181">
        <f t="shared" si="6"/>
        <v>166</v>
      </c>
      <c r="T181">
        <f t="shared" si="6"/>
        <v>133</v>
      </c>
      <c r="U181">
        <f t="shared" si="6"/>
        <v>52</v>
      </c>
      <c r="V181">
        <f t="shared" si="6"/>
        <v>69</v>
      </c>
      <c r="W181">
        <f t="shared" si="6"/>
        <v>98</v>
      </c>
      <c r="X181">
        <f t="shared" si="6"/>
        <v>135</v>
      </c>
      <c r="Y181">
        <f>ROUND(AVERAGE(Y4:Y178), 2)</f>
        <v>27.21</v>
      </c>
      <c r="Z181">
        <f>ROUND(AVERAGE(Z4:Z178), 2)</f>
        <v>1.36</v>
      </c>
      <c r="AA181" s="1"/>
      <c r="AB181" s="27" t="s">
        <v>177</v>
      </c>
      <c r="AD181" s="27" t="s">
        <v>177</v>
      </c>
      <c r="AF181" s="27" t="s">
        <v>177</v>
      </c>
      <c r="AH181" s="1"/>
    </row>
    <row r="182" spans="1:34" x14ac:dyDescent="0.3">
      <c r="A182" s="1"/>
      <c r="B182" s="1"/>
      <c r="C182" s="1"/>
      <c r="D182" t="s">
        <v>1084</v>
      </c>
      <c r="E182" t="s">
        <v>1084</v>
      </c>
      <c r="F182" t="s">
        <v>1084</v>
      </c>
      <c r="G182" t="s">
        <v>1084</v>
      </c>
      <c r="H182" t="s">
        <v>1084</v>
      </c>
      <c r="I182" t="s">
        <v>1084</v>
      </c>
      <c r="J182" t="s">
        <v>1084</v>
      </c>
      <c r="K182" t="s">
        <v>1084</v>
      </c>
      <c r="L182" t="s">
        <v>1084</v>
      </c>
      <c r="M182" t="s">
        <v>1084</v>
      </c>
      <c r="N182" t="s">
        <v>1084</v>
      </c>
      <c r="O182" t="s">
        <v>1084</v>
      </c>
      <c r="P182" t="s">
        <v>1084</v>
      </c>
      <c r="Q182" t="s">
        <v>1084</v>
      </c>
      <c r="R182" t="s">
        <v>1084</v>
      </c>
      <c r="S182" t="s">
        <v>1084</v>
      </c>
      <c r="T182" t="s">
        <v>1084</v>
      </c>
      <c r="U182" t="s">
        <v>1084</v>
      </c>
      <c r="V182" t="s">
        <v>1084</v>
      </c>
      <c r="W182" t="s">
        <v>1084</v>
      </c>
      <c r="X182" t="s">
        <v>1084</v>
      </c>
      <c r="Y182" t="s">
        <v>1095</v>
      </c>
      <c r="Z182" t="s">
        <v>1096</v>
      </c>
      <c r="AA182" s="1" t="s">
        <v>440</v>
      </c>
      <c r="AB182" s="72" t="s">
        <v>505</v>
      </c>
      <c r="AC182">
        <f>COUNTIF(AC4:AC178,1)</f>
        <v>18</v>
      </c>
      <c r="AD182" s="72" t="s">
        <v>505</v>
      </c>
      <c r="AE182">
        <f>COUNTIF(AE4:AE178,1)</f>
        <v>11</v>
      </c>
      <c r="AF182" s="72" t="s">
        <v>505</v>
      </c>
      <c r="AG182" s="73">
        <f>COUNTIF(AG4:AG178,1)</f>
        <v>21</v>
      </c>
      <c r="AH182" s="1"/>
    </row>
    <row r="183" spans="1:34" x14ac:dyDescent="0.3">
      <c r="A183" s="1"/>
      <c r="B183" s="1"/>
      <c r="C183" s="1"/>
      <c r="D183">
        <f t="shared" ref="D183:X183" si="7">COUNTIF(D4:D178,2)</f>
        <v>23</v>
      </c>
      <c r="E183">
        <f t="shared" si="7"/>
        <v>54</v>
      </c>
      <c r="F183">
        <f t="shared" si="7"/>
        <v>7</v>
      </c>
      <c r="G183">
        <f t="shared" si="7"/>
        <v>91</v>
      </c>
      <c r="H183">
        <f t="shared" si="7"/>
        <v>140</v>
      </c>
      <c r="I183">
        <f t="shared" si="7"/>
        <v>106</v>
      </c>
      <c r="J183">
        <f t="shared" si="7"/>
        <v>77</v>
      </c>
      <c r="K183">
        <f t="shared" si="7"/>
        <v>57</v>
      </c>
      <c r="L183">
        <f t="shared" si="7"/>
        <v>13</v>
      </c>
      <c r="M183">
        <f t="shared" si="7"/>
        <v>2</v>
      </c>
      <c r="N183">
        <f t="shared" si="7"/>
        <v>175</v>
      </c>
      <c r="O183">
        <f t="shared" si="7"/>
        <v>68</v>
      </c>
      <c r="P183">
        <f t="shared" si="7"/>
        <v>68</v>
      </c>
      <c r="Q183">
        <f t="shared" si="7"/>
        <v>64</v>
      </c>
      <c r="R183">
        <f t="shared" si="7"/>
        <v>105</v>
      </c>
      <c r="S183">
        <f t="shared" si="7"/>
        <v>9</v>
      </c>
      <c r="T183">
        <f t="shared" si="7"/>
        <v>42</v>
      </c>
      <c r="U183">
        <f t="shared" si="7"/>
        <v>123</v>
      </c>
      <c r="V183">
        <f t="shared" si="7"/>
        <v>104</v>
      </c>
      <c r="W183">
        <f t="shared" si="7"/>
        <v>77</v>
      </c>
      <c r="X183">
        <f t="shared" si="7"/>
        <v>38</v>
      </c>
      <c r="Y183">
        <f>MAX(Y4:Y178)</f>
        <v>37</v>
      </c>
      <c r="Z183">
        <f>MAX(Z4:Z178)</f>
        <v>1.85</v>
      </c>
      <c r="AA183" s="1"/>
      <c r="AB183" s="27" t="s">
        <v>178</v>
      </c>
      <c r="AD183" s="27" t="s">
        <v>178</v>
      </c>
      <c r="AF183" s="27" t="s">
        <v>178</v>
      </c>
      <c r="AH183" s="1"/>
    </row>
    <row r="184" spans="1:34" x14ac:dyDescent="0.3">
      <c r="A184" s="1"/>
      <c r="B184" s="1"/>
      <c r="C184" s="1"/>
      <c r="D184" t="s">
        <v>1068</v>
      </c>
      <c r="E184" t="s">
        <v>1068</v>
      </c>
      <c r="F184" t="s">
        <v>1068</v>
      </c>
      <c r="G184" t="s">
        <v>1068</v>
      </c>
      <c r="H184" t="s">
        <v>1068</v>
      </c>
      <c r="I184" t="s">
        <v>1068</v>
      </c>
      <c r="J184" t="s">
        <v>1068</v>
      </c>
      <c r="K184" t="s">
        <v>1068</v>
      </c>
      <c r="L184" t="s">
        <v>1068</v>
      </c>
      <c r="M184" t="s">
        <v>1068</v>
      </c>
      <c r="N184" t="s">
        <v>1068</v>
      </c>
      <c r="O184" t="s">
        <v>1068</v>
      </c>
      <c r="P184" t="s">
        <v>1068</v>
      </c>
      <c r="Q184" t="s">
        <v>1068</v>
      </c>
      <c r="R184" t="s">
        <v>1068</v>
      </c>
      <c r="S184" t="s">
        <v>1068</v>
      </c>
      <c r="T184" t="s">
        <v>1068</v>
      </c>
      <c r="U184" t="s">
        <v>1068</v>
      </c>
      <c r="V184" t="s">
        <v>1068</v>
      </c>
      <c r="W184" t="s">
        <v>1068</v>
      </c>
      <c r="X184" t="s">
        <v>1068</v>
      </c>
      <c r="Y184" t="s">
        <v>1115</v>
      </c>
      <c r="Z184" t="s">
        <v>1116</v>
      </c>
      <c r="AA184" s="1" t="s">
        <v>440</v>
      </c>
      <c r="AB184" s="72" t="s">
        <v>506</v>
      </c>
      <c r="AC184">
        <f>COUNTIF(AC4:AC178,2)</f>
        <v>9</v>
      </c>
      <c r="AD184" s="72" t="s">
        <v>506</v>
      </c>
      <c r="AE184">
        <f>COUNTIF(AE4:AE178,2)</f>
        <v>8</v>
      </c>
      <c r="AF184" s="72" t="s">
        <v>506</v>
      </c>
      <c r="AG184">
        <f>COUNTIF(AG4:AG178,2)</f>
        <v>7</v>
      </c>
      <c r="AH184" s="1"/>
    </row>
    <row r="185" spans="1:34" x14ac:dyDescent="0.3">
      <c r="A185" s="1"/>
      <c r="B185" s="1"/>
      <c r="C185" s="1"/>
      <c r="D185">
        <f t="shared" ref="D185:X185" si="8">COUNT(D4:D178)</f>
        <v>175</v>
      </c>
      <c r="E185">
        <f t="shared" si="8"/>
        <v>175</v>
      </c>
      <c r="F185">
        <f t="shared" si="8"/>
        <v>175</v>
      </c>
      <c r="G185">
        <f t="shared" si="8"/>
        <v>175</v>
      </c>
      <c r="H185">
        <f t="shared" si="8"/>
        <v>175</v>
      </c>
      <c r="I185">
        <f t="shared" si="8"/>
        <v>175</v>
      </c>
      <c r="J185">
        <f t="shared" si="8"/>
        <v>174</v>
      </c>
      <c r="K185">
        <f t="shared" si="8"/>
        <v>175</v>
      </c>
      <c r="L185">
        <f t="shared" si="8"/>
        <v>174</v>
      </c>
      <c r="M185">
        <f t="shared" si="8"/>
        <v>175</v>
      </c>
      <c r="N185">
        <f t="shared" si="8"/>
        <v>175</v>
      </c>
      <c r="O185">
        <f t="shared" si="8"/>
        <v>175</v>
      </c>
      <c r="P185">
        <f t="shared" si="8"/>
        <v>175</v>
      </c>
      <c r="Q185">
        <f t="shared" si="8"/>
        <v>174</v>
      </c>
      <c r="R185">
        <f t="shared" si="8"/>
        <v>175</v>
      </c>
      <c r="S185">
        <f t="shared" si="8"/>
        <v>175</v>
      </c>
      <c r="T185">
        <f t="shared" si="8"/>
        <v>175</v>
      </c>
      <c r="U185">
        <f t="shared" si="8"/>
        <v>175</v>
      </c>
      <c r="V185">
        <f t="shared" si="8"/>
        <v>173</v>
      </c>
      <c r="W185">
        <f t="shared" si="8"/>
        <v>175</v>
      </c>
      <c r="X185">
        <f t="shared" si="8"/>
        <v>173</v>
      </c>
      <c r="Y185">
        <f>MIN(Y4:Y178)</f>
        <v>20</v>
      </c>
      <c r="Z185">
        <f>MIN(Z4:Z178)</f>
        <v>1</v>
      </c>
      <c r="AA185" s="1"/>
      <c r="AB185" s="27" t="s">
        <v>179</v>
      </c>
      <c r="AD185" s="27" t="s">
        <v>179</v>
      </c>
      <c r="AF185" s="27" t="s">
        <v>179</v>
      </c>
      <c r="AH185" s="1"/>
    </row>
    <row r="186" spans="1:34" x14ac:dyDescent="0.3">
      <c r="A186" s="1"/>
      <c r="B186" s="1"/>
      <c r="C186" s="1"/>
      <c r="D186" t="s">
        <v>1065</v>
      </c>
      <c r="E186" t="s">
        <v>1065</v>
      </c>
      <c r="F186" t="s">
        <v>1065</v>
      </c>
      <c r="G186" t="s">
        <v>1065</v>
      </c>
      <c r="H186" t="s">
        <v>1065</v>
      </c>
      <c r="I186" t="s">
        <v>1065</v>
      </c>
      <c r="J186" t="s">
        <v>1065</v>
      </c>
      <c r="K186" t="s">
        <v>1065</v>
      </c>
      <c r="L186" t="s">
        <v>1065</v>
      </c>
      <c r="M186" t="s">
        <v>1065</v>
      </c>
      <c r="N186" t="s">
        <v>1065</v>
      </c>
      <c r="O186" t="s">
        <v>1065</v>
      </c>
      <c r="P186" t="s">
        <v>1065</v>
      </c>
      <c r="Q186" t="s">
        <v>1065</v>
      </c>
      <c r="R186" t="s">
        <v>1065</v>
      </c>
      <c r="S186" t="s">
        <v>1065</v>
      </c>
      <c r="T186" t="s">
        <v>1065</v>
      </c>
      <c r="U186" t="s">
        <v>1065</v>
      </c>
      <c r="V186" t="s">
        <v>1065</v>
      </c>
      <c r="W186" t="s">
        <v>1065</v>
      </c>
      <c r="X186" t="s">
        <v>1065</v>
      </c>
      <c r="Y186" t="s">
        <v>1068</v>
      </c>
      <c r="Z186" s="1"/>
      <c r="AA186" s="1"/>
      <c r="AB186" s="72" t="s">
        <v>507</v>
      </c>
      <c r="AC186" s="73">
        <f>COUNTIF(AC4:AC178,3)</f>
        <v>27</v>
      </c>
      <c r="AD186" s="72" t="s">
        <v>507</v>
      </c>
      <c r="AE186" s="73">
        <f>COUNTIF(AE4:AE178,3)</f>
        <v>28</v>
      </c>
      <c r="AF186" s="72" t="s">
        <v>507</v>
      </c>
      <c r="AG186" s="73">
        <f>COUNTIF(AG4:AG178,3)</f>
        <v>28</v>
      </c>
      <c r="AH186" s="1"/>
    </row>
    <row r="187" spans="1:34" x14ac:dyDescent="0.3">
      <c r="A187" s="1"/>
      <c r="B187" s="1"/>
      <c r="C187" s="1"/>
      <c r="D187">
        <f t="shared" ref="D187:X187" si="9">ROUND(AVERAGE(D4:D178),0)</f>
        <v>1</v>
      </c>
      <c r="E187">
        <f t="shared" si="9"/>
        <v>1</v>
      </c>
      <c r="F187">
        <f t="shared" si="9"/>
        <v>1</v>
      </c>
      <c r="G187">
        <f t="shared" si="9"/>
        <v>2</v>
      </c>
      <c r="H187">
        <f t="shared" si="9"/>
        <v>2</v>
      </c>
      <c r="I187">
        <f t="shared" si="9"/>
        <v>2</v>
      </c>
      <c r="J187">
        <f t="shared" si="9"/>
        <v>1</v>
      </c>
      <c r="K187">
        <f t="shared" si="9"/>
        <v>1</v>
      </c>
      <c r="L187">
        <f t="shared" si="9"/>
        <v>1</v>
      </c>
      <c r="M187">
        <f t="shared" si="9"/>
        <v>1</v>
      </c>
      <c r="N187">
        <f t="shared" si="9"/>
        <v>2</v>
      </c>
      <c r="O187">
        <f t="shared" si="9"/>
        <v>1</v>
      </c>
      <c r="P187">
        <f t="shared" si="9"/>
        <v>1</v>
      </c>
      <c r="Q187">
        <f t="shared" si="9"/>
        <v>1</v>
      </c>
      <c r="R187">
        <f t="shared" si="9"/>
        <v>2</v>
      </c>
      <c r="S187">
        <f t="shared" si="9"/>
        <v>1</v>
      </c>
      <c r="T187">
        <f t="shared" si="9"/>
        <v>1</v>
      </c>
      <c r="U187">
        <f t="shared" si="9"/>
        <v>2</v>
      </c>
      <c r="V187">
        <f t="shared" si="9"/>
        <v>2</v>
      </c>
      <c r="W187">
        <f t="shared" si="9"/>
        <v>1</v>
      </c>
      <c r="X187">
        <f t="shared" si="9"/>
        <v>1</v>
      </c>
      <c r="Y187">
        <f>COUNT(Y4:Y178)</f>
        <v>175</v>
      </c>
      <c r="Z187" s="1"/>
      <c r="AA187" s="1"/>
      <c r="AB187" s="27" t="s">
        <v>180</v>
      </c>
      <c r="AD187" s="27" t="s">
        <v>180</v>
      </c>
      <c r="AF187" s="27" t="s">
        <v>180</v>
      </c>
      <c r="AH187" s="1"/>
    </row>
    <row r="188" spans="1:3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2" t="s">
        <v>508</v>
      </c>
      <c r="AC188">
        <f>COUNTIF(AC4:AC178,4)</f>
        <v>0</v>
      </c>
      <c r="AD188" s="72" t="s">
        <v>508</v>
      </c>
      <c r="AE188">
        <f>COUNTIF(AE4:AE178,4)</f>
        <v>2</v>
      </c>
      <c r="AF188" s="72" t="s">
        <v>508</v>
      </c>
      <c r="AG188">
        <f>COUNTIF(AG4:AG178,4)</f>
        <v>0</v>
      </c>
      <c r="AH188" s="1"/>
    </row>
    <row r="189" spans="1:3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27" t="s">
        <v>181</v>
      </c>
      <c r="AD189" s="27" t="s">
        <v>181</v>
      </c>
      <c r="AF189" s="27" t="s">
        <v>181</v>
      </c>
      <c r="AH189" s="1"/>
    </row>
    <row r="190" spans="1:3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2" t="s">
        <v>509</v>
      </c>
      <c r="AC190">
        <f>COUNTIF(AC4:AC178,5)</f>
        <v>0</v>
      </c>
      <c r="AD190" s="72" t="s">
        <v>509</v>
      </c>
      <c r="AE190">
        <f>COUNTIF(AE4:AE178,5)</f>
        <v>0</v>
      </c>
      <c r="AF190" s="72" t="s">
        <v>509</v>
      </c>
      <c r="AG190">
        <f>COUNTIF(AG4:AG178,5)</f>
        <v>0</v>
      </c>
      <c r="AH190" s="1"/>
    </row>
    <row r="191" spans="1:34" x14ac:dyDescent="0.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27" t="s">
        <v>182</v>
      </c>
      <c r="AD191" s="27" t="s">
        <v>182</v>
      </c>
      <c r="AF191" s="27" t="s">
        <v>182</v>
      </c>
      <c r="AH191" s="1"/>
    </row>
    <row r="192" spans="1:34" x14ac:dyDescent="0.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2" t="s">
        <v>510</v>
      </c>
      <c r="AC192">
        <f>COUNTIF(AC4:AC178,6)</f>
        <v>0</v>
      </c>
      <c r="AD192" s="72" t="s">
        <v>510</v>
      </c>
      <c r="AE192">
        <f>COUNTIF(AE4:AE178,6)</f>
        <v>1</v>
      </c>
      <c r="AF192" s="72" t="s">
        <v>510</v>
      </c>
      <c r="AG192">
        <f>COUNTIF(AG4:AG178,6)</f>
        <v>1</v>
      </c>
      <c r="AH192" s="1"/>
    </row>
    <row r="193" spans="3:34" x14ac:dyDescent="0.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27" t="s">
        <v>183</v>
      </c>
      <c r="AD193" s="27" t="s">
        <v>183</v>
      </c>
      <c r="AF193" s="27" t="s">
        <v>183</v>
      </c>
      <c r="AH193" s="1"/>
    </row>
    <row r="194" spans="3:34" x14ac:dyDescent="0.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2" t="s">
        <v>511</v>
      </c>
      <c r="AC194">
        <f>COUNTIF(AC4:AC178,7)</f>
        <v>5</v>
      </c>
      <c r="AD194" s="72" t="s">
        <v>511</v>
      </c>
      <c r="AE194">
        <f>COUNTIF(AE4:AE178,7)</f>
        <v>2</v>
      </c>
      <c r="AF194" s="72" t="s">
        <v>511</v>
      </c>
      <c r="AG194">
        <f>COUNTIF(AG4:AG178,7)</f>
        <v>4</v>
      </c>
      <c r="AH194" s="1"/>
    </row>
    <row r="195" spans="3:34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27" t="s">
        <v>184</v>
      </c>
      <c r="AD195" s="27" t="s">
        <v>184</v>
      </c>
      <c r="AF195" s="27" t="s">
        <v>184</v>
      </c>
      <c r="AH195" s="1"/>
    </row>
    <row r="196" spans="3:34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2" t="s">
        <v>512</v>
      </c>
      <c r="AC196">
        <f>COUNTIF(AC4:AC178,8)</f>
        <v>7</v>
      </c>
      <c r="AD196" s="72" t="s">
        <v>512</v>
      </c>
      <c r="AE196">
        <f>COUNTIF(AE4:AE178,8)</f>
        <v>7</v>
      </c>
      <c r="AF196" s="72" t="s">
        <v>512</v>
      </c>
      <c r="AG196">
        <f>COUNTIF(AG4:AG178,8)</f>
        <v>8</v>
      </c>
      <c r="AH196" s="1"/>
    </row>
    <row r="197" spans="3:34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27" t="s">
        <v>185</v>
      </c>
      <c r="AD197" s="27" t="s">
        <v>185</v>
      </c>
      <c r="AF197" s="27" t="s">
        <v>185</v>
      </c>
      <c r="AH197" s="1"/>
    </row>
    <row r="198" spans="3:34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2" t="s">
        <v>513</v>
      </c>
      <c r="AC198">
        <f>COUNTIF(AC4:AC178,9)</f>
        <v>17</v>
      </c>
      <c r="AD198" s="72" t="s">
        <v>513</v>
      </c>
      <c r="AE198" s="73">
        <f>COUNTIF(AE4:AE178,9)</f>
        <v>23</v>
      </c>
      <c r="AF198" s="72" t="s">
        <v>513</v>
      </c>
      <c r="AG198" s="73">
        <f>COUNTIF(AG4:AG178,9)</f>
        <v>25</v>
      </c>
      <c r="AH198" s="1"/>
    </row>
    <row r="199" spans="3:34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27" t="s">
        <v>186</v>
      </c>
      <c r="AD199" s="27" t="s">
        <v>186</v>
      </c>
      <c r="AF199" s="27" t="s">
        <v>186</v>
      </c>
      <c r="AH199" s="1"/>
    </row>
    <row r="200" spans="3:34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2" t="s">
        <v>514</v>
      </c>
      <c r="AC200">
        <f>COUNTIF(AC4:AC178,10)</f>
        <v>14</v>
      </c>
      <c r="AD200" s="72" t="s">
        <v>514</v>
      </c>
      <c r="AE200">
        <f>COUNTIF(AE4:AE178,10)</f>
        <v>11</v>
      </c>
      <c r="AF200" s="72" t="s">
        <v>514</v>
      </c>
      <c r="AG200">
        <f>COUNTIF(AG4:AG178,10)</f>
        <v>19</v>
      </c>
      <c r="AH200" s="1"/>
    </row>
    <row r="201" spans="3:34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27" t="s">
        <v>187</v>
      </c>
      <c r="AD201" s="27" t="s">
        <v>187</v>
      </c>
      <c r="AF201" s="27" t="s">
        <v>187</v>
      </c>
      <c r="AH201" s="1"/>
    </row>
    <row r="202" spans="3:34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2" t="s">
        <v>516</v>
      </c>
      <c r="AC202">
        <f>COUNTIF(AC4:AC178,11)</f>
        <v>0</v>
      </c>
      <c r="AD202" s="72" t="s">
        <v>516</v>
      </c>
      <c r="AE202">
        <f>COUNTIF(AE4:AE178,11)</f>
        <v>2</v>
      </c>
      <c r="AF202" s="72" t="s">
        <v>516</v>
      </c>
      <c r="AG202">
        <f>COUNTIF(AG4:AG178,11)</f>
        <v>4</v>
      </c>
      <c r="AH202" s="1"/>
    </row>
    <row r="203" spans="3:34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27" t="s">
        <v>188</v>
      </c>
      <c r="AD203" s="27" t="s">
        <v>188</v>
      </c>
      <c r="AF203" s="27" t="s">
        <v>188</v>
      </c>
      <c r="AH203" s="1"/>
    </row>
    <row r="204" spans="3:34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2" t="s">
        <v>517</v>
      </c>
      <c r="AC204">
        <f>COUNTIF(AC4:AC178,12)</f>
        <v>0</v>
      </c>
      <c r="AD204" s="72" t="s">
        <v>517</v>
      </c>
      <c r="AE204">
        <f>COUNTIF(AE4:AE178,12)</f>
        <v>0</v>
      </c>
      <c r="AF204" s="72" t="s">
        <v>517</v>
      </c>
      <c r="AG204">
        <f>COUNTIF(AG4:AG178,12)</f>
        <v>1</v>
      </c>
      <c r="AH204" s="1"/>
    </row>
    <row r="205" spans="3:34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27" t="s">
        <v>189</v>
      </c>
      <c r="AD205" s="27" t="s">
        <v>189</v>
      </c>
      <c r="AF205" s="27" t="s">
        <v>189</v>
      </c>
      <c r="AH205" s="1"/>
    </row>
    <row r="206" spans="3:34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2" t="s">
        <v>518</v>
      </c>
      <c r="AC206">
        <f>COUNTIF(AC4:AC178,13)</f>
        <v>0</v>
      </c>
      <c r="AD206" s="72" t="s">
        <v>518</v>
      </c>
      <c r="AE206">
        <f>COUNTIF(AE4:AE178,13)</f>
        <v>7</v>
      </c>
      <c r="AF206" s="72" t="s">
        <v>518</v>
      </c>
      <c r="AG206">
        <f>COUNTIF(AG4:AG178,13)</f>
        <v>1</v>
      </c>
      <c r="AH206" s="1"/>
    </row>
    <row r="207" spans="3:34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27" t="s">
        <v>190</v>
      </c>
      <c r="AD207" s="27" t="s">
        <v>190</v>
      </c>
      <c r="AF207" s="27" t="s">
        <v>190</v>
      </c>
      <c r="AH207" s="1"/>
    </row>
    <row r="208" spans="3:34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2" t="s">
        <v>519</v>
      </c>
      <c r="AC208">
        <f>COUNTIF(AC4:AC178,14)</f>
        <v>0</v>
      </c>
      <c r="AD208" s="72" t="s">
        <v>519</v>
      </c>
      <c r="AE208">
        <f>COUNTIF(AE4:AE178,14)</f>
        <v>0</v>
      </c>
      <c r="AF208" s="72" t="s">
        <v>519</v>
      </c>
      <c r="AG208">
        <f>COUNTIF(AG4:AG178,14)</f>
        <v>1</v>
      </c>
      <c r="AH208" s="1"/>
    </row>
    <row r="209" spans="3:34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27" t="s">
        <v>191</v>
      </c>
      <c r="AD209" s="27" t="s">
        <v>191</v>
      </c>
      <c r="AF209" s="27" t="s">
        <v>191</v>
      </c>
      <c r="AH209" s="1"/>
    </row>
    <row r="210" spans="3:34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2" t="s">
        <v>520</v>
      </c>
      <c r="AC210" s="73">
        <f>COUNTIF(AC4:AC178,15)</f>
        <v>28</v>
      </c>
      <c r="AD210" s="72" t="s">
        <v>520</v>
      </c>
      <c r="AE210" s="73">
        <f>COUNTIF(AE4:AE178,15)</f>
        <v>29</v>
      </c>
      <c r="AF210" s="72" t="s">
        <v>520</v>
      </c>
      <c r="AG210">
        <f>COUNTIF(AG4:AG178,15)</f>
        <v>15</v>
      </c>
      <c r="AH210" s="1"/>
    </row>
    <row r="211" spans="3:34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27" t="s">
        <v>192</v>
      </c>
      <c r="AD211" s="27" t="s">
        <v>192</v>
      </c>
      <c r="AF211" s="27" t="s">
        <v>192</v>
      </c>
      <c r="AH211" s="1"/>
    </row>
    <row r="212" spans="3:34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2" t="s">
        <v>521</v>
      </c>
      <c r="AC212">
        <f>COUNTIF(AC4:AC178,16)</f>
        <v>19</v>
      </c>
      <c r="AD212" s="72" t="s">
        <v>521</v>
      </c>
      <c r="AE212">
        <f>COUNTIF(AE4:AE178,16)</f>
        <v>18</v>
      </c>
      <c r="AF212" s="72" t="s">
        <v>521</v>
      </c>
      <c r="AG212">
        <f>COUNTIF(AG4:AG178,16)</f>
        <v>9</v>
      </c>
      <c r="AH212" s="1"/>
    </row>
    <row r="213" spans="3:34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27" t="s">
        <v>193</v>
      </c>
      <c r="AD213" s="27" t="s">
        <v>193</v>
      </c>
      <c r="AF213" s="27" t="s">
        <v>193</v>
      </c>
      <c r="AH213" s="1"/>
    </row>
    <row r="214" spans="3:34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2" t="s">
        <v>522</v>
      </c>
      <c r="AC214">
        <f>COUNTIF(AC4:AC178,17)</f>
        <v>2</v>
      </c>
      <c r="AD214" s="72" t="s">
        <v>522</v>
      </c>
      <c r="AE214">
        <f>COUNTIF(AE4:AE178,17)</f>
        <v>0</v>
      </c>
      <c r="AF214" s="72" t="s">
        <v>522</v>
      </c>
      <c r="AG214">
        <f>COUNTIF(AG4:AG178,17)</f>
        <v>0</v>
      </c>
      <c r="AH214" s="1"/>
    </row>
    <row r="215" spans="3:34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27" t="s">
        <v>194</v>
      </c>
      <c r="AD215" s="27" t="s">
        <v>194</v>
      </c>
      <c r="AF215" s="27" t="s">
        <v>194</v>
      </c>
      <c r="AH215" s="1"/>
    </row>
    <row r="216" spans="3:34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2" t="s">
        <v>523</v>
      </c>
      <c r="AC216">
        <f>COUNTIF(AC4:AC178,18)</f>
        <v>0</v>
      </c>
      <c r="AD216" s="72" t="s">
        <v>523</v>
      </c>
      <c r="AE216">
        <f>COUNTIF(AE4:AE178,18)</f>
        <v>0</v>
      </c>
      <c r="AF216" s="72" t="s">
        <v>523</v>
      </c>
      <c r="AG216">
        <f>COUNTIF(AG4:AG178,18)</f>
        <v>0</v>
      </c>
      <c r="AH216" s="1"/>
    </row>
    <row r="217" spans="3:34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27" t="s">
        <v>195</v>
      </c>
      <c r="AD217" s="27" t="s">
        <v>195</v>
      </c>
      <c r="AF217" s="27" t="s">
        <v>195</v>
      </c>
      <c r="AH217" s="1"/>
    </row>
    <row r="218" spans="3:34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2" t="s">
        <v>524</v>
      </c>
      <c r="AC218">
        <f>COUNTIF(AC4:AC178,19)</f>
        <v>1</v>
      </c>
      <c r="AD218" s="72" t="s">
        <v>524</v>
      </c>
      <c r="AE218">
        <f>COUNTIF(AE4:AE178,19)</f>
        <v>2</v>
      </c>
      <c r="AF218" s="72" t="s">
        <v>524</v>
      </c>
      <c r="AG218">
        <f>COUNTIF(AG4:AG178,19)</f>
        <v>0</v>
      </c>
      <c r="AH218" s="1"/>
    </row>
    <row r="219" spans="3:34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27" t="s">
        <v>196</v>
      </c>
      <c r="AD219" s="27" t="s">
        <v>196</v>
      </c>
      <c r="AF219" s="27" t="s">
        <v>196</v>
      </c>
      <c r="AH219" s="1"/>
    </row>
    <row r="220" spans="3:34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2" t="s">
        <v>525</v>
      </c>
      <c r="AC220">
        <f>COUNTIF(AC4:AC178,20)</f>
        <v>2</v>
      </c>
      <c r="AD220" s="72" t="s">
        <v>525</v>
      </c>
      <c r="AE220">
        <f>COUNTIF(AE4:AE178,20)</f>
        <v>2</v>
      </c>
      <c r="AF220" s="72" t="s">
        <v>525</v>
      </c>
      <c r="AG220">
        <f>COUNTIF(AG4:AG178,20)</f>
        <v>8</v>
      </c>
      <c r="AH220" s="1"/>
    </row>
    <row r="221" spans="3:34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27" t="s">
        <v>1194</v>
      </c>
      <c r="AD221" s="27" t="s">
        <v>1194</v>
      </c>
      <c r="AF221" s="27" t="s">
        <v>1194</v>
      </c>
      <c r="AH221" s="1"/>
    </row>
    <row r="222" spans="3:34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2" t="s">
        <v>428</v>
      </c>
      <c r="AC222" s="73">
        <f>COUNTIF(AC4:AC178,0)</f>
        <v>23</v>
      </c>
      <c r="AD222" s="72" t="s">
        <v>428</v>
      </c>
      <c r="AE222">
        <f>COUNTIF(AE4:AE178,0)</f>
        <v>19</v>
      </c>
      <c r="AF222" s="72" t="s">
        <v>428</v>
      </c>
      <c r="AG222">
        <f>COUNTIF(AG4:AG178,0)</f>
        <v>18</v>
      </c>
      <c r="AH222" s="1"/>
    </row>
    <row r="223" spans="3:34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3:34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3:34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3:34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3:34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3:34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3:34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3:34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3:34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3:34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3:34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3:34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3:34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3:34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3:34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3:34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3:34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3:34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3:34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3:34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3:34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3:34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3:34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3:34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3:34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3:34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3:34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3:34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3:34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3:34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3:34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3:34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3:34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3:34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3:34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3:34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3:34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3:34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3:34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3:34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3:34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3:34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3:34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3:34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3:34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3:34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3:34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3:34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3:34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3:34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3:34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3:34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3:34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3:34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3:34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3:34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3:34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3:34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3:34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3:34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3:34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3:34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3:34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3:34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3:34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3:34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3:34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3:34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3:34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3:34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3:34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3:34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3:34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3:34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3:34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3:34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3:34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3:34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3:34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3:34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3:34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3:34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3:34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3:34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3:34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3:34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3:34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3:34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3:34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3:34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3:34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3:34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3:34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3:34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3:34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3:34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3:34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3:34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3:34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3:34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3:34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3:34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3:34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3:34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M326"/>
  <sheetViews>
    <sheetView topLeftCell="AA1" zoomScaleNormal="100" workbookViewId="0">
      <selection activeCell="BP36" sqref="BP36"/>
    </sheetView>
  </sheetViews>
  <sheetFormatPr defaultRowHeight="14.4" x14ac:dyDescent="0.3"/>
  <cols>
    <col min="3" max="3" width="13" customWidth="1"/>
    <col min="5" max="53" width="20.6640625" customWidth="1"/>
    <col min="54" max="54" width="21" customWidth="1"/>
    <col min="55" max="64" width="20.6640625" customWidth="1"/>
  </cols>
  <sheetData>
    <row r="1" spans="1:65" x14ac:dyDescent="0.3">
      <c r="A1" s="15"/>
      <c r="B1" s="96"/>
      <c r="C1" s="16"/>
      <c r="D1" s="96"/>
      <c r="E1" s="16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"/>
      <c r="AC1" s="27"/>
      <c r="AD1" s="27"/>
      <c r="AE1" s="1"/>
      <c r="AF1" s="27"/>
      <c r="AG1" s="27"/>
      <c r="AH1" s="27"/>
      <c r="AI1" s="27"/>
      <c r="AJ1" s="1"/>
      <c r="AK1" s="27"/>
      <c r="AL1" s="27"/>
      <c r="AM1" s="1"/>
      <c r="AN1" s="27"/>
      <c r="AO1" s="27"/>
      <c r="AP1" s="27"/>
      <c r="AQ1" s="27"/>
      <c r="AR1" s="1"/>
      <c r="AS1" s="27"/>
      <c r="AT1" s="27"/>
      <c r="AU1" s="1"/>
      <c r="AV1" s="16"/>
      <c r="AW1" s="17"/>
      <c r="AX1" s="22"/>
      <c r="AY1" s="17"/>
      <c r="AZ1" s="17"/>
      <c r="BA1" s="22"/>
      <c r="BB1" s="18"/>
      <c r="BC1" s="17"/>
      <c r="BD1" s="18"/>
      <c r="BE1" s="17"/>
      <c r="BF1" s="17"/>
      <c r="BG1" s="17"/>
      <c r="BH1" s="17"/>
      <c r="BI1" s="27"/>
      <c r="BJ1" s="27"/>
      <c r="BK1" s="15"/>
      <c r="BL1" s="15"/>
      <c r="BM1" s="1"/>
    </row>
    <row r="2" spans="1:65" ht="15" thickBot="1" x14ac:dyDescent="0.35">
      <c r="A2" s="29"/>
      <c r="B2" s="67"/>
      <c r="C2" s="41" t="s">
        <v>54</v>
      </c>
      <c r="D2" s="67"/>
      <c r="E2" s="19" t="s">
        <v>334</v>
      </c>
      <c r="F2" s="20" t="s">
        <v>335</v>
      </c>
      <c r="G2" s="20" t="s">
        <v>336</v>
      </c>
      <c r="H2" s="20" t="s">
        <v>337</v>
      </c>
      <c r="I2" s="20" t="s">
        <v>338</v>
      </c>
      <c r="J2" s="20" t="s">
        <v>339</v>
      </c>
      <c r="K2" s="20" t="s">
        <v>340</v>
      </c>
      <c r="L2" s="20" t="s">
        <v>341</v>
      </c>
      <c r="M2" s="20" t="s">
        <v>342</v>
      </c>
      <c r="N2" s="20" t="s">
        <v>343</v>
      </c>
      <c r="O2" s="20" t="s">
        <v>344</v>
      </c>
      <c r="P2" s="20" t="s">
        <v>345</v>
      </c>
      <c r="Q2" s="20" t="s">
        <v>346</v>
      </c>
      <c r="R2" s="20" t="s">
        <v>347</v>
      </c>
      <c r="S2" s="20" t="s">
        <v>348</v>
      </c>
      <c r="T2" s="20" t="s">
        <v>349</v>
      </c>
      <c r="U2" s="20" t="s">
        <v>350</v>
      </c>
      <c r="V2" s="20" t="s">
        <v>351</v>
      </c>
      <c r="W2" s="20" t="s">
        <v>352</v>
      </c>
      <c r="X2" s="20" t="s">
        <v>353</v>
      </c>
      <c r="Y2" s="20" t="s">
        <v>354</v>
      </c>
      <c r="Z2" s="20" t="s">
        <v>355</v>
      </c>
      <c r="AA2" s="20" t="s">
        <v>356</v>
      </c>
      <c r="AB2" s="1"/>
      <c r="AC2" s="27" t="s">
        <v>357</v>
      </c>
      <c r="AD2" s="27" t="s">
        <v>358</v>
      </c>
      <c r="AE2" s="1"/>
      <c r="AF2" s="27" t="s">
        <v>1299</v>
      </c>
      <c r="AG2" s="27" t="s">
        <v>1300</v>
      </c>
      <c r="AH2" s="27" t="s">
        <v>1301</v>
      </c>
      <c r="AI2" s="27" t="s">
        <v>1302</v>
      </c>
      <c r="AJ2" s="1" t="s">
        <v>440</v>
      </c>
      <c r="AK2" s="27" t="s">
        <v>359</v>
      </c>
      <c r="AL2" s="27" t="s">
        <v>360</v>
      </c>
      <c r="AM2" s="1" t="s">
        <v>440</v>
      </c>
      <c r="AN2" s="27" t="s">
        <v>1303</v>
      </c>
      <c r="AO2" s="27" t="s">
        <v>1304</v>
      </c>
      <c r="AP2" s="27" t="s">
        <v>1305</v>
      </c>
      <c r="AQ2" s="27" t="s">
        <v>1306</v>
      </c>
      <c r="AR2" s="1" t="s">
        <v>440</v>
      </c>
      <c r="AS2" s="27" t="s">
        <v>361</v>
      </c>
      <c r="AT2" s="27" t="s">
        <v>362</v>
      </c>
      <c r="AU2" s="1"/>
      <c r="AV2" s="41" t="s">
        <v>54</v>
      </c>
      <c r="AW2" s="27" t="s">
        <v>55</v>
      </c>
      <c r="AX2" s="1"/>
      <c r="AY2" s="27" t="s">
        <v>1307</v>
      </c>
      <c r="AZ2" s="27" t="s">
        <v>1308</v>
      </c>
      <c r="BA2" s="1"/>
      <c r="BB2" s="68" t="s">
        <v>56</v>
      </c>
      <c r="BC2" s="27" t="s">
        <v>57</v>
      </c>
      <c r="BD2" s="68" t="s">
        <v>58</v>
      </c>
      <c r="BE2" s="27" t="s">
        <v>59</v>
      </c>
      <c r="BF2" s="27" t="s">
        <v>60</v>
      </c>
      <c r="BG2" s="27" t="s">
        <v>61</v>
      </c>
      <c r="BH2" s="27" t="s">
        <v>62</v>
      </c>
      <c r="BI2" s="27" t="s">
        <v>63</v>
      </c>
      <c r="BJ2" s="27" t="s">
        <v>64</v>
      </c>
      <c r="BK2" s="29" t="s">
        <v>65</v>
      </c>
      <c r="BL2" s="44" t="s">
        <v>66</v>
      </c>
      <c r="BM2" s="1"/>
    </row>
    <row r="3" spans="1:65" ht="15" thickBot="1" x14ac:dyDescent="0.35">
      <c r="A3" s="28"/>
      <c r="B3" s="97"/>
      <c r="C3" s="7" t="s">
        <v>430</v>
      </c>
      <c r="D3" s="97" t="s">
        <v>440</v>
      </c>
      <c r="E3" s="7" t="s">
        <v>600</v>
      </c>
      <c r="F3" s="8" t="s">
        <v>601</v>
      </c>
      <c r="G3" s="8" t="s">
        <v>602</v>
      </c>
      <c r="H3" s="8" t="s">
        <v>603</v>
      </c>
      <c r="I3" s="8" t="s">
        <v>604</v>
      </c>
      <c r="J3" s="8" t="s">
        <v>605</v>
      </c>
      <c r="K3" s="8" t="s">
        <v>606</v>
      </c>
      <c r="L3" s="8" t="s">
        <v>607</v>
      </c>
      <c r="M3" s="8" t="s">
        <v>608</v>
      </c>
      <c r="N3" s="8" t="s">
        <v>609</v>
      </c>
      <c r="O3" s="8" t="s">
        <v>610</v>
      </c>
      <c r="P3" s="8" t="s">
        <v>611</v>
      </c>
      <c r="Q3" s="8" t="s">
        <v>612</v>
      </c>
      <c r="R3" s="8" t="s">
        <v>613</v>
      </c>
      <c r="S3" s="8" t="s">
        <v>614</v>
      </c>
      <c r="T3" s="8" t="s">
        <v>615</v>
      </c>
      <c r="U3" s="8" t="s">
        <v>616</v>
      </c>
      <c r="V3" s="8" t="s">
        <v>617</v>
      </c>
      <c r="W3" s="8" t="s">
        <v>618</v>
      </c>
      <c r="X3" s="8" t="s">
        <v>619</v>
      </c>
      <c r="Y3" s="8" t="s">
        <v>620</v>
      </c>
      <c r="Z3" s="8" t="s">
        <v>621</v>
      </c>
      <c r="AA3" s="8" t="s">
        <v>622</v>
      </c>
      <c r="AB3" s="104"/>
      <c r="AC3" s="7"/>
      <c r="AD3" s="9"/>
      <c r="AE3" s="104"/>
      <c r="AF3" s="8"/>
      <c r="AG3" s="8"/>
      <c r="AH3" s="8"/>
      <c r="AI3" s="8"/>
      <c r="AJ3" s="104"/>
      <c r="AK3" s="7"/>
      <c r="AL3" s="9"/>
      <c r="AM3" s="104"/>
      <c r="AN3" s="8"/>
      <c r="AO3" s="8"/>
      <c r="AP3" s="8"/>
      <c r="AQ3" s="8"/>
      <c r="AR3" s="104"/>
      <c r="AS3" s="7" t="s">
        <v>623</v>
      </c>
      <c r="AT3" s="9" t="s">
        <v>624</v>
      </c>
      <c r="AU3" s="1" t="s">
        <v>440</v>
      </c>
      <c r="AV3" s="7" t="s">
        <v>430</v>
      </c>
      <c r="AW3" s="8" t="s">
        <v>431</v>
      </c>
      <c r="AX3" s="104" t="s">
        <v>440</v>
      </c>
      <c r="AY3" s="8"/>
      <c r="AZ3" s="8"/>
      <c r="BA3" s="104"/>
      <c r="BB3" s="9" t="s">
        <v>432</v>
      </c>
      <c r="BC3" s="8" t="s">
        <v>433</v>
      </c>
      <c r="BD3" s="9" t="s">
        <v>434</v>
      </c>
      <c r="BE3" s="7" t="s">
        <v>435</v>
      </c>
      <c r="BF3" s="8" t="s">
        <v>436</v>
      </c>
      <c r="BG3" s="8" t="s">
        <v>437</v>
      </c>
      <c r="BH3" s="8"/>
      <c r="BI3" s="9" t="s">
        <v>437</v>
      </c>
      <c r="BJ3" s="8"/>
      <c r="BK3" s="14" t="s">
        <v>438</v>
      </c>
      <c r="BL3" s="9" t="s">
        <v>439</v>
      </c>
      <c r="BM3" s="1"/>
    </row>
    <row r="4" spans="1:65" x14ac:dyDescent="0.3">
      <c r="A4" s="30">
        <v>2</v>
      </c>
      <c r="B4" s="67"/>
      <c r="C4">
        <v>1</v>
      </c>
      <c r="D4" s="67"/>
      <c r="E4" s="2">
        <v>1</v>
      </c>
      <c r="F4">
        <v>3</v>
      </c>
      <c r="G4">
        <v>4</v>
      </c>
      <c r="H4">
        <v>3</v>
      </c>
      <c r="I4">
        <v>2</v>
      </c>
      <c r="J4">
        <v>3</v>
      </c>
      <c r="K4">
        <v>1</v>
      </c>
      <c r="L4">
        <v>4</v>
      </c>
      <c r="M4">
        <v>2</v>
      </c>
      <c r="N4">
        <v>4</v>
      </c>
      <c r="O4">
        <v>4</v>
      </c>
      <c r="P4">
        <v>2</v>
      </c>
      <c r="Q4">
        <v>5</v>
      </c>
      <c r="R4">
        <v>3</v>
      </c>
      <c r="S4">
        <v>4</v>
      </c>
      <c r="T4">
        <v>3</v>
      </c>
      <c r="U4">
        <v>2</v>
      </c>
      <c r="V4">
        <v>2</v>
      </c>
      <c r="W4">
        <v>2</v>
      </c>
      <c r="X4">
        <v>2</v>
      </c>
      <c r="Y4">
        <v>2</v>
      </c>
      <c r="Z4">
        <v>1</v>
      </c>
      <c r="AA4">
        <v>4</v>
      </c>
      <c r="AB4" s="1"/>
      <c r="AC4" s="2">
        <f t="shared" ref="AC4:AC35" si="0">SUM(G4,J4,L4,N4,O4,Q4)</f>
        <v>24</v>
      </c>
      <c r="AD4" s="3">
        <f t="shared" ref="AD4:AD35" si="1">ROUND((AC4/6),3)</f>
        <v>4</v>
      </c>
      <c r="AE4" s="1"/>
      <c r="AF4">
        <f>AC4</f>
        <v>24</v>
      </c>
      <c r="AG4">
        <f>AD4</f>
        <v>4</v>
      </c>
      <c r="AJ4" s="1"/>
      <c r="AK4" s="2">
        <f t="shared" ref="AK4:AK35" si="2">SUM(F4,H4,I4,K4,M4,P4,R4,S4,T4,U4,V4,W4,X4,Y4,Z4,AA4)</f>
        <v>38</v>
      </c>
      <c r="AL4" s="3">
        <f t="shared" ref="AL4:AL35" si="3">ROUND((AK4/16),3)</f>
        <v>2.375</v>
      </c>
      <c r="AM4" s="1"/>
      <c r="AN4">
        <f>AK4</f>
        <v>38</v>
      </c>
      <c r="AO4">
        <f>AL4</f>
        <v>2.375</v>
      </c>
      <c r="AR4" s="1"/>
      <c r="AS4" s="2">
        <f t="shared" ref="AS4:AS35" si="4">SUM(F4,G4,H4,I4,J4,K4,L4,M4,N4,O4,P4,Q4,R4,S4,T4,U4,V4,W4,X4,Y4,Z4,AA4)</f>
        <v>62</v>
      </c>
      <c r="AT4" s="3">
        <f t="shared" ref="AT4:AT35" si="5">ROUND((AS4/22),3)</f>
        <v>2.8180000000000001</v>
      </c>
      <c r="AU4" s="1"/>
      <c r="AV4">
        <v>1</v>
      </c>
      <c r="AW4">
        <v>4</v>
      </c>
      <c r="AX4" s="1"/>
      <c r="AY4">
        <f>AW4</f>
        <v>4</v>
      </c>
      <c r="BA4" s="1"/>
      <c r="BB4">
        <f>LOOKUP(AV4,{1,2,3,4,5,6,11,15},{1,2,1,2,2,2,1,2})</f>
        <v>1</v>
      </c>
      <c r="BC4">
        <v>1</v>
      </c>
      <c r="BD4" s="3"/>
      <c r="BE4" s="32" t="s">
        <v>668</v>
      </c>
      <c r="BF4" s="32" t="s">
        <v>668</v>
      </c>
      <c r="BG4" s="32" t="s">
        <v>668</v>
      </c>
      <c r="BH4" s="32" t="s">
        <v>668</v>
      </c>
      <c r="BI4" s="78" t="s">
        <v>668</v>
      </c>
      <c r="BJ4" s="76" t="s">
        <v>668</v>
      </c>
      <c r="BK4" s="32" t="s">
        <v>668</v>
      </c>
      <c r="BL4" s="76" t="s">
        <v>668</v>
      </c>
      <c r="BM4" s="1"/>
    </row>
    <row r="5" spans="1:65" x14ac:dyDescent="0.3">
      <c r="A5" s="30">
        <v>3</v>
      </c>
      <c r="B5" s="67"/>
      <c r="C5">
        <v>1</v>
      </c>
      <c r="D5" s="67"/>
      <c r="E5" s="2">
        <v>1</v>
      </c>
      <c r="F5">
        <v>4</v>
      </c>
      <c r="G5">
        <v>5</v>
      </c>
      <c r="H5">
        <v>3</v>
      </c>
      <c r="I5">
        <v>2</v>
      </c>
      <c r="J5">
        <v>3</v>
      </c>
      <c r="K5">
        <v>1</v>
      </c>
      <c r="L5">
        <v>4</v>
      </c>
      <c r="M5">
        <v>2</v>
      </c>
      <c r="N5">
        <v>4</v>
      </c>
      <c r="O5">
        <v>5</v>
      </c>
      <c r="P5">
        <v>3</v>
      </c>
      <c r="Q5">
        <v>5</v>
      </c>
      <c r="R5">
        <v>2</v>
      </c>
      <c r="S5">
        <v>3</v>
      </c>
      <c r="T5">
        <v>4</v>
      </c>
      <c r="U5">
        <v>4</v>
      </c>
      <c r="V5">
        <v>4</v>
      </c>
      <c r="W5">
        <v>3</v>
      </c>
      <c r="X5">
        <v>1</v>
      </c>
      <c r="Y5">
        <v>2</v>
      </c>
      <c r="Z5">
        <v>1</v>
      </c>
      <c r="AA5">
        <v>3</v>
      </c>
      <c r="AB5" s="1"/>
      <c r="AC5" s="2">
        <f t="shared" si="0"/>
        <v>26</v>
      </c>
      <c r="AD5" s="3">
        <f t="shared" si="1"/>
        <v>4.3330000000000002</v>
      </c>
      <c r="AE5" s="1"/>
      <c r="AF5">
        <f t="shared" ref="AF5:AF61" si="6">AC5</f>
        <v>26</v>
      </c>
      <c r="AG5">
        <f t="shared" ref="AG5:AG61" si="7">AD5</f>
        <v>4.3330000000000002</v>
      </c>
      <c r="AJ5" s="1"/>
      <c r="AK5" s="2">
        <f t="shared" si="2"/>
        <v>42</v>
      </c>
      <c r="AL5" s="3">
        <f t="shared" si="3"/>
        <v>2.625</v>
      </c>
      <c r="AM5" s="1"/>
      <c r="AN5">
        <f t="shared" ref="AN5:AN60" si="8">AK5</f>
        <v>42</v>
      </c>
      <c r="AO5">
        <f t="shared" ref="AO5:AO61" si="9">AL5</f>
        <v>2.625</v>
      </c>
      <c r="AR5" s="1"/>
      <c r="AS5" s="2">
        <f t="shared" si="4"/>
        <v>68</v>
      </c>
      <c r="AT5" s="3">
        <f t="shared" si="5"/>
        <v>3.0910000000000002</v>
      </c>
      <c r="AU5" s="1"/>
      <c r="AV5">
        <v>1</v>
      </c>
      <c r="AW5">
        <v>5</v>
      </c>
      <c r="AX5" s="1"/>
      <c r="AY5">
        <f t="shared" ref="AY5:AY60" si="10">AW5</f>
        <v>5</v>
      </c>
      <c r="BA5" s="1"/>
      <c r="BB5">
        <f>LOOKUP(AV5,{1,2,3,4,5,6,11,15},{1,2,1,2,2,2,1,2})</f>
        <v>1</v>
      </c>
      <c r="BC5">
        <v>1</v>
      </c>
      <c r="BD5" s="3"/>
      <c r="BE5" s="32" t="s">
        <v>668</v>
      </c>
      <c r="BF5" s="32" t="s">
        <v>668</v>
      </c>
      <c r="BG5" s="32" t="s">
        <v>668</v>
      </c>
      <c r="BH5" s="32" t="s">
        <v>668</v>
      </c>
      <c r="BI5" s="32" t="s">
        <v>668</v>
      </c>
      <c r="BJ5" s="49" t="s">
        <v>668</v>
      </c>
      <c r="BK5" s="32" t="s">
        <v>668</v>
      </c>
      <c r="BL5" s="49" t="s">
        <v>668</v>
      </c>
      <c r="BM5" s="1"/>
    </row>
    <row r="6" spans="1:65" x14ac:dyDescent="0.3">
      <c r="A6" s="30">
        <v>4</v>
      </c>
      <c r="B6" s="67"/>
      <c r="C6">
        <v>1</v>
      </c>
      <c r="D6" s="67"/>
      <c r="E6" s="2">
        <v>1</v>
      </c>
      <c r="F6">
        <v>3</v>
      </c>
      <c r="G6">
        <v>3</v>
      </c>
      <c r="H6">
        <v>2</v>
      </c>
      <c r="I6">
        <v>2</v>
      </c>
      <c r="J6">
        <v>3</v>
      </c>
      <c r="K6">
        <v>2</v>
      </c>
      <c r="L6">
        <v>3</v>
      </c>
      <c r="M6">
        <v>3</v>
      </c>
      <c r="N6">
        <v>3</v>
      </c>
      <c r="O6">
        <v>3</v>
      </c>
      <c r="P6">
        <v>2</v>
      </c>
      <c r="Q6">
        <v>4</v>
      </c>
      <c r="R6">
        <v>3</v>
      </c>
      <c r="S6">
        <v>3</v>
      </c>
      <c r="T6">
        <v>3</v>
      </c>
      <c r="U6">
        <v>2</v>
      </c>
      <c r="V6">
        <v>2</v>
      </c>
      <c r="W6">
        <v>3</v>
      </c>
      <c r="X6">
        <v>2</v>
      </c>
      <c r="Y6">
        <v>2</v>
      </c>
      <c r="Z6">
        <v>2</v>
      </c>
      <c r="AA6">
        <v>3</v>
      </c>
      <c r="AB6" s="1"/>
      <c r="AC6" s="2">
        <f t="shared" si="0"/>
        <v>19</v>
      </c>
      <c r="AD6" s="3">
        <f t="shared" si="1"/>
        <v>3.1669999999999998</v>
      </c>
      <c r="AE6" s="1"/>
      <c r="AF6">
        <f t="shared" si="6"/>
        <v>19</v>
      </c>
      <c r="AG6">
        <f t="shared" si="7"/>
        <v>3.1669999999999998</v>
      </c>
      <c r="AJ6" s="1"/>
      <c r="AK6" s="2">
        <f t="shared" si="2"/>
        <v>39</v>
      </c>
      <c r="AL6" s="3">
        <f t="shared" si="3"/>
        <v>2.4380000000000002</v>
      </c>
      <c r="AM6" s="1"/>
      <c r="AN6">
        <f t="shared" si="8"/>
        <v>39</v>
      </c>
      <c r="AO6">
        <f t="shared" si="9"/>
        <v>2.4380000000000002</v>
      </c>
      <c r="AR6" s="1"/>
      <c r="AS6" s="2">
        <f t="shared" si="4"/>
        <v>58</v>
      </c>
      <c r="AT6" s="3">
        <f t="shared" si="5"/>
        <v>2.6360000000000001</v>
      </c>
      <c r="AU6" s="1"/>
      <c r="AV6">
        <v>1</v>
      </c>
      <c r="AW6">
        <v>3</v>
      </c>
      <c r="AX6" s="1"/>
      <c r="AY6">
        <f t="shared" si="10"/>
        <v>3</v>
      </c>
      <c r="BA6" s="1"/>
      <c r="BB6">
        <f>LOOKUP(AV6,{1,2,3,4,5,6,11,15},{1,2,1,2,2,2,1,2})</f>
        <v>1</v>
      </c>
      <c r="BC6">
        <v>1</v>
      </c>
      <c r="BD6" s="3"/>
      <c r="BE6" s="32" t="s">
        <v>668</v>
      </c>
      <c r="BF6" s="32" t="s">
        <v>668</v>
      </c>
      <c r="BG6" s="32" t="s">
        <v>668</v>
      </c>
      <c r="BH6" s="32" t="s">
        <v>668</v>
      </c>
      <c r="BI6" s="32" t="s">
        <v>668</v>
      </c>
      <c r="BJ6" s="49" t="s">
        <v>668</v>
      </c>
      <c r="BK6" s="32" t="s">
        <v>668</v>
      </c>
      <c r="BL6" s="49" t="s">
        <v>668</v>
      </c>
      <c r="BM6" s="1"/>
    </row>
    <row r="7" spans="1:65" x14ac:dyDescent="0.3">
      <c r="A7" s="30">
        <v>6</v>
      </c>
      <c r="B7" s="67"/>
      <c r="C7">
        <v>1</v>
      </c>
      <c r="D7" s="67"/>
      <c r="E7" s="2">
        <v>1</v>
      </c>
      <c r="F7">
        <v>3</v>
      </c>
      <c r="G7">
        <v>4</v>
      </c>
      <c r="H7">
        <v>2</v>
      </c>
      <c r="I7">
        <v>2</v>
      </c>
      <c r="J7">
        <v>4</v>
      </c>
      <c r="K7">
        <v>2</v>
      </c>
      <c r="L7">
        <v>4</v>
      </c>
      <c r="M7">
        <v>3</v>
      </c>
      <c r="N7">
        <v>4</v>
      </c>
      <c r="O7">
        <v>4</v>
      </c>
      <c r="P7">
        <v>4</v>
      </c>
      <c r="Q7">
        <v>4</v>
      </c>
      <c r="R7">
        <v>2</v>
      </c>
      <c r="S7">
        <v>3</v>
      </c>
      <c r="T7">
        <v>3</v>
      </c>
      <c r="U7">
        <v>3</v>
      </c>
      <c r="V7">
        <v>2</v>
      </c>
      <c r="W7">
        <v>3</v>
      </c>
      <c r="X7">
        <v>2</v>
      </c>
      <c r="Y7">
        <v>2</v>
      </c>
      <c r="Z7">
        <v>1</v>
      </c>
      <c r="AA7">
        <v>2</v>
      </c>
      <c r="AB7" s="1"/>
      <c r="AC7" s="2">
        <f t="shared" si="0"/>
        <v>24</v>
      </c>
      <c r="AD7" s="3">
        <f t="shared" si="1"/>
        <v>4</v>
      </c>
      <c r="AE7" s="1"/>
      <c r="AF7">
        <f t="shared" si="6"/>
        <v>24</v>
      </c>
      <c r="AG7">
        <f t="shared" si="7"/>
        <v>4</v>
      </c>
      <c r="AJ7" s="1"/>
      <c r="AK7" s="2">
        <f t="shared" si="2"/>
        <v>39</v>
      </c>
      <c r="AL7" s="3">
        <f t="shared" si="3"/>
        <v>2.4380000000000002</v>
      </c>
      <c r="AM7" s="1"/>
      <c r="AN7">
        <f t="shared" si="8"/>
        <v>39</v>
      </c>
      <c r="AO7">
        <f t="shared" si="9"/>
        <v>2.4380000000000002</v>
      </c>
      <c r="AR7" s="1"/>
      <c r="AS7" s="2">
        <f t="shared" si="4"/>
        <v>63</v>
      </c>
      <c r="AT7" s="3">
        <f t="shared" si="5"/>
        <v>2.8639999999999999</v>
      </c>
      <c r="AU7" s="1"/>
      <c r="AV7">
        <v>1</v>
      </c>
      <c r="AW7">
        <v>4</v>
      </c>
      <c r="AX7" s="1"/>
      <c r="AY7">
        <f t="shared" si="10"/>
        <v>4</v>
      </c>
      <c r="BA7" s="1"/>
      <c r="BB7">
        <f>LOOKUP(AV7,{1,2,3,4,5,6,11,15},{1,2,1,2,2,2,1,2})</f>
        <v>1</v>
      </c>
      <c r="BC7">
        <v>1</v>
      </c>
      <c r="BD7" s="3"/>
      <c r="BE7" s="32" t="s">
        <v>668</v>
      </c>
      <c r="BF7" s="32" t="s">
        <v>668</v>
      </c>
      <c r="BG7" s="32" t="s">
        <v>668</v>
      </c>
      <c r="BH7" s="32" t="s">
        <v>668</v>
      </c>
      <c r="BI7" s="32" t="s">
        <v>668</v>
      </c>
      <c r="BJ7" s="49" t="s">
        <v>668</v>
      </c>
      <c r="BK7" s="32" t="s">
        <v>668</v>
      </c>
      <c r="BL7" s="49" t="s">
        <v>668</v>
      </c>
      <c r="BM7" s="1"/>
    </row>
    <row r="8" spans="1:65" x14ac:dyDescent="0.3">
      <c r="A8" s="30">
        <v>7</v>
      </c>
      <c r="B8" s="67"/>
      <c r="C8">
        <v>1</v>
      </c>
      <c r="D8" s="67"/>
      <c r="E8" s="32">
        <v>1</v>
      </c>
      <c r="F8" s="31">
        <v>3</v>
      </c>
      <c r="G8" s="31">
        <v>5</v>
      </c>
      <c r="H8" s="31">
        <v>3</v>
      </c>
      <c r="I8" s="31" t="s">
        <v>668</v>
      </c>
      <c r="J8" s="31">
        <v>2</v>
      </c>
      <c r="K8" s="31">
        <v>2</v>
      </c>
      <c r="L8" s="31">
        <v>5</v>
      </c>
      <c r="M8" s="31">
        <v>2</v>
      </c>
      <c r="N8" s="31">
        <v>4</v>
      </c>
      <c r="O8" s="31">
        <v>4</v>
      </c>
      <c r="P8" s="31">
        <v>2</v>
      </c>
      <c r="Q8" s="31">
        <v>5</v>
      </c>
      <c r="R8" s="31">
        <v>2</v>
      </c>
      <c r="S8" s="31">
        <v>4</v>
      </c>
      <c r="T8" s="31">
        <v>3</v>
      </c>
      <c r="U8" s="31">
        <v>2</v>
      </c>
      <c r="V8" s="31">
        <v>2</v>
      </c>
      <c r="W8" s="31">
        <v>2</v>
      </c>
      <c r="X8" s="31">
        <v>2</v>
      </c>
      <c r="Y8" s="31">
        <v>3</v>
      </c>
      <c r="Z8" s="31">
        <v>2</v>
      </c>
      <c r="AA8" s="31">
        <v>2</v>
      </c>
      <c r="AB8" s="1"/>
      <c r="AC8" s="32">
        <f t="shared" si="0"/>
        <v>25</v>
      </c>
      <c r="AD8" s="33">
        <f t="shared" si="1"/>
        <v>4.1669999999999998</v>
      </c>
      <c r="AE8" s="1"/>
      <c r="AF8" s="31">
        <f t="shared" si="6"/>
        <v>25</v>
      </c>
      <c r="AG8" s="31">
        <f t="shared" si="7"/>
        <v>4.1669999999999998</v>
      </c>
      <c r="AH8" s="31"/>
      <c r="AI8" s="31"/>
      <c r="AJ8" s="1"/>
      <c r="AK8" s="32">
        <f t="shared" si="2"/>
        <v>36</v>
      </c>
      <c r="AL8" s="33">
        <f t="shared" si="3"/>
        <v>2.25</v>
      </c>
      <c r="AM8" s="1"/>
      <c r="AN8" s="31">
        <f t="shared" si="8"/>
        <v>36</v>
      </c>
      <c r="AO8" s="31">
        <f t="shared" si="9"/>
        <v>2.25</v>
      </c>
      <c r="AP8" s="31"/>
      <c r="AQ8" s="31"/>
      <c r="AR8" s="1"/>
      <c r="AS8" s="32">
        <f t="shared" si="4"/>
        <v>61</v>
      </c>
      <c r="AT8" s="33">
        <f t="shared" si="5"/>
        <v>2.7730000000000001</v>
      </c>
      <c r="AU8" s="1"/>
      <c r="AV8">
        <v>1</v>
      </c>
      <c r="AW8">
        <v>5</v>
      </c>
      <c r="AX8" s="1"/>
      <c r="AY8">
        <f t="shared" si="10"/>
        <v>5</v>
      </c>
      <c r="BA8" s="1"/>
      <c r="BB8">
        <f>LOOKUP(AV8,{1,2,3,4,5,6,11,15},{1,2,1,2,2,2,1,2})</f>
        <v>1</v>
      </c>
      <c r="BC8">
        <v>1</v>
      </c>
      <c r="BD8" s="3"/>
      <c r="BE8" s="32" t="s">
        <v>668</v>
      </c>
      <c r="BF8" s="32" t="s">
        <v>668</v>
      </c>
      <c r="BG8" s="32" t="s">
        <v>668</v>
      </c>
      <c r="BH8" s="32" t="s">
        <v>668</v>
      </c>
      <c r="BI8" s="32" t="s">
        <v>668</v>
      </c>
      <c r="BJ8" s="49" t="s">
        <v>668</v>
      </c>
      <c r="BK8" s="32" t="s">
        <v>668</v>
      </c>
      <c r="BL8" s="49" t="s">
        <v>668</v>
      </c>
      <c r="BM8" s="1"/>
    </row>
    <row r="9" spans="1:65" x14ac:dyDescent="0.3">
      <c r="A9" s="30">
        <v>8</v>
      </c>
      <c r="B9" s="67"/>
      <c r="C9">
        <v>1</v>
      </c>
      <c r="D9" s="67"/>
      <c r="E9" s="32">
        <v>1</v>
      </c>
      <c r="F9" s="31">
        <v>4</v>
      </c>
      <c r="G9" s="31">
        <v>4</v>
      </c>
      <c r="H9" s="31">
        <v>3</v>
      </c>
      <c r="I9" s="31">
        <v>3</v>
      </c>
      <c r="J9" s="31">
        <v>4</v>
      </c>
      <c r="K9" s="31" t="s">
        <v>668</v>
      </c>
      <c r="L9" s="31">
        <v>4</v>
      </c>
      <c r="M9" s="31">
        <v>3</v>
      </c>
      <c r="N9" s="31">
        <v>4</v>
      </c>
      <c r="O9" s="31">
        <v>4</v>
      </c>
      <c r="P9" s="31" t="s">
        <v>668</v>
      </c>
      <c r="Q9" s="31">
        <v>4</v>
      </c>
      <c r="R9" s="31">
        <v>3</v>
      </c>
      <c r="S9" s="31">
        <v>3</v>
      </c>
      <c r="T9" s="31">
        <v>3</v>
      </c>
      <c r="U9" s="31">
        <v>3</v>
      </c>
      <c r="V9" s="31">
        <v>3</v>
      </c>
      <c r="W9" s="31">
        <v>3</v>
      </c>
      <c r="X9" s="31">
        <v>3</v>
      </c>
      <c r="Y9" s="31">
        <v>3</v>
      </c>
      <c r="Z9" s="31">
        <v>3</v>
      </c>
      <c r="AA9" s="31">
        <v>4</v>
      </c>
      <c r="AB9" s="1"/>
      <c r="AC9" s="32">
        <f t="shared" si="0"/>
        <v>24</v>
      </c>
      <c r="AD9" s="33">
        <f t="shared" si="1"/>
        <v>4</v>
      </c>
      <c r="AE9" s="1"/>
      <c r="AF9" s="31">
        <f t="shared" si="6"/>
        <v>24</v>
      </c>
      <c r="AG9" s="31">
        <f t="shared" si="7"/>
        <v>4</v>
      </c>
      <c r="AH9" s="31"/>
      <c r="AI9" s="31"/>
      <c r="AJ9" s="1"/>
      <c r="AK9" s="32">
        <f t="shared" si="2"/>
        <v>44</v>
      </c>
      <c r="AL9" s="33">
        <f t="shared" si="3"/>
        <v>2.75</v>
      </c>
      <c r="AM9" s="1"/>
      <c r="AN9" s="31">
        <f t="shared" si="8"/>
        <v>44</v>
      </c>
      <c r="AO9" s="31">
        <f t="shared" si="9"/>
        <v>2.75</v>
      </c>
      <c r="AP9" s="31"/>
      <c r="AQ9" s="31"/>
      <c r="AR9" s="1"/>
      <c r="AS9" s="32">
        <f t="shared" si="4"/>
        <v>68</v>
      </c>
      <c r="AT9" s="33">
        <f t="shared" si="5"/>
        <v>3.0910000000000002</v>
      </c>
      <c r="AU9" s="1"/>
      <c r="AV9">
        <v>1</v>
      </c>
      <c r="AW9">
        <v>4</v>
      </c>
      <c r="AX9" s="1"/>
      <c r="AY9">
        <f t="shared" si="10"/>
        <v>4</v>
      </c>
      <c r="BA9" s="1"/>
      <c r="BB9">
        <f>LOOKUP(AV9,{1,2,3,4,5,6,11,15},{1,2,1,2,2,2,1,2})</f>
        <v>1</v>
      </c>
      <c r="BC9">
        <v>1</v>
      </c>
      <c r="BD9" s="3"/>
      <c r="BE9" s="32" t="s">
        <v>668</v>
      </c>
      <c r="BF9" s="32" t="s">
        <v>668</v>
      </c>
      <c r="BG9" s="32" t="s">
        <v>668</v>
      </c>
      <c r="BH9" s="32" t="s">
        <v>668</v>
      </c>
      <c r="BI9" s="32" t="s">
        <v>668</v>
      </c>
      <c r="BJ9" s="49" t="s">
        <v>668</v>
      </c>
      <c r="BK9" s="32" t="s">
        <v>668</v>
      </c>
      <c r="BL9" s="49" t="s">
        <v>668</v>
      </c>
      <c r="BM9" s="1"/>
    </row>
    <row r="10" spans="1:65" x14ac:dyDescent="0.3">
      <c r="A10" s="30">
        <v>9</v>
      </c>
      <c r="B10" s="67"/>
      <c r="C10">
        <v>1</v>
      </c>
      <c r="D10" s="67"/>
      <c r="E10" s="2">
        <v>1</v>
      </c>
      <c r="F10">
        <v>3</v>
      </c>
      <c r="G10">
        <v>4</v>
      </c>
      <c r="H10">
        <v>3</v>
      </c>
      <c r="I10">
        <v>2</v>
      </c>
      <c r="J10">
        <v>4</v>
      </c>
      <c r="K10">
        <v>2</v>
      </c>
      <c r="L10">
        <v>4</v>
      </c>
      <c r="M10">
        <v>4</v>
      </c>
      <c r="N10">
        <v>5</v>
      </c>
      <c r="O10">
        <v>4</v>
      </c>
      <c r="P10">
        <v>3</v>
      </c>
      <c r="Q10">
        <v>5</v>
      </c>
      <c r="R10">
        <v>4</v>
      </c>
      <c r="S10">
        <v>4</v>
      </c>
      <c r="T10">
        <v>4</v>
      </c>
      <c r="U10">
        <v>4</v>
      </c>
      <c r="V10">
        <v>4</v>
      </c>
      <c r="W10">
        <v>3</v>
      </c>
      <c r="X10">
        <v>3</v>
      </c>
      <c r="Y10">
        <v>3</v>
      </c>
      <c r="Z10">
        <v>4</v>
      </c>
      <c r="AA10">
        <v>3</v>
      </c>
      <c r="AB10" s="1"/>
      <c r="AC10" s="2">
        <f t="shared" si="0"/>
        <v>26</v>
      </c>
      <c r="AD10" s="3">
        <f t="shared" si="1"/>
        <v>4.3330000000000002</v>
      </c>
      <c r="AE10" s="1"/>
      <c r="AF10">
        <f t="shared" si="6"/>
        <v>26</v>
      </c>
      <c r="AG10">
        <f t="shared" si="7"/>
        <v>4.3330000000000002</v>
      </c>
      <c r="AJ10" s="1"/>
      <c r="AK10" s="2">
        <f t="shared" si="2"/>
        <v>53</v>
      </c>
      <c r="AL10" s="3">
        <f t="shared" si="3"/>
        <v>3.3130000000000002</v>
      </c>
      <c r="AM10" s="1"/>
      <c r="AN10">
        <f t="shared" si="8"/>
        <v>53</v>
      </c>
      <c r="AO10">
        <f t="shared" si="9"/>
        <v>3.3130000000000002</v>
      </c>
      <c r="AR10" s="1"/>
      <c r="AS10" s="2">
        <f t="shared" si="4"/>
        <v>79</v>
      </c>
      <c r="AT10" s="3">
        <f t="shared" si="5"/>
        <v>3.5910000000000002</v>
      </c>
      <c r="AU10" s="1"/>
      <c r="AV10">
        <v>1</v>
      </c>
      <c r="AW10">
        <v>4</v>
      </c>
      <c r="AX10" s="1"/>
      <c r="AY10">
        <f t="shared" si="10"/>
        <v>4</v>
      </c>
      <c r="BA10" s="1"/>
      <c r="BB10">
        <f>LOOKUP(AV10,{1,2,3,4,5,6,11,15},{1,2,1,2,2,2,1,2})</f>
        <v>1</v>
      </c>
      <c r="BC10">
        <v>1</v>
      </c>
      <c r="BD10" s="3"/>
      <c r="BE10" s="32" t="s">
        <v>668</v>
      </c>
      <c r="BF10" s="32" t="s">
        <v>668</v>
      </c>
      <c r="BG10" s="32" t="s">
        <v>668</v>
      </c>
      <c r="BH10" s="32" t="s">
        <v>668</v>
      </c>
      <c r="BI10" s="32" t="s">
        <v>668</v>
      </c>
      <c r="BJ10" s="49" t="s">
        <v>668</v>
      </c>
      <c r="BK10" s="32" t="s">
        <v>668</v>
      </c>
      <c r="BL10" s="49" t="s">
        <v>668</v>
      </c>
      <c r="BM10" s="1"/>
    </row>
    <row r="11" spans="1:65" x14ac:dyDescent="0.3">
      <c r="A11" s="30">
        <v>10</v>
      </c>
      <c r="B11" s="67"/>
      <c r="C11">
        <v>1</v>
      </c>
      <c r="D11" s="67"/>
      <c r="E11" s="2">
        <v>1</v>
      </c>
      <c r="F11">
        <v>4</v>
      </c>
      <c r="G11">
        <v>5</v>
      </c>
      <c r="H11">
        <v>3</v>
      </c>
      <c r="I11">
        <v>3</v>
      </c>
      <c r="J11">
        <v>4</v>
      </c>
      <c r="K11">
        <v>2</v>
      </c>
      <c r="L11">
        <v>4</v>
      </c>
      <c r="M11">
        <v>3</v>
      </c>
      <c r="N11">
        <v>3</v>
      </c>
      <c r="O11">
        <v>4</v>
      </c>
      <c r="P11">
        <v>2</v>
      </c>
      <c r="Q11">
        <v>5</v>
      </c>
      <c r="R11">
        <v>4</v>
      </c>
      <c r="S11">
        <v>4</v>
      </c>
      <c r="T11">
        <v>3</v>
      </c>
      <c r="U11">
        <v>4</v>
      </c>
      <c r="V11">
        <v>2</v>
      </c>
      <c r="W11">
        <v>4</v>
      </c>
      <c r="X11">
        <v>3</v>
      </c>
      <c r="Y11">
        <v>4</v>
      </c>
      <c r="Z11">
        <v>3</v>
      </c>
      <c r="AA11">
        <v>4</v>
      </c>
      <c r="AB11" s="1"/>
      <c r="AC11" s="2">
        <f t="shared" si="0"/>
        <v>25</v>
      </c>
      <c r="AD11" s="3">
        <f t="shared" si="1"/>
        <v>4.1669999999999998</v>
      </c>
      <c r="AE11" s="1"/>
      <c r="AF11">
        <f t="shared" si="6"/>
        <v>25</v>
      </c>
      <c r="AG11">
        <f t="shared" si="7"/>
        <v>4.1669999999999998</v>
      </c>
      <c r="AJ11" s="1"/>
      <c r="AK11" s="2">
        <f t="shared" si="2"/>
        <v>52</v>
      </c>
      <c r="AL11" s="3">
        <f t="shared" si="3"/>
        <v>3.25</v>
      </c>
      <c r="AM11" s="1"/>
      <c r="AN11">
        <f t="shared" si="8"/>
        <v>52</v>
      </c>
      <c r="AO11">
        <f t="shared" si="9"/>
        <v>3.25</v>
      </c>
      <c r="AR11" s="1"/>
      <c r="AS11" s="2">
        <f t="shared" si="4"/>
        <v>77</v>
      </c>
      <c r="AT11" s="3">
        <f t="shared" si="5"/>
        <v>3.5</v>
      </c>
      <c r="AU11" s="1"/>
      <c r="AV11">
        <v>1</v>
      </c>
      <c r="AW11">
        <v>5</v>
      </c>
      <c r="AX11" s="1"/>
      <c r="AY11">
        <f t="shared" si="10"/>
        <v>5</v>
      </c>
      <c r="BA11" s="1"/>
      <c r="BB11">
        <f>LOOKUP(AV11,{1,2,3,4,5,6,11,15},{1,2,1,2,2,2,1,2})</f>
        <v>1</v>
      </c>
      <c r="BC11">
        <v>1</v>
      </c>
      <c r="BD11" s="3"/>
      <c r="BE11" s="32" t="s">
        <v>668</v>
      </c>
      <c r="BF11" s="32" t="s">
        <v>668</v>
      </c>
      <c r="BG11" s="32" t="s">
        <v>668</v>
      </c>
      <c r="BH11" s="32" t="s">
        <v>668</v>
      </c>
      <c r="BI11" s="32" t="s">
        <v>668</v>
      </c>
      <c r="BJ11" s="49" t="s">
        <v>668</v>
      </c>
      <c r="BK11" s="32" t="s">
        <v>668</v>
      </c>
      <c r="BL11" s="49" t="s">
        <v>668</v>
      </c>
      <c r="BM11" s="1"/>
    </row>
    <row r="12" spans="1:65" x14ac:dyDescent="0.3">
      <c r="A12" s="30">
        <v>11</v>
      </c>
      <c r="B12" s="67"/>
      <c r="C12">
        <v>1</v>
      </c>
      <c r="D12" s="67"/>
      <c r="E12" s="2">
        <v>1</v>
      </c>
      <c r="F12">
        <v>2</v>
      </c>
      <c r="G12">
        <v>3</v>
      </c>
      <c r="H12">
        <v>3</v>
      </c>
      <c r="I12">
        <v>4</v>
      </c>
      <c r="J12">
        <v>4</v>
      </c>
      <c r="K12">
        <v>2</v>
      </c>
      <c r="L12">
        <v>4</v>
      </c>
      <c r="M12">
        <v>2</v>
      </c>
      <c r="N12">
        <v>5</v>
      </c>
      <c r="O12">
        <v>5</v>
      </c>
      <c r="P12">
        <v>2</v>
      </c>
      <c r="Q12">
        <v>5</v>
      </c>
      <c r="R12">
        <v>4</v>
      </c>
      <c r="S12">
        <v>5</v>
      </c>
      <c r="T12">
        <v>5</v>
      </c>
      <c r="U12">
        <v>3</v>
      </c>
      <c r="V12">
        <v>3</v>
      </c>
      <c r="W12">
        <v>3</v>
      </c>
      <c r="X12">
        <v>2</v>
      </c>
      <c r="Y12">
        <v>2</v>
      </c>
      <c r="Z12">
        <v>2</v>
      </c>
      <c r="AA12">
        <v>4</v>
      </c>
      <c r="AB12" s="1"/>
      <c r="AC12" s="2">
        <f t="shared" si="0"/>
        <v>26</v>
      </c>
      <c r="AD12" s="3">
        <f t="shared" si="1"/>
        <v>4.3330000000000002</v>
      </c>
      <c r="AE12" s="1"/>
      <c r="AF12">
        <f t="shared" si="6"/>
        <v>26</v>
      </c>
      <c r="AG12">
        <f t="shared" si="7"/>
        <v>4.3330000000000002</v>
      </c>
      <c r="AJ12" s="1"/>
      <c r="AK12" s="2">
        <f t="shared" si="2"/>
        <v>48</v>
      </c>
      <c r="AL12" s="3">
        <f t="shared" si="3"/>
        <v>3</v>
      </c>
      <c r="AM12" s="1"/>
      <c r="AN12">
        <f t="shared" si="8"/>
        <v>48</v>
      </c>
      <c r="AO12">
        <f t="shared" si="9"/>
        <v>3</v>
      </c>
      <c r="AR12" s="1"/>
      <c r="AS12" s="2">
        <f t="shared" si="4"/>
        <v>74</v>
      </c>
      <c r="AT12" s="3">
        <f t="shared" si="5"/>
        <v>3.3639999999999999</v>
      </c>
      <c r="AU12" s="1"/>
      <c r="AV12">
        <v>1</v>
      </c>
      <c r="AW12">
        <v>3</v>
      </c>
      <c r="AX12" s="1"/>
      <c r="AY12">
        <f t="shared" si="10"/>
        <v>3</v>
      </c>
      <c r="BA12" s="1"/>
      <c r="BB12">
        <f>LOOKUP(AV12,{1,2,3,4,5,6,11,15},{1,2,1,2,2,2,1,2})</f>
        <v>1</v>
      </c>
      <c r="BC12">
        <v>1</v>
      </c>
      <c r="BD12" s="3"/>
      <c r="BE12" s="32" t="s">
        <v>668</v>
      </c>
      <c r="BF12" s="32" t="s">
        <v>668</v>
      </c>
      <c r="BG12" s="32" t="s">
        <v>668</v>
      </c>
      <c r="BH12" s="32" t="s">
        <v>668</v>
      </c>
      <c r="BI12" s="32" t="s">
        <v>668</v>
      </c>
      <c r="BJ12" s="49" t="s">
        <v>668</v>
      </c>
      <c r="BK12" s="32" t="s">
        <v>668</v>
      </c>
      <c r="BL12" s="49" t="s">
        <v>668</v>
      </c>
      <c r="BM12" s="1"/>
    </row>
    <row r="13" spans="1:65" x14ac:dyDescent="0.3">
      <c r="A13" s="30">
        <v>12</v>
      </c>
      <c r="B13" s="67"/>
      <c r="C13">
        <v>1</v>
      </c>
      <c r="D13" s="67"/>
      <c r="E13" s="2">
        <v>1</v>
      </c>
      <c r="F13">
        <v>2</v>
      </c>
      <c r="G13">
        <v>4</v>
      </c>
      <c r="H13">
        <v>3</v>
      </c>
      <c r="I13">
        <v>1</v>
      </c>
      <c r="J13">
        <v>4</v>
      </c>
      <c r="K13">
        <v>1</v>
      </c>
      <c r="L13">
        <v>4</v>
      </c>
      <c r="M13">
        <v>3</v>
      </c>
      <c r="N13">
        <v>4</v>
      </c>
      <c r="O13">
        <v>4</v>
      </c>
      <c r="P13">
        <v>2</v>
      </c>
      <c r="Q13">
        <v>5</v>
      </c>
      <c r="R13">
        <v>3</v>
      </c>
      <c r="S13">
        <v>3</v>
      </c>
      <c r="T13">
        <v>4</v>
      </c>
      <c r="U13">
        <v>2</v>
      </c>
      <c r="V13">
        <v>1</v>
      </c>
      <c r="W13">
        <v>1</v>
      </c>
      <c r="X13">
        <v>1</v>
      </c>
      <c r="Y13">
        <v>4</v>
      </c>
      <c r="Z13">
        <v>1</v>
      </c>
      <c r="AA13">
        <v>3</v>
      </c>
      <c r="AB13" s="1"/>
      <c r="AC13" s="2">
        <f t="shared" si="0"/>
        <v>25</v>
      </c>
      <c r="AD13" s="3">
        <f t="shared" si="1"/>
        <v>4.1669999999999998</v>
      </c>
      <c r="AE13" s="1"/>
      <c r="AF13">
        <f t="shared" si="6"/>
        <v>25</v>
      </c>
      <c r="AG13">
        <f t="shared" si="7"/>
        <v>4.1669999999999998</v>
      </c>
      <c r="AJ13" s="1"/>
      <c r="AK13" s="2">
        <f t="shared" si="2"/>
        <v>35</v>
      </c>
      <c r="AL13" s="3">
        <f t="shared" si="3"/>
        <v>2.1880000000000002</v>
      </c>
      <c r="AM13" s="1"/>
      <c r="AN13">
        <f t="shared" si="8"/>
        <v>35</v>
      </c>
      <c r="AO13">
        <f t="shared" si="9"/>
        <v>2.1880000000000002</v>
      </c>
      <c r="AR13" s="1"/>
      <c r="AS13" s="2">
        <f t="shared" si="4"/>
        <v>60</v>
      </c>
      <c r="AT13" s="3">
        <f t="shared" si="5"/>
        <v>2.7269999999999999</v>
      </c>
      <c r="AU13" s="1"/>
      <c r="AV13">
        <v>1</v>
      </c>
      <c r="AW13">
        <v>4</v>
      </c>
      <c r="AX13" s="1"/>
      <c r="AY13">
        <f t="shared" si="10"/>
        <v>4</v>
      </c>
      <c r="BA13" s="1"/>
      <c r="BB13">
        <f>LOOKUP(AV13,{1,2,3,4,5,6,11,15},{1,2,1,2,2,2,1,2})</f>
        <v>1</v>
      </c>
      <c r="BC13">
        <v>1</v>
      </c>
      <c r="BD13" s="3"/>
      <c r="BE13" s="32" t="s">
        <v>668</v>
      </c>
      <c r="BF13" s="32" t="s">
        <v>668</v>
      </c>
      <c r="BG13" s="32" t="s">
        <v>668</v>
      </c>
      <c r="BH13" s="32" t="s">
        <v>668</v>
      </c>
      <c r="BI13" s="32" t="s">
        <v>668</v>
      </c>
      <c r="BJ13" s="49" t="s">
        <v>668</v>
      </c>
      <c r="BK13" s="32" t="s">
        <v>668</v>
      </c>
      <c r="BL13" s="49" t="s">
        <v>668</v>
      </c>
      <c r="BM13" s="1"/>
    </row>
    <row r="14" spans="1:65" x14ac:dyDescent="0.3">
      <c r="A14" s="30">
        <v>14</v>
      </c>
      <c r="B14" s="67"/>
      <c r="C14">
        <v>1</v>
      </c>
      <c r="D14" s="67"/>
      <c r="E14" s="2">
        <v>1</v>
      </c>
      <c r="F14">
        <v>2</v>
      </c>
      <c r="G14">
        <v>5</v>
      </c>
      <c r="H14">
        <v>1</v>
      </c>
      <c r="I14">
        <v>1</v>
      </c>
      <c r="J14">
        <v>4</v>
      </c>
      <c r="K14">
        <v>1</v>
      </c>
      <c r="L14">
        <v>4</v>
      </c>
      <c r="M14">
        <v>2</v>
      </c>
      <c r="N14">
        <v>3</v>
      </c>
      <c r="O14">
        <v>4</v>
      </c>
      <c r="P14">
        <v>2</v>
      </c>
      <c r="Q14">
        <v>5</v>
      </c>
      <c r="R14">
        <v>1</v>
      </c>
      <c r="S14">
        <v>3</v>
      </c>
      <c r="T14">
        <v>3</v>
      </c>
      <c r="U14">
        <v>1</v>
      </c>
      <c r="V14">
        <v>1</v>
      </c>
      <c r="W14">
        <v>2</v>
      </c>
      <c r="X14">
        <v>2</v>
      </c>
      <c r="Y14">
        <v>1</v>
      </c>
      <c r="Z14">
        <v>1</v>
      </c>
      <c r="AA14">
        <v>3</v>
      </c>
      <c r="AB14" s="1"/>
      <c r="AC14" s="2">
        <f t="shared" si="0"/>
        <v>25</v>
      </c>
      <c r="AD14" s="3">
        <f t="shared" si="1"/>
        <v>4.1669999999999998</v>
      </c>
      <c r="AE14" s="1"/>
      <c r="AF14">
        <f t="shared" si="6"/>
        <v>25</v>
      </c>
      <c r="AG14">
        <f t="shared" si="7"/>
        <v>4.1669999999999998</v>
      </c>
      <c r="AJ14" s="1"/>
      <c r="AK14" s="2">
        <f t="shared" si="2"/>
        <v>27</v>
      </c>
      <c r="AL14" s="3">
        <f t="shared" si="3"/>
        <v>1.6879999999999999</v>
      </c>
      <c r="AM14" s="1"/>
      <c r="AN14">
        <f t="shared" si="8"/>
        <v>27</v>
      </c>
      <c r="AO14">
        <f t="shared" si="9"/>
        <v>1.6879999999999999</v>
      </c>
      <c r="AR14" s="1"/>
      <c r="AS14" s="2">
        <f t="shared" si="4"/>
        <v>52</v>
      </c>
      <c r="AT14" s="3">
        <f t="shared" si="5"/>
        <v>2.3639999999999999</v>
      </c>
      <c r="AU14" s="1"/>
      <c r="AV14">
        <v>1</v>
      </c>
      <c r="AW14">
        <v>5</v>
      </c>
      <c r="AX14" s="1"/>
      <c r="AY14">
        <f t="shared" si="10"/>
        <v>5</v>
      </c>
      <c r="BA14" s="1"/>
      <c r="BB14">
        <f>LOOKUP(AV14,{1,2,3,4,5,6,11,15},{1,2,1,2,2,2,1,2})</f>
        <v>1</v>
      </c>
      <c r="BC14">
        <v>1</v>
      </c>
      <c r="BD14" s="3"/>
      <c r="BE14" s="32" t="s">
        <v>668</v>
      </c>
      <c r="BF14" s="32" t="s">
        <v>668</v>
      </c>
      <c r="BG14" s="32" t="s">
        <v>668</v>
      </c>
      <c r="BH14" s="32" t="s">
        <v>668</v>
      </c>
      <c r="BI14" s="32" t="s">
        <v>668</v>
      </c>
      <c r="BJ14" s="49" t="s">
        <v>668</v>
      </c>
      <c r="BK14" s="32" t="s">
        <v>668</v>
      </c>
      <c r="BL14" s="49" t="s">
        <v>668</v>
      </c>
      <c r="BM14" s="1"/>
    </row>
    <row r="15" spans="1:65" x14ac:dyDescent="0.3">
      <c r="A15" s="30">
        <v>24</v>
      </c>
      <c r="B15" s="67"/>
      <c r="C15">
        <v>1</v>
      </c>
      <c r="D15" s="67"/>
      <c r="E15" s="2">
        <v>1</v>
      </c>
      <c r="F15">
        <v>4</v>
      </c>
      <c r="G15">
        <v>4</v>
      </c>
      <c r="H15">
        <v>3</v>
      </c>
      <c r="I15">
        <v>3</v>
      </c>
      <c r="J15">
        <v>4</v>
      </c>
      <c r="K15">
        <v>2</v>
      </c>
      <c r="L15">
        <v>3</v>
      </c>
      <c r="M15">
        <v>3</v>
      </c>
      <c r="N15">
        <v>3</v>
      </c>
      <c r="O15">
        <v>4</v>
      </c>
      <c r="P15">
        <v>2</v>
      </c>
      <c r="Q15">
        <v>4</v>
      </c>
      <c r="R15">
        <v>1</v>
      </c>
      <c r="S15">
        <v>1</v>
      </c>
      <c r="T15">
        <v>1</v>
      </c>
      <c r="U15">
        <v>3</v>
      </c>
      <c r="V15">
        <v>1</v>
      </c>
      <c r="W15">
        <v>2</v>
      </c>
      <c r="X15">
        <v>1</v>
      </c>
      <c r="Y15">
        <v>1</v>
      </c>
      <c r="Z15">
        <v>1</v>
      </c>
      <c r="AA15">
        <v>2</v>
      </c>
      <c r="AB15" s="1"/>
      <c r="AC15" s="2">
        <f t="shared" si="0"/>
        <v>22</v>
      </c>
      <c r="AD15" s="3">
        <f t="shared" si="1"/>
        <v>3.6669999999999998</v>
      </c>
      <c r="AE15" s="1"/>
      <c r="AF15">
        <f t="shared" si="6"/>
        <v>22</v>
      </c>
      <c r="AG15">
        <f t="shared" si="7"/>
        <v>3.6669999999999998</v>
      </c>
      <c r="AJ15" s="1"/>
      <c r="AK15" s="2">
        <f t="shared" si="2"/>
        <v>31</v>
      </c>
      <c r="AL15" s="3">
        <f t="shared" si="3"/>
        <v>1.9379999999999999</v>
      </c>
      <c r="AM15" s="1"/>
      <c r="AN15">
        <f t="shared" si="8"/>
        <v>31</v>
      </c>
      <c r="AO15">
        <f t="shared" si="9"/>
        <v>1.9379999999999999</v>
      </c>
      <c r="AR15" s="1"/>
      <c r="AS15" s="2">
        <f t="shared" si="4"/>
        <v>53</v>
      </c>
      <c r="AT15" s="3">
        <f t="shared" si="5"/>
        <v>2.4089999999999998</v>
      </c>
      <c r="AU15" s="1"/>
      <c r="AV15">
        <v>1</v>
      </c>
      <c r="AW15">
        <v>4</v>
      </c>
      <c r="AX15" s="1"/>
      <c r="AY15">
        <f t="shared" si="10"/>
        <v>4</v>
      </c>
      <c r="BA15" s="1"/>
      <c r="BB15">
        <f>LOOKUP(AV15,{1,2,3,4,5,6,11,15},{1,2,1,2,2,2,1,2})</f>
        <v>1</v>
      </c>
      <c r="BC15">
        <v>1</v>
      </c>
      <c r="BD15" s="3"/>
      <c r="BE15" s="32" t="s">
        <v>668</v>
      </c>
      <c r="BF15" s="32" t="s">
        <v>668</v>
      </c>
      <c r="BG15" s="32" t="s">
        <v>668</v>
      </c>
      <c r="BH15" s="32" t="s">
        <v>668</v>
      </c>
      <c r="BI15" s="32" t="s">
        <v>668</v>
      </c>
      <c r="BJ15" s="49" t="s">
        <v>668</v>
      </c>
      <c r="BK15" s="32" t="s">
        <v>668</v>
      </c>
      <c r="BL15" s="49" t="s">
        <v>668</v>
      </c>
      <c r="BM15" s="1"/>
    </row>
    <row r="16" spans="1:65" x14ac:dyDescent="0.3">
      <c r="A16" s="30">
        <v>25</v>
      </c>
      <c r="B16" s="67"/>
      <c r="C16">
        <v>1</v>
      </c>
      <c r="D16" s="67"/>
      <c r="E16" s="2">
        <v>1</v>
      </c>
      <c r="F16">
        <v>4</v>
      </c>
      <c r="G16">
        <v>5</v>
      </c>
      <c r="H16">
        <v>3</v>
      </c>
      <c r="I16">
        <v>2</v>
      </c>
      <c r="J16">
        <v>2</v>
      </c>
      <c r="K16">
        <v>2</v>
      </c>
      <c r="L16">
        <v>5</v>
      </c>
      <c r="M16">
        <v>3</v>
      </c>
      <c r="N16">
        <v>5</v>
      </c>
      <c r="O16">
        <v>5</v>
      </c>
      <c r="P16">
        <v>2</v>
      </c>
      <c r="Q16">
        <v>5</v>
      </c>
      <c r="R16">
        <v>3</v>
      </c>
      <c r="S16">
        <v>4</v>
      </c>
      <c r="T16">
        <v>4</v>
      </c>
      <c r="U16">
        <v>2</v>
      </c>
      <c r="V16">
        <v>2</v>
      </c>
      <c r="W16">
        <v>2</v>
      </c>
      <c r="X16">
        <v>2</v>
      </c>
      <c r="Y16">
        <v>3</v>
      </c>
      <c r="Z16">
        <v>2</v>
      </c>
      <c r="AA16">
        <v>5</v>
      </c>
      <c r="AB16" s="1"/>
      <c r="AC16" s="2">
        <f t="shared" si="0"/>
        <v>27</v>
      </c>
      <c r="AD16" s="3">
        <f t="shared" si="1"/>
        <v>4.5</v>
      </c>
      <c r="AE16" s="1"/>
      <c r="AF16">
        <f t="shared" si="6"/>
        <v>27</v>
      </c>
      <c r="AG16">
        <f t="shared" si="7"/>
        <v>4.5</v>
      </c>
      <c r="AJ16" s="1"/>
      <c r="AK16" s="2">
        <f t="shared" si="2"/>
        <v>45</v>
      </c>
      <c r="AL16" s="3">
        <f t="shared" si="3"/>
        <v>2.8130000000000002</v>
      </c>
      <c r="AM16" s="1"/>
      <c r="AN16">
        <f t="shared" si="8"/>
        <v>45</v>
      </c>
      <c r="AO16">
        <f t="shared" si="9"/>
        <v>2.8130000000000002</v>
      </c>
      <c r="AR16" s="1"/>
      <c r="AS16" s="2">
        <f t="shared" si="4"/>
        <v>72</v>
      </c>
      <c r="AT16" s="3">
        <f t="shared" si="5"/>
        <v>3.2730000000000001</v>
      </c>
      <c r="AU16" s="1"/>
      <c r="AV16">
        <v>1</v>
      </c>
      <c r="AW16">
        <v>5</v>
      </c>
      <c r="AX16" s="1"/>
      <c r="AY16">
        <f t="shared" si="10"/>
        <v>5</v>
      </c>
      <c r="BA16" s="1"/>
      <c r="BB16">
        <f>LOOKUP(AV16,{1,2,3,4,5,6,11,15},{1,2,1,2,2,2,1,2})</f>
        <v>1</v>
      </c>
      <c r="BC16">
        <v>1</v>
      </c>
      <c r="BD16" s="3"/>
      <c r="BE16" s="32" t="s">
        <v>668</v>
      </c>
      <c r="BF16" s="32" t="s">
        <v>668</v>
      </c>
      <c r="BG16" s="32" t="s">
        <v>668</v>
      </c>
      <c r="BH16" s="32" t="s">
        <v>668</v>
      </c>
      <c r="BI16" s="32" t="s">
        <v>668</v>
      </c>
      <c r="BJ16" s="49" t="s">
        <v>668</v>
      </c>
      <c r="BK16" s="32" t="s">
        <v>668</v>
      </c>
      <c r="BL16" s="49" t="s">
        <v>668</v>
      </c>
      <c r="BM16" s="1"/>
    </row>
    <row r="17" spans="1:65" x14ac:dyDescent="0.3">
      <c r="A17" s="30">
        <v>26</v>
      </c>
      <c r="B17" s="67"/>
      <c r="C17">
        <v>1</v>
      </c>
      <c r="D17" s="67"/>
      <c r="E17" s="2">
        <v>1</v>
      </c>
      <c r="F17">
        <v>3</v>
      </c>
      <c r="G17">
        <v>4</v>
      </c>
      <c r="H17">
        <v>3</v>
      </c>
      <c r="I17">
        <v>2</v>
      </c>
      <c r="J17">
        <v>4</v>
      </c>
      <c r="K17">
        <v>2</v>
      </c>
      <c r="L17">
        <v>4</v>
      </c>
      <c r="M17">
        <v>3</v>
      </c>
      <c r="N17">
        <v>4</v>
      </c>
      <c r="O17">
        <v>4</v>
      </c>
      <c r="P17">
        <v>2</v>
      </c>
      <c r="Q17">
        <v>5</v>
      </c>
      <c r="R17">
        <v>2</v>
      </c>
      <c r="S17">
        <v>3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 s="1"/>
      <c r="AC17" s="2">
        <f t="shared" si="0"/>
        <v>25</v>
      </c>
      <c r="AD17" s="3">
        <f t="shared" si="1"/>
        <v>4.1669999999999998</v>
      </c>
      <c r="AE17" s="1"/>
      <c r="AF17">
        <f t="shared" si="6"/>
        <v>25</v>
      </c>
      <c r="AG17">
        <f t="shared" si="7"/>
        <v>4.1669999999999998</v>
      </c>
      <c r="AJ17" s="1"/>
      <c r="AK17" s="2">
        <f t="shared" si="2"/>
        <v>36</v>
      </c>
      <c r="AL17" s="3">
        <f t="shared" si="3"/>
        <v>2.25</v>
      </c>
      <c r="AM17" s="1"/>
      <c r="AN17">
        <f t="shared" si="8"/>
        <v>36</v>
      </c>
      <c r="AO17">
        <f t="shared" si="9"/>
        <v>2.25</v>
      </c>
      <c r="AR17" s="1"/>
      <c r="AS17" s="2">
        <f t="shared" si="4"/>
        <v>61</v>
      </c>
      <c r="AT17" s="3">
        <f t="shared" si="5"/>
        <v>2.7730000000000001</v>
      </c>
      <c r="AU17" s="1"/>
      <c r="AV17">
        <v>1</v>
      </c>
      <c r="AW17">
        <v>4</v>
      </c>
      <c r="AX17" s="1"/>
      <c r="AY17">
        <f t="shared" si="10"/>
        <v>4</v>
      </c>
      <c r="BA17" s="1"/>
      <c r="BB17">
        <f>LOOKUP(AV17,{1,2,3,4,5,6,11,15},{1,2,1,2,2,2,1,2})</f>
        <v>1</v>
      </c>
      <c r="BC17">
        <v>1</v>
      </c>
      <c r="BD17" s="3"/>
      <c r="BE17" s="32" t="s">
        <v>668</v>
      </c>
      <c r="BF17" s="32" t="s">
        <v>668</v>
      </c>
      <c r="BG17" s="32" t="s">
        <v>668</v>
      </c>
      <c r="BH17" s="32" t="s">
        <v>668</v>
      </c>
      <c r="BI17" s="32" t="s">
        <v>668</v>
      </c>
      <c r="BJ17" s="49" t="s">
        <v>668</v>
      </c>
      <c r="BK17" s="32" t="s">
        <v>668</v>
      </c>
      <c r="BL17" s="49" t="s">
        <v>668</v>
      </c>
      <c r="BM17" s="1"/>
    </row>
    <row r="18" spans="1:65" x14ac:dyDescent="0.3">
      <c r="A18" s="30">
        <v>27</v>
      </c>
      <c r="B18" s="67"/>
      <c r="C18">
        <v>1</v>
      </c>
      <c r="D18" s="67"/>
      <c r="E18" s="2">
        <v>1</v>
      </c>
      <c r="F18">
        <v>3</v>
      </c>
      <c r="G18">
        <v>5</v>
      </c>
      <c r="H18">
        <v>3</v>
      </c>
      <c r="I18">
        <v>1</v>
      </c>
      <c r="J18">
        <v>5</v>
      </c>
      <c r="K18">
        <v>3</v>
      </c>
      <c r="L18">
        <v>5</v>
      </c>
      <c r="M18">
        <v>1</v>
      </c>
      <c r="N18">
        <v>5</v>
      </c>
      <c r="O18">
        <v>5</v>
      </c>
      <c r="P18">
        <v>3</v>
      </c>
      <c r="Q18">
        <v>5</v>
      </c>
      <c r="R18">
        <v>1</v>
      </c>
      <c r="S18">
        <v>5</v>
      </c>
      <c r="T18">
        <v>5</v>
      </c>
      <c r="U18">
        <v>3</v>
      </c>
      <c r="V18">
        <v>1</v>
      </c>
      <c r="W18">
        <v>5</v>
      </c>
      <c r="X18">
        <v>1</v>
      </c>
      <c r="Y18">
        <v>4</v>
      </c>
      <c r="Z18">
        <v>1</v>
      </c>
      <c r="AA18">
        <v>5</v>
      </c>
      <c r="AB18" s="1"/>
      <c r="AC18" s="2">
        <f t="shared" si="0"/>
        <v>30</v>
      </c>
      <c r="AD18" s="3">
        <f t="shared" si="1"/>
        <v>5</v>
      </c>
      <c r="AE18" s="1"/>
      <c r="AF18">
        <f t="shared" si="6"/>
        <v>30</v>
      </c>
      <c r="AG18">
        <f t="shared" si="7"/>
        <v>5</v>
      </c>
      <c r="AJ18" s="1"/>
      <c r="AK18" s="2">
        <f t="shared" si="2"/>
        <v>45</v>
      </c>
      <c r="AL18" s="3">
        <f t="shared" si="3"/>
        <v>2.8130000000000002</v>
      </c>
      <c r="AM18" s="1"/>
      <c r="AN18">
        <f t="shared" si="8"/>
        <v>45</v>
      </c>
      <c r="AO18">
        <f t="shared" si="9"/>
        <v>2.8130000000000002</v>
      </c>
      <c r="AR18" s="1"/>
      <c r="AS18" s="2">
        <f t="shared" si="4"/>
        <v>75</v>
      </c>
      <c r="AT18" s="3">
        <f t="shared" si="5"/>
        <v>3.4089999999999998</v>
      </c>
      <c r="AU18" s="1"/>
      <c r="AV18">
        <v>1</v>
      </c>
      <c r="AW18">
        <v>5</v>
      </c>
      <c r="AX18" s="1"/>
      <c r="AY18">
        <f t="shared" si="10"/>
        <v>5</v>
      </c>
      <c r="BA18" s="1"/>
      <c r="BB18">
        <f>LOOKUP(AV18,{1,2,3,4,5,6,11,15},{1,2,1,2,2,2,1,2})</f>
        <v>1</v>
      </c>
      <c r="BC18">
        <v>1</v>
      </c>
      <c r="BD18" s="3"/>
      <c r="BE18" s="32" t="s">
        <v>668</v>
      </c>
      <c r="BF18" s="32" t="s">
        <v>668</v>
      </c>
      <c r="BG18" s="32" t="s">
        <v>668</v>
      </c>
      <c r="BH18" s="32" t="s">
        <v>668</v>
      </c>
      <c r="BI18" s="32" t="s">
        <v>668</v>
      </c>
      <c r="BJ18" s="49" t="s">
        <v>668</v>
      </c>
      <c r="BK18" s="32" t="s">
        <v>668</v>
      </c>
      <c r="BL18" s="49" t="s">
        <v>668</v>
      </c>
      <c r="BM18" s="1"/>
    </row>
    <row r="19" spans="1:65" x14ac:dyDescent="0.3">
      <c r="A19" s="30">
        <v>37</v>
      </c>
      <c r="B19" s="67"/>
      <c r="C19">
        <v>1</v>
      </c>
      <c r="D19" s="67"/>
      <c r="E19" s="2">
        <v>1</v>
      </c>
      <c r="F19">
        <v>3</v>
      </c>
      <c r="G19">
        <v>5</v>
      </c>
      <c r="H19">
        <v>3</v>
      </c>
      <c r="I19">
        <v>2</v>
      </c>
      <c r="J19">
        <v>3</v>
      </c>
      <c r="K19">
        <v>1</v>
      </c>
      <c r="L19">
        <v>5</v>
      </c>
      <c r="M19">
        <v>4</v>
      </c>
      <c r="N19">
        <v>5</v>
      </c>
      <c r="O19">
        <v>5</v>
      </c>
      <c r="P19">
        <v>3</v>
      </c>
      <c r="Q19">
        <v>5</v>
      </c>
      <c r="R19">
        <v>3</v>
      </c>
      <c r="S19">
        <v>5</v>
      </c>
      <c r="T19">
        <v>4</v>
      </c>
      <c r="U19">
        <v>2</v>
      </c>
      <c r="V19">
        <v>2</v>
      </c>
      <c r="W19">
        <v>4</v>
      </c>
      <c r="X19">
        <v>3</v>
      </c>
      <c r="Y19">
        <v>4</v>
      </c>
      <c r="Z19">
        <v>2</v>
      </c>
      <c r="AA19">
        <v>5</v>
      </c>
      <c r="AB19" s="1"/>
      <c r="AC19" s="2">
        <f t="shared" si="0"/>
        <v>28</v>
      </c>
      <c r="AD19" s="3">
        <f t="shared" si="1"/>
        <v>4.6669999999999998</v>
      </c>
      <c r="AE19" s="1"/>
      <c r="AF19">
        <f t="shared" si="6"/>
        <v>28</v>
      </c>
      <c r="AG19">
        <f t="shared" si="7"/>
        <v>4.6669999999999998</v>
      </c>
      <c r="AJ19" s="1"/>
      <c r="AK19" s="2">
        <f t="shared" si="2"/>
        <v>50</v>
      </c>
      <c r="AL19" s="3">
        <f t="shared" si="3"/>
        <v>3.125</v>
      </c>
      <c r="AM19" s="1"/>
      <c r="AN19">
        <f t="shared" si="8"/>
        <v>50</v>
      </c>
      <c r="AO19">
        <f t="shared" si="9"/>
        <v>3.125</v>
      </c>
      <c r="AR19" s="1"/>
      <c r="AS19" s="2">
        <f t="shared" si="4"/>
        <v>78</v>
      </c>
      <c r="AT19" s="3">
        <f t="shared" si="5"/>
        <v>3.5449999999999999</v>
      </c>
      <c r="AU19" s="1"/>
      <c r="AV19">
        <v>1</v>
      </c>
      <c r="AW19">
        <v>5</v>
      </c>
      <c r="AX19" s="1"/>
      <c r="AY19">
        <f t="shared" si="10"/>
        <v>5</v>
      </c>
      <c r="BA19" s="1"/>
      <c r="BB19">
        <f>LOOKUP(AV19,{1,2,3,4,5,6,11,15},{1,2,1,2,2,2,1,2})</f>
        <v>1</v>
      </c>
      <c r="BC19">
        <v>2</v>
      </c>
      <c r="BD19" s="3"/>
      <c r="BE19" s="32" t="s">
        <v>668</v>
      </c>
      <c r="BF19" s="32" t="s">
        <v>668</v>
      </c>
      <c r="BG19" s="32" t="s">
        <v>668</v>
      </c>
      <c r="BH19" s="32" t="s">
        <v>668</v>
      </c>
      <c r="BI19" s="32" t="s">
        <v>668</v>
      </c>
      <c r="BJ19" s="49" t="s">
        <v>668</v>
      </c>
      <c r="BK19" s="32" t="s">
        <v>668</v>
      </c>
      <c r="BL19" s="49" t="s">
        <v>668</v>
      </c>
      <c r="BM19" s="1"/>
    </row>
    <row r="20" spans="1:65" x14ac:dyDescent="0.3">
      <c r="A20" s="30">
        <v>38</v>
      </c>
      <c r="B20" s="67"/>
      <c r="C20">
        <v>1</v>
      </c>
      <c r="D20" s="67"/>
      <c r="E20" s="2">
        <v>1</v>
      </c>
      <c r="F20">
        <v>4</v>
      </c>
      <c r="G20">
        <v>5</v>
      </c>
      <c r="H20">
        <v>3</v>
      </c>
      <c r="I20">
        <v>2</v>
      </c>
      <c r="J20">
        <v>4</v>
      </c>
      <c r="K20">
        <v>1</v>
      </c>
      <c r="L20">
        <v>5</v>
      </c>
      <c r="M20">
        <v>3</v>
      </c>
      <c r="N20">
        <v>4</v>
      </c>
      <c r="O20">
        <v>5</v>
      </c>
      <c r="P20">
        <v>3</v>
      </c>
      <c r="Q20">
        <v>5</v>
      </c>
      <c r="R20">
        <v>3</v>
      </c>
      <c r="S20">
        <v>4</v>
      </c>
      <c r="T20">
        <v>3</v>
      </c>
      <c r="U20">
        <v>2</v>
      </c>
      <c r="V20">
        <v>2</v>
      </c>
      <c r="W20">
        <v>3</v>
      </c>
      <c r="X20">
        <v>3</v>
      </c>
      <c r="Y20">
        <v>2</v>
      </c>
      <c r="Z20">
        <v>2</v>
      </c>
      <c r="AA20">
        <v>4</v>
      </c>
      <c r="AB20" s="1"/>
      <c r="AC20" s="2">
        <f t="shared" si="0"/>
        <v>28</v>
      </c>
      <c r="AD20" s="3">
        <f t="shared" si="1"/>
        <v>4.6669999999999998</v>
      </c>
      <c r="AE20" s="1"/>
      <c r="AF20">
        <f t="shared" si="6"/>
        <v>28</v>
      </c>
      <c r="AG20">
        <f t="shared" si="7"/>
        <v>4.6669999999999998</v>
      </c>
      <c r="AJ20" s="1"/>
      <c r="AK20" s="2">
        <f t="shared" si="2"/>
        <v>44</v>
      </c>
      <c r="AL20" s="3">
        <f t="shared" si="3"/>
        <v>2.75</v>
      </c>
      <c r="AM20" s="1"/>
      <c r="AN20">
        <f t="shared" si="8"/>
        <v>44</v>
      </c>
      <c r="AO20">
        <f t="shared" si="9"/>
        <v>2.75</v>
      </c>
      <c r="AR20" s="1"/>
      <c r="AS20" s="2">
        <f t="shared" si="4"/>
        <v>72</v>
      </c>
      <c r="AT20" s="3">
        <f t="shared" si="5"/>
        <v>3.2730000000000001</v>
      </c>
      <c r="AU20" s="1"/>
      <c r="AV20">
        <v>1</v>
      </c>
      <c r="AW20">
        <v>5</v>
      </c>
      <c r="AX20" s="1"/>
      <c r="AY20">
        <f t="shared" si="10"/>
        <v>5</v>
      </c>
      <c r="BA20" s="1"/>
      <c r="BB20">
        <f>LOOKUP(AV20,{1,2,3,4,5,6,11,15},{1,2,1,2,2,2,1,2})</f>
        <v>1</v>
      </c>
      <c r="BC20">
        <v>2</v>
      </c>
      <c r="BD20" s="3"/>
      <c r="BE20" s="32" t="s">
        <v>668</v>
      </c>
      <c r="BF20" s="32" t="s">
        <v>668</v>
      </c>
      <c r="BG20" s="32" t="s">
        <v>668</v>
      </c>
      <c r="BH20" s="32" t="s">
        <v>668</v>
      </c>
      <c r="BI20" s="32" t="s">
        <v>668</v>
      </c>
      <c r="BJ20" s="49" t="s">
        <v>668</v>
      </c>
      <c r="BK20" s="32" t="s">
        <v>668</v>
      </c>
      <c r="BL20" s="49" t="s">
        <v>668</v>
      </c>
      <c r="BM20" s="1"/>
    </row>
    <row r="21" spans="1:65" x14ac:dyDescent="0.3">
      <c r="A21" s="30">
        <v>39</v>
      </c>
      <c r="B21" s="67"/>
      <c r="C21">
        <v>1</v>
      </c>
      <c r="D21" s="67"/>
      <c r="E21" s="2">
        <v>1</v>
      </c>
      <c r="F21">
        <v>2</v>
      </c>
      <c r="G21">
        <v>4</v>
      </c>
      <c r="H21">
        <v>3</v>
      </c>
      <c r="I21">
        <v>2</v>
      </c>
      <c r="J21">
        <v>4</v>
      </c>
      <c r="K21">
        <v>1</v>
      </c>
      <c r="L21">
        <v>4</v>
      </c>
      <c r="M21">
        <v>5</v>
      </c>
      <c r="N21">
        <v>4</v>
      </c>
      <c r="O21">
        <v>4</v>
      </c>
      <c r="P21">
        <v>2</v>
      </c>
      <c r="Q21">
        <v>5</v>
      </c>
      <c r="R21">
        <v>2</v>
      </c>
      <c r="S21">
        <v>3</v>
      </c>
      <c r="T21">
        <v>3</v>
      </c>
      <c r="U21">
        <v>3</v>
      </c>
      <c r="V21">
        <v>3</v>
      </c>
      <c r="W21">
        <v>3</v>
      </c>
      <c r="X21">
        <v>2</v>
      </c>
      <c r="Y21">
        <v>3</v>
      </c>
      <c r="Z21">
        <v>1</v>
      </c>
      <c r="AA21">
        <v>3</v>
      </c>
      <c r="AB21" s="1"/>
      <c r="AC21" s="2">
        <f t="shared" si="0"/>
        <v>25</v>
      </c>
      <c r="AD21" s="3">
        <f t="shared" si="1"/>
        <v>4.1669999999999998</v>
      </c>
      <c r="AE21" s="1"/>
      <c r="AF21">
        <f t="shared" si="6"/>
        <v>25</v>
      </c>
      <c r="AG21">
        <f t="shared" si="7"/>
        <v>4.1669999999999998</v>
      </c>
      <c r="AJ21" s="1"/>
      <c r="AK21" s="2">
        <f t="shared" si="2"/>
        <v>41</v>
      </c>
      <c r="AL21" s="3">
        <f t="shared" si="3"/>
        <v>2.5630000000000002</v>
      </c>
      <c r="AM21" s="1"/>
      <c r="AN21">
        <f t="shared" si="8"/>
        <v>41</v>
      </c>
      <c r="AO21">
        <f t="shared" si="9"/>
        <v>2.5630000000000002</v>
      </c>
      <c r="AR21" s="1"/>
      <c r="AS21" s="2">
        <f t="shared" si="4"/>
        <v>66</v>
      </c>
      <c r="AT21" s="3">
        <f t="shared" si="5"/>
        <v>3</v>
      </c>
      <c r="AU21" s="1"/>
      <c r="AV21">
        <v>1</v>
      </c>
      <c r="AW21">
        <v>4</v>
      </c>
      <c r="AX21" s="1"/>
      <c r="AY21">
        <f t="shared" si="10"/>
        <v>4</v>
      </c>
      <c r="BA21" s="1"/>
      <c r="BB21">
        <f>LOOKUP(AV21,{1,2,3,4,5,6,11,15},{1,2,1,2,2,2,1,2})</f>
        <v>1</v>
      </c>
      <c r="BC21">
        <v>2</v>
      </c>
      <c r="BD21" s="3"/>
      <c r="BE21" s="32" t="s">
        <v>668</v>
      </c>
      <c r="BF21" s="32" t="s">
        <v>668</v>
      </c>
      <c r="BG21" s="32" t="s">
        <v>668</v>
      </c>
      <c r="BH21" s="32" t="s">
        <v>668</v>
      </c>
      <c r="BI21" s="32" t="s">
        <v>668</v>
      </c>
      <c r="BJ21" s="49" t="s">
        <v>668</v>
      </c>
      <c r="BK21" s="32" t="s">
        <v>668</v>
      </c>
      <c r="BL21" s="49" t="s">
        <v>668</v>
      </c>
      <c r="BM21" s="1"/>
    </row>
    <row r="22" spans="1:65" x14ac:dyDescent="0.3">
      <c r="A22" s="30">
        <v>40</v>
      </c>
      <c r="B22" s="67"/>
      <c r="C22">
        <v>1</v>
      </c>
      <c r="D22" s="67"/>
      <c r="E22" s="2">
        <v>1</v>
      </c>
      <c r="F22">
        <v>3</v>
      </c>
      <c r="G22">
        <v>4</v>
      </c>
      <c r="H22">
        <v>3</v>
      </c>
      <c r="I22">
        <v>3</v>
      </c>
      <c r="J22">
        <v>4</v>
      </c>
      <c r="K22">
        <v>3</v>
      </c>
      <c r="L22">
        <v>4</v>
      </c>
      <c r="M22">
        <v>3</v>
      </c>
      <c r="N22">
        <v>4</v>
      </c>
      <c r="O22">
        <v>4</v>
      </c>
      <c r="P22">
        <v>3</v>
      </c>
      <c r="Q22">
        <v>4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4</v>
      </c>
      <c r="AB22" s="1"/>
      <c r="AC22" s="2">
        <f t="shared" si="0"/>
        <v>24</v>
      </c>
      <c r="AD22" s="3">
        <f t="shared" si="1"/>
        <v>4</v>
      </c>
      <c r="AE22" s="1"/>
      <c r="AF22">
        <f t="shared" si="6"/>
        <v>24</v>
      </c>
      <c r="AG22">
        <f t="shared" si="7"/>
        <v>4</v>
      </c>
      <c r="AJ22" s="1"/>
      <c r="AK22" s="2">
        <f t="shared" si="2"/>
        <v>49</v>
      </c>
      <c r="AL22" s="3">
        <f t="shared" si="3"/>
        <v>3.0630000000000002</v>
      </c>
      <c r="AM22" s="1"/>
      <c r="AN22">
        <f t="shared" si="8"/>
        <v>49</v>
      </c>
      <c r="AO22">
        <f t="shared" si="9"/>
        <v>3.0630000000000002</v>
      </c>
      <c r="AR22" s="1"/>
      <c r="AS22" s="2">
        <f t="shared" si="4"/>
        <v>73</v>
      </c>
      <c r="AT22" s="3">
        <f t="shared" si="5"/>
        <v>3.3180000000000001</v>
      </c>
      <c r="AU22" s="1"/>
      <c r="AV22">
        <v>1</v>
      </c>
      <c r="AW22">
        <v>4</v>
      </c>
      <c r="AX22" s="1"/>
      <c r="AY22">
        <f t="shared" si="10"/>
        <v>4</v>
      </c>
      <c r="BA22" s="1"/>
      <c r="BB22">
        <f>LOOKUP(AV22,{1,2,3,4,5,6,11,15},{1,2,1,2,2,2,1,2})</f>
        <v>1</v>
      </c>
      <c r="BC22">
        <v>2</v>
      </c>
      <c r="BD22" s="3"/>
      <c r="BE22" s="32" t="s">
        <v>668</v>
      </c>
      <c r="BF22" s="32" t="s">
        <v>668</v>
      </c>
      <c r="BG22" s="32" t="s">
        <v>668</v>
      </c>
      <c r="BH22" s="32" t="s">
        <v>668</v>
      </c>
      <c r="BI22" s="32" t="s">
        <v>668</v>
      </c>
      <c r="BJ22" s="49" t="s">
        <v>668</v>
      </c>
      <c r="BK22" s="32" t="s">
        <v>668</v>
      </c>
      <c r="BL22" s="49" t="s">
        <v>668</v>
      </c>
      <c r="BM22" s="1"/>
    </row>
    <row r="23" spans="1:65" x14ac:dyDescent="0.3">
      <c r="A23" s="30">
        <v>41</v>
      </c>
      <c r="B23" s="67"/>
      <c r="C23">
        <v>1</v>
      </c>
      <c r="D23" s="67"/>
      <c r="E23" s="2">
        <v>1</v>
      </c>
      <c r="F23">
        <v>2</v>
      </c>
      <c r="G23">
        <v>5</v>
      </c>
      <c r="H23">
        <v>2</v>
      </c>
      <c r="I23">
        <v>2</v>
      </c>
      <c r="J23">
        <v>3</v>
      </c>
      <c r="K23">
        <v>2</v>
      </c>
      <c r="L23">
        <v>5</v>
      </c>
      <c r="M23">
        <v>2</v>
      </c>
      <c r="N23">
        <v>4</v>
      </c>
      <c r="O23">
        <v>4</v>
      </c>
      <c r="P23">
        <v>2</v>
      </c>
      <c r="Q23">
        <v>5</v>
      </c>
      <c r="R23">
        <v>2</v>
      </c>
      <c r="S23">
        <v>4</v>
      </c>
      <c r="T23">
        <v>2</v>
      </c>
      <c r="U23">
        <v>2</v>
      </c>
      <c r="V23">
        <v>2</v>
      </c>
      <c r="W23">
        <v>2</v>
      </c>
      <c r="X23">
        <v>2</v>
      </c>
      <c r="Y23">
        <v>3</v>
      </c>
      <c r="Z23">
        <v>2</v>
      </c>
      <c r="AA23">
        <v>3</v>
      </c>
      <c r="AB23" s="1"/>
      <c r="AC23" s="2">
        <f t="shared" si="0"/>
        <v>26</v>
      </c>
      <c r="AD23" s="3">
        <f t="shared" si="1"/>
        <v>4.3330000000000002</v>
      </c>
      <c r="AE23" s="1"/>
      <c r="AF23">
        <f t="shared" si="6"/>
        <v>26</v>
      </c>
      <c r="AG23">
        <f t="shared" si="7"/>
        <v>4.3330000000000002</v>
      </c>
      <c r="AJ23" s="1"/>
      <c r="AK23" s="2">
        <f t="shared" si="2"/>
        <v>36</v>
      </c>
      <c r="AL23" s="3">
        <f t="shared" si="3"/>
        <v>2.25</v>
      </c>
      <c r="AM23" s="1"/>
      <c r="AN23">
        <f t="shared" si="8"/>
        <v>36</v>
      </c>
      <c r="AO23">
        <f t="shared" si="9"/>
        <v>2.25</v>
      </c>
      <c r="AR23" s="1"/>
      <c r="AS23" s="2">
        <f t="shared" si="4"/>
        <v>62</v>
      </c>
      <c r="AT23" s="3">
        <f t="shared" si="5"/>
        <v>2.8180000000000001</v>
      </c>
      <c r="AU23" s="1"/>
      <c r="AV23">
        <v>1</v>
      </c>
      <c r="AW23">
        <v>5</v>
      </c>
      <c r="AX23" s="1"/>
      <c r="AY23">
        <f t="shared" si="10"/>
        <v>5</v>
      </c>
      <c r="BA23" s="1"/>
      <c r="BB23">
        <f>LOOKUP(AV23,{1,2,3,4,5,6,11,15},{1,2,1,2,2,2,1,2})</f>
        <v>1</v>
      </c>
      <c r="BC23">
        <v>2</v>
      </c>
      <c r="BD23" s="3"/>
      <c r="BE23" s="32" t="s">
        <v>668</v>
      </c>
      <c r="BF23" s="32" t="s">
        <v>668</v>
      </c>
      <c r="BG23" s="32" t="s">
        <v>668</v>
      </c>
      <c r="BH23" s="32" t="s">
        <v>668</v>
      </c>
      <c r="BI23" s="32" t="s">
        <v>668</v>
      </c>
      <c r="BJ23" s="49" t="s">
        <v>668</v>
      </c>
      <c r="BK23" s="32" t="s">
        <v>668</v>
      </c>
      <c r="BL23" s="49" t="s">
        <v>668</v>
      </c>
      <c r="BM23" s="1"/>
    </row>
    <row r="24" spans="1:65" x14ac:dyDescent="0.3">
      <c r="A24" s="30">
        <v>42</v>
      </c>
      <c r="B24" s="67"/>
      <c r="C24">
        <v>1</v>
      </c>
      <c r="D24" s="67"/>
      <c r="E24" s="2">
        <v>1</v>
      </c>
      <c r="F24">
        <v>4</v>
      </c>
      <c r="G24">
        <v>4</v>
      </c>
      <c r="H24">
        <v>2</v>
      </c>
      <c r="I24">
        <v>2</v>
      </c>
      <c r="J24">
        <v>4</v>
      </c>
      <c r="K24">
        <v>1</v>
      </c>
      <c r="L24">
        <v>5</v>
      </c>
      <c r="M24">
        <v>3</v>
      </c>
      <c r="N24">
        <v>5</v>
      </c>
      <c r="O24">
        <v>4</v>
      </c>
      <c r="P24">
        <v>1</v>
      </c>
      <c r="Q24">
        <v>5</v>
      </c>
      <c r="R24">
        <v>1</v>
      </c>
      <c r="S24">
        <v>4</v>
      </c>
      <c r="T24">
        <v>1</v>
      </c>
      <c r="U24">
        <v>1</v>
      </c>
      <c r="V24">
        <v>2</v>
      </c>
      <c r="W24">
        <v>2</v>
      </c>
      <c r="X24">
        <v>1</v>
      </c>
      <c r="Y24">
        <v>1</v>
      </c>
      <c r="Z24">
        <v>1</v>
      </c>
      <c r="AA24">
        <v>3</v>
      </c>
      <c r="AB24" s="1"/>
      <c r="AC24" s="2">
        <f t="shared" si="0"/>
        <v>27</v>
      </c>
      <c r="AD24" s="3">
        <f t="shared" si="1"/>
        <v>4.5</v>
      </c>
      <c r="AE24" s="1"/>
      <c r="AF24">
        <f t="shared" si="6"/>
        <v>27</v>
      </c>
      <c r="AG24">
        <f t="shared" si="7"/>
        <v>4.5</v>
      </c>
      <c r="AJ24" s="1"/>
      <c r="AK24" s="2">
        <f t="shared" si="2"/>
        <v>30</v>
      </c>
      <c r="AL24" s="3">
        <f t="shared" si="3"/>
        <v>1.875</v>
      </c>
      <c r="AM24" s="1"/>
      <c r="AN24">
        <f t="shared" si="8"/>
        <v>30</v>
      </c>
      <c r="AO24">
        <f t="shared" si="9"/>
        <v>1.875</v>
      </c>
      <c r="AR24" s="1"/>
      <c r="AS24" s="2">
        <f t="shared" si="4"/>
        <v>57</v>
      </c>
      <c r="AT24" s="3">
        <f t="shared" si="5"/>
        <v>2.5910000000000002</v>
      </c>
      <c r="AU24" s="1"/>
      <c r="AV24">
        <v>1</v>
      </c>
      <c r="AW24">
        <v>4</v>
      </c>
      <c r="AX24" s="1"/>
      <c r="AY24">
        <f t="shared" si="10"/>
        <v>4</v>
      </c>
      <c r="BA24" s="1"/>
      <c r="BB24">
        <f>LOOKUP(AV24,{1,2,3,4,5,6,11,15},{1,2,1,2,2,2,1,2})</f>
        <v>1</v>
      </c>
      <c r="BC24">
        <v>2</v>
      </c>
      <c r="BD24" s="3"/>
      <c r="BE24" s="32" t="s">
        <v>668</v>
      </c>
      <c r="BF24" s="32" t="s">
        <v>668</v>
      </c>
      <c r="BG24" s="32" t="s">
        <v>668</v>
      </c>
      <c r="BH24" s="32" t="s">
        <v>668</v>
      </c>
      <c r="BI24" s="32" t="s">
        <v>668</v>
      </c>
      <c r="BJ24" s="49" t="s">
        <v>668</v>
      </c>
      <c r="BK24" s="32" t="s">
        <v>668</v>
      </c>
      <c r="BL24" s="49" t="s">
        <v>668</v>
      </c>
      <c r="BM24" s="1"/>
    </row>
    <row r="25" spans="1:65" x14ac:dyDescent="0.3">
      <c r="A25" s="30">
        <v>43</v>
      </c>
      <c r="B25" s="67"/>
      <c r="C25">
        <v>1</v>
      </c>
      <c r="D25" s="67"/>
      <c r="E25" s="2">
        <v>1</v>
      </c>
      <c r="F25">
        <v>2</v>
      </c>
      <c r="G25">
        <v>4</v>
      </c>
      <c r="H25">
        <v>2</v>
      </c>
      <c r="I25">
        <v>1</v>
      </c>
      <c r="J25">
        <v>4</v>
      </c>
      <c r="K25">
        <v>1</v>
      </c>
      <c r="L25">
        <v>4</v>
      </c>
      <c r="M25">
        <v>2</v>
      </c>
      <c r="N25">
        <v>3</v>
      </c>
      <c r="O25">
        <v>4</v>
      </c>
      <c r="P25">
        <v>2</v>
      </c>
      <c r="Q25">
        <v>5</v>
      </c>
      <c r="R25">
        <v>2</v>
      </c>
      <c r="S25">
        <v>4</v>
      </c>
      <c r="T25">
        <v>3</v>
      </c>
      <c r="U25">
        <v>2</v>
      </c>
      <c r="V25">
        <v>2</v>
      </c>
      <c r="W25">
        <v>2</v>
      </c>
      <c r="X25">
        <v>2</v>
      </c>
      <c r="Y25">
        <v>3</v>
      </c>
      <c r="Z25">
        <v>1</v>
      </c>
      <c r="AA25">
        <v>4</v>
      </c>
      <c r="AB25" s="1"/>
      <c r="AC25" s="2">
        <f t="shared" si="0"/>
        <v>24</v>
      </c>
      <c r="AD25" s="3">
        <f t="shared" si="1"/>
        <v>4</v>
      </c>
      <c r="AE25" s="1"/>
      <c r="AF25">
        <f t="shared" si="6"/>
        <v>24</v>
      </c>
      <c r="AG25">
        <f t="shared" si="7"/>
        <v>4</v>
      </c>
      <c r="AJ25" s="1"/>
      <c r="AK25" s="2">
        <f t="shared" si="2"/>
        <v>35</v>
      </c>
      <c r="AL25" s="3">
        <f t="shared" si="3"/>
        <v>2.1880000000000002</v>
      </c>
      <c r="AM25" s="1"/>
      <c r="AN25">
        <f t="shared" si="8"/>
        <v>35</v>
      </c>
      <c r="AO25">
        <f t="shared" si="9"/>
        <v>2.1880000000000002</v>
      </c>
      <c r="AR25" s="1"/>
      <c r="AS25" s="2">
        <f t="shared" si="4"/>
        <v>59</v>
      </c>
      <c r="AT25" s="3">
        <f t="shared" si="5"/>
        <v>2.6819999999999999</v>
      </c>
      <c r="AU25" s="1"/>
      <c r="AV25">
        <v>1</v>
      </c>
      <c r="AW25">
        <v>4</v>
      </c>
      <c r="AX25" s="1"/>
      <c r="AY25">
        <f t="shared" si="10"/>
        <v>4</v>
      </c>
      <c r="BA25" s="1"/>
      <c r="BB25">
        <f>LOOKUP(AV25,{1,2,3,4,5,6,11,15},{1,2,1,2,2,2,1,2})</f>
        <v>1</v>
      </c>
      <c r="BC25">
        <v>2</v>
      </c>
      <c r="BD25" s="3"/>
      <c r="BE25" s="32" t="s">
        <v>668</v>
      </c>
      <c r="BF25" s="32" t="s">
        <v>668</v>
      </c>
      <c r="BG25" s="32" t="s">
        <v>668</v>
      </c>
      <c r="BH25" s="32" t="s">
        <v>668</v>
      </c>
      <c r="BI25" s="32" t="s">
        <v>668</v>
      </c>
      <c r="BJ25" s="49" t="s">
        <v>668</v>
      </c>
      <c r="BK25" s="32" t="s">
        <v>668</v>
      </c>
      <c r="BL25" s="49" t="s">
        <v>668</v>
      </c>
      <c r="BM25" s="1"/>
    </row>
    <row r="26" spans="1:65" x14ac:dyDescent="0.3">
      <c r="A26" s="30">
        <v>44</v>
      </c>
      <c r="B26" s="67"/>
      <c r="C26">
        <v>1</v>
      </c>
      <c r="D26" s="67"/>
      <c r="E26" s="2">
        <v>1</v>
      </c>
      <c r="F26">
        <v>2</v>
      </c>
      <c r="G26">
        <v>5</v>
      </c>
      <c r="H26">
        <v>3</v>
      </c>
      <c r="I26">
        <v>1</v>
      </c>
      <c r="J26">
        <v>2</v>
      </c>
      <c r="K26">
        <v>1</v>
      </c>
      <c r="L26">
        <v>5</v>
      </c>
      <c r="M26">
        <v>2</v>
      </c>
      <c r="N26">
        <v>4</v>
      </c>
      <c r="O26">
        <v>5</v>
      </c>
      <c r="P26">
        <v>3</v>
      </c>
      <c r="Q26">
        <v>5</v>
      </c>
      <c r="R26">
        <v>2</v>
      </c>
      <c r="S26">
        <v>4</v>
      </c>
      <c r="T26">
        <v>3</v>
      </c>
      <c r="U26">
        <v>4</v>
      </c>
      <c r="V26">
        <v>4</v>
      </c>
      <c r="W26">
        <v>1</v>
      </c>
      <c r="X26">
        <v>1</v>
      </c>
      <c r="Y26">
        <v>2</v>
      </c>
      <c r="Z26">
        <v>1</v>
      </c>
      <c r="AA26">
        <v>4</v>
      </c>
      <c r="AB26" s="1"/>
      <c r="AC26" s="2">
        <f t="shared" si="0"/>
        <v>26</v>
      </c>
      <c r="AD26" s="3">
        <f t="shared" si="1"/>
        <v>4.3330000000000002</v>
      </c>
      <c r="AE26" s="1"/>
      <c r="AF26">
        <f t="shared" si="6"/>
        <v>26</v>
      </c>
      <c r="AG26">
        <f t="shared" si="7"/>
        <v>4.3330000000000002</v>
      </c>
      <c r="AJ26" s="1"/>
      <c r="AK26" s="2">
        <f t="shared" si="2"/>
        <v>38</v>
      </c>
      <c r="AL26" s="3">
        <f t="shared" si="3"/>
        <v>2.375</v>
      </c>
      <c r="AM26" s="1"/>
      <c r="AN26">
        <f t="shared" si="8"/>
        <v>38</v>
      </c>
      <c r="AO26">
        <f t="shared" si="9"/>
        <v>2.375</v>
      </c>
      <c r="AR26" s="1"/>
      <c r="AS26" s="2">
        <f t="shared" si="4"/>
        <v>64</v>
      </c>
      <c r="AT26" s="3">
        <f t="shared" si="5"/>
        <v>2.9089999999999998</v>
      </c>
      <c r="AU26" s="1"/>
      <c r="AV26">
        <v>1</v>
      </c>
      <c r="AW26">
        <v>5</v>
      </c>
      <c r="AX26" s="1"/>
      <c r="AY26">
        <f t="shared" si="10"/>
        <v>5</v>
      </c>
      <c r="BA26" s="1"/>
      <c r="BB26">
        <f>LOOKUP(AV26,{1,2,3,4,5,6,11,15},{1,2,1,2,2,2,1,2})</f>
        <v>1</v>
      </c>
      <c r="BC26">
        <v>2</v>
      </c>
      <c r="BD26" s="3"/>
      <c r="BE26" s="32" t="s">
        <v>668</v>
      </c>
      <c r="BF26" s="32" t="s">
        <v>668</v>
      </c>
      <c r="BG26" s="32" t="s">
        <v>668</v>
      </c>
      <c r="BH26" s="32" t="s">
        <v>668</v>
      </c>
      <c r="BI26" s="32" t="s">
        <v>668</v>
      </c>
      <c r="BJ26" s="49" t="s">
        <v>668</v>
      </c>
      <c r="BK26" s="32" t="s">
        <v>668</v>
      </c>
      <c r="BL26" s="49" t="s">
        <v>668</v>
      </c>
      <c r="BM26" s="1"/>
    </row>
    <row r="27" spans="1:65" x14ac:dyDescent="0.3">
      <c r="A27" s="30">
        <v>45</v>
      </c>
      <c r="B27" s="67"/>
      <c r="C27">
        <v>1</v>
      </c>
      <c r="D27" s="67"/>
      <c r="E27" s="2">
        <v>1</v>
      </c>
      <c r="F27">
        <v>4</v>
      </c>
      <c r="G27">
        <v>5</v>
      </c>
      <c r="H27">
        <v>3</v>
      </c>
      <c r="I27">
        <v>2</v>
      </c>
      <c r="J27">
        <v>3</v>
      </c>
      <c r="K27">
        <v>1</v>
      </c>
      <c r="L27">
        <v>5</v>
      </c>
      <c r="M27">
        <v>3</v>
      </c>
      <c r="N27">
        <v>5</v>
      </c>
      <c r="O27">
        <v>5</v>
      </c>
      <c r="P27">
        <v>2</v>
      </c>
      <c r="Q27">
        <v>5</v>
      </c>
      <c r="R27">
        <v>3</v>
      </c>
      <c r="S27">
        <v>3</v>
      </c>
      <c r="T27">
        <v>4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3</v>
      </c>
      <c r="AB27" s="1"/>
      <c r="AC27" s="2">
        <f t="shared" si="0"/>
        <v>28</v>
      </c>
      <c r="AD27" s="3">
        <f t="shared" si="1"/>
        <v>4.6669999999999998</v>
      </c>
      <c r="AE27" s="1"/>
      <c r="AF27">
        <f t="shared" si="6"/>
        <v>28</v>
      </c>
      <c r="AG27">
        <f t="shared" si="7"/>
        <v>4.6669999999999998</v>
      </c>
      <c r="AJ27" s="1"/>
      <c r="AK27" s="2">
        <f t="shared" si="2"/>
        <v>40</v>
      </c>
      <c r="AL27" s="3">
        <f t="shared" si="3"/>
        <v>2.5</v>
      </c>
      <c r="AM27" s="1"/>
      <c r="AN27">
        <f t="shared" si="8"/>
        <v>40</v>
      </c>
      <c r="AO27">
        <f t="shared" si="9"/>
        <v>2.5</v>
      </c>
      <c r="AR27" s="1"/>
      <c r="AS27" s="2">
        <f t="shared" si="4"/>
        <v>68</v>
      </c>
      <c r="AT27" s="3">
        <f t="shared" si="5"/>
        <v>3.0910000000000002</v>
      </c>
      <c r="AU27" s="1"/>
      <c r="AV27">
        <v>1</v>
      </c>
      <c r="AW27">
        <v>5</v>
      </c>
      <c r="AX27" s="1"/>
      <c r="AY27">
        <f t="shared" si="10"/>
        <v>5</v>
      </c>
      <c r="BA27" s="1"/>
      <c r="BB27">
        <f>LOOKUP(AV27,{1,2,3,4,5,6,11,15},{1,2,1,2,2,2,1,2})</f>
        <v>1</v>
      </c>
      <c r="BC27">
        <v>2</v>
      </c>
      <c r="BD27" s="3"/>
      <c r="BE27" s="32" t="s">
        <v>668</v>
      </c>
      <c r="BF27" s="32" t="s">
        <v>668</v>
      </c>
      <c r="BG27" s="32" t="s">
        <v>668</v>
      </c>
      <c r="BH27" s="32" t="s">
        <v>668</v>
      </c>
      <c r="BI27" s="32" t="s">
        <v>668</v>
      </c>
      <c r="BJ27" s="49" t="s">
        <v>668</v>
      </c>
      <c r="BK27" s="32" t="s">
        <v>668</v>
      </c>
      <c r="BL27" s="49" t="s">
        <v>668</v>
      </c>
      <c r="BM27" s="1"/>
    </row>
    <row r="28" spans="1:65" x14ac:dyDescent="0.3">
      <c r="A28" s="30">
        <v>46</v>
      </c>
      <c r="B28" s="67"/>
      <c r="C28">
        <v>1</v>
      </c>
      <c r="D28" s="67"/>
      <c r="E28" s="2">
        <v>1</v>
      </c>
      <c r="F28">
        <v>4</v>
      </c>
      <c r="G28">
        <v>4</v>
      </c>
      <c r="H28">
        <v>3</v>
      </c>
      <c r="I28">
        <v>1</v>
      </c>
      <c r="J28">
        <v>5</v>
      </c>
      <c r="K28">
        <v>1</v>
      </c>
      <c r="L28">
        <v>5</v>
      </c>
      <c r="M28">
        <v>3</v>
      </c>
      <c r="N28">
        <v>4</v>
      </c>
      <c r="O28">
        <v>4</v>
      </c>
      <c r="P28">
        <v>2</v>
      </c>
      <c r="Q28">
        <v>4</v>
      </c>
      <c r="R28">
        <v>2</v>
      </c>
      <c r="S28">
        <v>4</v>
      </c>
      <c r="T28">
        <v>2</v>
      </c>
      <c r="U28">
        <v>3</v>
      </c>
      <c r="V28">
        <v>3</v>
      </c>
      <c r="W28">
        <v>3</v>
      </c>
      <c r="X28">
        <v>1</v>
      </c>
      <c r="Y28">
        <v>3</v>
      </c>
      <c r="Z28">
        <v>1</v>
      </c>
      <c r="AA28">
        <v>4</v>
      </c>
      <c r="AB28" s="1"/>
      <c r="AC28" s="2">
        <f t="shared" si="0"/>
        <v>26</v>
      </c>
      <c r="AD28" s="3">
        <f t="shared" si="1"/>
        <v>4.3330000000000002</v>
      </c>
      <c r="AE28" s="1"/>
      <c r="AF28">
        <f t="shared" si="6"/>
        <v>26</v>
      </c>
      <c r="AG28">
        <f t="shared" si="7"/>
        <v>4.3330000000000002</v>
      </c>
      <c r="AJ28" s="1"/>
      <c r="AK28" s="2">
        <f t="shared" si="2"/>
        <v>40</v>
      </c>
      <c r="AL28" s="3">
        <f t="shared" si="3"/>
        <v>2.5</v>
      </c>
      <c r="AM28" s="1"/>
      <c r="AN28">
        <f t="shared" si="8"/>
        <v>40</v>
      </c>
      <c r="AO28">
        <f t="shared" si="9"/>
        <v>2.5</v>
      </c>
      <c r="AR28" s="1"/>
      <c r="AS28" s="2">
        <f t="shared" si="4"/>
        <v>66</v>
      </c>
      <c r="AT28" s="3">
        <f t="shared" si="5"/>
        <v>3</v>
      </c>
      <c r="AU28" s="1"/>
      <c r="AV28">
        <v>1</v>
      </c>
      <c r="AW28">
        <v>4</v>
      </c>
      <c r="AX28" s="1"/>
      <c r="AY28">
        <f t="shared" si="10"/>
        <v>4</v>
      </c>
      <c r="BA28" s="1"/>
      <c r="BB28">
        <f>LOOKUP(AV28,{1,2,3,4,5,6,11,15},{1,2,1,2,2,2,1,2})</f>
        <v>1</v>
      </c>
      <c r="BC28">
        <v>2</v>
      </c>
      <c r="BD28" s="3"/>
      <c r="BE28" s="32" t="s">
        <v>668</v>
      </c>
      <c r="BF28" s="32" t="s">
        <v>668</v>
      </c>
      <c r="BG28" s="32" t="s">
        <v>668</v>
      </c>
      <c r="BH28" s="32" t="s">
        <v>668</v>
      </c>
      <c r="BI28" s="32" t="s">
        <v>668</v>
      </c>
      <c r="BJ28" s="49" t="s">
        <v>668</v>
      </c>
      <c r="BK28" s="32" t="s">
        <v>668</v>
      </c>
      <c r="BL28" s="49" t="s">
        <v>668</v>
      </c>
      <c r="BM28" s="1"/>
    </row>
    <row r="29" spans="1:65" x14ac:dyDescent="0.3">
      <c r="A29" s="30">
        <v>47</v>
      </c>
      <c r="B29" s="67"/>
      <c r="C29">
        <v>1</v>
      </c>
      <c r="D29" s="67"/>
      <c r="E29" s="2">
        <v>1</v>
      </c>
      <c r="F29">
        <v>4</v>
      </c>
      <c r="G29">
        <v>5</v>
      </c>
      <c r="H29">
        <v>3</v>
      </c>
      <c r="I29">
        <v>2</v>
      </c>
      <c r="J29">
        <v>4</v>
      </c>
      <c r="K29">
        <v>1</v>
      </c>
      <c r="L29">
        <v>5</v>
      </c>
      <c r="M29">
        <v>4</v>
      </c>
      <c r="N29">
        <v>5</v>
      </c>
      <c r="O29">
        <v>5</v>
      </c>
      <c r="P29">
        <v>2</v>
      </c>
      <c r="Q29">
        <v>5</v>
      </c>
      <c r="R29">
        <v>2</v>
      </c>
      <c r="S29">
        <v>4</v>
      </c>
      <c r="T29">
        <v>3</v>
      </c>
      <c r="U29">
        <v>1</v>
      </c>
      <c r="V29">
        <v>2</v>
      </c>
      <c r="W29">
        <v>2</v>
      </c>
      <c r="X29">
        <v>1</v>
      </c>
      <c r="Y29">
        <v>3</v>
      </c>
      <c r="Z29">
        <v>1</v>
      </c>
      <c r="AA29">
        <v>4</v>
      </c>
      <c r="AB29" s="1"/>
      <c r="AC29" s="2">
        <f t="shared" si="0"/>
        <v>29</v>
      </c>
      <c r="AD29" s="3">
        <f t="shared" si="1"/>
        <v>4.8330000000000002</v>
      </c>
      <c r="AE29" s="1"/>
      <c r="AF29">
        <f t="shared" si="6"/>
        <v>29</v>
      </c>
      <c r="AG29">
        <f t="shared" si="7"/>
        <v>4.8330000000000002</v>
      </c>
      <c r="AJ29" s="1"/>
      <c r="AK29" s="2">
        <f t="shared" si="2"/>
        <v>39</v>
      </c>
      <c r="AL29" s="3">
        <f t="shared" si="3"/>
        <v>2.4380000000000002</v>
      </c>
      <c r="AM29" s="1"/>
      <c r="AN29">
        <f t="shared" si="8"/>
        <v>39</v>
      </c>
      <c r="AO29">
        <f t="shared" si="9"/>
        <v>2.4380000000000002</v>
      </c>
      <c r="AR29" s="1"/>
      <c r="AS29" s="2">
        <f t="shared" si="4"/>
        <v>68</v>
      </c>
      <c r="AT29" s="3">
        <f t="shared" si="5"/>
        <v>3.0910000000000002</v>
      </c>
      <c r="AU29" s="1"/>
      <c r="AV29">
        <v>1</v>
      </c>
      <c r="AW29">
        <v>5</v>
      </c>
      <c r="AX29" s="1"/>
      <c r="AY29">
        <f t="shared" si="10"/>
        <v>5</v>
      </c>
      <c r="BA29" s="1"/>
      <c r="BB29">
        <f>LOOKUP(AV29,{1,2,3,4,5,6,11,15},{1,2,1,2,2,2,1,2})</f>
        <v>1</v>
      </c>
      <c r="BC29">
        <v>1</v>
      </c>
      <c r="BD29" s="3"/>
      <c r="BE29" s="32" t="s">
        <v>668</v>
      </c>
      <c r="BF29" s="32" t="s">
        <v>668</v>
      </c>
      <c r="BG29" s="32" t="s">
        <v>668</v>
      </c>
      <c r="BH29" s="32" t="s">
        <v>668</v>
      </c>
      <c r="BI29" s="32" t="s">
        <v>668</v>
      </c>
      <c r="BJ29" s="49" t="s">
        <v>668</v>
      </c>
      <c r="BK29" s="32" t="s">
        <v>668</v>
      </c>
      <c r="BL29" s="49" t="s">
        <v>668</v>
      </c>
      <c r="BM29" s="1"/>
    </row>
    <row r="30" spans="1:65" x14ac:dyDescent="0.3">
      <c r="A30" s="30">
        <v>48</v>
      </c>
      <c r="B30" s="67"/>
      <c r="C30">
        <v>1</v>
      </c>
      <c r="D30" s="67"/>
      <c r="E30" s="2">
        <v>1</v>
      </c>
      <c r="F30">
        <v>4</v>
      </c>
      <c r="G30">
        <v>4</v>
      </c>
      <c r="H30">
        <v>3</v>
      </c>
      <c r="I30">
        <v>2</v>
      </c>
      <c r="J30">
        <v>3</v>
      </c>
      <c r="K30">
        <v>2</v>
      </c>
      <c r="L30">
        <v>4</v>
      </c>
      <c r="M30">
        <v>2</v>
      </c>
      <c r="N30">
        <v>4</v>
      </c>
      <c r="O30">
        <v>4</v>
      </c>
      <c r="P30">
        <v>2</v>
      </c>
      <c r="Q30">
        <v>4</v>
      </c>
      <c r="R30">
        <v>2</v>
      </c>
      <c r="S30">
        <v>3</v>
      </c>
      <c r="T30">
        <v>2</v>
      </c>
      <c r="U30">
        <v>2</v>
      </c>
      <c r="V30">
        <v>2</v>
      </c>
      <c r="W30">
        <v>2</v>
      </c>
      <c r="X30">
        <v>2</v>
      </c>
      <c r="Y30">
        <v>3</v>
      </c>
      <c r="Z30">
        <v>1</v>
      </c>
      <c r="AA30">
        <v>3</v>
      </c>
      <c r="AB30" s="1"/>
      <c r="AC30" s="2">
        <f t="shared" si="0"/>
        <v>23</v>
      </c>
      <c r="AD30" s="3">
        <f t="shared" si="1"/>
        <v>3.8330000000000002</v>
      </c>
      <c r="AE30" s="1"/>
      <c r="AF30">
        <f t="shared" si="6"/>
        <v>23</v>
      </c>
      <c r="AG30">
        <f t="shared" si="7"/>
        <v>3.8330000000000002</v>
      </c>
      <c r="AJ30" s="1"/>
      <c r="AK30" s="2">
        <f t="shared" si="2"/>
        <v>37</v>
      </c>
      <c r="AL30" s="3">
        <f t="shared" si="3"/>
        <v>2.3130000000000002</v>
      </c>
      <c r="AM30" s="1"/>
      <c r="AN30">
        <f t="shared" si="8"/>
        <v>37</v>
      </c>
      <c r="AO30">
        <f t="shared" si="9"/>
        <v>2.3130000000000002</v>
      </c>
      <c r="AR30" s="1"/>
      <c r="AS30" s="2">
        <f t="shared" si="4"/>
        <v>60</v>
      </c>
      <c r="AT30" s="3">
        <f t="shared" si="5"/>
        <v>2.7269999999999999</v>
      </c>
      <c r="AU30" s="1"/>
      <c r="AV30">
        <v>1</v>
      </c>
      <c r="AW30">
        <v>4</v>
      </c>
      <c r="AX30" s="1"/>
      <c r="AY30">
        <f t="shared" si="10"/>
        <v>4</v>
      </c>
      <c r="BA30" s="1"/>
      <c r="BB30">
        <f>LOOKUP(AV30,{1,2,3,4,5,6,11,15},{1,2,1,2,2,2,1,2})</f>
        <v>1</v>
      </c>
      <c r="BC30">
        <v>2</v>
      </c>
      <c r="BD30" s="3"/>
      <c r="BE30" s="32" t="s">
        <v>668</v>
      </c>
      <c r="BF30" s="32" t="s">
        <v>668</v>
      </c>
      <c r="BG30" s="32" t="s">
        <v>668</v>
      </c>
      <c r="BH30" s="32" t="s">
        <v>668</v>
      </c>
      <c r="BI30" s="32" t="s">
        <v>668</v>
      </c>
      <c r="BJ30" s="49" t="s">
        <v>668</v>
      </c>
      <c r="BK30" s="32" t="s">
        <v>668</v>
      </c>
      <c r="BL30" s="49" t="s">
        <v>668</v>
      </c>
      <c r="BM30" s="1"/>
    </row>
    <row r="31" spans="1:65" x14ac:dyDescent="0.3">
      <c r="A31" s="30">
        <v>49</v>
      </c>
      <c r="B31" s="67"/>
      <c r="C31">
        <v>1</v>
      </c>
      <c r="D31" s="67"/>
      <c r="E31" s="2">
        <v>1</v>
      </c>
      <c r="F31">
        <v>3</v>
      </c>
      <c r="G31">
        <v>5</v>
      </c>
      <c r="H31">
        <v>2</v>
      </c>
      <c r="I31">
        <v>2</v>
      </c>
      <c r="J31">
        <v>4</v>
      </c>
      <c r="K31">
        <v>1</v>
      </c>
      <c r="L31">
        <v>4</v>
      </c>
      <c r="M31">
        <v>3</v>
      </c>
      <c r="N31">
        <v>5</v>
      </c>
      <c r="O31">
        <v>4</v>
      </c>
      <c r="P31">
        <v>2</v>
      </c>
      <c r="Q31">
        <v>5</v>
      </c>
      <c r="R31">
        <v>2</v>
      </c>
      <c r="S31">
        <v>3</v>
      </c>
      <c r="T31">
        <v>3</v>
      </c>
      <c r="U31">
        <v>2</v>
      </c>
      <c r="V31">
        <v>2</v>
      </c>
      <c r="W31">
        <v>3</v>
      </c>
      <c r="X31">
        <v>1</v>
      </c>
      <c r="Y31">
        <v>4</v>
      </c>
      <c r="Z31">
        <v>1</v>
      </c>
      <c r="AA31">
        <v>3</v>
      </c>
      <c r="AB31" s="1"/>
      <c r="AC31" s="2">
        <f t="shared" si="0"/>
        <v>27</v>
      </c>
      <c r="AD31" s="3">
        <f t="shared" si="1"/>
        <v>4.5</v>
      </c>
      <c r="AE31" s="1"/>
      <c r="AF31">
        <f t="shared" si="6"/>
        <v>27</v>
      </c>
      <c r="AG31">
        <f t="shared" si="7"/>
        <v>4.5</v>
      </c>
      <c r="AJ31" s="1"/>
      <c r="AK31" s="2">
        <f t="shared" si="2"/>
        <v>37</v>
      </c>
      <c r="AL31" s="3">
        <f t="shared" si="3"/>
        <v>2.3130000000000002</v>
      </c>
      <c r="AM31" s="1"/>
      <c r="AN31">
        <f t="shared" si="8"/>
        <v>37</v>
      </c>
      <c r="AO31">
        <f t="shared" si="9"/>
        <v>2.3130000000000002</v>
      </c>
      <c r="AR31" s="1"/>
      <c r="AS31" s="2">
        <f t="shared" si="4"/>
        <v>64</v>
      </c>
      <c r="AT31" s="3">
        <f t="shared" si="5"/>
        <v>2.9089999999999998</v>
      </c>
      <c r="AU31" s="1"/>
      <c r="AV31">
        <v>1</v>
      </c>
      <c r="AW31">
        <v>5</v>
      </c>
      <c r="AX31" s="1"/>
      <c r="AY31">
        <f t="shared" si="10"/>
        <v>5</v>
      </c>
      <c r="BA31" s="1"/>
      <c r="BB31">
        <f>LOOKUP(AV31,{1,2,3,4,5,6,11,15},{1,2,1,2,2,2,1,2})</f>
        <v>1</v>
      </c>
      <c r="BC31">
        <v>2</v>
      </c>
      <c r="BD31" s="3"/>
      <c r="BE31" s="32" t="s">
        <v>668</v>
      </c>
      <c r="BF31" s="32" t="s">
        <v>668</v>
      </c>
      <c r="BG31" s="32" t="s">
        <v>668</v>
      </c>
      <c r="BH31" s="32" t="s">
        <v>668</v>
      </c>
      <c r="BI31" s="32" t="s">
        <v>668</v>
      </c>
      <c r="BJ31" s="49" t="s">
        <v>668</v>
      </c>
      <c r="BK31" s="32" t="s">
        <v>668</v>
      </c>
      <c r="BL31" s="49" t="s">
        <v>668</v>
      </c>
      <c r="BM31" s="1"/>
    </row>
    <row r="32" spans="1:65" x14ac:dyDescent="0.3">
      <c r="A32" s="30">
        <v>50</v>
      </c>
      <c r="B32" s="67"/>
      <c r="C32">
        <v>1</v>
      </c>
      <c r="D32" s="67"/>
      <c r="E32" s="2">
        <v>1</v>
      </c>
      <c r="F32">
        <v>5</v>
      </c>
      <c r="G32">
        <v>5</v>
      </c>
      <c r="H32">
        <v>4</v>
      </c>
      <c r="I32">
        <v>3</v>
      </c>
      <c r="J32">
        <v>4</v>
      </c>
      <c r="K32">
        <v>2</v>
      </c>
      <c r="L32">
        <v>5</v>
      </c>
      <c r="M32">
        <v>2</v>
      </c>
      <c r="N32">
        <v>5</v>
      </c>
      <c r="O32">
        <v>5</v>
      </c>
      <c r="P32">
        <v>3</v>
      </c>
      <c r="Q32">
        <v>5</v>
      </c>
      <c r="R32">
        <v>5</v>
      </c>
      <c r="S32">
        <v>5</v>
      </c>
      <c r="T32">
        <v>2</v>
      </c>
      <c r="U32">
        <v>3</v>
      </c>
      <c r="V32">
        <v>2</v>
      </c>
      <c r="W32">
        <v>2</v>
      </c>
      <c r="X32">
        <v>2</v>
      </c>
      <c r="Y32">
        <v>2</v>
      </c>
      <c r="Z32">
        <v>2</v>
      </c>
      <c r="AA32">
        <v>5</v>
      </c>
      <c r="AB32" s="1"/>
      <c r="AC32" s="2">
        <f t="shared" si="0"/>
        <v>29</v>
      </c>
      <c r="AD32" s="3">
        <f t="shared" si="1"/>
        <v>4.8330000000000002</v>
      </c>
      <c r="AE32" s="1"/>
      <c r="AF32">
        <f t="shared" si="6"/>
        <v>29</v>
      </c>
      <c r="AG32">
        <f t="shared" si="7"/>
        <v>4.8330000000000002</v>
      </c>
      <c r="AJ32" s="1"/>
      <c r="AK32" s="2">
        <f t="shared" si="2"/>
        <v>49</v>
      </c>
      <c r="AL32" s="3">
        <f t="shared" si="3"/>
        <v>3.0630000000000002</v>
      </c>
      <c r="AM32" s="1"/>
      <c r="AN32">
        <f t="shared" si="8"/>
        <v>49</v>
      </c>
      <c r="AO32">
        <f t="shared" si="9"/>
        <v>3.0630000000000002</v>
      </c>
      <c r="AR32" s="1"/>
      <c r="AS32" s="2">
        <f t="shared" si="4"/>
        <v>78</v>
      </c>
      <c r="AT32" s="3">
        <f t="shared" si="5"/>
        <v>3.5449999999999999</v>
      </c>
      <c r="AU32" s="1"/>
      <c r="AV32">
        <v>1</v>
      </c>
      <c r="AW32">
        <v>5</v>
      </c>
      <c r="AX32" s="1"/>
      <c r="AY32">
        <f t="shared" si="10"/>
        <v>5</v>
      </c>
      <c r="BA32" s="1"/>
      <c r="BB32">
        <f>LOOKUP(AV32,{1,2,3,4,5,6,11,15},{1,2,1,2,2,2,1,2})</f>
        <v>1</v>
      </c>
      <c r="BC32">
        <v>2</v>
      </c>
      <c r="BD32" s="3"/>
      <c r="BE32" s="32" t="s">
        <v>668</v>
      </c>
      <c r="BF32" s="32" t="s">
        <v>668</v>
      </c>
      <c r="BG32" s="32" t="s">
        <v>668</v>
      </c>
      <c r="BH32" s="32" t="s">
        <v>668</v>
      </c>
      <c r="BI32" s="32" t="s">
        <v>668</v>
      </c>
      <c r="BJ32" s="49" t="s">
        <v>668</v>
      </c>
      <c r="BK32" s="32" t="s">
        <v>668</v>
      </c>
      <c r="BL32" s="49" t="s">
        <v>668</v>
      </c>
      <c r="BM32" s="1"/>
    </row>
    <row r="33" spans="1:65" x14ac:dyDescent="0.3">
      <c r="A33" s="30">
        <v>51</v>
      </c>
      <c r="B33" s="67"/>
      <c r="C33">
        <v>1</v>
      </c>
      <c r="D33" s="67"/>
      <c r="E33" s="2">
        <v>1</v>
      </c>
      <c r="F33">
        <v>4</v>
      </c>
      <c r="G33">
        <v>4</v>
      </c>
      <c r="H33">
        <v>3</v>
      </c>
      <c r="I33">
        <v>3</v>
      </c>
      <c r="J33">
        <v>4</v>
      </c>
      <c r="K33">
        <v>2</v>
      </c>
      <c r="L33">
        <v>4</v>
      </c>
      <c r="M33">
        <v>3</v>
      </c>
      <c r="N33">
        <v>5</v>
      </c>
      <c r="O33">
        <v>4</v>
      </c>
      <c r="P33">
        <v>2</v>
      </c>
      <c r="Q33">
        <v>5</v>
      </c>
      <c r="R33">
        <v>4</v>
      </c>
      <c r="S33">
        <v>5</v>
      </c>
      <c r="T33">
        <v>3</v>
      </c>
      <c r="U33">
        <v>4</v>
      </c>
      <c r="V33">
        <v>4</v>
      </c>
      <c r="W33">
        <v>4</v>
      </c>
      <c r="X33">
        <v>2</v>
      </c>
      <c r="Y33">
        <v>3</v>
      </c>
      <c r="Z33">
        <v>1</v>
      </c>
      <c r="AA33">
        <v>5</v>
      </c>
      <c r="AB33" s="1"/>
      <c r="AC33" s="2">
        <f t="shared" si="0"/>
        <v>26</v>
      </c>
      <c r="AD33" s="3">
        <f t="shared" si="1"/>
        <v>4.3330000000000002</v>
      </c>
      <c r="AE33" s="1"/>
      <c r="AF33">
        <f t="shared" si="6"/>
        <v>26</v>
      </c>
      <c r="AG33">
        <f t="shared" si="7"/>
        <v>4.3330000000000002</v>
      </c>
      <c r="AJ33" s="1"/>
      <c r="AK33" s="2">
        <f t="shared" si="2"/>
        <v>52</v>
      </c>
      <c r="AL33" s="3">
        <f t="shared" si="3"/>
        <v>3.25</v>
      </c>
      <c r="AM33" s="1"/>
      <c r="AN33">
        <f t="shared" si="8"/>
        <v>52</v>
      </c>
      <c r="AO33">
        <f t="shared" si="9"/>
        <v>3.25</v>
      </c>
      <c r="AR33" s="1"/>
      <c r="AS33" s="2">
        <f t="shared" si="4"/>
        <v>78</v>
      </c>
      <c r="AT33" s="3">
        <f t="shared" si="5"/>
        <v>3.5449999999999999</v>
      </c>
      <c r="AU33" s="1"/>
      <c r="AV33">
        <v>1</v>
      </c>
      <c r="AW33">
        <v>4</v>
      </c>
      <c r="AX33" s="1"/>
      <c r="AY33">
        <f t="shared" si="10"/>
        <v>4</v>
      </c>
      <c r="BA33" s="1"/>
      <c r="BB33">
        <f>LOOKUP(AV33,{1,2,3,4,5,6,11,15},{1,2,1,2,2,2,1,2})</f>
        <v>1</v>
      </c>
      <c r="BC33">
        <v>2</v>
      </c>
      <c r="BD33" s="3"/>
      <c r="BE33" s="32" t="s">
        <v>668</v>
      </c>
      <c r="BF33" s="32" t="s">
        <v>668</v>
      </c>
      <c r="BG33" s="32" t="s">
        <v>668</v>
      </c>
      <c r="BH33" s="32" t="s">
        <v>668</v>
      </c>
      <c r="BI33" s="32" t="s">
        <v>668</v>
      </c>
      <c r="BJ33" s="49" t="s">
        <v>668</v>
      </c>
      <c r="BK33" s="32" t="s">
        <v>668</v>
      </c>
      <c r="BL33" s="49" t="s">
        <v>668</v>
      </c>
      <c r="BM33" s="1"/>
    </row>
    <row r="34" spans="1:65" x14ac:dyDescent="0.3">
      <c r="A34" s="30">
        <v>52</v>
      </c>
      <c r="B34" s="67"/>
      <c r="C34">
        <v>1</v>
      </c>
      <c r="D34" s="67"/>
      <c r="E34" s="2">
        <v>1</v>
      </c>
      <c r="F34">
        <v>3</v>
      </c>
      <c r="G34">
        <v>5</v>
      </c>
      <c r="H34">
        <v>3</v>
      </c>
      <c r="I34">
        <v>2</v>
      </c>
      <c r="J34">
        <v>3</v>
      </c>
      <c r="K34">
        <v>2</v>
      </c>
      <c r="L34">
        <v>5</v>
      </c>
      <c r="M34">
        <v>3</v>
      </c>
      <c r="N34">
        <v>4</v>
      </c>
      <c r="O34">
        <v>5</v>
      </c>
      <c r="P34">
        <v>2</v>
      </c>
      <c r="Q34">
        <v>5</v>
      </c>
      <c r="R34">
        <v>2</v>
      </c>
      <c r="S34">
        <v>4</v>
      </c>
      <c r="T34">
        <v>3</v>
      </c>
      <c r="U34">
        <v>2</v>
      </c>
      <c r="V34">
        <v>2</v>
      </c>
      <c r="W34">
        <v>3</v>
      </c>
      <c r="X34">
        <v>2</v>
      </c>
      <c r="Y34">
        <v>2</v>
      </c>
      <c r="Z34">
        <v>2</v>
      </c>
      <c r="AA34">
        <v>4</v>
      </c>
      <c r="AB34" s="1"/>
      <c r="AC34" s="2">
        <f t="shared" si="0"/>
        <v>27</v>
      </c>
      <c r="AD34" s="3">
        <f t="shared" si="1"/>
        <v>4.5</v>
      </c>
      <c r="AE34" s="1"/>
      <c r="AF34">
        <f t="shared" si="6"/>
        <v>27</v>
      </c>
      <c r="AG34">
        <f t="shared" si="7"/>
        <v>4.5</v>
      </c>
      <c r="AJ34" s="1"/>
      <c r="AK34" s="2">
        <f t="shared" si="2"/>
        <v>41</v>
      </c>
      <c r="AL34" s="3">
        <f t="shared" si="3"/>
        <v>2.5630000000000002</v>
      </c>
      <c r="AM34" s="1"/>
      <c r="AN34">
        <f t="shared" si="8"/>
        <v>41</v>
      </c>
      <c r="AO34">
        <f t="shared" si="9"/>
        <v>2.5630000000000002</v>
      </c>
      <c r="AR34" s="1"/>
      <c r="AS34" s="2">
        <f t="shared" si="4"/>
        <v>68</v>
      </c>
      <c r="AT34" s="3">
        <f t="shared" si="5"/>
        <v>3.0910000000000002</v>
      </c>
      <c r="AU34" s="1"/>
      <c r="AV34">
        <v>1</v>
      </c>
      <c r="AW34">
        <v>5</v>
      </c>
      <c r="AX34" s="1"/>
      <c r="AY34">
        <f t="shared" si="10"/>
        <v>5</v>
      </c>
      <c r="BA34" s="1"/>
      <c r="BB34">
        <f>LOOKUP(AV34,{1,2,3,4,5,6,11,15},{1,2,1,2,2,2,1,2})</f>
        <v>1</v>
      </c>
      <c r="BC34">
        <v>2</v>
      </c>
      <c r="BD34" s="3"/>
      <c r="BE34" s="32" t="s">
        <v>668</v>
      </c>
      <c r="BF34" s="32" t="s">
        <v>668</v>
      </c>
      <c r="BG34" s="32" t="s">
        <v>668</v>
      </c>
      <c r="BH34" s="32" t="s">
        <v>668</v>
      </c>
      <c r="BI34" s="32" t="s">
        <v>668</v>
      </c>
      <c r="BJ34" s="49" t="s">
        <v>668</v>
      </c>
      <c r="BK34" s="32" t="s">
        <v>668</v>
      </c>
      <c r="BL34" s="49" t="s">
        <v>668</v>
      </c>
      <c r="BM34" s="1"/>
    </row>
    <row r="35" spans="1:65" x14ac:dyDescent="0.3">
      <c r="A35" s="30">
        <v>53</v>
      </c>
      <c r="B35" s="67"/>
      <c r="C35">
        <v>1</v>
      </c>
      <c r="D35" s="67"/>
      <c r="E35" s="2">
        <v>1</v>
      </c>
      <c r="F35">
        <v>2</v>
      </c>
      <c r="G35">
        <v>4</v>
      </c>
      <c r="H35">
        <v>2</v>
      </c>
      <c r="I35">
        <v>2</v>
      </c>
      <c r="J35">
        <v>3</v>
      </c>
      <c r="K35">
        <v>2</v>
      </c>
      <c r="L35">
        <v>4</v>
      </c>
      <c r="M35">
        <v>2</v>
      </c>
      <c r="N35">
        <v>4</v>
      </c>
      <c r="O35">
        <v>4</v>
      </c>
      <c r="P35">
        <v>2</v>
      </c>
      <c r="Q35">
        <v>4</v>
      </c>
      <c r="R35">
        <v>3</v>
      </c>
      <c r="S35">
        <v>3</v>
      </c>
      <c r="T35">
        <v>2</v>
      </c>
      <c r="U35">
        <v>2</v>
      </c>
      <c r="V35">
        <v>2</v>
      </c>
      <c r="W35">
        <v>3</v>
      </c>
      <c r="X35">
        <v>2</v>
      </c>
      <c r="Y35">
        <v>2</v>
      </c>
      <c r="Z35">
        <v>2</v>
      </c>
      <c r="AA35">
        <v>3</v>
      </c>
      <c r="AB35" s="1"/>
      <c r="AC35" s="2">
        <f t="shared" si="0"/>
        <v>23</v>
      </c>
      <c r="AD35" s="3">
        <f t="shared" si="1"/>
        <v>3.8330000000000002</v>
      </c>
      <c r="AE35" s="1"/>
      <c r="AF35">
        <f t="shared" si="6"/>
        <v>23</v>
      </c>
      <c r="AG35">
        <f t="shared" si="7"/>
        <v>3.8330000000000002</v>
      </c>
      <c r="AJ35" s="1"/>
      <c r="AK35" s="2">
        <f t="shared" si="2"/>
        <v>36</v>
      </c>
      <c r="AL35" s="3">
        <f t="shared" si="3"/>
        <v>2.25</v>
      </c>
      <c r="AM35" s="1"/>
      <c r="AN35">
        <f t="shared" si="8"/>
        <v>36</v>
      </c>
      <c r="AO35">
        <f t="shared" si="9"/>
        <v>2.25</v>
      </c>
      <c r="AR35" s="1"/>
      <c r="AS35" s="2">
        <f t="shared" si="4"/>
        <v>59</v>
      </c>
      <c r="AT35" s="3">
        <f t="shared" si="5"/>
        <v>2.6819999999999999</v>
      </c>
      <c r="AU35" s="1"/>
      <c r="AV35">
        <v>1</v>
      </c>
      <c r="AW35">
        <v>4</v>
      </c>
      <c r="AX35" s="1"/>
      <c r="AY35">
        <f t="shared" si="10"/>
        <v>4</v>
      </c>
      <c r="BA35" s="1"/>
      <c r="BB35">
        <f>LOOKUP(AV35,{1,2,3,4,5,6,11,15},{1,2,1,2,2,2,1,2})</f>
        <v>1</v>
      </c>
      <c r="BC35">
        <v>2</v>
      </c>
      <c r="BD35" s="3"/>
      <c r="BE35" s="32" t="s">
        <v>668</v>
      </c>
      <c r="BF35" s="32" t="s">
        <v>668</v>
      </c>
      <c r="BG35" s="32" t="s">
        <v>668</v>
      </c>
      <c r="BH35" s="32" t="s">
        <v>668</v>
      </c>
      <c r="BI35" s="32" t="s">
        <v>668</v>
      </c>
      <c r="BJ35" s="49" t="s">
        <v>668</v>
      </c>
      <c r="BK35" s="32" t="s">
        <v>668</v>
      </c>
      <c r="BL35" s="49" t="s">
        <v>668</v>
      </c>
      <c r="BM35" s="1"/>
    </row>
    <row r="36" spans="1:65" x14ac:dyDescent="0.3">
      <c r="A36" s="30">
        <v>54</v>
      </c>
      <c r="B36" s="67"/>
      <c r="C36">
        <v>1</v>
      </c>
      <c r="D36" s="67"/>
      <c r="E36" s="32">
        <v>1</v>
      </c>
      <c r="F36" s="31">
        <v>2</v>
      </c>
      <c r="G36" s="31">
        <v>4</v>
      </c>
      <c r="H36" s="31">
        <v>3</v>
      </c>
      <c r="I36" s="31" t="s">
        <v>668</v>
      </c>
      <c r="J36" s="31">
        <v>4</v>
      </c>
      <c r="K36" s="31">
        <v>2</v>
      </c>
      <c r="L36" s="31">
        <v>5</v>
      </c>
      <c r="M36" s="31">
        <v>3</v>
      </c>
      <c r="N36" s="31">
        <v>4</v>
      </c>
      <c r="O36" s="31">
        <v>5</v>
      </c>
      <c r="P36" s="31">
        <v>1</v>
      </c>
      <c r="Q36" s="31">
        <v>5</v>
      </c>
      <c r="R36" s="31">
        <v>1</v>
      </c>
      <c r="S36" s="31">
        <v>3</v>
      </c>
      <c r="T36" s="31">
        <v>4</v>
      </c>
      <c r="U36" s="31">
        <v>3</v>
      </c>
      <c r="V36" s="31">
        <v>2</v>
      </c>
      <c r="W36" s="31">
        <v>2</v>
      </c>
      <c r="X36" s="31">
        <v>1</v>
      </c>
      <c r="Y36" s="31">
        <v>4</v>
      </c>
      <c r="Z36" s="31">
        <v>2</v>
      </c>
      <c r="AA36" s="31">
        <v>3</v>
      </c>
      <c r="AB36" s="1"/>
      <c r="AC36" s="32">
        <f t="shared" ref="AC36:AC67" si="11">SUM(G36,J36,L36,N36,O36,Q36)</f>
        <v>27</v>
      </c>
      <c r="AD36" s="33">
        <f t="shared" ref="AD36:AD67" si="12">ROUND((AC36/6),3)</f>
        <v>4.5</v>
      </c>
      <c r="AE36" s="1"/>
      <c r="AF36" s="31">
        <f t="shared" si="6"/>
        <v>27</v>
      </c>
      <c r="AG36" s="31">
        <f t="shared" si="7"/>
        <v>4.5</v>
      </c>
      <c r="AH36" s="31"/>
      <c r="AI36" s="31"/>
      <c r="AJ36" s="1"/>
      <c r="AK36" s="32">
        <f t="shared" ref="AK36:AK67" si="13">SUM(F36,H36,I36,K36,M36,P36,R36,S36,T36,U36,V36,W36,X36,Y36,Z36,AA36)</f>
        <v>36</v>
      </c>
      <c r="AL36" s="33">
        <f t="shared" ref="AL36:AL67" si="14">ROUND((AK36/16),3)</f>
        <v>2.25</v>
      </c>
      <c r="AM36" s="1"/>
      <c r="AN36" s="31">
        <f t="shared" si="8"/>
        <v>36</v>
      </c>
      <c r="AO36" s="31">
        <f t="shared" si="9"/>
        <v>2.25</v>
      </c>
      <c r="AP36" s="31"/>
      <c r="AQ36" s="31"/>
      <c r="AR36" s="1"/>
      <c r="AS36" s="32">
        <f t="shared" ref="AS36:AS67" si="15">SUM(F36,G36,H36,I36,J36,K36,L36,M36,N36,O36,P36,Q36,R36,S36,T36,U36,V36,W36,X36,Y36,Z36,AA36)</f>
        <v>63</v>
      </c>
      <c r="AT36" s="33">
        <f t="shared" ref="AT36:AT67" si="16">ROUND((AS36/22),3)</f>
        <v>2.8639999999999999</v>
      </c>
      <c r="AU36" s="1"/>
      <c r="AV36">
        <v>1</v>
      </c>
      <c r="AW36">
        <v>4</v>
      </c>
      <c r="AX36" s="1"/>
      <c r="AY36">
        <f t="shared" si="10"/>
        <v>4</v>
      </c>
      <c r="BA36" s="1"/>
      <c r="BB36">
        <f>LOOKUP(AV36,{1,2,3,4,5,6,11,15},{1,2,1,2,2,2,1,2})</f>
        <v>1</v>
      </c>
      <c r="BC36">
        <v>2</v>
      </c>
      <c r="BD36" s="3"/>
      <c r="BE36" s="32" t="s">
        <v>668</v>
      </c>
      <c r="BF36" s="32" t="s">
        <v>668</v>
      </c>
      <c r="BG36" s="32" t="s">
        <v>668</v>
      </c>
      <c r="BH36" s="32" t="s">
        <v>668</v>
      </c>
      <c r="BI36" s="32" t="s">
        <v>668</v>
      </c>
      <c r="BJ36" s="49" t="s">
        <v>668</v>
      </c>
      <c r="BK36" s="32" t="s">
        <v>668</v>
      </c>
      <c r="BL36" s="49" t="s">
        <v>668</v>
      </c>
      <c r="BM36" s="1"/>
    </row>
    <row r="37" spans="1:65" x14ac:dyDescent="0.3">
      <c r="A37" s="30">
        <v>55</v>
      </c>
      <c r="B37" s="67"/>
      <c r="C37">
        <v>1</v>
      </c>
      <c r="D37" s="67"/>
      <c r="E37" s="2">
        <v>1</v>
      </c>
      <c r="F37">
        <v>3</v>
      </c>
      <c r="G37">
        <v>4</v>
      </c>
      <c r="H37">
        <v>2</v>
      </c>
      <c r="I37">
        <v>2</v>
      </c>
      <c r="J37">
        <v>4</v>
      </c>
      <c r="K37">
        <v>1</v>
      </c>
      <c r="L37">
        <v>4</v>
      </c>
      <c r="M37">
        <v>2</v>
      </c>
      <c r="N37">
        <v>5</v>
      </c>
      <c r="O37">
        <v>4</v>
      </c>
      <c r="P37">
        <v>2</v>
      </c>
      <c r="Q37">
        <v>5</v>
      </c>
      <c r="R37">
        <v>2</v>
      </c>
      <c r="S37">
        <v>3</v>
      </c>
      <c r="T37">
        <v>2</v>
      </c>
      <c r="U37">
        <v>2</v>
      </c>
      <c r="V37">
        <v>2</v>
      </c>
      <c r="W37">
        <v>2</v>
      </c>
      <c r="X37">
        <v>2</v>
      </c>
      <c r="Y37">
        <v>1</v>
      </c>
      <c r="Z37">
        <v>2</v>
      </c>
      <c r="AA37">
        <v>3</v>
      </c>
      <c r="AB37" s="1"/>
      <c r="AC37" s="2">
        <f t="shared" si="11"/>
        <v>26</v>
      </c>
      <c r="AD37" s="3">
        <f t="shared" si="12"/>
        <v>4.3330000000000002</v>
      </c>
      <c r="AE37" s="1"/>
      <c r="AF37">
        <f t="shared" si="6"/>
        <v>26</v>
      </c>
      <c r="AG37">
        <f t="shared" si="7"/>
        <v>4.3330000000000002</v>
      </c>
      <c r="AJ37" s="1"/>
      <c r="AK37" s="2">
        <f t="shared" si="13"/>
        <v>33</v>
      </c>
      <c r="AL37" s="3">
        <f t="shared" si="14"/>
        <v>2.0630000000000002</v>
      </c>
      <c r="AM37" s="1"/>
      <c r="AN37">
        <f t="shared" si="8"/>
        <v>33</v>
      </c>
      <c r="AO37">
        <f t="shared" si="9"/>
        <v>2.0630000000000002</v>
      </c>
      <c r="AR37" s="1"/>
      <c r="AS37" s="2">
        <f t="shared" si="15"/>
        <v>59</v>
      </c>
      <c r="AT37" s="3">
        <f t="shared" si="16"/>
        <v>2.6819999999999999</v>
      </c>
      <c r="AU37" s="1"/>
      <c r="AV37">
        <v>1</v>
      </c>
      <c r="AW37">
        <v>4</v>
      </c>
      <c r="AX37" s="1"/>
      <c r="AY37">
        <f t="shared" si="10"/>
        <v>4</v>
      </c>
      <c r="BA37" s="1"/>
      <c r="BB37">
        <f>LOOKUP(AV37,{1,2,3,4,5,6,11,15},{1,2,1,2,2,2,1,2})</f>
        <v>1</v>
      </c>
      <c r="BC37">
        <v>2</v>
      </c>
      <c r="BD37" s="3"/>
      <c r="BE37" s="32" t="s">
        <v>668</v>
      </c>
      <c r="BF37" s="32" t="s">
        <v>668</v>
      </c>
      <c r="BG37" s="32" t="s">
        <v>668</v>
      </c>
      <c r="BH37" s="32" t="s">
        <v>668</v>
      </c>
      <c r="BI37" s="32" t="s">
        <v>668</v>
      </c>
      <c r="BJ37" s="49" t="s">
        <v>668</v>
      </c>
      <c r="BK37" s="32" t="s">
        <v>668</v>
      </c>
      <c r="BL37" s="49" t="s">
        <v>668</v>
      </c>
      <c r="BM37" s="1"/>
    </row>
    <row r="38" spans="1:65" x14ac:dyDescent="0.3">
      <c r="A38" s="30">
        <v>56</v>
      </c>
      <c r="B38" s="67"/>
      <c r="C38">
        <v>1</v>
      </c>
      <c r="D38" s="67"/>
      <c r="E38" s="2">
        <v>1</v>
      </c>
      <c r="F38">
        <v>3</v>
      </c>
      <c r="G38">
        <v>4</v>
      </c>
      <c r="H38">
        <v>3</v>
      </c>
      <c r="I38">
        <v>2</v>
      </c>
      <c r="J38">
        <v>5</v>
      </c>
      <c r="K38">
        <v>1</v>
      </c>
      <c r="L38">
        <v>5</v>
      </c>
      <c r="M38">
        <v>1</v>
      </c>
      <c r="N38">
        <v>4</v>
      </c>
      <c r="O38">
        <v>5</v>
      </c>
      <c r="P38">
        <v>1</v>
      </c>
      <c r="Q38">
        <v>5</v>
      </c>
      <c r="R38">
        <v>3</v>
      </c>
      <c r="S38">
        <v>4</v>
      </c>
      <c r="T38">
        <v>2</v>
      </c>
      <c r="U38">
        <v>2</v>
      </c>
      <c r="V38">
        <v>2</v>
      </c>
      <c r="W38">
        <v>2</v>
      </c>
      <c r="X38">
        <v>1</v>
      </c>
      <c r="Y38">
        <v>4</v>
      </c>
      <c r="Z38">
        <v>1</v>
      </c>
      <c r="AA38">
        <v>4</v>
      </c>
      <c r="AB38" s="1"/>
      <c r="AC38" s="2">
        <f t="shared" si="11"/>
        <v>28</v>
      </c>
      <c r="AD38" s="3">
        <f t="shared" si="12"/>
        <v>4.6669999999999998</v>
      </c>
      <c r="AE38" s="1"/>
      <c r="AF38">
        <f t="shared" si="6"/>
        <v>28</v>
      </c>
      <c r="AG38">
        <f t="shared" si="7"/>
        <v>4.6669999999999998</v>
      </c>
      <c r="AJ38" s="1"/>
      <c r="AK38" s="2">
        <f t="shared" si="13"/>
        <v>36</v>
      </c>
      <c r="AL38" s="3">
        <f t="shared" si="14"/>
        <v>2.25</v>
      </c>
      <c r="AM38" s="1"/>
      <c r="AN38">
        <f t="shared" si="8"/>
        <v>36</v>
      </c>
      <c r="AO38">
        <f t="shared" si="9"/>
        <v>2.25</v>
      </c>
      <c r="AR38" s="1"/>
      <c r="AS38" s="2">
        <f t="shared" si="15"/>
        <v>64</v>
      </c>
      <c r="AT38" s="3">
        <f t="shared" si="16"/>
        <v>2.9089999999999998</v>
      </c>
      <c r="AU38" s="1"/>
      <c r="AV38">
        <v>1</v>
      </c>
      <c r="AW38">
        <v>4</v>
      </c>
      <c r="AX38" s="1"/>
      <c r="AY38">
        <f t="shared" si="10"/>
        <v>4</v>
      </c>
      <c r="BA38" s="1"/>
      <c r="BB38">
        <f>LOOKUP(AV38,{1,2,3,4,5,6,11,15},{1,2,1,2,2,2,1,2})</f>
        <v>1</v>
      </c>
      <c r="BC38">
        <v>2</v>
      </c>
      <c r="BD38" s="3"/>
      <c r="BE38" s="32" t="s">
        <v>668</v>
      </c>
      <c r="BF38" s="32" t="s">
        <v>668</v>
      </c>
      <c r="BG38" s="32" t="s">
        <v>668</v>
      </c>
      <c r="BH38" s="32" t="s">
        <v>668</v>
      </c>
      <c r="BI38" s="32" t="s">
        <v>668</v>
      </c>
      <c r="BJ38" s="49" t="s">
        <v>668</v>
      </c>
      <c r="BK38" s="32" t="s">
        <v>668</v>
      </c>
      <c r="BL38" s="49" t="s">
        <v>668</v>
      </c>
      <c r="BM38" s="1"/>
    </row>
    <row r="39" spans="1:65" x14ac:dyDescent="0.3">
      <c r="A39" s="30">
        <v>57</v>
      </c>
      <c r="B39" s="67"/>
      <c r="C39">
        <v>1</v>
      </c>
      <c r="D39" s="67"/>
      <c r="E39" s="2">
        <v>1</v>
      </c>
      <c r="F39">
        <v>3</v>
      </c>
      <c r="G39">
        <v>4</v>
      </c>
      <c r="H39">
        <v>3</v>
      </c>
      <c r="I39">
        <v>2</v>
      </c>
      <c r="J39">
        <v>4</v>
      </c>
      <c r="K39">
        <v>1</v>
      </c>
      <c r="L39">
        <v>4</v>
      </c>
      <c r="M39">
        <v>3</v>
      </c>
      <c r="N39">
        <v>4</v>
      </c>
      <c r="O39">
        <v>4</v>
      </c>
      <c r="P39">
        <v>3</v>
      </c>
      <c r="Q39">
        <v>4</v>
      </c>
      <c r="R39">
        <v>1</v>
      </c>
      <c r="S39">
        <v>4</v>
      </c>
      <c r="T39">
        <v>4</v>
      </c>
      <c r="U39">
        <v>3</v>
      </c>
      <c r="V39">
        <v>3</v>
      </c>
      <c r="W39">
        <v>1</v>
      </c>
      <c r="X39">
        <v>1</v>
      </c>
      <c r="Y39">
        <v>1</v>
      </c>
      <c r="Z39">
        <v>1</v>
      </c>
      <c r="AA39">
        <v>3</v>
      </c>
      <c r="AB39" s="1"/>
      <c r="AC39" s="2">
        <f t="shared" si="11"/>
        <v>24</v>
      </c>
      <c r="AD39" s="3">
        <f t="shared" si="12"/>
        <v>4</v>
      </c>
      <c r="AE39" s="1"/>
      <c r="AF39">
        <f t="shared" si="6"/>
        <v>24</v>
      </c>
      <c r="AG39">
        <f t="shared" si="7"/>
        <v>4</v>
      </c>
      <c r="AJ39" s="1"/>
      <c r="AK39" s="2">
        <f t="shared" si="13"/>
        <v>37</v>
      </c>
      <c r="AL39" s="3">
        <f t="shared" si="14"/>
        <v>2.3130000000000002</v>
      </c>
      <c r="AM39" s="1"/>
      <c r="AN39">
        <f t="shared" si="8"/>
        <v>37</v>
      </c>
      <c r="AO39">
        <f t="shared" si="9"/>
        <v>2.3130000000000002</v>
      </c>
      <c r="AR39" s="1"/>
      <c r="AS39" s="2">
        <f t="shared" si="15"/>
        <v>61</v>
      </c>
      <c r="AT39" s="3">
        <f t="shared" si="16"/>
        <v>2.7730000000000001</v>
      </c>
      <c r="AU39" s="1"/>
      <c r="AV39">
        <v>1</v>
      </c>
      <c r="AW39">
        <v>4</v>
      </c>
      <c r="AX39" s="1"/>
      <c r="AY39">
        <f t="shared" si="10"/>
        <v>4</v>
      </c>
      <c r="BA39" s="1"/>
      <c r="BB39">
        <f>LOOKUP(AV39,{1,2,3,4,5,6,11,15},{1,2,1,2,2,2,1,2})</f>
        <v>1</v>
      </c>
      <c r="BC39">
        <v>2</v>
      </c>
      <c r="BD39" s="3"/>
      <c r="BE39" s="32" t="s">
        <v>668</v>
      </c>
      <c r="BF39" s="32" t="s">
        <v>668</v>
      </c>
      <c r="BG39" s="32" t="s">
        <v>668</v>
      </c>
      <c r="BH39" s="32" t="s">
        <v>668</v>
      </c>
      <c r="BI39" s="32" t="s">
        <v>668</v>
      </c>
      <c r="BJ39" s="49" t="s">
        <v>668</v>
      </c>
      <c r="BK39" s="32" t="s">
        <v>668</v>
      </c>
      <c r="BL39" s="49" t="s">
        <v>668</v>
      </c>
      <c r="BM39" s="1"/>
    </row>
    <row r="40" spans="1:65" x14ac:dyDescent="0.3">
      <c r="A40" s="30">
        <v>79</v>
      </c>
      <c r="B40" s="67"/>
      <c r="C40">
        <v>1</v>
      </c>
      <c r="D40" s="67"/>
      <c r="E40" s="2">
        <v>1</v>
      </c>
      <c r="F40">
        <v>1</v>
      </c>
      <c r="G40">
        <v>5</v>
      </c>
      <c r="H40">
        <v>2</v>
      </c>
      <c r="I40">
        <v>2</v>
      </c>
      <c r="J40">
        <v>3</v>
      </c>
      <c r="K40">
        <v>2</v>
      </c>
      <c r="L40">
        <v>5</v>
      </c>
      <c r="M40">
        <v>3</v>
      </c>
      <c r="N40">
        <v>4</v>
      </c>
      <c r="O40">
        <v>5</v>
      </c>
      <c r="P40">
        <v>2</v>
      </c>
      <c r="Q40">
        <v>4</v>
      </c>
      <c r="R40">
        <v>3</v>
      </c>
      <c r="S40">
        <v>4</v>
      </c>
      <c r="T40">
        <v>3</v>
      </c>
      <c r="U40">
        <v>3</v>
      </c>
      <c r="V40">
        <v>3</v>
      </c>
      <c r="W40">
        <v>2</v>
      </c>
      <c r="X40">
        <v>2</v>
      </c>
      <c r="Y40">
        <v>2</v>
      </c>
      <c r="Z40">
        <v>2</v>
      </c>
      <c r="AA40">
        <v>3</v>
      </c>
      <c r="AB40" s="1"/>
      <c r="AC40" s="2">
        <f t="shared" si="11"/>
        <v>26</v>
      </c>
      <c r="AD40" s="3">
        <f t="shared" si="12"/>
        <v>4.3330000000000002</v>
      </c>
      <c r="AE40" s="1"/>
      <c r="AF40">
        <f t="shared" si="6"/>
        <v>26</v>
      </c>
      <c r="AG40">
        <f t="shared" si="7"/>
        <v>4.3330000000000002</v>
      </c>
      <c r="AJ40" s="1"/>
      <c r="AK40" s="2">
        <f t="shared" si="13"/>
        <v>39</v>
      </c>
      <c r="AL40" s="3">
        <f t="shared" si="14"/>
        <v>2.4380000000000002</v>
      </c>
      <c r="AM40" s="1"/>
      <c r="AN40">
        <f t="shared" si="8"/>
        <v>39</v>
      </c>
      <c r="AO40">
        <f t="shared" si="9"/>
        <v>2.4380000000000002</v>
      </c>
      <c r="AR40" s="1"/>
      <c r="AS40" s="2">
        <f t="shared" si="15"/>
        <v>65</v>
      </c>
      <c r="AT40" s="3">
        <f t="shared" si="16"/>
        <v>2.9550000000000001</v>
      </c>
      <c r="AU40" s="1"/>
      <c r="AV40">
        <v>1</v>
      </c>
      <c r="AW40">
        <v>5</v>
      </c>
      <c r="AX40" s="1"/>
      <c r="AY40">
        <f t="shared" si="10"/>
        <v>5</v>
      </c>
      <c r="BA40" s="1"/>
      <c r="BB40">
        <f>LOOKUP(AV40,{1,2,3,4,5,6,11,15},{1,2,1,2,2,2,1,2})</f>
        <v>1</v>
      </c>
      <c r="BC40">
        <v>1</v>
      </c>
      <c r="BD40" s="3" t="s">
        <v>828</v>
      </c>
      <c r="BE40" s="32" t="s">
        <v>668</v>
      </c>
      <c r="BF40" s="32" t="s">
        <v>668</v>
      </c>
      <c r="BG40" s="32" t="s">
        <v>668</v>
      </c>
      <c r="BH40" s="32" t="s">
        <v>668</v>
      </c>
      <c r="BI40" s="32" t="s">
        <v>668</v>
      </c>
      <c r="BJ40" s="49" t="s">
        <v>668</v>
      </c>
      <c r="BK40" s="32" t="s">
        <v>668</v>
      </c>
      <c r="BL40" s="49" t="s">
        <v>668</v>
      </c>
      <c r="BM40" s="1"/>
    </row>
    <row r="41" spans="1:65" x14ac:dyDescent="0.3">
      <c r="A41" s="30">
        <v>82</v>
      </c>
      <c r="B41" s="67"/>
      <c r="C41">
        <v>1</v>
      </c>
      <c r="D41" s="67"/>
      <c r="E41" s="2">
        <v>1</v>
      </c>
      <c r="F41">
        <v>3</v>
      </c>
      <c r="G41">
        <v>5</v>
      </c>
      <c r="H41">
        <v>2</v>
      </c>
      <c r="I41">
        <v>2</v>
      </c>
      <c r="J41">
        <v>3</v>
      </c>
      <c r="K41">
        <v>1</v>
      </c>
      <c r="L41">
        <v>5</v>
      </c>
      <c r="M41">
        <v>3</v>
      </c>
      <c r="N41">
        <v>5</v>
      </c>
      <c r="O41">
        <v>5</v>
      </c>
      <c r="P41">
        <v>2</v>
      </c>
      <c r="Q41">
        <v>5</v>
      </c>
      <c r="R41">
        <v>5</v>
      </c>
      <c r="S41">
        <v>5</v>
      </c>
      <c r="T41">
        <v>2</v>
      </c>
      <c r="U41">
        <v>1</v>
      </c>
      <c r="V41">
        <v>1</v>
      </c>
      <c r="W41">
        <v>2</v>
      </c>
      <c r="X41">
        <v>3</v>
      </c>
      <c r="Y41">
        <v>4</v>
      </c>
      <c r="Z41">
        <v>1</v>
      </c>
      <c r="AA41">
        <v>5</v>
      </c>
      <c r="AB41" s="1"/>
      <c r="AC41" s="2">
        <f t="shared" si="11"/>
        <v>28</v>
      </c>
      <c r="AD41" s="3">
        <f t="shared" si="12"/>
        <v>4.6669999999999998</v>
      </c>
      <c r="AE41" s="1"/>
      <c r="AF41">
        <f t="shared" si="6"/>
        <v>28</v>
      </c>
      <c r="AG41">
        <f t="shared" si="7"/>
        <v>4.6669999999999998</v>
      </c>
      <c r="AJ41" s="1"/>
      <c r="AK41" s="2">
        <f t="shared" si="13"/>
        <v>42</v>
      </c>
      <c r="AL41" s="3">
        <f t="shared" si="14"/>
        <v>2.625</v>
      </c>
      <c r="AM41" s="1"/>
      <c r="AN41">
        <f t="shared" si="8"/>
        <v>42</v>
      </c>
      <c r="AO41">
        <f t="shared" si="9"/>
        <v>2.625</v>
      </c>
      <c r="AR41" s="1"/>
      <c r="AS41" s="2">
        <f t="shared" si="15"/>
        <v>70</v>
      </c>
      <c r="AT41" s="3">
        <f t="shared" si="16"/>
        <v>3.1819999999999999</v>
      </c>
      <c r="AU41" s="1"/>
      <c r="AV41">
        <v>1</v>
      </c>
      <c r="AW41">
        <v>5</v>
      </c>
      <c r="AX41" s="1"/>
      <c r="AY41">
        <f t="shared" si="10"/>
        <v>5</v>
      </c>
      <c r="BA41" s="1"/>
      <c r="BB41">
        <f>LOOKUP(AV41,{1,2,3,4,5,6,11,15},{1,2,1,2,2,2,1,2})</f>
        <v>1</v>
      </c>
      <c r="BC41">
        <v>2</v>
      </c>
      <c r="BD41" s="3"/>
      <c r="BE41" s="32" t="s">
        <v>668</v>
      </c>
      <c r="BF41" s="32" t="s">
        <v>668</v>
      </c>
      <c r="BG41" s="32" t="s">
        <v>668</v>
      </c>
      <c r="BH41" s="32" t="s">
        <v>668</v>
      </c>
      <c r="BI41" s="32" t="s">
        <v>668</v>
      </c>
      <c r="BJ41" s="49" t="s">
        <v>668</v>
      </c>
      <c r="BK41" s="32" t="s">
        <v>668</v>
      </c>
      <c r="BL41" s="49" t="s">
        <v>668</v>
      </c>
      <c r="BM41" s="1"/>
    </row>
    <row r="42" spans="1:65" x14ac:dyDescent="0.3">
      <c r="A42" s="30">
        <v>85</v>
      </c>
      <c r="B42" s="67"/>
      <c r="C42">
        <v>1</v>
      </c>
      <c r="D42" s="67"/>
      <c r="E42" s="2">
        <v>1</v>
      </c>
      <c r="F42">
        <v>4</v>
      </c>
      <c r="G42">
        <v>5</v>
      </c>
      <c r="H42">
        <v>3</v>
      </c>
      <c r="I42">
        <v>2</v>
      </c>
      <c r="J42">
        <v>4</v>
      </c>
      <c r="K42">
        <v>2</v>
      </c>
      <c r="L42">
        <v>5</v>
      </c>
      <c r="M42">
        <v>3</v>
      </c>
      <c r="N42">
        <v>5</v>
      </c>
      <c r="O42">
        <v>5</v>
      </c>
      <c r="P42">
        <v>4</v>
      </c>
      <c r="Q42">
        <v>5</v>
      </c>
      <c r="R42">
        <v>3</v>
      </c>
      <c r="S42">
        <v>4</v>
      </c>
      <c r="T42">
        <v>4</v>
      </c>
      <c r="U42">
        <v>4</v>
      </c>
      <c r="V42">
        <v>4</v>
      </c>
      <c r="W42">
        <v>3</v>
      </c>
      <c r="X42">
        <v>3</v>
      </c>
      <c r="Y42">
        <v>4</v>
      </c>
      <c r="Z42">
        <v>2</v>
      </c>
      <c r="AA42">
        <v>5</v>
      </c>
      <c r="AB42" s="1"/>
      <c r="AC42" s="2">
        <f t="shared" si="11"/>
        <v>29</v>
      </c>
      <c r="AD42" s="3">
        <f t="shared" si="12"/>
        <v>4.8330000000000002</v>
      </c>
      <c r="AE42" s="1"/>
      <c r="AF42">
        <f t="shared" si="6"/>
        <v>29</v>
      </c>
      <c r="AG42">
        <f t="shared" si="7"/>
        <v>4.8330000000000002</v>
      </c>
      <c r="AJ42" s="1"/>
      <c r="AK42" s="2">
        <f t="shared" si="13"/>
        <v>54</v>
      </c>
      <c r="AL42" s="3">
        <f t="shared" si="14"/>
        <v>3.375</v>
      </c>
      <c r="AM42" s="1"/>
      <c r="AN42">
        <f t="shared" si="8"/>
        <v>54</v>
      </c>
      <c r="AO42">
        <f t="shared" si="9"/>
        <v>3.375</v>
      </c>
      <c r="AR42" s="1"/>
      <c r="AS42" s="2">
        <f t="shared" si="15"/>
        <v>83</v>
      </c>
      <c r="AT42" s="3">
        <f t="shared" si="16"/>
        <v>3.7730000000000001</v>
      </c>
      <c r="AU42" s="1"/>
      <c r="AV42">
        <v>1</v>
      </c>
      <c r="AW42">
        <v>5</v>
      </c>
      <c r="AX42" s="1"/>
      <c r="AY42">
        <f t="shared" si="10"/>
        <v>5</v>
      </c>
      <c r="BA42" s="1"/>
      <c r="BB42">
        <f>LOOKUP(AV42,{1,2,3,4,5,6,11,15},{1,2,1,2,2,2,1,2})</f>
        <v>1</v>
      </c>
      <c r="BC42">
        <v>1</v>
      </c>
      <c r="BD42" s="3"/>
      <c r="BE42" s="32" t="s">
        <v>668</v>
      </c>
      <c r="BF42" s="32" t="s">
        <v>668</v>
      </c>
      <c r="BG42" s="32" t="s">
        <v>668</v>
      </c>
      <c r="BH42" s="32" t="s">
        <v>668</v>
      </c>
      <c r="BI42" s="32" t="s">
        <v>668</v>
      </c>
      <c r="BJ42" s="49" t="s">
        <v>668</v>
      </c>
      <c r="BK42" s="32" t="s">
        <v>668</v>
      </c>
      <c r="BL42" s="49" t="s">
        <v>668</v>
      </c>
      <c r="BM42" s="1"/>
    </row>
    <row r="43" spans="1:65" x14ac:dyDescent="0.3">
      <c r="A43" s="30">
        <v>86</v>
      </c>
      <c r="B43" s="67"/>
      <c r="C43">
        <v>1</v>
      </c>
      <c r="D43" s="67"/>
      <c r="E43" s="2">
        <v>1</v>
      </c>
      <c r="F43">
        <v>3</v>
      </c>
      <c r="G43">
        <v>5</v>
      </c>
      <c r="H43">
        <v>3</v>
      </c>
      <c r="I43">
        <v>3</v>
      </c>
      <c r="J43">
        <v>5</v>
      </c>
      <c r="K43">
        <v>3</v>
      </c>
      <c r="L43">
        <v>5</v>
      </c>
      <c r="M43">
        <v>3</v>
      </c>
      <c r="N43">
        <v>3</v>
      </c>
      <c r="O43">
        <v>5</v>
      </c>
      <c r="P43">
        <v>3</v>
      </c>
      <c r="Q43">
        <v>5</v>
      </c>
      <c r="R43">
        <v>3</v>
      </c>
      <c r="S43">
        <v>4</v>
      </c>
      <c r="T43">
        <v>4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4</v>
      </c>
      <c r="AB43" s="1"/>
      <c r="AC43" s="2">
        <f t="shared" si="11"/>
        <v>28</v>
      </c>
      <c r="AD43" s="3">
        <f t="shared" si="12"/>
        <v>4.6669999999999998</v>
      </c>
      <c r="AE43" s="1"/>
      <c r="AF43">
        <f t="shared" si="6"/>
        <v>28</v>
      </c>
      <c r="AG43">
        <f t="shared" si="7"/>
        <v>4.6669999999999998</v>
      </c>
      <c r="AJ43" s="1"/>
      <c r="AK43" s="2">
        <f t="shared" si="13"/>
        <v>51</v>
      </c>
      <c r="AL43" s="3">
        <f t="shared" si="14"/>
        <v>3.1880000000000002</v>
      </c>
      <c r="AM43" s="1"/>
      <c r="AN43">
        <f t="shared" si="8"/>
        <v>51</v>
      </c>
      <c r="AO43">
        <f t="shared" si="9"/>
        <v>3.1880000000000002</v>
      </c>
      <c r="AR43" s="1"/>
      <c r="AS43" s="2">
        <f t="shared" si="15"/>
        <v>79</v>
      </c>
      <c r="AT43" s="3">
        <f t="shared" si="16"/>
        <v>3.5910000000000002</v>
      </c>
      <c r="AU43" s="1"/>
      <c r="AV43">
        <v>1</v>
      </c>
      <c r="AW43">
        <v>5</v>
      </c>
      <c r="AX43" s="1"/>
      <c r="AY43">
        <f t="shared" si="10"/>
        <v>5</v>
      </c>
      <c r="BA43" s="1"/>
      <c r="BB43">
        <f>LOOKUP(AV43,{1,2,3,4,5,6,11,15},{1,2,1,2,2,2,1,2})</f>
        <v>1</v>
      </c>
      <c r="BC43">
        <v>1</v>
      </c>
      <c r="BD43" s="3"/>
      <c r="BE43" s="32" t="s">
        <v>668</v>
      </c>
      <c r="BF43" s="32" t="s">
        <v>668</v>
      </c>
      <c r="BG43" s="32" t="s">
        <v>668</v>
      </c>
      <c r="BH43" s="32" t="s">
        <v>668</v>
      </c>
      <c r="BI43" s="32" t="s">
        <v>668</v>
      </c>
      <c r="BJ43" s="49" t="s">
        <v>668</v>
      </c>
      <c r="BK43" s="32" t="s">
        <v>668</v>
      </c>
      <c r="BL43" s="49" t="s">
        <v>668</v>
      </c>
      <c r="BM43" s="1"/>
    </row>
    <row r="44" spans="1:65" x14ac:dyDescent="0.3">
      <c r="A44" s="30">
        <v>120</v>
      </c>
      <c r="B44" s="67"/>
      <c r="C44">
        <v>1</v>
      </c>
      <c r="D44" s="67"/>
      <c r="E44" s="2">
        <v>1</v>
      </c>
      <c r="F44">
        <v>3</v>
      </c>
      <c r="G44">
        <v>4</v>
      </c>
      <c r="H44">
        <v>3</v>
      </c>
      <c r="I44">
        <v>2</v>
      </c>
      <c r="J44">
        <v>3</v>
      </c>
      <c r="K44">
        <v>1</v>
      </c>
      <c r="L44">
        <v>4</v>
      </c>
      <c r="M44">
        <v>2</v>
      </c>
      <c r="N44">
        <v>5</v>
      </c>
      <c r="O44">
        <v>5</v>
      </c>
      <c r="P44">
        <v>2</v>
      </c>
      <c r="Q44">
        <v>5</v>
      </c>
      <c r="R44">
        <v>2</v>
      </c>
      <c r="S44">
        <v>3</v>
      </c>
      <c r="T44">
        <v>2</v>
      </c>
      <c r="U44">
        <v>2</v>
      </c>
      <c r="V44">
        <v>3</v>
      </c>
      <c r="W44">
        <v>4</v>
      </c>
      <c r="X44">
        <v>1</v>
      </c>
      <c r="Y44">
        <v>4</v>
      </c>
      <c r="Z44">
        <v>2</v>
      </c>
      <c r="AA44">
        <v>4</v>
      </c>
      <c r="AB44" s="1"/>
      <c r="AC44" s="2">
        <f t="shared" si="11"/>
        <v>26</v>
      </c>
      <c r="AD44" s="3">
        <f t="shared" si="12"/>
        <v>4.3330000000000002</v>
      </c>
      <c r="AE44" s="1"/>
      <c r="AF44">
        <f t="shared" si="6"/>
        <v>26</v>
      </c>
      <c r="AG44">
        <f t="shared" si="7"/>
        <v>4.3330000000000002</v>
      </c>
      <c r="AJ44" s="1"/>
      <c r="AK44" s="2">
        <f t="shared" si="13"/>
        <v>40</v>
      </c>
      <c r="AL44" s="3">
        <f t="shared" si="14"/>
        <v>2.5</v>
      </c>
      <c r="AM44" s="1"/>
      <c r="AN44">
        <f t="shared" si="8"/>
        <v>40</v>
      </c>
      <c r="AO44">
        <f t="shared" si="9"/>
        <v>2.5</v>
      </c>
      <c r="AR44" s="1"/>
      <c r="AS44" s="2">
        <f t="shared" si="15"/>
        <v>66</v>
      </c>
      <c r="AT44" s="3">
        <f t="shared" si="16"/>
        <v>3</v>
      </c>
      <c r="AU44" s="1"/>
      <c r="AV44">
        <v>1</v>
      </c>
      <c r="AW44">
        <v>4</v>
      </c>
      <c r="AX44" s="1"/>
      <c r="AY44">
        <f t="shared" si="10"/>
        <v>4</v>
      </c>
      <c r="BA44" s="1"/>
      <c r="BB44">
        <f>LOOKUP(AV44,{1,2,3,4,5,6,11,15},{1,2,1,2,2,2,1,2})</f>
        <v>1</v>
      </c>
      <c r="BC44">
        <v>2</v>
      </c>
      <c r="BD44" s="3"/>
      <c r="BE44" s="2">
        <v>1</v>
      </c>
      <c r="BF44" s="2">
        <v>6</v>
      </c>
      <c r="BG44" s="2">
        <v>95</v>
      </c>
      <c r="BH44" s="2">
        <f t="shared" ref="BH44:BH61" si="17">(BG44)/20</f>
        <v>4.75</v>
      </c>
      <c r="BI44" s="2">
        <v>91</v>
      </c>
      <c r="BJ44" s="13">
        <f t="shared" ref="BJ44:BJ61" si="18">(BI44)/20</f>
        <v>4.55</v>
      </c>
      <c r="BK44" s="2">
        <f t="shared" ref="BK44:BK61" si="19">(AW44+BH44+BJ44)</f>
        <v>13.3</v>
      </c>
      <c r="BL44" s="13">
        <f t="shared" ref="BL44:BL61" si="20">ROUND(((BK44)/3),3)</f>
        <v>4.4329999999999998</v>
      </c>
      <c r="BM44" s="1"/>
    </row>
    <row r="45" spans="1:65" x14ac:dyDescent="0.3">
      <c r="A45" s="30">
        <v>121</v>
      </c>
      <c r="B45" s="67"/>
      <c r="C45">
        <v>1</v>
      </c>
      <c r="D45" s="67"/>
      <c r="E45" s="2">
        <v>1</v>
      </c>
      <c r="F45">
        <v>1</v>
      </c>
      <c r="G45">
        <v>5</v>
      </c>
      <c r="H45">
        <v>2</v>
      </c>
      <c r="I45">
        <v>2</v>
      </c>
      <c r="J45">
        <v>4</v>
      </c>
      <c r="K45">
        <v>1</v>
      </c>
      <c r="L45">
        <v>5</v>
      </c>
      <c r="M45">
        <v>3</v>
      </c>
      <c r="N45">
        <v>4</v>
      </c>
      <c r="O45">
        <v>5</v>
      </c>
      <c r="P45">
        <v>2</v>
      </c>
      <c r="Q45">
        <v>5</v>
      </c>
      <c r="R45">
        <v>1</v>
      </c>
      <c r="S45">
        <v>2</v>
      </c>
      <c r="T45">
        <v>1</v>
      </c>
      <c r="U45">
        <v>3</v>
      </c>
      <c r="V45">
        <v>3</v>
      </c>
      <c r="W45">
        <v>2</v>
      </c>
      <c r="X45">
        <v>1</v>
      </c>
      <c r="Y45">
        <v>3</v>
      </c>
      <c r="Z45">
        <v>1</v>
      </c>
      <c r="AA45">
        <v>1</v>
      </c>
      <c r="AB45" s="1"/>
      <c r="AC45" s="2">
        <f t="shared" si="11"/>
        <v>28</v>
      </c>
      <c r="AD45" s="3">
        <f t="shared" si="12"/>
        <v>4.6669999999999998</v>
      </c>
      <c r="AE45" s="1"/>
      <c r="AF45">
        <f t="shared" si="6"/>
        <v>28</v>
      </c>
      <c r="AG45">
        <f t="shared" si="7"/>
        <v>4.6669999999999998</v>
      </c>
      <c r="AJ45" s="1"/>
      <c r="AK45" s="2">
        <f t="shared" si="13"/>
        <v>29</v>
      </c>
      <c r="AL45" s="3">
        <f t="shared" si="14"/>
        <v>1.8129999999999999</v>
      </c>
      <c r="AM45" s="1"/>
      <c r="AN45">
        <f t="shared" si="8"/>
        <v>29</v>
      </c>
      <c r="AO45">
        <f t="shared" si="9"/>
        <v>1.8129999999999999</v>
      </c>
      <c r="AR45" s="1"/>
      <c r="AS45" s="2">
        <f t="shared" si="15"/>
        <v>57</v>
      </c>
      <c r="AT45" s="3">
        <f t="shared" si="16"/>
        <v>2.5910000000000002</v>
      </c>
      <c r="AU45" s="1"/>
      <c r="AV45">
        <v>1</v>
      </c>
      <c r="AW45">
        <v>5</v>
      </c>
      <c r="AX45" s="1"/>
      <c r="AY45">
        <f t="shared" si="10"/>
        <v>5</v>
      </c>
      <c r="BA45" s="1"/>
      <c r="BB45">
        <f>LOOKUP(AV45,{1,2,3,4,5,6,11,15},{1,2,1,2,2,2,1,2})</f>
        <v>1</v>
      </c>
      <c r="BC45">
        <v>2</v>
      </c>
      <c r="BD45" s="3"/>
      <c r="BE45" s="2">
        <v>1</v>
      </c>
      <c r="BF45" s="2">
        <v>6</v>
      </c>
      <c r="BG45" s="2">
        <v>89</v>
      </c>
      <c r="BH45" s="2">
        <f t="shared" si="17"/>
        <v>4.45</v>
      </c>
      <c r="BI45" s="2">
        <v>90</v>
      </c>
      <c r="BJ45" s="13">
        <f t="shared" si="18"/>
        <v>4.5</v>
      </c>
      <c r="BK45" s="2">
        <f t="shared" si="19"/>
        <v>13.95</v>
      </c>
      <c r="BL45" s="13">
        <f t="shared" si="20"/>
        <v>4.6500000000000004</v>
      </c>
      <c r="BM45" s="1"/>
    </row>
    <row r="46" spans="1:65" x14ac:dyDescent="0.3">
      <c r="A46" s="30">
        <v>130</v>
      </c>
      <c r="B46" s="67"/>
      <c r="C46">
        <v>1</v>
      </c>
      <c r="D46" s="67"/>
      <c r="E46" s="2">
        <v>1</v>
      </c>
      <c r="F46">
        <v>3</v>
      </c>
      <c r="G46">
        <v>4</v>
      </c>
      <c r="H46">
        <v>3</v>
      </c>
      <c r="I46">
        <v>3</v>
      </c>
      <c r="J46">
        <v>4</v>
      </c>
      <c r="K46">
        <v>2</v>
      </c>
      <c r="L46">
        <v>4</v>
      </c>
      <c r="M46">
        <v>3</v>
      </c>
      <c r="N46">
        <v>4</v>
      </c>
      <c r="O46">
        <v>4</v>
      </c>
      <c r="P46">
        <v>3</v>
      </c>
      <c r="Q46">
        <v>4</v>
      </c>
      <c r="R46">
        <v>2</v>
      </c>
      <c r="S46">
        <v>3</v>
      </c>
      <c r="T46">
        <v>4</v>
      </c>
      <c r="U46">
        <v>3</v>
      </c>
      <c r="V46">
        <v>3</v>
      </c>
      <c r="W46">
        <v>3</v>
      </c>
      <c r="X46">
        <v>3</v>
      </c>
      <c r="Y46">
        <v>3</v>
      </c>
      <c r="Z46">
        <v>3</v>
      </c>
      <c r="AA46">
        <v>3</v>
      </c>
      <c r="AB46" s="1"/>
      <c r="AC46" s="2">
        <f t="shared" si="11"/>
        <v>24</v>
      </c>
      <c r="AD46" s="3">
        <f t="shared" si="12"/>
        <v>4</v>
      </c>
      <c r="AE46" s="1"/>
      <c r="AF46">
        <f t="shared" si="6"/>
        <v>24</v>
      </c>
      <c r="AG46">
        <f t="shared" si="7"/>
        <v>4</v>
      </c>
      <c r="AJ46" s="1"/>
      <c r="AK46" s="2">
        <f t="shared" si="13"/>
        <v>47</v>
      </c>
      <c r="AL46" s="3">
        <f t="shared" si="14"/>
        <v>2.9380000000000002</v>
      </c>
      <c r="AM46" s="1"/>
      <c r="AN46">
        <f t="shared" si="8"/>
        <v>47</v>
      </c>
      <c r="AO46">
        <f t="shared" si="9"/>
        <v>2.9380000000000002</v>
      </c>
      <c r="AR46" s="1"/>
      <c r="AS46" s="2">
        <f t="shared" si="15"/>
        <v>71</v>
      </c>
      <c r="AT46" s="3">
        <f t="shared" si="16"/>
        <v>3.2269999999999999</v>
      </c>
      <c r="AU46" s="1"/>
      <c r="AV46">
        <v>1</v>
      </c>
      <c r="AW46">
        <v>4</v>
      </c>
      <c r="AX46" s="1"/>
      <c r="AY46">
        <f t="shared" si="10"/>
        <v>4</v>
      </c>
      <c r="BA46" s="1"/>
      <c r="BB46">
        <f>LOOKUP(AV46,{1,2,3,4,5,6,11,15},{1,2,1,2,2,2,1,2})</f>
        <v>1</v>
      </c>
      <c r="BC46">
        <v>1</v>
      </c>
      <c r="BD46" s="3"/>
      <c r="BE46" s="2">
        <v>1</v>
      </c>
      <c r="BF46" s="2">
        <v>5</v>
      </c>
      <c r="BG46" s="2">
        <v>50</v>
      </c>
      <c r="BH46" s="2">
        <f t="shared" si="17"/>
        <v>2.5</v>
      </c>
      <c r="BI46" s="2">
        <v>50</v>
      </c>
      <c r="BJ46" s="13">
        <f t="shared" si="18"/>
        <v>2.5</v>
      </c>
      <c r="BK46" s="2">
        <f t="shared" si="19"/>
        <v>9</v>
      </c>
      <c r="BL46" s="13">
        <f t="shared" si="20"/>
        <v>3</v>
      </c>
      <c r="BM46" s="1"/>
    </row>
    <row r="47" spans="1:65" x14ac:dyDescent="0.3">
      <c r="A47" s="30">
        <v>131</v>
      </c>
      <c r="B47" s="67"/>
      <c r="C47" s="73">
        <v>1</v>
      </c>
      <c r="D47" s="67"/>
      <c r="E47" s="2">
        <v>1</v>
      </c>
      <c r="F47">
        <v>3</v>
      </c>
      <c r="G47">
        <v>5</v>
      </c>
      <c r="H47">
        <v>3</v>
      </c>
      <c r="I47">
        <v>1</v>
      </c>
      <c r="J47">
        <v>3</v>
      </c>
      <c r="K47">
        <v>1</v>
      </c>
      <c r="L47">
        <v>4</v>
      </c>
      <c r="M47">
        <v>3</v>
      </c>
      <c r="N47">
        <v>3</v>
      </c>
      <c r="O47">
        <v>4</v>
      </c>
      <c r="P47">
        <v>3</v>
      </c>
      <c r="Q47">
        <v>4</v>
      </c>
      <c r="R47">
        <v>2</v>
      </c>
      <c r="S47">
        <v>4</v>
      </c>
      <c r="T47">
        <v>2</v>
      </c>
      <c r="U47">
        <v>3</v>
      </c>
      <c r="V47">
        <v>2</v>
      </c>
      <c r="W47">
        <v>2</v>
      </c>
      <c r="X47">
        <v>2</v>
      </c>
      <c r="Y47">
        <v>2</v>
      </c>
      <c r="Z47">
        <v>1</v>
      </c>
      <c r="AA47">
        <v>3</v>
      </c>
      <c r="AB47" s="1"/>
      <c r="AC47" s="2">
        <f t="shared" si="11"/>
        <v>23</v>
      </c>
      <c r="AD47" s="3">
        <f t="shared" si="12"/>
        <v>3.8330000000000002</v>
      </c>
      <c r="AE47" s="1"/>
      <c r="AF47">
        <f t="shared" si="6"/>
        <v>23</v>
      </c>
      <c r="AG47">
        <f t="shared" si="7"/>
        <v>3.8330000000000002</v>
      </c>
      <c r="AJ47" s="1"/>
      <c r="AK47" s="2">
        <f t="shared" si="13"/>
        <v>37</v>
      </c>
      <c r="AL47" s="3">
        <f t="shared" si="14"/>
        <v>2.3130000000000002</v>
      </c>
      <c r="AM47" s="1"/>
      <c r="AN47">
        <f t="shared" si="8"/>
        <v>37</v>
      </c>
      <c r="AO47">
        <f t="shared" si="9"/>
        <v>2.3130000000000002</v>
      </c>
      <c r="AR47" s="1"/>
      <c r="AS47" s="2">
        <f t="shared" si="15"/>
        <v>60</v>
      </c>
      <c r="AT47" s="3">
        <f t="shared" si="16"/>
        <v>2.7269999999999999</v>
      </c>
      <c r="AU47" s="1"/>
      <c r="AV47" s="73">
        <v>1</v>
      </c>
      <c r="AW47" s="73">
        <v>5</v>
      </c>
      <c r="AX47" s="1"/>
      <c r="AY47">
        <f t="shared" si="10"/>
        <v>5</v>
      </c>
      <c r="AZ47" s="73"/>
      <c r="BA47" s="1"/>
      <c r="BB47" s="73">
        <f>LOOKUP(AV47,{1,2,3,4,5,6,11,15},{1,2,1,2,2,2,1,2})</f>
        <v>1</v>
      </c>
      <c r="BC47" s="73">
        <v>1</v>
      </c>
      <c r="BD47" s="74"/>
      <c r="BE47" s="75">
        <v>1</v>
      </c>
      <c r="BF47" s="75">
        <v>5</v>
      </c>
      <c r="BG47" s="75">
        <v>100</v>
      </c>
      <c r="BH47" s="75">
        <f t="shared" si="17"/>
        <v>5</v>
      </c>
      <c r="BI47" s="75">
        <v>100</v>
      </c>
      <c r="BJ47" s="80">
        <f t="shared" si="18"/>
        <v>5</v>
      </c>
      <c r="BK47" s="75">
        <f t="shared" si="19"/>
        <v>15</v>
      </c>
      <c r="BL47" s="13">
        <f t="shared" si="20"/>
        <v>5</v>
      </c>
      <c r="BM47" s="1"/>
    </row>
    <row r="48" spans="1:65" x14ac:dyDescent="0.3">
      <c r="A48" s="30">
        <v>132</v>
      </c>
      <c r="B48" s="67"/>
      <c r="C48">
        <v>1</v>
      </c>
      <c r="D48" s="67"/>
      <c r="E48" s="2">
        <v>1</v>
      </c>
      <c r="F48">
        <v>4</v>
      </c>
      <c r="G48">
        <v>4</v>
      </c>
      <c r="H48">
        <v>4</v>
      </c>
      <c r="I48">
        <v>4</v>
      </c>
      <c r="J48">
        <v>4</v>
      </c>
      <c r="K48">
        <v>2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3</v>
      </c>
      <c r="W48">
        <v>4</v>
      </c>
      <c r="X48">
        <v>4</v>
      </c>
      <c r="Y48">
        <v>4</v>
      </c>
      <c r="Z48">
        <v>2</v>
      </c>
      <c r="AA48">
        <v>4</v>
      </c>
      <c r="AB48" s="1"/>
      <c r="AC48" s="2">
        <f t="shared" si="11"/>
        <v>24</v>
      </c>
      <c r="AD48" s="3">
        <f t="shared" si="12"/>
        <v>4</v>
      </c>
      <c r="AE48" s="1"/>
      <c r="AF48">
        <f t="shared" si="6"/>
        <v>24</v>
      </c>
      <c r="AG48">
        <f t="shared" si="7"/>
        <v>4</v>
      </c>
      <c r="AJ48" s="1"/>
      <c r="AK48" s="2">
        <f t="shared" si="13"/>
        <v>59</v>
      </c>
      <c r="AL48" s="3">
        <f t="shared" si="14"/>
        <v>3.6880000000000002</v>
      </c>
      <c r="AM48" s="1"/>
      <c r="AN48">
        <f t="shared" si="8"/>
        <v>59</v>
      </c>
      <c r="AO48">
        <f t="shared" si="9"/>
        <v>3.6880000000000002</v>
      </c>
      <c r="AR48" s="1"/>
      <c r="AS48" s="2">
        <f t="shared" si="15"/>
        <v>83</v>
      </c>
      <c r="AT48" s="3">
        <f t="shared" si="16"/>
        <v>3.7730000000000001</v>
      </c>
      <c r="AU48" s="1"/>
      <c r="AV48">
        <v>1</v>
      </c>
      <c r="AW48">
        <v>4</v>
      </c>
      <c r="AX48" s="1"/>
      <c r="AY48">
        <f t="shared" si="10"/>
        <v>4</v>
      </c>
      <c r="BA48" s="1"/>
      <c r="BB48">
        <f>LOOKUP(AV48,{1,2,3,4,5,6,11,15},{1,2,1,2,2,2,1,2})</f>
        <v>1</v>
      </c>
      <c r="BC48">
        <v>1</v>
      </c>
      <c r="BD48" s="3"/>
      <c r="BE48" s="2">
        <v>1</v>
      </c>
      <c r="BF48" s="2">
        <v>4</v>
      </c>
      <c r="BG48" s="2">
        <v>90</v>
      </c>
      <c r="BH48" s="2">
        <f t="shared" si="17"/>
        <v>4.5</v>
      </c>
      <c r="BI48" s="2">
        <v>90</v>
      </c>
      <c r="BJ48" s="13">
        <f t="shared" si="18"/>
        <v>4.5</v>
      </c>
      <c r="BK48" s="2">
        <f t="shared" si="19"/>
        <v>13</v>
      </c>
      <c r="BL48" s="13">
        <f t="shared" si="20"/>
        <v>4.3330000000000002</v>
      </c>
      <c r="BM48" s="1"/>
    </row>
    <row r="49" spans="1:65" x14ac:dyDescent="0.3">
      <c r="A49" s="30">
        <v>133</v>
      </c>
      <c r="B49" s="67"/>
      <c r="C49">
        <v>1</v>
      </c>
      <c r="D49" s="67"/>
      <c r="E49" s="2">
        <v>1</v>
      </c>
      <c r="F49">
        <v>4</v>
      </c>
      <c r="G49">
        <v>4</v>
      </c>
      <c r="H49">
        <v>2</v>
      </c>
      <c r="I49">
        <v>2</v>
      </c>
      <c r="J49">
        <v>2</v>
      </c>
      <c r="K49">
        <v>1</v>
      </c>
      <c r="L49">
        <v>4</v>
      </c>
      <c r="M49">
        <v>2</v>
      </c>
      <c r="N49">
        <v>4</v>
      </c>
      <c r="O49">
        <v>3</v>
      </c>
      <c r="P49">
        <v>2</v>
      </c>
      <c r="Q49">
        <v>4</v>
      </c>
      <c r="R49">
        <v>2</v>
      </c>
      <c r="S49">
        <v>3</v>
      </c>
      <c r="T49">
        <v>2</v>
      </c>
      <c r="U49">
        <v>3</v>
      </c>
      <c r="V49">
        <v>2</v>
      </c>
      <c r="W49">
        <v>2</v>
      </c>
      <c r="X49">
        <v>1</v>
      </c>
      <c r="Y49">
        <v>3</v>
      </c>
      <c r="Z49">
        <v>1</v>
      </c>
      <c r="AA49">
        <v>3</v>
      </c>
      <c r="AB49" s="1"/>
      <c r="AC49" s="2">
        <f t="shared" si="11"/>
        <v>21</v>
      </c>
      <c r="AD49" s="3">
        <f t="shared" si="12"/>
        <v>3.5</v>
      </c>
      <c r="AE49" s="1"/>
      <c r="AF49">
        <f t="shared" si="6"/>
        <v>21</v>
      </c>
      <c r="AG49">
        <f t="shared" si="7"/>
        <v>3.5</v>
      </c>
      <c r="AJ49" s="1"/>
      <c r="AK49" s="2">
        <f t="shared" si="13"/>
        <v>35</v>
      </c>
      <c r="AL49" s="3">
        <f t="shared" si="14"/>
        <v>2.1880000000000002</v>
      </c>
      <c r="AM49" s="1"/>
      <c r="AN49">
        <f t="shared" si="8"/>
        <v>35</v>
      </c>
      <c r="AO49">
        <f t="shared" si="9"/>
        <v>2.1880000000000002</v>
      </c>
      <c r="AR49" s="1"/>
      <c r="AS49" s="2">
        <f t="shared" si="15"/>
        <v>56</v>
      </c>
      <c r="AT49" s="3">
        <f t="shared" si="16"/>
        <v>2.5449999999999999</v>
      </c>
      <c r="AU49" s="1"/>
      <c r="AV49">
        <v>1</v>
      </c>
      <c r="AW49">
        <v>4</v>
      </c>
      <c r="AX49" s="1"/>
      <c r="AY49">
        <f t="shared" si="10"/>
        <v>4</v>
      </c>
      <c r="BA49" s="1"/>
      <c r="BB49">
        <f>LOOKUP(AV49,{1,2,3,4,5,6,11,15},{1,2,1,2,2,2,1,2})</f>
        <v>1</v>
      </c>
      <c r="BC49">
        <v>1</v>
      </c>
      <c r="BD49" s="3"/>
      <c r="BE49" s="2">
        <v>1</v>
      </c>
      <c r="BF49" s="2">
        <v>6</v>
      </c>
      <c r="BG49" s="2">
        <v>75</v>
      </c>
      <c r="BH49" s="2">
        <f t="shared" si="17"/>
        <v>3.75</v>
      </c>
      <c r="BI49" s="2">
        <v>75</v>
      </c>
      <c r="BJ49" s="13">
        <f t="shared" si="18"/>
        <v>3.75</v>
      </c>
      <c r="BK49" s="2">
        <f t="shared" si="19"/>
        <v>11.5</v>
      </c>
      <c r="BL49" s="13">
        <f t="shared" si="20"/>
        <v>3.8330000000000002</v>
      </c>
      <c r="BM49" s="1"/>
    </row>
    <row r="50" spans="1:65" x14ac:dyDescent="0.3">
      <c r="A50" s="30">
        <v>134</v>
      </c>
      <c r="B50" s="67"/>
      <c r="C50" s="73">
        <v>1</v>
      </c>
      <c r="D50" s="67"/>
      <c r="E50" s="2">
        <v>1</v>
      </c>
      <c r="F50">
        <v>4</v>
      </c>
      <c r="G50">
        <v>5</v>
      </c>
      <c r="H50">
        <v>4</v>
      </c>
      <c r="I50">
        <v>4</v>
      </c>
      <c r="J50">
        <v>4</v>
      </c>
      <c r="K50">
        <v>2</v>
      </c>
      <c r="L50">
        <v>4</v>
      </c>
      <c r="M50">
        <v>4</v>
      </c>
      <c r="N50">
        <v>5</v>
      </c>
      <c r="O50">
        <v>3</v>
      </c>
      <c r="P50">
        <v>3</v>
      </c>
      <c r="Q50">
        <v>5</v>
      </c>
      <c r="R50">
        <v>2</v>
      </c>
      <c r="S50">
        <v>4</v>
      </c>
      <c r="T50">
        <v>4</v>
      </c>
      <c r="U50">
        <v>2</v>
      </c>
      <c r="V50">
        <v>2</v>
      </c>
      <c r="W50">
        <v>3</v>
      </c>
      <c r="X50">
        <v>2</v>
      </c>
      <c r="Y50">
        <v>2</v>
      </c>
      <c r="Z50">
        <v>2</v>
      </c>
      <c r="AA50">
        <v>3</v>
      </c>
      <c r="AB50" s="1"/>
      <c r="AC50" s="2">
        <f t="shared" si="11"/>
        <v>26</v>
      </c>
      <c r="AD50" s="3">
        <f t="shared" si="12"/>
        <v>4.3330000000000002</v>
      </c>
      <c r="AE50" s="1"/>
      <c r="AF50">
        <f t="shared" si="6"/>
        <v>26</v>
      </c>
      <c r="AG50">
        <f t="shared" si="7"/>
        <v>4.3330000000000002</v>
      </c>
      <c r="AJ50" s="1"/>
      <c r="AK50" s="2">
        <f t="shared" si="13"/>
        <v>47</v>
      </c>
      <c r="AL50" s="3">
        <f t="shared" si="14"/>
        <v>2.9380000000000002</v>
      </c>
      <c r="AM50" s="1"/>
      <c r="AN50">
        <f t="shared" si="8"/>
        <v>47</v>
      </c>
      <c r="AO50">
        <f t="shared" si="9"/>
        <v>2.9380000000000002</v>
      </c>
      <c r="AR50" s="1"/>
      <c r="AS50" s="2">
        <f t="shared" si="15"/>
        <v>73</v>
      </c>
      <c r="AT50" s="3">
        <f t="shared" si="16"/>
        <v>3.3180000000000001</v>
      </c>
      <c r="AU50" s="1"/>
      <c r="AV50" s="73">
        <v>1</v>
      </c>
      <c r="AW50" s="73">
        <v>5</v>
      </c>
      <c r="AX50" s="1"/>
      <c r="AY50">
        <f t="shared" si="10"/>
        <v>5</v>
      </c>
      <c r="AZ50" s="73"/>
      <c r="BA50" s="1"/>
      <c r="BB50" s="73">
        <f>LOOKUP(AV50,{1,2,3,4,5,6,11,15},{1,2,1,2,2,2,1,2})</f>
        <v>1</v>
      </c>
      <c r="BC50" s="73">
        <v>1</v>
      </c>
      <c r="BD50" s="74"/>
      <c r="BE50" s="75">
        <v>1</v>
      </c>
      <c r="BF50" s="75">
        <v>1</v>
      </c>
      <c r="BG50" s="75">
        <v>100</v>
      </c>
      <c r="BH50" s="75">
        <f t="shared" si="17"/>
        <v>5</v>
      </c>
      <c r="BI50" s="75">
        <v>100</v>
      </c>
      <c r="BJ50" s="80">
        <f t="shared" si="18"/>
        <v>5</v>
      </c>
      <c r="BK50" s="75">
        <f t="shared" si="19"/>
        <v>15</v>
      </c>
      <c r="BL50" s="13">
        <f t="shared" si="20"/>
        <v>5</v>
      </c>
      <c r="BM50" s="1"/>
    </row>
    <row r="51" spans="1:65" x14ac:dyDescent="0.3">
      <c r="A51" s="30">
        <v>135</v>
      </c>
      <c r="B51" s="67"/>
      <c r="C51">
        <v>1</v>
      </c>
      <c r="D51" s="67"/>
      <c r="E51" s="2">
        <v>1</v>
      </c>
      <c r="F51">
        <v>4</v>
      </c>
      <c r="G51">
        <v>5</v>
      </c>
      <c r="H51">
        <v>4</v>
      </c>
      <c r="I51">
        <v>3</v>
      </c>
      <c r="J51">
        <v>3</v>
      </c>
      <c r="K51">
        <v>4</v>
      </c>
      <c r="L51">
        <v>5</v>
      </c>
      <c r="M51">
        <v>4</v>
      </c>
      <c r="N51">
        <v>4</v>
      </c>
      <c r="O51">
        <v>5</v>
      </c>
      <c r="P51">
        <v>3</v>
      </c>
      <c r="Q51">
        <v>5</v>
      </c>
      <c r="R51">
        <v>4</v>
      </c>
      <c r="S51">
        <v>4</v>
      </c>
      <c r="T51">
        <v>4</v>
      </c>
      <c r="U51">
        <v>4</v>
      </c>
      <c r="V51">
        <v>3</v>
      </c>
      <c r="W51">
        <v>3</v>
      </c>
      <c r="X51">
        <v>3</v>
      </c>
      <c r="Y51">
        <v>4</v>
      </c>
      <c r="Z51">
        <v>4</v>
      </c>
      <c r="AA51">
        <v>4</v>
      </c>
      <c r="AB51" s="1"/>
      <c r="AC51" s="2">
        <f t="shared" si="11"/>
        <v>27</v>
      </c>
      <c r="AD51" s="3">
        <f t="shared" si="12"/>
        <v>4.5</v>
      </c>
      <c r="AE51" s="1"/>
      <c r="AF51">
        <f t="shared" si="6"/>
        <v>27</v>
      </c>
      <c r="AG51">
        <f t="shared" si="7"/>
        <v>4.5</v>
      </c>
      <c r="AJ51" s="1"/>
      <c r="AK51" s="2">
        <f t="shared" si="13"/>
        <v>59</v>
      </c>
      <c r="AL51" s="3">
        <f t="shared" si="14"/>
        <v>3.6880000000000002</v>
      </c>
      <c r="AM51" s="1"/>
      <c r="AN51">
        <f t="shared" si="8"/>
        <v>59</v>
      </c>
      <c r="AO51">
        <f t="shared" si="9"/>
        <v>3.6880000000000002</v>
      </c>
      <c r="AR51" s="1"/>
      <c r="AS51" s="2">
        <f t="shared" si="15"/>
        <v>86</v>
      </c>
      <c r="AT51" s="3">
        <f t="shared" si="16"/>
        <v>3.9089999999999998</v>
      </c>
      <c r="AU51" s="1"/>
      <c r="AV51">
        <v>1</v>
      </c>
      <c r="AW51">
        <v>5</v>
      </c>
      <c r="AX51" s="1"/>
      <c r="AY51">
        <f t="shared" si="10"/>
        <v>5</v>
      </c>
      <c r="BA51" s="1"/>
      <c r="BB51">
        <f>LOOKUP(AV51,{1,2,3,4,5,6,11,15},{1,2,1,2,2,2,1,2})</f>
        <v>1</v>
      </c>
      <c r="BC51">
        <v>1</v>
      </c>
      <c r="BD51" s="3"/>
      <c r="BE51" s="2">
        <v>1</v>
      </c>
      <c r="BF51" s="2">
        <v>5</v>
      </c>
      <c r="BG51" s="2">
        <v>90</v>
      </c>
      <c r="BH51" s="2">
        <f t="shared" si="17"/>
        <v>4.5</v>
      </c>
      <c r="BI51" s="2">
        <v>90</v>
      </c>
      <c r="BJ51" s="13">
        <f t="shared" si="18"/>
        <v>4.5</v>
      </c>
      <c r="BK51" s="2">
        <f t="shared" si="19"/>
        <v>14</v>
      </c>
      <c r="BL51" s="13">
        <f t="shared" si="20"/>
        <v>4.6669999999999998</v>
      </c>
      <c r="BM51" s="1"/>
    </row>
    <row r="52" spans="1:65" x14ac:dyDescent="0.3">
      <c r="A52" s="30">
        <v>136</v>
      </c>
      <c r="B52" s="67"/>
      <c r="C52">
        <v>1</v>
      </c>
      <c r="D52" s="67"/>
      <c r="E52" s="2">
        <v>1</v>
      </c>
      <c r="F52">
        <v>4</v>
      </c>
      <c r="G52">
        <v>5</v>
      </c>
      <c r="H52">
        <v>3</v>
      </c>
      <c r="I52">
        <v>2</v>
      </c>
      <c r="J52">
        <v>3</v>
      </c>
      <c r="K52">
        <v>2</v>
      </c>
      <c r="L52">
        <v>4</v>
      </c>
      <c r="M52">
        <v>3</v>
      </c>
      <c r="N52">
        <v>3</v>
      </c>
      <c r="O52">
        <v>4</v>
      </c>
      <c r="P52">
        <v>2</v>
      </c>
      <c r="Q52">
        <v>3</v>
      </c>
      <c r="R52">
        <v>3</v>
      </c>
      <c r="S52">
        <v>4</v>
      </c>
      <c r="T52">
        <v>3</v>
      </c>
      <c r="U52">
        <v>3</v>
      </c>
      <c r="V52">
        <v>2</v>
      </c>
      <c r="W52">
        <v>2</v>
      </c>
      <c r="X52">
        <v>2</v>
      </c>
      <c r="Y52">
        <v>2</v>
      </c>
      <c r="Z52">
        <v>2</v>
      </c>
      <c r="AA52">
        <v>4</v>
      </c>
      <c r="AB52" s="1"/>
      <c r="AC52" s="2">
        <f t="shared" si="11"/>
        <v>22</v>
      </c>
      <c r="AD52" s="3">
        <f t="shared" si="12"/>
        <v>3.6669999999999998</v>
      </c>
      <c r="AE52" s="1"/>
      <c r="AF52">
        <f t="shared" si="6"/>
        <v>22</v>
      </c>
      <c r="AG52">
        <f t="shared" si="7"/>
        <v>3.6669999999999998</v>
      </c>
      <c r="AJ52" s="1"/>
      <c r="AK52" s="2">
        <f t="shared" si="13"/>
        <v>43</v>
      </c>
      <c r="AL52" s="3">
        <f t="shared" si="14"/>
        <v>2.6880000000000002</v>
      </c>
      <c r="AM52" s="1"/>
      <c r="AN52">
        <f t="shared" si="8"/>
        <v>43</v>
      </c>
      <c r="AO52">
        <f t="shared" si="9"/>
        <v>2.6880000000000002</v>
      </c>
      <c r="AR52" s="1"/>
      <c r="AS52" s="2">
        <f t="shared" si="15"/>
        <v>65</v>
      </c>
      <c r="AT52" s="3">
        <f t="shared" si="16"/>
        <v>2.9550000000000001</v>
      </c>
      <c r="AU52" s="1"/>
      <c r="AV52">
        <v>1</v>
      </c>
      <c r="AW52">
        <v>5</v>
      </c>
      <c r="AX52" s="1"/>
      <c r="AY52">
        <f t="shared" si="10"/>
        <v>5</v>
      </c>
      <c r="BA52" s="1"/>
      <c r="BB52">
        <f>LOOKUP(AV52,{1,2,3,4,5,6,11,15},{1,2,1,2,2,2,1,2})</f>
        <v>1</v>
      </c>
      <c r="BC52">
        <v>1</v>
      </c>
      <c r="BD52" s="3"/>
      <c r="BE52" s="2">
        <v>2</v>
      </c>
      <c r="BF52" s="2">
        <v>6</v>
      </c>
      <c r="BG52" s="2">
        <v>80</v>
      </c>
      <c r="BH52" s="2">
        <f t="shared" si="17"/>
        <v>4</v>
      </c>
      <c r="BI52" s="2">
        <v>100</v>
      </c>
      <c r="BJ52" s="13">
        <f t="shared" si="18"/>
        <v>5</v>
      </c>
      <c r="BK52" s="2">
        <f t="shared" si="19"/>
        <v>14</v>
      </c>
      <c r="BL52" s="13">
        <f t="shared" si="20"/>
        <v>4.6669999999999998</v>
      </c>
      <c r="BM52" s="1"/>
    </row>
    <row r="53" spans="1:65" x14ac:dyDescent="0.3">
      <c r="A53" s="30">
        <v>137</v>
      </c>
      <c r="B53" s="67"/>
      <c r="C53">
        <v>1</v>
      </c>
      <c r="D53" s="67"/>
      <c r="E53" s="2">
        <v>1</v>
      </c>
      <c r="F53">
        <v>3</v>
      </c>
      <c r="G53">
        <v>4</v>
      </c>
      <c r="H53">
        <v>3</v>
      </c>
      <c r="I53">
        <v>2</v>
      </c>
      <c r="J53">
        <v>3</v>
      </c>
      <c r="K53">
        <v>2</v>
      </c>
      <c r="L53">
        <v>4</v>
      </c>
      <c r="M53">
        <v>3</v>
      </c>
      <c r="N53">
        <v>4</v>
      </c>
      <c r="O53">
        <v>4</v>
      </c>
      <c r="P53">
        <v>3</v>
      </c>
      <c r="Q53">
        <v>4</v>
      </c>
      <c r="R53">
        <v>2</v>
      </c>
      <c r="S53">
        <v>3</v>
      </c>
      <c r="T53">
        <v>2</v>
      </c>
      <c r="U53">
        <v>4</v>
      </c>
      <c r="V53">
        <v>2</v>
      </c>
      <c r="W53">
        <v>2</v>
      </c>
      <c r="X53">
        <v>2</v>
      </c>
      <c r="Y53">
        <v>4</v>
      </c>
      <c r="Z53">
        <v>2</v>
      </c>
      <c r="AA53">
        <v>4</v>
      </c>
      <c r="AB53" s="1"/>
      <c r="AC53" s="2">
        <f t="shared" si="11"/>
        <v>23</v>
      </c>
      <c r="AD53" s="3">
        <f t="shared" si="12"/>
        <v>3.8330000000000002</v>
      </c>
      <c r="AE53" s="1"/>
      <c r="AF53">
        <f t="shared" si="6"/>
        <v>23</v>
      </c>
      <c r="AG53">
        <f t="shared" si="7"/>
        <v>3.8330000000000002</v>
      </c>
      <c r="AJ53" s="1"/>
      <c r="AK53" s="2">
        <f t="shared" si="13"/>
        <v>43</v>
      </c>
      <c r="AL53" s="3">
        <f t="shared" si="14"/>
        <v>2.6880000000000002</v>
      </c>
      <c r="AM53" s="1"/>
      <c r="AN53">
        <f t="shared" si="8"/>
        <v>43</v>
      </c>
      <c r="AO53">
        <f t="shared" si="9"/>
        <v>2.6880000000000002</v>
      </c>
      <c r="AR53" s="1"/>
      <c r="AS53" s="2">
        <f t="shared" si="15"/>
        <v>66</v>
      </c>
      <c r="AT53" s="3">
        <f t="shared" si="16"/>
        <v>3</v>
      </c>
      <c r="AU53" s="1"/>
      <c r="AV53">
        <v>1</v>
      </c>
      <c r="AW53">
        <v>4</v>
      </c>
      <c r="AX53" s="1"/>
      <c r="AY53">
        <f t="shared" si="10"/>
        <v>4</v>
      </c>
      <c r="BA53" s="1"/>
      <c r="BB53">
        <f>LOOKUP(AV53,{1,2,3,4,5,6,11,15},{1,2,1,2,2,2,1,2})</f>
        <v>1</v>
      </c>
      <c r="BC53">
        <v>1</v>
      </c>
      <c r="BD53" s="3"/>
      <c r="BE53" s="2">
        <v>1</v>
      </c>
      <c r="BF53" s="2">
        <v>5</v>
      </c>
      <c r="BG53" s="2">
        <v>85</v>
      </c>
      <c r="BH53" s="2">
        <f t="shared" si="17"/>
        <v>4.25</v>
      </c>
      <c r="BI53" s="2">
        <v>85</v>
      </c>
      <c r="BJ53" s="13">
        <f t="shared" si="18"/>
        <v>4.25</v>
      </c>
      <c r="BK53" s="2">
        <f t="shared" si="19"/>
        <v>12.5</v>
      </c>
      <c r="BL53" s="13">
        <f t="shared" si="20"/>
        <v>4.1669999999999998</v>
      </c>
      <c r="BM53" s="1"/>
    </row>
    <row r="54" spans="1:65" x14ac:dyDescent="0.3">
      <c r="A54" s="30">
        <v>138</v>
      </c>
      <c r="B54" s="67"/>
      <c r="C54">
        <v>1</v>
      </c>
      <c r="D54" s="67"/>
      <c r="E54" s="2">
        <v>1</v>
      </c>
      <c r="F54">
        <v>4</v>
      </c>
      <c r="G54">
        <v>5</v>
      </c>
      <c r="H54">
        <v>4</v>
      </c>
      <c r="I54">
        <v>4</v>
      </c>
      <c r="J54">
        <v>4</v>
      </c>
      <c r="K54">
        <v>3</v>
      </c>
      <c r="L54">
        <v>5</v>
      </c>
      <c r="M54">
        <v>4</v>
      </c>
      <c r="N54">
        <v>5</v>
      </c>
      <c r="O54">
        <v>5</v>
      </c>
      <c r="P54">
        <v>4</v>
      </c>
      <c r="Q54">
        <v>5</v>
      </c>
      <c r="R54">
        <v>5</v>
      </c>
      <c r="S54">
        <v>5</v>
      </c>
      <c r="T54">
        <v>4</v>
      </c>
      <c r="U54">
        <v>4</v>
      </c>
      <c r="V54">
        <v>3</v>
      </c>
      <c r="W54">
        <v>3</v>
      </c>
      <c r="X54">
        <v>3</v>
      </c>
      <c r="Y54">
        <v>3</v>
      </c>
      <c r="Z54">
        <v>2</v>
      </c>
      <c r="AA54">
        <v>4</v>
      </c>
      <c r="AB54" s="1"/>
      <c r="AC54" s="2">
        <f t="shared" si="11"/>
        <v>29</v>
      </c>
      <c r="AD54" s="3">
        <f t="shared" si="12"/>
        <v>4.8330000000000002</v>
      </c>
      <c r="AE54" s="1"/>
      <c r="AF54">
        <f t="shared" si="6"/>
        <v>29</v>
      </c>
      <c r="AG54">
        <f t="shared" si="7"/>
        <v>4.8330000000000002</v>
      </c>
      <c r="AJ54" s="1"/>
      <c r="AK54" s="2">
        <f t="shared" si="13"/>
        <v>59</v>
      </c>
      <c r="AL54" s="3">
        <f t="shared" si="14"/>
        <v>3.6880000000000002</v>
      </c>
      <c r="AM54" s="1"/>
      <c r="AN54">
        <f t="shared" si="8"/>
        <v>59</v>
      </c>
      <c r="AO54">
        <f t="shared" si="9"/>
        <v>3.6880000000000002</v>
      </c>
      <c r="AR54" s="1"/>
      <c r="AS54" s="2">
        <f t="shared" si="15"/>
        <v>88</v>
      </c>
      <c r="AT54" s="3">
        <f t="shared" si="16"/>
        <v>4</v>
      </c>
      <c r="AU54" s="1"/>
      <c r="AV54">
        <v>1</v>
      </c>
      <c r="AW54">
        <v>5</v>
      </c>
      <c r="AX54" s="1"/>
      <c r="AY54">
        <f t="shared" si="10"/>
        <v>5</v>
      </c>
      <c r="BA54" s="1"/>
      <c r="BB54">
        <f>LOOKUP(AV54,{1,2,3,4,5,6,11,15},{1,2,1,2,2,2,1,2})</f>
        <v>1</v>
      </c>
      <c r="BC54">
        <v>1</v>
      </c>
      <c r="BD54" s="3"/>
      <c r="BE54" s="2">
        <v>1</v>
      </c>
      <c r="BF54" s="2">
        <v>5</v>
      </c>
      <c r="BG54" s="2">
        <v>100</v>
      </c>
      <c r="BH54" s="2">
        <f t="shared" si="17"/>
        <v>5</v>
      </c>
      <c r="BI54" s="2">
        <v>100</v>
      </c>
      <c r="BJ54" s="13">
        <f t="shared" si="18"/>
        <v>5</v>
      </c>
      <c r="BK54" s="2">
        <f t="shared" si="19"/>
        <v>15</v>
      </c>
      <c r="BL54" s="13">
        <f t="shared" si="20"/>
        <v>5</v>
      </c>
      <c r="BM54" s="1"/>
    </row>
    <row r="55" spans="1:65" x14ac:dyDescent="0.3">
      <c r="A55" s="30">
        <v>154</v>
      </c>
      <c r="B55" s="67"/>
      <c r="C55">
        <v>1</v>
      </c>
      <c r="D55" s="67"/>
      <c r="E55" s="2">
        <v>1</v>
      </c>
      <c r="F55">
        <v>2</v>
      </c>
      <c r="G55">
        <v>4</v>
      </c>
      <c r="H55">
        <v>2</v>
      </c>
      <c r="I55">
        <v>3</v>
      </c>
      <c r="J55">
        <v>3</v>
      </c>
      <c r="K55">
        <v>1</v>
      </c>
      <c r="L55">
        <v>4</v>
      </c>
      <c r="M55">
        <v>1</v>
      </c>
      <c r="N55">
        <v>3</v>
      </c>
      <c r="O55">
        <v>3</v>
      </c>
      <c r="P55">
        <v>1</v>
      </c>
      <c r="Q55">
        <v>3</v>
      </c>
      <c r="R55">
        <v>2</v>
      </c>
      <c r="S55">
        <v>4</v>
      </c>
      <c r="T55">
        <v>3</v>
      </c>
      <c r="U55">
        <v>2</v>
      </c>
      <c r="V55">
        <v>3</v>
      </c>
      <c r="W55">
        <v>2</v>
      </c>
      <c r="X55">
        <v>1</v>
      </c>
      <c r="Y55">
        <v>1</v>
      </c>
      <c r="Z55">
        <v>1</v>
      </c>
      <c r="AA55">
        <v>4</v>
      </c>
      <c r="AB55" s="1"/>
      <c r="AC55" s="2">
        <f t="shared" si="11"/>
        <v>20</v>
      </c>
      <c r="AD55" s="3">
        <f t="shared" si="12"/>
        <v>3.3330000000000002</v>
      </c>
      <c r="AE55" s="1"/>
      <c r="AF55">
        <f t="shared" si="6"/>
        <v>20</v>
      </c>
      <c r="AG55">
        <f t="shared" si="7"/>
        <v>3.3330000000000002</v>
      </c>
      <c r="AJ55" s="1"/>
      <c r="AK55" s="2">
        <f t="shared" si="13"/>
        <v>33</v>
      </c>
      <c r="AL55" s="3">
        <f t="shared" si="14"/>
        <v>2.0630000000000002</v>
      </c>
      <c r="AM55" s="1"/>
      <c r="AN55">
        <f t="shared" si="8"/>
        <v>33</v>
      </c>
      <c r="AO55">
        <f t="shared" si="9"/>
        <v>2.0630000000000002</v>
      </c>
      <c r="AR55" s="1"/>
      <c r="AS55" s="2">
        <f t="shared" si="15"/>
        <v>53</v>
      </c>
      <c r="AT55" s="3">
        <f t="shared" si="16"/>
        <v>2.4089999999999998</v>
      </c>
      <c r="AU55" s="1"/>
      <c r="AV55">
        <v>1</v>
      </c>
      <c r="AW55">
        <v>4</v>
      </c>
      <c r="AX55" s="1"/>
      <c r="AY55">
        <f t="shared" si="10"/>
        <v>4</v>
      </c>
      <c r="BA55" s="1"/>
      <c r="BB55">
        <f>LOOKUP(AV55,{1,2,3,4,5,6,11,15},{1,2,1,2,2,2,1,2})</f>
        <v>1</v>
      </c>
      <c r="BC55">
        <v>2</v>
      </c>
      <c r="BD55" s="3"/>
      <c r="BE55" s="2">
        <v>1</v>
      </c>
      <c r="BF55" s="2">
        <v>5</v>
      </c>
      <c r="BG55" s="2">
        <v>45</v>
      </c>
      <c r="BH55" s="2">
        <f t="shared" si="17"/>
        <v>2.25</v>
      </c>
      <c r="BI55" s="2">
        <v>85</v>
      </c>
      <c r="BJ55" s="13">
        <f t="shared" si="18"/>
        <v>4.25</v>
      </c>
      <c r="BK55" s="2">
        <f t="shared" si="19"/>
        <v>10.5</v>
      </c>
      <c r="BL55" s="13">
        <f t="shared" si="20"/>
        <v>3.5</v>
      </c>
      <c r="BM55" s="1"/>
    </row>
    <row r="56" spans="1:65" x14ac:dyDescent="0.3">
      <c r="A56" s="30">
        <v>156</v>
      </c>
      <c r="B56" s="67"/>
      <c r="C56">
        <v>1</v>
      </c>
      <c r="D56" s="67"/>
      <c r="E56" s="2">
        <v>1</v>
      </c>
      <c r="F56">
        <v>4</v>
      </c>
      <c r="G56">
        <v>5</v>
      </c>
      <c r="H56">
        <v>3</v>
      </c>
      <c r="I56">
        <v>3</v>
      </c>
      <c r="J56">
        <v>3</v>
      </c>
      <c r="K56">
        <v>2</v>
      </c>
      <c r="L56">
        <v>5</v>
      </c>
      <c r="M56">
        <v>2</v>
      </c>
      <c r="N56">
        <v>4</v>
      </c>
      <c r="O56">
        <v>3</v>
      </c>
      <c r="P56">
        <v>2</v>
      </c>
      <c r="Q56">
        <v>5</v>
      </c>
      <c r="R56">
        <v>2</v>
      </c>
      <c r="S56">
        <v>3</v>
      </c>
      <c r="T56">
        <v>2</v>
      </c>
      <c r="U56">
        <v>2</v>
      </c>
      <c r="V56">
        <v>2</v>
      </c>
      <c r="W56">
        <v>3</v>
      </c>
      <c r="X56">
        <v>2</v>
      </c>
      <c r="Y56">
        <v>2</v>
      </c>
      <c r="Z56">
        <v>2</v>
      </c>
      <c r="AA56">
        <v>3</v>
      </c>
      <c r="AB56" s="1"/>
      <c r="AC56" s="2">
        <f t="shared" si="11"/>
        <v>25</v>
      </c>
      <c r="AD56" s="3">
        <f t="shared" si="12"/>
        <v>4.1669999999999998</v>
      </c>
      <c r="AE56" s="1"/>
      <c r="AF56">
        <f t="shared" si="6"/>
        <v>25</v>
      </c>
      <c r="AG56">
        <f t="shared" si="7"/>
        <v>4.1669999999999998</v>
      </c>
      <c r="AJ56" s="1"/>
      <c r="AK56" s="2">
        <f t="shared" si="13"/>
        <v>39</v>
      </c>
      <c r="AL56" s="3">
        <f t="shared" si="14"/>
        <v>2.4380000000000002</v>
      </c>
      <c r="AM56" s="1"/>
      <c r="AN56">
        <f t="shared" si="8"/>
        <v>39</v>
      </c>
      <c r="AO56">
        <f t="shared" si="9"/>
        <v>2.4380000000000002</v>
      </c>
      <c r="AR56" s="1"/>
      <c r="AS56" s="2">
        <f t="shared" si="15"/>
        <v>64</v>
      </c>
      <c r="AT56" s="3">
        <f t="shared" si="16"/>
        <v>2.9089999999999998</v>
      </c>
      <c r="AU56" s="1"/>
      <c r="AV56">
        <v>1</v>
      </c>
      <c r="AW56">
        <v>5</v>
      </c>
      <c r="AX56" s="1"/>
      <c r="AY56">
        <f t="shared" si="10"/>
        <v>5</v>
      </c>
      <c r="BA56" s="1"/>
      <c r="BB56">
        <f>LOOKUP(AV56,{1,2,3,4,5,6,11,15},{1,2,1,2,2,2,1,2})</f>
        <v>1</v>
      </c>
      <c r="BC56">
        <v>2</v>
      </c>
      <c r="BD56" s="3"/>
      <c r="BE56" s="2">
        <v>2</v>
      </c>
      <c r="BF56" s="2">
        <v>6</v>
      </c>
      <c r="BG56" s="2">
        <v>75</v>
      </c>
      <c r="BH56" s="2">
        <f t="shared" si="17"/>
        <v>3.75</v>
      </c>
      <c r="BI56" s="2">
        <v>100</v>
      </c>
      <c r="BJ56" s="13">
        <f t="shared" si="18"/>
        <v>5</v>
      </c>
      <c r="BK56" s="2">
        <f t="shared" si="19"/>
        <v>13.75</v>
      </c>
      <c r="BL56" s="13">
        <f t="shared" si="20"/>
        <v>4.5830000000000002</v>
      </c>
      <c r="BM56" s="1"/>
    </row>
    <row r="57" spans="1:65" x14ac:dyDescent="0.3">
      <c r="A57" s="30">
        <v>157</v>
      </c>
      <c r="B57" s="67"/>
      <c r="C57">
        <v>1</v>
      </c>
      <c r="D57" s="67"/>
      <c r="E57" s="2">
        <v>1</v>
      </c>
      <c r="F57">
        <v>3</v>
      </c>
      <c r="G57">
        <v>4</v>
      </c>
      <c r="H57">
        <v>3</v>
      </c>
      <c r="I57">
        <v>3</v>
      </c>
      <c r="J57">
        <v>3</v>
      </c>
      <c r="K57">
        <v>2</v>
      </c>
      <c r="L57">
        <v>3</v>
      </c>
      <c r="M57">
        <v>2</v>
      </c>
      <c r="N57">
        <v>2</v>
      </c>
      <c r="O57">
        <v>4</v>
      </c>
      <c r="P57">
        <v>2</v>
      </c>
      <c r="Q57">
        <v>5</v>
      </c>
      <c r="R57">
        <v>2</v>
      </c>
      <c r="S57">
        <v>3</v>
      </c>
      <c r="T57">
        <v>3</v>
      </c>
      <c r="U57">
        <v>2</v>
      </c>
      <c r="V57">
        <v>2</v>
      </c>
      <c r="W57">
        <v>1</v>
      </c>
      <c r="X57">
        <v>2</v>
      </c>
      <c r="Y57">
        <v>1</v>
      </c>
      <c r="Z57">
        <v>1</v>
      </c>
      <c r="AA57">
        <v>3</v>
      </c>
      <c r="AB57" s="1"/>
      <c r="AC57" s="2">
        <f t="shared" si="11"/>
        <v>21</v>
      </c>
      <c r="AD57" s="3">
        <f t="shared" si="12"/>
        <v>3.5</v>
      </c>
      <c r="AE57" s="1"/>
      <c r="AF57">
        <f t="shared" si="6"/>
        <v>21</v>
      </c>
      <c r="AG57">
        <f t="shared" si="7"/>
        <v>3.5</v>
      </c>
      <c r="AJ57" s="1"/>
      <c r="AK57" s="2">
        <f t="shared" si="13"/>
        <v>35</v>
      </c>
      <c r="AL57" s="3">
        <f t="shared" si="14"/>
        <v>2.1880000000000002</v>
      </c>
      <c r="AM57" s="1"/>
      <c r="AN57">
        <f t="shared" si="8"/>
        <v>35</v>
      </c>
      <c r="AO57">
        <f t="shared" si="9"/>
        <v>2.1880000000000002</v>
      </c>
      <c r="AR57" s="1"/>
      <c r="AS57" s="2">
        <f t="shared" si="15"/>
        <v>56</v>
      </c>
      <c r="AT57" s="3">
        <f t="shared" si="16"/>
        <v>2.5449999999999999</v>
      </c>
      <c r="AU57" s="1"/>
      <c r="AV57">
        <v>1</v>
      </c>
      <c r="AW57">
        <v>4</v>
      </c>
      <c r="AX57" s="1"/>
      <c r="AY57">
        <f t="shared" si="10"/>
        <v>4</v>
      </c>
      <c r="BA57" s="1"/>
      <c r="BB57">
        <f>LOOKUP(AV57,{1,2,3,4,5,6,11,15},{1,2,1,2,2,2,1,2})</f>
        <v>1</v>
      </c>
      <c r="BC57">
        <v>2</v>
      </c>
      <c r="BD57" s="3"/>
      <c r="BE57" s="2">
        <v>1</v>
      </c>
      <c r="BF57" s="2">
        <v>2</v>
      </c>
      <c r="BG57" s="2">
        <v>80</v>
      </c>
      <c r="BH57" s="2">
        <f t="shared" si="17"/>
        <v>4</v>
      </c>
      <c r="BI57" s="2">
        <v>100</v>
      </c>
      <c r="BJ57" s="13">
        <f t="shared" si="18"/>
        <v>5</v>
      </c>
      <c r="BK57" s="2">
        <f t="shared" si="19"/>
        <v>13</v>
      </c>
      <c r="BL57" s="13">
        <f t="shared" si="20"/>
        <v>4.3330000000000002</v>
      </c>
      <c r="BM57" s="1"/>
    </row>
    <row r="58" spans="1:65" x14ac:dyDescent="0.3">
      <c r="A58" s="30">
        <v>158</v>
      </c>
      <c r="B58" s="67"/>
      <c r="C58">
        <v>1</v>
      </c>
      <c r="D58" s="67"/>
      <c r="E58" s="32">
        <v>1</v>
      </c>
      <c r="F58" s="31">
        <v>4</v>
      </c>
      <c r="G58" s="31">
        <v>5</v>
      </c>
      <c r="H58" s="31">
        <v>2</v>
      </c>
      <c r="I58" s="31">
        <v>2</v>
      </c>
      <c r="J58" s="31">
        <v>4</v>
      </c>
      <c r="K58" s="31">
        <v>1</v>
      </c>
      <c r="L58" s="31">
        <v>5</v>
      </c>
      <c r="M58" s="31">
        <v>2</v>
      </c>
      <c r="N58" s="31">
        <v>5</v>
      </c>
      <c r="O58" s="31">
        <v>5</v>
      </c>
      <c r="P58" s="31">
        <v>2</v>
      </c>
      <c r="Q58" s="31">
        <v>5</v>
      </c>
      <c r="R58" s="31">
        <v>3</v>
      </c>
      <c r="S58" s="31">
        <v>5</v>
      </c>
      <c r="T58" s="31">
        <v>2</v>
      </c>
      <c r="U58" s="31">
        <v>2</v>
      </c>
      <c r="V58" s="31">
        <v>2</v>
      </c>
      <c r="W58" s="31">
        <v>2</v>
      </c>
      <c r="X58" s="31">
        <v>1</v>
      </c>
      <c r="Y58" s="31">
        <v>3</v>
      </c>
      <c r="Z58" s="31">
        <v>1</v>
      </c>
      <c r="AA58" s="31" t="s">
        <v>668</v>
      </c>
      <c r="AB58" s="1"/>
      <c r="AC58" s="32">
        <f t="shared" si="11"/>
        <v>29</v>
      </c>
      <c r="AD58" s="33">
        <f t="shared" si="12"/>
        <v>4.8330000000000002</v>
      </c>
      <c r="AE58" s="1"/>
      <c r="AF58" s="31">
        <f t="shared" si="6"/>
        <v>29</v>
      </c>
      <c r="AG58" s="31">
        <f t="shared" si="7"/>
        <v>4.8330000000000002</v>
      </c>
      <c r="AH58" s="31"/>
      <c r="AI58" s="31"/>
      <c r="AJ58" s="1"/>
      <c r="AK58" s="32">
        <f t="shared" si="13"/>
        <v>34</v>
      </c>
      <c r="AL58" s="33">
        <f t="shared" si="14"/>
        <v>2.125</v>
      </c>
      <c r="AM58" s="1"/>
      <c r="AN58" s="31">
        <f t="shared" si="8"/>
        <v>34</v>
      </c>
      <c r="AO58" s="31">
        <f t="shared" si="9"/>
        <v>2.125</v>
      </c>
      <c r="AP58" s="31"/>
      <c r="AQ58" s="31"/>
      <c r="AR58" s="1"/>
      <c r="AS58" s="32">
        <f t="shared" si="15"/>
        <v>63</v>
      </c>
      <c r="AT58" s="33">
        <f t="shared" si="16"/>
        <v>2.8639999999999999</v>
      </c>
      <c r="AU58" s="1"/>
      <c r="AV58">
        <v>1</v>
      </c>
      <c r="AW58">
        <v>5</v>
      </c>
      <c r="AX58" s="1"/>
      <c r="AY58">
        <f t="shared" si="10"/>
        <v>5</v>
      </c>
      <c r="BA58" s="1"/>
      <c r="BB58">
        <f>LOOKUP(AV58,{1,2,3,4,5,6,11,15},{1,2,1,2,2,2,1,2})</f>
        <v>1</v>
      </c>
      <c r="BC58">
        <v>2</v>
      </c>
      <c r="BD58" s="3"/>
      <c r="BE58" s="2">
        <v>4</v>
      </c>
      <c r="BF58" s="2">
        <v>10</v>
      </c>
      <c r="BG58" s="2">
        <v>60</v>
      </c>
      <c r="BH58" s="2">
        <f t="shared" si="17"/>
        <v>3</v>
      </c>
      <c r="BI58" s="2">
        <v>30</v>
      </c>
      <c r="BJ58" s="13">
        <f t="shared" si="18"/>
        <v>1.5</v>
      </c>
      <c r="BK58" s="2">
        <f t="shared" si="19"/>
        <v>9.5</v>
      </c>
      <c r="BL58" s="13">
        <f t="shared" si="20"/>
        <v>3.1669999999999998</v>
      </c>
      <c r="BM58" s="1"/>
    </row>
    <row r="59" spans="1:65" x14ac:dyDescent="0.3">
      <c r="A59" s="30">
        <v>159</v>
      </c>
      <c r="B59" s="67"/>
      <c r="C59">
        <v>1</v>
      </c>
      <c r="D59" s="67"/>
      <c r="E59" s="2">
        <v>1</v>
      </c>
      <c r="F59">
        <v>3</v>
      </c>
      <c r="G59">
        <v>4</v>
      </c>
      <c r="H59">
        <v>3</v>
      </c>
      <c r="I59">
        <v>1</v>
      </c>
      <c r="J59">
        <v>4</v>
      </c>
      <c r="K59">
        <v>1</v>
      </c>
      <c r="L59">
        <v>4</v>
      </c>
      <c r="M59">
        <v>2</v>
      </c>
      <c r="N59">
        <v>5</v>
      </c>
      <c r="O59">
        <v>4</v>
      </c>
      <c r="P59">
        <v>2</v>
      </c>
      <c r="Q59">
        <v>5</v>
      </c>
      <c r="R59">
        <v>3</v>
      </c>
      <c r="S59">
        <v>4</v>
      </c>
      <c r="T59">
        <v>3</v>
      </c>
      <c r="U59">
        <v>3</v>
      </c>
      <c r="V59">
        <v>4</v>
      </c>
      <c r="W59">
        <v>3</v>
      </c>
      <c r="X59">
        <v>3</v>
      </c>
      <c r="Y59">
        <v>2</v>
      </c>
      <c r="Z59">
        <v>1</v>
      </c>
      <c r="AA59">
        <v>4</v>
      </c>
      <c r="AB59" s="1"/>
      <c r="AC59" s="2">
        <f t="shared" si="11"/>
        <v>26</v>
      </c>
      <c r="AD59" s="3">
        <f t="shared" si="12"/>
        <v>4.3330000000000002</v>
      </c>
      <c r="AE59" s="1"/>
      <c r="AF59">
        <f t="shared" si="6"/>
        <v>26</v>
      </c>
      <c r="AG59">
        <f t="shared" si="7"/>
        <v>4.3330000000000002</v>
      </c>
      <c r="AJ59" s="1"/>
      <c r="AK59" s="2">
        <f t="shared" si="13"/>
        <v>42</v>
      </c>
      <c r="AL59" s="3">
        <f t="shared" si="14"/>
        <v>2.625</v>
      </c>
      <c r="AM59" s="1"/>
      <c r="AN59">
        <f t="shared" si="8"/>
        <v>42</v>
      </c>
      <c r="AO59">
        <f t="shared" si="9"/>
        <v>2.625</v>
      </c>
      <c r="AR59" s="1"/>
      <c r="AS59" s="2">
        <f t="shared" si="15"/>
        <v>68</v>
      </c>
      <c r="AT59" s="3">
        <f t="shared" si="16"/>
        <v>3.0910000000000002</v>
      </c>
      <c r="AU59" s="1"/>
      <c r="AV59">
        <v>1</v>
      </c>
      <c r="AW59">
        <v>4</v>
      </c>
      <c r="AX59" s="1"/>
      <c r="AY59">
        <f t="shared" si="10"/>
        <v>4</v>
      </c>
      <c r="BA59" s="1"/>
      <c r="BB59">
        <f>LOOKUP(AV59,{1,2,3,4,5,6,11,15},{1,2,1,2,2,2,1,2})</f>
        <v>1</v>
      </c>
      <c r="BC59">
        <v>2</v>
      </c>
      <c r="BD59" s="3"/>
      <c r="BE59" s="2">
        <v>1</v>
      </c>
      <c r="BF59" s="2">
        <v>5</v>
      </c>
      <c r="BG59" s="2">
        <v>80</v>
      </c>
      <c r="BH59" s="2">
        <f t="shared" si="17"/>
        <v>4</v>
      </c>
      <c r="BI59" s="2">
        <v>90</v>
      </c>
      <c r="BJ59" s="13">
        <f t="shared" si="18"/>
        <v>4.5</v>
      </c>
      <c r="BK59" s="2">
        <f t="shared" si="19"/>
        <v>12.5</v>
      </c>
      <c r="BL59" s="13">
        <f t="shared" si="20"/>
        <v>4.1669999999999998</v>
      </c>
      <c r="BM59" s="1"/>
    </row>
    <row r="60" spans="1:65" x14ac:dyDescent="0.3">
      <c r="A60" s="30">
        <v>160</v>
      </c>
      <c r="B60" s="67"/>
      <c r="C60">
        <v>1</v>
      </c>
      <c r="D60" s="67"/>
      <c r="E60" s="2">
        <v>1</v>
      </c>
      <c r="F60">
        <v>2</v>
      </c>
      <c r="G60">
        <v>4</v>
      </c>
      <c r="H60">
        <v>2</v>
      </c>
      <c r="I60">
        <v>2</v>
      </c>
      <c r="J60">
        <v>2</v>
      </c>
      <c r="K60">
        <v>2</v>
      </c>
      <c r="L60">
        <v>4</v>
      </c>
      <c r="M60">
        <v>2</v>
      </c>
      <c r="N60">
        <v>4</v>
      </c>
      <c r="O60">
        <v>4</v>
      </c>
      <c r="P60">
        <v>2</v>
      </c>
      <c r="Q60">
        <v>5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 s="1"/>
      <c r="AC60" s="2">
        <f t="shared" si="11"/>
        <v>23</v>
      </c>
      <c r="AD60" s="3">
        <f t="shared" si="12"/>
        <v>3.8330000000000002</v>
      </c>
      <c r="AE60" s="1"/>
      <c r="AF60">
        <f t="shared" si="6"/>
        <v>23</v>
      </c>
      <c r="AG60">
        <f t="shared" si="7"/>
        <v>3.8330000000000002</v>
      </c>
      <c r="AJ60" s="1"/>
      <c r="AK60" s="2">
        <f t="shared" si="13"/>
        <v>32</v>
      </c>
      <c r="AL60" s="3">
        <f t="shared" si="14"/>
        <v>2</v>
      </c>
      <c r="AM60" s="1"/>
      <c r="AN60">
        <f t="shared" si="8"/>
        <v>32</v>
      </c>
      <c r="AO60">
        <f t="shared" si="9"/>
        <v>2</v>
      </c>
      <c r="AR60" s="1"/>
      <c r="AS60" s="2">
        <f t="shared" si="15"/>
        <v>55</v>
      </c>
      <c r="AT60" s="3">
        <f t="shared" si="16"/>
        <v>2.5</v>
      </c>
      <c r="AU60" s="1"/>
      <c r="AV60">
        <v>1</v>
      </c>
      <c r="AW60">
        <v>4</v>
      </c>
      <c r="AX60" s="1"/>
      <c r="AY60">
        <f t="shared" si="10"/>
        <v>4</v>
      </c>
      <c r="BA60" s="1"/>
      <c r="BB60">
        <f>LOOKUP(AV60,{1,2,3,4,5,6,11,15},{1,2,1,2,2,2,1,2})</f>
        <v>1</v>
      </c>
      <c r="BC60">
        <v>2</v>
      </c>
      <c r="BD60" s="3"/>
      <c r="BE60" s="2">
        <v>1</v>
      </c>
      <c r="BF60" s="2">
        <v>5</v>
      </c>
      <c r="BG60" s="2">
        <v>10</v>
      </c>
      <c r="BH60" s="2">
        <f t="shared" si="17"/>
        <v>0.5</v>
      </c>
      <c r="BI60" s="2">
        <v>40</v>
      </c>
      <c r="BJ60" s="13">
        <f t="shared" si="18"/>
        <v>2</v>
      </c>
      <c r="BK60" s="2">
        <f t="shared" si="19"/>
        <v>6.5</v>
      </c>
      <c r="BL60" s="13">
        <f t="shared" si="20"/>
        <v>2.1669999999999998</v>
      </c>
      <c r="BM60" s="1"/>
    </row>
    <row r="61" spans="1:65" x14ac:dyDescent="0.3">
      <c r="A61" s="30">
        <v>161</v>
      </c>
      <c r="B61" s="67"/>
      <c r="C61">
        <v>1</v>
      </c>
      <c r="D61" s="67"/>
      <c r="E61" s="2">
        <v>1</v>
      </c>
      <c r="F61">
        <v>4</v>
      </c>
      <c r="G61">
        <v>4</v>
      </c>
      <c r="H61">
        <v>3</v>
      </c>
      <c r="I61">
        <v>3</v>
      </c>
      <c r="J61">
        <v>4</v>
      </c>
      <c r="K61">
        <v>2</v>
      </c>
      <c r="L61">
        <v>4</v>
      </c>
      <c r="M61">
        <v>3</v>
      </c>
      <c r="N61">
        <v>4</v>
      </c>
      <c r="O61">
        <v>4</v>
      </c>
      <c r="P61">
        <v>3</v>
      </c>
      <c r="Q61">
        <v>5</v>
      </c>
      <c r="R61">
        <v>2</v>
      </c>
      <c r="S61">
        <v>4</v>
      </c>
      <c r="T61">
        <v>3</v>
      </c>
      <c r="U61">
        <v>3</v>
      </c>
      <c r="V61">
        <v>3</v>
      </c>
      <c r="W61">
        <v>3</v>
      </c>
      <c r="X61">
        <v>3</v>
      </c>
      <c r="Y61">
        <v>4</v>
      </c>
      <c r="Z61">
        <v>2</v>
      </c>
      <c r="AA61">
        <v>4</v>
      </c>
      <c r="AB61" s="1"/>
      <c r="AC61" s="2">
        <f t="shared" si="11"/>
        <v>25</v>
      </c>
      <c r="AD61" s="3">
        <f t="shared" si="12"/>
        <v>4.1669999999999998</v>
      </c>
      <c r="AE61" s="1"/>
      <c r="AF61">
        <f t="shared" si="6"/>
        <v>25</v>
      </c>
      <c r="AG61">
        <f t="shared" si="7"/>
        <v>4.1669999999999998</v>
      </c>
      <c r="AJ61" s="1"/>
      <c r="AK61" s="2">
        <f t="shared" si="13"/>
        <v>49</v>
      </c>
      <c r="AL61" s="3">
        <f t="shared" si="14"/>
        <v>3.0630000000000002</v>
      </c>
      <c r="AM61" s="1"/>
      <c r="AN61">
        <f>AK61</f>
        <v>49</v>
      </c>
      <c r="AO61">
        <f t="shared" si="9"/>
        <v>3.0630000000000002</v>
      </c>
      <c r="AR61" s="1"/>
      <c r="AS61" s="2">
        <f t="shared" si="15"/>
        <v>74</v>
      </c>
      <c r="AT61" s="3">
        <f t="shared" si="16"/>
        <v>3.3639999999999999</v>
      </c>
      <c r="AU61" s="1"/>
      <c r="AV61">
        <v>1</v>
      </c>
      <c r="AW61">
        <v>4</v>
      </c>
      <c r="AX61" s="1"/>
      <c r="AY61">
        <f>AW61</f>
        <v>4</v>
      </c>
      <c r="BA61" s="1"/>
      <c r="BB61">
        <f>LOOKUP(AV61,{1,2,3,4,5,6,11,15},{1,2,1,2,2,2,1,2})</f>
        <v>1</v>
      </c>
      <c r="BC61">
        <v>2</v>
      </c>
      <c r="BD61" s="3"/>
      <c r="BE61" s="2">
        <v>1</v>
      </c>
      <c r="BF61" s="2">
        <v>6</v>
      </c>
      <c r="BG61" s="2">
        <v>80</v>
      </c>
      <c r="BH61" s="2">
        <f t="shared" si="17"/>
        <v>4</v>
      </c>
      <c r="BI61" s="2">
        <v>80</v>
      </c>
      <c r="BJ61" s="13">
        <f t="shared" si="18"/>
        <v>4</v>
      </c>
      <c r="BK61" s="2">
        <f t="shared" si="19"/>
        <v>12</v>
      </c>
      <c r="BL61" s="13">
        <f t="shared" si="20"/>
        <v>4</v>
      </c>
      <c r="BM61" s="1"/>
    </row>
    <row r="62" spans="1:65" x14ac:dyDescent="0.3">
      <c r="A62" s="30">
        <v>60</v>
      </c>
      <c r="B62" s="67"/>
      <c r="C62">
        <v>2</v>
      </c>
      <c r="D62" s="67"/>
      <c r="E62" s="2">
        <v>1</v>
      </c>
      <c r="F62">
        <v>2</v>
      </c>
      <c r="G62">
        <v>4</v>
      </c>
      <c r="H62">
        <v>3</v>
      </c>
      <c r="I62">
        <v>1</v>
      </c>
      <c r="J62">
        <v>4</v>
      </c>
      <c r="K62">
        <v>2</v>
      </c>
      <c r="L62">
        <v>5</v>
      </c>
      <c r="M62">
        <v>3</v>
      </c>
      <c r="N62">
        <v>4</v>
      </c>
      <c r="O62">
        <v>5</v>
      </c>
      <c r="P62">
        <v>2</v>
      </c>
      <c r="Q62">
        <v>5</v>
      </c>
      <c r="R62">
        <v>2</v>
      </c>
      <c r="S62">
        <v>3</v>
      </c>
      <c r="T62">
        <v>3</v>
      </c>
      <c r="U62">
        <v>3</v>
      </c>
      <c r="V62">
        <v>1</v>
      </c>
      <c r="W62">
        <v>1</v>
      </c>
      <c r="X62">
        <v>1</v>
      </c>
      <c r="Y62">
        <v>1</v>
      </c>
      <c r="Z62">
        <v>1</v>
      </c>
      <c r="AA62">
        <v>2</v>
      </c>
      <c r="AB62" s="1"/>
      <c r="AC62" s="2">
        <f t="shared" si="11"/>
        <v>27</v>
      </c>
      <c r="AD62" s="3">
        <f t="shared" si="12"/>
        <v>4.5</v>
      </c>
      <c r="AE62" s="1"/>
      <c r="AH62">
        <f>AC62</f>
        <v>27</v>
      </c>
      <c r="AI62">
        <f>AD62</f>
        <v>4.5</v>
      </c>
      <c r="AJ62" s="1"/>
      <c r="AK62" s="2">
        <f t="shared" si="13"/>
        <v>31</v>
      </c>
      <c r="AL62" s="3">
        <f t="shared" si="14"/>
        <v>1.9379999999999999</v>
      </c>
      <c r="AM62" s="1"/>
      <c r="AP62">
        <f>AK62</f>
        <v>31</v>
      </c>
      <c r="AQ62">
        <f>AL62</f>
        <v>1.9379999999999999</v>
      </c>
      <c r="AR62" s="1"/>
      <c r="AS62" s="2">
        <f t="shared" si="15"/>
        <v>58</v>
      </c>
      <c r="AT62" s="3">
        <f t="shared" si="16"/>
        <v>2.6360000000000001</v>
      </c>
      <c r="AU62" s="1"/>
      <c r="AV62">
        <v>2</v>
      </c>
      <c r="AW62">
        <v>3</v>
      </c>
      <c r="AX62" s="1"/>
      <c r="AZ62">
        <f>AW62</f>
        <v>3</v>
      </c>
      <c r="BA62" s="1"/>
      <c r="BB62">
        <f>LOOKUP(AV62,{1,2,3,4,5,6,11,15},{1,2,1,2,2,2,1,2})</f>
        <v>2</v>
      </c>
      <c r="BC62">
        <v>1</v>
      </c>
      <c r="BD62" s="3"/>
      <c r="BE62" s="32" t="s">
        <v>668</v>
      </c>
      <c r="BF62" s="32" t="s">
        <v>668</v>
      </c>
      <c r="BG62" s="32" t="s">
        <v>668</v>
      </c>
      <c r="BH62" s="32" t="s">
        <v>668</v>
      </c>
      <c r="BI62" s="32" t="s">
        <v>668</v>
      </c>
      <c r="BJ62" s="49" t="s">
        <v>668</v>
      </c>
      <c r="BK62" s="32" t="s">
        <v>668</v>
      </c>
      <c r="BL62" s="49" t="s">
        <v>668</v>
      </c>
      <c r="BM62" s="1"/>
    </row>
    <row r="63" spans="1:65" x14ac:dyDescent="0.3">
      <c r="A63" s="30">
        <v>62</v>
      </c>
      <c r="B63" s="67"/>
      <c r="C63">
        <v>2</v>
      </c>
      <c r="D63" s="67"/>
      <c r="E63" s="2">
        <v>1</v>
      </c>
      <c r="F63">
        <v>4</v>
      </c>
      <c r="G63">
        <v>5</v>
      </c>
      <c r="H63">
        <v>3</v>
      </c>
      <c r="I63">
        <v>2</v>
      </c>
      <c r="J63">
        <v>3</v>
      </c>
      <c r="K63">
        <v>1</v>
      </c>
      <c r="L63">
        <v>4</v>
      </c>
      <c r="M63">
        <v>3</v>
      </c>
      <c r="N63">
        <v>5</v>
      </c>
      <c r="O63">
        <v>4</v>
      </c>
      <c r="P63">
        <v>1</v>
      </c>
      <c r="Q63">
        <v>5</v>
      </c>
      <c r="R63">
        <v>2</v>
      </c>
      <c r="S63">
        <v>3</v>
      </c>
      <c r="T63">
        <v>3</v>
      </c>
      <c r="U63">
        <v>1</v>
      </c>
      <c r="V63">
        <v>3</v>
      </c>
      <c r="W63">
        <v>2</v>
      </c>
      <c r="X63">
        <v>2</v>
      </c>
      <c r="Y63">
        <v>3</v>
      </c>
      <c r="Z63">
        <v>1</v>
      </c>
      <c r="AA63">
        <v>2</v>
      </c>
      <c r="AB63" s="1"/>
      <c r="AC63" s="2">
        <f t="shared" si="11"/>
        <v>26</v>
      </c>
      <c r="AD63" s="3">
        <f t="shared" si="12"/>
        <v>4.3330000000000002</v>
      </c>
      <c r="AE63" s="1"/>
      <c r="AH63">
        <f t="shared" ref="AH63:AH83" si="21">AC63</f>
        <v>26</v>
      </c>
      <c r="AI63">
        <f t="shared" ref="AI63:AI83" si="22">AD63</f>
        <v>4.3330000000000002</v>
      </c>
      <c r="AJ63" s="1"/>
      <c r="AK63" s="2">
        <f t="shared" si="13"/>
        <v>36</v>
      </c>
      <c r="AL63" s="3">
        <f t="shared" si="14"/>
        <v>2.25</v>
      </c>
      <c r="AM63" s="1"/>
      <c r="AP63">
        <f t="shared" ref="AP63:AP83" si="23">AK63</f>
        <v>36</v>
      </c>
      <c r="AQ63">
        <f t="shared" ref="AQ63:AQ83" si="24">AL63</f>
        <v>2.25</v>
      </c>
      <c r="AR63" s="1"/>
      <c r="AS63" s="2">
        <f t="shared" si="15"/>
        <v>62</v>
      </c>
      <c r="AT63" s="3">
        <f t="shared" si="16"/>
        <v>2.8180000000000001</v>
      </c>
      <c r="AU63" s="1"/>
      <c r="AV63">
        <v>2</v>
      </c>
      <c r="AW63">
        <v>3</v>
      </c>
      <c r="AX63" s="1"/>
      <c r="AZ63">
        <f t="shared" ref="AZ63:AZ83" si="25">AW63</f>
        <v>3</v>
      </c>
      <c r="BA63" s="1"/>
      <c r="BB63">
        <f>LOOKUP(AV63,{1,2,3,4,5,6,11,15},{1,2,1,2,2,2,1,2})</f>
        <v>2</v>
      </c>
      <c r="BC63">
        <v>1</v>
      </c>
      <c r="BD63" s="3"/>
      <c r="BE63" s="32" t="s">
        <v>668</v>
      </c>
      <c r="BF63" s="32" t="s">
        <v>668</v>
      </c>
      <c r="BG63" s="32" t="s">
        <v>668</v>
      </c>
      <c r="BH63" s="32" t="s">
        <v>668</v>
      </c>
      <c r="BI63" s="32" t="s">
        <v>668</v>
      </c>
      <c r="BJ63" s="49" t="s">
        <v>668</v>
      </c>
      <c r="BK63" s="32" t="s">
        <v>668</v>
      </c>
      <c r="BL63" s="49" t="s">
        <v>668</v>
      </c>
      <c r="BM63" s="1"/>
    </row>
    <row r="64" spans="1:65" x14ac:dyDescent="0.3">
      <c r="A64" s="30">
        <v>63</v>
      </c>
      <c r="B64" s="67"/>
      <c r="C64">
        <v>2</v>
      </c>
      <c r="D64" s="67"/>
      <c r="E64" s="2">
        <v>1</v>
      </c>
      <c r="F64">
        <v>4</v>
      </c>
      <c r="G64">
        <v>5</v>
      </c>
      <c r="H64">
        <v>3</v>
      </c>
      <c r="I64">
        <v>2</v>
      </c>
      <c r="J64">
        <v>3</v>
      </c>
      <c r="K64">
        <v>1</v>
      </c>
      <c r="L64">
        <v>4</v>
      </c>
      <c r="M64">
        <v>3</v>
      </c>
      <c r="N64">
        <v>5</v>
      </c>
      <c r="O64">
        <v>4</v>
      </c>
      <c r="P64">
        <v>1</v>
      </c>
      <c r="Q64">
        <v>5</v>
      </c>
      <c r="R64">
        <v>2</v>
      </c>
      <c r="S64">
        <v>3</v>
      </c>
      <c r="T64">
        <v>3</v>
      </c>
      <c r="U64">
        <v>1</v>
      </c>
      <c r="V64">
        <v>3</v>
      </c>
      <c r="W64">
        <v>2</v>
      </c>
      <c r="X64">
        <v>2</v>
      </c>
      <c r="Y64">
        <v>3</v>
      </c>
      <c r="Z64">
        <v>1</v>
      </c>
      <c r="AA64">
        <v>2</v>
      </c>
      <c r="AB64" s="1"/>
      <c r="AC64" s="2">
        <f t="shared" si="11"/>
        <v>26</v>
      </c>
      <c r="AD64" s="3">
        <f t="shared" si="12"/>
        <v>4.3330000000000002</v>
      </c>
      <c r="AE64" s="1"/>
      <c r="AH64">
        <f t="shared" si="21"/>
        <v>26</v>
      </c>
      <c r="AI64">
        <f t="shared" si="22"/>
        <v>4.3330000000000002</v>
      </c>
      <c r="AJ64" s="1"/>
      <c r="AK64" s="2">
        <f t="shared" si="13"/>
        <v>36</v>
      </c>
      <c r="AL64" s="3">
        <f t="shared" si="14"/>
        <v>2.25</v>
      </c>
      <c r="AM64" s="1"/>
      <c r="AP64">
        <f t="shared" si="23"/>
        <v>36</v>
      </c>
      <c r="AQ64">
        <f t="shared" si="24"/>
        <v>2.25</v>
      </c>
      <c r="AR64" s="1"/>
      <c r="AS64" s="2">
        <f t="shared" si="15"/>
        <v>62</v>
      </c>
      <c r="AT64" s="3">
        <f t="shared" si="16"/>
        <v>2.8180000000000001</v>
      </c>
      <c r="AU64" s="1"/>
      <c r="AV64">
        <v>2</v>
      </c>
      <c r="AW64">
        <v>3</v>
      </c>
      <c r="AX64" s="1"/>
      <c r="AZ64">
        <f t="shared" si="25"/>
        <v>3</v>
      </c>
      <c r="BA64" s="1"/>
      <c r="BB64">
        <f>LOOKUP(AV64,{1,2,3,4,5,6,11,15},{1,2,1,2,2,2,1,2})</f>
        <v>2</v>
      </c>
      <c r="BC64">
        <v>1</v>
      </c>
      <c r="BD64" s="3"/>
      <c r="BE64" s="32" t="s">
        <v>668</v>
      </c>
      <c r="BF64" s="32" t="s">
        <v>668</v>
      </c>
      <c r="BG64" s="32" t="s">
        <v>668</v>
      </c>
      <c r="BH64" s="32" t="s">
        <v>668</v>
      </c>
      <c r="BI64" s="32" t="s">
        <v>668</v>
      </c>
      <c r="BJ64" s="49" t="s">
        <v>668</v>
      </c>
      <c r="BK64" s="32" t="s">
        <v>668</v>
      </c>
      <c r="BL64" s="49" t="s">
        <v>668</v>
      </c>
      <c r="BM64" s="1"/>
    </row>
    <row r="65" spans="1:65" x14ac:dyDescent="0.3">
      <c r="A65" s="30">
        <v>64</v>
      </c>
      <c r="B65" s="67"/>
      <c r="C65">
        <v>2</v>
      </c>
      <c r="D65" s="67"/>
      <c r="E65" s="2">
        <v>1</v>
      </c>
      <c r="F65">
        <v>4</v>
      </c>
      <c r="G65">
        <v>4</v>
      </c>
      <c r="H65">
        <v>4</v>
      </c>
      <c r="I65">
        <v>2</v>
      </c>
      <c r="J65">
        <v>4</v>
      </c>
      <c r="K65">
        <v>2</v>
      </c>
      <c r="L65">
        <v>5</v>
      </c>
      <c r="M65">
        <v>4</v>
      </c>
      <c r="N65">
        <v>5</v>
      </c>
      <c r="O65">
        <v>5</v>
      </c>
      <c r="P65">
        <v>2</v>
      </c>
      <c r="Q65">
        <v>5</v>
      </c>
      <c r="R65">
        <v>2</v>
      </c>
      <c r="S65">
        <v>4</v>
      </c>
      <c r="T65">
        <v>2</v>
      </c>
      <c r="U65">
        <v>2</v>
      </c>
      <c r="V65">
        <v>2</v>
      </c>
      <c r="W65">
        <v>2</v>
      </c>
      <c r="X65">
        <v>2</v>
      </c>
      <c r="Y65">
        <v>4</v>
      </c>
      <c r="Z65">
        <v>1</v>
      </c>
      <c r="AA65">
        <v>4</v>
      </c>
      <c r="AB65" s="1"/>
      <c r="AC65" s="2">
        <f t="shared" si="11"/>
        <v>28</v>
      </c>
      <c r="AD65" s="3">
        <f t="shared" si="12"/>
        <v>4.6669999999999998</v>
      </c>
      <c r="AE65" s="1"/>
      <c r="AH65">
        <f t="shared" si="21"/>
        <v>28</v>
      </c>
      <c r="AI65">
        <f t="shared" si="22"/>
        <v>4.6669999999999998</v>
      </c>
      <c r="AJ65" s="1"/>
      <c r="AK65" s="2">
        <f t="shared" si="13"/>
        <v>43</v>
      </c>
      <c r="AL65" s="3">
        <f t="shared" si="14"/>
        <v>2.6880000000000002</v>
      </c>
      <c r="AM65" s="1"/>
      <c r="AP65">
        <f t="shared" si="23"/>
        <v>43</v>
      </c>
      <c r="AQ65">
        <f t="shared" si="24"/>
        <v>2.6880000000000002</v>
      </c>
      <c r="AR65" s="1"/>
      <c r="AS65" s="2">
        <f t="shared" si="15"/>
        <v>71</v>
      </c>
      <c r="AT65" s="3">
        <f t="shared" si="16"/>
        <v>3.2269999999999999</v>
      </c>
      <c r="AU65" s="1"/>
      <c r="AV65">
        <v>2</v>
      </c>
      <c r="AW65">
        <v>4</v>
      </c>
      <c r="AX65" s="1"/>
      <c r="AZ65">
        <f t="shared" si="25"/>
        <v>4</v>
      </c>
      <c r="BA65" s="1"/>
      <c r="BB65">
        <f>LOOKUP(AV65,{1,2,3,4,5,6,11,15},{1,2,1,2,2,2,1,2})</f>
        <v>2</v>
      </c>
      <c r="BC65">
        <v>1</v>
      </c>
      <c r="BD65" s="3"/>
      <c r="BE65" s="32" t="s">
        <v>668</v>
      </c>
      <c r="BF65" s="32" t="s">
        <v>668</v>
      </c>
      <c r="BG65" s="32" t="s">
        <v>668</v>
      </c>
      <c r="BH65" s="32" t="s">
        <v>668</v>
      </c>
      <c r="BI65" s="32" t="s">
        <v>668</v>
      </c>
      <c r="BJ65" s="49" t="s">
        <v>668</v>
      </c>
      <c r="BK65" s="32" t="s">
        <v>668</v>
      </c>
      <c r="BL65" s="49" t="s">
        <v>668</v>
      </c>
      <c r="BM65" s="1"/>
    </row>
    <row r="66" spans="1:65" x14ac:dyDescent="0.3">
      <c r="A66" s="30">
        <v>65</v>
      </c>
      <c r="B66" s="67"/>
      <c r="C66">
        <v>2</v>
      </c>
      <c r="D66" s="67"/>
      <c r="E66" s="2">
        <v>1</v>
      </c>
      <c r="F66">
        <v>3</v>
      </c>
      <c r="G66">
        <v>4</v>
      </c>
      <c r="H66">
        <v>2</v>
      </c>
      <c r="I66">
        <v>1</v>
      </c>
      <c r="J66">
        <v>3</v>
      </c>
      <c r="K66">
        <v>1</v>
      </c>
      <c r="L66">
        <v>4</v>
      </c>
      <c r="M66">
        <v>1</v>
      </c>
      <c r="N66">
        <v>4</v>
      </c>
      <c r="O66">
        <v>4</v>
      </c>
      <c r="P66">
        <v>1</v>
      </c>
      <c r="Q66">
        <v>5</v>
      </c>
      <c r="R66">
        <v>2</v>
      </c>
      <c r="S66">
        <v>5</v>
      </c>
      <c r="T66">
        <v>2</v>
      </c>
      <c r="U66">
        <v>1</v>
      </c>
      <c r="V66">
        <v>1</v>
      </c>
      <c r="W66">
        <v>1</v>
      </c>
      <c r="X66">
        <v>2</v>
      </c>
      <c r="Y66">
        <v>1</v>
      </c>
      <c r="Z66">
        <v>1</v>
      </c>
      <c r="AA66">
        <v>5</v>
      </c>
      <c r="AB66" s="1"/>
      <c r="AC66" s="2">
        <f t="shared" si="11"/>
        <v>24</v>
      </c>
      <c r="AD66" s="3">
        <f t="shared" si="12"/>
        <v>4</v>
      </c>
      <c r="AE66" s="1"/>
      <c r="AH66">
        <f t="shared" si="21"/>
        <v>24</v>
      </c>
      <c r="AI66">
        <f t="shared" si="22"/>
        <v>4</v>
      </c>
      <c r="AJ66" s="1"/>
      <c r="AK66" s="2">
        <f t="shared" si="13"/>
        <v>30</v>
      </c>
      <c r="AL66" s="3">
        <f t="shared" si="14"/>
        <v>1.875</v>
      </c>
      <c r="AM66" s="1"/>
      <c r="AP66">
        <f t="shared" si="23"/>
        <v>30</v>
      </c>
      <c r="AQ66">
        <f t="shared" si="24"/>
        <v>1.875</v>
      </c>
      <c r="AR66" s="1"/>
      <c r="AS66" s="2">
        <f t="shared" si="15"/>
        <v>54</v>
      </c>
      <c r="AT66" s="3">
        <f t="shared" si="16"/>
        <v>2.4550000000000001</v>
      </c>
      <c r="AU66" s="1"/>
      <c r="AV66">
        <v>2</v>
      </c>
      <c r="AW66">
        <v>1</v>
      </c>
      <c r="AX66" s="1"/>
      <c r="AZ66">
        <f t="shared" si="25"/>
        <v>1</v>
      </c>
      <c r="BA66" s="1"/>
      <c r="BB66">
        <f>LOOKUP(AV66,{1,2,3,4,5,6,11,15},{1,2,1,2,2,2,1,2})</f>
        <v>2</v>
      </c>
      <c r="BC66">
        <v>1</v>
      </c>
      <c r="BD66" s="3"/>
      <c r="BE66" s="32" t="s">
        <v>668</v>
      </c>
      <c r="BF66" s="32" t="s">
        <v>668</v>
      </c>
      <c r="BG66" s="32" t="s">
        <v>668</v>
      </c>
      <c r="BH66" s="32" t="s">
        <v>668</v>
      </c>
      <c r="BI66" s="32" t="s">
        <v>668</v>
      </c>
      <c r="BJ66" s="49" t="s">
        <v>668</v>
      </c>
      <c r="BK66" s="32" t="s">
        <v>668</v>
      </c>
      <c r="BL66" s="49" t="s">
        <v>668</v>
      </c>
      <c r="BM66" s="1"/>
    </row>
    <row r="67" spans="1:65" x14ac:dyDescent="0.3">
      <c r="A67" s="30">
        <v>67</v>
      </c>
      <c r="B67" s="67"/>
      <c r="C67">
        <v>2</v>
      </c>
      <c r="D67" s="67"/>
      <c r="E67" s="2">
        <v>1</v>
      </c>
      <c r="F67">
        <v>4</v>
      </c>
      <c r="G67">
        <v>4</v>
      </c>
      <c r="H67">
        <v>3</v>
      </c>
      <c r="I67">
        <v>3</v>
      </c>
      <c r="J67">
        <v>3</v>
      </c>
      <c r="K67">
        <v>2</v>
      </c>
      <c r="L67">
        <v>4</v>
      </c>
      <c r="M67">
        <v>4</v>
      </c>
      <c r="N67">
        <v>3</v>
      </c>
      <c r="O67">
        <v>4</v>
      </c>
      <c r="P67">
        <v>2</v>
      </c>
      <c r="Q67">
        <v>4</v>
      </c>
      <c r="R67">
        <v>2</v>
      </c>
      <c r="S67">
        <v>4</v>
      </c>
      <c r="T67">
        <v>3</v>
      </c>
      <c r="U67">
        <v>3</v>
      </c>
      <c r="V67">
        <v>2</v>
      </c>
      <c r="W67">
        <v>3</v>
      </c>
      <c r="X67">
        <v>2</v>
      </c>
      <c r="Y67">
        <v>2</v>
      </c>
      <c r="Z67">
        <v>1</v>
      </c>
      <c r="AA67">
        <v>2</v>
      </c>
      <c r="AB67" s="1"/>
      <c r="AC67" s="2">
        <f t="shared" si="11"/>
        <v>22</v>
      </c>
      <c r="AD67" s="3">
        <f t="shared" si="12"/>
        <v>3.6669999999999998</v>
      </c>
      <c r="AE67" s="1"/>
      <c r="AH67">
        <f t="shared" si="21"/>
        <v>22</v>
      </c>
      <c r="AI67">
        <f t="shared" si="22"/>
        <v>3.6669999999999998</v>
      </c>
      <c r="AJ67" s="1"/>
      <c r="AK67" s="2">
        <f t="shared" si="13"/>
        <v>42</v>
      </c>
      <c r="AL67" s="3">
        <f t="shared" si="14"/>
        <v>2.625</v>
      </c>
      <c r="AM67" s="1"/>
      <c r="AP67">
        <f t="shared" si="23"/>
        <v>42</v>
      </c>
      <c r="AQ67">
        <f t="shared" si="24"/>
        <v>2.625</v>
      </c>
      <c r="AR67" s="1"/>
      <c r="AS67" s="2">
        <f t="shared" si="15"/>
        <v>64</v>
      </c>
      <c r="AT67" s="3">
        <f t="shared" si="16"/>
        <v>2.9089999999999998</v>
      </c>
      <c r="AU67" s="1"/>
      <c r="AV67">
        <v>2</v>
      </c>
      <c r="AW67">
        <v>4</v>
      </c>
      <c r="AX67" s="1"/>
      <c r="AZ67">
        <f t="shared" si="25"/>
        <v>4</v>
      </c>
      <c r="BA67" s="1"/>
      <c r="BB67">
        <f>LOOKUP(AV67,{1,2,3,4,5,6,11,15},{1,2,1,2,2,2,1,2})</f>
        <v>2</v>
      </c>
      <c r="BC67">
        <v>1</v>
      </c>
      <c r="BD67" s="3"/>
      <c r="BE67" s="32" t="s">
        <v>668</v>
      </c>
      <c r="BF67" s="32" t="s">
        <v>668</v>
      </c>
      <c r="BG67" s="32" t="s">
        <v>668</v>
      </c>
      <c r="BH67" s="32" t="s">
        <v>668</v>
      </c>
      <c r="BI67" s="32" t="s">
        <v>668</v>
      </c>
      <c r="BJ67" s="49" t="s">
        <v>668</v>
      </c>
      <c r="BK67" s="32" t="s">
        <v>668</v>
      </c>
      <c r="BL67" s="49" t="s">
        <v>668</v>
      </c>
      <c r="BM67" s="1"/>
    </row>
    <row r="68" spans="1:65" x14ac:dyDescent="0.3">
      <c r="A68" s="30">
        <v>68</v>
      </c>
      <c r="B68" s="67"/>
      <c r="C68">
        <v>2</v>
      </c>
      <c r="D68" s="67"/>
      <c r="E68" s="2">
        <v>1</v>
      </c>
      <c r="F68">
        <v>3</v>
      </c>
      <c r="G68">
        <v>4</v>
      </c>
      <c r="H68">
        <v>3</v>
      </c>
      <c r="I68">
        <v>2</v>
      </c>
      <c r="J68">
        <v>4</v>
      </c>
      <c r="K68">
        <v>2</v>
      </c>
      <c r="L68">
        <v>4</v>
      </c>
      <c r="M68">
        <v>4</v>
      </c>
      <c r="N68">
        <v>4</v>
      </c>
      <c r="O68">
        <v>4</v>
      </c>
      <c r="P68">
        <v>2</v>
      </c>
      <c r="Q68">
        <v>4</v>
      </c>
      <c r="R68">
        <v>2</v>
      </c>
      <c r="S68">
        <v>3</v>
      </c>
      <c r="T68">
        <v>3</v>
      </c>
      <c r="U68">
        <v>3</v>
      </c>
      <c r="V68">
        <v>2</v>
      </c>
      <c r="W68">
        <v>3</v>
      </c>
      <c r="X68">
        <v>2</v>
      </c>
      <c r="Y68">
        <v>2</v>
      </c>
      <c r="Z68">
        <v>2</v>
      </c>
      <c r="AA68">
        <v>2</v>
      </c>
      <c r="AB68" s="1"/>
      <c r="AC68" s="2">
        <f t="shared" ref="AC68:AC99" si="26">SUM(G68,J68,L68,N68,O68,Q68)</f>
        <v>24</v>
      </c>
      <c r="AD68" s="3">
        <f t="shared" ref="AD68:AD99" si="27">ROUND((AC68/6),3)</f>
        <v>4</v>
      </c>
      <c r="AE68" s="1"/>
      <c r="AH68">
        <f t="shared" si="21"/>
        <v>24</v>
      </c>
      <c r="AI68">
        <f t="shared" si="22"/>
        <v>4</v>
      </c>
      <c r="AJ68" s="1"/>
      <c r="AK68" s="2">
        <f t="shared" ref="AK68:AK99" si="28">SUM(F68,H68,I68,K68,M68,P68,R68,S68,T68,U68,V68,W68,X68,Y68,Z68,AA68)</f>
        <v>40</v>
      </c>
      <c r="AL68" s="3">
        <f t="shared" ref="AL68:AL99" si="29">ROUND((AK68/16),3)</f>
        <v>2.5</v>
      </c>
      <c r="AM68" s="1"/>
      <c r="AP68">
        <f t="shared" si="23"/>
        <v>40</v>
      </c>
      <c r="AQ68">
        <f t="shared" si="24"/>
        <v>2.5</v>
      </c>
      <c r="AR68" s="1"/>
      <c r="AS68" s="2">
        <f t="shared" ref="AS68:AS99" si="30">SUM(F68,G68,H68,I68,J68,K68,L68,M68,N68,O68,P68,Q68,R68,S68,T68,U68,V68,W68,X68,Y68,Z68,AA68)</f>
        <v>64</v>
      </c>
      <c r="AT68" s="3">
        <f t="shared" ref="AT68:AT99" si="31">ROUND((AS68/22),3)</f>
        <v>2.9089999999999998</v>
      </c>
      <c r="AU68" s="1"/>
      <c r="AV68">
        <v>2</v>
      </c>
      <c r="AW68">
        <v>4</v>
      </c>
      <c r="AX68" s="1"/>
      <c r="AZ68">
        <f t="shared" si="25"/>
        <v>4</v>
      </c>
      <c r="BA68" s="1"/>
      <c r="BB68">
        <f>LOOKUP(AV68,{1,2,3,4,5,6,11,15},{1,2,1,2,2,2,1,2})</f>
        <v>2</v>
      </c>
      <c r="BC68">
        <v>1</v>
      </c>
      <c r="BD68" s="3"/>
      <c r="BE68" s="32" t="s">
        <v>668</v>
      </c>
      <c r="BF68" s="32" t="s">
        <v>668</v>
      </c>
      <c r="BG68" s="32" t="s">
        <v>668</v>
      </c>
      <c r="BH68" s="32" t="s">
        <v>668</v>
      </c>
      <c r="BI68" s="32" t="s">
        <v>668</v>
      </c>
      <c r="BJ68" s="49" t="s">
        <v>668</v>
      </c>
      <c r="BK68" s="32" t="s">
        <v>668</v>
      </c>
      <c r="BL68" s="49" t="s">
        <v>668</v>
      </c>
      <c r="BM68" s="1"/>
    </row>
    <row r="69" spans="1:65" x14ac:dyDescent="0.3">
      <c r="A69" s="30">
        <v>70</v>
      </c>
      <c r="B69" s="67"/>
      <c r="C69">
        <v>2</v>
      </c>
      <c r="D69" s="67"/>
      <c r="E69" s="2">
        <v>1</v>
      </c>
      <c r="F69">
        <v>3</v>
      </c>
      <c r="G69">
        <v>5</v>
      </c>
      <c r="H69">
        <v>3</v>
      </c>
      <c r="I69">
        <v>2</v>
      </c>
      <c r="J69">
        <v>4</v>
      </c>
      <c r="K69">
        <v>2</v>
      </c>
      <c r="L69">
        <v>5</v>
      </c>
      <c r="M69">
        <v>4</v>
      </c>
      <c r="N69">
        <v>4</v>
      </c>
      <c r="O69">
        <v>5</v>
      </c>
      <c r="P69">
        <v>1</v>
      </c>
      <c r="Q69">
        <v>5</v>
      </c>
      <c r="R69">
        <v>2</v>
      </c>
      <c r="S69">
        <v>3</v>
      </c>
      <c r="T69">
        <v>3</v>
      </c>
      <c r="U69">
        <v>2</v>
      </c>
      <c r="V69">
        <v>2</v>
      </c>
      <c r="W69">
        <v>2</v>
      </c>
      <c r="X69">
        <v>2</v>
      </c>
      <c r="Y69">
        <v>2</v>
      </c>
      <c r="Z69">
        <v>1</v>
      </c>
      <c r="AA69">
        <v>3</v>
      </c>
      <c r="AB69" s="1"/>
      <c r="AC69" s="2">
        <f t="shared" si="26"/>
        <v>28</v>
      </c>
      <c r="AD69" s="3">
        <f t="shared" si="27"/>
        <v>4.6669999999999998</v>
      </c>
      <c r="AE69" s="1"/>
      <c r="AH69">
        <f t="shared" si="21"/>
        <v>28</v>
      </c>
      <c r="AI69">
        <f t="shared" si="22"/>
        <v>4.6669999999999998</v>
      </c>
      <c r="AJ69" s="1"/>
      <c r="AK69" s="2">
        <f t="shared" si="28"/>
        <v>37</v>
      </c>
      <c r="AL69" s="3">
        <f t="shared" si="29"/>
        <v>2.3130000000000002</v>
      </c>
      <c r="AM69" s="1"/>
      <c r="AP69">
        <f t="shared" si="23"/>
        <v>37</v>
      </c>
      <c r="AQ69">
        <f t="shared" si="24"/>
        <v>2.3130000000000002</v>
      </c>
      <c r="AR69" s="1"/>
      <c r="AS69" s="2">
        <f t="shared" si="30"/>
        <v>65</v>
      </c>
      <c r="AT69" s="3">
        <f t="shared" si="31"/>
        <v>2.9550000000000001</v>
      </c>
      <c r="AU69" s="1"/>
      <c r="AV69">
        <v>2</v>
      </c>
      <c r="AW69">
        <v>4</v>
      </c>
      <c r="AX69" s="1"/>
      <c r="AZ69">
        <f t="shared" si="25"/>
        <v>4</v>
      </c>
      <c r="BA69" s="1"/>
      <c r="BB69">
        <f>LOOKUP(AV69,{1,2,3,4,5,6,11,15},{1,2,1,2,2,2,1,2})</f>
        <v>2</v>
      </c>
      <c r="BC69">
        <v>1</v>
      </c>
      <c r="BD69" s="3"/>
      <c r="BE69" s="32" t="s">
        <v>668</v>
      </c>
      <c r="BF69" s="32" t="s">
        <v>668</v>
      </c>
      <c r="BG69" s="32" t="s">
        <v>668</v>
      </c>
      <c r="BH69" s="32" t="s">
        <v>668</v>
      </c>
      <c r="BI69" s="32" t="s">
        <v>668</v>
      </c>
      <c r="BJ69" s="49" t="s">
        <v>668</v>
      </c>
      <c r="BK69" s="32" t="s">
        <v>668</v>
      </c>
      <c r="BL69" s="49" t="s">
        <v>668</v>
      </c>
      <c r="BM69" s="1"/>
    </row>
    <row r="70" spans="1:65" x14ac:dyDescent="0.3">
      <c r="A70" s="30">
        <v>71</v>
      </c>
      <c r="B70" s="67"/>
      <c r="C70">
        <v>2</v>
      </c>
      <c r="D70" s="67"/>
      <c r="E70" s="2">
        <v>1</v>
      </c>
      <c r="F70">
        <v>3</v>
      </c>
      <c r="G70">
        <v>5</v>
      </c>
      <c r="H70">
        <v>3</v>
      </c>
      <c r="I70">
        <v>2</v>
      </c>
      <c r="J70">
        <v>3</v>
      </c>
      <c r="K70">
        <v>1</v>
      </c>
      <c r="L70">
        <v>5</v>
      </c>
      <c r="M70">
        <v>4</v>
      </c>
      <c r="N70">
        <v>5</v>
      </c>
      <c r="O70">
        <v>5</v>
      </c>
      <c r="P70">
        <v>2</v>
      </c>
      <c r="Q70">
        <v>5</v>
      </c>
      <c r="R70">
        <v>3</v>
      </c>
      <c r="S70">
        <v>4</v>
      </c>
      <c r="T70">
        <v>3</v>
      </c>
      <c r="U70">
        <v>3</v>
      </c>
      <c r="V70">
        <v>2</v>
      </c>
      <c r="W70">
        <v>2</v>
      </c>
      <c r="X70">
        <v>3</v>
      </c>
      <c r="Y70">
        <v>3</v>
      </c>
      <c r="Z70">
        <v>1</v>
      </c>
      <c r="AA70">
        <v>4</v>
      </c>
      <c r="AB70" s="1"/>
      <c r="AC70" s="2">
        <f t="shared" si="26"/>
        <v>28</v>
      </c>
      <c r="AD70" s="3">
        <f t="shared" si="27"/>
        <v>4.6669999999999998</v>
      </c>
      <c r="AE70" s="1"/>
      <c r="AH70">
        <f t="shared" si="21"/>
        <v>28</v>
      </c>
      <c r="AI70">
        <f t="shared" si="22"/>
        <v>4.6669999999999998</v>
      </c>
      <c r="AJ70" s="1"/>
      <c r="AK70" s="2">
        <f t="shared" si="28"/>
        <v>43</v>
      </c>
      <c r="AL70" s="3">
        <f t="shared" si="29"/>
        <v>2.6880000000000002</v>
      </c>
      <c r="AM70" s="1"/>
      <c r="AP70">
        <f t="shared" si="23"/>
        <v>43</v>
      </c>
      <c r="AQ70">
        <f t="shared" si="24"/>
        <v>2.6880000000000002</v>
      </c>
      <c r="AR70" s="1"/>
      <c r="AS70" s="2">
        <f t="shared" si="30"/>
        <v>71</v>
      </c>
      <c r="AT70" s="3">
        <f t="shared" si="31"/>
        <v>3.2269999999999999</v>
      </c>
      <c r="AU70" s="1"/>
      <c r="AV70">
        <v>2</v>
      </c>
      <c r="AW70">
        <v>4</v>
      </c>
      <c r="AX70" s="1"/>
      <c r="AZ70">
        <f t="shared" si="25"/>
        <v>4</v>
      </c>
      <c r="BA70" s="1"/>
      <c r="BB70">
        <f>LOOKUP(AV70,{1,2,3,4,5,6,11,15},{1,2,1,2,2,2,1,2})</f>
        <v>2</v>
      </c>
      <c r="BC70">
        <v>1</v>
      </c>
      <c r="BD70" s="3"/>
      <c r="BE70" s="32" t="s">
        <v>668</v>
      </c>
      <c r="BF70" s="32" t="s">
        <v>668</v>
      </c>
      <c r="BG70" s="32" t="s">
        <v>668</v>
      </c>
      <c r="BH70" s="32" t="s">
        <v>668</v>
      </c>
      <c r="BI70" s="32" t="s">
        <v>668</v>
      </c>
      <c r="BJ70" s="49" t="s">
        <v>668</v>
      </c>
      <c r="BK70" s="32" t="s">
        <v>668</v>
      </c>
      <c r="BL70" s="49" t="s">
        <v>668</v>
      </c>
      <c r="BM70" s="1"/>
    </row>
    <row r="71" spans="1:65" x14ac:dyDescent="0.3">
      <c r="A71" s="30">
        <v>72</v>
      </c>
      <c r="B71" s="67"/>
      <c r="C71">
        <v>2</v>
      </c>
      <c r="D71" s="67"/>
      <c r="E71" s="2">
        <v>1</v>
      </c>
      <c r="F71">
        <v>4</v>
      </c>
      <c r="G71">
        <v>4</v>
      </c>
      <c r="H71">
        <v>2</v>
      </c>
      <c r="I71">
        <v>2</v>
      </c>
      <c r="J71">
        <v>3</v>
      </c>
      <c r="K71">
        <v>1</v>
      </c>
      <c r="L71">
        <v>4</v>
      </c>
      <c r="M71">
        <v>3</v>
      </c>
      <c r="N71">
        <v>4</v>
      </c>
      <c r="O71">
        <v>4</v>
      </c>
      <c r="P71">
        <v>2</v>
      </c>
      <c r="Q71">
        <v>5</v>
      </c>
      <c r="R71">
        <v>3</v>
      </c>
      <c r="S71">
        <v>3</v>
      </c>
      <c r="T71">
        <v>3</v>
      </c>
      <c r="U71">
        <v>2</v>
      </c>
      <c r="V71">
        <v>2</v>
      </c>
      <c r="W71">
        <v>2</v>
      </c>
      <c r="X71">
        <v>2</v>
      </c>
      <c r="Y71">
        <v>2</v>
      </c>
      <c r="Z71">
        <v>1</v>
      </c>
      <c r="AA71">
        <v>3</v>
      </c>
      <c r="AB71" s="1"/>
      <c r="AC71" s="2">
        <f t="shared" si="26"/>
        <v>24</v>
      </c>
      <c r="AD71" s="3">
        <f t="shared" si="27"/>
        <v>4</v>
      </c>
      <c r="AE71" s="1"/>
      <c r="AH71">
        <f t="shared" si="21"/>
        <v>24</v>
      </c>
      <c r="AI71">
        <f t="shared" si="22"/>
        <v>4</v>
      </c>
      <c r="AJ71" s="1"/>
      <c r="AK71" s="2">
        <f t="shared" si="28"/>
        <v>37</v>
      </c>
      <c r="AL71" s="3">
        <f t="shared" si="29"/>
        <v>2.3130000000000002</v>
      </c>
      <c r="AM71" s="1"/>
      <c r="AP71">
        <f t="shared" si="23"/>
        <v>37</v>
      </c>
      <c r="AQ71">
        <f t="shared" si="24"/>
        <v>2.3130000000000002</v>
      </c>
      <c r="AR71" s="1"/>
      <c r="AS71" s="2">
        <f t="shared" si="30"/>
        <v>61</v>
      </c>
      <c r="AT71" s="3">
        <f t="shared" si="31"/>
        <v>2.7730000000000001</v>
      </c>
      <c r="AU71" s="1"/>
      <c r="AV71">
        <v>2</v>
      </c>
      <c r="AW71">
        <v>3</v>
      </c>
      <c r="AX71" s="1"/>
      <c r="AZ71">
        <f t="shared" si="25"/>
        <v>3</v>
      </c>
      <c r="BA71" s="1"/>
      <c r="BB71">
        <f>LOOKUP(AV71,{1,2,3,4,5,6,11,15},{1,2,1,2,2,2,1,2})</f>
        <v>2</v>
      </c>
      <c r="BC71">
        <v>1</v>
      </c>
      <c r="BD71" s="3"/>
      <c r="BE71" s="32" t="s">
        <v>668</v>
      </c>
      <c r="BF71" s="32" t="s">
        <v>668</v>
      </c>
      <c r="BG71" s="32" t="s">
        <v>668</v>
      </c>
      <c r="BH71" s="32" t="s">
        <v>668</v>
      </c>
      <c r="BI71" s="32" t="s">
        <v>668</v>
      </c>
      <c r="BJ71" s="49" t="s">
        <v>668</v>
      </c>
      <c r="BK71" s="32" t="s">
        <v>668</v>
      </c>
      <c r="BL71" s="49" t="s">
        <v>668</v>
      </c>
      <c r="BM71" s="1"/>
    </row>
    <row r="72" spans="1:65" x14ac:dyDescent="0.3">
      <c r="A72" s="30">
        <v>73</v>
      </c>
      <c r="B72" s="67"/>
      <c r="C72">
        <v>2</v>
      </c>
      <c r="D72" s="67"/>
      <c r="E72" s="2">
        <v>1</v>
      </c>
      <c r="F72">
        <v>4</v>
      </c>
      <c r="G72">
        <v>4</v>
      </c>
      <c r="H72">
        <v>2</v>
      </c>
      <c r="I72">
        <v>2</v>
      </c>
      <c r="J72">
        <v>4</v>
      </c>
      <c r="K72">
        <v>2</v>
      </c>
      <c r="L72">
        <v>4</v>
      </c>
      <c r="M72">
        <v>2</v>
      </c>
      <c r="N72">
        <v>4</v>
      </c>
      <c r="O72">
        <v>4</v>
      </c>
      <c r="P72">
        <v>1</v>
      </c>
      <c r="Q72">
        <v>5</v>
      </c>
      <c r="R72">
        <v>4</v>
      </c>
      <c r="S72">
        <v>4</v>
      </c>
      <c r="T72">
        <v>2</v>
      </c>
      <c r="U72">
        <v>1</v>
      </c>
      <c r="V72">
        <v>1</v>
      </c>
      <c r="W72">
        <v>2</v>
      </c>
      <c r="X72">
        <v>2</v>
      </c>
      <c r="Y72">
        <v>2</v>
      </c>
      <c r="Z72">
        <v>1</v>
      </c>
      <c r="AA72">
        <v>3</v>
      </c>
      <c r="AB72" s="1"/>
      <c r="AC72" s="2">
        <f t="shared" si="26"/>
        <v>25</v>
      </c>
      <c r="AD72" s="3">
        <f t="shared" si="27"/>
        <v>4.1669999999999998</v>
      </c>
      <c r="AE72" s="1"/>
      <c r="AH72">
        <f t="shared" si="21"/>
        <v>25</v>
      </c>
      <c r="AI72">
        <f t="shared" si="22"/>
        <v>4.1669999999999998</v>
      </c>
      <c r="AJ72" s="1"/>
      <c r="AK72" s="2">
        <f t="shared" si="28"/>
        <v>35</v>
      </c>
      <c r="AL72" s="3">
        <f t="shared" si="29"/>
        <v>2.1880000000000002</v>
      </c>
      <c r="AM72" s="1"/>
      <c r="AP72">
        <f t="shared" si="23"/>
        <v>35</v>
      </c>
      <c r="AQ72">
        <f t="shared" si="24"/>
        <v>2.1880000000000002</v>
      </c>
      <c r="AR72" s="1"/>
      <c r="AS72" s="2">
        <f t="shared" si="30"/>
        <v>60</v>
      </c>
      <c r="AT72" s="3">
        <f t="shared" si="31"/>
        <v>2.7269999999999999</v>
      </c>
      <c r="AU72" s="1"/>
      <c r="AV72">
        <v>2</v>
      </c>
      <c r="AW72">
        <v>2</v>
      </c>
      <c r="AX72" s="1"/>
      <c r="AZ72">
        <f t="shared" si="25"/>
        <v>2</v>
      </c>
      <c r="BA72" s="1"/>
      <c r="BB72">
        <f>LOOKUP(AV72,{1,2,3,4,5,6,11,15},{1,2,1,2,2,2,1,2})</f>
        <v>2</v>
      </c>
      <c r="BC72">
        <v>1</v>
      </c>
      <c r="BD72" s="3"/>
      <c r="BE72" s="32" t="s">
        <v>668</v>
      </c>
      <c r="BF72" s="32" t="s">
        <v>668</v>
      </c>
      <c r="BG72" s="32" t="s">
        <v>668</v>
      </c>
      <c r="BH72" s="32" t="s">
        <v>668</v>
      </c>
      <c r="BI72" s="32" t="s">
        <v>668</v>
      </c>
      <c r="BJ72" s="49" t="s">
        <v>668</v>
      </c>
      <c r="BK72" s="32" t="s">
        <v>668</v>
      </c>
      <c r="BL72" s="49" t="s">
        <v>668</v>
      </c>
      <c r="BM72" s="1"/>
    </row>
    <row r="73" spans="1:65" x14ac:dyDescent="0.3">
      <c r="A73" s="30">
        <v>74</v>
      </c>
      <c r="B73" s="67"/>
      <c r="C73">
        <v>2</v>
      </c>
      <c r="D73" s="67"/>
      <c r="E73" s="2">
        <v>1</v>
      </c>
      <c r="F73">
        <v>2</v>
      </c>
      <c r="G73">
        <v>5</v>
      </c>
      <c r="H73">
        <v>3</v>
      </c>
      <c r="I73">
        <v>2</v>
      </c>
      <c r="J73">
        <v>4</v>
      </c>
      <c r="K73">
        <v>1</v>
      </c>
      <c r="L73">
        <v>5</v>
      </c>
      <c r="M73">
        <v>4</v>
      </c>
      <c r="N73">
        <v>4</v>
      </c>
      <c r="O73">
        <v>5</v>
      </c>
      <c r="P73">
        <v>3</v>
      </c>
      <c r="Q73">
        <v>5</v>
      </c>
      <c r="R73">
        <v>2</v>
      </c>
      <c r="S73">
        <v>3</v>
      </c>
      <c r="T73">
        <v>2</v>
      </c>
      <c r="U73">
        <v>2</v>
      </c>
      <c r="V73">
        <v>2</v>
      </c>
      <c r="W73">
        <v>2</v>
      </c>
      <c r="X73">
        <v>2</v>
      </c>
      <c r="Y73">
        <v>1</v>
      </c>
      <c r="Z73">
        <v>1</v>
      </c>
      <c r="AA73">
        <v>3</v>
      </c>
      <c r="AB73" s="1"/>
      <c r="AC73" s="2">
        <f t="shared" si="26"/>
        <v>28</v>
      </c>
      <c r="AD73" s="3">
        <f t="shared" si="27"/>
        <v>4.6669999999999998</v>
      </c>
      <c r="AE73" s="1"/>
      <c r="AH73">
        <f t="shared" si="21"/>
        <v>28</v>
      </c>
      <c r="AI73">
        <f t="shared" si="22"/>
        <v>4.6669999999999998</v>
      </c>
      <c r="AJ73" s="1"/>
      <c r="AK73" s="2">
        <f t="shared" si="28"/>
        <v>35</v>
      </c>
      <c r="AL73" s="3">
        <f t="shared" si="29"/>
        <v>2.1880000000000002</v>
      </c>
      <c r="AM73" s="1"/>
      <c r="AP73">
        <f t="shared" si="23"/>
        <v>35</v>
      </c>
      <c r="AQ73">
        <f t="shared" si="24"/>
        <v>2.1880000000000002</v>
      </c>
      <c r="AR73" s="1"/>
      <c r="AS73" s="2">
        <f t="shared" si="30"/>
        <v>63</v>
      </c>
      <c r="AT73" s="3">
        <f t="shared" si="31"/>
        <v>2.8639999999999999</v>
      </c>
      <c r="AU73" s="1"/>
      <c r="AV73">
        <v>2</v>
      </c>
      <c r="AW73">
        <v>4</v>
      </c>
      <c r="AX73" s="1"/>
      <c r="AZ73">
        <f t="shared" si="25"/>
        <v>4</v>
      </c>
      <c r="BA73" s="1"/>
      <c r="BB73">
        <f>LOOKUP(AV73,{1,2,3,4,5,6,11,15},{1,2,1,2,2,2,1,2})</f>
        <v>2</v>
      </c>
      <c r="BC73">
        <v>1</v>
      </c>
      <c r="BD73" s="3"/>
      <c r="BE73" s="32" t="s">
        <v>668</v>
      </c>
      <c r="BF73" s="32" t="s">
        <v>668</v>
      </c>
      <c r="BG73" s="32" t="s">
        <v>668</v>
      </c>
      <c r="BH73" s="32" t="s">
        <v>668</v>
      </c>
      <c r="BI73" s="32" t="s">
        <v>668</v>
      </c>
      <c r="BJ73" s="49" t="s">
        <v>668</v>
      </c>
      <c r="BK73" s="32" t="s">
        <v>668</v>
      </c>
      <c r="BL73" s="49" t="s">
        <v>668</v>
      </c>
      <c r="BM73" s="1"/>
    </row>
    <row r="74" spans="1:65" x14ac:dyDescent="0.3">
      <c r="A74" s="30">
        <v>75</v>
      </c>
      <c r="B74" s="67"/>
      <c r="C74">
        <v>2</v>
      </c>
      <c r="D74" s="67"/>
      <c r="E74" s="2">
        <v>1</v>
      </c>
      <c r="F74">
        <v>3</v>
      </c>
      <c r="G74">
        <v>5</v>
      </c>
      <c r="H74">
        <v>2</v>
      </c>
      <c r="I74">
        <v>2</v>
      </c>
      <c r="J74">
        <v>4</v>
      </c>
      <c r="K74">
        <v>1</v>
      </c>
      <c r="L74">
        <v>4</v>
      </c>
      <c r="M74">
        <v>3</v>
      </c>
      <c r="N74">
        <v>5</v>
      </c>
      <c r="O74">
        <v>4</v>
      </c>
      <c r="P74">
        <v>2</v>
      </c>
      <c r="Q74">
        <v>5</v>
      </c>
      <c r="R74">
        <v>2</v>
      </c>
      <c r="S74">
        <v>3</v>
      </c>
      <c r="T74">
        <v>3</v>
      </c>
      <c r="U74">
        <v>3</v>
      </c>
      <c r="V74">
        <v>2</v>
      </c>
      <c r="W74">
        <v>3</v>
      </c>
      <c r="X74">
        <v>1</v>
      </c>
      <c r="Y74">
        <v>3</v>
      </c>
      <c r="Z74">
        <v>1</v>
      </c>
      <c r="AA74">
        <v>3</v>
      </c>
      <c r="AB74" s="1"/>
      <c r="AC74" s="2">
        <f t="shared" si="26"/>
        <v>27</v>
      </c>
      <c r="AD74" s="3">
        <f t="shared" si="27"/>
        <v>4.5</v>
      </c>
      <c r="AE74" s="1"/>
      <c r="AH74">
        <f t="shared" si="21"/>
        <v>27</v>
      </c>
      <c r="AI74">
        <f t="shared" si="22"/>
        <v>4.5</v>
      </c>
      <c r="AJ74" s="1"/>
      <c r="AK74" s="2">
        <f t="shared" si="28"/>
        <v>37</v>
      </c>
      <c r="AL74" s="3">
        <f t="shared" si="29"/>
        <v>2.3130000000000002</v>
      </c>
      <c r="AM74" s="1"/>
      <c r="AP74">
        <f t="shared" si="23"/>
        <v>37</v>
      </c>
      <c r="AQ74">
        <f t="shared" si="24"/>
        <v>2.3130000000000002</v>
      </c>
      <c r="AR74" s="1"/>
      <c r="AS74" s="2">
        <f t="shared" si="30"/>
        <v>64</v>
      </c>
      <c r="AT74" s="3">
        <f t="shared" si="31"/>
        <v>2.9089999999999998</v>
      </c>
      <c r="AU74" s="1"/>
      <c r="AV74">
        <v>2</v>
      </c>
      <c r="AW74">
        <v>3</v>
      </c>
      <c r="AX74" s="1"/>
      <c r="AZ74">
        <f t="shared" si="25"/>
        <v>3</v>
      </c>
      <c r="BA74" s="1"/>
      <c r="BB74">
        <f>LOOKUP(AV74,{1,2,3,4,5,6,11,15},{1,2,1,2,2,2,1,2})</f>
        <v>2</v>
      </c>
      <c r="BC74">
        <v>1</v>
      </c>
      <c r="BD74" s="3"/>
      <c r="BE74" s="32" t="s">
        <v>668</v>
      </c>
      <c r="BF74" s="32" t="s">
        <v>668</v>
      </c>
      <c r="BG74" s="32" t="s">
        <v>668</v>
      </c>
      <c r="BH74" s="32" t="s">
        <v>668</v>
      </c>
      <c r="BI74" s="32" t="s">
        <v>668</v>
      </c>
      <c r="BJ74" s="49" t="s">
        <v>668</v>
      </c>
      <c r="BK74" s="32" t="s">
        <v>668</v>
      </c>
      <c r="BL74" s="49" t="s">
        <v>668</v>
      </c>
      <c r="BM74" s="1"/>
    </row>
    <row r="75" spans="1:65" x14ac:dyDescent="0.3">
      <c r="A75" s="30">
        <v>80</v>
      </c>
      <c r="B75" s="67"/>
      <c r="C75">
        <v>2</v>
      </c>
      <c r="D75" s="67"/>
      <c r="E75" s="2">
        <v>1</v>
      </c>
      <c r="F75">
        <v>2</v>
      </c>
      <c r="G75">
        <v>5</v>
      </c>
      <c r="H75">
        <v>2</v>
      </c>
      <c r="I75">
        <v>2</v>
      </c>
      <c r="J75">
        <v>2</v>
      </c>
      <c r="K75">
        <v>2</v>
      </c>
      <c r="L75">
        <v>5</v>
      </c>
      <c r="M75">
        <v>2</v>
      </c>
      <c r="N75">
        <v>4</v>
      </c>
      <c r="O75">
        <v>3</v>
      </c>
      <c r="P75">
        <v>2</v>
      </c>
      <c r="Q75">
        <v>3</v>
      </c>
      <c r="R75">
        <v>2</v>
      </c>
      <c r="S75">
        <v>3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3</v>
      </c>
      <c r="AB75" s="1"/>
      <c r="AC75" s="2">
        <f t="shared" si="26"/>
        <v>22</v>
      </c>
      <c r="AD75" s="3">
        <f t="shared" si="27"/>
        <v>3.6669999999999998</v>
      </c>
      <c r="AE75" s="1"/>
      <c r="AH75">
        <f t="shared" si="21"/>
        <v>22</v>
      </c>
      <c r="AI75">
        <f t="shared" si="22"/>
        <v>3.6669999999999998</v>
      </c>
      <c r="AJ75" s="1"/>
      <c r="AK75" s="2">
        <f t="shared" si="28"/>
        <v>34</v>
      </c>
      <c r="AL75" s="3">
        <f t="shared" si="29"/>
        <v>2.125</v>
      </c>
      <c r="AM75" s="1"/>
      <c r="AP75">
        <f t="shared" si="23"/>
        <v>34</v>
      </c>
      <c r="AQ75">
        <f t="shared" si="24"/>
        <v>2.125</v>
      </c>
      <c r="AR75" s="1"/>
      <c r="AS75" s="2">
        <f t="shared" si="30"/>
        <v>56</v>
      </c>
      <c r="AT75" s="3">
        <f t="shared" si="31"/>
        <v>2.5449999999999999</v>
      </c>
      <c r="AU75" s="1"/>
      <c r="AV75">
        <v>2</v>
      </c>
      <c r="AW75">
        <v>2</v>
      </c>
      <c r="AX75" s="1"/>
      <c r="AZ75">
        <f t="shared" si="25"/>
        <v>2</v>
      </c>
      <c r="BA75" s="1"/>
      <c r="BB75">
        <f>LOOKUP(AV75,{1,2,3,4,5,6,11,15},{1,2,1,2,2,2,1,2})</f>
        <v>2</v>
      </c>
      <c r="BC75">
        <v>1</v>
      </c>
      <c r="BD75" s="3"/>
      <c r="BE75" s="32" t="s">
        <v>668</v>
      </c>
      <c r="BF75" s="32" t="s">
        <v>668</v>
      </c>
      <c r="BG75" s="32" t="s">
        <v>668</v>
      </c>
      <c r="BH75" s="32" t="s">
        <v>668</v>
      </c>
      <c r="BI75" s="32" t="s">
        <v>668</v>
      </c>
      <c r="BJ75" s="49" t="s">
        <v>668</v>
      </c>
      <c r="BK75" s="32" t="s">
        <v>668</v>
      </c>
      <c r="BL75" s="49" t="s">
        <v>668</v>
      </c>
      <c r="BM75" s="1"/>
    </row>
    <row r="76" spans="1:65" x14ac:dyDescent="0.3">
      <c r="A76" s="30">
        <v>81</v>
      </c>
      <c r="B76" s="67"/>
      <c r="C76">
        <v>2</v>
      </c>
      <c r="D76" s="67"/>
      <c r="E76" s="2">
        <v>1</v>
      </c>
      <c r="F76">
        <v>2</v>
      </c>
      <c r="G76">
        <v>4</v>
      </c>
      <c r="H76">
        <v>3</v>
      </c>
      <c r="I76">
        <v>1</v>
      </c>
      <c r="J76">
        <v>4</v>
      </c>
      <c r="K76">
        <v>1</v>
      </c>
      <c r="L76">
        <v>5</v>
      </c>
      <c r="M76">
        <v>3</v>
      </c>
      <c r="N76">
        <v>3</v>
      </c>
      <c r="O76">
        <v>4</v>
      </c>
      <c r="P76">
        <v>2</v>
      </c>
      <c r="Q76">
        <v>5</v>
      </c>
      <c r="R76">
        <v>1</v>
      </c>
      <c r="S76">
        <v>3</v>
      </c>
      <c r="T76">
        <v>3</v>
      </c>
      <c r="U76">
        <v>4</v>
      </c>
      <c r="V76">
        <v>3</v>
      </c>
      <c r="W76">
        <v>3</v>
      </c>
      <c r="X76">
        <v>2</v>
      </c>
      <c r="Y76">
        <v>2</v>
      </c>
      <c r="Z76">
        <v>1</v>
      </c>
      <c r="AA76">
        <v>3</v>
      </c>
      <c r="AB76" s="1"/>
      <c r="AC76" s="2">
        <f t="shared" si="26"/>
        <v>25</v>
      </c>
      <c r="AD76" s="3">
        <f t="shared" si="27"/>
        <v>4.1669999999999998</v>
      </c>
      <c r="AE76" s="1"/>
      <c r="AH76">
        <f t="shared" si="21"/>
        <v>25</v>
      </c>
      <c r="AI76">
        <f t="shared" si="22"/>
        <v>4.1669999999999998</v>
      </c>
      <c r="AJ76" s="1"/>
      <c r="AK76" s="2">
        <f t="shared" si="28"/>
        <v>37</v>
      </c>
      <c r="AL76" s="3">
        <f t="shared" si="29"/>
        <v>2.3130000000000002</v>
      </c>
      <c r="AM76" s="1"/>
      <c r="AP76">
        <f t="shared" si="23"/>
        <v>37</v>
      </c>
      <c r="AQ76">
        <f t="shared" si="24"/>
        <v>2.3130000000000002</v>
      </c>
      <c r="AR76" s="1"/>
      <c r="AS76" s="2">
        <f t="shared" si="30"/>
        <v>62</v>
      </c>
      <c r="AT76" s="3">
        <f t="shared" si="31"/>
        <v>2.8180000000000001</v>
      </c>
      <c r="AU76" s="1"/>
      <c r="AV76">
        <v>2</v>
      </c>
      <c r="AW76">
        <v>3</v>
      </c>
      <c r="AX76" s="1"/>
      <c r="AZ76">
        <f t="shared" si="25"/>
        <v>3</v>
      </c>
      <c r="BA76" s="1"/>
      <c r="BB76">
        <f>LOOKUP(AV76,{1,2,3,4,5,6,11,15},{1,2,1,2,2,2,1,2})</f>
        <v>2</v>
      </c>
      <c r="BC76">
        <v>1</v>
      </c>
      <c r="BD76" s="3"/>
      <c r="BE76" s="32" t="s">
        <v>668</v>
      </c>
      <c r="BF76" s="32" t="s">
        <v>668</v>
      </c>
      <c r="BG76" s="32" t="s">
        <v>668</v>
      </c>
      <c r="BH76" s="32" t="s">
        <v>668</v>
      </c>
      <c r="BI76" s="32" t="s">
        <v>668</v>
      </c>
      <c r="BJ76" s="49" t="s">
        <v>668</v>
      </c>
      <c r="BK76" s="32" t="s">
        <v>668</v>
      </c>
      <c r="BL76" s="49" t="s">
        <v>668</v>
      </c>
      <c r="BM76" s="1"/>
    </row>
    <row r="77" spans="1:65" x14ac:dyDescent="0.3">
      <c r="A77" s="30">
        <v>83</v>
      </c>
      <c r="B77" s="67"/>
      <c r="C77">
        <v>2</v>
      </c>
      <c r="D77" s="67"/>
      <c r="E77" s="2">
        <v>1</v>
      </c>
      <c r="F77">
        <v>5</v>
      </c>
      <c r="G77">
        <v>4</v>
      </c>
      <c r="H77">
        <v>3</v>
      </c>
      <c r="I77">
        <v>2</v>
      </c>
      <c r="J77">
        <v>3</v>
      </c>
      <c r="K77">
        <v>3</v>
      </c>
      <c r="L77">
        <v>5</v>
      </c>
      <c r="M77">
        <v>3</v>
      </c>
      <c r="N77">
        <v>4</v>
      </c>
      <c r="O77">
        <v>4</v>
      </c>
      <c r="P77">
        <v>2</v>
      </c>
      <c r="Q77">
        <v>5</v>
      </c>
      <c r="R77">
        <v>2</v>
      </c>
      <c r="S77">
        <v>4</v>
      </c>
      <c r="T77">
        <v>3</v>
      </c>
      <c r="U77">
        <v>2</v>
      </c>
      <c r="V77">
        <v>2</v>
      </c>
      <c r="W77">
        <v>2</v>
      </c>
      <c r="X77">
        <v>2</v>
      </c>
      <c r="Y77">
        <v>3</v>
      </c>
      <c r="Z77">
        <v>2</v>
      </c>
      <c r="AA77">
        <v>4</v>
      </c>
      <c r="AB77" s="1"/>
      <c r="AC77" s="2">
        <f t="shared" si="26"/>
        <v>25</v>
      </c>
      <c r="AD77" s="3">
        <f t="shared" si="27"/>
        <v>4.1669999999999998</v>
      </c>
      <c r="AE77" s="1"/>
      <c r="AH77">
        <f t="shared" si="21"/>
        <v>25</v>
      </c>
      <c r="AI77">
        <f t="shared" si="22"/>
        <v>4.1669999999999998</v>
      </c>
      <c r="AJ77" s="1"/>
      <c r="AK77" s="2">
        <f t="shared" si="28"/>
        <v>44</v>
      </c>
      <c r="AL77" s="3">
        <f t="shared" si="29"/>
        <v>2.75</v>
      </c>
      <c r="AM77" s="1"/>
      <c r="AP77">
        <f t="shared" si="23"/>
        <v>44</v>
      </c>
      <c r="AQ77">
        <f t="shared" si="24"/>
        <v>2.75</v>
      </c>
      <c r="AR77" s="1"/>
      <c r="AS77" s="2">
        <f t="shared" si="30"/>
        <v>69</v>
      </c>
      <c r="AT77" s="3">
        <f t="shared" si="31"/>
        <v>3.1360000000000001</v>
      </c>
      <c r="AU77" s="1"/>
      <c r="AV77">
        <v>2</v>
      </c>
      <c r="AW77">
        <v>3</v>
      </c>
      <c r="AX77" s="1"/>
      <c r="AZ77">
        <f t="shared" si="25"/>
        <v>3</v>
      </c>
      <c r="BA77" s="1"/>
      <c r="BB77">
        <f>LOOKUP(AV77,{1,2,3,4,5,6,11,15},{1,2,1,2,2,2,1,2})</f>
        <v>2</v>
      </c>
      <c r="BC77">
        <v>1</v>
      </c>
      <c r="BD77" s="3"/>
      <c r="BE77" s="32" t="s">
        <v>668</v>
      </c>
      <c r="BF77" s="32" t="s">
        <v>668</v>
      </c>
      <c r="BG77" s="32" t="s">
        <v>668</v>
      </c>
      <c r="BH77" s="32" t="s">
        <v>668</v>
      </c>
      <c r="BI77" s="32" t="s">
        <v>668</v>
      </c>
      <c r="BJ77" s="49" t="s">
        <v>668</v>
      </c>
      <c r="BK77" s="32" t="s">
        <v>668</v>
      </c>
      <c r="BL77" s="49" t="s">
        <v>668</v>
      </c>
      <c r="BM77" s="1"/>
    </row>
    <row r="78" spans="1:65" x14ac:dyDescent="0.3">
      <c r="A78" s="30">
        <v>84</v>
      </c>
      <c r="B78" s="67"/>
      <c r="C78">
        <v>2</v>
      </c>
      <c r="D78" s="67"/>
      <c r="E78" s="2">
        <v>1</v>
      </c>
      <c r="F78">
        <v>4</v>
      </c>
      <c r="G78">
        <v>4</v>
      </c>
      <c r="H78">
        <v>3</v>
      </c>
      <c r="I78">
        <v>1</v>
      </c>
      <c r="J78">
        <v>3</v>
      </c>
      <c r="K78">
        <v>2</v>
      </c>
      <c r="L78">
        <v>4</v>
      </c>
      <c r="M78">
        <v>3</v>
      </c>
      <c r="N78">
        <v>4</v>
      </c>
      <c r="O78">
        <v>4</v>
      </c>
      <c r="P78">
        <v>2</v>
      </c>
      <c r="Q78">
        <v>4</v>
      </c>
      <c r="R78">
        <v>3</v>
      </c>
      <c r="S78">
        <v>3</v>
      </c>
      <c r="T78">
        <v>3</v>
      </c>
      <c r="U78">
        <v>2</v>
      </c>
      <c r="V78">
        <v>2</v>
      </c>
      <c r="W78">
        <v>3</v>
      </c>
      <c r="X78">
        <v>2</v>
      </c>
      <c r="Y78">
        <v>3</v>
      </c>
      <c r="Z78">
        <v>2</v>
      </c>
      <c r="AA78">
        <v>3</v>
      </c>
      <c r="AB78" s="1"/>
      <c r="AC78" s="2">
        <f t="shared" si="26"/>
        <v>23</v>
      </c>
      <c r="AD78" s="3">
        <f t="shared" si="27"/>
        <v>3.8330000000000002</v>
      </c>
      <c r="AE78" s="1"/>
      <c r="AH78">
        <f t="shared" si="21"/>
        <v>23</v>
      </c>
      <c r="AI78">
        <f t="shared" si="22"/>
        <v>3.8330000000000002</v>
      </c>
      <c r="AJ78" s="1"/>
      <c r="AK78" s="2">
        <f t="shared" si="28"/>
        <v>41</v>
      </c>
      <c r="AL78" s="3">
        <f t="shared" si="29"/>
        <v>2.5630000000000002</v>
      </c>
      <c r="AM78" s="1"/>
      <c r="AP78">
        <f t="shared" si="23"/>
        <v>41</v>
      </c>
      <c r="AQ78">
        <f t="shared" si="24"/>
        <v>2.5630000000000002</v>
      </c>
      <c r="AR78" s="1"/>
      <c r="AS78" s="2">
        <f t="shared" si="30"/>
        <v>64</v>
      </c>
      <c r="AT78" s="3">
        <f t="shared" si="31"/>
        <v>2.9089999999999998</v>
      </c>
      <c r="AU78" s="1"/>
      <c r="AV78">
        <v>2</v>
      </c>
      <c r="AW78">
        <v>3</v>
      </c>
      <c r="AX78" s="1"/>
      <c r="AZ78">
        <f t="shared" si="25"/>
        <v>3</v>
      </c>
      <c r="BA78" s="1"/>
      <c r="BB78">
        <f>LOOKUP(AV78,{1,2,3,4,5,6,11,15},{1,2,1,2,2,2,1,2})</f>
        <v>2</v>
      </c>
      <c r="BC78">
        <v>1</v>
      </c>
      <c r="BD78" s="3"/>
      <c r="BE78" s="32" t="s">
        <v>668</v>
      </c>
      <c r="BF78" s="32" t="s">
        <v>668</v>
      </c>
      <c r="BG78" s="32" t="s">
        <v>668</v>
      </c>
      <c r="BH78" s="32" t="s">
        <v>668</v>
      </c>
      <c r="BI78" s="32" t="s">
        <v>668</v>
      </c>
      <c r="BJ78" s="49" t="s">
        <v>668</v>
      </c>
      <c r="BK78" s="32" t="s">
        <v>668</v>
      </c>
      <c r="BL78" s="49" t="s">
        <v>668</v>
      </c>
      <c r="BM78" s="1"/>
    </row>
    <row r="79" spans="1:65" x14ac:dyDescent="0.3">
      <c r="A79" s="30">
        <v>192</v>
      </c>
      <c r="B79" s="67"/>
      <c r="C79">
        <v>2</v>
      </c>
      <c r="D79" s="67"/>
      <c r="E79" s="2">
        <v>1</v>
      </c>
      <c r="F79">
        <v>3</v>
      </c>
      <c r="G79">
        <v>5</v>
      </c>
      <c r="H79">
        <v>3</v>
      </c>
      <c r="I79">
        <v>2</v>
      </c>
      <c r="J79">
        <v>3</v>
      </c>
      <c r="K79">
        <v>1</v>
      </c>
      <c r="L79">
        <v>5</v>
      </c>
      <c r="M79">
        <v>4</v>
      </c>
      <c r="N79">
        <v>4</v>
      </c>
      <c r="O79">
        <v>5</v>
      </c>
      <c r="P79">
        <v>2</v>
      </c>
      <c r="Q79">
        <v>5</v>
      </c>
      <c r="R79">
        <v>3</v>
      </c>
      <c r="S79">
        <v>4</v>
      </c>
      <c r="T79">
        <v>4</v>
      </c>
      <c r="U79">
        <v>3</v>
      </c>
      <c r="V79">
        <v>1</v>
      </c>
      <c r="W79">
        <v>1</v>
      </c>
      <c r="X79">
        <v>2</v>
      </c>
      <c r="Y79">
        <v>2</v>
      </c>
      <c r="Z79">
        <v>2</v>
      </c>
      <c r="AA79">
        <v>4</v>
      </c>
      <c r="AB79" s="1"/>
      <c r="AC79" s="2">
        <f t="shared" si="26"/>
        <v>27</v>
      </c>
      <c r="AD79" s="3">
        <f t="shared" si="27"/>
        <v>4.5</v>
      </c>
      <c r="AE79" s="1"/>
      <c r="AH79">
        <f t="shared" si="21"/>
        <v>27</v>
      </c>
      <c r="AI79">
        <f t="shared" si="22"/>
        <v>4.5</v>
      </c>
      <c r="AJ79" s="1"/>
      <c r="AK79" s="2">
        <f t="shared" si="28"/>
        <v>41</v>
      </c>
      <c r="AL79" s="3">
        <f t="shared" si="29"/>
        <v>2.5630000000000002</v>
      </c>
      <c r="AM79" s="1"/>
      <c r="AP79">
        <f t="shared" si="23"/>
        <v>41</v>
      </c>
      <c r="AQ79">
        <f t="shared" si="24"/>
        <v>2.5630000000000002</v>
      </c>
      <c r="AR79" s="1"/>
      <c r="AS79" s="2">
        <f t="shared" si="30"/>
        <v>68</v>
      </c>
      <c r="AT79" s="3">
        <f t="shared" si="31"/>
        <v>3.0910000000000002</v>
      </c>
      <c r="AU79" s="1"/>
      <c r="AV79">
        <v>2</v>
      </c>
      <c r="AW79">
        <v>4</v>
      </c>
      <c r="AX79" s="1"/>
      <c r="AZ79">
        <f t="shared" si="25"/>
        <v>4</v>
      </c>
      <c r="BA79" s="1"/>
      <c r="BB79">
        <f>LOOKUP(AV79,{1,2,3,4,5,6,11,15},{1,2,1,2,2,2,1,2})</f>
        <v>2</v>
      </c>
      <c r="BC79">
        <v>1</v>
      </c>
      <c r="BD79" s="3"/>
      <c r="BE79" s="2">
        <v>2</v>
      </c>
      <c r="BF79" s="2">
        <v>15</v>
      </c>
      <c r="BG79" s="2">
        <v>75</v>
      </c>
      <c r="BH79" s="2">
        <f>(BG79)/20</f>
        <v>3.75</v>
      </c>
      <c r="BI79" s="2">
        <v>85</v>
      </c>
      <c r="BJ79" s="13">
        <f>(BI79)/20</f>
        <v>4.25</v>
      </c>
      <c r="BK79" s="2">
        <f>(AW79+BH79+BJ79)</f>
        <v>12</v>
      </c>
      <c r="BL79" s="13">
        <f>ROUND(((BK79)/3),3)</f>
        <v>4</v>
      </c>
      <c r="BM79" s="1"/>
    </row>
    <row r="80" spans="1:65" x14ac:dyDescent="0.3">
      <c r="A80" s="30">
        <v>193</v>
      </c>
      <c r="B80" s="67"/>
      <c r="C80">
        <v>2</v>
      </c>
      <c r="D80" s="67"/>
      <c r="E80" s="2">
        <v>1</v>
      </c>
      <c r="F80">
        <v>3</v>
      </c>
      <c r="G80">
        <v>5</v>
      </c>
      <c r="H80">
        <v>3</v>
      </c>
      <c r="I80">
        <v>3</v>
      </c>
      <c r="J80">
        <v>3</v>
      </c>
      <c r="K80">
        <v>2</v>
      </c>
      <c r="L80">
        <v>5</v>
      </c>
      <c r="M80">
        <v>4</v>
      </c>
      <c r="N80">
        <v>4</v>
      </c>
      <c r="O80">
        <v>4</v>
      </c>
      <c r="P80">
        <v>2</v>
      </c>
      <c r="Q80">
        <v>4</v>
      </c>
      <c r="R80">
        <v>1</v>
      </c>
      <c r="S80">
        <v>3</v>
      </c>
      <c r="T80">
        <v>2</v>
      </c>
      <c r="U80">
        <v>3</v>
      </c>
      <c r="V80">
        <v>1</v>
      </c>
      <c r="W80">
        <v>2</v>
      </c>
      <c r="X80">
        <v>2</v>
      </c>
      <c r="Y80">
        <v>3</v>
      </c>
      <c r="Z80">
        <v>1</v>
      </c>
      <c r="AA80">
        <v>2</v>
      </c>
      <c r="AB80" s="1"/>
      <c r="AC80" s="2">
        <f t="shared" si="26"/>
        <v>25</v>
      </c>
      <c r="AD80" s="3">
        <f t="shared" si="27"/>
        <v>4.1669999999999998</v>
      </c>
      <c r="AE80" s="1"/>
      <c r="AH80">
        <f t="shared" si="21"/>
        <v>25</v>
      </c>
      <c r="AI80">
        <f t="shared" si="22"/>
        <v>4.1669999999999998</v>
      </c>
      <c r="AJ80" s="1"/>
      <c r="AK80" s="2">
        <f t="shared" si="28"/>
        <v>37</v>
      </c>
      <c r="AL80" s="3">
        <f t="shared" si="29"/>
        <v>2.3130000000000002</v>
      </c>
      <c r="AM80" s="1"/>
      <c r="AP80">
        <f t="shared" si="23"/>
        <v>37</v>
      </c>
      <c r="AQ80">
        <f t="shared" si="24"/>
        <v>2.3130000000000002</v>
      </c>
      <c r="AR80" s="1"/>
      <c r="AS80" s="2">
        <f t="shared" si="30"/>
        <v>62</v>
      </c>
      <c r="AT80" s="3">
        <f t="shared" si="31"/>
        <v>2.8180000000000001</v>
      </c>
      <c r="AU80" s="1"/>
      <c r="AV80">
        <v>2</v>
      </c>
      <c r="AW80">
        <v>4</v>
      </c>
      <c r="AX80" s="1"/>
      <c r="AZ80">
        <f t="shared" si="25"/>
        <v>4</v>
      </c>
      <c r="BA80" s="1"/>
      <c r="BB80">
        <f>LOOKUP(AV80,{1,2,3,4,5,6,11,15},{1,2,1,2,2,2,1,2})</f>
        <v>2</v>
      </c>
      <c r="BC80">
        <v>1</v>
      </c>
      <c r="BD80" s="3"/>
      <c r="BE80" s="2">
        <v>2</v>
      </c>
      <c r="BF80" s="2">
        <v>12</v>
      </c>
      <c r="BG80" s="2">
        <v>90</v>
      </c>
      <c r="BH80" s="2">
        <f>(BG80)/20</f>
        <v>4.5</v>
      </c>
      <c r="BI80" s="2">
        <v>90</v>
      </c>
      <c r="BJ80" s="13">
        <f>(BI80)/20</f>
        <v>4.5</v>
      </c>
      <c r="BK80" s="2">
        <f>(AW80+BH80+BJ80)</f>
        <v>13</v>
      </c>
      <c r="BL80" s="13">
        <f>ROUND(((BK80)/3),3)</f>
        <v>4.3330000000000002</v>
      </c>
      <c r="BM80" s="1"/>
    </row>
    <row r="81" spans="1:65" x14ac:dyDescent="0.3">
      <c r="A81" s="30">
        <v>194</v>
      </c>
      <c r="B81" s="67"/>
      <c r="C81">
        <v>2</v>
      </c>
      <c r="D81" s="67"/>
      <c r="E81" s="2">
        <v>1</v>
      </c>
      <c r="F81">
        <v>5</v>
      </c>
      <c r="G81">
        <v>5</v>
      </c>
      <c r="H81">
        <v>3</v>
      </c>
      <c r="I81">
        <v>1</v>
      </c>
      <c r="J81">
        <v>4</v>
      </c>
      <c r="K81">
        <v>2</v>
      </c>
      <c r="L81">
        <v>5</v>
      </c>
      <c r="M81">
        <v>3</v>
      </c>
      <c r="N81">
        <v>3</v>
      </c>
      <c r="O81">
        <v>4</v>
      </c>
      <c r="P81">
        <v>3</v>
      </c>
      <c r="Q81">
        <v>5</v>
      </c>
      <c r="R81">
        <v>2</v>
      </c>
      <c r="S81">
        <v>4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1</v>
      </c>
      <c r="AA81">
        <v>4</v>
      </c>
      <c r="AB81" s="1"/>
      <c r="AC81" s="2">
        <f t="shared" si="26"/>
        <v>26</v>
      </c>
      <c r="AD81" s="3">
        <f t="shared" si="27"/>
        <v>4.3330000000000002</v>
      </c>
      <c r="AE81" s="1"/>
      <c r="AH81">
        <f t="shared" si="21"/>
        <v>26</v>
      </c>
      <c r="AI81">
        <f t="shared" si="22"/>
        <v>4.3330000000000002</v>
      </c>
      <c r="AJ81" s="1"/>
      <c r="AK81" s="2">
        <f t="shared" si="28"/>
        <v>40</v>
      </c>
      <c r="AL81" s="3">
        <f t="shared" si="29"/>
        <v>2.5</v>
      </c>
      <c r="AM81" s="1"/>
      <c r="AP81">
        <f t="shared" si="23"/>
        <v>40</v>
      </c>
      <c r="AQ81">
        <f t="shared" si="24"/>
        <v>2.5</v>
      </c>
      <c r="AR81" s="1"/>
      <c r="AS81" s="2">
        <f t="shared" si="30"/>
        <v>66</v>
      </c>
      <c r="AT81" s="3">
        <f t="shared" si="31"/>
        <v>3</v>
      </c>
      <c r="AU81" s="1"/>
      <c r="AV81">
        <v>2</v>
      </c>
      <c r="AW81">
        <v>3</v>
      </c>
      <c r="AX81" s="1"/>
      <c r="AZ81">
        <f t="shared" si="25"/>
        <v>3</v>
      </c>
      <c r="BA81" s="1"/>
      <c r="BB81">
        <f>LOOKUP(AV81,{1,2,3,4,5,6,11,15},{1,2,1,2,2,2,1,2})</f>
        <v>2</v>
      </c>
      <c r="BC81">
        <v>1</v>
      </c>
      <c r="BD81" s="3"/>
      <c r="BE81" s="2">
        <v>1</v>
      </c>
      <c r="BF81" s="2">
        <v>15</v>
      </c>
      <c r="BG81" s="2">
        <v>15</v>
      </c>
      <c r="BH81" s="2">
        <f>(BG81)/20</f>
        <v>0.75</v>
      </c>
      <c r="BI81" s="2">
        <v>20</v>
      </c>
      <c r="BJ81" s="13">
        <f>(BI81)/20</f>
        <v>1</v>
      </c>
      <c r="BK81" s="2">
        <f>(AW81+BH81+BJ81)</f>
        <v>4.75</v>
      </c>
      <c r="BL81" s="13">
        <f>ROUND(((BK81)/3),3)</f>
        <v>1.583</v>
      </c>
      <c r="BM81" s="1"/>
    </row>
    <row r="82" spans="1:65" x14ac:dyDescent="0.3">
      <c r="A82" s="30">
        <v>196</v>
      </c>
      <c r="B82" s="67"/>
      <c r="C82">
        <v>2</v>
      </c>
      <c r="D82" s="67"/>
      <c r="E82" s="2">
        <v>1</v>
      </c>
      <c r="F82">
        <v>2</v>
      </c>
      <c r="G82">
        <v>4</v>
      </c>
      <c r="H82">
        <v>3</v>
      </c>
      <c r="I82">
        <v>2</v>
      </c>
      <c r="J82">
        <v>4</v>
      </c>
      <c r="K82">
        <v>1</v>
      </c>
      <c r="L82">
        <v>4</v>
      </c>
      <c r="M82">
        <v>3</v>
      </c>
      <c r="N82">
        <v>4</v>
      </c>
      <c r="O82">
        <v>4</v>
      </c>
      <c r="P82">
        <v>2</v>
      </c>
      <c r="Q82">
        <v>4</v>
      </c>
      <c r="R82">
        <v>1</v>
      </c>
      <c r="S82">
        <v>3</v>
      </c>
      <c r="T82">
        <v>3</v>
      </c>
      <c r="U82">
        <v>3</v>
      </c>
      <c r="V82">
        <v>3</v>
      </c>
      <c r="W82">
        <v>1</v>
      </c>
      <c r="X82">
        <v>2</v>
      </c>
      <c r="Y82">
        <v>2</v>
      </c>
      <c r="Z82">
        <v>1</v>
      </c>
      <c r="AA82">
        <v>2</v>
      </c>
      <c r="AB82" s="1"/>
      <c r="AC82" s="2">
        <f t="shared" si="26"/>
        <v>24</v>
      </c>
      <c r="AD82" s="3">
        <f t="shared" si="27"/>
        <v>4</v>
      </c>
      <c r="AE82" s="1"/>
      <c r="AH82">
        <f t="shared" si="21"/>
        <v>24</v>
      </c>
      <c r="AI82">
        <f t="shared" si="22"/>
        <v>4</v>
      </c>
      <c r="AJ82" s="1"/>
      <c r="AK82" s="2">
        <f t="shared" si="28"/>
        <v>34</v>
      </c>
      <c r="AL82" s="3">
        <f t="shared" si="29"/>
        <v>2.125</v>
      </c>
      <c r="AM82" s="1"/>
      <c r="AP82">
        <f t="shared" si="23"/>
        <v>34</v>
      </c>
      <c r="AQ82">
        <f t="shared" si="24"/>
        <v>2.125</v>
      </c>
      <c r="AR82" s="1"/>
      <c r="AS82" s="2">
        <f t="shared" si="30"/>
        <v>58</v>
      </c>
      <c r="AT82" s="3">
        <f t="shared" si="31"/>
        <v>2.6360000000000001</v>
      </c>
      <c r="AU82" s="1"/>
      <c r="AV82">
        <v>2</v>
      </c>
      <c r="AW82">
        <v>3</v>
      </c>
      <c r="AX82" s="1"/>
      <c r="AZ82">
        <f t="shared" si="25"/>
        <v>3</v>
      </c>
      <c r="BA82" s="1"/>
      <c r="BB82">
        <f>LOOKUP(AV82,{1,2,3,4,5,6,11,15},{1,2,1,2,2,2,1,2})</f>
        <v>2</v>
      </c>
      <c r="BC82">
        <v>1</v>
      </c>
      <c r="BD82" s="3"/>
      <c r="BE82" s="2">
        <v>3</v>
      </c>
      <c r="BF82" s="2">
        <v>16</v>
      </c>
      <c r="BG82" s="2">
        <v>50</v>
      </c>
      <c r="BH82" s="2">
        <f>(BG82)/20</f>
        <v>2.5</v>
      </c>
      <c r="BI82" s="2">
        <v>50</v>
      </c>
      <c r="BJ82" s="13">
        <f>(BI82)/20</f>
        <v>2.5</v>
      </c>
      <c r="BK82" s="2">
        <f>(AW82+BH82+BJ82)</f>
        <v>8</v>
      </c>
      <c r="BL82" s="13">
        <f>ROUND(((BK82)/3),3)</f>
        <v>2.6669999999999998</v>
      </c>
      <c r="BM82" s="1"/>
    </row>
    <row r="83" spans="1:65" x14ac:dyDescent="0.3">
      <c r="A83" s="30">
        <v>197</v>
      </c>
      <c r="B83" s="67"/>
      <c r="C83">
        <v>2</v>
      </c>
      <c r="D83" s="67"/>
      <c r="E83" s="2">
        <v>1</v>
      </c>
      <c r="F83">
        <v>3</v>
      </c>
      <c r="G83">
        <v>4</v>
      </c>
      <c r="H83">
        <v>3</v>
      </c>
      <c r="I83">
        <v>2</v>
      </c>
      <c r="J83">
        <v>3</v>
      </c>
      <c r="K83">
        <v>1</v>
      </c>
      <c r="L83">
        <v>4</v>
      </c>
      <c r="M83">
        <v>3</v>
      </c>
      <c r="N83">
        <v>4</v>
      </c>
      <c r="O83">
        <v>3</v>
      </c>
      <c r="P83">
        <v>2</v>
      </c>
      <c r="Q83">
        <v>4</v>
      </c>
      <c r="R83">
        <v>2</v>
      </c>
      <c r="S83">
        <v>3</v>
      </c>
      <c r="T83">
        <v>3</v>
      </c>
      <c r="U83">
        <v>3</v>
      </c>
      <c r="V83">
        <v>3</v>
      </c>
      <c r="W83">
        <v>2</v>
      </c>
      <c r="X83">
        <v>2</v>
      </c>
      <c r="Y83">
        <v>3</v>
      </c>
      <c r="Z83">
        <v>1</v>
      </c>
      <c r="AA83">
        <v>3</v>
      </c>
      <c r="AB83" s="1"/>
      <c r="AC83" s="2">
        <f t="shared" si="26"/>
        <v>22</v>
      </c>
      <c r="AD83" s="3">
        <f t="shared" si="27"/>
        <v>3.6669999999999998</v>
      </c>
      <c r="AE83" s="1"/>
      <c r="AH83">
        <f t="shared" si="21"/>
        <v>22</v>
      </c>
      <c r="AI83">
        <f t="shared" si="22"/>
        <v>3.6669999999999998</v>
      </c>
      <c r="AJ83" s="1"/>
      <c r="AK83" s="2">
        <f t="shared" si="28"/>
        <v>39</v>
      </c>
      <c r="AL83" s="3">
        <f t="shared" si="29"/>
        <v>2.4380000000000002</v>
      </c>
      <c r="AM83" s="1"/>
      <c r="AP83">
        <f t="shared" si="23"/>
        <v>39</v>
      </c>
      <c r="AQ83">
        <f t="shared" si="24"/>
        <v>2.4380000000000002</v>
      </c>
      <c r="AR83" s="1"/>
      <c r="AS83" s="2">
        <f t="shared" si="30"/>
        <v>61</v>
      </c>
      <c r="AT83" s="3">
        <f t="shared" si="31"/>
        <v>2.7730000000000001</v>
      </c>
      <c r="AU83" s="1"/>
      <c r="AV83">
        <v>2</v>
      </c>
      <c r="AW83">
        <v>3</v>
      </c>
      <c r="AX83" s="1"/>
      <c r="AZ83">
        <f t="shared" si="25"/>
        <v>3</v>
      </c>
      <c r="BA83" s="1"/>
      <c r="BB83">
        <f>LOOKUP(AV83,{1,2,3,4,5,6,11,15},{1,2,1,2,2,2,1,2})</f>
        <v>2</v>
      </c>
      <c r="BC83">
        <v>1</v>
      </c>
      <c r="BD83" s="3"/>
      <c r="BE83" s="2">
        <v>1</v>
      </c>
      <c r="BF83" s="2">
        <v>10</v>
      </c>
      <c r="BG83" s="2">
        <v>50</v>
      </c>
      <c r="BH83" s="2">
        <f>(BG83)/20</f>
        <v>2.5</v>
      </c>
      <c r="BI83" s="2">
        <v>50</v>
      </c>
      <c r="BJ83" s="13">
        <f>(BI83)/20</f>
        <v>2.5</v>
      </c>
      <c r="BK83" s="2">
        <f>(AW83+BH83+BJ83)</f>
        <v>8</v>
      </c>
      <c r="BL83" s="13">
        <f>ROUND(((BK83)/3),3)</f>
        <v>2.6669999999999998</v>
      </c>
      <c r="BM83" s="1"/>
    </row>
    <row r="84" spans="1:65" x14ac:dyDescent="0.3">
      <c r="A84" s="30">
        <v>89</v>
      </c>
      <c r="B84" s="67"/>
      <c r="C84">
        <v>3</v>
      </c>
      <c r="D84" s="67"/>
      <c r="E84" s="2">
        <v>1</v>
      </c>
      <c r="F84">
        <v>3</v>
      </c>
      <c r="G84">
        <v>5</v>
      </c>
      <c r="H84">
        <v>2</v>
      </c>
      <c r="I84">
        <v>2</v>
      </c>
      <c r="J84">
        <v>4</v>
      </c>
      <c r="K84">
        <v>2</v>
      </c>
      <c r="L84">
        <v>4</v>
      </c>
      <c r="M84">
        <v>3</v>
      </c>
      <c r="N84">
        <v>4</v>
      </c>
      <c r="O84">
        <v>4</v>
      </c>
      <c r="P84">
        <v>2</v>
      </c>
      <c r="Q84">
        <v>5</v>
      </c>
      <c r="R84">
        <v>2</v>
      </c>
      <c r="S84">
        <v>3</v>
      </c>
      <c r="T84">
        <v>2</v>
      </c>
      <c r="U84">
        <v>2</v>
      </c>
      <c r="V84">
        <v>2</v>
      </c>
      <c r="W84">
        <v>3</v>
      </c>
      <c r="X84">
        <v>2</v>
      </c>
      <c r="Y84">
        <v>2</v>
      </c>
      <c r="Z84">
        <v>1</v>
      </c>
      <c r="AA84">
        <v>3</v>
      </c>
      <c r="AB84" s="1"/>
      <c r="AC84" s="2">
        <f t="shared" si="26"/>
        <v>26</v>
      </c>
      <c r="AD84" s="3">
        <f t="shared" si="27"/>
        <v>4.3330000000000002</v>
      </c>
      <c r="AE84" s="1"/>
      <c r="AF84">
        <f>AC84</f>
        <v>26</v>
      </c>
      <c r="AG84">
        <f>AD84</f>
        <v>4.3330000000000002</v>
      </c>
      <c r="AJ84" s="1"/>
      <c r="AK84" s="2">
        <f t="shared" si="28"/>
        <v>36</v>
      </c>
      <c r="AL84" s="3">
        <f t="shared" si="29"/>
        <v>2.25</v>
      </c>
      <c r="AM84" s="1"/>
      <c r="AN84">
        <f>AK84</f>
        <v>36</v>
      </c>
      <c r="AO84">
        <f>AL84</f>
        <v>2.25</v>
      </c>
      <c r="AR84" s="1"/>
      <c r="AS84" s="2">
        <f t="shared" si="30"/>
        <v>62</v>
      </c>
      <c r="AT84" s="3">
        <f t="shared" si="31"/>
        <v>2.8180000000000001</v>
      </c>
      <c r="AU84" s="1"/>
      <c r="AV84">
        <v>3</v>
      </c>
      <c r="AW84">
        <v>4</v>
      </c>
      <c r="AX84" s="1"/>
      <c r="AY84">
        <f>AW84</f>
        <v>4</v>
      </c>
      <c r="BA84" s="1"/>
      <c r="BB84">
        <f>LOOKUP(AV84,{1,2,3,4,5,6,11,15},{1,2,1,2,2,2,1,2})</f>
        <v>1</v>
      </c>
      <c r="BC84">
        <v>1</v>
      </c>
      <c r="BD84" s="3"/>
      <c r="BE84" s="32" t="s">
        <v>668</v>
      </c>
      <c r="BF84" s="32" t="s">
        <v>668</v>
      </c>
      <c r="BG84" s="32" t="s">
        <v>668</v>
      </c>
      <c r="BH84" s="32" t="s">
        <v>668</v>
      </c>
      <c r="BI84" s="32" t="s">
        <v>668</v>
      </c>
      <c r="BJ84" s="49" t="s">
        <v>668</v>
      </c>
      <c r="BK84" s="32" t="s">
        <v>668</v>
      </c>
      <c r="BL84" s="49" t="s">
        <v>668</v>
      </c>
      <c r="BM84" s="1"/>
    </row>
    <row r="85" spans="1:65" x14ac:dyDescent="0.3">
      <c r="A85" s="30">
        <v>90</v>
      </c>
      <c r="B85" s="67"/>
      <c r="C85">
        <v>3</v>
      </c>
      <c r="D85" s="67"/>
      <c r="E85" s="2">
        <v>1</v>
      </c>
      <c r="F85">
        <v>4</v>
      </c>
      <c r="G85">
        <v>5</v>
      </c>
      <c r="H85">
        <v>3</v>
      </c>
      <c r="I85">
        <v>3</v>
      </c>
      <c r="J85">
        <v>4</v>
      </c>
      <c r="K85">
        <v>2</v>
      </c>
      <c r="L85">
        <v>5</v>
      </c>
      <c r="M85">
        <v>3</v>
      </c>
      <c r="N85">
        <v>5</v>
      </c>
      <c r="O85">
        <v>4</v>
      </c>
      <c r="P85">
        <v>3</v>
      </c>
      <c r="Q85">
        <v>5</v>
      </c>
      <c r="R85">
        <v>4</v>
      </c>
      <c r="S85">
        <v>4</v>
      </c>
      <c r="T85">
        <v>4</v>
      </c>
      <c r="U85">
        <v>2</v>
      </c>
      <c r="V85">
        <v>2</v>
      </c>
      <c r="W85">
        <v>2</v>
      </c>
      <c r="X85">
        <v>2</v>
      </c>
      <c r="Y85">
        <v>3</v>
      </c>
      <c r="Z85">
        <v>2</v>
      </c>
      <c r="AA85">
        <v>4</v>
      </c>
      <c r="AB85" s="1"/>
      <c r="AC85" s="2">
        <f t="shared" si="26"/>
        <v>28</v>
      </c>
      <c r="AD85" s="3">
        <f t="shared" si="27"/>
        <v>4.6669999999999998</v>
      </c>
      <c r="AE85" s="1"/>
      <c r="AF85">
        <f t="shared" ref="AF85:AF114" si="32">AC85</f>
        <v>28</v>
      </c>
      <c r="AG85">
        <f t="shared" ref="AG85:AG114" si="33">AD85</f>
        <v>4.6669999999999998</v>
      </c>
      <c r="AJ85" s="1"/>
      <c r="AK85" s="2">
        <f t="shared" si="28"/>
        <v>47</v>
      </c>
      <c r="AL85" s="3">
        <f t="shared" si="29"/>
        <v>2.9380000000000002</v>
      </c>
      <c r="AM85" s="1"/>
      <c r="AN85">
        <f t="shared" ref="AN85:AN114" si="34">AK85</f>
        <v>47</v>
      </c>
      <c r="AO85">
        <f t="shared" ref="AO85:AO114" si="35">AL85</f>
        <v>2.9380000000000002</v>
      </c>
      <c r="AR85" s="1"/>
      <c r="AS85" s="2">
        <f t="shared" si="30"/>
        <v>75</v>
      </c>
      <c r="AT85" s="3">
        <f t="shared" si="31"/>
        <v>3.4089999999999998</v>
      </c>
      <c r="AU85" s="1"/>
      <c r="AV85">
        <v>3</v>
      </c>
      <c r="AW85">
        <v>4</v>
      </c>
      <c r="AX85" s="1"/>
      <c r="AY85">
        <f t="shared" ref="AY85:AY114" si="36">AW85</f>
        <v>4</v>
      </c>
      <c r="BA85" s="1"/>
      <c r="BB85">
        <f>LOOKUP(AV85,{1,2,3,4,5,6,11,15},{1,2,1,2,2,2,1,2})</f>
        <v>1</v>
      </c>
      <c r="BC85">
        <v>4</v>
      </c>
      <c r="BD85" s="3" t="s">
        <v>852</v>
      </c>
      <c r="BE85" s="32" t="s">
        <v>668</v>
      </c>
      <c r="BF85" s="32" t="s">
        <v>668</v>
      </c>
      <c r="BG85" s="32" t="s">
        <v>668</v>
      </c>
      <c r="BH85" s="32" t="s">
        <v>668</v>
      </c>
      <c r="BI85" s="32" t="s">
        <v>668</v>
      </c>
      <c r="BJ85" s="49" t="s">
        <v>668</v>
      </c>
      <c r="BK85" s="32" t="s">
        <v>668</v>
      </c>
      <c r="BL85" s="49" t="s">
        <v>668</v>
      </c>
      <c r="BM85" s="1"/>
    </row>
    <row r="86" spans="1:65" x14ac:dyDescent="0.3">
      <c r="A86" s="30">
        <v>91</v>
      </c>
      <c r="B86" s="67"/>
      <c r="C86">
        <v>3</v>
      </c>
      <c r="D86" s="67"/>
      <c r="E86" s="2">
        <v>1</v>
      </c>
      <c r="F86">
        <v>4</v>
      </c>
      <c r="G86">
        <v>4</v>
      </c>
      <c r="H86">
        <v>2</v>
      </c>
      <c r="I86">
        <v>2</v>
      </c>
      <c r="J86">
        <v>4</v>
      </c>
      <c r="K86">
        <v>1</v>
      </c>
      <c r="L86">
        <v>5</v>
      </c>
      <c r="M86">
        <v>3</v>
      </c>
      <c r="N86">
        <v>4</v>
      </c>
      <c r="O86">
        <v>4</v>
      </c>
      <c r="P86">
        <v>2</v>
      </c>
      <c r="Q86">
        <v>4</v>
      </c>
      <c r="R86">
        <v>4</v>
      </c>
      <c r="S86">
        <v>4</v>
      </c>
      <c r="T86">
        <v>1</v>
      </c>
      <c r="U86">
        <v>2</v>
      </c>
      <c r="V86">
        <v>2</v>
      </c>
      <c r="W86">
        <v>2</v>
      </c>
      <c r="X86">
        <v>3</v>
      </c>
      <c r="Y86">
        <v>3</v>
      </c>
      <c r="Z86">
        <v>2</v>
      </c>
      <c r="AA86">
        <v>3</v>
      </c>
      <c r="AB86" s="1"/>
      <c r="AC86" s="2">
        <f t="shared" si="26"/>
        <v>25</v>
      </c>
      <c r="AD86" s="3">
        <f t="shared" si="27"/>
        <v>4.1669999999999998</v>
      </c>
      <c r="AE86" s="1"/>
      <c r="AF86">
        <f t="shared" si="32"/>
        <v>25</v>
      </c>
      <c r="AG86">
        <f t="shared" si="33"/>
        <v>4.1669999999999998</v>
      </c>
      <c r="AJ86" s="1"/>
      <c r="AK86" s="2">
        <f t="shared" si="28"/>
        <v>40</v>
      </c>
      <c r="AL86" s="3">
        <f t="shared" si="29"/>
        <v>2.5</v>
      </c>
      <c r="AM86" s="1"/>
      <c r="AN86">
        <f t="shared" si="34"/>
        <v>40</v>
      </c>
      <c r="AO86">
        <f t="shared" si="35"/>
        <v>2.5</v>
      </c>
      <c r="AR86" s="1"/>
      <c r="AS86" s="2">
        <f t="shared" si="30"/>
        <v>65</v>
      </c>
      <c r="AT86" s="3">
        <f t="shared" si="31"/>
        <v>2.9550000000000001</v>
      </c>
      <c r="AU86" s="1"/>
      <c r="AV86">
        <v>3</v>
      </c>
      <c r="AW86">
        <v>4</v>
      </c>
      <c r="AX86" s="1"/>
      <c r="AY86">
        <f t="shared" si="36"/>
        <v>4</v>
      </c>
      <c r="BA86" s="1"/>
      <c r="BB86">
        <f>LOOKUP(AV86,{1,2,3,4,5,6,11,15},{1,2,1,2,2,2,1,2})</f>
        <v>1</v>
      </c>
      <c r="BC86">
        <v>4</v>
      </c>
      <c r="BD86" s="3" t="s">
        <v>852</v>
      </c>
      <c r="BE86" s="32" t="s">
        <v>668</v>
      </c>
      <c r="BF86" s="32" t="s">
        <v>668</v>
      </c>
      <c r="BG86" s="32" t="s">
        <v>668</v>
      </c>
      <c r="BH86" s="32" t="s">
        <v>668</v>
      </c>
      <c r="BI86" s="32" t="s">
        <v>668</v>
      </c>
      <c r="BJ86" s="49" t="s">
        <v>668</v>
      </c>
      <c r="BK86" s="32" t="s">
        <v>668</v>
      </c>
      <c r="BL86" s="49" t="s">
        <v>668</v>
      </c>
      <c r="BM86" s="1"/>
    </row>
    <row r="87" spans="1:65" x14ac:dyDescent="0.3">
      <c r="A87" s="30">
        <v>93</v>
      </c>
      <c r="B87" s="67"/>
      <c r="C87">
        <v>3</v>
      </c>
      <c r="D87" s="67"/>
      <c r="E87" s="2">
        <v>1</v>
      </c>
      <c r="F87">
        <v>4</v>
      </c>
      <c r="G87">
        <v>5</v>
      </c>
      <c r="H87">
        <v>4</v>
      </c>
      <c r="I87">
        <v>2</v>
      </c>
      <c r="J87">
        <v>4</v>
      </c>
      <c r="K87">
        <v>1</v>
      </c>
      <c r="L87">
        <v>5</v>
      </c>
      <c r="M87">
        <v>3</v>
      </c>
      <c r="N87">
        <v>3</v>
      </c>
      <c r="O87">
        <v>4</v>
      </c>
      <c r="P87">
        <v>2</v>
      </c>
      <c r="Q87">
        <v>5</v>
      </c>
      <c r="R87">
        <v>2</v>
      </c>
      <c r="S87">
        <v>4</v>
      </c>
      <c r="T87">
        <v>3</v>
      </c>
      <c r="U87">
        <v>3</v>
      </c>
      <c r="V87">
        <v>3</v>
      </c>
      <c r="W87">
        <v>3</v>
      </c>
      <c r="X87">
        <v>3</v>
      </c>
      <c r="Y87">
        <v>3</v>
      </c>
      <c r="Z87">
        <v>3</v>
      </c>
      <c r="AA87">
        <v>4</v>
      </c>
      <c r="AB87" s="1"/>
      <c r="AC87" s="2">
        <f t="shared" si="26"/>
        <v>26</v>
      </c>
      <c r="AD87" s="3">
        <f t="shared" si="27"/>
        <v>4.3330000000000002</v>
      </c>
      <c r="AE87" s="1"/>
      <c r="AF87">
        <f t="shared" si="32"/>
        <v>26</v>
      </c>
      <c r="AG87">
        <f t="shared" si="33"/>
        <v>4.3330000000000002</v>
      </c>
      <c r="AJ87" s="1"/>
      <c r="AK87" s="2">
        <f t="shared" si="28"/>
        <v>47</v>
      </c>
      <c r="AL87" s="3">
        <f t="shared" si="29"/>
        <v>2.9380000000000002</v>
      </c>
      <c r="AM87" s="1"/>
      <c r="AN87">
        <f t="shared" si="34"/>
        <v>47</v>
      </c>
      <c r="AO87">
        <f t="shared" si="35"/>
        <v>2.9380000000000002</v>
      </c>
      <c r="AR87" s="1"/>
      <c r="AS87" s="2">
        <f t="shared" si="30"/>
        <v>73</v>
      </c>
      <c r="AT87" s="3">
        <f t="shared" si="31"/>
        <v>3.3180000000000001</v>
      </c>
      <c r="AU87" s="1"/>
      <c r="AV87">
        <v>3</v>
      </c>
      <c r="AW87">
        <v>4</v>
      </c>
      <c r="AX87" s="1"/>
      <c r="AY87">
        <f t="shared" si="36"/>
        <v>4</v>
      </c>
      <c r="BA87" s="1"/>
      <c r="BB87">
        <f>LOOKUP(AV87,{1,2,3,4,5,6,11,15},{1,2,1,2,2,2,1,2})</f>
        <v>1</v>
      </c>
      <c r="BC87">
        <v>4</v>
      </c>
      <c r="BD87" s="3" t="s">
        <v>852</v>
      </c>
      <c r="BE87" s="32" t="s">
        <v>668</v>
      </c>
      <c r="BF87" s="32" t="s">
        <v>668</v>
      </c>
      <c r="BG87" s="32" t="s">
        <v>668</v>
      </c>
      <c r="BH87" s="32" t="s">
        <v>668</v>
      </c>
      <c r="BI87" s="32" t="s">
        <v>668</v>
      </c>
      <c r="BJ87" s="49" t="s">
        <v>668</v>
      </c>
      <c r="BK87" s="32" t="s">
        <v>668</v>
      </c>
      <c r="BL87" s="49" t="s">
        <v>668</v>
      </c>
      <c r="BM87" s="1"/>
    </row>
    <row r="88" spans="1:65" x14ac:dyDescent="0.3">
      <c r="A88" s="30">
        <v>100</v>
      </c>
      <c r="B88" s="67"/>
      <c r="C88">
        <v>3</v>
      </c>
      <c r="D88" s="67"/>
      <c r="E88" s="2">
        <v>1</v>
      </c>
      <c r="F88">
        <v>5</v>
      </c>
      <c r="G88">
        <v>4</v>
      </c>
      <c r="H88">
        <v>2</v>
      </c>
      <c r="I88">
        <v>2</v>
      </c>
      <c r="J88">
        <v>4</v>
      </c>
      <c r="K88">
        <v>2</v>
      </c>
      <c r="L88">
        <v>5</v>
      </c>
      <c r="M88">
        <v>2</v>
      </c>
      <c r="N88">
        <v>5</v>
      </c>
      <c r="O88">
        <v>4</v>
      </c>
      <c r="P88">
        <v>2</v>
      </c>
      <c r="Q88">
        <v>5</v>
      </c>
      <c r="R88">
        <v>4</v>
      </c>
      <c r="S88">
        <v>4</v>
      </c>
      <c r="T88">
        <v>4</v>
      </c>
      <c r="U88">
        <v>2</v>
      </c>
      <c r="V88">
        <v>2</v>
      </c>
      <c r="W88">
        <v>2</v>
      </c>
      <c r="X88">
        <v>2</v>
      </c>
      <c r="Y88">
        <v>4</v>
      </c>
      <c r="Z88">
        <v>2</v>
      </c>
      <c r="AA88">
        <v>4</v>
      </c>
      <c r="AB88" s="1"/>
      <c r="AC88" s="2">
        <f t="shared" si="26"/>
        <v>27</v>
      </c>
      <c r="AD88" s="3">
        <f t="shared" si="27"/>
        <v>4.5</v>
      </c>
      <c r="AE88" s="1"/>
      <c r="AF88">
        <f t="shared" si="32"/>
        <v>27</v>
      </c>
      <c r="AG88">
        <f t="shared" si="33"/>
        <v>4.5</v>
      </c>
      <c r="AJ88" s="1"/>
      <c r="AK88" s="2">
        <f t="shared" si="28"/>
        <v>45</v>
      </c>
      <c r="AL88" s="3">
        <f t="shared" si="29"/>
        <v>2.8130000000000002</v>
      </c>
      <c r="AM88" s="1"/>
      <c r="AN88">
        <f t="shared" si="34"/>
        <v>45</v>
      </c>
      <c r="AO88">
        <f t="shared" si="35"/>
        <v>2.8130000000000002</v>
      </c>
      <c r="AR88" s="1"/>
      <c r="AS88" s="2">
        <f t="shared" si="30"/>
        <v>72</v>
      </c>
      <c r="AT88" s="3">
        <f t="shared" si="31"/>
        <v>3.2730000000000001</v>
      </c>
      <c r="AU88" s="1"/>
      <c r="AV88">
        <v>3</v>
      </c>
      <c r="AW88">
        <v>4</v>
      </c>
      <c r="AX88" s="1"/>
      <c r="AY88">
        <f t="shared" si="36"/>
        <v>4</v>
      </c>
      <c r="BA88" s="1"/>
      <c r="BB88">
        <f>LOOKUP(AV88,{1,2,3,4,5,6,11,15},{1,2,1,2,2,2,1,2})</f>
        <v>1</v>
      </c>
      <c r="BC88">
        <v>1</v>
      </c>
      <c r="BD88" s="3"/>
      <c r="BE88" s="32" t="s">
        <v>668</v>
      </c>
      <c r="BF88" s="32" t="s">
        <v>668</v>
      </c>
      <c r="BG88" s="32" t="s">
        <v>668</v>
      </c>
      <c r="BH88" s="32" t="s">
        <v>668</v>
      </c>
      <c r="BI88" s="32" t="s">
        <v>668</v>
      </c>
      <c r="BJ88" s="49" t="s">
        <v>668</v>
      </c>
      <c r="BK88" s="32" t="s">
        <v>668</v>
      </c>
      <c r="BL88" s="49" t="s">
        <v>668</v>
      </c>
      <c r="BM88" s="1"/>
    </row>
    <row r="89" spans="1:65" x14ac:dyDescent="0.3">
      <c r="A89" s="30">
        <v>101</v>
      </c>
      <c r="B89" s="67"/>
      <c r="C89">
        <v>3</v>
      </c>
      <c r="D89" s="67"/>
      <c r="E89" s="2">
        <v>1</v>
      </c>
      <c r="F89">
        <v>4</v>
      </c>
      <c r="G89">
        <v>5</v>
      </c>
      <c r="H89">
        <v>4</v>
      </c>
      <c r="I89">
        <v>3</v>
      </c>
      <c r="J89">
        <v>4</v>
      </c>
      <c r="K89">
        <v>3</v>
      </c>
      <c r="L89">
        <v>5</v>
      </c>
      <c r="M89">
        <v>4</v>
      </c>
      <c r="N89">
        <v>4</v>
      </c>
      <c r="O89">
        <v>5</v>
      </c>
      <c r="P89">
        <v>4</v>
      </c>
      <c r="Q89">
        <v>4</v>
      </c>
      <c r="R89">
        <v>5</v>
      </c>
      <c r="S89">
        <v>5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5</v>
      </c>
      <c r="AB89" s="1"/>
      <c r="AC89" s="2">
        <f t="shared" si="26"/>
        <v>27</v>
      </c>
      <c r="AD89" s="3">
        <f t="shared" si="27"/>
        <v>4.5</v>
      </c>
      <c r="AE89" s="1"/>
      <c r="AF89">
        <f t="shared" si="32"/>
        <v>27</v>
      </c>
      <c r="AG89">
        <f t="shared" si="33"/>
        <v>4.5</v>
      </c>
      <c r="AJ89" s="1"/>
      <c r="AK89" s="2">
        <f t="shared" si="28"/>
        <v>65</v>
      </c>
      <c r="AL89" s="3">
        <f t="shared" si="29"/>
        <v>4.0629999999999997</v>
      </c>
      <c r="AM89" s="1"/>
      <c r="AN89">
        <f t="shared" si="34"/>
        <v>65</v>
      </c>
      <c r="AO89">
        <f t="shared" si="35"/>
        <v>4.0629999999999997</v>
      </c>
      <c r="AR89" s="1"/>
      <c r="AS89" s="2">
        <f t="shared" si="30"/>
        <v>92</v>
      </c>
      <c r="AT89" s="3">
        <f t="shared" si="31"/>
        <v>4.1820000000000004</v>
      </c>
      <c r="AU89" s="1"/>
      <c r="AV89">
        <v>3</v>
      </c>
      <c r="AW89">
        <v>4</v>
      </c>
      <c r="AX89" s="1"/>
      <c r="AY89">
        <f t="shared" si="36"/>
        <v>4</v>
      </c>
      <c r="BA89" s="1"/>
      <c r="BB89">
        <f>LOOKUP(AV89,{1,2,3,4,5,6,11,15},{1,2,1,2,2,2,1,2})</f>
        <v>1</v>
      </c>
      <c r="BC89">
        <v>1</v>
      </c>
      <c r="BD89" s="3"/>
      <c r="BE89" s="32" t="s">
        <v>668</v>
      </c>
      <c r="BF89" s="32" t="s">
        <v>668</v>
      </c>
      <c r="BG89" s="32" t="s">
        <v>668</v>
      </c>
      <c r="BH89" s="32" t="s">
        <v>668</v>
      </c>
      <c r="BI89" s="32" t="s">
        <v>668</v>
      </c>
      <c r="BJ89" s="49" t="s">
        <v>668</v>
      </c>
      <c r="BK89" s="32" t="s">
        <v>668</v>
      </c>
      <c r="BL89" s="49" t="s">
        <v>668</v>
      </c>
      <c r="BM89" s="1"/>
    </row>
    <row r="90" spans="1:65" x14ac:dyDescent="0.3">
      <c r="A90" s="30">
        <v>102</v>
      </c>
      <c r="B90" s="67"/>
      <c r="C90">
        <v>3</v>
      </c>
      <c r="D90" s="67"/>
      <c r="E90" s="2">
        <v>1</v>
      </c>
      <c r="F90">
        <v>4</v>
      </c>
      <c r="G90">
        <v>5</v>
      </c>
      <c r="H90">
        <v>4</v>
      </c>
      <c r="I90">
        <v>2</v>
      </c>
      <c r="J90">
        <v>4</v>
      </c>
      <c r="K90">
        <v>2</v>
      </c>
      <c r="L90">
        <v>5</v>
      </c>
      <c r="M90">
        <v>4</v>
      </c>
      <c r="N90">
        <v>5</v>
      </c>
      <c r="O90">
        <v>5</v>
      </c>
      <c r="P90">
        <v>2</v>
      </c>
      <c r="Q90">
        <v>5</v>
      </c>
      <c r="R90">
        <v>2</v>
      </c>
      <c r="S90">
        <v>4</v>
      </c>
      <c r="T90">
        <v>4</v>
      </c>
      <c r="U90">
        <v>2</v>
      </c>
      <c r="V90">
        <v>2</v>
      </c>
      <c r="W90">
        <v>4</v>
      </c>
      <c r="X90">
        <v>2</v>
      </c>
      <c r="Y90">
        <v>4</v>
      </c>
      <c r="Z90">
        <v>2</v>
      </c>
      <c r="AA90">
        <v>4</v>
      </c>
      <c r="AB90" s="1"/>
      <c r="AC90" s="2">
        <f t="shared" si="26"/>
        <v>29</v>
      </c>
      <c r="AD90" s="3">
        <f t="shared" si="27"/>
        <v>4.8330000000000002</v>
      </c>
      <c r="AE90" s="1"/>
      <c r="AF90">
        <f t="shared" si="32"/>
        <v>29</v>
      </c>
      <c r="AG90">
        <f t="shared" si="33"/>
        <v>4.8330000000000002</v>
      </c>
      <c r="AJ90" s="1"/>
      <c r="AK90" s="2">
        <f t="shared" si="28"/>
        <v>48</v>
      </c>
      <c r="AL90" s="3">
        <f t="shared" si="29"/>
        <v>3</v>
      </c>
      <c r="AM90" s="1"/>
      <c r="AN90">
        <f t="shared" si="34"/>
        <v>48</v>
      </c>
      <c r="AO90">
        <f t="shared" si="35"/>
        <v>3</v>
      </c>
      <c r="AR90" s="1"/>
      <c r="AS90" s="2">
        <f t="shared" si="30"/>
        <v>77</v>
      </c>
      <c r="AT90" s="3">
        <f t="shared" si="31"/>
        <v>3.5</v>
      </c>
      <c r="AU90" s="1"/>
      <c r="AV90">
        <v>3</v>
      </c>
      <c r="AW90">
        <v>4</v>
      </c>
      <c r="AX90" s="1"/>
      <c r="AY90">
        <f t="shared" si="36"/>
        <v>4</v>
      </c>
      <c r="BA90" s="1"/>
      <c r="BB90">
        <f>LOOKUP(AV90,{1,2,3,4,5,6,11,15},{1,2,1,2,2,2,1,2})</f>
        <v>1</v>
      </c>
      <c r="BC90">
        <v>1</v>
      </c>
      <c r="BD90" s="3"/>
      <c r="BE90" s="32" t="s">
        <v>668</v>
      </c>
      <c r="BF90" s="32" t="s">
        <v>668</v>
      </c>
      <c r="BG90" s="32" t="s">
        <v>668</v>
      </c>
      <c r="BH90" s="32" t="s">
        <v>668</v>
      </c>
      <c r="BI90" s="32" t="s">
        <v>668</v>
      </c>
      <c r="BJ90" s="49" t="s">
        <v>668</v>
      </c>
      <c r="BK90" s="32" t="s">
        <v>668</v>
      </c>
      <c r="BL90" s="49" t="s">
        <v>668</v>
      </c>
      <c r="BM90" s="1"/>
    </row>
    <row r="91" spans="1:65" x14ac:dyDescent="0.3">
      <c r="A91" s="30">
        <v>103</v>
      </c>
      <c r="B91" s="67"/>
      <c r="C91">
        <v>3</v>
      </c>
      <c r="D91" s="67"/>
      <c r="E91" s="2">
        <v>1</v>
      </c>
      <c r="F91">
        <v>4</v>
      </c>
      <c r="G91">
        <v>5</v>
      </c>
      <c r="H91">
        <v>4</v>
      </c>
      <c r="I91">
        <v>3</v>
      </c>
      <c r="J91">
        <v>4</v>
      </c>
      <c r="K91">
        <v>2</v>
      </c>
      <c r="L91">
        <v>3</v>
      </c>
      <c r="M91">
        <v>3</v>
      </c>
      <c r="N91">
        <v>3</v>
      </c>
      <c r="O91">
        <v>3</v>
      </c>
      <c r="P91">
        <v>2</v>
      </c>
      <c r="Q91">
        <v>3</v>
      </c>
      <c r="R91">
        <v>4</v>
      </c>
      <c r="S91">
        <v>4</v>
      </c>
      <c r="T91">
        <v>4</v>
      </c>
      <c r="U91">
        <v>4</v>
      </c>
      <c r="V91">
        <v>3</v>
      </c>
      <c r="W91">
        <v>3</v>
      </c>
      <c r="X91">
        <v>2</v>
      </c>
      <c r="Y91">
        <v>3</v>
      </c>
      <c r="Z91">
        <v>2</v>
      </c>
      <c r="AA91">
        <v>3</v>
      </c>
      <c r="AB91" s="1"/>
      <c r="AC91" s="2">
        <f t="shared" si="26"/>
        <v>21</v>
      </c>
      <c r="AD91" s="3">
        <f t="shared" si="27"/>
        <v>3.5</v>
      </c>
      <c r="AE91" s="1"/>
      <c r="AF91">
        <f t="shared" si="32"/>
        <v>21</v>
      </c>
      <c r="AG91">
        <f t="shared" si="33"/>
        <v>3.5</v>
      </c>
      <c r="AJ91" s="1"/>
      <c r="AK91" s="2">
        <f t="shared" si="28"/>
        <v>50</v>
      </c>
      <c r="AL91" s="3">
        <f t="shared" si="29"/>
        <v>3.125</v>
      </c>
      <c r="AM91" s="1"/>
      <c r="AN91">
        <f t="shared" si="34"/>
        <v>50</v>
      </c>
      <c r="AO91">
        <f t="shared" si="35"/>
        <v>3.125</v>
      </c>
      <c r="AR91" s="1"/>
      <c r="AS91" s="2">
        <f t="shared" si="30"/>
        <v>71</v>
      </c>
      <c r="AT91" s="3">
        <f t="shared" si="31"/>
        <v>3.2269999999999999</v>
      </c>
      <c r="AU91" s="1"/>
      <c r="AV91">
        <v>3</v>
      </c>
      <c r="AW91">
        <v>4</v>
      </c>
      <c r="AX91" s="1"/>
      <c r="AY91">
        <f t="shared" si="36"/>
        <v>4</v>
      </c>
      <c r="BA91" s="1"/>
      <c r="BB91">
        <f>LOOKUP(AV91,{1,2,3,4,5,6,11,15},{1,2,1,2,2,2,1,2})</f>
        <v>1</v>
      </c>
      <c r="BC91">
        <v>1</v>
      </c>
      <c r="BD91" s="3"/>
      <c r="BE91" s="32" t="s">
        <v>668</v>
      </c>
      <c r="BF91" s="32" t="s">
        <v>668</v>
      </c>
      <c r="BG91" s="32" t="s">
        <v>668</v>
      </c>
      <c r="BH91" s="32" t="s">
        <v>668</v>
      </c>
      <c r="BI91" s="32" t="s">
        <v>668</v>
      </c>
      <c r="BJ91" s="49" t="s">
        <v>668</v>
      </c>
      <c r="BK91" s="32" t="s">
        <v>668</v>
      </c>
      <c r="BL91" s="49" t="s">
        <v>668</v>
      </c>
      <c r="BM91" s="1"/>
    </row>
    <row r="92" spans="1:65" x14ac:dyDescent="0.3">
      <c r="A92" s="30">
        <v>104</v>
      </c>
      <c r="B92" s="67"/>
      <c r="C92">
        <v>3</v>
      </c>
      <c r="D92" s="67"/>
      <c r="E92" s="2">
        <v>1</v>
      </c>
      <c r="F92">
        <v>5</v>
      </c>
      <c r="G92">
        <v>4</v>
      </c>
      <c r="H92">
        <v>5</v>
      </c>
      <c r="I92">
        <v>4</v>
      </c>
      <c r="J92">
        <v>4</v>
      </c>
      <c r="K92">
        <v>2</v>
      </c>
      <c r="L92">
        <v>5</v>
      </c>
      <c r="M92">
        <v>3</v>
      </c>
      <c r="N92">
        <v>4</v>
      </c>
      <c r="O92">
        <v>4</v>
      </c>
      <c r="P92">
        <v>3</v>
      </c>
      <c r="Q92">
        <v>5</v>
      </c>
      <c r="R92">
        <v>3</v>
      </c>
      <c r="S92">
        <v>3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 s="1"/>
      <c r="AC92" s="2">
        <f t="shared" si="26"/>
        <v>26</v>
      </c>
      <c r="AD92" s="3">
        <f t="shared" si="27"/>
        <v>4.3330000000000002</v>
      </c>
      <c r="AE92" s="1"/>
      <c r="AF92">
        <f t="shared" si="32"/>
        <v>26</v>
      </c>
      <c r="AG92">
        <f t="shared" si="33"/>
        <v>4.3330000000000002</v>
      </c>
      <c r="AJ92" s="1"/>
      <c r="AK92" s="2">
        <f t="shared" si="28"/>
        <v>52</v>
      </c>
      <c r="AL92" s="3">
        <f t="shared" si="29"/>
        <v>3.25</v>
      </c>
      <c r="AM92" s="1"/>
      <c r="AN92">
        <f t="shared" si="34"/>
        <v>52</v>
      </c>
      <c r="AO92">
        <f t="shared" si="35"/>
        <v>3.25</v>
      </c>
      <c r="AR92" s="1"/>
      <c r="AS92" s="2">
        <f t="shared" si="30"/>
        <v>78</v>
      </c>
      <c r="AT92" s="3">
        <f t="shared" si="31"/>
        <v>3.5449999999999999</v>
      </c>
      <c r="AU92" s="1"/>
      <c r="AV92">
        <v>3</v>
      </c>
      <c r="AW92">
        <v>4</v>
      </c>
      <c r="AX92" s="1"/>
      <c r="AY92">
        <f t="shared" si="36"/>
        <v>4</v>
      </c>
      <c r="BA92" s="1"/>
      <c r="BB92">
        <f>LOOKUP(AV92,{1,2,3,4,5,6,11,15},{1,2,1,2,2,2,1,2})</f>
        <v>1</v>
      </c>
      <c r="BC92">
        <v>1</v>
      </c>
      <c r="BD92" s="3"/>
      <c r="BE92" s="32" t="s">
        <v>668</v>
      </c>
      <c r="BF92" s="32" t="s">
        <v>668</v>
      </c>
      <c r="BG92" s="32" t="s">
        <v>668</v>
      </c>
      <c r="BH92" s="32" t="s">
        <v>668</v>
      </c>
      <c r="BI92" s="32" t="s">
        <v>668</v>
      </c>
      <c r="BJ92" s="49" t="s">
        <v>668</v>
      </c>
      <c r="BK92" s="32" t="s">
        <v>668</v>
      </c>
      <c r="BL92" s="49" t="s">
        <v>668</v>
      </c>
      <c r="BM92" s="1"/>
    </row>
    <row r="93" spans="1:65" x14ac:dyDescent="0.3">
      <c r="A93" s="30">
        <v>105</v>
      </c>
      <c r="B93" s="67"/>
      <c r="C93">
        <v>3</v>
      </c>
      <c r="D93" s="67"/>
      <c r="E93" s="2">
        <v>1</v>
      </c>
      <c r="F93">
        <v>3</v>
      </c>
      <c r="G93">
        <v>5</v>
      </c>
      <c r="H93">
        <v>3</v>
      </c>
      <c r="I93">
        <v>2</v>
      </c>
      <c r="J93">
        <v>5</v>
      </c>
      <c r="K93">
        <v>2</v>
      </c>
      <c r="L93">
        <v>5</v>
      </c>
      <c r="M93">
        <v>4</v>
      </c>
      <c r="N93">
        <v>4</v>
      </c>
      <c r="O93">
        <v>5</v>
      </c>
      <c r="P93">
        <v>2</v>
      </c>
      <c r="Q93">
        <v>5</v>
      </c>
      <c r="R93">
        <v>3</v>
      </c>
      <c r="S93">
        <v>4</v>
      </c>
      <c r="T93">
        <v>3</v>
      </c>
      <c r="U93">
        <v>3</v>
      </c>
      <c r="V93">
        <v>1</v>
      </c>
      <c r="W93">
        <v>3</v>
      </c>
      <c r="X93">
        <v>2</v>
      </c>
      <c r="Y93">
        <v>4</v>
      </c>
      <c r="Z93">
        <v>1</v>
      </c>
      <c r="AA93">
        <v>4</v>
      </c>
      <c r="AB93" s="1"/>
      <c r="AC93" s="2">
        <f t="shared" si="26"/>
        <v>29</v>
      </c>
      <c r="AD93" s="3">
        <f t="shared" si="27"/>
        <v>4.8330000000000002</v>
      </c>
      <c r="AE93" s="1"/>
      <c r="AF93">
        <f t="shared" si="32"/>
        <v>29</v>
      </c>
      <c r="AG93">
        <f t="shared" si="33"/>
        <v>4.8330000000000002</v>
      </c>
      <c r="AJ93" s="1"/>
      <c r="AK93" s="2">
        <f t="shared" si="28"/>
        <v>44</v>
      </c>
      <c r="AL93" s="3">
        <f t="shared" si="29"/>
        <v>2.75</v>
      </c>
      <c r="AM93" s="1"/>
      <c r="AN93">
        <f t="shared" si="34"/>
        <v>44</v>
      </c>
      <c r="AO93">
        <f t="shared" si="35"/>
        <v>2.75</v>
      </c>
      <c r="AR93" s="1"/>
      <c r="AS93" s="2">
        <f t="shared" si="30"/>
        <v>73</v>
      </c>
      <c r="AT93" s="3">
        <f t="shared" si="31"/>
        <v>3.3180000000000001</v>
      </c>
      <c r="AU93" s="1"/>
      <c r="AV93">
        <v>3</v>
      </c>
      <c r="AW93">
        <v>5</v>
      </c>
      <c r="AX93" s="1"/>
      <c r="AY93">
        <f t="shared" si="36"/>
        <v>5</v>
      </c>
      <c r="BA93" s="1"/>
      <c r="BB93">
        <f>LOOKUP(AV93,{1,2,3,4,5,6,11,15},{1,2,1,2,2,2,1,2})</f>
        <v>1</v>
      </c>
      <c r="BC93">
        <v>1</v>
      </c>
      <c r="BD93" s="3"/>
      <c r="BE93" s="32" t="s">
        <v>668</v>
      </c>
      <c r="BF93" s="32" t="s">
        <v>668</v>
      </c>
      <c r="BG93" s="32" t="s">
        <v>668</v>
      </c>
      <c r="BH93" s="32" t="s">
        <v>668</v>
      </c>
      <c r="BI93" s="32" t="s">
        <v>668</v>
      </c>
      <c r="BJ93" s="49" t="s">
        <v>668</v>
      </c>
      <c r="BK93" s="32" t="s">
        <v>668</v>
      </c>
      <c r="BL93" s="49" t="s">
        <v>668</v>
      </c>
      <c r="BM93" s="1"/>
    </row>
    <row r="94" spans="1:65" x14ac:dyDescent="0.3">
      <c r="A94" s="30">
        <v>106</v>
      </c>
      <c r="B94" s="67"/>
      <c r="C94">
        <v>3</v>
      </c>
      <c r="D94" s="67"/>
      <c r="E94" s="2">
        <v>1</v>
      </c>
      <c r="F94">
        <v>2</v>
      </c>
      <c r="G94">
        <v>4</v>
      </c>
      <c r="H94">
        <v>2</v>
      </c>
      <c r="I94">
        <v>3</v>
      </c>
      <c r="J94">
        <v>3</v>
      </c>
      <c r="K94">
        <v>2</v>
      </c>
      <c r="L94">
        <v>4</v>
      </c>
      <c r="M94">
        <v>3</v>
      </c>
      <c r="N94">
        <v>3</v>
      </c>
      <c r="O94">
        <v>3</v>
      </c>
      <c r="P94">
        <v>3</v>
      </c>
      <c r="Q94">
        <v>4</v>
      </c>
      <c r="R94">
        <v>3</v>
      </c>
      <c r="S94">
        <v>3</v>
      </c>
      <c r="T94">
        <v>3</v>
      </c>
      <c r="U94">
        <v>2</v>
      </c>
      <c r="V94">
        <v>2</v>
      </c>
      <c r="W94">
        <v>3</v>
      </c>
      <c r="X94">
        <v>2</v>
      </c>
      <c r="Y94">
        <v>3</v>
      </c>
      <c r="Z94">
        <v>2</v>
      </c>
      <c r="AA94">
        <v>2</v>
      </c>
      <c r="AB94" s="1"/>
      <c r="AC94" s="2">
        <f t="shared" si="26"/>
        <v>21</v>
      </c>
      <c r="AD94" s="3">
        <f t="shared" si="27"/>
        <v>3.5</v>
      </c>
      <c r="AE94" s="1"/>
      <c r="AF94">
        <f t="shared" si="32"/>
        <v>21</v>
      </c>
      <c r="AG94">
        <f t="shared" si="33"/>
        <v>3.5</v>
      </c>
      <c r="AJ94" s="1"/>
      <c r="AK94" s="2">
        <f t="shared" si="28"/>
        <v>40</v>
      </c>
      <c r="AL94" s="3">
        <f t="shared" si="29"/>
        <v>2.5</v>
      </c>
      <c r="AM94" s="1"/>
      <c r="AN94">
        <f t="shared" si="34"/>
        <v>40</v>
      </c>
      <c r="AO94">
        <f t="shared" si="35"/>
        <v>2.5</v>
      </c>
      <c r="AR94" s="1"/>
      <c r="AS94" s="2">
        <f t="shared" si="30"/>
        <v>61</v>
      </c>
      <c r="AT94" s="3">
        <f t="shared" si="31"/>
        <v>2.7730000000000001</v>
      </c>
      <c r="AU94" s="1"/>
      <c r="AV94">
        <v>3</v>
      </c>
      <c r="AW94">
        <v>3</v>
      </c>
      <c r="AX94" s="1"/>
      <c r="AY94">
        <f t="shared" si="36"/>
        <v>3</v>
      </c>
      <c r="BA94" s="1"/>
      <c r="BB94">
        <f>LOOKUP(AV94,{1,2,3,4,5,6,11,15},{1,2,1,2,2,2,1,2})</f>
        <v>1</v>
      </c>
      <c r="BC94">
        <v>1</v>
      </c>
      <c r="BD94" s="3"/>
      <c r="BE94" s="32" t="s">
        <v>668</v>
      </c>
      <c r="BF94" s="32" t="s">
        <v>668</v>
      </c>
      <c r="BG94" s="32" t="s">
        <v>668</v>
      </c>
      <c r="BH94" s="32" t="s">
        <v>668</v>
      </c>
      <c r="BI94" s="32" t="s">
        <v>668</v>
      </c>
      <c r="BJ94" s="49" t="s">
        <v>668</v>
      </c>
      <c r="BK94" s="32" t="s">
        <v>668</v>
      </c>
      <c r="BL94" s="49" t="s">
        <v>668</v>
      </c>
      <c r="BM94" s="1"/>
    </row>
    <row r="95" spans="1:65" x14ac:dyDescent="0.3">
      <c r="A95" s="30">
        <v>107</v>
      </c>
      <c r="B95" s="67"/>
      <c r="C95">
        <v>3</v>
      </c>
      <c r="D95" s="67"/>
      <c r="E95" s="2">
        <v>1</v>
      </c>
      <c r="F95">
        <v>4</v>
      </c>
      <c r="G95">
        <v>5</v>
      </c>
      <c r="H95">
        <v>4</v>
      </c>
      <c r="I95">
        <v>4</v>
      </c>
      <c r="J95">
        <v>5</v>
      </c>
      <c r="K95">
        <v>4</v>
      </c>
      <c r="L95">
        <v>5</v>
      </c>
      <c r="M95">
        <v>3</v>
      </c>
      <c r="N95">
        <v>5</v>
      </c>
      <c r="O95">
        <v>5</v>
      </c>
      <c r="P95">
        <v>3</v>
      </c>
      <c r="Q95">
        <v>5</v>
      </c>
      <c r="R95">
        <v>3</v>
      </c>
      <c r="S95">
        <v>5</v>
      </c>
      <c r="T95">
        <v>3</v>
      </c>
      <c r="U95">
        <v>3</v>
      </c>
      <c r="V95">
        <v>3</v>
      </c>
      <c r="W95">
        <v>3</v>
      </c>
      <c r="X95">
        <v>2</v>
      </c>
      <c r="Y95">
        <v>2</v>
      </c>
      <c r="Z95">
        <v>2</v>
      </c>
      <c r="AA95">
        <v>5</v>
      </c>
      <c r="AB95" s="1"/>
      <c r="AC95" s="2">
        <f t="shared" si="26"/>
        <v>30</v>
      </c>
      <c r="AD95" s="3">
        <f t="shared" si="27"/>
        <v>5</v>
      </c>
      <c r="AE95" s="1"/>
      <c r="AF95">
        <f t="shared" si="32"/>
        <v>30</v>
      </c>
      <c r="AG95">
        <f t="shared" si="33"/>
        <v>5</v>
      </c>
      <c r="AJ95" s="1"/>
      <c r="AK95" s="2">
        <f t="shared" si="28"/>
        <v>53</v>
      </c>
      <c r="AL95" s="3">
        <f t="shared" si="29"/>
        <v>3.3130000000000002</v>
      </c>
      <c r="AM95" s="1"/>
      <c r="AN95">
        <f t="shared" si="34"/>
        <v>53</v>
      </c>
      <c r="AO95">
        <f t="shared" si="35"/>
        <v>3.3130000000000002</v>
      </c>
      <c r="AR95" s="1"/>
      <c r="AS95" s="2">
        <f t="shared" si="30"/>
        <v>83</v>
      </c>
      <c r="AT95" s="3">
        <f t="shared" si="31"/>
        <v>3.7730000000000001</v>
      </c>
      <c r="AU95" s="1"/>
      <c r="AV95">
        <v>3</v>
      </c>
      <c r="AW95">
        <v>5</v>
      </c>
      <c r="AX95" s="1"/>
      <c r="AY95">
        <f t="shared" si="36"/>
        <v>5</v>
      </c>
      <c r="BA95" s="1"/>
      <c r="BB95">
        <f>LOOKUP(AV95,{1,2,3,4,5,6,11,15},{1,2,1,2,2,2,1,2})</f>
        <v>1</v>
      </c>
      <c r="BC95">
        <v>1</v>
      </c>
      <c r="BD95" s="3"/>
      <c r="BE95" s="32" t="s">
        <v>668</v>
      </c>
      <c r="BF95" s="32" t="s">
        <v>668</v>
      </c>
      <c r="BG95" s="32" t="s">
        <v>668</v>
      </c>
      <c r="BH95" s="32" t="s">
        <v>668</v>
      </c>
      <c r="BI95" s="32" t="s">
        <v>668</v>
      </c>
      <c r="BJ95" s="49" t="s">
        <v>668</v>
      </c>
      <c r="BK95" s="32" t="s">
        <v>668</v>
      </c>
      <c r="BL95" s="49" t="s">
        <v>668</v>
      </c>
      <c r="BM95" s="1"/>
    </row>
    <row r="96" spans="1:65" x14ac:dyDescent="0.3">
      <c r="A96" s="30">
        <v>108</v>
      </c>
      <c r="B96" s="67"/>
      <c r="C96">
        <v>3</v>
      </c>
      <c r="D96" s="67"/>
      <c r="E96" s="2">
        <v>1</v>
      </c>
      <c r="F96">
        <v>5</v>
      </c>
      <c r="G96">
        <v>4</v>
      </c>
      <c r="H96">
        <v>2</v>
      </c>
      <c r="I96">
        <v>3</v>
      </c>
      <c r="J96">
        <v>2</v>
      </c>
      <c r="K96">
        <v>2</v>
      </c>
      <c r="L96">
        <v>4</v>
      </c>
      <c r="M96">
        <v>3</v>
      </c>
      <c r="N96">
        <v>4</v>
      </c>
      <c r="O96">
        <v>4</v>
      </c>
      <c r="P96">
        <v>2</v>
      </c>
      <c r="Q96">
        <v>4</v>
      </c>
      <c r="R96">
        <v>3</v>
      </c>
      <c r="S96">
        <v>4</v>
      </c>
      <c r="T96">
        <v>2</v>
      </c>
      <c r="U96">
        <v>2</v>
      </c>
      <c r="V96">
        <v>2</v>
      </c>
      <c r="W96">
        <v>2</v>
      </c>
      <c r="X96">
        <v>3</v>
      </c>
      <c r="Y96">
        <v>4</v>
      </c>
      <c r="Z96">
        <v>2</v>
      </c>
      <c r="AA96">
        <v>4</v>
      </c>
      <c r="AB96" s="1"/>
      <c r="AC96" s="2">
        <f t="shared" si="26"/>
        <v>22</v>
      </c>
      <c r="AD96" s="3">
        <f t="shared" si="27"/>
        <v>3.6669999999999998</v>
      </c>
      <c r="AE96" s="1"/>
      <c r="AF96">
        <f t="shared" si="32"/>
        <v>22</v>
      </c>
      <c r="AG96">
        <f t="shared" si="33"/>
        <v>3.6669999999999998</v>
      </c>
      <c r="AJ96" s="1"/>
      <c r="AK96" s="2">
        <f t="shared" si="28"/>
        <v>45</v>
      </c>
      <c r="AL96" s="3">
        <f t="shared" si="29"/>
        <v>2.8130000000000002</v>
      </c>
      <c r="AM96" s="1"/>
      <c r="AN96">
        <f t="shared" si="34"/>
        <v>45</v>
      </c>
      <c r="AO96">
        <f t="shared" si="35"/>
        <v>2.8130000000000002</v>
      </c>
      <c r="AR96" s="1"/>
      <c r="AS96" s="2">
        <f t="shared" si="30"/>
        <v>67</v>
      </c>
      <c r="AT96" s="3">
        <f t="shared" si="31"/>
        <v>3.0449999999999999</v>
      </c>
      <c r="AU96" s="1"/>
      <c r="AV96">
        <v>3</v>
      </c>
      <c r="AW96">
        <v>2</v>
      </c>
      <c r="AX96" s="1"/>
      <c r="AY96">
        <f t="shared" si="36"/>
        <v>2</v>
      </c>
      <c r="BA96" s="1"/>
      <c r="BB96">
        <f>LOOKUP(AV96,{1,2,3,4,5,6,11,15},{1,2,1,2,2,2,1,2})</f>
        <v>1</v>
      </c>
      <c r="BC96">
        <v>1</v>
      </c>
      <c r="BD96" s="3"/>
      <c r="BE96" s="32" t="s">
        <v>668</v>
      </c>
      <c r="BF96" s="32" t="s">
        <v>668</v>
      </c>
      <c r="BG96" s="32" t="s">
        <v>668</v>
      </c>
      <c r="BH96" s="32" t="s">
        <v>668</v>
      </c>
      <c r="BI96" s="32" t="s">
        <v>668</v>
      </c>
      <c r="BJ96" s="49" t="s">
        <v>668</v>
      </c>
      <c r="BK96" s="32" t="s">
        <v>668</v>
      </c>
      <c r="BL96" s="49" t="s">
        <v>668</v>
      </c>
      <c r="BM96" s="1"/>
    </row>
    <row r="97" spans="1:65" x14ac:dyDescent="0.3">
      <c r="A97" s="30">
        <v>139</v>
      </c>
      <c r="B97" s="67"/>
      <c r="C97">
        <v>3</v>
      </c>
      <c r="D97" s="67"/>
      <c r="E97" s="2">
        <v>1</v>
      </c>
      <c r="F97">
        <v>3</v>
      </c>
      <c r="G97">
        <v>4</v>
      </c>
      <c r="H97">
        <v>2</v>
      </c>
      <c r="I97">
        <v>1</v>
      </c>
      <c r="J97">
        <v>3</v>
      </c>
      <c r="K97">
        <v>2</v>
      </c>
      <c r="L97">
        <v>5</v>
      </c>
      <c r="M97">
        <v>1</v>
      </c>
      <c r="N97">
        <v>5</v>
      </c>
      <c r="O97">
        <v>4</v>
      </c>
      <c r="P97">
        <v>2</v>
      </c>
      <c r="Q97">
        <v>2</v>
      </c>
      <c r="R97">
        <v>2</v>
      </c>
      <c r="S97">
        <v>4</v>
      </c>
      <c r="T97">
        <v>4</v>
      </c>
      <c r="U97">
        <v>2</v>
      </c>
      <c r="V97">
        <v>5</v>
      </c>
      <c r="W97">
        <v>2</v>
      </c>
      <c r="X97">
        <v>2</v>
      </c>
      <c r="Y97">
        <v>4</v>
      </c>
      <c r="Z97">
        <v>2</v>
      </c>
      <c r="AA97">
        <v>2</v>
      </c>
      <c r="AB97" s="1"/>
      <c r="AC97" s="2">
        <f t="shared" si="26"/>
        <v>23</v>
      </c>
      <c r="AD97" s="3">
        <f t="shared" si="27"/>
        <v>3.8330000000000002</v>
      </c>
      <c r="AE97" s="1"/>
      <c r="AF97">
        <f t="shared" si="32"/>
        <v>23</v>
      </c>
      <c r="AG97">
        <f t="shared" si="33"/>
        <v>3.8330000000000002</v>
      </c>
      <c r="AJ97" s="1"/>
      <c r="AK97" s="2">
        <f t="shared" si="28"/>
        <v>40</v>
      </c>
      <c r="AL97" s="3">
        <f t="shared" si="29"/>
        <v>2.5</v>
      </c>
      <c r="AM97" s="1"/>
      <c r="AN97">
        <f t="shared" si="34"/>
        <v>40</v>
      </c>
      <c r="AO97">
        <f t="shared" si="35"/>
        <v>2.5</v>
      </c>
      <c r="AR97" s="1"/>
      <c r="AS97" s="2">
        <f t="shared" si="30"/>
        <v>63</v>
      </c>
      <c r="AT97" s="3">
        <f t="shared" si="31"/>
        <v>2.8639999999999999</v>
      </c>
      <c r="AU97" s="1"/>
      <c r="AV97">
        <v>3</v>
      </c>
      <c r="AW97">
        <v>3</v>
      </c>
      <c r="AX97" s="1"/>
      <c r="AY97">
        <f t="shared" si="36"/>
        <v>3</v>
      </c>
      <c r="BA97" s="1"/>
      <c r="BB97">
        <f>LOOKUP(AV97,{1,2,3,4,5,6,11,15},{1,2,1,2,2,2,1,2})</f>
        <v>1</v>
      </c>
      <c r="BC97">
        <v>4</v>
      </c>
      <c r="BD97" s="3" t="s">
        <v>852</v>
      </c>
      <c r="BE97" s="2">
        <v>1</v>
      </c>
      <c r="BF97" s="2">
        <v>7</v>
      </c>
      <c r="BG97" s="2">
        <v>20</v>
      </c>
      <c r="BH97" s="2">
        <f t="shared" ref="BH97:BH114" si="37">(BG97)/20</f>
        <v>1</v>
      </c>
      <c r="BI97" s="2">
        <v>40</v>
      </c>
      <c r="BJ97" s="13">
        <f t="shared" ref="BJ97:BJ106" si="38">(BI97)/20</f>
        <v>2</v>
      </c>
      <c r="BK97" s="2">
        <f t="shared" ref="BK97:BK106" si="39">(AW97+BH97+BJ97)</f>
        <v>6</v>
      </c>
      <c r="BL97" s="13">
        <f t="shared" ref="BL97:BL106" si="40">ROUND(((BK97)/3),3)</f>
        <v>2</v>
      </c>
      <c r="BM97" s="1"/>
    </row>
    <row r="98" spans="1:65" x14ac:dyDescent="0.3">
      <c r="A98" s="30">
        <v>140</v>
      </c>
      <c r="B98" s="67"/>
      <c r="C98">
        <v>3</v>
      </c>
      <c r="D98" s="67"/>
      <c r="E98" s="2">
        <v>1</v>
      </c>
      <c r="F98">
        <v>3</v>
      </c>
      <c r="G98">
        <v>5</v>
      </c>
      <c r="H98">
        <v>4</v>
      </c>
      <c r="I98">
        <v>3</v>
      </c>
      <c r="J98">
        <v>5</v>
      </c>
      <c r="K98">
        <v>2</v>
      </c>
      <c r="L98">
        <v>5</v>
      </c>
      <c r="M98">
        <v>2</v>
      </c>
      <c r="N98">
        <v>4</v>
      </c>
      <c r="O98">
        <v>5</v>
      </c>
      <c r="P98">
        <v>4</v>
      </c>
      <c r="Q98">
        <v>5</v>
      </c>
      <c r="R98">
        <v>2</v>
      </c>
      <c r="S98">
        <v>5</v>
      </c>
      <c r="T98">
        <v>5</v>
      </c>
      <c r="U98">
        <v>3</v>
      </c>
      <c r="V98">
        <v>3</v>
      </c>
      <c r="W98">
        <v>5</v>
      </c>
      <c r="X98">
        <v>3</v>
      </c>
      <c r="Y98">
        <v>3</v>
      </c>
      <c r="Z98">
        <v>3</v>
      </c>
      <c r="AA98">
        <v>3</v>
      </c>
      <c r="AB98" s="1"/>
      <c r="AC98" s="2">
        <f t="shared" si="26"/>
        <v>29</v>
      </c>
      <c r="AD98" s="3">
        <f t="shared" si="27"/>
        <v>4.8330000000000002</v>
      </c>
      <c r="AE98" s="1"/>
      <c r="AF98">
        <f t="shared" si="32"/>
        <v>29</v>
      </c>
      <c r="AG98">
        <f t="shared" si="33"/>
        <v>4.8330000000000002</v>
      </c>
      <c r="AJ98" s="1"/>
      <c r="AK98" s="2">
        <f t="shared" si="28"/>
        <v>53</v>
      </c>
      <c r="AL98" s="3">
        <f t="shared" si="29"/>
        <v>3.3130000000000002</v>
      </c>
      <c r="AM98" s="1"/>
      <c r="AN98">
        <f t="shared" si="34"/>
        <v>53</v>
      </c>
      <c r="AO98">
        <f t="shared" si="35"/>
        <v>3.3130000000000002</v>
      </c>
      <c r="AR98" s="1"/>
      <c r="AS98" s="2">
        <f t="shared" si="30"/>
        <v>82</v>
      </c>
      <c r="AT98" s="3">
        <f t="shared" si="31"/>
        <v>3.7269999999999999</v>
      </c>
      <c r="AU98" s="1"/>
      <c r="AV98">
        <v>3</v>
      </c>
      <c r="AW98">
        <v>5</v>
      </c>
      <c r="AX98" s="1"/>
      <c r="AY98">
        <f t="shared" si="36"/>
        <v>5</v>
      </c>
      <c r="BA98" s="1"/>
      <c r="BB98">
        <f>LOOKUP(AV98,{1,2,3,4,5,6,11,15},{1,2,1,2,2,2,1,2})</f>
        <v>1</v>
      </c>
      <c r="BC98">
        <v>4</v>
      </c>
      <c r="BD98" s="3" t="s">
        <v>852</v>
      </c>
      <c r="BE98" s="2">
        <v>1</v>
      </c>
      <c r="BF98" s="2">
        <v>13</v>
      </c>
      <c r="BG98" s="2">
        <v>50</v>
      </c>
      <c r="BH98" s="2">
        <f t="shared" si="37"/>
        <v>2.5</v>
      </c>
      <c r="BI98" s="2">
        <v>50</v>
      </c>
      <c r="BJ98" s="13">
        <f t="shared" si="38"/>
        <v>2.5</v>
      </c>
      <c r="BK98" s="2">
        <f t="shared" si="39"/>
        <v>10</v>
      </c>
      <c r="BL98" s="13">
        <f t="shared" si="40"/>
        <v>3.3330000000000002</v>
      </c>
      <c r="BM98" s="1"/>
    </row>
    <row r="99" spans="1:65" x14ac:dyDescent="0.3">
      <c r="A99" s="30">
        <v>141</v>
      </c>
      <c r="B99" s="67"/>
      <c r="C99">
        <v>3</v>
      </c>
      <c r="D99" s="67"/>
      <c r="E99" s="2">
        <v>1</v>
      </c>
      <c r="F99">
        <v>2</v>
      </c>
      <c r="G99">
        <v>5</v>
      </c>
      <c r="H99">
        <v>4</v>
      </c>
      <c r="I99">
        <v>2</v>
      </c>
      <c r="J99">
        <v>5</v>
      </c>
      <c r="K99">
        <v>1</v>
      </c>
      <c r="L99">
        <v>5</v>
      </c>
      <c r="M99">
        <v>5</v>
      </c>
      <c r="N99">
        <v>5</v>
      </c>
      <c r="O99">
        <v>5</v>
      </c>
      <c r="P99">
        <v>1</v>
      </c>
      <c r="Q99">
        <v>5</v>
      </c>
      <c r="R99">
        <v>3</v>
      </c>
      <c r="S99">
        <v>3</v>
      </c>
      <c r="T99">
        <v>3</v>
      </c>
      <c r="U99">
        <v>4</v>
      </c>
      <c r="V99">
        <v>3</v>
      </c>
      <c r="W99">
        <v>1</v>
      </c>
      <c r="X99">
        <v>4</v>
      </c>
      <c r="Y99">
        <v>3</v>
      </c>
      <c r="Z99">
        <v>2</v>
      </c>
      <c r="AA99">
        <v>5</v>
      </c>
      <c r="AB99" s="1"/>
      <c r="AC99" s="2">
        <f t="shared" si="26"/>
        <v>30</v>
      </c>
      <c r="AD99" s="3">
        <f t="shared" si="27"/>
        <v>5</v>
      </c>
      <c r="AE99" s="1"/>
      <c r="AF99">
        <f t="shared" si="32"/>
        <v>30</v>
      </c>
      <c r="AG99">
        <f t="shared" si="33"/>
        <v>5</v>
      </c>
      <c r="AJ99" s="1"/>
      <c r="AK99" s="2">
        <f t="shared" si="28"/>
        <v>46</v>
      </c>
      <c r="AL99" s="3">
        <f t="shared" si="29"/>
        <v>2.875</v>
      </c>
      <c r="AM99" s="1"/>
      <c r="AN99">
        <f t="shared" si="34"/>
        <v>46</v>
      </c>
      <c r="AO99">
        <f t="shared" si="35"/>
        <v>2.875</v>
      </c>
      <c r="AR99" s="1"/>
      <c r="AS99" s="2">
        <f t="shared" si="30"/>
        <v>76</v>
      </c>
      <c r="AT99" s="3">
        <f t="shared" si="31"/>
        <v>3.4550000000000001</v>
      </c>
      <c r="AU99" s="1"/>
      <c r="AV99">
        <v>3</v>
      </c>
      <c r="AW99">
        <v>5</v>
      </c>
      <c r="AX99" s="1"/>
      <c r="AY99">
        <f t="shared" si="36"/>
        <v>5</v>
      </c>
      <c r="BA99" s="1"/>
      <c r="BB99">
        <f>LOOKUP(AV99,{1,2,3,4,5,6,11,15},{1,2,1,2,2,2,1,2})</f>
        <v>1</v>
      </c>
      <c r="BC99">
        <v>4</v>
      </c>
      <c r="BD99" s="3" t="s">
        <v>852</v>
      </c>
      <c r="BE99" s="2">
        <v>2</v>
      </c>
      <c r="BF99" s="2">
        <v>14</v>
      </c>
      <c r="BG99" s="2">
        <v>85</v>
      </c>
      <c r="BH99" s="2">
        <f t="shared" si="37"/>
        <v>4.25</v>
      </c>
      <c r="BI99" s="2">
        <v>50</v>
      </c>
      <c r="BJ99" s="13">
        <f t="shared" si="38"/>
        <v>2.5</v>
      </c>
      <c r="BK99" s="2">
        <f t="shared" si="39"/>
        <v>11.75</v>
      </c>
      <c r="BL99" s="13">
        <f t="shared" si="40"/>
        <v>3.9169999999999998</v>
      </c>
      <c r="BM99" s="1"/>
    </row>
    <row r="100" spans="1:65" x14ac:dyDescent="0.3">
      <c r="A100" s="30">
        <v>143</v>
      </c>
      <c r="B100" s="67"/>
      <c r="C100">
        <v>3</v>
      </c>
      <c r="D100" s="67"/>
      <c r="E100" s="2">
        <v>1</v>
      </c>
      <c r="F100">
        <v>3</v>
      </c>
      <c r="G100">
        <v>3</v>
      </c>
      <c r="H100">
        <v>1</v>
      </c>
      <c r="I100">
        <v>1</v>
      </c>
      <c r="J100">
        <v>4</v>
      </c>
      <c r="K100">
        <v>1</v>
      </c>
      <c r="L100">
        <v>5</v>
      </c>
      <c r="M100">
        <v>3</v>
      </c>
      <c r="N100">
        <v>4</v>
      </c>
      <c r="O100">
        <v>5</v>
      </c>
      <c r="P100">
        <v>3</v>
      </c>
      <c r="Q100">
        <v>5</v>
      </c>
      <c r="R100">
        <v>1</v>
      </c>
      <c r="S100">
        <v>3</v>
      </c>
      <c r="T100">
        <v>2</v>
      </c>
      <c r="U100">
        <v>3</v>
      </c>
      <c r="V100">
        <v>4</v>
      </c>
      <c r="W100">
        <v>5</v>
      </c>
      <c r="X100">
        <v>1</v>
      </c>
      <c r="Y100">
        <v>1</v>
      </c>
      <c r="Z100">
        <v>1</v>
      </c>
      <c r="AA100">
        <v>1</v>
      </c>
      <c r="AB100" s="1"/>
      <c r="AC100" s="2">
        <f t="shared" ref="AC100:AC131" si="41">SUM(G100,J100,L100,N100,O100,Q100)</f>
        <v>26</v>
      </c>
      <c r="AD100" s="3">
        <f t="shared" ref="AD100:AD131" si="42">ROUND((AC100/6),3)</f>
        <v>4.3330000000000002</v>
      </c>
      <c r="AE100" s="1"/>
      <c r="AF100">
        <f t="shared" si="32"/>
        <v>26</v>
      </c>
      <c r="AG100">
        <f t="shared" si="33"/>
        <v>4.3330000000000002</v>
      </c>
      <c r="AJ100" s="1"/>
      <c r="AK100" s="2">
        <f t="shared" ref="AK100:AK131" si="43">SUM(F100,H100,I100,K100,M100,P100,R100,S100,T100,U100,V100,W100,X100,Y100,Z100,AA100)</f>
        <v>34</v>
      </c>
      <c r="AL100" s="3">
        <f t="shared" ref="AL100:AL131" si="44">ROUND((AK100/16),3)</f>
        <v>2.125</v>
      </c>
      <c r="AM100" s="1"/>
      <c r="AN100">
        <f t="shared" si="34"/>
        <v>34</v>
      </c>
      <c r="AO100">
        <f t="shared" si="35"/>
        <v>2.125</v>
      </c>
      <c r="AR100" s="1"/>
      <c r="AS100" s="2">
        <f t="shared" ref="AS100:AS131" si="45">SUM(F100,G100,H100,I100,J100,K100,L100,M100,N100,O100,P100,Q100,R100,S100,T100,U100,V100,W100,X100,Y100,Z100,AA100)</f>
        <v>60</v>
      </c>
      <c r="AT100" s="3">
        <f t="shared" ref="AT100:AT131" si="46">ROUND((AS100/22),3)</f>
        <v>2.7269999999999999</v>
      </c>
      <c r="AU100" s="1"/>
      <c r="AV100">
        <v>3</v>
      </c>
      <c r="AW100">
        <v>4</v>
      </c>
      <c r="AX100" s="1"/>
      <c r="AY100">
        <f t="shared" si="36"/>
        <v>4</v>
      </c>
      <c r="BA100" s="1"/>
      <c r="BB100">
        <f>LOOKUP(AV100,{1,2,3,4,5,6,11,15},{1,2,1,2,2,2,1,2})</f>
        <v>1</v>
      </c>
      <c r="BC100">
        <v>4</v>
      </c>
      <c r="BD100" s="3" t="s">
        <v>852</v>
      </c>
      <c r="BE100" s="2">
        <v>2</v>
      </c>
      <c r="BF100" s="2">
        <v>18</v>
      </c>
      <c r="BG100" s="2">
        <v>100</v>
      </c>
      <c r="BH100" s="2">
        <f t="shared" si="37"/>
        <v>5</v>
      </c>
      <c r="BI100" s="2">
        <v>100</v>
      </c>
      <c r="BJ100" s="13">
        <f t="shared" si="38"/>
        <v>5</v>
      </c>
      <c r="BK100" s="2">
        <f t="shared" si="39"/>
        <v>14</v>
      </c>
      <c r="BL100" s="13">
        <f t="shared" si="40"/>
        <v>4.6669999999999998</v>
      </c>
      <c r="BM100" s="1"/>
    </row>
    <row r="101" spans="1:65" x14ac:dyDescent="0.3">
      <c r="A101" s="30">
        <v>144</v>
      </c>
      <c r="B101" s="67"/>
      <c r="C101">
        <v>3</v>
      </c>
      <c r="D101" s="67"/>
      <c r="E101" s="2">
        <v>1</v>
      </c>
      <c r="F101">
        <v>2</v>
      </c>
      <c r="G101">
        <v>4</v>
      </c>
      <c r="H101">
        <v>2</v>
      </c>
      <c r="I101">
        <v>3</v>
      </c>
      <c r="J101">
        <v>4</v>
      </c>
      <c r="K101">
        <v>2</v>
      </c>
      <c r="L101">
        <v>4</v>
      </c>
      <c r="M101">
        <v>2</v>
      </c>
      <c r="N101">
        <v>4</v>
      </c>
      <c r="O101">
        <v>4</v>
      </c>
      <c r="P101">
        <v>2</v>
      </c>
      <c r="Q101">
        <v>4</v>
      </c>
      <c r="R101">
        <v>2</v>
      </c>
      <c r="S101">
        <v>3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3</v>
      </c>
      <c r="Z101">
        <v>2</v>
      </c>
      <c r="AA101">
        <v>3</v>
      </c>
      <c r="AB101" s="1"/>
      <c r="AC101" s="2">
        <f t="shared" si="41"/>
        <v>24</v>
      </c>
      <c r="AD101" s="3">
        <f t="shared" si="42"/>
        <v>4</v>
      </c>
      <c r="AE101" s="1"/>
      <c r="AF101">
        <f t="shared" si="32"/>
        <v>24</v>
      </c>
      <c r="AG101">
        <f t="shared" si="33"/>
        <v>4</v>
      </c>
      <c r="AJ101" s="1"/>
      <c r="AK101" s="2">
        <f t="shared" si="43"/>
        <v>36</v>
      </c>
      <c r="AL101" s="3">
        <f t="shared" si="44"/>
        <v>2.25</v>
      </c>
      <c r="AM101" s="1"/>
      <c r="AN101">
        <f t="shared" si="34"/>
        <v>36</v>
      </c>
      <c r="AO101">
        <f t="shared" si="35"/>
        <v>2.25</v>
      </c>
      <c r="AR101" s="1"/>
      <c r="AS101" s="2">
        <f t="shared" si="45"/>
        <v>60</v>
      </c>
      <c r="AT101" s="3">
        <f t="shared" si="46"/>
        <v>2.7269999999999999</v>
      </c>
      <c r="AU101" s="1"/>
      <c r="AV101">
        <v>3</v>
      </c>
      <c r="AW101">
        <v>4</v>
      </c>
      <c r="AX101" s="1"/>
      <c r="AY101">
        <f t="shared" si="36"/>
        <v>4</v>
      </c>
      <c r="BA101" s="1"/>
      <c r="BB101">
        <f>LOOKUP(AV101,{1,2,3,4,5,6,11,15},{1,2,1,2,2,2,1,2})</f>
        <v>1</v>
      </c>
      <c r="BC101">
        <v>4</v>
      </c>
      <c r="BD101" s="3" t="s">
        <v>852</v>
      </c>
      <c r="BE101" s="2">
        <v>1</v>
      </c>
      <c r="BF101" s="2">
        <v>10</v>
      </c>
      <c r="BG101" s="2">
        <v>90</v>
      </c>
      <c r="BH101" s="2">
        <f t="shared" si="37"/>
        <v>4.5</v>
      </c>
      <c r="BI101" s="2">
        <v>90</v>
      </c>
      <c r="BJ101" s="13">
        <f t="shared" si="38"/>
        <v>4.5</v>
      </c>
      <c r="BK101" s="2">
        <f t="shared" si="39"/>
        <v>13</v>
      </c>
      <c r="BL101" s="13">
        <f t="shared" si="40"/>
        <v>4.3330000000000002</v>
      </c>
      <c r="BM101" s="1"/>
    </row>
    <row r="102" spans="1:65" ht="15" thickBot="1" x14ac:dyDescent="0.35">
      <c r="A102" s="30">
        <v>145</v>
      </c>
      <c r="B102" s="67"/>
      <c r="C102">
        <v>3</v>
      </c>
      <c r="D102" s="67"/>
      <c r="E102" s="2">
        <v>1</v>
      </c>
      <c r="F102">
        <v>2</v>
      </c>
      <c r="G102">
        <v>4</v>
      </c>
      <c r="H102">
        <v>2</v>
      </c>
      <c r="I102">
        <v>1</v>
      </c>
      <c r="J102">
        <v>4</v>
      </c>
      <c r="K102">
        <v>1</v>
      </c>
      <c r="L102">
        <v>4</v>
      </c>
      <c r="M102">
        <v>2</v>
      </c>
      <c r="N102">
        <v>3</v>
      </c>
      <c r="O102">
        <v>4</v>
      </c>
      <c r="P102">
        <v>2</v>
      </c>
      <c r="Q102">
        <v>5</v>
      </c>
      <c r="R102">
        <v>2</v>
      </c>
      <c r="S102">
        <v>3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3</v>
      </c>
      <c r="AB102" s="1"/>
      <c r="AC102" s="2">
        <f t="shared" si="41"/>
        <v>24</v>
      </c>
      <c r="AD102" s="3">
        <f t="shared" si="42"/>
        <v>4</v>
      </c>
      <c r="AE102" s="1"/>
      <c r="AF102">
        <f t="shared" si="32"/>
        <v>24</v>
      </c>
      <c r="AG102">
        <f t="shared" si="33"/>
        <v>4</v>
      </c>
      <c r="AJ102" s="1"/>
      <c r="AK102" s="2">
        <f t="shared" si="43"/>
        <v>32</v>
      </c>
      <c r="AL102" s="3">
        <f t="shared" si="44"/>
        <v>2</v>
      </c>
      <c r="AM102" s="1"/>
      <c r="AN102">
        <f t="shared" si="34"/>
        <v>32</v>
      </c>
      <c r="AO102">
        <f t="shared" si="35"/>
        <v>2</v>
      </c>
      <c r="AR102" s="1"/>
      <c r="AS102" s="2">
        <f t="shared" si="45"/>
        <v>56</v>
      </c>
      <c r="AT102" s="3">
        <f t="shared" si="46"/>
        <v>2.5449999999999999</v>
      </c>
      <c r="AU102" s="1"/>
      <c r="AV102">
        <v>3</v>
      </c>
      <c r="AW102">
        <v>4</v>
      </c>
      <c r="AX102" s="1"/>
      <c r="AY102">
        <f t="shared" si="36"/>
        <v>4</v>
      </c>
      <c r="BA102" s="1"/>
      <c r="BB102">
        <f>LOOKUP(AV102,{1,2,3,4,5,6,11,15},{1,2,1,2,2,2,1,2})</f>
        <v>1</v>
      </c>
      <c r="BC102">
        <v>4</v>
      </c>
      <c r="BD102" s="3" t="s">
        <v>852</v>
      </c>
      <c r="BE102" s="2">
        <v>2</v>
      </c>
      <c r="BF102" s="2">
        <v>14</v>
      </c>
      <c r="BG102" s="2">
        <v>80</v>
      </c>
      <c r="BH102" s="2">
        <f t="shared" si="37"/>
        <v>4</v>
      </c>
      <c r="BI102" s="4">
        <v>50</v>
      </c>
      <c r="BJ102" s="46">
        <f t="shared" si="38"/>
        <v>2.5</v>
      </c>
      <c r="BK102" s="4">
        <f t="shared" si="39"/>
        <v>10.5</v>
      </c>
      <c r="BL102" s="46">
        <f t="shared" si="40"/>
        <v>3.5</v>
      </c>
      <c r="BM102" s="1"/>
    </row>
    <row r="103" spans="1:65" x14ac:dyDescent="0.3">
      <c r="A103" s="30">
        <v>146</v>
      </c>
      <c r="B103" s="67"/>
      <c r="C103">
        <v>3</v>
      </c>
      <c r="D103" s="67"/>
      <c r="E103" s="2">
        <v>1</v>
      </c>
      <c r="F103">
        <v>2</v>
      </c>
      <c r="G103">
        <v>4</v>
      </c>
      <c r="H103">
        <v>1</v>
      </c>
      <c r="I103">
        <v>2</v>
      </c>
      <c r="J103">
        <v>3</v>
      </c>
      <c r="K103">
        <v>1</v>
      </c>
      <c r="L103">
        <v>5</v>
      </c>
      <c r="M103">
        <v>1</v>
      </c>
      <c r="N103">
        <v>2</v>
      </c>
      <c r="O103">
        <v>4</v>
      </c>
      <c r="P103">
        <v>1</v>
      </c>
      <c r="Q103">
        <v>5</v>
      </c>
      <c r="R103">
        <v>1</v>
      </c>
      <c r="S103">
        <v>2</v>
      </c>
      <c r="T103">
        <v>2</v>
      </c>
      <c r="U103">
        <v>1</v>
      </c>
      <c r="V103">
        <v>2</v>
      </c>
      <c r="W103">
        <v>1</v>
      </c>
      <c r="X103">
        <v>1</v>
      </c>
      <c r="Y103">
        <v>1</v>
      </c>
      <c r="Z103">
        <v>1</v>
      </c>
      <c r="AA103">
        <v>2</v>
      </c>
      <c r="AB103" s="1"/>
      <c r="AC103" s="2">
        <f t="shared" si="41"/>
        <v>23</v>
      </c>
      <c r="AD103" s="3">
        <f t="shared" si="42"/>
        <v>3.8330000000000002</v>
      </c>
      <c r="AE103" s="1"/>
      <c r="AF103">
        <f t="shared" si="32"/>
        <v>23</v>
      </c>
      <c r="AG103">
        <f t="shared" si="33"/>
        <v>3.8330000000000002</v>
      </c>
      <c r="AJ103" s="1"/>
      <c r="AK103" s="2">
        <f t="shared" si="43"/>
        <v>22</v>
      </c>
      <c r="AL103" s="3">
        <f t="shared" si="44"/>
        <v>1.375</v>
      </c>
      <c r="AM103" s="1"/>
      <c r="AN103">
        <f t="shared" si="34"/>
        <v>22</v>
      </c>
      <c r="AO103">
        <f t="shared" si="35"/>
        <v>1.375</v>
      </c>
      <c r="AR103" s="1"/>
      <c r="AS103" s="2">
        <f t="shared" si="45"/>
        <v>45</v>
      </c>
      <c r="AT103" s="3">
        <f t="shared" si="46"/>
        <v>2.0449999999999999</v>
      </c>
      <c r="AU103" s="1"/>
      <c r="AV103">
        <v>3</v>
      </c>
      <c r="AW103">
        <v>3</v>
      </c>
      <c r="AX103" s="1"/>
      <c r="AY103">
        <f t="shared" si="36"/>
        <v>3</v>
      </c>
      <c r="BA103" s="1"/>
      <c r="BB103">
        <f>LOOKUP(AV103,{1,2,3,4,5,6,11,15},{1,2,1,2,2,2,1,2})</f>
        <v>1</v>
      </c>
      <c r="BD103" s="3" t="s">
        <v>852</v>
      </c>
      <c r="BE103" s="10">
        <v>1</v>
      </c>
      <c r="BF103" s="11">
        <v>14</v>
      </c>
      <c r="BG103" s="11">
        <v>75</v>
      </c>
      <c r="BH103" s="45">
        <f t="shared" si="37"/>
        <v>3.75</v>
      </c>
      <c r="BI103">
        <v>35</v>
      </c>
      <c r="BJ103" s="13">
        <f t="shared" si="38"/>
        <v>1.75</v>
      </c>
      <c r="BK103">
        <f t="shared" si="39"/>
        <v>8.5</v>
      </c>
      <c r="BL103" s="13">
        <f t="shared" si="40"/>
        <v>2.8330000000000002</v>
      </c>
      <c r="BM103" s="1"/>
    </row>
    <row r="104" spans="1:65" x14ac:dyDescent="0.3">
      <c r="A104" s="30">
        <v>147</v>
      </c>
      <c r="B104" s="67"/>
      <c r="C104">
        <v>3</v>
      </c>
      <c r="D104" s="67"/>
      <c r="E104" s="2">
        <v>1</v>
      </c>
      <c r="F104">
        <v>3</v>
      </c>
      <c r="G104">
        <v>1</v>
      </c>
      <c r="H104">
        <v>3</v>
      </c>
      <c r="I104">
        <v>2</v>
      </c>
      <c r="J104">
        <v>3</v>
      </c>
      <c r="K104">
        <v>2</v>
      </c>
      <c r="L104">
        <v>4</v>
      </c>
      <c r="M104">
        <v>1</v>
      </c>
      <c r="N104">
        <v>2</v>
      </c>
      <c r="O104">
        <v>4</v>
      </c>
      <c r="P104">
        <v>2</v>
      </c>
      <c r="Q104">
        <v>4</v>
      </c>
      <c r="R104">
        <v>2</v>
      </c>
      <c r="S104">
        <v>3</v>
      </c>
      <c r="T104">
        <v>3</v>
      </c>
      <c r="U104">
        <v>3</v>
      </c>
      <c r="V104">
        <v>2</v>
      </c>
      <c r="W104">
        <v>5</v>
      </c>
      <c r="X104">
        <v>2</v>
      </c>
      <c r="Y104">
        <v>2</v>
      </c>
      <c r="Z104">
        <v>2</v>
      </c>
      <c r="AA104">
        <v>3</v>
      </c>
      <c r="AB104" s="1"/>
      <c r="AC104" s="2">
        <f t="shared" si="41"/>
        <v>18</v>
      </c>
      <c r="AD104" s="3">
        <f t="shared" si="42"/>
        <v>3</v>
      </c>
      <c r="AE104" s="1"/>
      <c r="AF104">
        <f t="shared" si="32"/>
        <v>18</v>
      </c>
      <c r="AG104">
        <f t="shared" si="33"/>
        <v>3</v>
      </c>
      <c r="AJ104" s="1"/>
      <c r="AK104" s="2">
        <f t="shared" si="43"/>
        <v>40</v>
      </c>
      <c r="AL104" s="3">
        <f t="shared" si="44"/>
        <v>2.5</v>
      </c>
      <c r="AM104" s="1"/>
      <c r="AN104">
        <f t="shared" si="34"/>
        <v>40</v>
      </c>
      <c r="AO104">
        <f t="shared" si="35"/>
        <v>2.5</v>
      </c>
      <c r="AR104" s="1"/>
      <c r="AS104" s="2">
        <f t="shared" si="45"/>
        <v>58</v>
      </c>
      <c r="AT104" s="3">
        <f t="shared" si="46"/>
        <v>2.6360000000000001</v>
      </c>
      <c r="AU104" s="1"/>
      <c r="AV104">
        <v>3</v>
      </c>
      <c r="AW104">
        <v>3</v>
      </c>
      <c r="AX104" s="1"/>
      <c r="AY104">
        <f t="shared" si="36"/>
        <v>3</v>
      </c>
      <c r="BA104" s="1"/>
      <c r="BB104">
        <f>LOOKUP(AV104,{1,2,3,4,5,6,11,15},{1,2,1,2,2,2,1,2})</f>
        <v>1</v>
      </c>
      <c r="BC104">
        <v>4</v>
      </c>
      <c r="BD104" s="3" t="s">
        <v>852</v>
      </c>
      <c r="BE104" s="2">
        <v>2</v>
      </c>
      <c r="BF104">
        <v>9</v>
      </c>
      <c r="BG104">
        <v>50</v>
      </c>
      <c r="BH104" s="13">
        <f t="shared" si="37"/>
        <v>2.5</v>
      </c>
      <c r="BI104">
        <v>60</v>
      </c>
      <c r="BJ104" s="13">
        <f t="shared" si="38"/>
        <v>3</v>
      </c>
      <c r="BK104">
        <f t="shared" si="39"/>
        <v>8.5</v>
      </c>
      <c r="BL104" s="13">
        <f t="shared" si="40"/>
        <v>2.8330000000000002</v>
      </c>
      <c r="BM104" s="1"/>
    </row>
    <row r="105" spans="1:65" x14ac:dyDescent="0.3">
      <c r="A105" s="30">
        <v>148</v>
      </c>
      <c r="B105" s="67"/>
      <c r="C105">
        <v>3</v>
      </c>
      <c r="D105" s="67"/>
      <c r="E105" s="2">
        <v>1</v>
      </c>
      <c r="F105">
        <v>2</v>
      </c>
      <c r="G105">
        <v>4</v>
      </c>
      <c r="H105">
        <v>2</v>
      </c>
      <c r="I105">
        <v>2</v>
      </c>
      <c r="J105">
        <v>4</v>
      </c>
      <c r="K105">
        <v>1</v>
      </c>
      <c r="L105">
        <v>4</v>
      </c>
      <c r="M105">
        <v>3</v>
      </c>
      <c r="N105">
        <v>4</v>
      </c>
      <c r="O105">
        <v>4</v>
      </c>
      <c r="P105">
        <v>1</v>
      </c>
      <c r="Q105">
        <v>3</v>
      </c>
      <c r="R105">
        <v>2</v>
      </c>
      <c r="S105">
        <v>2</v>
      </c>
      <c r="T105">
        <v>3</v>
      </c>
      <c r="U105">
        <v>2</v>
      </c>
      <c r="V105">
        <v>1</v>
      </c>
      <c r="W105">
        <v>3</v>
      </c>
      <c r="X105">
        <v>1</v>
      </c>
      <c r="Y105">
        <v>3</v>
      </c>
      <c r="Z105">
        <v>1</v>
      </c>
      <c r="AA105">
        <v>1</v>
      </c>
      <c r="AB105" s="1"/>
      <c r="AC105" s="2">
        <f t="shared" si="41"/>
        <v>23</v>
      </c>
      <c r="AD105" s="3">
        <f t="shared" si="42"/>
        <v>3.8330000000000002</v>
      </c>
      <c r="AE105" s="1"/>
      <c r="AF105">
        <f t="shared" si="32"/>
        <v>23</v>
      </c>
      <c r="AG105">
        <f t="shared" si="33"/>
        <v>3.8330000000000002</v>
      </c>
      <c r="AJ105" s="1"/>
      <c r="AK105" s="2">
        <f t="shared" si="43"/>
        <v>30</v>
      </c>
      <c r="AL105" s="3">
        <f t="shared" si="44"/>
        <v>1.875</v>
      </c>
      <c r="AM105" s="1"/>
      <c r="AN105">
        <f t="shared" si="34"/>
        <v>30</v>
      </c>
      <c r="AO105">
        <f t="shared" si="35"/>
        <v>1.875</v>
      </c>
      <c r="AR105" s="1"/>
      <c r="AS105" s="2">
        <f t="shared" si="45"/>
        <v>53</v>
      </c>
      <c r="AT105" s="3">
        <f t="shared" si="46"/>
        <v>2.4089999999999998</v>
      </c>
      <c r="AU105" s="1"/>
      <c r="AV105">
        <v>3</v>
      </c>
      <c r="AW105">
        <v>4</v>
      </c>
      <c r="AX105" s="1"/>
      <c r="AY105">
        <f t="shared" si="36"/>
        <v>4</v>
      </c>
      <c r="BA105" s="1"/>
      <c r="BB105">
        <f>LOOKUP(AV105,{1,2,3,4,5,6,11,15},{1,2,1,2,2,2,1,2})</f>
        <v>1</v>
      </c>
      <c r="BC105">
        <v>4</v>
      </c>
      <c r="BD105" s="3" t="s">
        <v>852</v>
      </c>
      <c r="BE105" s="2">
        <v>1</v>
      </c>
      <c r="BF105">
        <v>13</v>
      </c>
      <c r="BG105">
        <v>50</v>
      </c>
      <c r="BH105" s="13">
        <f t="shared" si="37"/>
        <v>2.5</v>
      </c>
      <c r="BI105">
        <v>50</v>
      </c>
      <c r="BJ105" s="13">
        <f t="shared" si="38"/>
        <v>2.5</v>
      </c>
      <c r="BK105">
        <f t="shared" si="39"/>
        <v>9</v>
      </c>
      <c r="BL105" s="13">
        <f t="shared" si="40"/>
        <v>3</v>
      </c>
      <c r="BM105" s="1"/>
    </row>
    <row r="106" spans="1:65" x14ac:dyDescent="0.3">
      <c r="A106" s="30">
        <v>149</v>
      </c>
      <c r="B106" s="67"/>
      <c r="C106">
        <v>3</v>
      </c>
      <c r="D106" s="67"/>
      <c r="E106" s="2">
        <v>1</v>
      </c>
      <c r="F106">
        <v>4</v>
      </c>
      <c r="G106">
        <v>4</v>
      </c>
      <c r="H106">
        <v>3</v>
      </c>
      <c r="I106">
        <v>2</v>
      </c>
      <c r="J106">
        <v>4</v>
      </c>
      <c r="K106">
        <v>1</v>
      </c>
      <c r="L106">
        <v>5</v>
      </c>
      <c r="M106">
        <v>2</v>
      </c>
      <c r="N106">
        <v>4</v>
      </c>
      <c r="O106">
        <v>5</v>
      </c>
      <c r="P106">
        <v>2</v>
      </c>
      <c r="Q106">
        <v>5</v>
      </c>
      <c r="R106">
        <v>4</v>
      </c>
      <c r="S106">
        <v>5</v>
      </c>
      <c r="T106">
        <v>2</v>
      </c>
      <c r="U106">
        <v>1</v>
      </c>
      <c r="V106">
        <v>1</v>
      </c>
      <c r="W106">
        <v>3</v>
      </c>
      <c r="X106">
        <v>4</v>
      </c>
      <c r="Y106">
        <v>3</v>
      </c>
      <c r="Z106">
        <v>1</v>
      </c>
      <c r="AA106">
        <v>5</v>
      </c>
      <c r="AB106" s="1"/>
      <c r="AC106" s="2">
        <f t="shared" si="41"/>
        <v>27</v>
      </c>
      <c r="AD106" s="3">
        <f t="shared" si="42"/>
        <v>4.5</v>
      </c>
      <c r="AE106" s="1"/>
      <c r="AF106">
        <f t="shared" si="32"/>
        <v>27</v>
      </c>
      <c r="AG106">
        <f t="shared" si="33"/>
        <v>4.5</v>
      </c>
      <c r="AJ106" s="1"/>
      <c r="AK106" s="2">
        <f t="shared" si="43"/>
        <v>43</v>
      </c>
      <c r="AL106" s="3">
        <f t="shared" si="44"/>
        <v>2.6880000000000002</v>
      </c>
      <c r="AM106" s="1"/>
      <c r="AN106">
        <f t="shared" si="34"/>
        <v>43</v>
      </c>
      <c r="AO106">
        <f t="shared" si="35"/>
        <v>2.6880000000000002</v>
      </c>
      <c r="AR106" s="1"/>
      <c r="AS106" s="2">
        <f t="shared" si="45"/>
        <v>70</v>
      </c>
      <c r="AT106" s="3">
        <f t="shared" si="46"/>
        <v>3.1819999999999999</v>
      </c>
      <c r="AU106" s="1"/>
      <c r="AV106">
        <v>3</v>
      </c>
      <c r="AW106">
        <v>4</v>
      </c>
      <c r="AX106" s="1"/>
      <c r="AY106">
        <f t="shared" si="36"/>
        <v>4</v>
      </c>
      <c r="BA106" s="1"/>
      <c r="BB106">
        <f>LOOKUP(AV106,{1,2,3,4,5,6,11,15},{1,2,1,2,2,2,1,2})</f>
        <v>1</v>
      </c>
      <c r="BC106">
        <v>4</v>
      </c>
      <c r="BD106" s="3" t="s">
        <v>852</v>
      </c>
      <c r="BE106" s="2">
        <v>2</v>
      </c>
      <c r="BF106">
        <v>10</v>
      </c>
      <c r="BG106">
        <v>35</v>
      </c>
      <c r="BH106" s="13">
        <f t="shared" si="37"/>
        <v>1.75</v>
      </c>
      <c r="BI106">
        <v>75</v>
      </c>
      <c r="BJ106" s="13">
        <f t="shared" si="38"/>
        <v>3.75</v>
      </c>
      <c r="BK106">
        <f t="shared" si="39"/>
        <v>9.5</v>
      </c>
      <c r="BL106" s="13">
        <f t="shared" si="40"/>
        <v>3.1669999999999998</v>
      </c>
      <c r="BM106" s="1"/>
    </row>
    <row r="107" spans="1:65" x14ac:dyDescent="0.3">
      <c r="A107" s="30">
        <v>164</v>
      </c>
      <c r="B107" s="67"/>
      <c r="C107">
        <v>3</v>
      </c>
      <c r="D107" s="67"/>
      <c r="E107" s="2">
        <v>1</v>
      </c>
      <c r="F107">
        <v>4</v>
      </c>
      <c r="G107">
        <v>4</v>
      </c>
      <c r="H107">
        <v>2</v>
      </c>
      <c r="I107">
        <v>2</v>
      </c>
      <c r="J107">
        <v>3</v>
      </c>
      <c r="K107">
        <v>2</v>
      </c>
      <c r="L107">
        <v>5</v>
      </c>
      <c r="M107">
        <v>3</v>
      </c>
      <c r="N107">
        <v>3</v>
      </c>
      <c r="O107">
        <v>3</v>
      </c>
      <c r="P107">
        <v>2</v>
      </c>
      <c r="Q107">
        <v>5</v>
      </c>
      <c r="R107">
        <v>2</v>
      </c>
      <c r="S107">
        <v>5</v>
      </c>
      <c r="T107">
        <v>3</v>
      </c>
      <c r="U107">
        <v>2</v>
      </c>
      <c r="V107">
        <v>2</v>
      </c>
      <c r="W107">
        <v>3</v>
      </c>
      <c r="X107">
        <v>2</v>
      </c>
      <c r="Y107">
        <v>2</v>
      </c>
      <c r="Z107">
        <v>2</v>
      </c>
      <c r="AA107">
        <v>5</v>
      </c>
      <c r="AB107" s="1"/>
      <c r="AC107" s="2">
        <f t="shared" si="41"/>
        <v>23</v>
      </c>
      <c r="AD107" s="3">
        <f t="shared" si="42"/>
        <v>3.8330000000000002</v>
      </c>
      <c r="AE107" s="1"/>
      <c r="AF107">
        <f t="shared" si="32"/>
        <v>23</v>
      </c>
      <c r="AG107">
        <f t="shared" si="33"/>
        <v>3.8330000000000002</v>
      </c>
      <c r="AJ107" s="1"/>
      <c r="AK107" s="2">
        <f t="shared" si="43"/>
        <v>43</v>
      </c>
      <c r="AL107" s="3">
        <f t="shared" si="44"/>
        <v>2.6880000000000002</v>
      </c>
      <c r="AM107" s="1"/>
      <c r="AN107">
        <f t="shared" si="34"/>
        <v>43</v>
      </c>
      <c r="AO107">
        <f t="shared" si="35"/>
        <v>2.6880000000000002</v>
      </c>
      <c r="AR107" s="1"/>
      <c r="AS107" s="2">
        <f t="shared" si="45"/>
        <v>66</v>
      </c>
      <c r="AT107" s="3">
        <f t="shared" si="46"/>
        <v>3</v>
      </c>
      <c r="AU107" s="1"/>
      <c r="AV107">
        <v>3</v>
      </c>
      <c r="AW107">
        <v>3</v>
      </c>
      <c r="AX107" s="1"/>
      <c r="AY107">
        <f t="shared" si="36"/>
        <v>3</v>
      </c>
      <c r="BA107" s="1"/>
      <c r="BB107">
        <f>LOOKUP(AV107,{1,2,3,4,5,6,11,15},{1,2,1,2,2,2,1,2})</f>
        <v>1</v>
      </c>
      <c r="BC107">
        <v>4</v>
      </c>
      <c r="BD107" s="3" t="s">
        <v>852</v>
      </c>
      <c r="BE107" s="2">
        <v>1</v>
      </c>
      <c r="BF107">
        <v>15</v>
      </c>
      <c r="BG107">
        <v>50</v>
      </c>
      <c r="BH107" s="13">
        <f t="shared" si="37"/>
        <v>2.5</v>
      </c>
      <c r="BI107" s="31" t="s">
        <v>668</v>
      </c>
      <c r="BJ107" s="49" t="s">
        <v>668</v>
      </c>
      <c r="BK107" s="31" t="s">
        <v>668</v>
      </c>
      <c r="BL107" s="49" t="s">
        <v>668</v>
      </c>
      <c r="BM107" s="1"/>
    </row>
    <row r="108" spans="1:65" x14ac:dyDescent="0.3">
      <c r="A108" s="30">
        <v>165</v>
      </c>
      <c r="B108" s="67"/>
      <c r="C108">
        <v>3</v>
      </c>
      <c r="D108" s="67"/>
      <c r="E108" s="2">
        <v>1</v>
      </c>
      <c r="F108">
        <v>2</v>
      </c>
      <c r="G108">
        <v>5</v>
      </c>
      <c r="H108">
        <v>3</v>
      </c>
      <c r="I108">
        <v>2</v>
      </c>
      <c r="J108">
        <v>3</v>
      </c>
      <c r="K108">
        <v>2</v>
      </c>
      <c r="L108">
        <v>5</v>
      </c>
      <c r="M108">
        <v>2</v>
      </c>
      <c r="N108">
        <v>5</v>
      </c>
      <c r="O108">
        <v>4</v>
      </c>
      <c r="P108">
        <v>2</v>
      </c>
      <c r="Q108">
        <v>5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 s="1"/>
      <c r="AC108" s="2">
        <f t="shared" si="41"/>
        <v>27</v>
      </c>
      <c r="AD108" s="3">
        <f t="shared" si="42"/>
        <v>4.5</v>
      </c>
      <c r="AE108" s="1"/>
      <c r="AF108">
        <f t="shared" si="32"/>
        <v>27</v>
      </c>
      <c r="AG108">
        <f t="shared" si="33"/>
        <v>4.5</v>
      </c>
      <c r="AJ108" s="1"/>
      <c r="AK108" s="2">
        <f t="shared" si="43"/>
        <v>33</v>
      </c>
      <c r="AL108" s="3">
        <f t="shared" si="44"/>
        <v>2.0630000000000002</v>
      </c>
      <c r="AM108" s="1"/>
      <c r="AN108">
        <f t="shared" si="34"/>
        <v>33</v>
      </c>
      <c r="AO108">
        <f t="shared" si="35"/>
        <v>2.0630000000000002</v>
      </c>
      <c r="AR108" s="1"/>
      <c r="AS108" s="2">
        <f t="shared" si="45"/>
        <v>60</v>
      </c>
      <c r="AT108" s="3">
        <f t="shared" si="46"/>
        <v>2.7269999999999999</v>
      </c>
      <c r="AU108" s="1"/>
      <c r="AV108">
        <v>3</v>
      </c>
      <c r="AW108">
        <v>3</v>
      </c>
      <c r="AX108" s="1"/>
      <c r="AY108">
        <f t="shared" si="36"/>
        <v>3</v>
      </c>
      <c r="BA108" s="1"/>
      <c r="BB108">
        <f>LOOKUP(AV108,{1,2,3,4,5,6,11,15},{1,2,1,2,2,2,1,2})</f>
        <v>1</v>
      </c>
      <c r="BC108">
        <v>4</v>
      </c>
      <c r="BD108" s="3" t="s">
        <v>852</v>
      </c>
      <c r="BE108" s="2">
        <v>4</v>
      </c>
      <c r="BF108">
        <v>20</v>
      </c>
      <c r="BG108">
        <v>50</v>
      </c>
      <c r="BH108" s="13">
        <f t="shared" si="37"/>
        <v>2.5</v>
      </c>
      <c r="BI108">
        <v>50</v>
      </c>
      <c r="BJ108" s="13">
        <f>(BI108)/20</f>
        <v>2.5</v>
      </c>
      <c r="BK108">
        <f>(AW108+BH108+BJ108)</f>
        <v>8</v>
      </c>
      <c r="BL108" s="13">
        <f>ROUND(((BK108)/3),3)</f>
        <v>2.6669999999999998</v>
      </c>
      <c r="BM108" s="1"/>
    </row>
    <row r="109" spans="1:65" x14ac:dyDescent="0.3">
      <c r="A109" s="30">
        <v>166</v>
      </c>
      <c r="B109" s="67"/>
      <c r="C109">
        <v>3</v>
      </c>
      <c r="D109" s="67"/>
      <c r="E109" s="2">
        <v>1</v>
      </c>
      <c r="F109">
        <v>3</v>
      </c>
      <c r="G109">
        <v>4</v>
      </c>
      <c r="H109">
        <v>2</v>
      </c>
      <c r="I109">
        <v>2</v>
      </c>
      <c r="J109">
        <v>4</v>
      </c>
      <c r="K109">
        <v>2</v>
      </c>
      <c r="L109">
        <v>5</v>
      </c>
      <c r="M109">
        <v>3</v>
      </c>
      <c r="N109">
        <v>5</v>
      </c>
      <c r="O109">
        <v>4</v>
      </c>
      <c r="P109">
        <v>3</v>
      </c>
      <c r="Q109">
        <v>5</v>
      </c>
      <c r="R109">
        <v>2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2</v>
      </c>
      <c r="Y109">
        <v>3</v>
      </c>
      <c r="Z109">
        <v>1</v>
      </c>
      <c r="AA109">
        <v>4</v>
      </c>
      <c r="AB109" s="1"/>
      <c r="AC109" s="2">
        <f t="shared" si="41"/>
        <v>27</v>
      </c>
      <c r="AD109" s="3">
        <f t="shared" si="42"/>
        <v>4.5</v>
      </c>
      <c r="AE109" s="1"/>
      <c r="AF109">
        <f t="shared" si="32"/>
        <v>27</v>
      </c>
      <c r="AG109">
        <f t="shared" si="33"/>
        <v>4.5</v>
      </c>
      <c r="AJ109" s="1"/>
      <c r="AK109" s="2">
        <f t="shared" si="43"/>
        <v>43</v>
      </c>
      <c r="AL109" s="3">
        <f t="shared" si="44"/>
        <v>2.6880000000000002</v>
      </c>
      <c r="AM109" s="1"/>
      <c r="AN109">
        <f t="shared" si="34"/>
        <v>43</v>
      </c>
      <c r="AO109">
        <f t="shared" si="35"/>
        <v>2.6880000000000002</v>
      </c>
      <c r="AR109" s="1"/>
      <c r="AS109" s="2">
        <f t="shared" si="45"/>
        <v>70</v>
      </c>
      <c r="AT109" s="3">
        <f t="shared" si="46"/>
        <v>3.1819999999999999</v>
      </c>
      <c r="AU109" s="1"/>
      <c r="AV109">
        <v>3</v>
      </c>
      <c r="AW109">
        <v>4</v>
      </c>
      <c r="AX109" s="1"/>
      <c r="AY109">
        <f t="shared" si="36"/>
        <v>4</v>
      </c>
      <c r="BA109" s="1"/>
      <c r="BB109">
        <f>LOOKUP(AV109,{1,2,3,4,5,6,11,15},{1,2,1,2,2,2,1,2})</f>
        <v>1</v>
      </c>
      <c r="BC109">
        <v>4</v>
      </c>
      <c r="BD109" s="3" t="s">
        <v>852</v>
      </c>
      <c r="BE109" s="2">
        <v>4</v>
      </c>
      <c r="BF109">
        <v>15</v>
      </c>
      <c r="BG109">
        <v>50</v>
      </c>
      <c r="BH109" s="13">
        <f t="shared" si="37"/>
        <v>2.5</v>
      </c>
      <c r="BI109">
        <v>50</v>
      </c>
      <c r="BJ109" s="13">
        <f>(BI109)/20</f>
        <v>2.5</v>
      </c>
      <c r="BK109">
        <f>(AW109+BH109+BJ109)</f>
        <v>9</v>
      </c>
      <c r="BL109" s="13">
        <f>ROUND(((BK109)/3),3)</f>
        <v>3</v>
      </c>
      <c r="BM109" s="1"/>
    </row>
    <row r="110" spans="1:65" x14ac:dyDescent="0.3">
      <c r="A110" s="30">
        <v>168</v>
      </c>
      <c r="B110" s="67"/>
      <c r="C110">
        <v>3</v>
      </c>
      <c r="D110" s="67"/>
      <c r="E110" s="2">
        <v>1</v>
      </c>
      <c r="F110">
        <v>4</v>
      </c>
      <c r="G110">
        <v>4</v>
      </c>
      <c r="H110">
        <v>2</v>
      </c>
      <c r="I110">
        <v>2</v>
      </c>
      <c r="J110">
        <v>3</v>
      </c>
      <c r="K110">
        <v>2</v>
      </c>
      <c r="L110">
        <v>4</v>
      </c>
      <c r="M110">
        <v>2</v>
      </c>
      <c r="N110">
        <v>4</v>
      </c>
      <c r="O110">
        <v>4</v>
      </c>
      <c r="P110">
        <v>2</v>
      </c>
      <c r="Q110">
        <v>4</v>
      </c>
      <c r="R110">
        <v>3</v>
      </c>
      <c r="S110">
        <v>3</v>
      </c>
      <c r="T110">
        <v>2</v>
      </c>
      <c r="U110">
        <v>2</v>
      </c>
      <c r="V110">
        <v>2</v>
      </c>
      <c r="W110">
        <v>2</v>
      </c>
      <c r="X110">
        <v>3</v>
      </c>
      <c r="Y110">
        <v>3</v>
      </c>
      <c r="Z110">
        <v>1</v>
      </c>
      <c r="AA110">
        <v>4</v>
      </c>
      <c r="AB110" s="1"/>
      <c r="AC110" s="2">
        <f t="shared" si="41"/>
        <v>23</v>
      </c>
      <c r="AD110" s="3">
        <f t="shared" si="42"/>
        <v>3.8330000000000002</v>
      </c>
      <c r="AE110" s="1"/>
      <c r="AF110">
        <f t="shared" si="32"/>
        <v>23</v>
      </c>
      <c r="AG110">
        <f t="shared" si="33"/>
        <v>3.8330000000000002</v>
      </c>
      <c r="AJ110" s="1"/>
      <c r="AK110" s="2">
        <f t="shared" si="43"/>
        <v>39</v>
      </c>
      <c r="AL110" s="3">
        <f t="shared" si="44"/>
        <v>2.4380000000000002</v>
      </c>
      <c r="AM110" s="1"/>
      <c r="AN110">
        <f t="shared" si="34"/>
        <v>39</v>
      </c>
      <c r="AO110">
        <f t="shared" si="35"/>
        <v>2.4380000000000002</v>
      </c>
      <c r="AR110" s="1"/>
      <c r="AS110" s="2">
        <f t="shared" si="45"/>
        <v>62</v>
      </c>
      <c r="AT110" s="3">
        <f t="shared" si="46"/>
        <v>2.8180000000000001</v>
      </c>
      <c r="AU110" s="1"/>
      <c r="AV110">
        <v>3</v>
      </c>
      <c r="AW110">
        <v>3</v>
      </c>
      <c r="AX110" s="1"/>
      <c r="AY110">
        <f t="shared" si="36"/>
        <v>3</v>
      </c>
      <c r="BA110" s="1"/>
      <c r="BB110">
        <f>LOOKUP(AV110,{1,2,3,4,5,6,11,15},{1,2,1,2,2,2,1,2})</f>
        <v>1</v>
      </c>
      <c r="BC110">
        <v>4</v>
      </c>
      <c r="BD110" s="3" t="s">
        <v>852</v>
      </c>
      <c r="BE110" s="2">
        <v>2</v>
      </c>
      <c r="BF110">
        <v>18</v>
      </c>
      <c r="BG110">
        <v>20</v>
      </c>
      <c r="BH110" s="13">
        <f t="shared" si="37"/>
        <v>1</v>
      </c>
      <c r="BI110">
        <v>25</v>
      </c>
      <c r="BJ110" s="13">
        <f>(BI110)/20</f>
        <v>1.25</v>
      </c>
      <c r="BK110">
        <f>(AW110+BH110+BJ110)</f>
        <v>5.25</v>
      </c>
      <c r="BL110" s="13">
        <f>ROUND(((BK110)/3),3)</f>
        <v>1.75</v>
      </c>
      <c r="BM110" s="1"/>
    </row>
    <row r="111" spans="1:65" x14ac:dyDescent="0.3">
      <c r="A111" s="30">
        <v>169</v>
      </c>
      <c r="B111" s="67"/>
      <c r="C111">
        <v>3</v>
      </c>
      <c r="D111" s="67"/>
      <c r="E111" s="2">
        <v>1</v>
      </c>
      <c r="F111">
        <v>2</v>
      </c>
      <c r="G111">
        <v>5</v>
      </c>
      <c r="H111">
        <v>2</v>
      </c>
      <c r="I111">
        <v>1</v>
      </c>
      <c r="J111">
        <v>4</v>
      </c>
      <c r="K111">
        <v>1</v>
      </c>
      <c r="L111">
        <v>5</v>
      </c>
      <c r="M111">
        <v>2</v>
      </c>
      <c r="N111">
        <v>5</v>
      </c>
      <c r="O111">
        <v>4</v>
      </c>
      <c r="P111">
        <v>2</v>
      </c>
      <c r="Q111">
        <v>5</v>
      </c>
      <c r="R111">
        <v>2</v>
      </c>
      <c r="S111">
        <v>4</v>
      </c>
      <c r="T111">
        <v>1</v>
      </c>
      <c r="U111">
        <v>3</v>
      </c>
      <c r="V111">
        <v>3</v>
      </c>
      <c r="W111">
        <v>3</v>
      </c>
      <c r="X111">
        <v>1</v>
      </c>
      <c r="Y111">
        <v>3</v>
      </c>
      <c r="Z111">
        <v>2</v>
      </c>
      <c r="AA111">
        <v>4</v>
      </c>
      <c r="AB111" s="1"/>
      <c r="AC111" s="2">
        <f t="shared" si="41"/>
        <v>28</v>
      </c>
      <c r="AD111" s="3">
        <f t="shared" si="42"/>
        <v>4.6669999999999998</v>
      </c>
      <c r="AE111" s="1"/>
      <c r="AF111">
        <f t="shared" si="32"/>
        <v>28</v>
      </c>
      <c r="AG111">
        <f t="shared" si="33"/>
        <v>4.6669999999999998</v>
      </c>
      <c r="AJ111" s="1"/>
      <c r="AK111" s="2">
        <f t="shared" si="43"/>
        <v>36</v>
      </c>
      <c r="AL111" s="3">
        <f t="shared" si="44"/>
        <v>2.25</v>
      </c>
      <c r="AM111" s="1"/>
      <c r="AN111">
        <f t="shared" si="34"/>
        <v>36</v>
      </c>
      <c r="AO111">
        <f t="shared" si="35"/>
        <v>2.25</v>
      </c>
      <c r="AR111" s="1"/>
      <c r="AS111" s="2">
        <f t="shared" si="45"/>
        <v>64</v>
      </c>
      <c r="AT111" s="3">
        <f t="shared" si="46"/>
        <v>2.9089999999999998</v>
      </c>
      <c r="AU111" s="1"/>
      <c r="AV111">
        <v>3</v>
      </c>
      <c r="AW111">
        <v>4</v>
      </c>
      <c r="AX111" s="1"/>
      <c r="AY111">
        <f t="shared" si="36"/>
        <v>4</v>
      </c>
      <c r="BA111" s="1"/>
      <c r="BB111">
        <f>LOOKUP(AV111,{1,2,3,4,5,6,11,15},{1,2,1,2,2,2,1,2})</f>
        <v>1</v>
      </c>
      <c r="BC111">
        <v>4</v>
      </c>
      <c r="BD111" s="3" t="s">
        <v>852</v>
      </c>
      <c r="BE111" s="2">
        <v>1</v>
      </c>
      <c r="BF111">
        <v>12</v>
      </c>
      <c r="BG111">
        <v>80</v>
      </c>
      <c r="BH111" s="13">
        <f t="shared" si="37"/>
        <v>4</v>
      </c>
      <c r="BI111">
        <v>80</v>
      </c>
      <c r="BJ111" s="13">
        <f>(BI111)/20</f>
        <v>4</v>
      </c>
      <c r="BK111">
        <f>(AW111+BH111+BJ111)</f>
        <v>12</v>
      </c>
      <c r="BL111" s="13">
        <f>ROUND(((BK111)/3),3)</f>
        <v>4</v>
      </c>
      <c r="BM111" s="1"/>
    </row>
    <row r="112" spans="1:65" x14ac:dyDescent="0.3">
      <c r="A112" s="30">
        <v>170</v>
      </c>
      <c r="B112" s="67"/>
      <c r="C112">
        <v>3</v>
      </c>
      <c r="D112" s="67"/>
      <c r="E112" s="2">
        <v>1</v>
      </c>
      <c r="F112">
        <v>2</v>
      </c>
      <c r="G112">
        <v>4</v>
      </c>
      <c r="H112">
        <v>4</v>
      </c>
      <c r="I112">
        <v>1</v>
      </c>
      <c r="J112">
        <v>4</v>
      </c>
      <c r="K112">
        <v>2</v>
      </c>
      <c r="L112">
        <v>4</v>
      </c>
      <c r="M112">
        <v>2</v>
      </c>
      <c r="N112">
        <v>4</v>
      </c>
      <c r="O112">
        <v>4</v>
      </c>
      <c r="P112">
        <v>3</v>
      </c>
      <c r="Q112">
        <v>4</v>
      </c>
      <c r="R112">
        <v>3</v>
      </c>
      <c r="S112">
        <v>3</v>
      </c>
      <c r="T112">
        <v>3</v>
      </c>
      <c r="U112">
        <v>3</v>
      </c>
      <c r="V112">
        <v>1</v>
      </c>
      <c r="W112">
        <v>2</v>
      </c>
      <c r="X112">
        <v>2</v>
      </c>
      <c r="Y112">
        <v>2</v>
      </c>
      <c r="Z112">
        <v>2</v>
      </c>
      <c r="AA112">
        <v>2</v>
      </c>
      <c r="AB112" s="1"/>
      <c r="AC112" s="2">
        <f t="shared" si="41"/>
        <v>24</v>
      </c>
      <c r="AD112" s="3">
        <f t="shared" si="42"/>
        <v>4</v>
      </c>
      <c r="AE112" s="1"/>
      <c r="AF112">
        <f t="shared" si="32"/>
        <v>24</v>
      </c>
      <c r="AG112">
        <f t="shared" si="33"/>
        <v>4</v>
      </c>
      <c r="AJ112" s="1"/>
      <c r="AK112" s="2">
        <f t="shared" si="43"/>
        <v>37</v>
      </c>
      <c r="AL112" s="3">
        <f t="shared" si="44"/>
        <v>2.3130000000000002</v>
      </c>
      <c r="AM112" s="1"/>
      <c r="AN112">
        <f t="shared" si="34"/>
        <v>37</v>
      </c>
      <c r="AO112">
        <f t="shared" si="35"/>
        <v>2.3130000000000002</v>
      </c>
      <c r="AR112" s="1"/>
      <c r="AS112" s="2">
        <f t="shared" si="45"/>
        <v>61</v>
      </c>
      <c r="AT112" s="3">
        <f t="shared" si="46"/>
        <v>2.7730000000000001</v>
      </c>
      <c r="AU112" s="1"/>
      <c r="AV112">
        <v>3</v>
      </c>
      <c r="AW112">
        <v>4</v>
      </c>
      <c r="AX112" s="1"/>
      <c r="AY112">
        <f t="shared" si="36"/>
        <v>4</v>
      </c>
      <c r="BA112" s="1"/>
      <c r="BB112">
        <f>LOOKUP(AV112,{1,2,3,4,5,6,11,15},{1,2,1,2,2,2,1,2})</f>
        <v>1</v>
      </c>
      <c r="BC112">
        <v>4</v>
      </c>
      <c r="BD112" s="3" t="s">
        <v>852</v>
      </c>
      <c r="BE112" s="2">
        <v>1</v>
      </c>
      <c r="BF112">
        <v>10</v>
      </c>
      <c r="BG112">
        <v>75</v>
      </c>
      <c r="BH112" s="13">
        <f t="shared" si="37"/>
        <v>3.75</v>
      </c>
      <c r="BI112">
        <v>60</v>
      </c>
      <c r="BJ112" s="13">
        <f>(BI112)/20</f>
        <v>3</v>
      </c>
      <c r="BK112">
        <f>(AW112+BH112+BJ112)</f>
        <v>10.75</v>
      </c>
      <c r="BL112" s="13">
        <f>ROUND(((BK112)/3),3)</f>
        <v>3.5830000000000002</v>
      </c>
      <c r="BM112" s="1"/>
    </row>
    <row r="113" spans="1:65" x14ac:dyDescent="0.3">
      <c r="A113" s="30">
        <v>171</v>
      </c>
      <c r="B113" s="67"/>
      <c r="C113">
        <v>3</v>
      </c>
      <c r="D113" s="67"/>
      <c r="E113" s="32">
        <v>1</v>
      </c>
      <c r="F113" s="31">
        <v>1</v>
      </c>
      <c r="G113" s="31">
        <v>5</v>
      </c>
      <c r="H113" s="31">
        <v>1</v>
      </c>
      <c r="I113" s="31">
        <v>3</v>
      </c>
      <c r="J113" s="31">
        <v>1</v>
      </c>
      <c r="K113" s="31" t="s">
        <v>668</v>
      </c>
      <c r="L113" s="31">
        <v>2</v>
      </c>
      <c r="M113" s="31">
        <v>2</v>
      </c>
      <c r="N113" s="31">
        <v>2</v>
      </c>
      <c r="O113" s="31">
        <v>3</v>
      </c>
      <c r="P113" s="31">
        <v>3</v>
      </c>
      <c r="Q113" s="31">
        <v>3</v>
      </c>
      <c r="R113" s="31">
        <v>3</v>
      </c>
      <c r="S113" s="31">
        <v>3</v>
      </c>
      <c r="T113" s="31">
        <v>3</v>
      </c>
      <c r="U113" s="31">
        <v>3</v>
      </c>
      <c r="V113" s="31">
        <v>3</v>
      </c>
      <c r="W113" s="31">
        <v>3</v>
      </c>
      <c r="X113" s="31">
        <v>3</v>
      </c>
      <c r="Y113" s="31">
        <v>3</v>
      </c>
      <c r="Z113" s="31">
        <v>3</v>
      </c>
      <c r="AA113" s="31">
        <v>3</v>
      </c>
      <c r="AB113" s="1"/>
      <c r="AC113" s="32">
        <f t="shared" si="41"/>
        <v>16</v>
      </c>
      <c r="AD113" s="33">
        <f t="shared" si="42"/>
        <v>2.6669999999999998</v>
      </c>
      <c r="AE113" s="1"/>
      <c r="AF113" s="31">
        <f t="shared" si="32"/>
        <v>16</v>
      </c>
      <c r="AG113" s="31">
        <f t="shared" si="33"/>
        <v>2.6669999999999998</v>
      </c>
      <c r="AH113" s="31"/>
      <c r="AI113" s="31"/>
      <c r="AJ113" s="1"/>
      <c r="AK113" s="32">
        <f t="shared" si="43"/>
        <v>40</v>
      </c>
      <c r="AL113" s="33">
        <f t="shared" si="44"/>
        <v>2.5</v>
      </c>
      <c r="AM113" s="1"/>
      <c r="AN113" s="31">
        <f t="shared" si="34"/>
        <v>40</v>
      </c>
      <c r="AO113" s="31">
        <f t="shared" si="35"/>
        <v>2.5</v>
      </c>
      <c r="AP113" s="31"/>
      <c r="AQ113" s="31"/>
      <c r="AR113" s="1"/>
      <c r="AS113" s="32">
        <f t="shared" si="45"/>
        <v>56</v>
      </c>
      <c r="AT113" s="33">
        <f t="shared" si="46"/>
        <v>2.5449999999999999</v>
      </c>
      <c r="AU113" s="1"/>
      <c r="AV113">
        <v>3</v>
      </c>
      <c r="AW113">
        <v>1</v>
      </c>
      <c r="AX113" s="1"/>
      <c r="AY113">
        <f t="shared" si="36"/>
        <v>1</v>
      </c>
      <c r="BA113" s="1"/>
      <c r="BB113">
        <f>LOOKUP(AV113,{1,2,3,4,5,6,11,15},{1,2,1,2,2,2,1,2})</f>
        <v>1</v>
      </c>
      <c r="BC113">
        <v>4</v>
      </c>
      <c r="BD113" s="3" t="s">
        <v>852</v>
      </c>
      <c r="BE113" s="2">
        <v>4</v>
      </c>
      <c r="BF113">
        <v>10</v>
      </c>
      <c r="BG113">
        <v>10</v>
      </c>
      <c r="BH113" s="13">
        <f t="shared" si="37"/>
        <v>0.5</v>
      </c>
      <c r="BI113" s="31" t="s">
        <v>668</v>
      </c>
      <c r="BJ113" s="49" t="s">
        <v>668</v>
      </c>
      <c r="BK113" s="31" t="s">
        <v>668</v>
      </c>
      <c r="BL113" s="49" t="s">
        <v>668</v>
      </c>
      <c r="BM113" s="1"/>
    </row>
    <row r="114" spans="1:65" x14ac:dyDescent="0.3">
      <c r="A114" s="30">
        <v>174</v>
      </c>
      <c r="B114" s="67"/>
      <c r="C114">
        <v>3</v>
      </c>
      <c r="D114" s="67"/>
      <c r="E114" s="2">
        <v>1</v>
      </c>
      <c r="F114">
        <v>2</v>
      </c>
      <c r="G114">
        <v>4</v>
      </c>
      <c r="H114">
        <v>3</v>
      </c>
      <c r="I114">
        <v>2</v>
      </c>
      <c r="J114">
        <v>4</v>
      </c>
      <c r="K114">
        <v>2</v>
      </c>
      <c r="L114">
        <v>4</v>
      </c>
      <c r="M114">
        <v>3</v>
      </c>
      <c r="N114">
        <v>4</v>
      </c>
      <c r="O114">
        <v>4</v>
      </c>
      <c r="P114">
        <v>3</v>
      </c>
      <c r="Q114">
        <v>4</v>
      </c>
      <c r="R114">
        <v>2</v>
      </c>
      <c r="S114">
        <v>3</v>
      </c>
      <c r="T114">
        <v>3</v>
      </c>
      <c r="U114">
        <v>4</v>
      </c>
      <c r="V114">
        <v>4</v>
      </c>
      <c r="W114">
        <v>4</v>
      </c>
      <c r="X114">
        <v>2</v>
      </c>
      <c r="Y114">
        <v>4</v>
      </c>
      <c r="Z114">
        <v>4</v>
      </c>
      <c r="AA114">
        <v>3</v>
      </c>
      <c r="AB114" s="1"/>
      <c r="AC114" s="2">
        <f t="shared" si="41"/>
        <v>24</v>
      </c>
      <c r="AD114" s="3">
        <f t="shared" si="42"/>
        <v>4</v>
      </c>
      <c r="AE114" s="1"/>
      <c r="AF114">
        <f t="shared" si="32"/>
        <v>24</v>
      </c>
      <c r="AG114">
        <f t="shared" si="33"/>
        <v>4</v>
      </c>
      <c r="AJ114" s="1"/>
      <c r="AK114" s="2">
        <f t="shared" si="43"/>
        <v>48</v>
      </c>
      <c r="AL114" s="3">
        <f t="shared" si="44"/>
        <v>3</v>
      </c>
      <c r="AM114" s="1"/>
      <c r="AN114">
        <f t="shared" si="34"/>
        <v>48</v>
      </c>
      <c r="AO114">
        <f t="shared" si="35"/>
        <v>3</v>
      </c>
      <c r="AR114" s="1"/>
      <c r="AS114" s="2">
        <f t="shared" si="45"/>
        <v>72</v>
      </c>
      <c r="AT114" s="3">
        <f t="shared" si="46"/>
        <v>3.2730000000000001</v>
      </c>
      <c r="AU114" s="1"/>
      <c r="AV114">
        <v>3</v>
      </c>
      <c r="AW114">
        <v>4</v>
      </c>
      <c r="AX114" s="1"/>
      <c r="AY114">
        <f t="shared" si="36"/>
        <v>4</v>
      </c>
      <c r="BA114" s="1"/>
      <c r="BB114">
        <f>LOOKUP(AV114,{1,2,3,4,5,6,11,15},{1,2,1,2,2,2,1,2})</f>
        <v>1</v>
      </c>
      <c r="BD114" s="3" t="s">
        <v>852</v>
      </c>
      <c r="BE114" s="2">
        <v>1</v>
      </c>
      <c r="BF114">
        <v>13</v>
      </c>
      <c r="BG114">
        <v>50</v>
      </c>
      <c r="BH114" s="13">
        <f t="shared" si="37"/>
        <v>2.5</v>
      </c>
      <c r="BI114">
        <v>50</v>
      </c>
      <c r="BJ114" s="13">
        <f>(BI114)/20</f>
        <v>2.5</v>
      </c>
      <c r="BK114">
        <f>(AW114+BH114+BJ114)</f>
        <v>9</v>
      </c>
      <c r="BL114" s="13">
        <f>ROUND(((BK114)/3),3)</f>
        <v>3</v>
      </c>
      <c r="BM114" s="1"/>
    </row>
    <row r="115" spans="1:65" x14ac:dyDescent="0.3">
      <c r="A115" s="30">
        <v>69</v>
      </c>
      <c r="B115" s="67"/>
      <c r="C115">
        <v>4</v>
      </c>
      <c r="D115" s="67"/>
      <c r="E115" s="2">
        <v>1</v>
      </c>
      <c r="F115">
        <v>3</v>
      </c>
      <c r="G115">
        <v>5</v>
      </c>
      <c r="H115">
        <v>3</v>
      </c>
      <c r="I115">
        <v>2</v>
      </c>
      <c r="J115">
        <v>3</v>
      </c>
      <c r="K115">
        <v>1</v>
      </c>
      <c r="L115">
        <v>4</v>
      </c>
      <c r="M115">
        <v>4</v>
      </c>
      <c r="N115">
        <v>5</v>
      </c>
      <c r="O115">
        <v>4</v>
      </c>
      <c r="P115">
        <v>2</v>
      </c>
      <c r="Q115">
        <v>5</v>
      </c>
      <c r="R115">
        <v>3</v>
      </c>
      <c r="S115">
        <v>4</v>
      </c>
      <c r="T115">
        <v>4</v>
      </c>
      <c r="U115">
        <v>3</v>
      </c>
      <c r="V115">
        <v>3</v>
      </c>
      <c r="W115">
        <v>3</v>
      </c>
      <c r="X115">
        <v>3</v>
      </c>
      <c r="Y115">
        <v>2</v>
      </c>
      <c r="Z115">
        <v>2</v>
      </c>
      <c r="AA115">
        <v>3</v>
      </c>
      <c r="AB115" s="1"/>
      <c r="AC115" s="2">
        <f t="shared" si="41"/>
        <v>26</v>
      </c>
      <c r="AD115" s="3">
        <f t="shared" si="42"/>
        <v>4.3330000000000002</v>
      </c>
      <c r="AE115" s="1"/>
      <c r="AH115">
        <f>AC115</f>
        <v>26</v>
      </c>
      <c r="AI115">
        <f>AD115</f>
        <v>4.3330000000000002</v>
      </c>
      <c r="AJ115" s="1"/>
      <c r="AK115" s="2">
        <f t="shared" si="43"/>
        <v>45</v>
      </c>
      <c r="AL115" s="3">
        <f t="shared" si="44"/>
        <v>2.8130000000000002</v>
      </c>
      <c r="AM115" s="1"/>
      <c r="AP115">
        <f>AK115</f>
        <v>45</v>
      </c>
      <c r="AQ115">
        <f>AL115</f>
        <v>2.8130000000000002</v>
      </c>
      <c r="AR115" s="1"/>
      <c r="AS115" s="2">
        <f t="shared" si="45"/>
        <v>71</v>
      </c>
      <c r="AT115" s="3">
        <f t="shared" si="46"/>
        <v>3.2269999999999999</v>
      </c>
      <c r="AU115" s="1"/>
      <c r="AV115">
        <v>4</v>
      </c>
      <c r="AW115">
        <v>2</v>
      </c>
      <c r="AX115" s="1"/>
      <c r="AZ115">
        <f>AW115</f>
        <v>2</v>
      </c>
      <c r="BA115" s="1"/>
      <c r="BB115">
        <f>LOOKUP(AV115,{1,2,3,4,5,6,11,15},{1,2,1,2,2,2,1,2})</f>
        <v>2</v>
      </c>
      <c r="BC115">
        <v>1</v>
      </c>
      <c r="BD115" s="3"/>
      <c r="BE115" s="32" t="s">
        <v>668</v>
      </c>
      <c r="BF115" s="31" t="s">
        <v>668</v>
      </c>
      <c r="BG115" s="31" t="s">
        <v>668</v>
      </c>
      <c r="BH115" s="49" t="s">
        <v>668</v>
      </c>
      <c r="BI115" s="31" t="s">
        <v>668</v>
      </c>
      <c r="BJ115" s="49" t="s">
        <v>668</v>
      </c>
      <c r="BK115" s="31" t="s">
        <v>668</v>
      </c>
      <c r="BL115" s="49" t="s">
        <v>668</v>
      </c>
      <c r="BM115" s="1"/>
    </row>
    <row r="116" spans="1:65" x14ac:dyDescent="0.3">
      <c r="A116" s="30">
        <v>119</v>
      </c>
      <c r="B116" s="67"/>
      <c r="C116">
        <v>4</v>
      </c>
      <c r="D116" s="67"/>
      <c r="E116" s="2">
        <v>1</v>
      </c>
      <c r="F116">
        <v>4</v>
      </c>
      <c r="G116">
        <v>5</v>
      </c>
      <c r="H116">
        <v>3</v>
      </c>
      <c r="I116">
        <v>2</v>
      </c>
      <c r="J116">
        <v>4</v>
      </c>
      <c r="K116">
        <v>2</v>
      </c>
      <c r="L116">
        <v>4</v>
      </c>
      <c r="M116">
        <v>3</v>
      </c>
      <c r="N116">
        <v>4</v>
      </c>
      <c r="O116">
        <v>4</v>
      </c>
      <c r="P116">
        <v>2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2</v>
      </c>
      <c r="W116">
        <v>4</v>
      </c>
      <c r="X116">
        <v>2</v>
      </c>
      <c r="Y116">
        <v>4</v>
      </c>
      <c r="Z116">
        <v>3</v>
      </c>
      <c r="AA116">
        <v>4</v>
      </c>
      <c r="AB116" s="1"/>
      <c r="AC116" s="2">
        <f t="shared" si="41"/>
        <v>25</v>
      </c>
      <c r="AD116" s="3">
        <f t="shared" si="42"/>
        <v>4.1669999999999998</v>
      </c>
      <c r="AE116" s="1"/>
      <c r="AH116">
        <f t="shared" ref="AH116:AH165" si="47">AC116</f>
        <v>25</v>
      </c>
      <c r="AI116">
        <f t="shared" ref="AI116:AI165" si="48">AD116</f>
        <v>4.1669999999999998</v>
      </c>
      <c r="AJ116" s="1"/>
      <c r="AK116" s="2">
        <f t="shared" si="43"/>
        <v>51</v>
      </c>
      <c r="AL116" s="3">
        <f t="shared" si="44"/>
        <v>3.1880000000000002</v>
      </c>
      <c r="AM116" s="1"/>
      <c r="AP116">
        <f t="shared" ref="AP116:AP165" si="49">AK116</f>
        <v>51</v>
      </c>
      <c r="AQ116">
        <f t="shared" ref="AQ116:AQ165" si="50">AL116</f>
        <v>3.1880000000000002</v>
      </c>
      <c r="AR116" s="1"/>
      <c r="AS116" s="2">
        <f t="shared" si="45"/>
        <v>76</v>
      </c>
      <c r="AT116" s="3">
        <f t="shared" si="46"/>
        <v>3.4550000000000001</v>
      </c>
      <c r="AU116" s="1"/>
      <c r="AV116">
        <v>4</v>
      </c>
      <c r="AW116">
        <v>3</v>
      </c>
      <c r="AX116" s="1"/>
      <c r="AZ116">
        <f t="shared" ref="AZ116:AZ165" si="51">AW116</f>
        <v>3</v>
      </c>
      <c r="BA116" s="1"/>
      <c r="BB116">
        <f>LOOKUP(AV116,{1,2,3,4,5,6,11,15},{1,2,1,2,2,2,1,2})</f>
        <v>2</v>
      </c>
      <c r="BC116">
        <v>2</v>
      </c>
      <c r="BD116" s="3"/>
      <c r="BE116" s="2">
        <v>2</v>
      </c>
      <c r="BF116">
        <v>13</v>
      </c>
      <c r="BG116">
        <v>50</v>
      </c>
      <c r="BH116" s="13">
        <f t="shared" ref="BH116:BH123" si="52">(BG116)/20</f>
        <v>2.5</v>
      </c>
      <c r="BI116">
        <v>50</v>
      </c>
      <c r="BJ116" s="13">
        <f>(BI116)/20</f>
        <v>2.5</v>
      </c>
      <c r="BK116">
        <f>(AW116+BH116+BJ116)</f>
        <v>8</v>
      </c>
      <c r="BL116" s="13">
        <f>ROUND(((BK116)/3),3)</f>
        <v>2.6669999999999998</v>
      </c>
      <c r="BM116" s="1"/>
    </row>
    <row r="117" spans="1:65" x14ac:dyDescent="0.3">
      <c r="A117" s="30">
        <v>122</v>
      </c>
      <c r="B117" s="67"/>
      <c r="C117">
        <v>4</v>
      </c>
      <c r="D117" s="67"/>
      <c r="E117" s="32">
        <v>1</v>
      </c>
      <c r="F117" s="31">
        <v>3</v>
      </c>
      <c r="G117" s="31">
        <v>4</v>
      </c>
      <c r="H117" s="31">
        <v>3</v>
      </c>
      <c r="I117" s="31">
        <v>4</v>
      </c>
      <c r="J117" s="31">
        <v>3</v>
      </c>
      <c r="K117" s="31">
        <v>2</v>
      </c>
      <c r="L117" s="31">
        <v>4</v>
      </c>
      <c r="M117" s="31">
        <v>4</v>
      </c>
      <c r="N117" s="31">
        <v>4</v>
      </c>
      <c r="O117" s="31">
        <v>4</v>
      </c>
      <c r="P117" s="31">
        <v>3</v>
      </c>
      <c r="Q117" s="31">
        <v>5</v>
      </c>
      <c r="R117" s="31">
        <v>3</v>
      </c>
      <c r="S117" s="31">
        <v>3</v>
      </c>
      <c r="T117" s="31">
        <v>3</v>
      </c>
      <c r="U117" s="31">
        <v>3</v>
      </c>
      <c r="V117" s="31">
        <v>3</v>
      </c>
      <c r="W117" s="31">
        <v>3</v>
      </c>
      <c r="X117" s="31">
        <v>3</v>
      </c>
      <c r="Y117" s="31" t="s">
        <v>668</v>
      </c>
      <c r="Z117" s="31">
        <v>2</v>
      </c>
      <c r="AA117" s="31">
        <v>3</v>
      </c>
      <c r="AB117" s="1"/>
      <c r="AC117" s="32">
        <f t="shared" si="41"/>
        <v>24</v>
      </c>
      <c r="AD117" s="33">
        <f t="shared" si="42"/>
        <v>4</v>
      </c>
      <c r="AE117" s="1"/>
      <c r="AF117" s="31"/>
      <c r="AG117" s="31"/>
      <c r="AH117" s="31">
        <f t="shared" si="47"/>
        <v>24</v>
      </c>
      <c r="AI117" s="31">
        <f t="shared" si="48"/>
        <v>4</v>
      </c>
      <c r="AJ117" s="1"/>
      <c r="AK117" s="32">
        <f t="shared" si="43"/>
        <v>45</v>
      </c>
      <c r="AL117" s="33">
        <f t="shared" si="44"/>
        <v>2.8130000000000002</v>
      </c>
      <c r="AM117" s="1"/>
      <c r="AN117" s="31"/>
      <c r="AO117" s="31"/>
      <c r="AP117" s="31">
        <f t="shared" si="49"/>
        <v>45</v>
      </c>
      <c r="AQ117" s="31">
        <f t="shared" si="50"/>
        <v>2.8130000000000002</v>
      </c>
      <c r="AR117" s="1"/>
      <c r="AS117" s="32">
        <f t="shared" si="45"/>
        <v>69</v>
      </c>
      <c r="AT117" s="33">
        <f t="shared" si="46"/>
        <v>3.1360000000000001</v>
      </c>
      <c r="AU117" s="1"/>
      <c r="AV117">
        <v>4</v>
      </c>
      <c r="AW117">
        <v>2</v>
      </c>
      <c r="AX117" s="1"/>
      <c r="AZ117">
        <f t="shared" si="51"/>
        <v>2</v>
      </c>
      <c r="BA117" s="1"/>
      <c r="BB117">
        <f>LOOKUP(AV117,{1,2,3,4,5,6,11,15},{1,2,1,2,2,2,1,2})</f>
        <v>2</v>
      </c>
      <c r="BC117">
        <v>1</v>
      </c>
      <c r="BD117" s="3"/>
      <c r="BE117" s="32" t="s">
        <v>668</v>
      </c>
      <c r="BF117">
        <v>9</v>
      </c>
      <c r="BG117">
        <v>75</v>
      </c>
      <c r="BH117" s="13">
        <f t="shared" si="52"/>
        <v>3.75</v>
      </c>
      <c r="BI117">
        <v>60</v>
      </c>
      <c r="BJ117" s="13">
        <f>(BI117)/20</f>
        <v>3</v>
      </c>
      <c r="BK117">
        <f>(AW117+BH117+BJ117)</f>
        <v>8.75</v>
      </c>
      <c r="BL117" s="13">
        <f>ROUND(((BK117)/3),3)</f>
        <v>2.9169999999999998</v>
      </c>
      <c r="BM117" s="1"/>
    </row>
    <row r="118" spans="1:65" x14ac:dyDescent="0.3">
      <c r="A118" s="30">
        <v>123</v>
      </c>
      <c r="B118" s="67"/>
      <c r="C118">
        <v>4</v>
      </c>
      <c r="D118" s="67"/>
      <c r="E118" s="2">
        <v>1</v>
      </c>
      <c r="F118">
        <v>3</v>
      </c>
      <c r="G118">
        <v>5</v>
      </c>
      <c r="H118">
        <v>3</v>
      </c>
      <c r="I118">
        <v>3</v>
      </c>
      <c r="J118">
        <v>5</v>
      </c>
      <c r="K118">
        <v>2</v>
      </c>
      <c r="L118">
        <v>5</v>
      </c>
      <c r="M118">
        <v>5</v>
      </c>
      <c r="N118">
        <v>5</v>
      </c>
      <c r="O118">
        <v>5</v>
      </c>
      <c r="P118">
        <v>4</v>
      </c>
      <c r="Q118">
        <v>5</v>
      </c>
      <c r="R118">
        <v>3</v>
      </c>
      <c r="S118">
        <v>4</v>
      </c>
      <c r="T118">
        <v>4</v>
      </c>
      <c r="U118">
        <v>3</v>
      </c>
      <c r="V118">
        <v>4</v>
      </c>
      <c r="W118">
        <v>2</v>
      </c>
      <c r="X118">
        <v>1</v>
      </c>
      <c r="Y118">
        <v>2</v>
      </c>
      <c r="Z118">
        <v>1</v>
      </c>
      <c r="AA118">
        <v>3</v>
      </c>
      <c r="AB118" s="1"/>
      <c r="AC118" s="2">
        <f t="shared" si="41"/>
        <v>30</v>
      </c>
      <c r="AD118" s="3">
        <f t="shared" si="42"/>
        <v>5</v>
      </c>
      <c r="AE118" s="1"/>
      <c r="AH118">
        <f t="shared" si="47"/>
        <v>30</v>
      </c>
      <c r="AI118">
        <f t="shared" si="48"/>
        <v>5</v>
      </c>
      <c r="AJ118" s="1"/>
      <c r="AK118" s="2">
        <f t="shared" si="43"/>
        <v>47</v>
      </c>
      <c r="AL118" s="3">
        <f t="shared" si="44"/>
        <v>2.9380000000000002</v>
      </c>
      <c r="AM118" s="1"/>
      <c r="AP118">
        <f t="shared" si="49"/>
        <v>47</v>
      </c>
      <c r="AQ118">
        <f t="shared" si="50"/>
        <v>2.9380000000000002</v>
      </c>
      <c r="AR118" s="1"/>
      <c r="AS118" s="2">
        <f t="shared" si="45"/>
        <v>77</v>
      </c>
      <c r="AT118" s="3">
        <f t="shared" si="46"/>
        <v>3.5</v>
      </c>
      <c r="AU118" s="1"/>
      <c r="AV118">
        <v>4</v>
      </c>
      <c r="AW118">
        <v>1</v>
      </c>
      <c r="AX118" s="1"/>
      <c r="AZ118">
        <f t="shared" si="51"/>
        <v>1</v>
      </c>
      <c r="BA118" s="1"/>
      <c r="BB118">
        <f>LOOKUP(AV118,{1,2,3,4,5,6,11,15},{1,2,1,2,2,2,1,2})</f>
        <v>2</v>
      </c>
      <c r="BC118">
        <v>1</v>
      </c>
      <c r="BD118" s="3"/>
      <c r="BE118" s="2">
        <v>3</v>
      </c>
      <c r="BF118">
        <v>12</v>
      </c>
      <c r="BG118">
        <v>0</v>
      </c>
      <c r="BH118" s="13">
        <f t="shared" si="52"/>
        <v>0</v>
      </c>
      <c r="BI118">
        <v>10</v>
      </c>
      <c r="BJ118" s="13">
        <f>(BI118)/20</f>
        <v>0.5</v>
      </c>
      <c r="BK118">
        <f>(AW118+BH118+BJ118)</f>
        <v>1.5</v>
      </c>
      <c r="BL118" s="13">
        <f>ROUND(((BK118)/3),3)</f>
        <v>0.5</v>
      </c>
      <c r="BM118" s="1"/>
    </row>
    <row r="119" spans="1:65" x14ac:dyDescent="0.3">
      <c r="A119" s="30">
        <v>124</v>
      </c>
      <c r="B119" s="67"/>
      <c r="C119">
        <v>4</v>
      </c>
      <c r="D119" s="67"/>
      <c r="E119" s="2">
        <v>1</v>
      </c>
      <c r="F119">
        <v>2</v>
      </c>
      <c r="G119">
        <v>5</v>
      </c>
      <c r="H119">
        <v>3</v>
      </c>
      <c r="I119">
        <v>2</v>
      </c>
      <c r="J119">
        <v>4</v>
      </c>
      <c r="K119">
        <v>1</v>
      </c>
      <c r="L119">
        <v>5</v>
      </c>
      <c r="M119">
        <v>3</v>
      </c>
      <c r="N119">
        <v>3</v>
      </c>
      <c r="O119">
        <v>5</v>
      </c>
      <c r="P119">
        <v>3</v>
      </c>
      <c r="Q119">
        <v>5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2</v>
      </c>
      <c r="X119">
        <v>2</v>
      </c>
      <c r="Y119">
        <v>3</v>
      </c>
      <c r="Z119">
        <v>4</v>
      </c>
      <c r="AA119">
        <v>4</v>
      </c>
      <c r="AB119" s="1"/>
      <c r="AC119" s="2">
        <f t="shared" si="41"/>
        <v>27</v>
      </c>
      <c r="AD119" s="3">
        <f t="shared" si="42"/>
        <v>4.5</v>
      </c>
      <c r="AE119" s="1"/>
      <c r="AH119">
        <f t="shared" si="47"/>
        <v>27</v>
      </c>
      <c r="AI119">
        <f t="shared" si="48"/>
        <v>4.5</v>
      </c>
      <c r="AJ119" s="1"/>
      <c r="AK119" s="2">
        <f t="shared" si="43"/>
        <v>46</v>
      </c>
      <c r="AL119" s="3">
        <f t="shared" si="44"/>
        <v>2.875</v>
      </c>
      <c r="AM119" s="1"/>
      <c r="AP119">
        <f t="shared" si="49"/>
        <v>46</v>
      </c>
      <c r="AQ119">
        <f t="shared" si="50"/>
        <v>2.875</v>
      </c>
      <c r="AR119" s="1"/>
      <c r="AS119" s="2">
        <f t="shared" si="45"/>
        <v>73</v>
      </c>
      <c r="AT119" s="3">
        <f t="shared" si="46"/>
        <v>3.3180000000000001</v>
      </c>
      <c r="AU119" s="1"/>
      <c r="AV119">
        <v>4</v>
      </c>
      <c r="AW119">
        <v>4</v>
      </c>
      <c r="AX119" s="1"/>
      <c r="AZ119">
        <f t="shared" si="51"/>
        <v>4</v>
      </c>
      <c r="BA119" s="1"/>
      <c r="BB119">
        <f>LOOKUP(AV119,{1,2,3,4,5,6,11,15},{1,2,1,2,2,2,1,2})</f>
        <v>2</v>
      </c>
      <c r="BC119">
        <v>1</v>
      </c>
      <c r="BD119" s="3"/>
      <c r="BE119" s="2">
        <v>3</v>
      </c>
      <c r="BF119">
        <v>8</v>
      </c>
      <c r="BG119">
        <v>30</v>
      </c>
      <c r="BH119" s="13">
        <f t="shared" si="52"/>
        <v>1.5</v>
      </c>
      <c r="BI119" s="31" t="s">
        <v>668</v>
      </c>
      <c r="BJ119" s="49" t="s">
        <v>668</v>
      </c>
      <c r="BK119" s="31" t="s">
        <v>668</v>
      </c>
      <c r="BL119" s="49" t="s">
        <v>668</v>
      </c>
      <c r="BM119" s="1"/>
    </row>
    <row r="120" spans="1:65" x14ac:dyDescent="0.3">
      <c r="A120" s="30">
        <v>125</v>
      </c>
      <c r="B120" s="67"/>
      <c r="C120">
        <v>4</v>
      </c>
      <c r="D120" s="67"/>
      <c r="E120" s="2">
        <v>1</v>
      </c>
      <c r="F120">
        <v>4</v>
      </c>
      <c r="G120">
        <v>4</v>
      </c>
      <c r="H120">
        <v>3</v>
      </c>
      <c r="I120">
        <v>2</v>
      </c>
      <c r="J120">
        <v>4</v>
      </c>
      <c r="K120">
        <v>2</v>
      </c>
      <c r="L120">
        <v>4</v>
      </c>
      <c r="M120">
        <v>3</v>
      </c>
      <c r="N120">
        <v>4</v>
      </c>
      <c r="O120">
        <v>4</v>
      </c>
      <c r="P120">
        <v>3</v>
      </c>
      <c r="Q120">
        <v>5</v>
      </c>
      <c r="R120">
        <v>3</v>
      </c>
      <c r="S120">
        <v>4</v>
      </c>
      <c r="T120">
        <v>4</v>
      </c>
      <c r="U120">
        <v>3</v>
      </c>
      <c r="V120">
        <v>2</v>
      </c>
      <c r="W120">
        <v>3</v>
      </c>
      <c r="X120">
        <v>3</v>
      </c>
      <c r="Y120">
        <v>4</v>
      </c>
      <c r="Z120">
        <v>2</v>
      </c>
      <c r="AA120">
        <v>4</v>
      </c>
      <c r="AB120" s="1"/>
      <c r="AC120" s="2">
        <f t="shared" si="41"/>
        <v>25</v>
      </c>
      <c r="AD120" s="3">
        <f t="shared" si="42"/>
        <v>4.1669999999999998</v>
      </c>
      <c r="AE120" s="1"/>
      <c r="AH120">
        <f t="shared" si="47"/>
        <v>25</v>
      </c>
      <c r="AI120">
        <f t="shared" si="48"/>
        <v>4.1669999999999998</v>
      </c>
      <c r="AJ120" s="1"/>
      <c r="AK120" s="2">
        <f t="shared" si="43"/>
        <v>49</v>
      </c>
      <c r="AL120" s="3">
        <f t="shared" si="44"/>
        <v>3.0630000000000002</v>
      </c>
      <c r="AM120" s="1"/>
      <c r="AP120">
        <f t="shared" si="49"/>
        <v>49</v>
      </c>
      <c r="AQ120">
        <f t="shared" si="50"/>
        <v>3.0630000000000002</v>
      </c>
      <c r="AR120" s="1"/>
      <c r="AS120" s="2">
        <f t="shared" si="45"/>
        <v>74</v>
      </c>
      <c r="AT120" s="3">
        <f t="shared" si="46"/>
        <v>3.3639999999999999</v>
      </c>
      <c r="AU120" s="1"/>
      <c r="AV120">
        <v>4</v>
      </c>
      <c r="AW120">
        <v>2</v>
      </c>
      <c r="AX120" s="1"/>
      <c r="AZ120">
        <f t="shared" si="51"/>
        <v>2</v>
      </c>
      <c r="BA120" s="1"/>
      <c r="BB120">
        <f>LOOKUP(AV120,{1,2,3,4,5,6,11,15},{1,2,1,2,2,2,1,2})</f>
        <v>2</v>
      </c>
      <c r="BC120">
        <v>1</v>
      </c>
      <c r="BD120" s="3"/>
      <c r="BE120" s="2">
        <v>1</v>
      </c>
      <c r="BF120">
        <v>9</v>
      </c>
      <c r="BG120">
        <v>70</v>
      </c>
      <c r="BH120" s="13">
        <f t="shared" si="52"/>
        <v>3.5</v>
      </c>
      <c r="BI120">
        <v>70</v>
      </c>
      <c r="BJ120" s="13">
        <f>(BI120)/20</f>
        <v>3.5</v>
      </c>
      <c r="BK120">
        <f>(AW120+BH120+BJ120)</f>
        <v>9</v>
      </c>
      <c r="BL120" s="13">
        <f>ROUND(((BK120)/3),3)</f>
        <v>3</v>
      </c>
      <c r="BM120" s="1"/>
    </row>
    <row r="121" spans="1:65" x14ac:dyDescent="0.3">
      <c r="A121" s="30">
        <v>126</v>
      </c>
      <c r="B121" s="67"/>
      <c r="C121">
        <v>4</v>
      </c>
      <c r="D121" s="67"/>
      <c r="E121" s="2">
        <v>1</v>
      </c>
      <c r="F121">
        <v>4</v>
      </c>
      <c r="G121">
        <v>4</v>
      </c>
      <c r="H121">
        <v>3</v>
      </c>
      <c r="I121">
        <v>2</v>
      </c>
      <c r="J121">
        <v>4</v>
      </c>
      <c r="K121">
        <v>3</v>
      </c>
      <c r="L121">
        <v>4</v>
      </c>
      <c r="M121">
        <v>4</v>
      </c>
      <c r="N121">
        <v>5</v>
      </c>
      <c r="O121">
        <v>5</v>
      </c>
      <c r="P121">
        <v>4</v>
      </c>
      <c r="Q121">
        <v>5</v>
      </c>
      <c r="R121">
        <v>4</v>
      </c>
      <c r="S121">
        <v>4</v>
      </c>
      <c r="T121">
        <v>4</v>
      </c>
      <c r="U121">
        <v>4</v>
      </c>
      <c r="V121">
        <v>3</v>
      </c>
      <c r="W121">
        <v>3</v>
      </c>
      <c r="X121">
        <v>2</v>
      </c>
      <c r="Y121">
        <v>4</v>
      </c>
      <c r="Z121">
        <v>3</v>
      </c>
      <c r="AA121">
        <v>3</v>
      </c>
      <c r="AB121" s="1"/>
      <c r="AC121" s="2">
        <f t="shared" si="41"/>
        <v>27</v>
      </c>
      <c r="AD121" s="3">
        <f t="shared" si="42"/>
        <v>4.5</v>
      </c>
      <c r="AE121" s="1"/>
      <c r="AH121">
        <f t="shared" si="47"/>
        <v>27</v>
      </c>
      <c r="AI121">
        <f t="shared" si="48"/>
        <v>4.5</v>
      </c>
      <c r="AJ121" s="1"/>
      <c r="AK121" s="2">
        <f t="shared" si="43"/>
        <v>54</v>
      </c>
      <c r="AL121" s="3">
        <f t="shared" si="44"/>
        <v>3.375</v>
      </c>
      <c r="AM121" s="1"/>
      <c r="AP121">
        <f t="shared" si="49"/>
        <v>54</v>
      </c>
      <c r="AQ121">
        <f t="shared" si="50"/>
        <v>3.375</v>
      </c>
      <c r="AR121" s="1"/>
      <c r="AS121" s="2">
        <f t="shared" si="45"/>
        <v>81</v>
      </c>
      <c r="AT121" s="3">
        <f t="shared" si="46"/>
        <v>3.6819999999999999</v>
      </c>
      <c r="AU121" s="1"/>
      <c r="AV121">
        <v>4</v>
      </c>
      <c r="AW121">
        <v>3</v>
      </c>
      <c r="AX121" s="1"/>
      <c r="AZ121">
        <f t="shared" si="51"/>
        <v>3</v>
      </c>
      <c r="BA121" s="1"/>
      <c r="BB121">
        <f>LOOKUP(AV121,{1,2,3,4,5,6,11,15},{1,2,1,2,2,2,1,2})</f>
        <v>2</v>
      </c>
      <c r="BC121">
        <v>1</v>
      </c>
      <c r="BD121" s="3"/>
      <c r="BE121" s="2">
        <v>2</v>
      </c>
      <c r="BF121">
        <v>9</v>
      </c>
      <c r="BG121">
        <v>70</v>
      </c>
      <c r="BH121" s="13">
        <f t="shared" si="52"/>
        <v>3.5</v>
      </c>
      <c r="BI121">
        <v>60</v>
      </c>
      <c r="BJ121" s="13">
        <f>(BI121)/20</f>
        <v>3</v>
      </c>
      <c r="BK121">
        <f>(AW121+BH121+BJ121)</f>
        <v>9.5</v>
      </c>
      <c r="BL121" s="13">
        <f>ROUND(((BK121)/3),3)</f>
        <v>3.1669999999999998</v>
      </c>
      <c r="BM121" s="1"/>
    </row>
    <row r="122" spans="1:65" x14ac:dyDescent="0.3">
      <c r="A122" s="30">
        <v>127</v>
      </c>
      <c r="B122" s="67"/>
      <c r="C122">
        <v>4</v>
      </c>
      <c r="D122" s="67"/>
      <c r="E122" s="2">
        <v>1</v>
      </c>
      <c r="F122">
        <v>4</v>
      </c>
      <c r="G122">
        <v>4</v>
      </c>
      <c r="H122">
        <v>4</v>
      </c>
      <c r="I122">
        <v>3</v>
      </c>
      <c r="J122">
        <v>4</v>
      </c>
      <c r="K122">
        <v>3</v>
      </c>
      <c r="L122">
        <v>5</v>
      </c>
      <c r="M122">
        <v>4</v>
      </c>
      <c r="N122">
        <v>5</v>
      </c>
      <c r="O122">
        <v>5</v>
      </c>
      <c r="P122">
        <v>4</v>
      </c>
      <c r="Q122">
        <v>5</v>
      </c>
      <c r="R122">
        <v>4</v>
      </c>
      <c r="S122">
        <v>4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 s="1"/>
      <c r="AC122" s="2">
        <f t="shared" si="41"/>
        <v>28</v>
      </c>
      <c r="AD122" s="3">
        <f t="shared" si="42"/>
        <v>4.6669999999999998</v>
      </c>
      <c r="AE122" s="1"/>
      <c r="AH122">
        <f t="shared" si="47"/>
        <v>28</v>
      </c>
      <c r="AI122">
        <f t="shared" si="48"/>
        <v>4.6669999999999998</v>
      </c>
      <c r="AJ122" s="1"/>
      <c r="AK122" s="2">
        <f t="shared" si="43"/>
        <v>63</v>
      </c>
      <c r="AL122" s="3">
        <f t="shared" si="44"/>
        <v>3.9380000000000002</v>
      </c>
      <c r="AM122" s="1"/>
      <c r="AP122">
        <f t="shared" si="49"/>
        <v>63</v>
      </c>
      <c r="AQ122">
        <f t="shared" si="50"/>
        <v>3.9380000000000002</v>
      </c>
      <c r="AR122" s="1"/>
      <c r="AS122" s="2">
        <f t="shared" si="45"/>
        <v>91</v>
      </c>
      <c r="AT122" s="3">
        <f t="shared" si="46"/>
        <v>4.1360000000000001</v>
      </c>
      <c r="AU122" s="1"/>
      <c r="AV122">
        <v>4</v>
      </c>
      <c r="AW122">
        <v>4</v>
      </c>
      <c r="AX122" s="1"/>
      <c r="AZ122">
        <f t="shared" si="51"/>
        <v>4</v>
      </c>
      <c r="BA122" s="1"/>
      <c r="BB122">
        <f>LOOKUP(AV122,{1,2,3,4,5,6,11,15},{1,2,1,2,2,2,1,2})</f>
        <v>2</v>
      </c>
      <c r="BC122">
        <v>1</v>
      </c>
      <c r="BD122" s="3"/>
      <c r="BE122" s="2">
        <v>1</v>
      </c>
      <c r="BF122">
        <v>12</v>
      </c>
      <c r="BG122">
        <v>70</v>
      </c>
      <c r="BH122" s="13">
        <f t="shared" si="52"/>
        <v>3.5</v>
      </c>
      <c r="BI122">
        <v>70</v>
      </c>
      <c r="BJ122" s="13">
        <f>(BI122)/20</f>
        <v>3.5</v>
      </c>
      <c r="BK122">
        <f>(AW122+BH122+BJ122)</f>
        <v>11</v>
      </c>
      <c r="BL122" s="13">
        <f>ROUND(((BK122)/3),3)</f>
        <v>3.6669999999999998</v>
      </c>
      <c r="BM122" s="1"/>
    </row>
    <row r="123" spans="1:65" x14ac:dyDescent="0.3">
      <c r="A123" s="30">
        <v>150</v>
      </c>
      <c r="B123" s="67"/>
      <c r="C123">
        <v>4</v>
      </c>
      <c r="D123" s="67"/>
      <c r="E123" s="2">
        <v>1</v>
      </c>
      <c r="F123">
        <v>4</v>
      </c>
      <c r="G123">
        <v>5</v>
      </c>
      <c r="H123">
        <v>3</v>
      </c>
      <c r="I123">
        <v>3</v>
      </c>
      <c r="J123">
        <v>4</v>
      </c>
      <c r="K123">
        <v>2</v>
      </c>
      <c r="L123">
        <v>5</v>
      </c>
      <c r="M123">
        <v>3</v>
      </c>
      <c r="N123">
        <v>4</v>
      </c>
      <c r="O123">
        <v>5</v>
      </c>
      <c r="P123">
        <v>3</v>
      </c>
      <c r="Q123">
        <v>5</v>
      </c>
      <c r="R123">
        <v>4</v>
      </c>
      <c r="S123">
        <v>5</v>
      </c>
      <c r="T123">
        <v>3</v>
      </c>
      <c r="U123">
        <v>3</v>
      </c>
      <c r="V123">
        <v>3</v>
      </c>
      <c r="W123">
        <v>4</v>
      </c>
      <c r="X123">
        <v>3</v>
      </c>
      <c r="Y123">
        <v>4</v>
      </c>
      <c r="Z123">
        <v>3</v>
      </c>
      <c r="AA123">
        <v>5</v>
      </c>
      <c r="AB123" s="1"/>
      <c r="AC123" s="2">
        <f t="shared" si="41"/>
        <v>28</v>
      </c>
      <c r="AD123" s="3">
        <f t="shared" si="42"/>
        <v>4.6669999999999998</v>
      </c>
      <c r="AE123" s="1"/>
      <c r="AH123">
        <f t="shared" si="47"/>
        <v>28</v>
      </c>
      <c r="AI123">
        <f t="shared" si="48"/>
        <v>4.6669999999999998</v>
      </c>
      <c r="AJ123" s="1"/>
      <c r="AK123" s="2">
        <f t="shared" si="43"/>
        <v>55</v>
      </c>
      <c r="AL123" s="3">
        <f t="shared" si="44"/>
        <v>3.4380000000000002</v>
      </c>
      <c r="AM123" s="1"/>
      <c r="AP123">
        <f t="shared" si="49"/>
        <v>55</v>
      </c>
      <c r="AQ123">
        <f t="shared" si="50"/>
        <v>3.4380000000000002</v>
      </c>
      <c r="AR123" s="1"/>
      <c r="AS123" s="2">
        <f t="shared" si="45"/>
        <v>83</v>
      </c>
      <c r="AT123" s="3">
        <f t="shared" si="46"/>
        <v>3.7730000000000001</v>
      </c>
      <c r="AU123" s="1"/>
      <c r="AV123">
        <v>4</v>
      </c>
      <c r="AW123">
        <v>3</v>
      </c>
      <c r="AX123" s="1"/>
      <c r="AZ123">
        <f t="shared" si="51"/>
        <v>3</v>
      </c>
      <c r="BA123" s="1"/>
      <c r="BB123">
        <f>LOOKUP(AV123,{1,2,3,4,5,6,11,15},{1,2,1,2,2,2,1,2})</f>
        <v>2</v>
      </c>
      <c r="BC123">
        <v>1</v>
      </c>
      <c r="BD123" s="3"/>
      <c r="BE123" s="2">
        <v>1</v>
      </c>
      <c r="BF123">
        <v>16</v>
      </c>
      <c r="BG123">
        <v>15</v>
      </c>
      <c r="BH123" s="13">
        <f t="shared" si="52"/>
        <v>0.75</v>
      </c>
      <c r="BI123">
        <v>30</v>
      </c>
      <c r="BJ123" s="13">
        <f>(BI123)/20</f>
        <v>1.5</v>
      </c>
      <c r="BK123">
        <f>(AW123+BH123+BJ123)</f>
        <v>5.25</v>
      </c>
      <c r="BL123" s="13">
        <f>ROUND(((BK123)/3),3)</f>
        <v>1.75</v>
      </c>
      <c r="BM123" s="1"/>
    </row>
    <row r="124" spans="1:65" x14ac:dyDescent="0.3">
      <c r="A124" s="30">
        <v>94</v>
      </c>
      <c r="B124" s="67"/>
      <c r="C124">
        <v>5</v>
      </c>
      <c r="D124" s="67"/>
      <c r="E124" s="2">
        <v>1</v>
      </c>
      <c r="F124">
        <v>4</v>
      </c>
      <c r="G124">
        <v>4</v>
      </c>
      <c r="H124">
        <v>3</v>
      </c>
      <c r="I124">
        <v>2</v>
      </c>
      <c r="J124">
        <v>3</v>
      </c>
      <c r="K124">
        <v>3</v>
      </c>
      <c r="L124">
        <v>4</v>
      </c>
      <c r="M124">
        <v>4</v>
      </c>
      <c r="N124">
        <v>4</v>
      </c>
      <c r="O124">
        <v>4</v>
      </c>
      <c r="P124">
        <v>3</v>
      </c>
      <c r="Q124">
        <v>4</v>
      </c>
      <c r="R124">
        <v>4</v>
      </c>
      <c r="S124">
        <v>4</v>
      </c>
      <c r="T124">
        <v>4</v>
      </c>
      <c r="U124">
        <v>3</v>
      </c>
      <c r="V124">
        <v>3</v>
      </c>
      <c r="W124">
        <v>3</v>
      </c>
      <c r="X124">
        <v>3</v>
      </c>
      <c r="Y124">
        <v>4</v>
      </c>
      <c r="Z124">
        <v>2</v>
      </c>
      <c r="AA124">
        <v>4</v>
      </c>
      <c r="AB124" s="1"/>
      <c r="AC124" s="2">
        <f t="shared" si="41"/>
        <v>23</v>
      </c>
      <c r="AD124" s="3">
        <f t="shared" si="42"/>
        <v>3.8330000000000002</v>
      </c>
      <c r="AE124" s="1"/>
      <c r="AH124">
        <f t="shared" si="47"/>
        <v>23</v>
      </c>
      <c r="AI124">
        <f t="shared" si="48"/>
        <v>3.8330000000000002</v>
      </c>
      <c r="AJ124" s="1"/>
      <c r="AK124" s="2">
        <f t="shared" si="43"/>
        <v>53</v>
      </c>
      <c r="AL124" s="3">
        <f t="shared" si="44"/>
        <v>3.3130000000000002</v>
      </c>
      <c r="AM124" s="1"/>
      <c r="AP124">
        <f t="shared" si="49"/>
        <v>53</v>
      </c>
      <c r="AQ124">
        <f t="shared" si="50"/>
        <v>3.3130000000000002</v>
      </c>
      <c r="AR124" s="1"/>
      <c r="AS124" s="2">
        <f t="shared" si="45"/>
        <v>76</v>
      </c>
      <c r="AT124" s="3">
        <f t="shared" si="46"/>
        <v>3.4550000000000001</v>
      </c>
      <c r="AU124" s="1"/>
      <c r="AV124">
        <v>5</v>
      </c>
      <c r="AW124">
        <v>3</v>
      </c>
      <c r="AX124" s="1"/>
      <c r="AZ124">
        <f t="shared" si="51"/>
        <v>3</v>
      </c>
      <c r="BA124" s="1"/>
      <c r="BB124">
        <f>LOOKUP(AV124,{1,2,3,4,5,6,11,15},{1,2,1,2,2,2,1,2})</f>
        <v>2</v>
      </c>
      <c r="BC124">
        <v>1</v>
      </c>
      <c r="BD124" s="3"/>
      <c r="BE124" s="32" t="s">
        <v>668</v>
      </c>
      <c r="BF124" s="31" t="s">
        <v>668</v>
      </c>
      <c r="BG124" s="31" t="s">
        <v>668</v>
      </c>
      <c r="BH124" s="49" t="s">
        <v>668</v>
      </c>
      <c r="BI124" s="31" t="s">
        <v>668</v>
      </c>
      <c r="BJ124" s="49" t="s">
        <v>668</v>
      </c>
      <c r="BK124" s="31" t="s">
        <v>668</v>
      </c>
      <c r="BL124" s="49" t="s">
        <v>668</v>
      </c>
      <c r="BM124" s="1"/>
    </row>
    <row r="125" spans="1:65" x14ac:dyDescent="0.3">
      <c r="A125" s="30">
        <v>96</v>
      </c>
      <c r="B125" s="67"/>
      <c r="C125">
        <v>5</v>
      </c>
      <c r="D125" s="67"/>
      <c r="E125" s="2">
        <v>1</v>
      </c>
      <c r="F125">
        <v>4</v>
      </c>
      <c r="G125">
        <v>5</v>
      </c>
      <c r="H125">
        <v>3</v>
      </c>
      <c r="I125">
        <v>3</v>
      </c>
      <c r="J125">
        <v>4</v>
      </c>
      <c r="K125">
        <v>3</v>
      </c>
      <c r="L125">
        <v>5</v>
      </c>
      <c r="M125">
        <v>4</v>
      </c>
      <c r="N125">
        <v>4</v>
      </c>
      <c r="O125">
        <v>4</v>
      </c>
      <c r="P125">
        <v>3</v>
      </c>
      <c r="Q125">
        <v>5</v>
      </c>
      <c r="R125">
        <v>3</v>
      </c>
      <c r="S125">
        <v>4</v>
      </c>
      <c r="T125">
        <v>4</v>
      </c>
      <c r="U125">
        <v>3</v>
      </c>
      <c r="V125">
        <v>4</v>
      </c>
      <c r="W125">
        <v>3</v>
      </c>
      <c r="X125">
        <v>3</v>
      </c>
      <c r="Y125">
        <v>4</v>
      </c>
      <c r="Z125">
        <v>3</v>
      </c>
      <c r="AA125">
        <v>5</v>
      </c>
      <c r="AB125" s="1"/>
      <c r="AC125" s="2">
        <f t="shared" si="41"/>
        <v>27</v>
      </c>
      <c r="AD125" s="3">
        <f t="shared" si="42"/>
        <v>4.5</v>
      </c>
      <c r="AE125" s="1"/>
      <c r="AH125">
        <f t="shared" si="47"/>
        <v>27</v>
      </c>
      <c r="AI125">
        <f t="shared" si="48"/>
        <v>4.5</v>
      </c>
      <c r="AJ125" s="1"/>
      <c r="AK125" s="2">
        <f t="shared" si="43"/>
        <v>56</v>
      </c>
      <c r="AL125" s="3">
        <f t="shared" si="44"/>
        <v>3.5</v>
      </c>
      <c r="AM125" s="1"/>
      <c r="AP125">
        <f t="shared" si="49"/>
        <v>56</v>
      </c>
      <c r="AQ125">
        <f t="shared" si="50"/>
        <v>3.5</v>
      </c>
      <c r="AR125" s="1"/>
      <c r="AS125" s="2">
        <f t="shared" si="45"/>
        <v>83</v>
      </c>
      <c r="AT125" s="3">
        <f t="shared" si="46"/>
        <v>3.7730000000000001</v>
      </c>
      <c r="AU125" s="1"/>
      <c r="AV125">
        <v>5</v>
      </c>
      <c r="AW125">
        <v>3</v>
      </c>
      <c r="AX125" s="1"/>
      <c r="AZ125">
        <f t="shared" si="51"/>
        <v>3</v>
      </c>
      <c r="BA125" s="1"/>
      <c r="BB125">
        <f>LOOKUP(AV125,{1,2,3,4,5,6,11,15},{1,2,1,2,2,2,1,2})</f>
        <v>2</v>
      </c>
      <c r="BC125">
        <v>1</v>
      </c>
      <c r="BD125" s="3"/>
      <c r="BE125" s="32" t="s">
        <v>668</v>
      </c>
      <c r="BF125" s="31" t="s">
        <v>668</v>
      </c>
      <c r="BG125" s="31" t="s">
        <v>668</v>
      </c>
      <c r="BH125" s="49" t="s">
        <v>668</v>
      </c>
      <c r="BI125" s="31" t="s">
        <v>668</v>
      </c>
      <c r="BJ125" s="49" t="s">
        <v>668</v>
      </c>
      <c r="BK125" s="31" t="s">
        <v>668</v>
      </c>
      <c r="BL125" s="49" t="s">
        <v>668</v>
      </c>
      <c r="BM125" s="1"/>
    </row>
    <row r="126" spans="1:65" x14ac:dyDescent="0.3">
      <c r="A126" s="30">
        <v>98</v>
      </c>
      <c r="B126" s="67"/>
      <c r="C126">
        <v>5</v>
      </c>
      <c r="D126" s="67"/>
      <c r="E126" s="2">
        <v>1</v>
      </c>
      <c r="F126">
        <v>2</v>
      </c>
      <c r="G126">
        <v>4</v>
      </c>
      <c r="H126">
        <v>3</v>
      </c>
      <c r="I126">
        <v>2</v>
      </c>
      <c r="J126">
        <v>4</v>
      </c>
      <c r="K126">
        <v>1</v>
      </c>
      <c r="L126">
        <v>4</v>
      </c>
      <c r="M126">
        <v>3</v>
      </c>
      <c r="N126">
        <v>4</v>
      </c>
      <c r="O126">
        <v>4</v>
      </c>
      <c r="P126">
        <v>2</v>
      </c>
      <c r="Q126">
        <v>5</v>
      </c>
      <c r="R126">
        <v>2</v>
      </c>
      <c r="S126">
        <v>3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3</v>
      </c>
      <c r="AB126" s="1"/>
      <c r="AC126" s="2">
        <f t="shared" si="41"/>
        <v>25</v>
      </c>
      <c r="AD126" s="3">
        <f t="shared" si="42"/>
        <v>4.1669999999999998</v>
      </c>
      <c r="AE126" s="1"/>
      <c r="AH126">
        <f t="shared" si="47"/>
        <v>25</v>
      </c>
      <c r="AI126">
        <f t="shared" si="48"/>
        <v>4.1669999999999998</v>
      </c>
      <c r="AJ126" s="1"/>
      <c r="AK126" s="2">
        <f t="shared" si="43"/>
        <v>35</v>
      </c>
      <c r="AL126" s="3">
        <f t="shared" si="44"/>
        <v>2.1880000000000002</v>
      </c>
      <c r="AM126" s="1"/>
      <c r="AP126">
        <f t="shared" si="49"/>
        <v>35</v>
      </c>
      <c r="AQ126">
        <f t="shared" si="50"/>
        <v>2.1880000000000002</v>
      </c>
      <c r="AR126" s="1"/>
      <c r="AS126" s="2">
        <f t="shared" si="45"/>
        <v>60</v>
      </c>
      <c r="AT126" s="3">
        <f t="shared" si="46"/>
        <v>2.7269999999999999</v>
      </c>
      <c r="AU126" s="1"/>
      <c r="AV126">
        <v>5</v>
      </c>
      <c r="AW126">
        <v>1</v>
      </c>
      <c r="AX126" s="1"/>
      <c r="AZ126">
        <f t="shared" si="51"/>
        <v>1</v>
      </c>
      <c r="BA126" s="1"/>
      <c r="BB126">
        <f>LOOKUP(AV126,{1,2,3,4,5,6,11,15},{1,2,1,2,2,2,1,2})</f>
        <v>2</v>
      </c>
      <c r="BC126">
        <v>1</v>
      </c>
      <c r="BD126" s="3"/>
      <c r="BE126" s="32" t="s">
        <v>668</v>
      </c>
      <c r="BF126" s="31" t="s">
        <v>668</v>
      </c>
      <c r="BG126" s="31" t="s">
        <v>668</v>
      </c>
      <c r="BH126" s="49" t="s">
        <v>668</v>
      </c>
      <c r="BI126" s="31" t="s">
        <v>668</v>
      </c>
      <c r="BJ126" s="49" t="s">
        <v>668</v>
      </c>
      <c r="BK126" s="31" t="s">
        <v>668</v>
      </c>
      <c r="BL126" s="49" t="s">
        <v>668</v>
      </c>
      <c r="BM126" s="1"/>
    </row>
    <row r="127" spans="1:65" x14ac:dyDescent="0.3">
      <c r="A127" s="30">
        <v>99</v>
      </c>
      <c r="B127" s="67"/>
      <c r="C127">
        <v>5</v>
      </c>
      <c r="D127" s="67"/>
      <c r="E127" s="2">
        <v>1</v>
      </c>
      <c r="F127">
        <v>2</v>
      </c>
      <c r="G127">
        <v>4</v>
      </c>
      <c r="H127">
        <v>3</v>
      </c>
      <c r="I127">
        <v>2</v>
      </c>
      <c r="J127">
        <v>1</v>
      </c>
      <c r="K127">
        <v>4</v>
      </c>
      <c r="L127">
        <v>3</v>
      </c>
      <c r="M127">
        <v>4</v>
      </c>
      <c r="N127">
        <v>4</v>
      </c>
      <c r="O127">
        <v>4</v>
      </c>
      <c r="P127">
        <v>2</v>
      </c>
      <c r="Q127">
        <v>5</v>
      </c>
      <c r="R127">
        <v>3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3</v>
      </c>
      <c r="AA127">
        <v>3</v>
      </c>
      <c r="AB127" s="1"/>
      <c r="AC127" s="2">
        <f t="shared" si="41"/>
        <v>21</v>
      </c>
      <c r="AD127" s="3">
        <f t="shared" si="42"/>
        <v>3.5</v>
      </c>
      <c r="AE127" s="1"/>
      <c r="AH127">
        <f t="shared" si="47"/>
        <v>21</v>
      </c>
      <c r="AI127">
        <f t="shared" si="48"/>
        <v>3.5</v>
      </c>
      <c r="AJ127" s="1"/>
      <c r="AK127" s="2">
        <f t="shared" si="43"/>
        <v>40</v>
      </c>
      <c r="AL127" s="3">
        <f t="shared" si="44"/>
        <v>2.5</v>
      </c>
      <c r="AM127" s="1"/>
      <c r="AP127">
        <f t="shared" si="49"/>
        <v>40</v>
      </c>
      <c r="AQ127">
        <f t="shared" si="50"/>
        <v>2.5</v>
      </c>
      <c r="AR127" s="1"/>
      <c r="AS127" s="2">
        <f t="shared" si="45"/>
        <v>61</v>
      </c>
      <c r="AT127" s="3">
        <f t="shared" si="46"/>
        <v>2.7730000000000001</v>
      </c>
      <c r="AU127" s="1"/>
      <c r="AV127">
        <v>5</v>
      </c>
      <c r="AW127">
        <v>4</v>
      </c>
      <c r="AX127" s="1"/>
      <c r="AZ127">
        <f t="shared" si="51"/>
        <v>4</v>
      </c>
      <c r="BA127" s="1"/>
      <c r="BB127">
        <f>LOOKUP(AV127,{1,2,3,4,5,6,11,15},{1,2,1,2,2,2,1,2})</f>
        <v>2</v>
      </c>
      <c r="BC127">
        <v>1</v>
      </c>
      <c r="BD127" s="3"/>
      <c r="BE127" s="32" t="s">
        <v>668</v>
      </c>
      <c r="BF127" s="31" t="s">
        <v>668</v>
      </c>
      <c r="BG127" s="31" t="s">
        <v>668</v>
      </c>
      <c r="BH127" s="49" t="s">
        <v>668</v>
      </c>
      <c r="BI127" s="31" t="s">
        <v>668</v>
      </c>
      <c r="BJ127" s="49" t="s">
        <v>668</v>
      </c>
      <c r="BK127" s="31" t="s">
        <v>668</v>
      </c>
      <c r="BL127" s="49" t="s">
        <v>668</v>
      </c>
      <c r="BM127" s="1"/>
    </row>
    <row r="128" spans="1:65" x14ac:dyDescent="0.3">
      <c r="A128" s="30">
        <v>178</v>
      </c>
      <c r="B128" s="67"/>
      <c r="C128">
        <v>5</v>
      </c>
      <c r="D128" s="67"/>
      <c r="E128" s="2">
        <v>1</v>
      </c>
      <c r="F128">
        <v>4</v>
      </c>
      <c r="G128">
        <v>5</v>
      </c>
      <c r="H128">
        <v>3</v>
      </c>
      <c r="I128">
        <v>2</v>
      </c>
      <c r="J128">
        <v>5</v>
      </c>
      <c r="K128">
        <v>2</v>
      </c>
      <c r="L128">
        <v>5</v>
      </c>
      <c r="M128">
        <v>4</v>
      </c>
      <c r="N128">
        <v>5</v>
      </c>
      <c r="O128">
        <v>5</v>
      </c>
      <c r="P128">
        <v>3</v>
      </c>
      <c r="Q128">
        <v>5</v>
      </c>
      <c r="R128">
        <v>3</v>
      </c>
      <c r="S128">
        <v>4</v>
      </c>
      <c r="T128">
        <v>4</v>
      </c>
      <c r="U128">
        <v>3</v>
      </c>
      <c r="V128">
        <v>3</v>
      </c>
      <c r="W128">
        <v>5</v>
      </c>
      <c r="X128">
        <v>2</v>
      </c>
      <c r="Y128">
        <v>4</v>
      </c>
      <c r="Z128">
        <v>2</v>
      </c>
      <c r="AA128">
        <v>4</v>
      </c>
      <c r="AB128" s="1"/>
      <c r="AC128" s="2">
        <f t="shared" si="41"/>
        <v>30</v>
      </c>
      <c r="AD128" s="3">
        <f t="shared" si="42"/>
        <v>5</v>
      </c>
      <c r="AE128" s="1"/>
      <c r="AH128">
        <f t="shared" si="47"/>
        <v>30</v>
      </c>
      <c r="AI128">
        <f t="shared" si="48"/>
        <v>5</v>
      </c>
      <c r="AJ128" s="1"/>
      <c r="AK128" s="2">
        <f t="shared" si="43"/>
        <v>52</v>
      </c>
      <c r="AL128" s="3">
        <f t="shared" si="44"/>
        <v>3.25</v>
      </c>
      <c r="AM128" s="1"/>
      <c r="AP128">
        <f t="shared" si="49"/>
        <v>52</v>
      </c>
      <c r="AQ128">
        <f t="shared" si="50"/>
        <v>3.25</v>
      </c>
      <c r="AR128" s="1"/>
      <c r="AS128" s="2">
        <f t="shared" si="45"/>
        <v>82</v>
      </c>
      <c r="AT128" s="3">
        <f t="shared" si="46"/>
        <v>3.7269999999999999</v>
      </c>
      <c r="AU128" s="1"/>
      <c r="AV128">
        <v>5</v>
      </c>
      <c r="AW128">
        <v>2</v>
      </c>
      <c r="AX128" s="1"/>
      <c r="AZ128">
        <f t="shared" si="51"/>
        <v>2</v>
      </c>
      <c r="BA128" s="1"/>
      <c r="BB128">
        <f>LOOKUP(AV128,{1,2,3,4,5,6,11,15},{1,2,1,2,2,2,1,2})</f>
        <v>2</v>
      </c>
      <c r="BC128">
        <v>1</v>
      </c>
      <c r="BD128" s="3"/>
      <c r="BE128" s="2">
        <v>1</v>
      </c>
      <c r="BF128">
        <v>2</v>
      </c>
      <c r="BG128">
        <v>50</v>
      </c>
      <c r="BH128" s="13">
        <f t="shared" ref="BH128:BH141" si="53">(BG128)/20</f>
        <v>2.5</v>
      </c>
      <c r="BI128">
        <v>50</v>
      </c>
      <c r="BJ128" s="13">
        <f t="shared" ref="BJ128:BJ141" si="54">(BI128)/20</f>
        <v>2.5</v>
      </c>
      <c r="BK128">
        <f t="shared" ref="BK128:BK141" si="55">(AW128+BH128+BJ128)</f>
        <v>7</v>
      </c>
      <c r="BL128" s="13">
        <f t="shared" ref="BL128:BL141" si="56">ROUND(((BK128)/3),3)</f>
        <v>2.3330000000000002</v>
      </c>
      <c r="BM128" s="1"/>
    </row>
    <row r="129" spans="1:65" x14ac:dyDescent="0.3">
      <c r="A129" s="30">
        <v>179</v>
      </c>
      <c r="B129" s="67"/>
      <c r="C129">
        <v>5</v>
      </c>
      <c r="D129" s="67"/>
      <c r="E129" s="2">
        <v>1</v>
      </c>
      <c r="F129">
        <v>4</v>
      </c>
      <c r="G129">
        <v>5</v>
      </c>
      <c r="H129">
        <v>2</v>
      </c>
      <c r="I129">
        <v>3</v>
      </c>
      <c r="J129">
        <v>4</v>
      </c>
      <c r="K129">
        <v>3</v>
      </c>
      <c r="L129">
        <v>5</v>
      </c>
      <c r="M129">
        <v>3</v>
      </c>
      <c r="N129">
        <v>3</v>
      </c>
      <c r="O129">
        <v>4</v>
      </c>
      <c r="P129">
        <v>3</v>
      </c>
      <c r="Q129">
        <v>5</v>
      </c>
      <c r="R129">
        <v>2</v>
      </c>
      <c r="S129">
        <v>4</v>
      </c>
      <c r="T129">
        <v>3</v>
      </c>
      <c r="U129">
        <v>3</v>
      </c>
      <c r="V129">
        <v>2</v>
      </c>
      <c r="W129">
        <v>4</v>
      </c>
      <c r="X129">
        <v>2</v>
      </c>
      <c r="Y129">
        <v>3</v>
      </c>
      <c r="Z129">
        <v>2</v>
      </c>
      <c r="AA129">
        <v>4</v>
      </c>
      <c r="AB129" s="1"/>
      <c r="AC129" s="2">
        <f t="shared" si="41"/>
        <v>26</v>
      </c>
      <c r="AD129" s="3">
        <f t="shared" si="42"/>
        <v>4.3330000000000002</v>
      </c>
      <c r="AE129" s="1"/>
      <c r="AH129">
        <f t="shared" si="47"/>
        <v>26</v>
      </c>
      <c r="AI129">
        <f t="shared" si="48"/>
        <v>4.3330000000000002</v>
      </c>
      <c r="AJ129" s="1"/>
      <c r="AK129" s="2">
        <f t="shared" si="43"/>
        <v>47</v>
      </c>
      <c r="AL129" s="3">
        <f t="shared" si="44"/>
        <v>2.9380000000000002</v>
      </c>
      <c r="AM129" s="1"/>
      <c r="AP129">
        <f t="shared" si="49"/>
        <v>47</v>
      </c>
      <c r="AQ129">
        <f t="shared" si="50"/>
        <v>2.9380000000000002</v>
      </c>
      <c r="AR129" s="1"/>
      <c r="AS129" s="2">
        <f t="shared" si="45"/>
        <v>73</v>
      </c>
      <c r="AT129" s="3">
        <f t="shared" si="46"/>
        <v>3.3180000000000001</v>
      </c>
      <c r="AU129" s="1"/>
      <c r="AV129">
        <v>5</v>
      </c>
      <c r="AW129">
        <v>3</v>
      </c>
      <c r="AX129" s="1"/>
      <c r="AZ129">
        <f t="shared" si="51"/>
        <v>3</v>
      </c>
      <c r="BA129" s="1"/>
      <c r="BB129">
        <f>LOOKUP(AV129,{1,2,3,4,5,6,11,15},{1,2,1,2,2,2,1,2})</f>
        <v>2</v>
      </c>
      <c r="BC129">
        <v>1</v>
      </c>
      <c r="BD129" s="3"/>
      <c r="BE129" s="2">
        <v>1</v>
      </c>
      <c r="BF129">
        <v>2.5</v>
      </c>
      <c r="BG129">
        <v>70</v>
      </c>
      <c r="BH129" s="13">
        <f t="shared" si="53"/>
        <v>3.5</v>
      </c>
      <c r="BI129">
        <v>70</v>
      </c>
      <c r="BJ129" s="13">
        <f t="shared" si="54"/>
        <v>3.5</v>
      </c>
      <c r="BK129">
        <f t="shared" si="55"/>
        <v>10</v>
      </c>
      <c r="BL129" s="13">
        <f t="shared" si="56"/>
        <v>3.3330000000000002</v>
      </c>
      <c r="BM129" s="1"/>
    </row>
    <row r="130" spans="1:65" x14ac:dyDescent="0.3">
      <c r="A130" s="30">
        <v>180</v>
      </c>
      <c r="B130" s="67"/>
      <c r="C130">
        <v>5</v>
      </c>
      <c r="D130" s="67"/>
      <c r="E130" s="2">
        <v>1</v>
      </c>
      <c r="F130">
        <v>4</v>
      </c>
      <c r="G130">
        <v>4</v>
      </c>
      <c r="H130">
        <v>2</v>
      </c>
      <c r="I130">
        <v>1</v>
      </c>
      <c r="J130">
        <v>4</v>
      </c>
      <c r="K130">
        <v>2</v>
      </c>
      <c r="L130">
        <v>5</v>
      </c>
      <c r="M130">
        <v>1</v>
      </c>
      <c r="N130">
        <v>5</v>
      </c>
      <c r="O130">
        <v>5</v>
      </c>
      <c r="P130">
        <v>2</v>
      </c>
      <c r="Q130">
        <v>5</v>
      </c>
      <c r="R130">
        <v>3</v>
      </c>
      <c r="S130">
        <v>5</v>
      </c>
      <c r="T130">
        <v>3</v>
      </c>
      <c r="U130">
        <v>2</v>
      </c>
      <c r="V130">
        <v>2</v>
      </c>
      <c r="W130">
        <v>2</v>
      </c>
      <c r="X130">
        <v>2</v>
      </c>
      <c r="Y130">
        <v>3</v>
      </c>
      <c r="Z130">
        <v>1</v>
      </c>
      <c r="AA130">
        <v>5</v>
      </c>
      <c r="AB130" s="1"/>
      <c r="AC130" s="2">
        <f t="shared" si="41"/>
        <v>28</v>
      </c>
      <c r="AD130" s="3">
        <f t="shared" si="42"/>
        <v>4.6669999999999998</v>
      </c>
      <c r="AE130" s="1"/>
      <c r="AH130">
        <f t="shared" si="47"/>
        <v>28</v>
      </c>
      <c r="AI130">
        <f t="shared" si="48"/>
        <v>4.6669999999999998</v>
      </c>
      <c r="AJ130" s="1"/>
      <c r="AK130" s="2">
        <f t="shared" si="43"/>
        <v>40</v>
      </c>
      <c r="AL130" s="3">
        <f t="shared" si="44"/>
        <v>2.5</v>
      </c>
      <c r="AM130" s="1"/>
      <c r="AP130">
        <f t="shared" si="49"/>
        <v>40</v>
      </c>
      <c r="AQ130">
        <f t="shared" si="50"/>
        <v>2.5</v>
      </c>
      <c r="AR130" s="1"/>
      <c r="AS130" s="2">
        <f t="shared" si="45"/>
        <v>68</v>
      </c>
      <c r="AT130" s="3">
        <f t="shared" si="46"/>
        <v>3.0910000000000002</v>
      </c>
      <c r="AU130" s="1"/>
      <c r="AV130">
        <v>5</v>
      </c>
      <c r="AW130">
        <v>2</v>
      </c>
      <c r="AX130" s="1"/>
      <c r="AZ130">
        <f t="shared" si="51"/>
        <v>2</v>
      </c>
      <c r="BA130" s="1"/>
      <c r="BB130">
        <f>LOOKUP(AV130,{1,2,3,4,5,6,11,15},{1,2,1,2,2,2,1,2})</f>
        <v>2</v>
      </c>
      <c r="BC130">
        <v>1</v>
      </c>
      <c r="BD130" s="3"/>
      <c r="BE130" s="2">
        <v>3</v>
      </c>
      <c r="BF130">
        <v>3</v>
      </c>
      <c r="BG130">
        <v>10</v>
      </c>
      <c r="BH130" s="13">
        <f t="shared" si="53"/>
        <v>0.5</v>
      </c>
      <c r="BI130">
        <v>10</v>
      </c>
      <c r="BJ130" s="13">
        <f t="shared" si="54"/>
        <v>0.5</v>
      </c>
      <c r="BK130">
        <f t="shared" si="55"/>
        <v>3</v>
      </c>
      <c r="BL130" s="13">
        <f t="shared" si="56"/>
        <v>1</v>
      </c>
      <c r="BM130" s="1"/>
    </row>
    <row r="131" spans="1:65" x14ac:dyDescent="0.3">
      <c r="A131" s="30">
        <v>181</v>
      </c>
      <c r="B131" s="67"/>
      <c r="C131">
        <v>5</v>
      </c>
      <c r="D131" s="67"/>
      <c r="E131" s="2">
        <v>1</v>
      </c>
      <c r="F131">
        <v>3</v>
      </c>
      <c r="G131">
        <v>4</v>
      </c>
      <c r="H131">
        <v>3</v>
      </c>
      <c r="I131">
        <v>3</v>
      </c>
      <c r="J131">
        <v>4</v>
      </c>
      <c r="K131">
        <v>2</v>
      </c>
      <c r="L131">
        <v>4</v>
      </c>
      <c r="M131">
        <v>3</v>
      </c>
      <c r="N131">
        <v>4</v>
      </c>
      <c r="O131">
        <v>4</v>
      </c>
      <c r="P131">
        <v>2</v>
      </c>
      <c r="Q131">
        <v>5</v>
      </c>
      <c r="R131">
        <v>3</v>
      </c>
      <c r="S131">
        <v>4</v>
      </c>
      <c r="T131">
        <v>3</v>
      </c>
      <c r="U131">
        <v>4</v>
      </c>
      <c r="V131">
        <v>3</v>
      </c>
      <c r="W131">
        <v>3</v>
      </c>
      <c r="X131">
        <v>2</v>
      </c>
      <c r="Y131">
        <v>3</v>
      </c>
      <c r="Z131">
        <v>2</v>
      </c>
      <c r="AA131">
        <v>4</v>
      </c>
      <c r="AB131" s="1"/>
      <c r="AC131" s="2">
        <f t="shared" si="41"/>
        <v>25</v>
      </c>
      <c r="AD131" s="3">
        <f t="shared" si="42"/>
        <v>4.1669999999999998</v>
      </c>
      <c r="AE131" s="1"/>
      <c r="AH131">
        <f t="shared" si="47"/>
        <v>25</v>
      </c>
      <c r="AI131">
        <f t="shared" si="48"/>
        <v>4.1669999999999998</v>
      </c>
      <c r="AJ131" s="1"/>
      <c r="AK131" s="2">
        <f t="shared" si="43"/>
        <v>47</v>
      </c>
      <c r="AL131" s="3">
        <f t="shared" si="44"/>
        <v>2.9380000000000002</v>
      </c>
      <c r="AM131" s="1"/>
      <c r="AP131">
        <f t="shared" si="49"/>
        <v>47</v>
      </c>
      <c r="AQ131">
        <f t="shared" si="50"/>
        <v>2.9380000000000002</v>
      </c>
      <c r="AR131" s="1"/>
      <c r="AS131" s="2">
        <f t="shared" si="45"/>
        <v>72</v>
      </c>
      <c r="AT131" s="3">
        <f t="shared" si="46"/>
        <v>3.2730000000000001</v>
      </c>
      <c r="AU131" s="1"/>
      <c r="AV131">
        <v>5</v>
      </c>
      <c r="AW131">
        <v>2</v>
      </c>
      <c r="AX131" s="1"/>
      <c r="AZ131">
        <f t="shared" si="51"/>
        <v>2</v>
      </c>
      <c r="BA131" s="1"/>
      <c r="BB131">
        <f>LOOKUP(AV131,{1,2,3,4,5,6,11,15},{1,2,1,2,2,2,1,2})</f>
        <v>2</v>
      </c>
      <c r="BC131">
        <v>1</v>
      </c>
      <c r="BD131" s="3"/>
      <c r="BE131" s="2">
        <v>3</v>
      </c>
      <c r="BF131">
        <v>3</v>
      </c>
      <c r="BG131">
        <v>10</v>
      </c>
      <c r="BH131" s="13">
        <f t="shared" si="53"/>
        <v>0.5</v>
      </c>
      <c r="BI131">
        <v>50</v>
      </c>
      <c r="BJ131" s="13">
        <f t="shared" si="54"/>
        <v>2.5</v>
      </c>
      <c r="BK131">
        <f t="shared" si="55"/>
        <v>5</v>
      </c>
      <c r="BL131" s="13">
        <f t="shared" si="56"/>
        <v>1.667</v>
      </c>
      <c r="BM131" s="1"/>
    </row>
    <row r="132" spans="1:65" x14ac:dyDescent="0.3">
      <c r="A132" s="30">
        <v>182</v>
      </c>
      <c r="B132" s="67"/>
      <c r="C132">
        <v>5</v>
      </c>
      <c r="D132" s="67"/>
      <c r="E132" s="2">
        <v>1</v>
      </c>
      <c r="F132">
        <v>4</v>
      </c>
      <c r="G132">
        <v>4</v>
      </c>
      <c r="H132">
        <v>2</v>
      </c>
      <c r="I132">
        <v>2</v>
      </c>
      <c r="J132">
        <v>4</v>
      </c>
      <c r="K132">
        <v>2</v>
      </c>
      <c r="L132">
        <v>4</v>
      </c>
      <c r="M132">
        <v>3</v>
      </c>
      <c r="N132">
        <v>4</v>
      </c>
      <c r="O132">
        <v>4</v>
      </c>
      <c r="P132">
        <v>2</v>
      </c>
      <c r="Q132">
        <v>4</v>
      </c>
      <c r="R132">
        <v>2</v>
      </c>
      <c r="S132">
        <v>4</v>
      </c>
      <c r="T132">
        <v>4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4</v>
      </c>
      <c r="AB132" s="1"/>
      <c r="AC132" s="2">
        <f t="shared" ref="AC132:AC163" si="57">SUM(G132,J132,L132,N132,O132,Q132)</f>
        <v>24</v>
      </c>
      <c r="AD132" s="3">
        <f t="shared" ref="AD132:AD163" si="58">ROUND((AC132/6),3)</f>
        <v>4</v>
      </c>
      <c r="AE132" s="1"/>
      <c r="AH132">
        <f t="shared" si="47"/>
        <v>24</v>
      </c>
      <c r="AI132">
        <f t="shared" si="48"/>
        <v>4</v>
      </c>
      <c r="AJ132" s="1"/>
      <c r="AK132" s="2">
        <f t="shared" ref="AK132:AK163" si="59">SUM(F132,H132,I132,K132,M132,P132,R132,S132,T132,U132,V132,W132,X132,Y132,Z132,AA132)</f>
        <v>41</v>
      </c>
      <c r="AL132" s="3">
        <f t="shared" ref="AL132:AL163" si="60">ROUND((AK132/16),3)</f>
        <v>2.5630000000000002</v>
      </c>
      <c r="AM132" s="1"/>
      <c r="AP132">
        <f t="shared" si="49"/>
        <v>41</v>
      </c>
      <c r="AQ132">
        <f t="shared" si="50"/>
        <v>2.5630000000000002</v>
      </c>
      <c r="AR132" s="1"/>
      <c r="AS132" s="2">
        <f t="shared" ref="AS132:AS163" si="61">SUM(F132,G132,H132,I132,J132,K132,L132,M132,N132,O132,P132,Q132,R132,S132,T132,U132,V132,W132,X132,Y132,Z132,AA132)</f>
        <v>65</v>
      </c>
      <c r="AT132" s="3">
        <f t="shared" ref="AT132:AT163" si="62">ROUND((AS132/22),3)</f>
        <v>2.9550000000000001</v>
      </c>
      <c r="AU132" s="1"/>
      <c r="AV132">
        <v>5</v>
      </c>
      <c r="AW132">
        <v>2</v>
      </c>
      <c r="AX132" s="1"/>
      <c r="AZ132">
        <f t="shared" si="51"/>
        <v>2</v>
      </c>
      <c r="BA132" s="1"/>
      <c r="BB132">
        <f>LOOKUP(AV132,{1,2,3,4,5,6,11,15},{1,2,1,2,2,2,1,2})</f>
        <v>2</v>
      </c>
      <c r="BC132">
        <v>1</v>
      </c>
      <c r="BD132" s="3"/>
      <c r="BE132" s="2">
        <v>5</v>
      </c>
      <c r="BF132">
        <v>9</v>
      </c>
      <c r="BG132">
        <v>10</v>
      </c>
      <c r="BH132" s="13">
        <f t="shared" si="53"/>
        <v>0.5</v>
      </c>
      <c r="BI132">
        <v>10</v>
      </c>
      <c r="BJ132" s="13">
        <f t="shared" si="54"/>
        <v>0.5</v>
      </c>
      <c r="BK132">
        <f t="shared" si="55"/>
        <v>3</v>
      </c>
      <c r="BL132" s="13">
        <f t="shared" si="56"/>
        <v>1</v>
      </c>
      <c r="BM132" s="1"/>
    </row>
    <row r="133" spans="1:65" x14ac:dyDescent="0.3">
      <c r="A133" s="30">
        <v>183</v>
      </c>
      <c r="B133" s="67"/>
      <c r="C133">
        <v>5</v>
      </c>
      <c r="D133" s="67"/>
      <c r="E133" s="2">
        <v>1</v>
      </c>
      <c r="F133">
        <v>3</v>
      </c>
      <c r="G133">
        <v>4</v>
      </c>
      <c r="H133">
        <v>3</v>
      </c>
      <c r="I133">
        <v>2</v>
      </c>
      <c r="J133">
        <v>4</v>
      </c>
      <c r="K133">
        <v>2</v>
      </c>
      <c r="L133">
        <v>4</v>
      </c>
      <c r="M133">
        <v>3</v>
      </c>
      <c r="N133">
        <v>4</v>
      </c>
      <c r="O133">
        <v>4</v>
      </c>
      <c r="P133">
        <v>2</v>
      </c>
      <c r="Q133">
        <v>5</v>
      </c>
      <c r="R133">
        <v>2</v>
      </c>
      <c r="S133">
        <v>3</v>
      </c>
      <c r="T133">
        <v>2</v>
      </c>
      <c r="U133">
        <v>2</v>
      </c>
      <c r="V133">
        <v>2</v>
      </c>
      <c r="W133">
        <v>3</v>
      </c>
      <c r="X133">
        <v>2</v>
      </c>
      <c r="Y133">
        <v>2</v>
      </c>
      <c r="Z133">
        <v>2</v>
      </c>
      <c r="AA133">
        <v>3</v>
      </c>
      <c r="AB133" s="1"/>
      <c r="AC133" s="2">
        <f t="shared" si="57"/>
        <v>25</v>
      </c>
      <c r="AD133" s="3">
        <f t="shared" si="58"/>
        <v>4.1669999999999998</v>
      </c>
      <c r="AE133" s="1"/>
      <c r="AH133">
        <f t="shared" si="47"/>
        <v>25</v>
      </c>
      <c r="AI133">
        <f t="shared" si="48"/>
        <v>4.1669999999999998</v>
      </c>
      <c r="AJ133" s="1"/>
      <c r="AK133" s="2">
        <f t="shared" si="59"/>
        <v>38</v>
      </c>
      <c r="AL133" s="3">
        <f t="shared" si="60"/>
        <v>2.375</v>
      </c>
      <c r="AM133" s="1"/>
      <c r="AP133">
        <f t="shared" si="49"/>
        <v>38</v>
      </c>
      <c r="AQ133">
        <f t="shared" si="50"/>
        <v>2.375</v>
      </c>
      <c r="AR133" s="1"/>
      <c r="AS133" s="2">
        <f t="shared" si="61"/>
        <v>63</v>
      </c>
      <c r="AT133" s="3">
        <f t="shared" si="62"/>
        <v>2.8639999999999999</v>
      </c>
      <c r="AU133" s="1"/>
      <c r="AV133">
        <v>5</v>
      </c>
      <c r="AW133">
        <v>2</v>
      </c>
      <c r="AX133" s="1"/>
      <c r="AZ133">
        <f t="shared" si="51"/>
        <v>2</v>
      </c>
      <c r="BA133" s="1"/>
      <c r="BB133">
        <f>LOOKUP(AV133,{1,2,3,4,5,6,11,15},{1,2,1,2,2,2,1,2})</f>
        <v>2</v>
      </c>
      <c r="BC133">
        <v>1</v>
      </c>
      <c r="BD133" s="3"/>
      <c r="BE133" s="2">
        <v>1</v>
      </c>
      <c r="BF133">
        <v>2</v>
      </c>
      <c r="BG133">
        <v>10</v>
      </c>
      <c r="BH133" s="13">
        <f t="shared" si="53"/>
        <v>0.5</v>
      </c>
      <c r="BI133">
        <v>10</v>
      </c>
      <c r="BJ133" s="13">
        <f t="shared" si="54"/>
        <v>0.5</v>
      </c>
      <c r="BK133">
        <f t="shared" si="55"/>
        <v>3</v>
      </c>
      <c r="BL133" s="13">
        <f t="shared" si="56"/>
        <v>1</v>
      </c>
      <c r="BM133" s="1"/>
    </row>
    <row r="134" spans="1:65" x14ac:dyDescent="0.3">
      <c r="A134" s="30">
        <v>184</v>
      </c>
      <c r="B134" s="67"/>
      <c r="C134">
        <v>5</v>
      </c>
      <c r="D134" s="67"/>
      <c r="E134" s="2">
        <v>1</v>
      </c>
      <c r="F134">
        <v>4</v>
      </c>
      <c r="G134">
        <v>5</v>
      </c>
      <c r="H134">
        <v>2</v>
      </c>
      <c r="I134">
        <v>2</v>
      </c>
      <c r="J134">
        <v>5</v>
      </c>
      <c r="K134">
        <v>3</v>
      </c>
      <c r="L134">
        <v>5</v>
      </c>
      <c r="M134">
        <v>2</v>
      </c>
      <c r="N134">
        <v>4</v>
      </c>
      <c r="O134">
        <v>5</v>
      </c>
      <c r="P134">
        <v>3</v>
      </c>
      <c r="Q134">
        <v>5</v>
      </c>
      <c r="R134">
        <v>5</v>
      </c>
      <c r="S134">
        <v>5</v>
      </c>
      <c r="T134">
        <v>3</v>
      </c>
      <c r="U134">
        <v>4</v>
      </c>
      <c r="V134">
        <v>4</v>
      </c>
      <c r="W134">
        <v>2</v>
      </c>
      <c r="X134">
        <v>4</v>
      </c>
      <c r="Y134">
        <v>3</v>
      </c>
      <c r="Z134">
        <v>2</v>
      </c>
      <c r="AA134">
        <v>4</v>
      </c>
      <c r="AB134" s="1"/>
      <c r="AC134" s="2">
        <f t="shared" si="57"/>
        <v>29</v>
      </c>
      <c r="AD134" s="3">
        <f t="shared" si="58"/>
        <v>4.8330000000000002</v>
      </c>
      <c r="AE134" s="1"/>
      <c r="AH134">
        <f t="shared" si="47"/>
        <v>29</v>
      </c>
      <c r="AI134">
        <f t="shared" si="48"/>
        <v>4.8330000000000002</v>
      </c>
      <c r="AJ134" s="1"/>
      <c r="AK134" s="2">
        <f t="shared" si="59"/>
        <v>52</v>
      </c>
      <c r="AL134" s="3">
        <f t="shared" si="60"/>
        <v>3.25</v>
      </c>
      <c r="AM134" s="1"/>
      <c r="AP134">
        <f t="shared" si="49"/>
        <v>52</v>
      </c>
      <c r="AQ134">
        <f t="shared" si="50"/>
        <v>3.25</v>
      </c>
      <c r="AR134" s="1"/>
      <c r="AS134" s="2">
        <f t="shared" si="61"/>
        <v>81</v>
      </c>
      <c r="AT134" s="3">
        <f t="shared" si="62"/>
        <v>3.6819999999999999</v>
      </c>
      <c r="AU134" s="1"/>
      <c r="AV134">
        <v>5</v>
      </c>
      <c r="AW134">
        <v>3</v>
      </c>
      <c r="AX134" s="1"/>
      <c r="AZ134">
        <f t="shared" si="51"/>
        <v>3</v>
      </c>
      <c r="BA134" s="1"/>
      <c r="BB134">
        <f>LOOKUP(AV134,{1,2,3,4,5,6,11,15},{1,2,1,2,2,2,1,2})</f>
        <v>2</v>
      </c>
      <c r="BC134">
        <v>1</v>
      </c>
      <c r="BD134" s="3"/>
      <c r="BE134" s="2">
        <v>2</v>
      </c>
      <c r="BF134">
        <v>2</v>
      </c>
      <c r="BG134">
        <v>30</v>
      </c>
      <c r="BH134" s="13">
        <f t="shared" si="53"/>
        <v>1.5</v>
      </c>
      <c r="BI134">
        <v>30</v>
      </c>
      <c r="BJ134" s="13">
        <f t="shared" si="54"/>
        <v>1.5</v>
      </c>
      <c r="BK134">
        <f t="shared" si="55"/>
        <v>6</v>
      </c>
      <c r="BL134" s="13">
        <f t="shared" si="56"/>
        <v>2</v>
      </c>
      <c r="BM134" s="1"/>
    </row>
    <row r="135" spans="1:65" x14ac:dyDescent="0.3">
      <c r="A135" s="30">
        <v>185</v>
      </c>
      <c r="B135" s="67"/>
      <c r="C135">
        <v>5</v>
      </c>
      <c r="D135" s="67"/>
      <c r="E135" s="2">
        <v>1</v>
      </c>
      <c r="F135">
        <v>3</v>
      </c>
      <c r="G135">
        <v>4</v>
      </c>
      <c r="H135">
        <v>2</v>
      </c>
      <c r="I135">
        <v>2</v>
      </c>
      <c r="J135">
        <v>3</v>
      </c>
      <c r="K135">
        <v>3</v>
      </c>
      <c r="L135">
        <v>4</v>
      </c>
      <c r="M135">
        <v>3</v>
      </c>
      <c r="N135">
        <v>4</v>
      </c>
      <c r="O135">
        <v>4</v>
      </c>
      <c r="P135">
        <v>2</v>
      </c>
      <c r="Q135">
        <v>4</v>
      </c>
      <c r="R135">
        <v>2</v>
      </c>
      <c r="S135">
        <v>3</v>
      </c>
      <c r="T135">
        <v>4</v>
      </c>
      <c r="U135">
        <v>2</v>
      </c>
      <c r="V135">
        <v>2</v>
      </c>
      <c r="W135">
        <v>2</v>
      </c>
      <c r="X135">
        <v>3</v>
      </c>
      <c r="Y135">
        <v>4</v>
      </c>
      <c r="Z135">
        <v>2</v>
      </c>
      <c r="AA135">
        <v>3</v>
      </c>
      <c r="AB135" s="1"/>
      <c r="AC135" s="2">
        <f t="shared" si="57"/>
        <v>23</v>
      </c>
      <c r="AD135" s="3">
        <f t="shared" si="58"/>
        <v>3.8330000000000002</v>
      </c>
      <c r="AE135" s="1"/>
      <c r="AH135">
        <f t="shared" si="47"/>
        <v>23</v>
      </c>
      <c r="AI135">
        <f t="shared" si="48"/>
        <v>3.8330000000000002</v>
      </c>
      <c r="AJ135" s="1"/>
      <c r="AK135" s="2">
        <f t="shared" si="59"/>
        <v>42</v>
      </c>
      <c r="AL135" s="3">
        <f t="shared" si="60"/>
        <v>2.625</v>
      </c>
      <c r="AM135" s="1"/>
      <c r="AP135">
        <f t="shared" si="49"/>
        <v>42</v>
      </c>
      <c r="AQ135">
        <f t="shared" si="50"/>
        <v>2.625</v>
      </c>
      <c r="AR135" s="1"/>
      <c r="AS135" s="2">
        <f t="shared" si="61"/>
        <v>65</v>
      </c>
      <c r="AT135" s="3">
        <f t="shared" si="62"/>
        <v>2.9550000000000001</v>
      </c>
      <c r="AU135" s="1"/>
      <c r="AV135">
        <v>5</v>
      </c>
      <c r="AW135">
        <v>3</v>
      </c>
      <c r="AX135" s="1"/>
      <c r="AZ135">
        <f t="shared" si="51"/>
        <v>3</v>
      </c>
      <c r="BA135" s="1"/>
      <c r="BB135">
        <f>LOOKUP(AV135,{1,2,3,4,5,6,11,15},{1,2,1,2,2,2,1,2})</f>
        <v>2</v>
      </c>
      <c r="BC135">
        <v>1</v>
      </c>
      <c r="BD135" s="3"/>
      <c r="BE135" s="2">
        <v>2</v>
      </c>
      <c r="BF135">
        <v>3</v>
      </c>
      <c r="BG135">
        <v>20</v>
      </c>
      <c r="BH135" s="13">
        <f t="shared" si="53"/>
        <v>1</v>
      </c>
      <c r="BI135">
        <v>60</v>
      </c>
      <c r="BJ135" s="13">
        <f t="shared" si="54"/>
        <v>3</v>
      </c>
      <c r="BK135">
        <f t="shared" si="55"/>
        <v>7</v>
      </c>
      <c r="BL135" s="13">
        <f t="shared" si="56"/>
        <v>2.3330000000000002</v>
      </c>
      <c r="BM135" s="1"/>
    </row>
    <row r="136" spans="1:65" x14ac:dyDescent="0.3">
      <c r="A136" s="30">
        <v>186</v>
      </c>
      <c r="B136" s="67"/>
      <c r="C136">
        <v>5</v>
      </c>
      <c r="D136" s="67"/>
      <c r="E136" s="2">
        <v>1</v>
      </c>
      <c r="F136">
        <v>3</v>
      </c>
      <c r="G136">
        <v>5</v>
      </c>
      <c r="H136">
        <v>2</v>
      </c>
      <c r="I136">
        <v>2</v>
      </c>
      <c r="J136">
        <v>4</v>
      </c>
      <c r="K136">
        <v>2</v>
      </c>
      <c r="L136">
        <v>5</v>
      </c>
      <c r="M136">
        <v>2</v>
      </c>
      <c r="N136">
        <v>5</v>
      </c>
      <c r="O136">
        <v>4</v>
      </c>
      <c r="P136">
        <v>2</v>
      </c>
      <c r="Q136">
        <v>5</v>
      </c>
      <c r="R136">
        <v>2</v>
      </c>
      <c r="S136">
        <v>4</v>
      </c>
      <c r="T136">
        <v>3</v>
      </c>
      <c r="U136">
        <v>3</v>
      </c>
      <c r="V136">
        <v>3</v>
      </c>
      <c r="W136">
        <v>3</v>
      </c>
      <c r="X136">
        <v>3</v>
      </c>
      <c r="Y136">
        <v>2</v>
      </c>
      <c r="Z136">
        <v>2</v>
      </c>
      <c r="AA136">
        <v>4</v>
      </c>
      <c r="AB136" s="1"/>
      <c r="AC136" s="2">
        <f t="shared" si="57"/>
        <v>28</v>
      </c>
      <c r="AD136" s="3">
        <f t="shared" si="58"/>
        <v>4.6669999999999998</v>
      </c>
      <c r="AE136" s="1"/>
      <c r="AH136">
        <f t="shared" si="47"/>
        <v>28</v>
      </c>
      <c r="AI136">
        <f t="shared" si="48"/>
        <v>4.6669999999999998</v>
      </c>
      <c r="AJ136" s="1"/>
      <c r="AK136" s="2">
        <f t="shared" si="59"/>
        <v>42</v>
      </c>
      <c r="AL136" s="3">
        <f t="shared" si="60"/>
        <v>2.625</v>
      </c>
      <c r="AM136" s="1"/>
      <c r="AP136">
        <f t="shared" si="49"/>
        <v>42</v>
      </c>
      <c r="AQ136">
        <f t="shared" si="50"/>
        <v>2.625</v>
      </c>
      <c r="AR136" s="1"/>
      <c r="AS136" s="2">
        <f t="shared" si="61"/>
        <v>70</v>
      </c>
      <c r="AT136" s="3">
        <f t="shared" si="62"/>
        <v>3.1819999999999999</v>
      </c>
      <c r="AU136" s="1"/>
      <c r="AV136">
        <v>5</v>
      </c>
      <c r="AW136">
        <v>2</v>
      </c>
      <c r="AX136" s="1"/>
      <c r="AZ136">
        <f t="shared" si="51"/>
        <v>2</v>
      </c>
      <c r="BA136" s="1"/>
      <c r="BB136">
        <f>LOOKUP(AV136,{1,2,3,4,5,6,11,15},{1,2,1,2,2,2,1,2})</f>
        <v>2</v>
      </c>
      <c r="BC136">
        <v>1</v>
      </c>
      <c r="BD136" s="3"/>
      <c r="BE136" s="2">
        <v>2</v>
      </c>
      <c r="BF136">
        <v>3</v>
      </c>
      <c r="BG136">
        <v>20</v>
      </c>
      <c r="BH136" s="13">
        <f t="shared" si="53"/>
        <v>1</v>
      </c>
      <c r="BI136">
        <v>50</v>
      </c>
      <c r="BJ136" s="13">
        <f t="shared" si="54"/>
        <v>2.5</v>
      </c>
      <c r="BK136">
        <f t="shared" si="55"/>
        <v>5.5</v>
      </c>
      <c r="BL136" s="13">
        <f t="shared" si="56"/>
        <v>1.833</v>
      </c>
      <c r="BM136" s="1"/>
    </row>
    <row r="137" spans="1:65" x14ac:dyDescent="0.3">
      <c r="A137" s="30">
        <v>187</v>
      </c>
      <c r="B137" s="67"/>
      <c r="C137">
        <v>5</v>
      </c>
      <c r="D137" s="67"/>
      <c r="E137" s="2">
        <v>1</v>
      </c>
      <c r="F137">
        <v>4</v>
      </c>
      <c r="G137">
        <v>5</v>
      </c>
      <c r="H137">
        <v>3</v>
      </c>
      <c r="I137">
        <v>4</v>
      </c>
      <c r="J137">
        <v>4</v>
      </c>
      <c r="K137">
        <v>2</v>
      </c>
      <c r="L137">
        <v>5</v>
      </c>
      <c r="M137">
        <v>3</v>
      </c>
      <c r="N137">
        <v>4</v>
      </c>
      <c r="O137">
        <v>5</v>
      </c>
      <c r="P137">
        <v>3</v>
      </c>
      <c r="Q137">
        <v>5</v>
      </c>
      <c r="R137">
        <v>5</v>
      </c>
      <c r="S137">
        <v>5</v>
      </c>
      <c r="T137">
        <v>5</v>
      </c>
      <c r="U137">
        <v>4</v>
      </c>
      <c r="V137">
        <v>3</v>
      </c>
      <c r="W137">
        <v>4</v>
      </c>
      <c r="X137">
        <v>2</v>
      </c>
      <c r="Y137">
        <v>3</v>
      </c>
      <c r="Z137">
        <v>1</v>
      </c>
      <c r="AA137">
        <v>5</v>
      </c>
      <c r="AB137" s="1"/>
      <c r="AC137" s="2">
        <f t="shared" si="57"/>
        <v>28</v>
      </c>
      <c r="AD137" s="3">
        <f t="shared" si="58"/>
        <v>4.6669999999999998</v>
      </c>
      <c r="AE137" s="1"/>
      <c r="AH137">
        <f t="shared" si="47"/>
        <v>28</v>
      </c>
      <c r="AI137">
        <f t="shared" si="48"/>
        <v>4.6669999999999998</v>
      </c>
      <c r="AJ137" s="1"/>
      <c r="AK137" s="2">
        <f t="shared" si="59"/>
        <v>56</v>
      </c>
      <c r="AL137" s="3">
        <f t="shared" si="60"/>
        <v>3.5</v>
      </c>
      <c r="AM137" s="1"/>
      <c r="AP137">
        <f t="shared" si="49"/>
        <v>56</v>
      </c>
      <c r="AQ137">
        <f t="shared" si="50"/>
        <v>3.5</v>
      </c>
      <c r="AR137" s="1"/>
      <c r="AS137" s="2">
        <f t="shared" si="61"/>
        <v>84</v>
      </c>
      <c r="AT137" s="3">
        <f t="shared" si="62"/>
        <v>3.8180000000000001</v>
      </c>
      <c r="AU137" s="1"/>
      <c r="AV137">
        <v>5</v>
      </c>
      <c r="AW137">
        <v>2</v>
      </c>
      <c r="AX137" s="1"/>
      <c r="AZ137">
        <f t="shared" si="51"/>
        <v>2</v>
      </c>
      <c r="BA137" s="1"/>
      <c r="BB137">
        <f>LOOKUP(AV137,{1,2,3,4,5,6,11,15},{1,2,1,2,2,2,1,2})</f>
        <v>2</v>
      </c>
      <c r="BC137">
        <v>1</v>
      </c>
      <c r="BD137" s="3"/>
      <c r="BE137" s="2">
        <v>1</v>
      </c>
      <c r="BF137">
        <v>2</v>
      </c>
      <c r="BG137">
        <v>20</v>
      </c>
      <c r="BH137" s="13">
        <f t="shared" si="53"/>
        <v>1</v>
      </c>
      <c r="BI137">
        <v>75</v>
      </c>
      <c r="BJ137" s="13">
        <f t="shared" si="54"/>
        <v>3.75</v>
      </c>
      <c r="BK137">
        <f t="shared" si="55"/>
        <v>6.75</v>
      </c>
      <c r="BL137" s="13">
        <f t="shared" si="56"/>
        <v>2.25</v>
      </c>
      <c r="BM137" s="1"/>
    </row>
    <row r="138" spans="1:65" x14ac:dyDescent="0.3">
      <c r="A138" s="30">
        <v>188</v>
      </c>
      <c r="B138" s="67"/>
      <c r="C138">
        <v>5</v>
      </c>
      <c r="D138" s="67"/>
      <c r="E138" s="2">
        <v>1</v>
      </c>
      <c r="F138">
        <v>4</v>
      </c>
      <c r="G138">
        <v>5</v>
      </c>
      <c r="H138">
        <v>4</v>
      </c>
      <c r="I138">
        <v>2</v>
      </c>
      <c r="J138">
        <v>5</v>
      </c>
      <c r="K138">
        <v>2</v>
      </c>
      <c r="L138">
        <v>5</v>
      </c>
      <c r="M138">
        <v>3</v>
      </c>
      <c r="N138">
        <v>5</v>
      </c>
      <c r="O138">
        <v>5</v>
      </c>
      <c r="P138">
        <v>3</v>
      </c>
      <c r="Q138">
        <v>5</v>
      </c>
      <c r="R138">
        <v>4</v>
      </c>
      <c r="S138">
        <v>5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4</v>
      </c>
      <c r="AB138" s="1"/>
      <c r="AC138" s="2">
        <f t="shared" si="57"/>
        <v>30</v>
      </c>
      <c r="AD138" s="3">
        <f t="shared" si="58"/>
        <v>5</v>
      </c>
      <c r="AE138" s="1"/>
      <c r="AH138">
        <f t="shared" si="47"/>
        <v>30</v>
      </c>
      <c r="AI138">
        <f t="shared" si="48"/>
        <v>5</v>
      </c>
      <c r="AJ138" s="1"/>
      <c r="AK138" s="2">
        <f t="shared" si="59"/>
        <v>45</v>
      </c>
      <c r="AL138" s="3">
        <f t="shared" si="60"/>
        <v>2.8130000000000002</v>
      </c>
      <c r="AM138" s="1"/>
      <c r="AP138">
        <f t="shared" si="49"/>
        <v>45</v>
      </c>
      <c r="AQ138">
        <f t="shared" si="50"/>
        <v>2.8130000000000002</v>
      </c>
      <c r="AR138" s="1"/>
      <c r="AS138" s="2">
        <f t="shared" si="61"/>
        <v>75</v>
      </c>
      <c r="AT138" s="3">
        <f t="shared" si="62"/>
        <v>3.4089999999999998</v>
      </c>
      <c r="AU138" s="1"/>
      <c r="AV138">
        <v>5</v>
      </c>
      <c r="AW138">
        <v>2</v>
      </c>
      <c r="AX138" s="1"/>
      <c r="AZ138">
        <f t="shared" si="51"/>
        <v>2</v>
      </c>
      <c r="BA138" s="1"/>
      <c r="BB138">
        <f>LOOKUP(AV138,{1,2,3,4,5,6,11,15},{1,2,1,2,2,2,1,2})</f>
        <v>2</v>
      </c>
      <c r="BC138">
        <v>1</v>
      </c>
      <c r="BD138" s="3"/>
      <c r="BE138" s="2">
        <v>3</v>
      </c>
      <c r="BF138">
        <v>7</v>
      </c>
      <c r="BG138">
        <v>10</v>
      </c>
      <c r="BH138" s="13">
        <f t="shared" si="53"/>
        <v>0.5</v>
      </c>
      <c r="BI138">
        <v>15</v>
      </c>
      <c r="BJ138" s="13">
        <f t="shared" si="54"/>
        <v>0.75</v>
      </c>
      <c r="BK138">
        <f t="shared" si="55"/>
        <v>3.25</v>
      </c>
      <c r="BL138" s="13">
        <f t="shared" si="56"/>
        <v>1.083</v>
      </c>
      <c r="BM138" s="1"/>
    </row>
    <row r="139" spans="1:65" x14ac:dyDescent="0.3">
      <c r="A139" s="30">
        <v>189</v>
      </c>
      <c r="B139" s="67"/>
      <c r="C139">
        <v>5</v>
      </c>
      <c r="D139" s="67"/>
      <c r="E139" s="2">
        <v>1</v>
      </c>
      <c r="F139">
        <v>3</v>
      </c>
      <c r="G139">
        <v>5</v>
      </c>
      <c r="H139">
        <v>3</v>
      </c>
      <c r="I139">
        <v>3</v>
      </c>
      <c r="J139">
        <v>3</v>
      </c>
      <c r="K139">
        <v>3</v>
      </c>
      <c r="L139">
        <v>5</v>
      </c>
      <c r="M139">
        <v>2</v>
      </c>
      <c r="N139">
        <v>4</v>
      </c>
      <c r="O139">
        <v>5</v>
      </c>
      <c r="P139">
        <v>2</v>
      </c>
      <c r="Q139">
        <v>5</v>
      </c>
      <c r="R139">
        <v>2</v>
      </c>
      <c r="S139">
        <v>3</v>
      </c>
      <c r="T139">
        <v>3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3</v>
      </c>
      <c r="AB139" s="1"/>
      <c r="AC139" s="2">
        <f t="shared" si="57"/>
        <v>27</v>
      </c>
      <c r="AD139" s="3">
        <f t="shared" si="58"/>
        <v>4.5</v>
      </c>
      <c r="AE139" s="1"/>
      <c r="AH139">
        <f t="shared" si="47"/>
        <v>27</v>
      </c>
      <c r="AI139">
        <f t="shared" si="48"/>
        <v>4.5</v>
      </c>
      <c r="AJ139" s="1"/>
      <c r="AK139" s="2">
        <f t="shared" si="59"/>
        <v>39</v>
      </c>
      <c r="AL139" s="3">
        <f t="shared" si="60"/>
        <v>2.4380000000000002</v>
      </c>
      <c r="AM139" s="1"/>
      <c r="AP139">
        <f t="shared" si="49"/>
        <v>39</v>
      </c>
      <c r="AQ139">
        <f t="shared" si="50"/>
        <v>2.4380000000000002</v>
      </c>
      <c r="AR139" s="1"/>
      <c r="AS139" s="2">
        <f t="shared" si="61"/>
        <v>66</v>
      </c>
      <c r="AT139" s="3">
        <f t="shared" si="62"/>
        <v>3</v>
      </c>
      <c r="AU139" s="1"/>
      <c r="AV139">
        <v>5</v>
      </c>
      <c r="AW139">
        <v>3</v>
      </c>
      <c r="AX139" s="1"/>
      <c r="AZ139">
        <f t="shared" si="51"/>
        <v>3</v>
      </c>
      <c r="BA139" s="1"/>
      <c r="BB139">
        <f>LOOKUP(AV139,{1,2,3,4,5,6,11,15},{1,2,1,2,2,2,1,2})</f>
        <v>2</v>
      </c>
      <c r="BC139">
        <v>1</v>
      </c>
      <c r="BD139" s="3"/>
      <c r="BE139" s="2">
        <v>1</v>
      </c>
      <c r="BF139">
        <v>10</v>
      </c>
      <c r="BG139">
        <v>5</v>
      </c>
      <c r="BH139" s="13">
        <f t="shared" si="53"/>
        <v>0.25</v>
      </c>
      <c r="BI139">
        <v>20</v>
      </c>
      <c r="BJ139" s="13">
        <f t="shared" si="54"/>
        <v>1</v>
      </c>
      <c r="BK139">
        <f t="shared" si="55"/>
        <v>4.25</v>
      </c>
      <c r="BL139" s="13">
        <f t="shared" si="56"/>
        <v>1.417</v>
      </c>
      <c r="BM139" s="1"/>
    </row>
    <row r="140" spans="1:65" x14ac:dyDescent="0.3">
      <c r="A140" s="30">
        <v>190</v>
      </c>
      <c r="B140" s="67"/>
      <c r="C140">
        <v>5</v>
      </c>
      <c r="D140" s="67"/>
      <c r="E140" s="2">
        <v>1</v>
      </c>
      <c r="F140">
        <v>4</v>
      </c>
      <c r="G140">
        <v>5</v>
      </c>
      <c r="H140">
        <v>3</v>
      </c>
      <c r="I140">
        <v>3</v>
      </c>
      <c r="J140">
        <v>4</v>
      </c>
      <c r="K140">
        <v>2</v>
      </c>
      <c r="L140">
        <v>5</v>
      </c>
      <c r="M140">
        <v>3</v>
      </c>
      <c r="N140">
        <v>5</v>
      </c>
      <c r="O140">
        <v>4</v>
      </c>
      <c r="P140">
        <v>2</v>
      </c>
      <c r="Q140">
        <v>5</v>
      </c>
      <c r="R140">
        <v>3</v>
      </c>
      <c r="S140">
        <v>4</v>
      </c>
      <c r="T140">
        <v>3</v>
      </c>
      <c r="U140">
        <v>2</v>
      </c>
      <c r="V140">
        <v>2</v>
      </c>
      <c r="W140">
        <v>4</v>
      </c>
      <c r="X140">
        <v>2</v>
      </c>
      <c r="Y140">
        <v>2</v>
      </c>
      <c r="Z140">
        <v>2</v>
      </c>
      <c r="AA140">
        <v>4</v>
      </c>
      <c r="AB140" s="1"/>
      <c r="AC140" s="2">
        <f t="shared" si="57"/>
        <v>28</v>
      </c>
      <c r="AD140" s="3">
        <f t="shared" si="58"/>
        <v>4.6669999999999998</v>
      </c>
      <c r="AE140" s="1"/>
      <c r="AH140">
        <f t="shared" si="47"/>
        <v>28</v>
      </c>
      <c r="AI140">
        <f t="shared" si="48"/>
        <v>4.6669999999999998</v>
      </c>
      <c r="AJ140" s="1"/>
      <c r="AK140" s="2">
        <f t="shared" si="59"/>
        <v>45</v>
      </c>
      <c r="AL140" s="3">
        <f t="shared" si="60"/>
        <v>2.8130000000000002</v>
      </c>
      <c r="AM140" s="1"/>
      <c r="AP140">
        <f t="shared" si="49"/>
        <v>45</v>
      </c>
      <c r="AQ140">
        <f t="shared" si="50"/>
        <v>2.8130000000000002</v>
      </c>
      <c r="AR140" s="1"/>
      <c r="AS140" s="2">
        <f t="shared" si="61"/>
        <v>73</v>
      </c>
      <c r="AT140" s="3">
        <f t="shared" si="62"/>
        <v>3.3180000000000001</v>
      </c>
      <c r="AU140" s="1"/>
      <c r="AV140">
        <v>5</v>
      </c>
      <c r="AW140">
        <v>2</v>
      </c>
      <c r="AX140" s="1"/>
      <c r="AZ140">
        <f t="shared" si="51"/>
        <v>2</v>
      </c>
      <c r="BA140" s="1"/>
      <c r="BB140">
        <f>LOOKUP(AV140,{1,2,3,4,5,6,11,15},{1,2,1,2,2,2,1,2})</f>
        <v>2</v>
      </c>
      <c r="BC140">
        <v>1</v>
      </c>
      <c r="BD140" s="3"/>
      <c r="BE140" s="2">
        <v>4</v>
      </c>
      <c r="BF140">
        <v>5</v>
      </c>
      <c r="BG140">
        <v>60</v>
      </c>
      <c r="BH140" s="13">
        <f t="shared" si="53"/>
        <v>3</v>
      </c>
      <c r="BI140">
        <v>30</v>
      </c>
      <c r="BJ140" s="13">
        <f t="shared" si="54"/>
        <v>1.5</v>
      </c>
      <c r="BK140">
        <f t="shared" si="55"/>
        <v>6.5</v>
      </c>
      <c r="BL140" s="13">
        <f t="shared" si="56"/>
        <v>2.1669999999999998</v>
      </c>
      <c r="BM140" s="1"/>
    </row>
    <row r="141" spans="1:65" x14ac:dyDescent="0.3">
      <c r="A141" s="30">
        <v>191</v>
      </c>
      <c r="B141" s="67"/>
      <c r="C141">
        <v>5</v>
      </c>
      <c r="D141" s="67"/>
      <c r="E141" s="2">
        <v>1</v>
      </c>
      <c r="F141">
        <v>4</v>
      </c>
      <c r="G141">
        <v>5</v>
      </c>
      <c r="H141">
        <v>3</v>
      </c>
      <c r="I141">
        <v>2</v>
      </c>
      <c r="J141">
        <v>4</v>
      </c>
      <c r="K141">
        <v>4</v>
      </c>
      <c r="L141">
        <v>5</v>
      </c>
      <c r="M141">
        <v>4</v>
      </c>
      <c r="N141">
        <v>5</v>
      </c>
      <c r="O141">
        <v>4</v>
      </c>
      <c r="P141">
        <v>3</v>
      </c>
      <c r="Q141">
        <v>5</v>
      </c>
      <c r="R141">
        <v>4</v>
      </c>
      <c r="S141">
        <v>4</v>
      </c>
      <c r="T141">
        <v>3</v>
      </c>
      <c r="U141">
        <v>2</v>
      </c>
      <c r="V141">
        <v>2</v>
      </c>
      <c r="W141">
        <v>3</v>
      </c>
      <c r="X141">
        <v>4</v>
      </c>
      <c r="Y141">
        <v>3</v>
      </c>
      <c r="Z141">
        <v>1</v>
      </c>
      <c r="AA141">
        <v>4</v>
      </c>
      <c r="AB141" s="1"/>
      <c r="AC141" s="2">
        <f t="shared" si="57"/>
        <v>28</v>
      </c>
      <c r="AD141" s="3">
        <f t="shared" si="58"/>
        <v>4.6669999999999998</v>
      </c>
      <c r="AE141" s="1"/>
      <c r="AH141">
        <f t="shared" si="47"/>
        <v>28</v>
      </c>
      <c r="AI141">
        <f t="shared" si="48"/>
        <v>4.6669999999999998</v>
      </c>
      <c r="AJ141" s="1"/>
      <c r="AK141" s="2">
        <f t="shared" si="59"/>
        <v>50</v>
      </c>
      <c r="AL141" s="3">
        <f t="shared" si="60"/>
        <v>3.125</v>
      </c>
      <c r="AM141" s="1"/>
      <c r="AP141">
        <f t="shared" si="49"/>
        <v>50</v>
      </c>
      <c r="AQ141">
        <f t="shared" si="50"/>
        <v>3.125</v>
      </c>
      <c r="AR141" s="1"/>
      <c r="AS141" s="2">
        <f t="shared" si="61"/>
        <v>78</v>
      </c>
      <c r="AT141" s="3">
        <f t="shared" si="62"/>
        <v>3.5449999999999999</v>
      </c>
      <c r="AU141" s="1"/>
      <c r="AV141">
        <v>5</v>
      </c>
      <c r="AW141">
        <v>4</v>
      </c>
      <c r="AX141" s="1"/>
      <c r="AZ141">
        <f t="shared" si="51"/>
        <v>4</v>
      </c>
      <c r="BA141" s="1"/>
      <c r="BB141">
        <f>LOOKUP(AV141,{1,2,3,4,5,6,11,15},{1,2,1,2,2,2,1,2})</f>
        <v>2</v>
      </c>
      <c r="BC141">
        <v>1</v>
      </c>
      <c r="BD141" s="3"/>
      <c r="BE141" s="2">
        <v>2</v>
      </c>
      <c r="BF141">
        <v>6</v>
      </c>
      <c r="BG141">
        <v>10</v>
      </c>
      <c r="BH141" s="13">
        <f t="shared" si="53"/>
        <v>0.5</v>
      </c>
      <c r="BI141">
        <v>10</v>
      </c>
      <c r="BJ141" s="13">
        <f t="shared" si="54"/>
        <v>0.5</v>
      </c>
      <c r="BK141">
        <f t="shared" si="55"/>
        <v>5</v>
      </c>
      <c r="BL141" s="13">
        <f t="shared" si="56"/>
        <v>1.667</v>
      </c>
      <c r="BM141" s="1"/>
    </row>
    <row r="142" spans="1:65" x14ac:dyDescent="0.3">
      <c r="A142" s="30">
        <v>15</v>
      </c>
      <c r="B142" s="67"/>
      <c r="C142">
        <v>6</v>
      </c>
      <c r="D142" s="67"/>
      <c r="E142" s="2">
        <v>1</v>
      </c>
      <c r="F142">
        <v>3</v>
      </c>
      <c r="G142">
        <v>5</v>
      </c>
      <c r="H142">
        <v>4</v>
      </c>
      <c r="I142">
        <v>2</v>
      </c>
      <c r="J142">
        <v>4</v>
      </c>
      <c r="K142">
        <v>1</v>
      </c>
      <c r="L142">
        <v>5</v>
      </c>
      <c r="M142">
        <v>3</v>
      </c>
      <c r="N142">
        <v>5</v>
      </c>
      <c r="O142">
        <v>4</v>
      </c>
      <c r="P142">
        <v>3</v>
      </c>
      <c r="Q142">
        <v>5</v>
      </c>
      <c r="R142">
        <v>3</v>
      </c>
      <c r="S142">
        <v>4</v>
      </c>
      <c r="T142">
        <v>2</v>
      </c>
      <c r="U142">
        <v>3</v>
      </c>
      <c r="V142">
        <v>3</v>
      </c>
      <c r="W142">
        <v>2</v>
      </c>
      <c r="X142">
        <v>1</v>
      </c>
      <c r="Y142">
        <v>1</v>
      </c>
      <c r="Z142">
        <v>1</v>
      </c>
      <c r="AA142">
        <v>4</v>
      </c>
      <c r="AB142" s="1"/>
      <c r="AC142" s="2">
        <f t="shared" si="57"/>
        <v>28</v>
      </c>
      <c r="AD142" s="3">
        <f t="shared" si="58"/>
        <v>4.6669999999999998</v>
      </c>
      <c r="AE142" s="1"/>
      <c r="AH142">
        <f t="shared" si="47"/>
        <v>28</v>
      </c>
      <c r="AI142">
        <f t="shared" si="48"/>
        <v>4.6669999999999998</v>
      </c>
      <c r="AJ142" s="1"/>
      <c r="AK142" s="2">
        <f t="shared" si="59"/>
        <v>40</v>
      </c>
      <c r="AL142" s="3">
        <f t="shared" si="60"/>
        <v>2.5</v>
      </c>
      <c r="AM142" s="1"/>
      <c r="AP142">
        <f t="shared" si="49"/>
        <v>40</v>
      </c>
      <c r="AQ142">
        <f t="shared" si="50"/>
        <v>2.5</v>
      </c>
      <c r="AR142" s="1"/>
      <c r="AS142" s="2">
        <f t="shared" si="61"/>
        <v>68</v>
      </c>
      <c r="AT142" s="3">
        <f t="shared" si="62"/>
        <v>3.0910000000000002</v>
      </c>
      <c r="AU142" s="1"/>
      <c r="AV142">
        <v>6</v>
      </c>
      <c r="AW142">
        <v>3</v>
      </c>
      <c r="AX142" s="1"/>
      <c r="AZ142">
        <f t="shared" si="51"/>
        <v>3</v>
      </c>
      <c r="BA142" s="1"/>
      <c r="BB142">
        <f>LOOKUP(AV142,{1,2,3,4,5,6,11,15},{1,2,1,2,2,2,1,2})</f>
        <v>2</v>
      </c>
      <c r="BC142">
        <v>2</v>
      </c>
      <c r="BD142" s="3"/>
      <c r="BE142" s="32" t="s">
        <v>668</v>
      </c>
      <c r="BF142" s="31" t="s">
        <v>668</v>
      </c>
      <c r="BG142" s="31" t="s">
        <v>668</v>
      </c>
      <c r="BH142" s="49" t="s">
        <v>668</v>
      </c>
      <c r="BI142" s="31" t="s">
        <v>668</v>
      </c>
      <c r="BJ142" s="49" t="s">
        <v>668</v>
      </c>
      <c r="BK142" s="31" t="s">
        <v>668</v>
      </c>
      <c r="BL142" s="49" t="s">
        <v>668</v>
      </c>
      <c r="BM142" s="1"/>
    </row>
    <row r="143" spans="1:65" x14ac:dyDescent="0.3">
      <c r="A143" s="30">
        <v>17</v>
      </c>
      <c r="B143" s="67"/>
      <c r="C143">
        <v>6</v>
      </c>
      <c r="D143" s="67"/>
      <c r="E143" s="2">
        <v>1</v>
      </c>
      <c r="F143">
        <v>4</v>
      </c>
      <c r="G143">
        <v>5</v>
      </c>
      <c r="H143">
        <v>4</v>
      </c>
      <c r="I143">
        <v>3</v>
      </c>
      <c r="J143">
        <v>4</v>
      </c>
      <c r="K143">
        <v>1</v>
      </c>
      <c r="L143">
        <v>5</v>
      </c>
      <c r="M143">
        <v>3</v>
      </c>
      <c r="N143">
        <v>5</v>
      </c>
      <c r="O143">
        <v>5</v>
      </c>
      <c r="P143">
        <v>3</v>
      </c>
      <c r="Q143">
        <v>5</v>
      </c>
      <c r="R143">
        <v>3</v>
      </c>
      <c r="S143">
        <v>4</v>
      </c>
      <c r="T143">
        <v>4</v>
      </c>
      <c r="U143">
        <v>4</v>
      </c>
      <c r="V143">
        <v>3</v>
      </c>
      <c r="W143">
        <v>4</v>
      </c>
      <c r="X143">
        <v>2</v>
      </c>
      <c r="Y143">
        <v>2</v>
      </c>
      <c r="Z143">
        <v>2</v>
      </c>
      <c r="AA143">
        <v>4</v>
      </c>
      <c r="AB143" s="1"/>
      <c r="AC143" s="2">
        <f t="shared" si="57"/>
        <v>29</v>
      </c>
      <c r="AD143" s="3">
        <f t="shared" si="58"/>
        <v>4.8330000000000002</v>
      </c>
      <c r="AE143" s="1"/>
      <c r="AH143">
        <f t="shared" si="47"/>
        <v>29</v>
      </c>
      <c r="AI143">
        <f t="shared" si="48"/>
        <v>4.8330000000000002</v>
      </c>
      <c r="AJ143" s="1"/>
      <c r="AK143" s="2">
        <f t="shared" si="59"/>
        <v>50</v>
      </c>
      <c r="AL143" s="3">
        <f t="shared" si="60"/>
        <v>3.125</v>
      </c>
      <c r="AM143" s="1"/>
      <c r="AP143">
        <f t="shared" si="49"/>
        <v>50</v>
      </c>
      <c r="AQ143">
        <f t="shared" si="50"/>
        <v>3.125</v>
      </c>
      <c r="AR143" s="1"/>
      <c r="AS143" s="2">
        <f t="shared" si="61"/>
        <v>79</v>
      </c>
      <c r="AT143" s="3">
        <f t="shared" si="62"/>
        <v>3.5910000000000002</v>
      </c>
      <c r="AU143" s="1"/>
      <c r="AV143">
        <v>6</v>
      </c>
      <c r="AW143">
        <v>3</v>
      </c>
      <c r="AX143" s="1"/>
      <c r="AZ143">
        <f t="shared" si="51"/>
        <v>3</v>
      </c>
      <c r="BA143" s="1"/>
      <c r="BB143">
        <f>LOOKUP(AV143,{1,2,3,4,5,6,11,15},{1,2,1,2,2,2,1,2})</f>
        <v>2</v>
      </c>
      <c r="BC143">
        <v>2</v>
      </c>
      <c r="BD143" s="3"/>
      <c r="BE143" s="32" t="s">
        <v>668</v>
      </c>
      <c r="BF143" s="31" t="s">
        <v>668</v>
      </c>
      <c r="BG143" s="31" t="s">
        <v>668</v>
      </c>
      <c r="BH143" s="49" t="s">
        <v>668</v>
      </c>
      <c r="BI143" s="31" t="s">
        <v>668</v>
      </c>
      <c r="BJ143" s="49" t="s">
        <v>668</v>
      </c>
      <c r="BK143" s="31" t="s">
        <v>668</v>
      </c>
      <c r="BL143" s="49" t="s">
        <v>668</v>
      </c>
      <c r="BM143" s="1"/>
    </row>
    <row r="144" spans="1:65" x14ac:dyDescent="0.3">
      <c r="A144" s="30">
        <v>18</v>
      </c>
      <c r="B144" s="67"/>
      <c r="C144">
        <v>6</v>
      </c>
      <c r="D144" s="67"/>
      <c r="E144" s="2">
        <v>1</v>
      </c>
      <c r="F144">
        <v>4</v>
      </c>
      <c r="G144">
        <v>5</v>
      </c>
      <c r="H144">
        <v>3</v>
      </c>
      <c r="I144">
        <v>3</v>
      </c>
      <c r="J144">
        <v>5</v>
      </c>
      <c r="K144">
        <v>1</v>
      </c>
      <c r="L144">
        <v>5</v>
      </c>
      <c r="M144">
        <v>4</v>
      </c>
      <c r="N144">
        <v>5</v>
      </c>
      <c r="O144">
        <v>5</v>
      </c>
      <c r="P144">
        <v>2</v>
      </c>
      <c r="Q144">
        <v>5</v>
      </c>
      <c r="R144">
        <v>3</v>
      </c>
      <c r="S144">
        <v>4</v>
      </c>
      <c r="T144">
        <v>5</v>
      </c>
      <c r="U144">
        <v>2</v>
      </c>
      <c r="V144">
        <v>2</v>
      </c>
      <c r="W144">
        <v>3</v>
      </c>
      <c r="X144">
        <v>1</v>
      </c>
      <c r="Y144">
        <v>3</v>
      </c>
      <c r="Z144">
        <v>2</v>
      </c>
      <c r="AA144">
        <v>4</v>
      </c>
      <c r="AB144" s="1"/>
      <c r="AC144" s="2">
        <f t="shared" si="57"/>
        <v>30</v>
      </c>
      <c r="AD144" s="3">
        <f t="shared" si="58"/>
        <v>5</v>
      </c>
      <c r="AE144" s="1"/>
      <c r="AH144">
        <f t="shared" si="47"/>
        <v>30</v>
      </c>
      <c r="AI144">
        <f t="shared" si="48"/>
        <v>5</v>
      </c>
      <c r="AJ144" s="1"/>
      <c r="AK144" s="2">
        <f t="shared" si="59"/>
        <v>46</v>
      </c>
      <c r="AL144" s="3">
        <f t="shared" si="60"/>
        <v>2.875</v>
      </c>
      <c r="AM144" s="1"/>
      <c r="AP144">
        <f t="shared" si="49"/>
        <v>46</v>
      </c>
      <c r="AQ144">
        <f t="shared" si="50"/>
        <v>2.875</v>
      </c>
      <c r="AR144" s="1"/>
      <c r="AS144" s="2">
        <f t="shared" si="61"/>
        <v>76</v>
      </c>
      <c r="AT144" s="3">
        <f t="shared" si="62"/>
        <v>3.4550000000000001</v>
      </c>
      <c r="AU144" s="1"/>
      <c r="AV144">
        <v>6</v>
      </c>
      <c r="AW144">
        <v>2</v>
      </c>
      <c r="AX144" s="1"/>
      <c r="AZ144">
        <f t="shared" si="51"/>
        <v>2</v>
      </c>
      <c r="BA144" s="1"/>
      <c r="BB144">
        <f>LOOKUP(AV144,{1,2,3,4,5,6,11,15},{1,2,1,2,2,2,1,2})</f>
        <v>2</v>
      </c>
      <c r="BC144">
        <v>2</v>
      </c>
      <c r="BD144" s="3"/>
      <c r="BE144" s="32" t="s">
        <v>668</v>
      </c>
      <c r="BF144" s="31" t="s">
        <v>668</v>
      </c>
      <c r="BG144" s="31" t="s">
        <v>668</v>
      </c>
      <c r="BH144" s="49" t="s">
        <v>668</v>
      </c>
      <c r="BI144" s="31" t="s">
        <v>668</v>
      </c>
      <c r="BJ144" s="49" t="s">
        <v>668</v>
      </c>
      <c r="BK144" s="31" t="s">
        <v>668</v>
      </c>
      <c r="BL144" s="49" t="s">
        <v>668</v>
      </c>
      <c r="BM144" s="1"/>
    </row>
    <row r="145" spans="1:65" x14ac:dyDescent="0.3">
      <c r="A145" s="30">
        <v>19</v>
      </c>
      <c r="B145" s="67"/>
      <c r="C145">
        <v>6</v>
      </c>
      <c r="D145" s="67"/>
      <c r="E145" s="2">
        <v>1</v>
      </c>
      <c r="F145">
        <v>3</v>
      </c>
      <c r="G145">
        <v>4</v>
      </c>
      <c r="H145">
        <v>4</v>
      </c>
      <c r="I145">
        <v>2</v>
      </c>
      <c r="J145">
        <v>4</v>
      </c>
      <c r="K145">
        <v>1</v>
      </c>
      <c r="L145">
        <v>5</v>
      </c>
      <c r="M145">
        <v>3</v>
      </c>
      <c r="N145">
        <v>4</v>
      </c>
      <c r="O145">
        <v>5</v>
      </c>
      <c r="P145">
        <v>3</v>
      </c>
      <c r="Q145">
        <v>5</v>
      </c>
      <c r="R145">
        <v>1</v>
      </c>
      <c r="S145">
        <v>1</v>
      </c>
      <c r="T145">
        <v>4</v>
      </c>
      <c r="U145">
        <v>3</v>
      </c>
      <c r="V145">
        <v>3</v>
      </c>
      <c r="W145">
        <v>2</v>
      </c>
      <c r="X145">
        <v>1</v>
      </c>
      <c r="Y145">
        <v>1</v>
      </c>
      <c r="Z145">
        <v>1</v>
      </c>
      <c r="AA145">
        <v>2</v>
      </c>
      <c r="AB145" s="1"/>
      <c r="AC145" s="2">
        <f t="shared" si="57"/>
        <v>27</v>
      </c>
      <c r="AD145" s="3">
        <f t="shared" si="58"/>
        <v>4.5</v>
      </c>
      <c r="AE145" s="1"/>
      <c r="AH145">
        <f t="shared" si="47"/>
        <v>27</v>
      </c>
      <c r="AI145">
        <f t="shared" si="48"/>
        <v>4.5</v>
      </c>
      <c r="AJ145" s="1"/>
      <c r="AK145" s="2">
        <f t="shared" si="59"/>
        <v>35</v>
      </c>
      <c r="AL145" s="3">
        <f t="shared" si="60"/>
        <v>2.1880000000000002</v>
      </c>
      <c r="AM145" s="1"/>
      <c r="AP145">
        <f t="shared" si="49"/>
        <v>35</v>
      </c>
      <c r="AQ145">
        <f t="shared" si="50"/>
        <v>2.1880000000000002</v>
      </c>
      <c r="AR145" s="1"/>
      <c r="AS145" s="2">
        <f t="shared" si="61"/>
        <v>62</v>
      </c>
      <c r="AT145" s="3">
        <f t="shared" si="62"/>
        <v>2.8180000000000001</v>
      </c>
      <c r="AU145" s="1"/>
      <c r="AV145">
        <v>6</v>
      </c>
      <c r="AW145">
        <v>3</v>
      </c>
      <c r="AX145" s="1"/>
      <c r="AZ145">
        <f t="shared" si="51"/>
        <v>3</v>
      </c>
      <c r="BA145" s="1"/>
      <c r="BB145">
        <f>LOOKUP(AV145,{1,2,3,4,5,6,11,15},{1,2,1,2,2,2,1,2})</f>
        <v>2</v>
      </c>
      <c r="BC145">
        <v>2</v>
      </c>
      <c r="BD145" s="3"/>
      <c r="BE145" s="32" t="s">
        <v>668</v>
      </c>
      <c r="BF145" s="31" t="s">
        <v>668</v>
      </c>
      <c r="BG145" s="31" t="s">
        <v>668</v>
      </c>
      <c r="BH145" s="49" t="s">
        <v>668</v>
      </c>
      <c r="BI145" s="31" t="s">
        <v>668</v>
      </c>
      <c r="BJ145" s="49" t="s">
        <v>668</v>
      </c>
      <c r="BK145" s="31" t="s">
        <v>668</v>
      </c>
      <c r="BL145" s="49" t="s">
        <v>668</v>
      </c>
      <c r="BM145" s="1"/>
    </row>
    <row r="146" spans="1:65" x14ac:dyDescent="0.3">
      <c r="A146" s="30">
        <v>20</v>
      </c>
      <c r="B146" s="67"/>
      <c r="C146">
        <v>6</v>
      </c>
      <c r="D146" s="67"/>
      <c r="E146" s="2">
        <v>1</v>
      </c>
      <c r="F146">
        <v>3</v>
      </c>
      <c r="G146">
        <v>5</v>
      </c>
      <c r="H146">
        <v>3</v>
      </c>
      <c r="I146">
        <v>2</v>
      </c>
      <c r="J146">
        <v>3</v>
      </c>
      <c r="K146">
        <v>1</v>
      </c>
      <c r="L146">
        <v>5</v>
      </c>
      <c r="M146">
        <v>3</v>
      </c>
      <c r="N146">
        <v>5</v>
      </c>
      <c r="O146">
        <v>5</v>
      </c>
      <c r="P146">
        <v>5</v>
      </c>
      <c r="Q146">
        <v>5</v>
      </c>
      <c r="R146">
        <v>2</v>
      </c>
      <c r="S146">
        <v>4</v>
      </c>
      <c r="T146">
        <v>4</v>
      </c>
      <c r="U146">
        <v>2</v>
      </c>
      <c r="V146">
        <v>2</v>
      </c>
      <c r="W146">
        <v>3</v>
      </c>
      <c r="X146">
        <v>1</v>
      </c>
      <c r="Y146">
        <v>1</v>
      </c>
      <c r="Z146">
        <v>2</v>
      </c>
      <c r="AA146">
        <v>5</v>
      </c>
      <c r="AB146" s="1"/>
      <c r="AC146" s="2">
        <f t="shared" si="57"/>
        <v>28</v>
      </c>
      <c r="AD146" s="3">
        <f t="shared" si="58"/>
        <v>4.6669999999999998</v>
      </c>
      <c r="AE146" s="1"/>
      <c r="AH146">
        <f t="shared" si="47"/>
        <v>28</v>
      </c>
      <c r="AI146">
        <f t="shared" si="48"/>
        <v>4.6669999999999998</v>
      </c>
      <c r="AJ146" s="1"/>
      <c r="AK146" s="2">
        <f t="shared" si="59"/>
        <v>43</v>
      </c>
      <c r="AL146" s="3">
        <f t="shared" si="60"/>
        <v>2.6880000000000002</v>
      </c>
      <c r="AM146" s="1"/>
      <c r="AP146">
        <f t="shared" si="49"/>
        <v>43</v>
      </c>
      <c r="AQ146">
        <f t="shared" si="50"/>
        <v>2.6880000000000002</v>
      </c>
      <c r="AR146" s="1"/>
      <c r="AS146" s="2">
        <f t="shared" si="61"/>
        <v>71</v>
      </c>
      <c r="AT146" s="3">
        <f t="shared" si="62"/>
        <v>3.2269999999999999</v>
      </c>
      <c r="AU146" s="1"/>
      <c r="AV146">
        <v>6</v>
      </c>
      <c r="AW146">
        <v>5</v>
      </c>
      <c r="AX146" s="1"/>
      <c r="AZ146">
        <f t="shared" si="51"/>
        <v>5</v>
      </c>
      <c r="BA146" s="1"/>
      <c r="BB146">
        <f>LOOKUP(AV146,{1,2,3,4,5,6,11,15},{1,2,1,2,2,2,1,2})</f>
        <v>2</v>
      </c>
      <c r="BC146">
        <v>2</v>
      </c>
      <c r="BD146" s="3"/>
      <c r="BE146" s="32" t="s">
        <v>668</v>
      </c>
      <c r="BF146" s="31" t="s">
        <v>668</v>
      </c>
      <c r="BG146" s="31" t="s">
        <v>668</v>
      </c>
      <c r="BH146" s="49" t="s">
        <v>668</v>
      </c>
      <c r="BI146" s="31" t="s">
        <v>668</v>
      </c>
      <c r="BJ146" s="49" t="s">
        <v>668</v>
      </c>
      <c r="BK146" s="31" t="s">
        <v>668</v>
      </c>
      <c r="BL146" s="49" t="s">
        <v>668</v>
      </c>
      <c r="BM146" s="1"/>
    </row>
    <row r="147" spans="1:65" x14ac:dyDescent="0.3">
      <c r="A147" s="30">
        <v>21</v>
      </c>
      <c r="B147" s="67"/>
      <c r="C147">
        <v>6</v>
      </c>
      <c r="D147" s="67"/>
      <c r="E147" s="2">
        <v>1</v>
      </c>
      <c r="F147">
        <v>2</v>
      </c>
      <c r="G147">
        <v>5</v>
      </c>
      <c r="H147">
        <v>4</v>
      </c>
      <c r="I147">
        <v>2</v>
      </c>
      <c r="J147">
        <v>4</v>
      </c>
      <c r="K147">
        <v>2</v>
      </c>
      <c r="L147">
        <v>5</v>
      </c>
      <c r="M147">
        <v>4</v>
      </c>
      <c r="N147">
        <v>4</v>
      </c>
      <c r="O147">
        <v>5</v>
      </c>
      <c r="P147">
        <v>2</v>
      </c>
      <c r="Q147">
        <v>5</v>
      </c>
      <c r="R147">
        <v>2</v>
      </c>
      <c r="S147">
        <v>5</v>
      </c>
      <c r="T147">
        <v>2</v>
      </c>
      <c r="U147">
        <v>2</v>
      </c>
      <c r="V147">
        <v>2</v>
      </c>
      <c r="W147">
        <v>3</v>
      </c>
      <c r="X147">
        <v>2</v>
      </c>
      <c r="Y147">
        <v>2</v>
      </c>
      <c r="Z147">
        <v>2</v>
      </c>
      <c r="AA147">
        <v>5</v>
      </c>
      <c r="AB147" s="1"/>
      <c r="AC147" s="2">
        <f t="shared" si="57"/>
        <v>28</v>
      </c>
      <c r="AD147" s="3">
        <f t="shared" si="58"/>
        <v>4.6669999999999998</v>
      </c>
      <c r="AE147" s="1"/>
      <c r="AH147">
        <f t="shared" si="47"/>
        <v>28</v>
      </c>
      <c r="AI147">
        <f t="shared" si="48"/>
        <v>4.6669999999999998</v>
      </c>
      <c r="AJ147" s="1"/>
      <c r="AK147" s="2">
        <f t="shared" si="59"/>
        <v>43</v>
      </c>
      <c r="AL147" s="3">
        <f t="shared" si="60"/>
        <v>2.6880000000000002</v>
      </c>
      <c r="AM147" s="1"/>
      <c r="AP147">
        <f t="shared" si="49"/>
        <v>43</v>
      </c>
      <c r="AQ147">
        <f t="shared" si="50"/>
        <v>2.6880000000000002</v>
      </c>
      <c r="AR147" s="1"/>
      <c r="AS147" s="2">
        <f t="shared" si="61"/>
        <v>71</v>
      </c>
      <c r="AT147" s="3">
        <f t="shared" si="62"/>
        <v>3.2269999999999999</v>
      </c>
      <c r="AU147" s="1"/>
      <c r="AV147">
        <v>6</v>
      </c>
      <c r="AW147">
        <v>2</v>
      </c>
      <c r="AX147" s="1"/>
      <c r="AZ147">
        <f t="shared" si="51"/>
        <v>2</v>
      </c>
      <c r="BA147" s="1"/>
      <c r="BB147">
        <f>LOOKUP(AV147,{1,2,3,4,5,6,11,15},{1,2,1,2,2,2,1,2})</f>
        <v>2</v>
      </c>
      <c r="BC147">
        <v>2</v>
      </c>
      <c r="BD147" s="3"/>
      <c r="BE147" s="32" t="s">
        <v>668</v>
      </c>
      <c r="BF147" s="31" t="s">
        <v>668</v>
      </c>
      <c r="BG147" s="31" t="s">
        <v>668</v>
      </c>
      <c r="BH147" s="49" t="s">
        <v>668</v>
      </c>
      <c r="BI147" s="31" t="s">
        <v>668</v>
      </c>
      <c r="BJ147" s="49" t="s">
        <v>668</v>
      </c>
      <c r="BK147" s="31" t="s">
        <v>668</v>
      </c>
      <c r="BL147" s="49" t="s">
        <v>668</v>
      </c>
      <c r="BM147" s="1"/>
    </row>
    <row r="148" spans="1:65" x14ac:dyDescent="0.3">
      <c r="A148" s="30">
        <v>22</v>
      </c>
      <c r="B148" s="67"/>
      <c r="C148">
        <v>6</v>
      </c>
      <c r="D148" s="67"/>
      <c r="E148" s="2">
        <v>1</v>
      </c>
      <c r="F148">
        <v>3</v>
      </c>
      <c r="G148">
        <v>5</v>
      </c>
      <c r="H148">
        <v>3</v>
      </c>
      <c r="I148">
        <v>3</v>
      </c>
      <c r="J148">
        <v>4</v>
      </c>
      <c r="K148">
        <v>1</v>
      </c>
      <c r="L148">
        <v>5</v>
      </c>
      <c r="M148">
        <v>4</v>
      </c>
      <c r="N148">
        <v>4</v>
      </c>
      <c r="O148">
        <v>5</v>
      </c>
      <c r="P148">
        <v>4</v>
      </c>
      <c r="Q148">
        <v>4</v>
      </c>
      <c r="R148">
        <v>5</v>
      </c>
      <c r="S148">
        <v>4</v>
      </c>
      <c r="T148">
        <v>3</v>
      </c>
      <c r="U148">
        <v>3</v>
      </c>
      <c r="V148">
        <v>1</v>
      </c>
      <c r="W148">
        <v>1</v>
      </c>
      <c r="X148">
        <v>1</v>
      </c>
      <c r="Y148">
        <v>3</v>
      </c>
      <c r="Z148">
        <v>1</v>
      </c>
      <c r="AA148">
        <v>4</v>
      </c>
      <c r="AB148" s="1"/>
      <c r="AC148" s="2">
        <f t="shared" si="57"/>
        <v>27</v>
      </c>
      <c r="AD148" s="3">
        <f t="shared" si="58"/>
        <v>4.5</v>
      </c>
      <c r="AE148" s="1"/>
      <c r="AH148">
        <f t="shared" si="47"/>
        <v>27</v>
      </c>
      <c r="AI148">
        <f t="shared" si="48"/>
        <v>4.5</v>
      </c>
      <c r="AJ148" s="1"/>
      <c r="AK148" s="2">
        <f t="shared" si="59"/>
        <v>44</v>
      </c>
      <c r="AL148" s="3">
        <f t="shared" si="60"/>
        <v>2.75</v>
      </c>
      <c r="AM148" s="1"/>
      <c r="AP148">
        <f t="shared" si="49"/>
        <v>44</v>
      </c>
      <c r="AQ148">
        <f t="shared" si="50"/>
        <v>2.75</v>
      </c>
      <c r="AR148" s="1"/>
      <c r="AS148" s="2">
        <f t="shared" si="61"/>
        <v>71</v>
      </c>
      <c r="AT148" s="3">
        <f t="shared" si="62"/>
        <v>3.2269999999999999</v>
      </c>
      <c r="AU148" s="1"/>
      <c r="AV148">
        <v>6</v>
      </c>
      <c r="AW148">
        <v>4</v>
      </c>
      <c r="AX148" s="1"/>
      <c r="AZ148">
        <f t="shared" si="51"/>
        <v>4</v>
      </c>
      <c r="BA148" s="1"/>
      <c r="BB148">
        <f>LOOKUP(AV148,{1,2,3,4,5,6,11,15},{1,2,1,2,2,2,1,2})</f>
        <v>2</v>
      </c>
      <c r="BC148">
        <v>2</v>
      </c>
      <c r="BD148" s="3"/>
      <c r="BE148" s="32" t="s">
        <v>668</v>
      </c>
      <c r="BF148" s="31" t="s">
        <v>668</v>
      </c>
      <c r="BG148" s="31" t="s">
        <v>668</v>
      </c>
      <c r="BH148" s="49" t="s">
        <v>668</v>
      </c>
      <c r="BI148" s="31" t="s">
        <v>668</v>
      </c>
      <c r="BJ148" s="49" t="s">
        <v>668</v>
      </c>
      <c r="BK148" s="31" t="s">
        <v>668</v>
      </c>
      <c r="BL148" s="49" t="s">
        <v>668</v>
      </c>
      <c r="BM148" s="1"/>
    </row>
    <row r="149" spans="1:65" x14ac:dyDescent="0.3">
      <c r="A149" s="30">
        <v>23</v>
      </c>
      <c r="B149" s="67"/>
      <c r="C149">
        <v>6</v>
      </c>
      <c r="D149" s="67"/>
      <c r="E149" s="2">
        <v>1</v>
      </c>
      <c r="F149">
        <v>3</v>
      </c>
      <c r="G149">
        <v>4</v>
      </c>
      <c r="H149">
        <v>3</v>
      </c>
      <c r="I149">
        <v>2</v>
      </c>
      <c r="J149">
        <v>4</v>
      </c>
      <c r="K149">
        <v>2</v>
      </c>
      <c r="L149">
        <v>5</v>
      </c>
      <c r="M149">
        <v>3</v>
      </c>
      <c r="N149">
        <v>4</v>
      </c>
      <c r="O149">
        <v>5</v>
      </c>
      <c r="P149">
        <v>3</v>
      </c>
      <c r="Q149">
        <v>5</v>
      </c>
      <c r="R149">
        <v>4</v>
      </c>
      <c r="S149">
        <v>4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4</v>
      </c>
      <c r="Z149">
        <v>2</v>
      </c>
      <c r="AA149">
        <v>4</v>
      </c>
      <c r="AB149" s="1"/>
      <c r="AC149" s="2">
        <f t="shared" si="57"/>
        <v>27</v>
      </c>
      <c r="AD149" s="3">
        <f t="shared" si="58"/>
        <v>4.5</v>
      </c>
      <c r="AE149" s="1"/>
      <c r="AH149">
        <f t="shared" si="47"/>
        <v>27</v>
      </c>
      <c r="AI149">
        <f t="shared" si="48"/>
        <v>4.5</v>
      </c>
      <c r="AJ149" s="1"/>
      <c r="AK149" s="2">
        <f t="shared" si="59"/>
        <v>44</v>
      </c>
      <c r="AL149" s="3">
        <f t="shared" si="60"/>
        <v>2.75</v>
      </c>
      <c r="AM149" s="1"/>
      <c r="AP149">
        <f t="shared" si="49"/>
        <v>44</v>
      </c>
      <c r="AQ149">
        <f t="shared" si="50"/>
        <v>2.75</v>
      </c>
      <c r="AR149" s="1"/>
      <c r="AS149" s="2">
        <f t="shared" si="61"/>
        <v>71</v>
      </c>
      <c r="AT149" s="3">
        <f t="shared" si="62"/>
        <v>3.2269999999999999</v>
      </c>
      <c r="AU149" s="1"/>
      <c r="AV149">
        <v>6</v>
      </c>
      <c r="AW149">
        <v>3</v>
      </c>
      <c r="AX149" s="1"/>
      <c r="AZ149">
        <f t="shared" si="51"/>
        <v>3</v>
      </c>
      <c r="BA149" s="1"/>
      <c r="BB149">
        <f>LOOKUP(AV149,{1,2,3,4,5,6,11,15},{1,2,1,2,2,2,1,2})</f>
        <v>2</v>
      </c>
      <c r="BC149">
        <v>2</v>
      </c>
      <c r="BD149" s="3"/>
      <c r="BE149" s="32" t="s">
        <v>668</v>
      </c>
      <c r="BF149" s="31" t="s">
        <v>668</v>
      </c>
      <c r="BG149" s="31" t="s">
        <v>668</v>
      </c>
      <c r="BH149" s="49" t="s">
        <v>668</v>
      </c>
      <c r="BI149" s="31" t="s">
        <v>668</v>
      </c>
      <c r="BJ149" s="49" t="s">
        <v>668</v>
      </c>
      <c r="BK149" s="31" t="s">
        <v>668</v>
      </c>
      <c r="BL149" s="49" t="s">
        <v>668</v>
      </c>
      <c r="BM149" s="1"/>
    </row>
    <row r="150" spans="1:65" x14ac:dyDescent="0.3">
      <c r="A150" s="30">
        <v>28</v>
      </c>
      <c r="B150" s="67"/>
      <c r="C150">
        <v>6</v>
      </c>
      <c r="D150" s="67"/>
      <c r="E150" s="2">
        <v>1</v>
      </c>
      <c r="F150">
        <v>3</v>
      </c>
      <c r="G150">
        <v>5</v>
      </c>
      <c r="H150">
        <v>3</v>
      </c>
      <c r="I150">
        <v>2</v>
      </c>
      <c r="J150">
        <v>3</v>
      </c>
      <c r="K150">
        <v>2</v>
      </c>
      <c r="L150">
        <v>5</v>
      </c>
      <c r="M150">
        <v>3</v>
      </c>
      <c r="N150">
        <v>4</v>
      </c>
      <c r="O150">
        <v>5</v>
      </c>
      <c r="P150">
        <v>3</v>
      </c>
      <c r="Q150">
        <v>5</v>
      </c>
      <c r="R150">
        <v>3</v>
      </c>
      <c r="S150">
        <v>4</v>
      </c>
      <c r="T150">
        <v>3</v>
      </c>
      <c r="U150">
        <v>3</v>
      </c>
      <c r="V150">
        <v>3</v>
      </c>
      <c r="W150">
        <v>3</v>
      </c>
      <c r="X150">
        <v>2</v>
      </c>
      <c r="Y150">
        <v>3</v>
      </c>
      <c r="Z150">
        <v>2</v>
      </c>
      <c r="AA150">
        <v>3</v>
      </c>
      <c r="AB150" s="1"/>
      <c r="AC150" s="2">
        <f t="shared" si="57"/>
        <v>27</v>
      </c>
      <c r="AD150" s="3">
        <f t="shared" si="58"/>
        <v>4.5</v>
      </c>
      <c r="AE150" s="1"/>
      <c r="AH150">
        <f t="shared" si="47"/>
        <v>27</v>
      </c>
      <c r="AI150">
        <f t="shared" si="48"/>
        <v>4.5</v>
      </c>
      <c r="AJ150" s="1"/>
      <c r="AK150" s="2">
        <f t="shared" si="59"/>
        <v>45</v>
      </c>
      <c r="AL150" s="3">
        <f t="shared" si="60"/>
        <v>2.8130000000000002</v>
      </c>
      <c r="AM150" s="1"/>
      <c r="AP150">
        <f t="shared" si="49"/>
        <v>45</v>
      </c>
      <c r="AQ150">
        <f t="shared" si="50"/>
        <v>2.8130000000000002</v>
      </c>
      <c r="AR150" s="1"/>
      <c r="AS150" s="2">
        <f t="shared" si="61"/>
        <v>72</v>
      </c>
      <c r="AT150" s="3">
        <f t="shared" si="62"/>
        <v>3.2730000000000001</v>
      </c>
      <c r="AU150" s="1"/>
      <c r="AV150">
        <v>6</v>
      </c>
      <c r="AW150">
        <v>3</v>
      </c>
      <c r="AX150" s="1"/>
      <c r="AZ150">
        <f t="shared" si="51"/>
        <v>3</v>
      </c>
      <c r="BA150" s="1"/>
      <c r="BB150">
        <f>LOOKUP(AV150,{1,2,3,4,5,6,11,15},{1,2,1,2,2,2,1,2})</f>
        <v>2</v>
      </c>
      <c r="BC150">
        <v>2</v>
      </c>
      <c r="BD150" s="3"/>
      <c r="BE150" s="32" t="s">
        <v>668</v>
      </c>
      <c r="BF150" s="31" t="s">
        <v>668</v>
      </c>
      <c r="BG150" s="31" t="s">
        <v>668</v>
      </c>
      <c r="BH150" s="49" t="s">
        <v>668</v>
      </c>
      <c r="BI150" s="31" t="s">
        <v>668</v>
      </c>
      <c r="BJ150" s="49" t="s">
        <v>668</v>
      </c>
      <c r="BK150" s="31" t="s">
        <v>668</v>
      </c>
      <c r="BL150" s="49" t="s">
        <v>668</v>
      </c>
      <c r="BM150" s="1"/>
    </row>
    <row r="151" spans="1:65" x14ac:dyDescent="0.3">
      <c r="A151" s="30">
        <v>29</v>
      </c>
      <c r="B151" s="67"/>
      <c r="C151">
        <v>6</v>
      </c>
      <c r="D151" s="67"/>
      <c r="E151" s="2">
        <v>1</v>
      </c>
      <c r="F151">
        <v>3</v>
      </c>
      <c r="G151">
        <v>5</v>
      </c>
      <c r="H151">
        <v>3</v>
      </c>
      <c r="I151">
        <v>2</v>
      </c>
      <c r="J151">
        <v>2</v>
      </c>
      <c r="K151">
        <v>1</v>
      </c>
      <c r="L151">
        <v>5</v>
      </c>
      <c r="M151">
        <v>3</v>
      </c>
      <c r="N151">
        <v>4</v>
      </c>
      <c r="O151">
        <v>5</v>
      </c>
      <c r="P151">
        <v>3</v>
      </c>
      <c r="Q151">
        <v>4</v>
      </c>
      <c r="R151">
        <v>1</v>
      </c>
      <c r="S151">
        <v>3</v>
      </c>
      <c r="T151">
        <v>2</v>
      </c>
      <c r="U151">
        <v>3</v>
      </c>
      <c r="V151">
        <v>3</v>
      </c>
      <c r="W151">
        <v>4</v>
      </c>
      <c r="X151">
        <v>1</v>
      </c>
      <c r="Y151">
        <v>1</v>
      </c>
      <c r="Z151">
        <v>1</v>
      </c>
      <c r="AA151">
        <v>3</v>
      </c>
      <c r="AB151" s="1"/>
      <c r="AC151" s="2">
        <f t="shared" si="57"/>
        <v>25</v>
      </c>
      <c r="AD151" s="3">
        <f t="shared" si="58"/>
        <v>4.1669999999999998</v>
      </c>
      <c r="AE151" s="1"/>
      <c r="AH151">
        <f t="shared" si="47"/>
        <v>25</v>
      </c>
      <c r="AI151">
        <f t="shared" si="48"/>
        <v>4.1669999999999998</v>
      </c>
      <c r="AJ151" s="1"/>
      <c r="AK151" s="2">
        <f t="shared" si="59"/>
        <v>37</v>
      </c>
      <c r="AL151" s="3">
        <f t="shared" si="60"/>
        <v>2.3130000000000002</v>
      </c>
      <c r="AM151" s="1"/>
      <c r="AP151">
        <f t="shared" si="49"/>
        <v>37</v>
      </c>
      <c r="AQ151">
        <f t="shared" si="50"/>
        <v>2.3130000000000002</v>
      </c>
      <c r="AR151" s="1"/>
      <c r="AS151" s="2">
        <f t="shared" si="61"/>
        <v>62</v>
      </c>
      <c r="AT151" s="3">
        <f t="shared" si="62"/>
        <v>2.8180000000000001</v>
      </c>
      <c r="AU151" s="1"/>
      <c r="AV151">
        <v>6</v>
      </c>
      <c r="AW151">
        <v>3</v>
      </c>
      <c r="AX151" s="1"/>
      <c r="AZ151">
        <f t="shared" si="51"/>
        <v>3</v>
      </c>
      <c r="BA151" s="1"/>
      <c r="BB151">
        <f>LOOKUP(AV151,{1,2,3,4,5,6,11,15},{1,2,1,2,2,2,1,2})</f>
        <v>2</v>
      </c>
      <c r="BC151">
        <v>2</v>
      </c>
      <c r="BD151" s="3"/>
      <c r="BE151" s="32" t="s">
        <v>668</v>
      </c>
      <c r="BF151" s="31" t="s">
        <v>668</v>
      </c>
      <c r="BG151" s="31" t="s">
        <v>668</v>
      </c>
      <c r="BH151" s="49" t="s">
        <v>668</v>
      </c>
      <c r="BI151" s="31" t="s">
        <v>668</v>
      </c>
      <c r="BJ151" s="49" t="s">
        <v>668</v>
      </c>
      <c r="BK151" s="31" t="s">
        <v>668</v>
      </c>
      <c r="BL151" s="49" t="s">
        <v>668</v>
      </c>
      <c r="BM151" s="1"/>
    </row>
    <row r="152" spans="1:65" x14ac:dyDescent="0.3">
      <c r="A152" s="30">
        <v>30</v>
      </c>
      <c r="B152" s="67"/>
      <c r="C152">
        <v>6</v>
      </c>
      <c r="D152" s="67"/>
      <c r="E152" s="2">
        <v>1</v>
      </c>
      <c r="F152">
        <v>3</v>
      </c>
      <c r="G152">
        <v>5</v>
      </c>
      <c r="H152">
        <v>3</v>
      </c>
      <c r="I152">
        <v>3</v>
      </c>
      <c r="J152">
        <v>5</v>
      </c>
      <c r="K152">
        <v>2</v>
      </c>
      <c r="L152">
        <v>5</v>
      </c>
      <c r="M152">
        <v>4</v>
      </c>
      <c r="N152">
        <v>5</v>
      </c>
      <c r="O152">
        <v>5</v>
      </c>
      <c r="P152">
        <v>3</v>
      </c>
      <c r="Q152">
        <v>5</v>
      </c>
      <c r="R152">
        <v>4</v>
      </c>
      <c r="S152">
        <v>5</v>
      </c>
      <c r="T152">
        <v>4</v>
      </c>
      <c r="U152">
        <v>3</v>
      </c>
      <c r="V152">
        <v>3</v>
      </c>
      <c r="W152">
        <v>3</v>
      </c>
      <c r="X152">
        <v>4</v>
      </c>
      <c r="Y152">
        <v>3</v>
      </c>
      <c r="Z152">
        <v>3</v>
      </c>
      <c r="AA152">
        <v>5</v>
      </c>
      <c r="AB152" s="1"/>
      <c r="AC152" s="2">
        <f t="shared" si="57"/>
        <v>30</v>
      </c>
      <c r="AD152" s="3">
        <f t="shared" si="58"/>
        <v>5</v>
      </c>
      <c r="AE152" s="1"/>
      <c r="AH152">
        <f t="shared" si="47"/>
        <v>30</v>
      </c>
      <c r="AI152">
        <f t="shared" si="48"/>
        <v>5</v>
      </c>
      <c r="AJ152" s="1"/>
      <c r="AK152" s="2">
        <f t="shared" si="59"/>
        <v>55</v>
      </c>
      <c r="AL152" s="3">
        <f t="shared" si="60"/>
        <v>3.4380000000000002</v>
      </c>
      <c r="AM152" s="1"/>
      <c r="AP152">
        <f t="shared" si="49"/>
        <v>55</v>
      </c>
      <c r="AQ152">
        <f t="shared" si="50"/>
        <v>3.4380000000000002</v>
      </c>
      <c r="AR152" s="1"/>
      <c r="AS152" s="2">
        <f t="shared" si="61"/>
        <v>85</v>
      </c>
      <c r="AT152" s="3">
        <f t="shared" si="62"/>
        <v>3.8639999999999999</v>
      </c>
      <c r="AU152" s="1"/>
      <c r="AV152">
        <v>6</v>
      </c>
      <c r="AW152">
        <v>3</v>
      </c>
      <c r="AX152" s="1"/>
      <c r="AZ152">
        <f t="shared" si="51"/>
        <v>3</v>
      </c>
      <c r="BA152" s="1"/>
      <c r="BB152">
        <f>LOOKUP(AV152,{1,2,3,4,5,6,11,15},{1,2,1,2,2,2,1,2})</f>
        <v>2</v>
      </c>
      <c r="BC152">
        <v>2</v>
      </c>
      <c r="BD152" s="3"/>
      <c r="BE152" s="32" t="s">
        <v>668</v>
      </c>
      <c r="BF152" s="31" t="s">
        <v>668</v>
      </c>
      <c r="BG152" s="31" t="s">
        <v>668</v>
      </c>
      <c r="BH152" s="49" t="s">
        <v>668</v>
      </c>
      <c r="BI152" s="31" t="s">
        <v>668</v>
      </c>
      <c r="BJ152" s="49" t="s">
        <v>668</v>
      </c>
      <c r="BK152" s="31" t="s">
        <v>668</v>
      </c>
      <c r="BL152" s="49" t="s">
        <v>668</v>
      </c>
      <c r="BM152" s="1"/>
    </row>
    <row r="153" spans="1:65" x14ac:dyDescent="0.3">
      <c r="A153" s="30">
        <v>31</v>
      </c>
      <c r="B153" s="67"/>
      <c r="C153">
        <v>6</v>
      </c>
      <c r="D153" s="67"/>
      <c r="E153" s="2">
        <v>1</v>
      </c>
      <c r="F153">
        <v>4</v>
      </c>
      <c r="G153">
        <v>5</v>
      </c>
      <c r="H153">
        <v>4</v>
      </c>
      <c r="I153">
        <v>3</v>
      </c>
      <c r="J153">
        <v>4</v>
      </c>
      <c r="K153">
        <v>1</v>
      </c>
      <c r="L153">
        <v>5</v>
      </c>
      <c r="M153">
        <v>4</v>
      </c>
      <c r="N153">
        <v>5</v>
      </c>
      <c r="O153">
        <v>5</v>
      </c>
      <c r="P153">
        <v>4</v>
      </c>
      <c r="Q153">
        <v>5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3</v>
      </c>
      <c r="Y153">
        <v>4</v>
      </c>
      <c r="Z153">
        <v>1</v>
      </c>
      <c r="AA153">
        <v>4</v>
      </c>
      <c r="AB153" s="1"/>
      <c r="AC153" s="2">
        <f t="shared" si="57"/>
        <v>29</v>
      </c>
      <c r="AD153" s="3">
        <f t="shared" si="58"/>
        <v>4.8330000000000002</v>
      </c>
      <c r="AE153" s="1"/>
      <c r="AH153">
        <f t="shared" si="47"/>
        <v>29</v>
      </c>
      <c r="AI153">
        <f t="shared" si="48"/>
        <v>4.8330000000000002</v>
      </c>
      <c r="AJ153" s="1"/>
      <c r="AK153" s="2">
        <f t="shared" si="59"/>
        <v>56</v>
      </c>
      <c r="AL153" s="3">
        <f t="shared" si="60"/>
        <v>3.5</v>
      </c>
      <c r="AM153" s="1"/>
      <c r="AP153">
        <f t="shared" si="49"/>
        <v>56</v>
      </c>
      <c r="AQ153">
        <f t="shared" si="50"/>
        <v>3.5</v>
      </c>
      <c r="AR153" s="1"/>
      <c r="AS153" s="2">
        <f t="shared" si="61"/>
        <v>85</v>
      </c>
      <c r="AT153" s="3">
        <f t="shared" si="62"/>
        <v>3.8639999999999999</v>
      </c>
      <c r="AU153" s="1"/>
      <c r="AV153">
        <v>6</v>
      </c>
      <c r="AW153">
        <v>4</v>
      </c>
      <c r="AX153" s="1"/>
      <c r="AZ153">
        <f t="shared" si="51"/>
        <v>4</v>
      </c>
      <c r="BA153" s="1"/>
      <c r="BB153">
        <f>LOOKUP(AV153,{1,2,3,4,5,6,11,15},{1,2,1,2,2,2,1,2})</f>
        <v>2</v>
      </c>
      <c r="BC153">
        <v>2</v>
      </c>
      <c r="BD153" s="3"/>
      <c r="BE153" s="32" t="s">
        <v>668</v>
      </c>
      <c r="BF153" s="31" t="s">
        <v>668</v>
      </c>
      <c r="BG153" s="31" t="s">
        <v>668</v>
      </c>
      <c r="BH153" s="49" t="s">
        <v>668</v>
      </c>
      <c r="BI153" s="31" t="s">
        <v>668</v>
      </c>
      <c r="BJ153" s="49" t="s">
        <v>668</v>
      </c>
      <c r="BK153" s="31" t="s">
        <v>668</v>
      </c>
      <c r="BL153" s="49" t="s">
        <v>668</v>
      </c>
      <c r="BM153" s="1"/>
    </row>
    <row r="154" spans="1:65" x14ac:dyDescent="0.3">
      <c r="A154" s="30">
        <v>32</v>
      </c>
      <c r="B154" s="67"/>
      <c r="C154">
        <v>6</v>
      </c>
      <c r="D154" s="67"/>
      <c r="E154" s="2">
        <v>1</v>
      </c>
      <c r="F154">
        <v>2</v>
      </c>
      <c r="G154">
        <v>4</v>
      </c>
      <c r="H154">
        <v>3</v>
      </c>
      <c r="I154">
        <v>2</v>
      </c>
      <c r="J154">
        <v>4</v>
      </c>
      <c r="K154">
        <v>1</v>
      </c>
      <c r="L154">
        <v>5</v>
      </c>
      <c r="M154">
        <v>4</v>
      </c>
      <c r="N154">
        <v>5</v>
      </c>
      <c r="O154">
        <v>5</v>
      </c>
      <c r="P154">
        <v>2</v>
      </c>
      <c r="Q154">
        <v>5</v>
      </c>
      <c r="R154">
        <v>2</v>
      </c>
      <c r="S154">
        <v>3</v>
      </c>
      <c r="T154">
        <v>4</v>
      </c>
      <c r="U154">
        <v>4</v>
      </c>
      <c r="V154">
        <v>4</v>
      </c>
      <c r="W154">
        <v>2</v>
      </c>
      <c r="X154">
        <v>1</v>
      </c>
      <c r="Y154">
        <v>2</v>
      </c>
      <c r="Z154">
        <v>2</v>
      </c>
      <c r="AA154">
        <v>4</v>
      </c>
      <c r="AB154" s="1"/>
      <c r="AC154" s="2">
        <f t="shared" si="57"/>
        <v>28</v>
      </c>
      <c r="AD154" s="3">
        <f t="shared" si="58"/>
        <v>4.6669999999999998</v>
      </c>
      <c r="AE154" s="1"/>
      <c r="AH154">
        <f t="shared" si="47"/>
        <v>28</v>
      </c>
      <c r="AI154">
        <f t="shared" si="48"/>
        <v>4.6669999999999998</v>
      </c>
      <c r="AJ154" s="1"/>
      <c r="AK154" s="2">
        <f t="shared" si="59"/>
        <v>42</v>
      </c>
      <c r="AL154" s="3">
        <f t="shared" si="60"/>
        <v>2.625</v>
      </c>
      <c r="AM154" s="1"/>
      <c r="AP154">
        <f t="shared" si="49"/>
        <v>42</v>
      </c>
      <c r="AQ154">
        <f t="shared" si="50"/>
        <v>2.625</v>
      </c>
      <c r="AR154" s="1"/>
      <c r="AS154" s="2">
        <f t="shared" si="61"/>
        <v>70</v>
      </c>
      <c r="AT154" s="3">
        <f t="shared" si="62"/>
        <v>3.1819999999999999</v>
      </c>
      <c r="AU154" s="1"/>
      <c r="AV154">
        <v>6</v>
      </c>
      <c r="AW154">
        <v>2</v>
      </c>
      <c r="AX154" s="1"/>
      <c r="AZ154">
        <f t="shared" si="51"/>
        <v>2</v>
      </c>
      <c r="BA154" s="1"/>
      <c r="BB154">
        <f>LOOKUP(AV154,{1,2,3,4,5,6,11,15},{1,2,1,2,2,2,1,2})</f>
        <v>2</v>
      </c>
      <c r="BC154">
        <v>2</v>
      </c>
      <c r="BD154" s="3"/>
      <c r="BE154" s="32" t="s">
        <v>668</v>
      </c>
      <c r="BF154" s="31" t="s">
        <v>668</v>
      </c>
      <c r="BG154" s="31" t="s">
        <v>668</v>
      </c>
      <c r="BH154" s="49" t="s">
        <v>668</v>
      </c>
      <c r="BI154" s="31" t="s">
        <v>668</v>
      </c>
      <c r="BJ154" s="49" t="s">
        <v>668</v>
      </c>
      <c r="BK154" s="31" t="s">
        <v>668</v>
      </c>
      <c r="BL154" s="49" t="s">
        <v>668</v>
      </c>
      <c r="BM154" s="1"/>
    </row>
    <row r="155" spans="1:65" x14ac:dyDescent="0.3">
      <c r="A155" s="30">
        <v>33</v>
      </c>
      <c r="B155" s="67"/>
      <c r="C155">
        <v>6</v>
      </c>
      <c r="D155" s="67"/>
      <c r="E155" s="2">
        <v>1</v>
      </c>
      <c r="F155">
        <v>3</v>
      </c>
      <c r="G155">
        <v>4</v>
      </c>
      <c r="H155">
        <v>3</v>
      </c>
      <c r="I155">
        <v>3</v>
      </c>
      <c r="J155">
        <v>3</v>
      </c>
      <c r="K155">
        <v>2</v>
      </c>
      <c r="L155">
        <v>5</v>
      </c>
      <c r="M155">
        <v>3</v>
      </c>
      <c r="N155">
        <v>3</v>
      </c>
      <c r="O155">
        <v>4</v>
      </c>
      <c r="P155">
        <v>2</v>
      </c>
      <c r="Q155">
        <v>5</v>
      </c>
      <c r="R155">
        <v>2</v>
      </c>
      <c r="S155">
        <v>4</v>
      </c>
      <c r="T155">
        <v>2</v>
      </c>
      <c r="U155">
        <v>2</v>
      </c>
      <c r="V155">
        <v>2</v>
      </c>
      <c r="W155">
        <v>3</v>
      </c>
      <c r="X155">
        <v>2</v>
      </c>
      <c r="Y155">
        <v>3</v>
      </c>
      <c r="Z155">
        <v>2</v>
      </c>
      <c r="AA155">
        <v>2</v>
      </c>
      <c r="AB155" s="1"/>
      <c r="AC155" s="2">
        <f t="shared" si="57"/>
        <v>24</v>
      </c>
      <c r="AD155" s="3">
        <f t="shared" si="58"/>
        <v>4</v>
      </c>
      <c r="AE155" s="1"/>
      <c r="AH155">
        <f t="shared" si="47"/>
        <v>24</v>
      </c>
      <c r="AI155">
        <f t="shared" si="48"/>
        <v>4</v>
      </c>
      <c r="AJ155" s="1"/>
      <c r="AK155" s="2">
        <f t="shared" si="59"/>
        <v>40</v>
      </c>
      <c r="AL155" s="3">
        <f t="shared" si="60"/>
        <v>2.5</v>
      </c>
      <c r="AM155" s="1"/>
      <c r="AP155">
        <f t="shared" si="49"/>
        <v>40</v>
      </c>
      <c r="AQ155">
        <f t="shared" si="50"/>
        <v>2.5</v>
      </c>
      <c r="AR155" s="1"/>
      <c r="AS155" s="2">
        <f t="shared" si="61"/>
        <v>64</v>
      </c>
      <c r="AT155" s="3">
        <f t="shared" si="62"/>
        <v>2.9089999999999998</v>
      </c>
      <c r="AU155" s="1"/>
      <c r="AV155">
        <v>6</v>
      </c>
      <c r="AW155">
        <v>2</v>
      </c>
      <c r="AX155" s="1"/>
      <c r="AZ155">
        <f t="shared" si="51"/>
        <v>2</v>
      </c>
      <c r="BA155" s="1"/>
      <c r="BB155">
        <f>LOOKUP(AV155,{1,2,3,4,5,6,11,15},{1,2,1,2,2,2,1,2})</f>
        <v>2</v>
      </c>
      <c r="BC155">
        <v>2</v>
      </c>
      <c r="BD155" s="3"/>
      <c r="BE155" s="32" t="s">
        <v>668</v>
      </c>
      <c r="BF155" s="31" t="s">
        <v>668</v>
      </c>
      <c r="BG155" s="31" t="s">
        <v>668</v>
      </c>
      <c r="BH155" s="49" t="s">
        <v>668</v>
      </c>
      <c r="BI155" s="31" t="s">
        <v>668</v>
      </c>
      <c r="BJ155" s="49" t="s">
        <v>668</v>
      </c>
      <c r="BK155" s="31" t="s">
        <v>668</v>
      </c>
      <c r="BL155" s="49" t="s">
        <v>668</v>
      </c>
      <c r="BM155" s="1"/>
    </row>
    <row r="156" spans="1:65" x14ac:dyDescent="0.3">
      <c r="A156" s="30">
        <v>34</v>
      </c>
      <c r="B156" s="67"/>
      <c r="C156">
        <v>6</v>
      </c>
      <c r="D156" s="67"/>
      <c r="E156" s="2">
        <v>1</v>
      </c>
      <c r="F156">
        <v>4</v>
      </c>
      <c r="G156">
        <v>4</v>
      </c>
      <c r="H156">
        <v>3</v>
      </c>
      <c r="I156">
        <v>3</v>
      </c>
      <c r="J156">
        <v>3</v>
      </c>
      <c r="K156">
        <v>2</v>
      </c>
      <c r="L156">
        <v>4</v>
      </c>
      <c r="M156">
        <v>3</v>
      </c>
      <c r="N156">
        <v>4</v>
      </c>
      <c r="O156">
        <v>4</v>
      </c>
      <c r="P156">
        <v>2</v>
      </c>
      <c r="Q156">
        <v>4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 s="1"/>
      <c r="AC156" s="2">
        <f t="shared" si="57"/>
        <v>23</v>
      </c>
      <c r="AD156" s="3">
        <f t="shared" si="58"/>
        <v>3.8330000000000002</v>
      </c>
      <c r="AE156" s="1"/>
      <c r="AH156">
        <f t="shared" si="47"/>
        <v>23</v>
      </c>
      <c r="AI156">
        <f t="shared" si="48"/>
        <v>3.8330000000000002</v>
      </c>
      <c r="AJ156" s="1"/>
      <c r="AK156" s="2">
        <f t="shared" si="59"/>
        <v>37</v>
      </c>
      <c r="AL156" s="3">
        <f t="shared" si="60"/>
        <v>2.3130000000000002</v>
      </c>
      <c r="AM156" s="1"/>
      <c r="AP156">
        <f t="shared" si="49"/>
        <v>37</v>
      </c>
      <c r="AQ156">
        <f t="shared" si="50"/>
        <v>2.3130000000000002</v>
      </c>
      <c r="AR156" s="1"/>
      <c r="AS156" s="2">
        <f t="shared" si="61"/>
        <v>60</v>
      </c>
      <c r="AT156" s="3">
        <f t="shared" si="62"/>
        <v>2.7269999999999999</v>
      </c>
      <c r="AU156" s="1"/>
      <c r="AV156">
        <v>6</v>
      </c>
      <c r="AW156">
        <v>2</v>
      </c>
      <c r="AX156" s="1"/>
      <c r="AZ156">
        <f t="shared" si="51"/>
        <v>2</v>
      </c>
      <c r="BA156" s="1"/>
      <c r="BB156">
        <f>LOOKUP(AV156,{1,2,3,4,5,6,11,15},{1,2,1,2,2,2,1,2})</f>
        <v>2</v>
      </c>
      <c r="BC156">
        <v>2</v>
      </c>
      <c r="BD156" s="3"/>
      <c r="BE156" s="32" t="s">
        <v>668</v>
      </c>
      <c r="BF156" s="31" t="s">
        <v>668</v>
      </c>
      <c r="BG156" s="31" t="s">
        <v>668</v>
      </c>
      <c r="BH156" s="49" t="s">
        <v>668</v>
      </c>
      <c r="BI156" s="31" t="s">
        <v>668</v>
      </c>
      <c r="BJ156" s="49" t="s">
        <v>668</v>
      </c>
      <c r="BK156" s="31" t="s">
        <v>668</v>
      </c>
      <c r="BL156" s="49" t="s">
        <v>668</v>
      </c>
      <c r="BM156" s="1"/>
    </row>
    <row r="157" spans="1:65" x14ac:dyDescent="0.3">
      <c r="A157" s="30">
        <v>35</v>
      </c>
      <c r="B157" s="67"/>
      <c r="C157">
        <v>6</v>
      </c>
      <c r="D157" s="67"/>
      <c r="E157" s="2">
        <v>1</v>
      </c>
      <c r="F157">
        <v>4</v>
      </c>
      <c r="G157">
        <v>4</v>
      </c>
      <c r="H157">
        <v>2</v>
      </c>
      <c r="I157">
        <v>1</v>
      </c>
      <c r="J157">
        <v>2</v>
      </c>
      <c r="K157">
        <v>1</v>
      </c>
      <c r="L157">
        <v>3</v>
      </c>
      <c r="M157">
        <v>3</v>
      </c>
      <c r="N157">
        <v>3</v>
      </c>
      <c r="O157">
        <v>4</v>
      </c>
      <c r="P157">
        <v>3</v>
      </c>
      <c r="Q157">
        <v>4</v>
      </c>
      <c r="R157">
        <v>2</v>
      </c>
      <c r="S157">
        <v>3</v>
      </c>
      <c r="T157">
        <v>3</v>
      </c>
      <c r="U157">
        <v>3</v>
      </c>
      <c r="V157">
        <v>3</v>
      </c>
      <c r="W157">
        <v>2</v>
      </c>
      <c r="X157">
        <v>2</v>
      </c>
      <c r="Y157">
        <v>3</v>
      </c>
      <c r="Z157">
        <v>1</v>
      </c>
      <c r="AA157">
        <v>3</v>
      </c>
      <c r="AB157" s="1"/>
      <c r="AC157" s="2">
        <f t="shared" si="57"/>
        <v>20</v>
      </c>
      <c r="AD157" s="3">
        <f t="shared" si="58"/>
        <v>3.3330000000000002</v>
      </c>
      <c r="AE157" s="1"/>
      <c r="AH157">
        <f t="shared" si="47"/>
        <v>20</v>
      </c>
      <c r="AI157">
        <f t="shared" si="48"/>
        <v>3.3330000000000002</v>
      </c>
      <c r="AJ157" s="1"/>
      <c r="AK157" s="2">
        <f t="shared" si="59"/>
        <v>39</v>
      </c>
      <c r="AL157" s="3">
        <f t="shared" si="60"/>
        <v>2.4380000000000002</v>
      </c>
      <c r="AM157" s="1"/>
      <c r="AP157">
        <f t="shared" si="49"/>
        <v>39</v>
      </c>
      <c r="AQ157">
        <f t="shared" si="50"/>
        <v>2.4380000000000002</v>
      </c>
      <c r="AR157" s="1"/>
      <c r="AS157" s="2">
        <f t="shared" si="61"/>
        <v>59</v>
      </c>
      <c r="AT157" s="3">
        <f t="shared" si="62"/>
        <v>2.6819999999999999</v>
      </c>
      <c r="AU157" s="1"/>
      <c r="AV157">
        <v>6</v>
      </c>
      <c r="AW157">
        <v>3</v>
      </c>
      <c r="AX157" s="1"/>
      <c r="AZ157">
        <f t="shared" si="51"/>
        <v>3</v>
      </c>
      <c r="BA157" s="1"/>
      <c r="BB157">
        <f>LOOKUP(AV157,{1,2,3,4,5,6,11,15},{1,2,1,2,2,2,1,2})</f>
        <v>2</v>
      </c>
      <c r="BC157">
        <v>2</v>
      </c>
      <c r="BD157" s="3"/>
      <c r="BE157" s="32" t="s">
        <v>668</v>
      </c>
      <c r="BF157" s="31" t="s">
        <v>668</v>
      </c>
      <c r="BG157" s="31" t="s">
        <v>668</v>
      </c>
      <c r="BH157" s="49" t="s">
        <v>668</v>
      </c>
      <c r="BI157" s="31" t="s">
        <v>668</v>
      </c>
      <c r="BJ157" s="49" t="s">
        <v>668</v>
      </c>
      <c r="BK157" s="31" t="s">
        <v>668</v>
      </c>
      <c r="BL157" s="49" t="s">
        <v>668</v>
      </c>
      <c r="BM157" s="1"/>
    </row>
    <row r="158" spans="1:65" x14ac:dyDescent="0.3">
      <c r="A158" s="30">
        <v>36</v>
      </c>
      <c r="B158" s="67"/>
      <c r="C158">
        <v>6</v>
      </c>
      <c r="D158" s="67"/>
      <c r="E158" s="2">
        <v>1</v>
      </c>
      <c r="F158">
        <v>2</v>
      </c>
      <c r="G158">
        <v>5</v>
      </c>
      <c r="H158">
        <v>3</v>
      </c>
      <c r="I158">
        <v>2</v>
      </c>
      <c r="J158">
        <v>4</v>
      </c>
      <c r="K158">
        <v>1</v>
      </c>
      <c r="L158">
        <v>5</v>
      </c>
      <c r="M158">
        <v>2</v>
      </c>
      <c r="N158">
        <v>2</v>
      </c>
      <c r="O158">
        <v>4</v>
      </c>
      <c r="P158">
        <v>2</v>
      </c>
      <c r="Q158">
        <v>5</v>
      </c>
      <c r="R158">
        <v>2</v>
      </c>
      <c r="S158">
        <v>3</v>
      </c>
      <c r="T158">
        <v>3</v>
      </c>
      <c r="U158">
        <v>2</v>
      </c>
      <c r="V158">
        <v>2</v>
      </c>
      <c r="W158">
        <v>2</v>
      </c>
      <c r="X158">
        <v>1</v>
      </c>
      <c r="Y158">
        <v>1</v>
      </c>
      <c r="Z158">
        <v>1</v>
      </c>
      <c r="AA158">
        <v>3</v>
      </c>
      <c r="AB158" s="1"/>
      <c r="AC158" s="2">
        <f t="shared" si="57"/>
        <v>25</v>
      </c>
      <c r="AD158" s="3">
        <f t="shared" si="58"/>
        <v>4.1669999999999998</v>
      </c>
      <c r="AE158" s="1"/>
      <c r="AH158">
        <f t="shared" si="47"/>
        <v>25</v>
      </c>
      <c r="AI158">
        <f t="shared" si="48"/>
        <v>4.1669999999999998</v>
      </c>
      <c r="AJ158" s="1"/>
      <c r="AK158" s="2">
        <f t="shared" si="59"/>
        <v>32</v>
      </c>
      <c r="AL158" s="3">
        <f t="shared" si="60"/>
        <v>2</v>
      </c>
      <c r="AM158" s="1"/>
      <c r="AP158">
        <f t="shared" si="49"/>
        <v>32</v>
      </c>
      <c r="AQ158">
        <f t="shared" si="50"/>
        <v>2</v>
      </c>
      <c r="AR158" s="1"/>
      <c r="AS158" s="2">
        <f t="shared" si="61"/>
        <v>57</v>
      </c>
      <c r="AT158" s="3">
        <f t="shared" si="62"/>
        <v>2.5910000000000002</v>
      </c>
      <c r="AU158" s="1"/>
      <c r="AV158">
        <v>6</v>
      </c>
      <c r="AW158">
        <v>2</v>
      </c>
      <c r="AX158" s="1"/>
      <c r="AZ158">
        <f t="shared" si="51"/>
        <v>2</v>
      </c>
      <c r="BA158" s="1"/>
      <c r="BB158">
        <f>LOOKUP(AV158,{1,2,3,4,5,6,11,15},{1,2,1,2,2,2,1,2})</f>
        <v>2</v>
      </c>
      <c r="BC158">
        <v>2</v>
      </c>
      <c r="BD158" s="3"/>
      <c r="BE158" s="32" t="s">
        <v>668</v>
      </c>
      <c r="BF158" s="31" t="s">
        <v>668</v>
      </c>
      <c r="BG158" s="31" t="s">
        <v>668</v>
      </c>
      <c r="BH158" s="49" t="s">
        <v>668</v>
      </c>
      <c r="BI158" s="31" t="s">
        <v>668</v>
      </c>
      <c r="BJ158" s="49" t="s">
        <v>668</v>
      </c>
      <c r="BK158" s="31" t="s">
        <v>668</v>
      </c>
      <c r="BL158" s="49" t="s">
        <v>668</v>
      </c>
      <c r="BM158" s="1"/>
    </row>
    <row r="159" spans="1:65" x14ac:dyDescent="0.3">
      <c r="A159" s="30">
        <v>110</v>
      </c>
      <c r="B159" s="67"/>
      <c r="C159">
        <v>6</v>
      </c>
      <c r="D159" s="67"/>
      <c r="E159" s="2">
        <v>1</v>
      </c>
      <c r="F159">
        <v>3</v>
      </c>
      <c r="G159">
        <v>5</v>
      </c>
      <c r="H159">
        <v>2</v>
      </c>
      <c r="I159">
        <v>3</v>
      </c>
      <c r="J159">
        <v>3</v>
      </c>
      <c r="K159">
        <v>1</v>
      </c>
      <c r="L159">
        <v>5</v>
      </c>
      <c r="M159">
        <v>3</v>
      </c>
      <c r="N159">
        <v>5</v>
      </c>
      <c r="O159">
        <v>5</v>
      </c>
      <c r="P159">
        <v>3</v>
      </c>
      <c r="Q159">
        <v>5</v>
      </c>
      <c r="R159">
        <v>3</v>
      </c>
      <c r="S159">
        <v>4</v>
      </c>
      <c r="T159">
        <v>2</v>
      </c>
      <c r="U159">
        <v>3</v>
      </c>
      <c r="V159">
        <v>3</v>
      </c>
      <c r="W159">
        <v>4</v>
      </c>
      <c r="X159">
        <v>2</v>
      </c>
      <c r="Y159">
        <v>4</v>
      </c>
      <c r="Z159">
        <v>1</v>
      </c>
      <c r="AA159">
        <v>4</v>
      </c>
      <c r="AB159" s="1"/>
      <c r="AC159" s="2">
        <f t="shared" si="57"/>
        <v>28</v>
      </c>
      <c r="AD159" s="3">
        <f t="shared" si="58"/>
        <v>4.6669999999999998</v>
      </c>
      <c r="AE159" s="1"/>
      <c r="AH159">
        <f t="shared" si="47"/>
        <v>28</v>
      </c>
      <c r="AI159">
        <f t="shared" si="48"/>
        <v>4.6669999999999998</v>
      </c>
      <c r="AJ159" s="1"/>
      <c r="AK159" s="2">
        <f t="shared" si="59"/>
        <v>45</v>
      </c>
      <c r="AL159" s="3">
        <f t="shared" si="60"/>
        <v>2.8130000000000002</v>
      </c>
      <c r="AM159" s="1"/>
      <c r="AP159">
        <f t="shared" si="49"/>
        <v>45</v>
      </c>
      <c r="AQ159">
        <f t="shared" si="50"/>
        <v>2.8130000000000002</v>
      </c>
      <c r="AR159" s="1"/>
      <c r="AS159" s="2">
        <f t="shared" si="61"/>
        <v>73</v>
      </c>
      <c r="AT159" s="3">
        <f t="shared" si="62"/>
        <v>3.3180000000000001</v>
      </c>
      <c r="AU159" s="1"/>
      <c r="AV159">
        <v>6</v>
      </c>
      <c r="AW159">
        <v>3</v>
      </c>
      <c r="AX159" s="1"/>
      <c r="AZ159">
        <f t="shared" si="51"/>
        <v>3</v>
      </c>
      <c r="BA159" s="1"/>
      <c r="BB159">
        <f>LOOKUP(AV159,{1,2,3,4,5,6,11,15},{1,2,1,2,2,2,1,2})</f>
        <v>2</v>
      </c>
      <c r="BC159">
        <v>2</v>
      </c>
      <c r="BD159" s="3"/>
      <c r="BE159" s="2">
        <v>1</v>
      </c>
      <c r="BF159">
        <v>8</v>
      </c>
      <c r="BG159">
        <v>50</v>
      </c>
      <c r="BH159" s="13">
        <f t="shared" ref="BH159:BH165" si="63">(BG159)/20</f>
        <v>2.5</v>
      </c>
      <c r="BI159">
        <v>60</v>
      </c>
      <c r="BJ159" s="13">
        <f t="shared" ref="BJ159:BJ165" si="64">(BI159)/20</f>
        <v>3</v>
      </c>
      <c r="BK159">
        <f t="shared" ref="BK159:BK165" si="65">(AW159+BH159+BJ159)</f>
        <v>8.5</v>
      </c>
      <c r="BL159" s="13">
        <f t="shared" ref="BL159:BL165" si="66">ROUND(((BK159)/3),3)</f>
        <v>2.8330000000000002</v>
      </c>
      <c r="BM159" s="1"/>
    </row>
    <row r="160" spans="1:65" x14ac:dyDescent="0.3">
      <c r="A160" s="30">
        <v>112</v>
      </c>
      <c r="B160" s="67"/>
      <c r="C160">
        <v>6</v>
      </c>
      <c r="D160" s="67"/>
      <c r="E160" s="32">
        <v>1</v>
      </c>
      <c r="F160" s="31">
        <v>3</v>
      </c>
      <c r="G160" s="31">
        <v>5</v>
      </c>
      <c r="H160" s="31">
        <v>3</v>
      </c>
      <c r="I160" s="31">
        <v>2</v>
      </c>
      <c r="J160" s="31">
        <v>3</v>
      </c>
      <c r="K160" s="31">
        <v>2</v>
      </c>
      <c r="L160" s="31">
        <v>4</v>
      </c>
      <c r="M160" s="31">
        <v>3</v>
      </c>
      <c r="N160" s="31">
        <v>4</v>
      </c>
      <c r="O160" s="31">
        <v>5</v>
      </c>
      <c r="P160" s="31">
        <v>3</v>
      </c>
      <c r="Q160" s="31">
        <v>1</v>
      </c>
      <c r="R160" s="31" t="s">
        <v>668</v>
      </c>
      <c r="S160" s="31">
        <v>4</v>
      </c>
      <c r="T160" s="31">
        <v>3</v>
      </c>
      <c r="U160" s="31">
        <v>3</v>
      </c>
      <c r="V160" s="31">
        <v>2</v>
      </c>
      <c r="W160" s="31">
        <v>3</v>
      </c>
      <c r="X160" s="31">
        <v>2</v>
      </c>
      <c r="Y160" s="31">
        <v>3</v>
      </c>
      <c r="Z160" s="31">
        <v>1</v>
      </c>
      <c r="AA160" s="31">
        <v>4</v>
      </c>
      <c r="AB160" s="1"/>
      <c r="AC160" s="32">
        <f t="shared" si="57"/>
        <v>22</v>
      </c>
      <c r="AD160" s="33">
        <f t="shared" si="58"/>
        <v>3.6669999999999998</v>
      </c>
      <c r="AE160" s="1"/>
      <c r="AF160" s="31"/>
      <c r="AG160" s="31"/>
      <c r="AH160" s="31">
        <f t="shared" si="47"/>
        <v>22</v>
      </c>
      <c r="AI160" s="31">
        <f t="shared" si="48"/>
        <v>3.6669999999999998</v>
      </c>
      <c r="AJ160" s="1"/>
      <c r="AK160" s="32">
        <f t="shared" si="59"/>
        <v>41</v>
      </c>
      <c r="AL160" s="33">
        <f t="shared" si="60"/>
        <v>2.5630000000000002</v>
      </c>
      <c r="AM160" s="1"/>
      <c r="AN160" s="31"/>
      <c r="AO160" s="31"/>
      <c r="AP160" s="31">
        <f t="shared" si="49"/>
        <v>41</v>
      </c>
      <c r="AQ160" s="31">
        <f t="shared" si="50"/>
        <v>2.5630000000000002</v>
      </c>
      <c r="AR160" s="1"/>
      <c r="AS160" s="32">
        <f t="shared" si="61"/>
        <v>63</v>
      </c>
      <c r="AT160" s="33">
        <f t="shared" si="62"/>
        <v>2.8639999999999999</v>
      </c>
      <c r="AU160" s="1"/>
      <c r="AV160">
        <v>6</v>
      </c>
      <c r="AW160">
        <v>3</v>
      </c>
      <c r="AX160" s="1"/>
      <c r="AZ160">
        <f t="shared" si="51"/>
        <v>3</v>
      </c>
      <c r="BA160" s="1"/>
      <c r="BB160">
        <f>LOOKUP(AV160,{1,2,3,4,5,6,11,15},{1,2,1,2,2,2,1,2})</f>
        <v>2</v>
      </c>
      <c r="BC160">
        <v>2</v>
      </c>
      <c r="BD160" s="3"/>
      <c r="BE160" s="2">
        <v>1</v>
      </c>
      <c r="BF160">
        <v>8</v>
      </c>
      <c r="BG160">
        <v>80</v>
      </c>
      <c r="BH160" s="13">
        <f t="shared" si="63"/>
        <v>4</v>
      </c>
      <c r="BI160">
        <v>60</v>
      </c>
      <c r="BJ160" s="13">
        <f t="shared" si="64"/>
        <v>3</v>
      </c>
      <c r="BK160">
        <f t="shared" si="65"/>
        <v>10</v>
      </c>
      <c r="BL160" s="13">
        <f t="shared" si="66"/>
        <v>3.3330000000000002</v>
      </c>
      <c r="BM160" s="1"/>
    </row>
    <row r="161" spans="1:65" x14ac:dyDescent="0.3">
      <c r="A161" s="30">
        <v>113</v>
      </c>
      <c r="B161" s="67"/>
      <c r="C161">
        <v>6</v>
      </c>
      <c r="D161" s="67"/>
      <c r="E161" s="2">
        <v>1</v>
      </c>
      <c r="F161">
        <v>3</v>
      </c>
      <c r="G161">
        <v>5</v>
      </c>
      <c r="H161">
        <v>4</v>
      </c>
      <c r="I161">
        <v>5</v>
      </c>
      <c r="J161">
        <v>5</v>
      </c>
      <c r="K161">
        <v>1</v>
      </c>
      <c r="L161">
        <v>5</v>
      </c>
      <c r="M161">
        <v>3</v>
      </c>
      <c r="N161">
        <v>5</v>
      </c>
      <c r="O161">
        <v>5</v>
      </c>
      <c r="P161">
        <v>2</v>
      </c>
      <c r="Q161">
        <v>4</v>
      </c>
      <c r="R161">
        <v>1</v>
      </c>
      <c r="S161">
        <v>4</v>
      </c>
      <c r="T161">
        <v>5</v>
      </c>
      <c r="U161">
        <v>2</v>
      </c>
      <c r="V161">
        <v>2</v>
      </c>
      <c r="W161">
        <v>2</v>
      </c>
      <c r="X161">
        <v>4</v>
      </c>
      <c r="Y161">
        <v>2</v>
      </c>
      <c r="Z161">
        <v>1</v>
      </c>
      <c r="AA161">
        <v>3</v>
      </c>
      <c r="AB161" s="1"/>
      <c r="AC161" s="2">
        <f t="shared" si="57"/>
        <v>29</v>
      </c>
      <c r="AD161" s="3">
        <f t="shared" si="58"/>
        <v>4.8330000000000002</v>
      </c>
      <c r="AE161" s="1"/>
      <c r="AH161">
        <f t="shared" si="47"/>
        <v>29</v>
      </c>
      <c r="AI161">
        <f t="shared" si="48"/>
        <v>4.8330000000000002</v>
      </c>
      <c r="AJ161" s="1"/>
      <c r="AK161" s="2">
        <f t="shared" si="59"/>
        <v>44</v>
      </c>
      <c r="AL161" s="3">
        <f t="shared" si="60"/>
        <v>2.75</v>
      </c>
      <c r="AM161" s="1"/>
      <c r="AP161">
        <f t="shared" si="49"/>
        <v>44</v>
      </c>
      <c r="AQ161">
        <f t="shared" si="50"/>
        <v>2.75</v>
      </c>
      <c r="AR161" s="1"/>
      <c r="AS161" s="2">
        <f t="shared" si="61"/>
        <v>73</v>
      </c>
      <c r="AT161" s="3">
        <f t="shared" si="62"/>
        <v>3.3180000000000001</v>
      </c>
      <c r="AU161" s="1"/>
      <c r="AV161">
        <v>6</v>
      </c>
      <c r="AW161">
        <v>2</v>
      </c>
      <c r="AX161" s="1"/>
      <c r="AZ161">
        <f t="shared" si="51"/>
        <v>2</v>
      </c>
      <c r="BA161" s="1"/>
      <c r="BB161">
        <f>LOOKUP(AV161,{1,2,3,4,5,6,11,15},{1,2,1,2,2,2,1,2})</f>
        <v>2</v>
      </c>
      <c r="BC161">
        <v>2</v>
      </c>
      <c r="BD161" s="3"/>
      <c r="BE161" s="2">
        <v>1</v>
      </c>
      <c r="BF161">
        <v>4</v>
      </c>
      <c r="BG161">
        <v>45</v>
      </c>
      <c r="BH161" s="13">
        <f t="shared" si="63"/>
        <v>2.25</v>
      </c>
      <c r="BI161">
        <v>60</v>
      </c>
      <c r="BJ161" s="13">
        <f t="shared" si="64"/>
        <v>3</v>
      </c>
      <c r="BK161">
        <f t="shared" si="65"/>
        <v>7.25</v>
      </c>
      <c r="BL161" s="13">
        <f t="shared" si="66"/>
        <v>2.4169999999999998</v>
      </c>
      <c r="BM161" s="1"/>
    </row>
    <row r="162" spans="1:65" x14ac:dyDescent="0.3">
      <c r="A162" s="30">
        <v>114</v>
      </c>
      <c r="B162" s="67"/>
      <c r="C162">
        <v>6</v>
      </c>
      <c r="D162" s="67"/>
      <c r="E162" s="32">
        <v>1</v>
      </c>
      <c r="F162" s="31">
        <v>4</v>
      </c>
      <c r="G162" s="31">
        <v>5</v>
      </c>
      <c r="H162" s="31">
        <v>3</v>
      </c>
      <c r="I162" s="31">
        <v>3</v>
      </c>
      <c r="J162" s="31">
        <v>4</v>
      </c>
      <c r="K162" s="31">
        <v>1</v>
      </c>
      <c r="L162" s="31">
        <v>5</v>
      </c>
      <c r="M162" s="31">
        <v>3</v>
      </c>
      <c r="N162" s="31">
        <v>5</v>
      </c>
      <c r="O162" s="31">
        <v>5</v>
      </c>
      <c r="P162" s="31">
        <v>2</v>
      </c>
      <c r="Q162" s="31">
        <v>5</v>
      </c>
      <c r="R162" s="31">
        <v>4</v>
      </c>
      <c r="S162" s="31">
        <v>4</v>
      </c>
      <c r="T162" s="31" t="s">
        <v>668</v>
      </c>
      <c r="U162" s="31">
        <v>4</v>
      </c>
      <c r="V162" s="31">
        <v>4</v>
      </c>
      <c r="W162" s="31">
        <v>3</v>
      </c>
      <c r="X162" s="31">
        <v>3</v>
      </c>
      <c r="Y162" s="31">
        <v>3</v>
      </c>
      <c r="Z162" s="31">
        <v>1</v>
      </c>
      <c r="AA162" s="31">
        <v>4</v>
      </c>
      <c r="AB162" s="1"/>
      <c r="AC162" s="32">
        <f t="shared" si="57"/>
        <v>29</v>
      </c>
      <c r="AD162" s="33">
        <f t="shared" si="58"/>
        <v>4.8330000000000002</v>
      </c>
      <c r="AE162" s="1"/>
      <c r="AF162" s="31"/>
      <c r="AG162" s="31"/>
      <c r="AH162" s="31">
        <f t="shared" si="47"/>
        <v>29</v>
      </c>
      <c r="AI162" s="31">
        <f t="shared" si="48"/>
        <v>4.8330000000000002</v>
      </c>
      <c r="AJ162" s="1"/>
      <c r="AK162" s="32">
        <f t="shared" si="59"/>
        <v>46</v>
      </c>
      <c r="AL162" s="33">
        <f t="shared" si="60"/>
        <v>2.875</v>
      </c>
      <c r="AM162" s="1"/>
      <c r="AN162" s="31"/>
      <c r="AO162" s="31"/>
      <c r="AP162" s="31">
        <f t="shared" si="49"/>
        <v>46</v>
      </c>
      <c r="AQ162" s="31">
        <f t="shared" si="50"/>
        <v>2.875</v>
      </c>
      <c r="AR162" s="1"/>
      <c r="AS162" s="32">
        <f t="shared" si="61"/>
        <v>75</v>
      </c>
      <c r="AT162" s="33">
        <f t="shared" si="62"/>
        <v>3.4089999999999998</v>
      </c>
      <c r="AU162" s="1"/>
      <c r="AV162">
        <v>6</v>
      </c>
      <c r="AW162">
        <v>2</v>
      </c>
      <c r="AX162" s="1"/>
      <c r="AZ162">
        <f t="shared" si="51"/>
        <v>2</v>
      </c>
      <c r="BA162" s="1"/>
      <c r="BB162">
        <f>LOOKUP(AV162,{1,2,3,4,5,6,11,15},{1,2,1,2,2,2,1,2})</f>
        <v>2</v>
      </c>
      <c r="BC162">
        <v>2</v>
      </c>
      <c r="BD162" s="3"/>
      <c r="BE162" s="2">
        <v>1</v>
      </c>
      <c r="BF162">
        <v>7</v>
      </c>
      <c r="BG162">
        <v>25</v>
      </c>
      <c r="BH162" s="13">
        <f t="shared" si="63"/>
        <v>1.25</v>
      </c>
      <c r="BI162">
        <v>50</v>
      </c>
      <c r="BJ162" s="13">
        <f t="shared" si="64"/>
        <v>2.5</v>
      </c>
      <c r="BK162">
        <f t="shared" si="65"/>
        <v>5.75</v>
      </c>
      <c r="BL162" s="13">
        <f t="shared" si="66"/>
        <v>1.917</v>
      </c>
      <c r="BM162" s="1"/>
    </row>
    <row r="163" spans="1:65" x14ac:dyDescent="0.3">
      <c r="A163" s="30">
        <v>116</v>
      </c>
      <c r="B163" s="67"/>
      <c r="C163">
        <v>6</v>
      </c>
      <c r="D163" s="67"/>
      <c r="E163" s="2">
        <v>1</v>
      </c>
      <c r="F163">
        <v>4</v>
      </c>
      <c r="G163">
        <v>5</v>
      </c>
      <c r="H163">
        <v>3</v>
      </c>
      <c r="I163">
        <v>1</v>
      </c>
      <c r="J163">
        <v>3</v>
      </c>
      <c r="K163">
        <v>2</v>
      </c>
      <c r="L163">
        <v>4</v>
      </c>
      <c r="M163">
        <v>3</v>
      </c>
      <c r="N163">
        <v>5</v>
      </c>
      <c r="O163">
        <v>4</v>
      </c>
      <c r="P163">
        <v>2</v>
      </c>
      <c r="Q163">
        <v>4</v>
      </c>
      <c r="R163">
        <v>3</v>
      </c>
      <c r="S163">
        <v>3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3</v>
      </c>
      <c r="Z163">
        <v>1</v>
      </c>
      <c r="AA163">
        <v>3</v>
      </c>
      <c r="AB163" s="1"/>
      <c r="AC163" s="2">
        <f t="shared" si="57"/>
        <v>25</v>
      </c>
      <c r="AD163" s="3">
        <f t="shared" si="58"/>
        <v>4.1669999999999998</v>
      </c>
      <c r="AE163" s="1"/>
      <c r="AH163">
        <f t="shared" si="47"/>
        <v>25</v>
      </c>
      <c r="AI163">
        <f t="shared" si="48"/>
        <v>4.1669999999999998</v>
      </c>
      <c r="AJ163" s="1"/>
      <c r="AK163" s="2">
        <f t="shared" si="59"/>
        <v>38</v>
      </c>
      <c r="AL163" s="3">
        <f t="shared" si="60"/>
        <v>2.375</v>
      </c>
      <c r="AM163" s="1"/>
      <c r="AP163">
        <f t="shared" si="49"/>
        <v>38</v>
      </c>
      <c r="AQ163">
        <f t="shared" si="50"/>
        <v>2.375</v>
      </c>
      <c r="AR163" s="1"/>
      <c r="AS163" s="2">
        <f t="shared" si="61"/>
        <v>63</v>
      </c>
      <c r="AT163" s="3">
        <f t="shared" si="62"/>
        <v>2.8639999999999999</v>
      </c>
      <c r="AU163" s="1"/>
      <c r="AV163">
        <v>6</v>
      </c>
      <c r="AW163">
        <v>2</v>
      </c>
      <c r="AX163" s="1"/>
      <c r="AZ163">
        <f t="shared" si="51"/>
        <v>2</v>
      </c>
      <c r="BA163" s="1"/>
      <c r="BB163">
        <f>LOOKUP(AV163,{1,2,3,4,5,6,11,15},{1,2,1,2,2,2,1,2})</f>
        <v>2</v>
      </c>
      <c r="BC163">
        <v>2</v>
      </c>
      <c r="BD163" s="3"/>
      <c r="BE163" s="2">
        <v>1</v>
      </c>
      <c r="BF163">
        <v>5</v>
      </c>
      <c r="BG163">
        <v>50</v>
      </c>
      <c r="BH163" s="13">
        <f t="shared" si="63"/>
        <v>2.5</v>
      </c>
      <c r="BI163">
        <v>50</v>
      </c>
      <c r="BJ163" s="13">
        <f t="shared" si="64"/>
        <v>2.5</v>
      </c>
      <c r="BK163">
        <f t="shared" si="65"/>
        <v>7</v>
      </c>
      <c r="BL163" s="13">
        <f t="shared" si="66"/>
        <v>2.3330000000000002</v>
      </c>
      <c r="BM163" s="1"/>
    </row>
    <row r="164" spans="1:65" x14ac:dyDescent="0.3">
      <c r="A164" s="30">
        <v>117</v>
      </c>
      <c r="B164" s="67"/>
      <c r="C164">
        <v>6</v>
      </c>
      <c r="D164" s="67"/>
      <c r="E164" s="32">
        <v>1</v>
      </c>
      <c r="F164" s="31">
        <v>4</v>
      </c>
      <c r="G164" s="31">
        <v>5</v>
      </c>
      <c r="H164" s="31">
        <v>3</v>
      </c>
      <c r="I164" s="31">
        <v>2</v>
      </c>
      <c r="J164" s="31">
        <v>4</v>
      </c>
      <c r="K164" s="31">
        <v>1</v>
      </c>
      <c r="L164" s="31">
        <v>4</v>
      </c>
      <c r="M164" s="31">
        <v>4</v>
      </c>
      <c r="N164" s="31">
        <v>5</v>
      </c>
      <c r="O164" s="31">
        <v>5</v>
      </c>
      <c r="P164" s="31">
        <v>3</v>
      </c>
      <c r="Q164" s="31">
        <v>5</v>
      </c>
      <c r="R164" s="31">
        <v>3</v>
      </c>
      <c r="S164" s="31">
        <v>4</v>
      </c>
      <c r="T164" s="31">
        <v>2</v>
      </c>
      <c r="U164" s="31">
        <v>4</v>
      </c>
      <c r="V164" s="31">
        <v>4</v>
      </c>
      <c r="W164" s="31">
        <v>5</v>
      </c>
      <c r="X164" s="31">
        <v>4</v>
      </c>
      <c r="Y164" s="31">
        <v>3</v>
      </c>
      <c r="Z164" s="31" t="s">
        <v>668</v>
      </c>
      <c r="AA164" s="31">
        <v>2</v>
      </c>
      <c r="AB164" s="1"/>
      <c r="AC164" s="32">
        <f t="shared" ref="AC164:AC178" si="67">SUM(G164,J164,L164,N164,O164,Q164)</f>
        <v>28</v>
      </c>
      <c r="AD164" s="33">
        <f t="shared" ref="AD164:AD178" si="68">ROUND((AC164/6),3)</f>
        <v>4.6669999999999998</v>
      </c>
      <c r="AE164" s="1"/>
      <c r="AF164" s="31"/>
      <c r="AG164" s="31"/>
      <c r="AH164" s="31">
        <f t="shared" si="47"/>
        <v>28</v>
      </c>
      <c r="AI164" s="31">
        <f t="shared" si="48"/>
        <v>4.6669999999999998</v>
      </c>
      <c r="AJ164" s="1"/>
      <c r="AK164" s="32">
        <f t="shared" ref="AK164:AK178" si="69">SUM(F164,H164,I164,K164,M164,P164,R164,S164,T164,U164,V164,W164,X164,Y164,Z164,AA164)</f>
        <v>48</v>
      </c>
      <c r="AL164" s="33">
        <f t="shared" ref="AL164:AL178" si="70">ROUND((AK164/16),3)</f>
        <v>3</v>
      </c>
      <c r="AM164" s="1"/>
      <c r="AN164" s="31"/>
      <c r="AO164" s="31"/>
      <c r="AP164" s="31">
        <f t="shared" si="49"/>
        <v>48</v>
      </c>
      <c r="AQ164" s="31">
        <f t="shared" si="50"/>
        <v>3</v>
      </c>
      <c r="AR164" s="1"/>
      <c r="AS164" s="32">
        <f t="shared" ref="AS164:AS178" si="71">SUM(F164,G164,H164,I164,J164,K164,L164,M164,N164,O164,P164,Q164,R164,S164,T164,U164,V164,W164,X164,Y164,Z164,AA164)</f>
        <v>76</v>
      </c>
      <c r="AT164" s="33">
        <f t="shared" ref="AT164:AT178" si="72">ROUND((AS164/22),3)</f>
        <v>3.4550000000000001</v>
      </c>
      <c r="AU164" s="1"/>
      <c r="AV164">
        <v>6</v>
      </c>
      <c r="AW164">
        <v>3</v>
      </c>
      <c r="AX164" s="1"/>
      <c r="AZ164">
        <f t="shared" si="51"/>
        <v>3</v>
      </c>
      <c r="BA164" s="1"/>
      <c r="BB164">
        <f>LOOKUP(AV164,{1,2,3,4,5,6,11,15},{1,2,1,2,2,2,1,2})</f>
        <v>2</v>
      </c>
      <c r="BC164">
        <v>2</v>
      </c>
      <c r="BD164" s="3"/>
      <c r="BE164" s="2">
        <v>1</v>
      </c>
      <c r="BF164">
        <v>11</v>
      </c>
      <c r="BG164">
        <v>80</v>
      </c>
      <c r="BH164" s="13">
        <f t="shared" si="63"/>
        <v>4</v>
      </c>
      <c r="BI164">
        <v>85</v>
      </c>
      <c r="BJ164" s="13">
        <f t="shared" si="64"/>
        <v>4.25</v>
      </c>
      <c r="BK164">
        <f t="shared" si="65"/>
        <v>11.25</v>
      </c>
      <c r="BL164" s="13">
        <f t="shared" si="66"/>
        <v>3.75</v>
      </c>
      <c r="BM164" s="1"/>
    </row>
    <row r="165" spans="1:65" x14ac:dyDescent="0.3">
      <c r="A165" s="30">
        <v>118</v>
      </c>
      <c r="B165" s="67"/>
      <c r="C165">
        <v>6</v>
      </c>
      <c r="D165" s="67"/>
      <c r="E165" s="2">
        <v>1</v>
      </c>
      <c r="F165">
        <v>4</v>
      </c>
      <c r="G165">
        <v>4</v>
      </c>
      <c r="H165">
        <v>2</v>
      </c>
      <c r="I165">
        <v>2</v>
      </c>
      <c r="J165">
        <v>4</v>
      </c>
      <c r="K165">
        <v>2</v>
      </c>
      <c r="L165">
        <v>4</v>
      </c>
      <c r="M165">
        <v>3</v>
      </c>
      <c r="N165">
        <v>5</v>
      </c>
      <c r="O165">
        <v>5</v>
      </c>
      <c r="P165">
        <v>3</v>
      </c>
      <c r="Q165">
        <v>5</v>
      </c>
      <c r="R165">
        <v>2</v>
      </c>
      <c r="S165">
        <v>2</v>
      </c>
      <c r="T165">
        <v>4</v>
      </c>
      <c r="U165">
        <v>3</v>
      </c>
      <c r="V165">
        <v>2</v>
      </c>
      <c r="W165">
        <v>5</v>
      </c>
      <c r="X165">
        <v>2</v>
      </c>
      <c r="Y165">
        <v>2</v>
      </c>
      <c r="Z165">
        <v>1</v>
      </c>
      <c r="AA165">
        <v>3</v>
      </c>
      <c r="AB165" s="1"/>
      <c r="AC165" s="2">
        <f t="shared" si="67"/>
        <v>27</v>
      </c>
      <c r="AD165" s="3">
        <f t="shared" si="68"/>
        <v>4.5</v>
      </c>
      <c r="AE165" s="1"/>
      <c r="AH165">
        <f t="shared" si="47"/>
        <v>27</v>
      </c>
      <c r="AI165">
        <f t="shared" si="48"/>
        <v>4.5</v>
      </c>
      <c r="AJ165" s="1"/>
      <c r="AK165" s="2">
        <f t="shared" si="69"/>
        <v>42</v>
      </c>
      <c r="AL165" s="3">
        <f t="shared" si="70"/>
        <v>2.625</v>
      </c>
      <c r="AM165" s="1"/>
      <c r="AP165">
        <f t="shared" si="49"/>
        <v>42</v>
      </c>
      <c r="AQ165">
        <f t="shared" si="50"/>
        <v>2.625</v>
      </c>
      <c r="AR165" s="1"/>
      <c r="AS165" s="2">
        <f t="shared" si="71"/>
        <v>69</v>
      </c>
      <c r="AT165" s="3">
        <f t="shared" si="72"/>
        <v>3.1360000000000001</v>
      </c>
      <c r="AU165" s="1"/>
      <c r="AV165">
        <v>6</v>
      </c>
      <c r="AW165">
        <v>3</v>
      </c>
      <c r="AX165" s="1"/>
      <c r="AZ165">
        <f t="shared" si="51"/>
        <v>3</v>
      </c>
      <c r="BA165" s="1"/>
      <c r="BB165">
        <f>LOOKUP(AV165,{1,2,3,4,5,6,11,15},{1,2,1,2,2,2,1,2})</f>
        <v>2</v>
      </c>
      <c r="BC165">
        <v>2</v>
      </c>
      <c r="BD165" s="3"/>
      <c r="BE165" s="2">
        <v>1</v>
      </c>
      <c r="BF165">
        <v>5</v>
      </c>
      <c r="BG165">
        <v>15</v>
      </c>
      <c r="BH165" s="13">
        <f t="shared" si="63"/>
        <v>0.75</v>
      </c>
      <c r="BI165">
        <v>20</v>
      </c>
      <c r="BJ165" s="13">
        <f t="shared" si="64"/>
        <v>1</v>
      </c>
      <c r="BK165">
        <f t="shared" si="65"/>
        <v>4.75</v>
      </c>
      <c r="BL165" s="13">
        <f t="shared" si="66"/>
        <v>1.583</v>
      </c>
      <c r="BM165" s="1"/>
    </row>
    <row r="166" spans="1:65" x14ac:dyDescent="0.3">
      <c r="A166" s="30">
        <v>58</v>
      </c>
      <c r="B166" s="67"/>
      <c r="C166">
        <v>11</v>
      </c>
      <c r="D166" s="67"/>
      <c r="E166" s="2">
        <v>1</v>
      </c>
      <c r="F166">
        <v>4</v>
      </c>
      <c r="G166">
        <v>4</v>
      </c>
      <c r="H166">
        <v>2</v>
      </c>
      <c r="I166">
        <v>2</v>
      </c>
      <c r="J166">
        <v>4</v>
      </c>
      <c r="K166">
        <v>1</v>
      </c>
      <c r="L166">
        <v>5</v>
      </c>
      <c r="M166">
        <v>4</v>
      </c>
      <c r="N166">
        <v>5</v>
      </c>
      <c r="O166">
        <v>4</v>
      </c>
      <c r="P166">
        <v>2</v>
      </c>
      <c r="Q166">
        <v>5</v>
      </c>
      <c r="R166">
        <v>2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2</v>
      </c>
      <c r="Z166">
        <v>1</v>
      </c>
      <c r="AA166">
        <v>4</v>
      </c>
      <c r="AB166" s="1"/>
      <c r="AC166" s="2">
        <f t="shared" si="67"/>
        <v>27</v>
      </c>
      <c r="AD166" s="3">
        <f t="shared" si="68"/>
        <v>4.5</v>
      </c>
      <c r="AE166" s="1"/>
      <c r="AF166">
        <f>AC166</f>
        <v>27</v>
      </c>
      <c r="AG166">
        <f>AD166</f>
        <v>4.5</v>
      </c>
      <c r="AJ166" s="1"/>
      <c r="AK166" s="2">
        <f t="shared" si="69"/>
        <v>43</v>
      </c>
      <c r="AL166" s="3">
        <f t="shared" si="70"/>
        <v>2.6880000000000002</v>
      </c>
      <c r="AM166" s="1"/>
      <c r="AN166">
        <f>AK166</f>
        <v>43</v>
      </c>
      <c r="AO166">
        <f>AL166</f>
        <v>2.6880000000000002</v>
      </c>
      <c r="AR166" s="1"/>
      <c r="AS166" s="2">
        <f t="shared" si="71"/>
        <v>70</v>
      </c>
      <c r="AT166" s="3">
        <f t="shared" si="72"/>
        <v>3.1819999999999999</v>
      </c>
      <c r="AU166" s="1"/>
      <c r="AV166">
        <v>11</v>
      </c>
      <c r="AW166">
        <v>4</v>
      </c>
      <c r="AX166" s="1"/>
      <c r="AY166">
        <f>AW166</f>
        <v>4</v>
      </c>
      <c r="BA166" s="1"/>
      <c r="BB166">
        <f>LOOKUP(AV166,{1,2,3,4,5,6,11,15},{1,2,1,2,2,2,1,2})</f>
        <v>1</v>
      </c>
      <c r="BC166">
        <v>3</v>
      </c>
      <c r="BD166" s="3"/>
      <c r="BE166" s="32" t="s">
        <v>668</v>
      </c>
      <c r="BF166" s="31" t="s">
        <v>668</v>
      </c>
      <c r="BG166" s="31" t="s">
        <v>668</v>
      </c>
      <c r="BH166" s="49" t="s">
        <v>668</v>
      </c>
      <c r="BI166" s="31" t="s">
        <v>668</v>
      </c>
      <c r="BJ166" s="49" t="s">
        <v>668</v>
      </c>
      <c r="BK166" s="31" t="s">
        <v>668</v>
      </c>
      <c r="BL166" s="49" t="s">
        <v>668</v>
      </c>
      <c r="BM166" s="1"/>
    </row>
    <row r="167" spans="1:65" x14ac:dyDescent="0.3">
      <c r="A167" s="30">
        <v>66</v>
      </c>
      <c r="B167" s="67"/>
      <c r="C167">
        <v>11</v>
      </c>
      <c r="D167" s="67"/>
      <c r="E167" s="2">
        <v>1</v>
      </c>
      <c r="F167">
        <v>3</v>
      </c>
      <c r="G167">
        <v>5</v>
      </c>
      <c r="H167">
        <v>3</v>
      </c>
      <c r="I167">
        <v>2</v>
      </c>
      <c r="J167">
        <v>4</v>
      </c>
      <c r="K167">
        <v>1</v>
      </c>
      <c r="L167">
        <v>5</v>
      </c>
      <c r="M167">
        <v>1</v>
      </c>
      <c r="N167">
        <v>5</v>
      </c>
      <c r="O167">
        <v>4</v>
      </c>
      <c r="P167">
        <v>2</v>
      </c>
      <c r="Q167">
        <v>5</v>
      </c>
      <c r="R167">
        <v>2</v>
      </c>
      <c r="S167">
        <v>4</v>
      </c>
      <c r="T167">
        <v>3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1</v>
      </c>
      <c r="AA167">
        <v>4</v>
      </c>
      <c r="AB167" s="1"/>
      <c r="AC167" s="2">
        <f t="shared" si="67"/>
        <v>28</v>
      </c>
      <c r="AD167" s="3">
        <f t="shared" si="68"/>
        <v>4.6669999999999998</v>
      </c>
      <c r="AE167" s="1"/>
      <c r="AF167">
        <f t="shared" ref="AF167:AF173" si="73">AC167</f>
        <v>28</v>
      </c>
      <c r="AG167">
        <f t="shared" ref="AG167:AG173" si="74">AD167</f>
        <v>4.6669999999999998</v>
      </c>
      <c r="AJ167" s="1"/>
      <c r="AK167" s="2">
        <f t="shared" si="69"/>
        <v>35</v>
      </c>
      <c r="AL167" s="3">
        <f t="shared" si="70"/>
        <v>2.1880000000000002</v>
      </c>
      <c r="AM167" s="1"/>
      <c r="AN167">
        <f t="shared" ref="AN167:AN173" si="75">AK167</f>
        <v>35</v>
      </c>
      <c r="AO167">
        <f t="shared" ref="AO167:AO173" si="76">AL167</f>
        <v>2.1880000000000002</v>
      </c>
      <c r="AR167" s="1"/>
      <c r="AS167" s="2">
        <f t="shared" si="71"/>
        <v>63</v>
      </c>
      <c r="AT167" s="3">
        <f t="shared" si="72"/>
        <v>2.8639999999999999</v>
      </c>
      <c r="AU167" s="1"/>
      <c r="AV167">
        <v>11</v>
      </c>
      <c r="AW167">
        <v>4</v>
      </c>
      <c r="AX167" s="1"/>
      <c r="AY167">
        <f t="shared" ref="AY167:AY173" si="77">AW167</f>
        <v>4</v>
      </c>
      <c r="BA167" s="1"/>
      <c r="BB167">
        <f>LOOKUP(AV167,{1,2,3,4,5,6,11,15},{1,2,1,2,2,2,1,2})</f>
        <v>1</v>
      </c>
      <c r="BC167">
        <v>2</v>
      </c>
      <c r="BD167" s="3" t="s">
        <v>800</v>
      </c>
      <c r="BE167" s="32" t="s">
        <v>668</v>
      </c>
      <c r="BF167" s="31" t="s">
        <v>668</v>
      </c>
      <c r="BG167" s="31" t="s">
        <v>668</v>
      </c>
      <c r="BH167" s="49" t="s">
        <v>668</v>
      </c>
      <c r="BI167" s="31" t="s">
        <v>668</v>
      </c>
      <c r="BJ167" s="49" t="s">
        <v>668</v>
      </c>
      <c r="BK167" s="31" t="s">
        <v>668</v>
      </c>
      <c r="BL167" s="49" t="s">
        <v>668</v>
      </c>
      <c r="BM167" s="1"/>
    </row>
    <row r="168" spans="1:65" x14ac:dyDescent="0.3">
      <c r="A168" s="30">
        <v>76</v>
      </c>
      <c r="B168" s="67"/>
      <c r="C168">
        <v>11</v>
      </c>
      <c r="D168" s="67"/>
      <c r="E168" s="2">
        <v>1</v>
      </c>
      <c r="F168">
        <v>3</v>
      </c>
      <c r="G168">
        <v>5</v>
      </c>
      <c r="H168">
        <v>3</v>
      </c>
      <c r="I168">
        <v>3</v>
      </c>
      <c r="J168">
        <v>4</v>
      </c>
      <c r="K168">
        <v>2</v>
      </c>
      <c r="L168">
        <v>5</v>
      </c>
      <c r="M168">
        <v>3</v>
      </c>
      <c r="N168">
        <v>5</v>
      </c>
      <c r="O168">
        <v>5</v>
      </c>
      <c r="P168">
        <v>2</v>
      </c>
      <c r="Q168">
        <v>5</v>
      </c>
      <c r="R168">
        <v>2</v>
      </c>
      <c r="S168">
        <v>2</v>
      </c>
      <c r="T168">
        <v>4</v>
      </c>
      <c r="U168">
        <v>3</v>
      </c>
      <c r="V168">
        <v>3</v>
      </c>
      <c r="W168">
        <v>4</v>
      </c>
      <c r="X168">
        <v>2</v>
      </c>
      <c r="Y168">
        <v>2</v>
      </c>
      <c r="Z168">
        <v>2</v>
      </c>
      <c r="AA168">
        <v>2</v>
      </c>
      <c r="AB168" s="1"/>
      <c r="AC168" s="2">
        <f t="shared" si="67"/>
        <v>29</v>
      </c>
      <c r="AD168" s="3">
        <f t="shared" si="68"/>
        <v>4.8330000000000002</v>
      </c>
      <c r="AE168" s="1"/>
      <c r="AF168">
        <f t="shared" si="73"/>
        <v>29</v>
      </c>
      <c r="AG168">
        <f t="shared" si="74"/>
        <v>4.8330000000000002</v>
      </c>
      <c r="AJ168" s="1"/>
      <c r="AK168" s="2">
        <f t="shared" si="69"/>
        <v>42</v>
      </c>
      <c r="AL168" s="3">
        <f t="shared" si="70"/>
        <v>2.625</v>
      </c>
      <c r="AM168" s="1"/>
      <c r="AN168">
        <f t="shared" si="75"/>
        <v>42</v>
      </c>
      <c r="AO168">
        <f t="shared" si="76"/>
        <v>2.625</v>
      </c>
      <c r="AR168" s="1"/>
      <c r="AS168" s="2">
        <f t="shared" si="71"/>
        <v>71</v>
      </c>
      <c r="AT168" s="3">
        <f t="shared" si="72"/>
        <v>3.2269999999999999</v>
      </c>
      <c r="AU168" s="1"/>
      <c r="AV168">
        <v>11</v>
      </c>
      <c r="AW168">
        <v>5</v>
      </c>
      <c r="AX168" s="1"/>
      <c r="AY168">
        <f t="shared" si="77"/>
        <v>5</v>
      </c>
      <c r="BA168" s="1"/>
      <c r="BB168">
        <f>LOOKUP(AV168,{1,2,3,4,5,6,11,15},{1,2,1,2,2,2,1,2})</f>
        <v>1</v>
      </c>
      <c r="BC168">
        <v>3</v>
      </c>
      <c r="BD168" s="3"/>
      <c r="BE168" s="32" t="s">
        <v>668</v>
      </c>
      <c r="BF168" s="31" t="s">
        <v>668</v>
      </c>
      <c r="BG168" s="31" t="s">
        <v>668</v>
      </c>
      <c r="BH168" s="49" t="s">
        <v>668</v>
      </c>
      <c r="BI168" s="31" t="s">
        <v>668</v>
      </c>
      <c r="BJ168" s="49" t="s">
        <v>668</v>
      </c>
      <c r="BK168" s="31" t="s">
        <v>668</v>
      </c>
      <c r="BL168" s="49" t="s">
        <v>668</v>
      </c>
      <c r="BM168" s="1"/>
    </row>
    <row r="169" spans="1:65" x14ac:dyDescent="0.3">
      <c r="A169" s="30">
        <v>77</v>
      </c>
      <c r="B169" s="67"/>
      <c r="C169">
        <v>11</v>
      </c>
      <c r="D169" s="67"/>
      <c r="E169" s="2">
        <v>1</v>
      </c>
      <c r="F169">
        <v>2</v>
      </c>
      <c r="G169">
        <v>5</v>
      </c>
      <c r="H169">
        <v>2</v>
      </c>
      <c r="I169">
        <v>2</v>
      </c>
      <c r="J169">
        <v>4</v>
      </c>
      <c r="K169">
        <v>1</v>
      </c>
      <c r="L169">
        <v>5</v>
      </c>
      <c r="M169">
        <v>2</v>
      </c>
      <c r="N169">
        <v>4</v>
      </c>
      <c r="O169">
        <v>5</v>
      </c>
      <c r="P169">
        <v>2</v>
      </c>
      <c r="Q169">
        <v>5</v>
      </c>
      <c r="R169">
        <v>2</v>
      </c>
      <c r="S169">
        <v>5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1</v>
      </c>
      <c r="AA169">
        <v>4</v>
      </c>
      <c r="AB169" s="1"/>
      <c r="AC169" s="2">
        <f t="shared" si="67"/>
        <v>28</v>
      </c>
      <c r="AD169" s="3">
        <f t="shared" si="68"/>
        <v>4.6669999999999998</v>
      </c>
      <c r="AE169" s="1"/>
      <c r="AF169">
        <f t="shared" si="73"/>
        <v>28</v>
      </c>
      <c r="AG169">
        <f t="shared" si="74"/>
        <v>4.6669999999999998</v>
      </c>
      <c r="AJ169" s="1"/>
      <c r="AK169" s="2">
        <f t="shared" si="69"/>
        <v>35</v>
      </c>
      <c r="AL169" s="3">
        <f t="shared" si="70"/>
        <v>2.1880000000000002</v>
      </c>
      <c r="AM169" s="1"/>
      <c r="AN169">
        <f t="shared" si="75"/>
        <v>35</v>
      </c>
      <c r="AO169">
        <f t="shared" si="76"/>
        <v>2.1880000000000002</v>
      </c>
      <c r="AR169" s="1"/>
      <c r="AS169" s="2">
        <f t="shared" si="71"/>
        <v>63</v>
      </c>
      <c r="AT169" s="3">
        <f t="shared" si="72"/>
        <v>2.8639999999999999</v>
      </c>
      <c r="AU169" s="1"/>
      <c r="AV169">
        <v>11</v>
      </c>
      <c r="AW169">
        <v>5</v>
      </c>
      <c r="AX169" s="1"/>
      <c r="AY169">
        <f t="shared" si="77"/>
        <v>5</v>
      </c>
      <c r="BA169" s="1"/>
      <c r="BB169">
        <f>LOOKUP(AV169,{1,2,3,4,5,6,11,15},{1,2,1,2,2,2,1,2})</f>
        <v>1</v>
      </c>
      <c r="BC169">
        <v>1</v>
      </c>
      <c r="BD169" s="3" t="s">
        <v>822</v>
      </c>
      <c r="BE169" s="32" t="s">
        <v>668</v>
      </c>
      <c r="BF169" s="31" t="s">
        <v>668</v>
      </c>
      <c r="BG169" s="31" t="s">
        <v>668</v>
      </c>
      <c r="BH169" s="49" t="s">
        <v>668</v>
      </c>
      <c r="BI169" s="31" t="s">
        <v>668</v>
      </c>
      <c r="BJ169" s="49" t="s">
        <v>668</v>
      </c>
      <c r="BK169" s="31" t="s">
        <v>668</v>
      </c>
      <c r="BL169" s="49" t="s">
        <v>668</v>
      </c>
      <c r="BM169" s="1"/>
    </row>
    <row r="170" spans="1:65" x14ac:dyDescent="0.3">
      <c r="A170" s="30">
        <v>78</v>
      </c>
      <c r="B170" s="67"/>
      <c r="C170">
        <v>11</v>
      </c>
      <c r="D170" s="67"/>
      <c r="E170" s="2">
        <v>1</v>
      </c>
      <c r="F170">
        <v>4</v>
      </c>
      <c r="G170">
        <v>4</v>
      </c>
      <c r="H170">
        <v>2</v>
      </c>
      <c r="I170">
        <v>2</v>
      </c>
      <c r="J170">
        <v>4</v>
      </c>
      <c r="K170">
        <v>1</v>
      </c>
      <c r="L170">
        <v>5</v>
      </c>
      <c r="M170">
        <v>2</v>
      </c>
      <c r="N170">
        <v>4</v>
      </c>
      <c r="O170">
        <v>5</v>
      </c>
      <c r="P170">
        <v>1</v>
      </c>
      <c r="Q170">
        <v>5</v>
      </c>
      <c r="R170">
        <v>4</v>
      </c>
      <c r="S170">
        <v>4</v>
      </c>
      <c r="T170">
        <v>4</v>
      </c>
      <c r="U170">
        <v>3</v>
      </c>
      <c r="V170">
        <v>3</v>
      </c>
      <c r="W170">
        <v>2</v>
      </c>
      <c r="X170">
        <v>3</v>
      </c>
      <c r="Y170">
        <v>2</v>
      </c>
      <c r="Z170">
        <v>1</v>
      </c>
      <c r="AA170">
        <v>4</v>
      </c>
      <c r="AB170" s="1"/>
      <c r="AC170" s="2">
        <f t="shared" si="67"/>
        <v>27</v>
      </c>
      <c r="AD170" s="3">
        <f t="shared" si="68"/>
        <v>4.5</v>
      </c>
      <c r="AE170" s="1"/>
      <c r="AF170">
        <f t="shared" si="73"/>
        <v>27</v>
      </c>
      <c r="AG170">
        <f t="shared" si="74"/>
        <v>4.5</v>
      </c>
      <c r="AJ170" s="1"/>
      <c r="AK170" s="2">
        <f t="shared" si="69"/>
        <v>42</v>
      </c>
      <c r="AL170" s="3">
        <f t="shared" si="70"/>
        <v>2.625</v>
      </c>
      <c r="AM170" s="1"/>
      <c r="AN170">
        <f t="shared" si="75"/>
        <v>42</v>
      </c>
      <c r="AO170">
        <f t="shared" si="76"/>
        <v>2.625</v>
      </c>
      <c r="AR170" s="1"/>
      <c r="AS170" s="2">
        <f t="shared" si="71"/>
        <v>69</v>
      </c>
      <c r="AT170" s="3">
        <f t="shared" si="72"/>
        <v>3.1360000000000001</v>
      </c>
      <c r="AU170" s="1"/>
      <c r="AV170">
        <v>11</v>
      </c>
      <c r="AW170">
        <v>5</v>
      </c>
      <c r="AX170" s="1"/>
      <c r="AY170">
        <f t="shared" si="77"/>
        <v>5</v>
      </c>
      <c r="BA170" s="1"/>
      <c r="BB170">
        <f>LOOKUP(AV170,{1,2,3,4,5,6,11,15},{1,2,1,2,2,2,1,2})</f>
        <v>1</v>
      </c>
      <c r="BC170">
        <v>2</v>
      </c>
      <c r="BD170" s="3" t="s">
        <v>825</v>
      </c>
      <c r="BE170" s="32" t="s">
        <v>668</v>
      </c>
      <c r="BF170" s="31" t="s">
        <v>668</v>
      </c>
      <c r="BG170" s="31" t="s">
        <v>668</v>
      </c>
      <c r="BH170" s="49" t="s">
        <v>668</v>
      </c>
      <c r="BI170" s="31" t="s">
        <v>668</v>
      </c>
      <c r="BJ170" s="49" t="s">
        <v>668</v>
      </c>
      <c r="BK170" s="31" t="s">
        <v>668</v>
      </c>
      <c r="BL170" s="49" t="s">
        <v>668</v>
      </c>
      <c r="BM170" s="1"/>
    </row>
    <row r="171" spans="1:65" x14ac:dyDescent="0.3">
      <c r="A171" s="30">
        <v>87</v>
      </c>
      <c r="B171" s="67"/>
      <c r="C171">
        <v>11</v>
      </c>
      <c r="D171" s="67"/>
      <c r="E171" s="2">
        <v>1</v>
      </c>
      <c r="F171">
        <v>4</v>
      </c>
      <c r="G171">
        <v>4</v>
      </c>
      <c r="H171">
        <v>3</v>
      </c>
      <c r="I171">
        <v>2</v>
      </c>
      <c r="J171">
        <v>3</v>
      </c>
      <c r="K171">
        <v>1</v>
      </c>
      <c r="L171">
        <v>4</v>
      </c>
      <c r="M171">
        <v>3</v>
      </c>
      <c r="N171">
        <v>4</v>
      </c>
      <c r="O171">
        <v>4</v>
      </c>
      <c r="P171">
        <v>3</v>
      </c>
      <c r="Q171">
        <v>4</v>
      </c>
      <c r="R171">
        <v>3</v>
      </c>
      <c r="S171">
        <v>4</v>
      </c>
      <c r="T171">
        <v>3</v>
      </c>
      <c r="U171">
        <v>3</v>
      </c>
      <c r="V171">
        <v>2</v>
      </c>
      <c r="W171">
        <v>4</v>
      </c>
      <c r="X171">
        <v>3</v>
      </c>
      <c r="Y171">
        <v>2</v>
      </c>
      <c r="Z171">
        <v>2</v>
      </c>
      <c r="AA171">
        <v>4</v>
      </c>
      <c r="AB171" s="1"/>
      <c r="AC171" s="2">
        <f t="shared" si="67"/>
        <v>23</v>
      </c>
      <c r="AD171" s="3">
        <f t="shared" si="68"/>
        <v>3.8330000000000002</v>
      </c>
      <c r="AE171" s="1"/>
      <c r="AF171">
        <f t="shared" si="73"/>
        <v>23</v>
      </c>
      <c r="AG171">
        <f t="shared" si="74"/>
        <v>3.8330000000000002</v>
      </c>
      <c r="AJ171" s="1"/>
      <c r="AK171" s="2">
        <f t="shared" si="69"/>
        <v>46</v>
      </c>
      <c r="AL171" s="3">
        <f t="shared" si="70"/>
        <v>2.875</v>
      </c>
      <c r="AM171" s="1"/>
      <c r="AN171">
        <f t="shared" si="75"/>
        <v>46</v>
      </c>
      <c r="AO171">
        <f t="shared" si="76"/>
        <v>2.875</v>
      </c>
      <c r="AR171" s="1"/>
      <c r="AS171" s="2">
        <f t="shared" si="71"/>
        <v>69</v>
      </c>
      <c r="AT171" s="3">
        <f t="shared" si="72"/>
        <v>3.1360000000000001</v>
      </c>
      <c r="AU171" s="1"/>
      <c r="AV171">
        <v>11</v>
      </c>
      <c r="AW171">
        <v>4</v>
      </c>
      <c r="AX171" s="1"/>
      <c r="AY171">
        <f t="shared" si="77"/>
        <v>4</v>
      </c>
      <c r="BA171" s="1"/>
      <c r="BB171">
        <f>LOOKUP(AV171,{1,2,3,4,5,6,11,15},{1,2,1,2,2,2,1,2})</f>
        <v>1</v>
      </c>
      <c r="BC171">
        <v>3</v>
      </c>
      <c r="BD171" s="3"/>
      <c r="BE171" s="32" t="s">
        <v>668</v>
      </c>
      <c r="BF171" s="31" t="s">
        <v>668</v>
      </c>
      <c r="BG171" s="31" t="s">
        <v>668</v>
      </c>
      <c r="BH171" s="49" t="s">
        <v>668</v>
      </c>
      <c r="BI171" s="31" t="s">
        <v>668</v>
      </c>
      <c r="BJ171" s="49" t="s">
        <v>668</v>
      </c>
      <c r="BK171" s="31" t="s">
        <v>668</v>
      </c>
      <c r="BL171" s="49" t="s">
        <v>668</v>
      </c>
      <c r="BM171" s="1"/>
    </row>
    <row r="172" spans="1:65" x14ac:dyDescent="0.3">
      <c r="A172" s="30">
        <v>88</v>
      </c>
      <c r="B172" s="67"/>
      <c r="C172">
        <v>11</v>
      </c>
      <c r="D172" s="67"/>
      <c r="E172" s="2">
        <v>1</v>
      </c>
      <c r="F172">
        <v>4</v>
      </c>
      <c r="G172">
        <v>4</v>
      </c>
      <c r="H172">
        <v>3</v>
      </c>
      <c r="I172">
        <v>3</v>
      </c>
      <c r="J172">
        <v>4</v>
      </c>
      <c r="K172">
        <v>2</v>
      </c>
      <c r="L172">
        <v>4</v>
      </c>
      <c r="M172">
        <v>3</v>
      </c>
      <c r="N172">
        <v>4</v>
      </c>
      <c r="O172">
        <v>4</v>
      </c>
      <c r="P172">
        <v>3</v>
      </c>
      <c r="Q172">
        <v>4</v>
      </c>
      <c r="R172">
        <v>4</v>
      </c>
      <c r="S172">
        <v>5</v>
      </c>
      <c r="T172">
        <v>4</v>
      </c>
      <c r="U172">
        <v>4</v>
      </c>
      <c r="V172">
        <v>4</v>
      </c>
      <c r="W172">
        <v>4</v>
      </c>
      <c r="X172">
        <v>3</v>
      </c>
      <c r="Y172">
        <v>4</v>
      </c>
      <c r="Z172">
        <v>3</v>
      </c>
      <c r="AA172">
        <v>5</v>
      </c>
      <c r="AB172" s="1"/>
      <c r="AC172" s="2">
        <f t="shared" si="67"/>
        <v>24</v>
      </c>
      <c r="AD172" s="3">
        <f t="shared" si="68"/>
        <v>4</v>
      </c>
      <c r="AE172" s="1"/>
      <c r="AF172">
        <f t="shared" si="73"/>
        <v>24</v>
      </c>
      <c r="AG172">
        <f t="shared" si="74"/>
        <v>4</v>
      </c>
      <c r="AJ172" s="1"/>
      <c r="AK172" s="2">
        <f t="shared" si="69"/>
        <v>58</v>
      </c>
      <c r="AL172" s="3">
        <f t="shared" si="70"/>
        <v>3.625</v>
      </c>
      <c r="AM172" s="1"/>
      <c r="AN172">
        <f t="shared" si="75"/>
        <v>58</v>
      </c>
      <c r="AO172">
        <f t="shared" si="76"/>
        <v>3.625</v>
      </c>
      <c r="AR172" s="1"/>
      <c r="AS172" s="2">
        <f t="shared" si="71"/>
        <v>82</v>
      </c>
      <c r="AT172" s="3">
        <f t="shared" si="72"/>
        <v>3.7269999999999999</v>
      </c>
      <c r="AU172" s="1"/>
      <c r="AV172">
        <v>11</v>
      </c>
      <c r="AW172">
        <v>4</v>
      </c>
      <c r="AX172" s="1"/>
      <c r="AY172">
        <f t="shared" si="77"/>
        <v>4</v>
      </c>
      <c r="BA172" s="1"/>
      <c r="BB172">
        <f>LOOKUP(AV172,{1,2,3,4,5,6,11,15},{1,2,1,2,2,2,1,2})</f>
        <v>1</v>
      </c>
      <c r="BC172">
        <v>3</v>
      </c>
      <c r="BD172" s="3"/>
      <c r="BE172" s="32" t="s">
        <v>668</v>
      </c>
      <c r="BF172" s="31" t="s">
        <v>668</v>
      </c>
      <c r="BG172" s="31" t="s">
        <v>668</v>
      </c>
      <c r="BH172" s="49" t="s">
        <v>668</v>
      </c>
      <c r="BI172" s="31" t="s">
        <v>668</v>
      </c>
      <c r="BJ172" s="49" t="s">
        <v>668</v>
      </c>
      <c r="BK172" s="31" t="s">
        <v>668</v>
      </c>
      <c r="BL172" s="49" t="s">
        <v>668</v>
      </c>
      <c r="BM172" s="1"/>
    </row>
    <row r="173" spans="1:65" x14ac:dyDescent="0.3">
      <c r="A173" s="30">
        <v>128</v>
      </c>
      <c r="B173" s="67"/>
      <c r="C173">
        <v>11</v>
      </c>
      <c r="D173" s="67"/>
      <c r="E173" s="2">
        <v>1</v>
      </c>
      <c r="F173">
        <v>4</v>
      </c>
      <c r="G173">
        <v>5</v>
      </c>
      <c r="H173">
        <v>4</v>
      </c>
      <c r="I173">
        <v>1</v>
      </c>
      <c r="J173">
        <v>5</v>
      </c>
      <c r="K173">
        <v>1</v>
      </c>
      <c r="L173">
        <v>5</v>
      </c>
      <c r="M173">
        <v>5</v>
      </c>
      <c r="N173">
        <v>5</v>
      </c>
      <c r="O173">
        <v>5</v>
      </c>
      <c r="P173">
        <v>4</v>
      </c>
      <c r="Q173">
        <v>3</v>
      </c>
      <c r="R173">
        <v>2</v>
      </c>
      <c r="S173">
        <v>5</v>
      </c>
      <c r="T173">
        <v>5</v>
      </c>
      <c r="U173">
        <v>5</v>
      </c>
      <c r="V173">
        <v>5</v>
      </c>
      <c r="W173">
        <v>5</v>
      </c>
      <c r="X173">
        <v>5</v>
      </c>
      <c r="Y173">
        <v>5</v>
      </c>
      <c r="Z173">
        <v>3</v>
      </c>
      <c r="AA173">
        <v>5</v>
      </c>
      <c r="AB173" s="1"/>
      <c r="AC173" s="2">
        <f t="shared" si="67"/>
        <v>28</v>
      </c>
      <c r="AD173" s="3">
        <f t="shared" si="68"/>
        <v>4.6669999999999998</v>
      </c>
      <c r="AE173" s="1"/>
      <c r="AF173">
        <f t="shared" si="73"/>
        <v>28</v>
      </c>
      <c r="AG173">
        <f t="shared" si="74"/>
        <v>4.6669999999999998</v>
      </c>
      <c r="AJ173" s="1"/>
      <c r="AK173" s="2">
        <f t="shared" si="69"/>
        <v>64</v>
      </c>
      <c r="AL173" s="3">
        <f t="shared" si="70"/>
        <v>4</v>
      </c>
      <c r="AM173" s="1"/>
      <c r="AN173">
        <f t="shared" si="75"/>
        <v>64</v>
      </c>
      <c r="AO173">
        <f t="shared" si="76"/>
        <v>4</v>
      </c>
      <c r="AR173" s="1"/>
      <c r="AS173" s="2">
        <f t="shared" si="71"/>
        <v>92</v>
      </c>
      <c r="AT173" s="3">
        <f t="shared" si="72"/>
        <v>4.1820000000000004</v>
      </c>
      <c r="AU173" s="1"/>
      <c r="AV173">
        <v>11</v>
      </c>
      <c r="AW173">
        <v>5</v>
      </c>
      <c r="AX173" s="1"/>
      <c r="AY173">
        <f t="shared" si="77"/>
        <v>5</v>
      </c>
      <c r="BA173" s="1"/>
      <c r="BB173">
        <f>LOOKUP(AV173,{1,2,3,4,5,6,11,15},{1,2,1,2,2,2,1,2})</f>
        <v>1</v>
      </c>
      <c r="BC173">
        <v>1</v>
      </c>
      <c r="BD173" s="3"/>
      <c r="BE173" s="2">
        <v>1</v>
      </c>
      <c r="BF173">
        <v>10</v>
      </c>
      <c r="BG173">
        <v>90</v>
      </c>
      <c r="BH173" s="13">
        <f t="shared" ref="BH173:BH178" si="78">(BG173)/20</f>
        <v>4.5</v>
      </c>
      <c r="BI173">
        <v>100</v>
      </c>
      <c r="BJ173" s="13">
        <f t="shared" ref="BJ173:BJ178" si="79">(BI173)/20</f>
        <v>5</v>
      </c>
      <c r="BK173">
        <f>(AW173+BH173+BJ173)</f>
        <v>14.5</v>
      </c>
      <c r="BL173" s="13">
        <f>ROUND(((BK173)/3),3)</f>
        <v>4.8330000000000002</v>
      </c>
      <c r="BM173" s="1"/>
    </row>
    <row r="174" spans="1:65" x14ac:dyDescent="0.3">
      <c r="A174" s="30">
        <v>151</v>
      </c>
      <c r="B174" s="67"/>
      <c r="C174">
        <v>15</v>
      </c>
      <c r="D174" s="67"/>
      <c r="E174" s="2">
        <v>1</v>
      </c>
      <c r="F174">
        <v>4</v>
      </c>
      <c r="G174">
        <v>5</v>
      </c>
      <c r="H174">
        <v>3</v>
      </c>
      <c r="I174">
        <v>2</v>
      </c>
      <c r="J174">
        <v>4</v>
      </c>
      <c r="K174">
        <v>1</v>
      </c>
      <c r="L174">
        <v>5</v>
      </c>
      <c r="M174">
        <v>3</v>
      </c>
      <c r="N174">
        <v>5</v>
      </c>
      <c r="O174">
        <v>5</v>
      </c>
      <c r="P174">
        <v>3</v>
      </c>
      <c r="Q174">
        <v>5</v>
      </c>
      <c r="R174">
        <v>2</v>
      </c>
      <c r="S174">
        <v>2</v>
      </c>
      <c r="T174">
        <v>3</v>
      </c>
      <c r="U174">
        <v>3</v>
      </c>
      <c r="V174">
        <v>3</v>
      </c>
      <c r="W174">
        <v>2</v>
      </c>
      <c r="X174">
        <v>2</v>
      </c>
      <c r="Y174">
        <v>1</v>
      </c>
      <c r="Z174">
        <v>1</v>
      </c>
      <c r="AA174">
        <v>2</v>
      </c>
      <c r="AB174" s="1"/>
      <c r="AC174" s="2">
        <f t="shared" si="67"/>
        <v>29</v>
      </c>
      <c r="AD174" s="3">
        <f t="shared" si="68"/>
        <v>4.8330000000000002</v>
      </c>
      <c r="AE174" s="1"/>
      <c r="AH174">
        <f>AC174</f>
        <v>29</v>
      </c>
      <c r="AI174">
        <f>AD174</f>
        <v>4.8330000000000002</v>
      </c>
      <c r="AJ174" s="1"/>
      <c r="AK174" s="2">
        <f t="shared" si="69"/>
        <v>37</v>
      </c>
      <c r="AL174" s="3">
        <f t="shared" si="70"/>
        <v>2.3130000000000002</v>
      </c>
      <c r="AM174" s="1"/>
      <c r="AP174">
        <f>AK174</f>
        <v>37</v>
      </c>
      <c r="AQ174">
        <f>AL174</f>
        <v>2.3130000000000002</v>
      </c>
      <c r="AR174" s="1"/>
      <c r="AS174" s="2">
        <f t="shared" si="71"/>
        <v>66</v>
      </c>
      <c r="AT174" s="3">
        <f t="shared" si="72"/>
        <v>3</v>
      </c>
      <c r="AU174" s="1"/>
      <c r="AV174">
        <v>15</v>
      </c>
      <c r="AW174" t="s">
        <v>668</v>
      </c>
      <c r="AX174" s="1"/>
      <c r="BA174" s="1"/>
      <c r="BB174">
        <f>LOOKUP(AV174,{1,2,3,4,5,6,11,15},{1,2,1,2,2,2,1,2})</f>
        <v>2</v>
      </c>
      <c r="BD174" s="3"/>
      <c r="BE174" s="32" t="s">
        <v>668</v>
      </c>
      <c r="BF174">
        <v>7</v>
      </c>
      <c r="BG174">
        <v>0</v>
      </c>
      <c r="BH174" s="13">
        <f t="shared" si="78"/>
        <v>0</v>
      </c>
      <c r="BI174">
        <v>0</v>
      </c>
      <c r="BJ174" s="13">
        <f t="shared" si="79"/>
        <v>0</v>
      </c>
      <c r="BK174" s="31" t="s">
        <v>668</v>
      </c>
      <c r="BL174" s="49" t="s">
        <v>668</v>
      </c>
      <c r="BM174" s="1"/>
    </row>
    <row r="175" spans="1:65" x14ac:dyDescent="0.3">
      <c r="A175" s="30">
        <v>152</v>
      </c>
      <c r="B175" s="67"/>
      <c r="C175">
        <v>15</v>
      </c>
      <c r="D175" s="67"/>
      <c r="E175" s="2">
        <v>1</v>
      </c>
      <c r="F175">
        <v>3</v>
      </c>
      <c r="G175">
        <v>5</v>
      </c>
      <c r="H175">
        <v>3</v>
      </c>
      <c r="I175">
        <v>2</v>
      </c>
      <c r="J175">
        <v>2</v>
      </c>
      <c r="K175">
        <v>1</v>
      </c>
      <c r="L175">
        <v>5</v>
      </c>
      <c r="M175">
        <v>4</v>
      </c>
      <c r="N175">
        <v>3</v>
      </c>
      <c r="O175">
        <v>4</v>
      </c>
      <c r="P175">
        <v>1</v>
      </c>
      <c r="Q175">
        <v>4</v>
      </c>
      <c r="R175">
        <v>2</v>
      </c>
      <c r="S175">
        <v>3</v>
      </c>
      <c r="T175">
        <v>2</v>
      </c>
      <c r="U175">
        <v>3</v>
      </c>
      <c r="V175">
        <v>3</v>
      </c>
      <c r="W175">
        <v>1</v>
      </c>
      <c r="X175">
        <v>1</v>
      </c>
      <c r="Y175">
        <v>2</v>
      </c>
      <c r="Z175">
        <v>3</v>
      </c>
      <c r="AA175">
        <v>3</v>
      </c>
      <c r="AB175" s="1"/>
      <c r="AC175" s="2">
        <f t="shared" si="67"/>
        <v>23</v>
      </c>
      <c r="AD175" s="3">
        <f t="shared" si="68"/>
        <v>3.8330000000000002</v>
      </c>
      <c r="AE175" s="1"/>
      <c r="AH175">
        <f t="shared" ref="AH175:AH178" si="80">AC175</f>
        <v>23</v>
      </c>
      <c r="AI175">
        <f t="shared" ref="AI175:AI178" si="81">AD175</f>
        <v>3.8330000000000002</v>
      </c>
      <c r="AJ175" s="1"/>
      <c r="AK175" s="2">
        <f t="shared" si="69"/>
        <v>37</v>
      </c>
      <c r="AL175" s="3">
        <f t="shared" si="70"/>
        <v>2.3130000000000002</v>
      </c>
      <c r="AM175" s="1"/>
      <c r="AP175">
        <f t="shared" ref="AP175:AP178" si="82">AK175</f>
        <v>37</v>
      </c>
      <c r="AQ175">
        <f t="shared" ref="AQ175:AQ178" si="83">AL175</f>
        <v>2.3130000000000002</v>
      </c>
      <c r="AR175" s="1"/>
      <c r="AS175" s="2">
        <f t="shared" si="71"/>
        <v>60</v>
      </c>
      <c r="AT175" s="3">
        <f t="shared" si="72"/>
        <v>2.7269999999999999</v>
      </c>
      <c r="AU175" s="1"/>
      <c r="AV175">
        <v>15</v>
      </c>
      <c r="AW175" t="s">
        <v>668</v>
      </c>
      <c r="AX175" s="1"/>
      <c r="BA175" s="1"/>
      <c r="BB175">
        <f>LOOKUP(AV175,{1,2,3,4,5,6,11,15},{1,2,1,2,2,2,1,2})</f>
        <v>2</v>
      </c>
      <c r="BC175">
        <v>1</v>
      </c>
      <c r="BD175" s="3"/>
      <c r="BE175" s="2">
        <v>3</v>
      </c>
      <c r="BF175">
        <v>15</v>
      </c>
      <c r="BG175">
        <v>5</v>
      </c>
      <c r="BH175" s="13">
        <f t="shared" si="78"/>
        <v>0.25</v>
      </c>
      <c r="BI175">
        <v>5</v>
      </c>
      <c r="BJ175" s="13">
        <f t="shared" si="79"/>
        <v>0.25</v>
      </c>
      <c r="BK175" s="31" t="s">
        <v>668</v>
      </c>
      <c r="BL175" s="49" t="s">
        <v>668</v>
      </c>
      <c r="BM175" s="1"/>
    </row>
    <row r="176" spans="1:65" x14ac:dyDescent="0.3">
      <c r="A176" s="30">
        <v>153</v>
      </c>
      <c r="B176" s="67"/>
      <c r="C176">
        <v>15</v>
      </c>
      <c r="D176" s="67"/>
      <c r="E176" s="2">
        <v>1</v>
      </c>
      <c r="F176">
        <v>5</v>
      </c>
      <c r="G176">
        <v>5</v>
      </c>
      <c r="H176">
        <v>3</v>
      </c>
      <c r="I176">
        <v>2</v>
      </c>
      <c r="J176">
        <v>5</v>
      </c>
      <c r="K176">
        <v>2</v>
      </c>
      <c r="L176">
        <v>5</v>
      </c>
      <c r="M176">
        <v>3</v>
      </c>
      <c r="N176">
        <v>5</v>
      </c>
      <c r="O176">
        <v>5</v>
      </c>
      <c r="P176">
        <v>3</v>
      </c>
      <c r="Q176">
        <v>5</v>
      </c>
      <c r="R176">
        <v>4</v>
      </c>
      <c r="S176">
        <v>4</v>
      </c>
      <c r="T176">
        <v>4</v>
      </c>
      <c r="U176">
        <v>3</v>
      </c>
      <c r="V176">
        <v>3</v>
      </c>
      <c r="W176">
        <v>2</v>
      </c>
      <c r="X176">
        <v>2</v>
      </c>
      <c r="Y176">
        <v>3</v>
      </c>
      <c r="Z176">
        <v>1</v>
      </c>
      <c r="AA176">
        <v>4</v>
      </c>
      <c r="AB176" s="1"/>
      <c r="AC176" s="2">
        <f t="shared" si="67"/>
        <v>30</v>
      </c>
      <c r="AD176" s="3">
        <f t="shared" si="68"/>
        <v>5</v>
      </c>
      <c r="AE176" s="1"/>
      <c r="AH176">
        <f t="shared" si="80"/>
        <v>30</v>
      </c>
      <c r="AI176">
        <f t="shared" si="81"/>
        <v>5</v>
      </c>
      <c r="AJ176" s="1"/>
      <c r="AK176" s="2">
        <f t="shared" si="69"/>
        <v>48</v>
      </c>
      <c r="AL176" s="3">
        <f t="shared" si="70"/>
        <v>3</v>
      </c>
      <c r="AM176" s="1"/>
      <c r="AP176">
        <f t="shared" si="82"/>
        <v>48</v>
      </c>
      <c r="AQ176">
        <f t="shared" si="83"/>
        <v>3</v>
      </c>
      <c r="AR176" s="1"/>
      <c r="AS176" s="2">
        <f t="shared" si="71"/>
        <v>78</v>
      </c>
      <c r="AT176" s="3">
        <f t="shared" si="72"/>
        <v>3.5449999999999999</v>
      </c>
      <c r="AU176" s="1"/>
      <c r="AV176">
        <v>15</v>
      </c>
      <c r="AW176" t="s">
        <v>668</v>
      </c>
      <c r="AX176" s="1"/>
      <c r="BA176" s="1"/>
      <c r="BB176">
        <f>LOOKUP(AV176,{1,2,3,4,5,6,11,15},{1,2,1,2,2,2,1,2})</f>
        <v>2</v>
      </c>
      <c r="BC176">
        <v>1</v>
      </c>
      <c r="BD176" s="3"/>
      <c r="BE176" s="2">
        <v>3</v>
      </c>
      <c r="BF176">
        <v>10</v>
      </c>
      <c r="BG176">
        <v>15</v>
      </c>
      <c r="BH176" s="13">
        <f t="shared" si="78"/>
        <v>0.75</v>
      </c>
      <c r="BI176">
        <v>15</v>
      </c>
      <c r="BJ176" s="13">
        <f t="shared" si="79"/>
        <v>0.75</v>
      </c>
      <c r="BK176" s="31" t="s">
        <v>668</v>
      </c>
      <c r="BL176" s="49" t="s">
        <v>668</v>
      </c>
      <c r="BM176" s="1"/>
    </row>
    <row r="177" spans="1:65" x14ac:dyDescent="0.3">
      <c r="A177" s="30">
        <v>162</v>
      </c>
      <c r="B177" s="67"/>
      <c r="C177">
        <v>15</v>
      </c>
      <c r="D177" s="67"/>
      <c r="E177" s="2">
        <v>1</v>
      </c>
      <c r="F177">
        <v>1</v>
      </c>
      <c r="G177">
        <v>3</v>
      </c>
      <c r="H177">
        <v>1</v>
      </c>
      <c r="I177">
        <v>1</v>
      </c>
      <c r="J177">
        <v>3</v>
      </c>
      <c r="K177">
        <v>1</v>
      </c>
      <c r="L177">
        <v>3</v>
      </c>
      <c r="M177">
        <v>1</v>
      </c>
      <c r="N177">
        <v>3</v>
      </c>
      <c r="O177">
        <v>1</v>
      </c>
      <c r="P177">
        <v>4</v>
      </c>
      <c r="Q177">
        <v>1</v>
      </c>
      <c r="R177">
        <v>2</v>
      </c>
      <c r="S177">
        <v>2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 s="1"/>
      <c r="AC177" s="2">
        <f t="shared" si="67"/>
        <v>14</v>
      </c>
      <c r="AD177" s="3">
        <f t="shared" si="68"/>
        <v>2.3330000000000002</v>
      </c>
      <c r="AE177" s="1"/>
      <c r="AH177">
        <f t="shared" si="80"/>
        <v>14</v>
      </c>
      <c r="AI177">
        <f t="shared" si="81"/>
        <v>2.3330000000000002</v>
      </c>
      <c r="AJ177" s="1"/>
      <c r="AK177" s="2">
        <f t="shared" si="69"/>
        <v>21</v>
      </c>
      <c r="AL177" s="3">
        <f t="shared" si="70"/>
        <v>1.3129999999999999</v>
      </c>
      <c r="AM177" s="1"/>
      <c r="AP177">
        <f t="shared" si="82"/>
        <v>21</v>
      </c>
      <c r="AQ177">
        <f t="shared" si="83"/>
        <v>1.3129999999999999</v>
      </c>
      <c r="AR177" s="1"/>
      <c r="AS177" s="2">
        <f t="shared" si="71"/>
        <v>35</v>
      </c>
      <c r="AT177" s="3">
        <f t="shared" si="72"/>
        <v>1.591</v>
      </c>
      <c r="AU177" s="1"/>
      <c r="AV177">
        <v>15</v>
      </c>
      <c r="AW177" t="s">
        <v>668</v>
      </c>
      <c r="AX177" s="1"/>
      <c r="BA177" s="1"/>
      <c r="BB177">
        <f>LOOKUP(AV177,{1,2,3,4,5,6,11,15},{1,2,1,2,2,2,1,2})</f>
        <v>2</v>
      </c>
      <c r="BC177">
        <v>1</v>
      </c>
      <c r="BD177" s="3"/>
      <c r="BE177" s="2">
        <v>4</v>
      </c>
      <c r="BF177">
        <v>10</v>
      </c>
      <c r="BG177">
        <v>0</v>
      </c>
      <c r="BH177" s="13">
        <f t="shared" si="78"/>
        <v>0</v>
      </c>
      <c r="BI177">
        <v>0</v>
      </c>
      <c r="BJ177" s="13">
        <f t="shared" si="79"/>
        <v>0</v>
      </c>
      <c r="BK177" s="31" t="s">
        <v>668</v>
      </c>
      <c r="BL177" s="49" t="s">
        <v>668</v>
      </c>
      <c r="BM177" s="1"/>
    </row>
    <row r="178" spans="1:65" ht="15" thickBot="1" x14ac:dyDescent="0.35">
      <c r="A178" s="28">
        <v>163</v>
      </c>
      <c r="B178" s="97"/>
      <c r="C178">
        <v>15</v>
      </c>
      <c r="D178" s="97"/>
      <c r="E178" s="4">
        <v>1</v>
      </c>
      <c r="F178" s="5">
        <v>3</v>
      </c>
      <c r="G178" s="5">
        <v>4</v>
      </c>
      <c r="H178" s="5">
        <v>3</v>
      </c>
      <c r="I178" s="5">
        <v>3</v>
      </c>
      <c r="J178" s="5">
        <v>4</v>
      </c>
      <c r="K178" s="5">
        <v>2</v>
      </c>
      <c r="L178" s="5">
        <v>4</v>
      </c>
      <c r="M178" s="5">
        <v>3</v>
      </c>
      <c r="N178" s="5">
        <v>4</v>
      </c>
      <c r="O178" s="5">
        <v>4</v>
      </c>
      <c r="P178" s="5">
        <v>3</v>
      </c>
      <c r="Q178" s="5">
        <v>5</v>
      </c>
      <c r="R178" s="5">
        <v>3</v>
      </c>
      <c r="S178" s="5">
        <v>4</v>
      </c>
      <c r="T178" s="5">
        <v>3</v>
      </c>
      <c r="U178" s="5">
        <v>2</v>
      </c>
      <c r="V178" s="5">
        <v>2</v>
      </c>
      <c r="W178" s="5">
        <v>3</v>
      </c>
      <c r="X178" s="5">
        <v>3</v>
      </c>
      <c r="Y178" s="5">
        <v>4</v>
      </c>
      <c r="Z178" s="5">
        <v>3</v>
      </c>
      <c r="AA178" s="5">
        <v>4</v>
      </c>
      <c r="AB178" s="1"/>
      <c r="AC178" s="2">
        <f t="shared" si="67"/>
        <v>25</v>
      </c>
      <c r="AD178" s="3">
        <f t="shared" si="68"/>
        <v>4.1669999999999998</v>
      </c>
      <c r="AE178" s="1"/>
      <c r="AH178">
        <f t="shared" si="80"/>
        <v>25</v>
      </c>
      <c r="AI178">
        <f t="shared" si="81"/>
        <v>4.1669999999999998</v>
      </c>
      <c r="AJ178" s="1"/>
      <c r="AK178" s="2">
        <f t="shared" si="69"/>
        <v>48</v>
      </c>
      <c r="AL178" s="3">
        <f t="shared" si="70"/>
        <v>3</v>
      </c>
      <c r="AM178" s="1"/>
      <c r="AP178">
        <f t="shared" si="82"/>
        <v>48</v>
      </c>
      <c r="AQ178">
        <f t="shared" si="83"/>
        <v>3</v>
      </c>
      <c r="AR178" s="1"/>
      <c r="AS178" s="4">
        <f t="shared" si="71"/>
        <v>73</v>
      </c>
      <c r="AT178" s="6">
        <f t="shared" si="72"/>
        <v>3.3180000000000001</v>
      </c>
      <c r="AU178" s="1"/>
      <c r="AV178">
        <v>15</v>
      </c>
      <c r="AW178" t="s">
        <v>668</v>
      </c>
      <c r="AX178" s="1"/>
      <c r="BA178" s="1"/>
      <c r="BB178">
        <f>LOOKUP(AV178,{1,2,3,4,5,6,11,15},{1,2,1,2,2,2,1,2})</f>
        <v>2</v>
      </c>
      <c r="BC178" s="5">
        <v>1</v>
      </c>
      <c r="BD178" s="6"/>
      <c r="BE178" s="4">
        <v>1</v>
      </c>
      <c r="BF178" s="5">
        <v>6</v>
      </c>
      <c r="BG178" s="5">
        <v>0</v>
      </c>
      <c r="BH178" s="46">
        <f t="shared" si="78"/>
        <v>0</v>
      </c>
      <c r="BI178" s="5">
        <v>0</v>
      </c>
      <c r="BJ178" s="13">
        <f t="shared" si="79"/>
        <v>0</v>
      </c>
      <c r="BK178" s="31" t="s">
        <v>668</v>
      </c>
      <c r="BL178" s="49" t="s">
        <v>668</v>
      </c>
      <c r="BM178" s="1"/>
    </row>
    <row r="179" spans="1:65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3">
      <c r="A180" s="1"/>
      <c r="B180" s="1"/>
      <c r="C180" t="s">
        <v>1061</v>
      </c>
      <c r="D180" s="1"/>
      <c r="E180" s="1"/>
      <c r="F180" t="s">
        <v>1079</v>
      </c>
      <c r="G180" t="s">
        <v>1079</v>
      </c>
      <c r="H180" t="s">
        <v>1079</v>
      </c>
      <c r="I180" t="s">
        <v>1079</v>
      </c>
      <c r="J180" t="s">
        <v>1079</v>
      </c>
      <c r="K180" t="s">
        <v>1079</v>
      </c>
      <c r="L180" t="s">
        <v>1079</v>
      </c>
      <c r="M180" t="s">
        <v>1079</v>
      </c>
      <c r="N180" t="s">
        <v>1079</v>
      </c>
      <c r="O180" t="s">
        <v>1079</v>
      </c>
      <c r="P180" t="s">
        <v>1079</v>
      </c>
      <c r="Q180" t="s">
        <v>1079</v>
      </c>
      <c r="R180" t="s">
        <v>1079</v>
      </c>
      <c r="S180" t="s">
        <v>1079</v>
      </c>
      <c r="T180" t="s">
        <v>1079</v>
      </c>
      <c r="U180" t="s">
        <v>1079</v>
      </c>
      <c r="V180" t="s">
        <v>1079</v>
      </c>
      <c r="W180" t="s">
        <v>1079</v>
      </c>
      <c r="X180" t="s">
        <v>1079</v>
      </c>
      <c r="Y180" t="s">
        <v>1079</v>
      </c>
      <c r="Z180" t="s">
        <v>1079</v>
      </c>
      <c r="AA180" t="s">
        <v>1079</v>
      </c>
      <c r="AB180" s="1"/>
      <c r="AC180" t="s">
        <v>1062</v>
      </c>
      <c r="AD180" t="s">
        <v>1062</v>
      </c>
      <c r="AE180" s="1"/>
      <c r="AF180" t="s">
        <v>1062</v>
      </c>
      <c r="AG180" t="s">
        <v>1062</v>
      </c>
      <c r="AH180" t="s">
        <v>1062</v>
      </c>
      <c r="AI180" t="s">
        <v>1062</v>
      </c>
      <c r="AJ180" s="1"/>
      <c r="AK180" t="s">
        <v>1062</v>
      </c>
      <c r="AL180" t="s">
        <v>1062</v>
      </c>
      <c r="AM180" s="1"/>
      <c r="AN180" t="s">
        <v>1062</v>
      </c>
      <c r="AO180" t="s">
        <v>1062</v>
      </c>
      <c r="AP180" t="s">
        <v>1062</v>
      </c>
      <c r="AQ180" t="s">
        <v>1062</v>
      </c>
      <c r="AR180" s="1"/>
      <c r="AS180" t="s">
        <v>1062</v>
      </c>
      <c r="AT180" t="s">
        <v>1062</v>
      </c>
      <c r="AU180" s="1"/>
      <c r="AV180" t="s">
        <v>1061</v>
      </c>
      <c r="AW180" t="s">
        <v>1062</v>
      </c>
      <c r="AX180" s="1"/>
      <c r="AY180" t="s">
        <v>1062</v>
      </c>
      <c r="AZ180" t="s">
        <v>1062</v>
      </c>
      <c r="BA180" s="1"/>
      <c r="BB180" t="s">
        <v>1063</v>
      </c>
      <c r="BC180" t="s">
        <v>1064</v>
      </c>
      <c r="BD180" s="1"/>
      <c r="BE180" t="s">
        <v>1062</v>
      </c>
      <c r="BF180" t="s">
        <v>1062</v>
      </c>
      <c r="BG180" t="s">
        <v>1062</v>
      </c>
      <c r="BH180" t="s">
        <v>1062</v>
      </c>
      <c r="BI180" t="s">
        <v>1065</v>
      </c>
      <c r="BJ180" t="s">
        <v>1062</v>
      </c>
      <c r="BK180" t="s">
        <v>1062</v>
      </c>
      <c r="BL180" t="s">
        <v>1062</v>
      </c>
      <c r="BM180" s="1"/>
    </row>
    <row r="181" spans="1:65" x14ac:dyDescent="0.3">
      <c r="A181" s="1"/>
      <c r="B181" s="1"/>
      <c r="C181">
        <f>COUNTIF(C4:C178,1)</f>
        <v>58</v>
      </c>
      <c r="D181" s="1"/>
      <c r="E181" s="1"/>
      <c r="F181">
        <f t="shared" ref="F181:AA181" si="84">COUNTIF(F4:F178,1)</f>
        <v>4</v>
      </c>
      <c r="G181">
        <f t="shared" si="84"/>
        <v>1</v>
      </c>
      <c r="H181">
        <f t="shared" si="84"/>
        <v>5</v>
      </c>
      <c r="I181">
        <f t="shared" si="84"/>
        <v>23</v>
      </c>
      <c r="J181">
        <f t="shared" si="84"/>
        <v>2</v>
      </c>
      <c r="K181">
        <f t="shared" si="84"/>
        <v>72</v>
      </c>
      <c r="L181">
        <f t="shared" si="84"/>
        <v>0</v>
      </c>
      <c r="M181">
        <f t="shared" si="84"/>
        <v>10</v>
      </c>
      <c r="N181">
        <f t="shared" si="84"/>
        <v>0</v>
      </c>
      <c r="O181">
        <f t="shared" si="84"/>
        <v>1</v>
      </c>
      <c r="P181">
        <f t="shared" si="84"/>
        <v>14</v>
      </c>
      <c r="Q181">
        <f t="shared" si="84"/>
        <v>2</v>
      </c>
      <c r="R181">
        <f t="shared" si="84"/>
        <v>15</v>
      </c>
      <c r="S181">
        <f t="shared" si="84"/>
        <v>2</v>
      </c>
      <c r="T181">
        <f t="shared" si="84"/>
        <v>6</v>
      </c>
      <c r="U181">
        <f t="shared" si="84"/>
        <v>11</v>
      </c>
      <c r="V181">
        <f t="shared" si="84"/>
        <v>16</v>
      </c>
      <c r="W181">
        <f t="shared" si="84"/>
        <v>14</v>
      </c>
      <c r="X181">
        <f t="shared" si="84"/>
        <v>34</v>
      </c>
      <c r="Y181">
        <f t="shared" si="84"/>
        <v>19</v>
      </c>
      <c r="Z181">
        <f t="shared" si="84"/>
        <v>75</v>
      </c>
      <c r="AA181">
        <f t="shared" si="84"/>
        <v>4</v>
      </c>
      <c r="AB181" s="1"/>
      <c r="AC181">
        <f t="shared" ref="AC181:AT181" si="85">ROUND(AVERAGE(AC4:AC178),2)</f>
        <v>25.73</v>
      </c>
      <c r="AD181">
        <f t="shared" si="85"/>
        <v>4.29</v>
      </c>
      <c r="AE181" s="1"/>
      <c r="AF181">
        <f>ROUND(AVERAGE(AF4:AF178),2)</f>
        <v>25.43</v>
      </c>
      <c r="AG181">
        <f>ROUND(AVERAGE(AG4:AG178),2)</f>
        <v>4.24</v>
      </c>
      <c r="AH181">
        <f t="shared" ref="AH181:AI181" si="86">ROUND(AVERAGE(AH4:AH178),2)</f>
        <v>26.09</v>
      </c>
      <c r="AI181">
        <f t="shared" si="86"/>
        <v>4.3499999999999996</v>
      </c>
      <c r="AJ181" s="1"/>
      <c r="AK181">
        <f t="shared" si="85"/>
        <v>42.25</v>
      </c>
      <c r="AL181">
        <f t="shared" si="85"/>
        <v>2.64</v>
      </c>
      <c r="AM181" s="1"/>
      <c r="AN181">
        <f>ROUND(AVERAGE(AN4:AN178),2)</f>
        <v>41.92</v>
      </c>
      <c r="AO181">
        <f t="shared" ref="AO181:AP181" si="87">ROUND(AVERAGE(AO4:AO178),2)</f>
        <v>2.62</v>
      </c>
      <c r="AP181">
        <f t="shared" si="87"/>
        <v>42.65</v>
      </c>
      <c r="AQ181">
        <f>ROUND(AVERAGE(AQ4:AQ178),2)</f>
        <v>2.67</v>
      </c>
      <c r="AR181" s="1"/>
      <c r="AS181">
        <f t="shared" si="85"/>
        <v>67.97</v>
      </c>
      <c r="AT181">
        <f t="shared" si="85"/>
        <v>3.09</v>
      </c>
      <c r="AU181" s="1"/>
      <c r="AV181">
        <f>COUNTIF(AV4:AV178,1)</f>
        <v>58</v>
      </c>
      <c r="AW181">
        <f>ROUND(AVERAGE(AW4:AW178),2)</f>
        <v>3.62</v>
      </c>
      <c r="AX181" s="1"/>
      <c r="AY181">
        <f>ROUND(AVERAGE(AY4:AY178),2)</f>
        <v>4.22</v>
      </c>
      <c r="AZ181">
        <f>ROUND(AVERAGE(AZ4:AZ178),2)</f>
        <v>2.82</v>
      </c>
      <c r="BA181" s="1"/>
      <c r="BB181">
        <f>COUNTIF(BB4:BB178,1)</f>
        <v>97</v>
      </c>
      <c r="BC181">
        <f>COUNTIF(BC4:BC178,1)</f>
        <v>92</v>
      </c>
      <c r="BD181" s="1"/>
      <c r="BE181">
        <f t="shared" ref="BE181:BL181" si="88">ROUND(AVERAGE(BE4:BE178),2)</f>
        <v>1.73</v>
      </c>
      <c r="BF181">
        <f t="shared" si="88"/>
        <v>8.5500000000000007</v>
      </c>
      <c r="BG181">
        <f t="shared" si="88"/>
        <v>50.71</v>
      </c>
      <c r="BH181">
        <f t="shared" si="88"/>
        <v>2.54</v>
      </c>
      <c r="BI181">
        <f t="shared" si="88"/>
        <v>55.49</v>
      </c>
      <c r="BJ181">
        <f t="shared" si="88"/>
        <v>2.77</v>
      </c>
      <c r="BK181">
        <f t="shared" si="88"/>
        <v>9.14</v>
      </c>
      <c r="BL181">
        <f t="shared" si="88"/>
        <v>3.05</v>
      </c>
      <c r="BM181" s="1"/>
    </row>
    <row r="182" spans="1:65" x14ac:dyDescent="0.3">
      <c r="A182" s="1"/>
      <c r="B182" s="1"/>
      <c r="C182" t="s">
        <v>1087</v>
      </c>
      <c r="D182" s="1"/>
      <c r="E182" s="1"/>
      <c r="F182" t="s">
        <v>1101</v>
      </c>
      <c r="G182" t="s">
        <v>1101</v>
      </c>
      <c r="H182" t="s">
        <v>1101</v>
      </c>
      <c r="I182" t="s">
        <v>1101</v>
      </c>
      <c r="J182" t="s">
        <v>1101</v>
      </c>
      <c r="K182" t="s">
        <v>1101</v>
      </c>
      <c r="L182" t="s">
        <v>1101</v>
      </c>
      <c r="M182" t="s">
        <v>1101</v>
      </c>
      <c r="N182" t="s">
        <v>1101</v>
      </c>
      <c r="O182" t="s">
        <v>1101</v>
      </c>
      <c r="P182" t="s">
        <v>1101</v>
      </c>
      <c r="Q182" t="s">
        <v>1101</v>
      </c>
      <c r="R182" t="s">
        <v>1101</v>
      </c>
      <c r="S182" t="s">
        <v>1101</v>
      </c>
      <c r="T182" t="s">
        <v>1101</v>
      </c>
      <c r="U182" t="s">
        <v>1101</v>
      </c>
      <c r="V182" t="s">
        <v>1101</v>
      </c>
      <c r="W182" t="s">
        <v>1101</v>
      </c>
      <c r="X182" t="s">
        <v>1101</v>
      </c>
      <c r="Y182" t="s">
        <v>1101</v>
      </c>
      <c r="Z182" t="s">
        <v>1101</v>
      </c>
      <c r="AA182" t="s">
        <v>1101</v>
      </c>
      <c r="AB182" s="1"/>
      <c r="AC182" t="s">
        <v>1088</v>
      </c>
      <c r="AD182" t="s">
        <v>1088</v>
      </c>
      <c r="AE182" s="1"/>
      <c r="AF182" t="s">
        <v>1088</v>
      </c>
      <c r="AG182" t="s">
        <v>1088</v>
      </c>
      <c r="AH182" t="s">
        <v>1088</v>
      </c>
      <c r="AI182" t="s">
        <v>1088</v>
      </c>
      <c r="AJ182" s="1"/>
      <c r="AK182" t="s">
        <v>1088</v>
      </c>
      <c r="AL182" t="s">
        <v>1088</v>
      </c>
      <c r="AM182" s="1"/>
      <c r="AN182" t="s">
        <v>1088</v>
      </c>
      <c r="AO182" t="s">
        <v>1088</v>
      </c>
      <c r="AP182" t="s">
        <v>1088</v>
      </c>
      <c r="AQ182" t="s">
        <v>1088</v>
      </c>
      <c r="AR182" s="1"/>
      <c r="AS182" t="s">
        <v>1088</v>
      </c>
      <c r="AT182" t="s">
        <v>1088</v>
      </c>
      <c r="AU182" s="1"/>
      <c r="AV182" t="s">
        <v>1087</v>
      </c>
      <c r="AW182" t="s">
        <v>1088</v>
      </c>
      <c r="AX182" s="1"/>
      <c r="AY182" t="s">
        <v>1088</v>
      </c>
      <c r="AZ182" t="s">
        <v>1088</v>
      </c>
      <c r="BA182" s="1"/>
      <c r="BB182" t="s">
        <v>1089</v>
      </c>
      <c r="BC182" t="s">
        <v>1090</v>
      </c>
      <c r="BD182" s="1"/>
      <c r="BE182" t="s">
        <v>1088</v>
      </c>
      <c r="BF182" t="s">
        <v>1088</v>
      </c>
      <c r="BG182" t="s">
        <v>1088</v>
      </c>
      <c r="BH182" t="s">
        <v>1088</v>
      </c>
      <c r="BI182" t="s">
        <v>1091</v>
      </c>
      <c r="BJ182" t="s">
        <v>1088</v>
      </c>
      <c r="BK182" t="s">
        <v>1088</v>
      </c>
      <c r="BL182" t="s">
        <v>1088</v>
      </c>
      <c r="BM182" s="1"/>
    </row>
    <row r="183" spans="1:65" x14ac:dyDescent="0.3">
      <c r="A183" s="1"/>
      <c r="B183" s="1"/>
      <c r="C183">
        <f>COUNTIF(C4:C178,2)</f>
        <v>22</v>
      </c>
      <c r="D183" s="1"/>
      <c r="E183" s="1"/>
      <c r="F183">
        <f t="shared" ref="F183:AA183" si="89">COUNTIF(F4:F178,2)</f>
        <v>33</v>
      </c>
      <c r="G183">
        <f t="shared" si="89"/>
        <v>0</v>
      </c>
      <c r="H183">
        <f t="shared" si="89"/>
        <v>45</v>
      </c>
      <c r="I183">
        <f t="shared" si="89"/>
        <v>98</v>
      </c>
      <c r="J183">
        <f t="shared" si="89"/>
        <v>10</v>
      </c>
      <c r="K183">
        <f t="shared" si="89"/>
        <v>83</v>
      </c>
      <c r="L183">
        <f t="shared" si="89"/>
        <v>1</v>
      </c>
      <c r="M183">
        <f t="shared" si="89"/>
        <v>37</v>
      </c>
      <c r="N183">
        <f t="shared" si="89"/>
        <v>5</v>
      </c>
      <c r="O183">
        <f t="shared" si="89"/>
        <v>0</v>
      </c>
      <c r="P183">
        <f t="shared" si="89"/>
        <v>90</v>
      </c>
      <c r="Q183">
        <f t="shared" si="89"/>
        <v>1</v>
      </c>
      <c r="R183">
        <f t="shared" si="89"/>
        <v>76</v>
      </c>
      <c r="S183">
        <f t="shared" si="89"/>
        <v>11</v>
      </c>
      <c r="T183">
        <f t="shared" si="89"/>
        <v>47</v>
      </c>
      <c r="U183">
        <f t="shared" si="89"/>
        <v>68</v>
      </c>
      <c r="V183">
        <f t="shared" si="89"/>
        <v>85</v>
      </c>
      <c r="W183">
        <f t="shared" si="89"/>
        <v>72</v>
      </c>
      <c r="X183">
        <f t="shared" si="89"/>
        <v>93</v>
      </c>
      <c r="Y183">
        <f t="shared" si="89"/>
        <v>59</v>
      </c>
      <c r="Z183">
        <f t="shared" si="89"/>
        <v>74</v>
      </c>
      <c r="AA183">
        <f t="shared" si="89"/>
        <v>23</v>
      </c>
      <c r="AB183" s="1"/>
      <c r="AC183">
        <f t="shared" ref="AC183:AT183" si="90">ROUND(_xlfn.STDEV.S(AC4:AC178),2)</f>
        <v>2.75</v>
      </c>
      <c r="AD183">
        <f t="shared" si="90"/>
        <v>0.46</v>
      </c>
      <c r="AE183" s="1"/>
      <c r="AF183">
        <f t="shared" ref="AF183" si="91">ROUND(_xlfn.STDEV.S(AF4:AF178),2)</f>
        <v>2.73</v>
      </c>
      <c r="AG183">
        <f t="shared" ref="AG183:AI183" si="92">ROUND(_xlfn.STDEV.S(AG4:AG178),2)</f>
        <v>0.46</v>
      </c>
      <c r="AH183">
        <f t="shared" si="92"/>
        <v>2.75</v>
      </c>
      <c r="AI183">
        <f t="shared" si="92"/>
        <v>0.46</v>
      </c>
      <c r="AJ183" s="1"/>
      <c r="AK183">
        <f t="shared" si="90"/>
        <v>7.63</v>
      </c>
      <c r="AL183">
        <f t="shared" si="90"/>
        <v>0.48</v>
      </c>
      <c r="AM183" s="1"/>
      <c r="AN183">
        <f t="shared" ref="AN183:AP183" si="93">ROUND(_xlfn.STDEV.S(AN4:AN178),2)</f>
        <v>8.06</v>
      </c>
      <c r="AO183">
        <f t="shared" si="93"/>
        <v>0.5</v>
      </c>
      <c r="AP183">
        <f t="shared" si="93"/>
        <v>7.09</v>
      </c>
      <c r="AQ183">
        <f t="shared" ref="AQ183" si="94">ROUND(_xlfn.STDEV.S(AQ4:AQ178),2)</f>
        <v>0.44</v>
      </c>
      <c r="AR183" s="1"/>
      <c r="AS183">
        <f t="shared" si="90"/>
        <v>9.0299999999999994</v>
      </c>
      <c r="AT183">
        <f t="shared" si="90"/>
        <v>0.41</v>
      </c>
      <c r="AU183" s="1"/>
      <c r="AV183">
        <f>COUNTIF(AV4:AV178,2)</f>
        <v>22</v>
      </c>
      <c r="AW183">
        <f>ROUND(_xlfn.STDEV.S(AW4:AW178),2)</f>
        <v>1.04</v>
      </c>
      <c r="AX183" s="1"/>
      <c r="AY183">
        <f>ROUND(_xlfn.STDEV.S(AY4:AY178),2)</f>
        <v>0.74</v>
      </c>
      <c r="AZ183">
        <f>ROUND(_xlfn.STDEV.S(AZ4:AZ178),2)</f>
        <v>0.84</v>
      </c>
      <c r="BA183" s="1"/>
      <c r="BB183">
        <f>COUNTIF(BB4:BB178,2)</f>
        <v>78</v>
      </c>
      <c r="BC183">
        <f>COUNTIF(BC4:BC178,2)</f>
        <v>57</v>
      </c>
      <c r="BD183" s="1"/>
      <c r="BE183">
        <f t="shared" ref="BE183:BL183" si="95">ROUND(_xlfn.STDEV.S(BE4:BE178),2)</f>
        <v>1.04</v>
      </c>
      <c r="BF183">
        <f t="shared" si="95"/>
        <v>4.54</v>
      </c>
      <c r="BG183">
        <f t="shared" si="95"/>
        <v>31.55</v>
      </c>
      <c r="BH183">
        <f t="shared" si="95"/>
        <v>1.58</v>
      </c>
      <c r="BI183">
        <f t="shared" si="95"/>
        <v>30.04</v>
      </c>
      <c r="BJ183">
        <f t="shared" si="95"/>
        <v>1.5</v>
      </c>
      <c r="BK183">
        <f t="shared" si="95"/>
        <v>3.5</v>
      </c>
      <c r="BL183">
        <f t="shared" si="95"/>
        <v>1.17</v>
      </c>
      <c r="BM183" s="1"/>
    </row>
    <row r="184" spans="1:65" x14ac:dyDescent="0.3">
      <c r="A184" s="1"/>
      <c r="B184" s="1"/>
      <c r="C184" t="s">
        <v>1108</v>
      </c>
      <c r="D184" s="1"/>
      <c r="E184" s="1"/>
      <c r="F184" t="s">
        <v>1121</v>
      </c>
      <c r="G184" t="s">
        <v>1121</v>
      </c>
      <c r="H184" t="s">
        <v>1121</v>
      </c>
      <c r="I184" t="s">
        <v>1121</v>
      </c>
      <c r="J184" t="s">
        <v>1121</v>
      </c>
      <c r="K184" t="s">
        <v>1121</v>
      </c>
      <c r="L184" t="s">
        <v>1121</v>
      </c>
      <c r="M184" t="s">
        <v>1121</v>
      </c>
      <c r="N184" t="s">
        <v>1121</v>
      </c>
      <c r="O184" t="s">
        <v>1121</v>
      </c>
      <c r="P184" t="s">
        <v>1121</v>
      </c>
      <c r="Q184" t="s">
        <v>1121</v>
      </c>
      <c r="R184" t="s">
        <v>1121</v>
      </c>
      <c r="S184" t="s">
        <v>1121</v>
      </c>
      <c r="T184" t="s">
        <v>1121</v>
      </c>
      <c r="U184" t="s">
        <v>1121</v>
      </c>
      <c r="V184" t="s">
        <v>1121</v>
      </c>
      <c r="W184" t="s">
        <v>1121</v>
      </c>
      <c r="X184" t="s">
        <v>1121</v>
      </c>
      <c r="Y184" t="s">
        <v>1121</v>
      </c>
      <c r="Z184" t="s">
        <v>1121</v>
      </c>
      <c r="AA184" t="s">
        <v>1121</v>
      </c>
      <c r="AB184" s="1"/>
      <c r="AC184" t="s">
        <v>1109</v>
      </c>
      <c r="AD184" t="s">
        <v>1109</v>
      </c>
      <c r="AE184" s="1"/>
      <c r="AF184" t="s">
        <v>1109</v>
      </c>
      <c r="AG184" t="s">
        <v>1109</v>
      </c>
      <c r="AH184" t="s">
        <v>1109</v>
      </c>
      <c r="AI184" t="s">
        <v>1109</v>
      </c>
      <c r="AJ184" s="1"/>
      <c r="AK184" t="s">
        <v>1109</v>
      </c>
      <c r="AL184" t="s">
        <v>1109</v>
      </c>
      <c r="AM184" s="1"/>
      <c r="AN184" t="s">
        <v>1109</v>
      </c>
      <c r="AO184" t="s">
        <v>1109</v>
      </c>
      <c r="AP184" t="s">
        <v>1109</v>
      </c>
      <c r="AQ184" t="s">
        <v>1109</v>
      </c>
      <c r="AR184" s="1"/>
      <c r="AS184" t="s">
        <v>1109</v>
      </c>
      <c r="AT184" t="s">
        <v>1109</v>
      </c>
      <c r="AU184" s="1"/>
      <c r="AV184" t="s">
        <v>1108</v>
      </c>
      <c r="AW184" t="s">
        <v>1109</v>
      </c>
      <c r="AX184" s="1"/>
      <c r="AY184" t="s">
        <v>1109</v>
      </c>
      <c r="AZ184" t="s">
        <v>1109</v>
      </c>
      <c r="BA184" s="1"/>
      <c r="BB184" t="s">
        <v>1068</v>
      </c>
      <c r="BC184" t="s">
        <v>1110</v>
      </c>
      <c r="BD184" s="1"/>
      <c r="BE184" t="s">
        <v>1109</v>
      </c>
      <c r="BF184" t="s">
        <v>1109</v>
      </c>
      <c r="BG184" t="s">
        <v>1109</v>
      </c>
      <c r="BH184" t="s">
        <v>1109</v>
      </c>
      <c r="BI184" t="s">
        <v>1109</v>
      </c>
      <c r="BJ184" t="s">
        <v>1109</v>
      </c>
      <c r="BK184" t="s">
        <v>1109</v>
      </c>
      <c r="BL184" t="s">
        <v>1109</v>
      </c>
      <c r="BM184" s="1"/>
    </row>
    <row r="185" spans="1:65" x14ac:dyDescent="0.3">
      <c r="A185" s="1"/>
      <c r="B185" s="1"/>
      <c r="C185">
        <f>COUNTIF(C4:C178,3)</f>
        <v>31</v>
      </c>
      <c r="D185" s="1"/>
      <c r="E185" s="1"/>
      <c r="F185">
        <f t="shared" ref="F185:AA185" si="96">COUNTIF(F4:F178,3)</f>
        <v>61</v>
      </c>
      <c r="G185">
        <f t="shared" si="96"/>
        <v>4</v>
      </c>
      <c r="H185">
        <f t="shared" si="96"/>
        <v>101</v>
      </c>
      <c r="I185">
        <f t="shared" si="96"/>
        <v>43</v>
      </c>
      <c r="J185">
        <f t="shared" si="96"/>
        <v>51</v>
      </c>
      <c r="K185">
        <f t="shared" si="96"/>
        <v>14</v>
      </c>
      <c r="L185">
        <f t="shared" si="96"/>
        <v>7</v>
      </c>
      <c r="M185">
        <f t="shared" si="96"/>
        <v>88</v>
      </c>
      <c r="N185">
        <f t="shared" si="96"/>
        <v>23</v>
      </c>
      <c r="O185">
        <f t="shared" si="96"/>
        <v>11</v>
      </c>
      <c r="P185">
        <f t="shared" si="96"/>
        <v>56</v>
      </c>
      <c r="Q185">
        <f t="shared" si="96"/>
        <v>7</v>
      </c>
      <c r="R185">
        <f t="shared" si="96"/>
        <v>49</v>
      </c>
      <c r="S185">
        <f t="shared" si="96"/>
        <v>58</v>
      </c>
      <c r="T185">
        <f t="shared" si="96"/>
        <v>70</v>
      </c>
      <c r="U185">
        <f t="shared" si="96"/>
        <v>68</v>
      </c>
      <c r="V185">
        <f t="shared" si="96"/>
        <v>54</v>
      </c>
      <c r="W185">
        <f t="shared" si="96"/>
        <v>60</v>
      </c>
      <c r="X185">
        <f t="shared" si="96"/>
        <v>37</v>
      </c>
      <c r="Y185">
        <f t="shared" si="96"/>
        <v>59</v>
      </c>
      <c r="Z185">
        <f t="shared" si="96"/>
        <v>19</v>
      </c>
      <c r="AA185">
        <f t="shared" si="96"/>
        <v>58</v>
      </c>
      <c r="AB185" s="1"/>
      <c r="AC185">
        <f t="shared" ref="AC185:AT185" si="97">COUNT(AC4:AC178)</f>
        <v>175</v>
      </c>
      <c r="AD185">
        <f t="shared" si="97"/>
        <v>175</v>
      </c>
      <c r="AE185" s="1"/>
      <c r="AF185">
        <f t="shared" ref="AF185" si="98">COUNT(AF4:AF178)</f>
        <v>97</v>
      </c>
      <c r="AG185">
        <f t="shared" ref="AG185:AI185" si="99">COUNT(AG4:AG178)</f>
        <v>97</v>
      </c>
      <c r="AH185">
        <f t="shared" si="99"/>
        <v>78</v>
      </c>
      <c r="AI185">
        <f t="shared" si="99"/>
        <v>78</v>
      </c>
      <c r="AJ185" s="1"/>
      <c r="AK185">
        <f t="shared" si="97"/>
        <v>175</v>
      </c>
      <c r="AL185">
        <f t="shared" si="97"/>
        <v>175</v>
      </c>
      <c r="AM185" s="1"/>
      <c r="AN185">
        <f t="shared" ref="AN185:AP185" si="100">COUNT(AN4:AN178)</f>
        <v>97</v>
      </c>
      <c r="AO185">
        <f t="shared" si="100"/>
        <v>97</v>
      </c>
      <c r="AP185">
        <f t="shared" si="100"/>
        <v>78</v>
      </c>
      <c r="AQ185">
        <f t="shared" ref="AQ185" si="101">COUNT(AQ4:AQ178)</f>
        <v>78</v>
      </c>
      <c r="AR185" s="1"/>
      <c r="AS185">
        <f t="shared" si="97"/>
        <v>175</v>
      </c>
      <c r="AT185">
        <f t="shared" si="97"/>
        <v>175</v>
      </c>
      <c r="AU185" s="1"/>
      <c r="AV185">
        <f>COUNTIF(AV4:AV178,3)</f>
        <v>31</v>
      </c>
      <c r="AW185">
        <f>COUNT(AW4:AW178)</f>
        <v>170</v>
      </c>
      <c r="AX185" s="1"/>
      <c r="AY185">
        <f>COUNT(AY4:AY178)</f>
        <v>97</v>
      </c>
      <c r="AZ185">
        <f>COUNT(AZ4:AZ178)</f>
        <v>73</v>
      </c>
      <c r="BA185" s="1"/>
      <c r="BB185">
        <f>COUNT(BB4:BB178)</f>
        <v>175</v>
      </c>
      <c r="BC185">
        <f>COUNTIF(BC4:BC178,3)</f>
        <v>4</v>
      </c>
      <c r="BD185" s="1"/>
      <c r="BE185">
        <f t="shared" ref="BE185:BL185" si="102">COUNT(BE4:BE178)</f>
        <v>74</v>
      </c>
      <c r="BF185">
        <f t="shared" si="102"/>
        <v>76</v>
      </c>
      <c r="BG185">
        <f t="shared" si="102"/>
        <v>76</v>
      </c>
      <c r="BH185">
        <f t="shared" si="102"/>
        <v>76</v>
      </c>
      <c r="BI185">
        <f t="shared" si="102"/>
        <v>73</v>
      </c>
      <c r="BJ185">
        <f t="shared" si="102"/>
        <v>73</v>
      </c>
      <c r="BK185">
        <f t="shared" si="102"/>
        <v>68</v>
      </c>
      <c r="BL185">
        <f t="shared" si="102"/>
        <v>68</v>
      </c>
      <c r="BM185" s="1"/>
    </row>
    <row r="186" spans="1:65" x14ac:dyDescent="0.3">
      <c r="A186" s="1"/>
      <c r="B186" s="1"/>
      <c r="C186" t="s">
        <v>1124</v>
      </c>
      <c r="D186" s="1"/>
      <c r="E186" s="1"/>
      <c r="F186" t="s">
        <v>1136</v>
      </c>
      <c r="G186" t="s">
        <v>1136</v>
      </c>
      <c r="H186" t="s">
        <v>1136</v>
      </c>
      <c r="I186" t="s">
        <v>1136</v>
      </c>
      <c r="J186" t="s">
        <v>1136</v>
      </c>
      <c r="K186" t="s">
        <v>1136</v>
      </c>
      <c r="L186" t="s">
        <v>1136</v>
      </c>
      <c r="M186" t="s">
        <v>1136</v>
      </c>
      <c r="N186" t="s">
        <v>1136</v>
      </c>
      <c r="O186" t="s">
        <v>1136</v>
      </c>
      <c r="P186" t="s">
        <v>1136</v>
      </c>
      <c r="Q186" t="s">
        <v>1136</v>
      </c>
      <c r="R186" t="s">
        <v>1136</v>
      </c>
      <c r="S186" t="s">
        <v>1136</v>
      </c>
      <c r="T186" t="s">
        <v>1136</v>
      </c>
      <c r="U186" t="s">
        <v>1136</v>
      </c>
      <c r="V186" t="s">
        <v>1136</v>
      </c>
      <c r="W186" t="s">
        <v>1136</v>
      </c>
      <c r="X186" t="s">
        <v>1136</v>
      </c>
      <c r="Y186" t="s">
        <v>1136</v>
      </c>
      <c r="Z186" t="s">
        <v>1136</v>
      </c>
      <c r="AA186" t="s">
        <v>1136</v>
      </c>
      <c r="AB186" s="1"/>
      <c r="AC186" t="s">
        <v>1125</v>
      </c>
      <c r="AD186" t="s">
        <v>1125</v>
      </c>
      <c r="AE186" s="1"/>
      <c r="AF186" t="s">
        <v>1125</v>
      </c>
      <c r="AG186" t="s">
        <v>1125</v>
      </c>
      <c r="AH186" t="s">
        <v>1125</v>
      </c>
      <c r="AI186" t="s">
        <v>1125</v>
      </c>
      <c r="AJ186" s="1"/>
      <c r="AK186" t="s">
        <v>1125</v>
      </c>
      <c r="AL186" t="s">
        <v>1125</v>
      </c>
      <c r="AM186" s="1"/>
      <c r="AN186" t="s">
        <v>1125</v>
      </c>
      <c r="AO186" t="s">
        <v>1125</v>
      </c>
      <c r="AP186" t="s">
        <v>1125</v>
      </c>
      <c r="AQ186" t="s">
        <v>1125</v>
      </c>
      <c r="AR186" s="1"/>
      <c r="AS186" t="s">
        <v>1125</v>
      </c>
      <c r="AT186" t="s">
        <v>1125</v>
      </c>
      <c r="AU186" s="1"/>
      <c r="AV186" t="s">
        <v>1124</v>
      </c>
      <c r="AW186" t="s">
        <v>1125</v>
      </c>
      <c r="AX186" s="1"/>
      <c r="AY186" t="s">
        <v>1125</v>
      </c>
      <c r="AZ186" t="s">
        <v>1125</v>
      </c>
      <c r="BA186" s="1"/>
      <c r="BB186" s="1"/>
      <c r="BC186" t="s">
        <v>1126</v>
      </c>
      <c r="BD186" s="1"/>
      <c r="BE186" t="s">
        <v>1127</v>
      </c>
      <c r="BF186" t="s">
        <v>1127</v>
      </c>
      <c r="BG186" t="s">
        <v>1125</v>
      </c>
      <c r="BH186" t="s">
        <v>1125</v>
      </c>
      <c r="BI186" t="s">
        <v>1125</v>
      </c>
      <c r="BJ186" t="s">
        <v>1125</v>
      </c>
      <c r="BK186" t="s">
        <v>1125</v>
      </c>
      <c r="BL186" t="s">
        <v>1125</v>
      </c>
      <c r="BM186" s="1"/>
    </row>
    <row r="187" spans="1:65" x14ac:dyDescent="0.3">
      <c r="A187" s="1"/>
      <c r="B187" s="1"/>
      <c r="C187">
        <f>COUNTIF(C4:C178,4)</f>
        <v>9</v>
      </c>
      <c r="D187" s="1"/>
      <c r="E187" s="1"/>
      <c r="F187">
        <f t="shared" ref="F187:AA187" si="103">COUNTIF(F4:F178,4)</f>
        <v>70</v>
      </c>
      <c r="G187">
        <f t="shared" si="103"/>
        <v>81</v>
      </c>
      <c r="H187">
        <f t="shared" si="103"/>
        <v>23</v>
      </c>
      <c r="I187">
        <f t="shared" si="103"/>
        <v>8</v>
      </c>
      <c r="J187">
        <f t="shared" si="103"/>
        <v>95</v>
      </c>
      <c r="K187">
        <f t="shared" si="103"/>
        <v>4</v>
      </c>
      <c r="L187">
        <f t="shared" si="103"/>
        <v>71</v>
      </c>
      <c r="M187">
        <f t="shared" si="103"/>
        <v>36</v>
      </c>
      <c r="N187">
        <f t="shared" si="103"/>
        <v>85</v>
      </c>
      <c r="O187">
        <f t="shared" si="103"/>
        <v>92</v>
      </c>
      <c r="P187">
        <f t="shared" si="103"/>
        <v>13</v>
      </c>
      <c r="Q187">
        <f t="shared" si="103"/>
        <v>43</v>
      </c>
      <c r="R187">
        <f t="shared" si="103"/>
        <v>27</v>
      </c>
      <c r="S187">
        <f t="shared" si="103"/>
        <v>80</v>
      </c>
      <c r="T187">
        <f t="shared" si="103"/>
        <v>43</v>
      </c>
      <c r="U187">
        <f t="shared" si="103"/>
        <v>27</v>
      </c>
      <c r="V187">
        <f t="shared" si="103"/>
        <v>18</v>
      </c>
      <c r="W187">
        <f t="shared" si="103"/>
        <v>21</v>
      </c>
      <c r="X187">
        <f t="shared" si="103"/>
        <v>10</v>
      </c>
      <c r="Y187">
        <f t="shared" si="103"/>
        <v>36</v>
      </c>
      <c r="Z187">
        <f t="shared" si="103"/>
        <v>6</v>
      </c>
      <c r="AA187">
        <f t="shared" si="103"/>
        <v>67</v>
      </c>
      <c r="AB187" s="1"/>
      <c r="AC187">
        <f t="shared" ref="AC187:AT187" si="104">MAX(AC4:AC178)</f>
        <v>30</v>
      </c>
      <c r="AD187">
        <f t="shared" si="104"/>
        <v>5</v>
      </c>
      <c r="AE187" s="1"/>
      <c r="AF187">
        <f t="shared" ref="AF187" si="105">MAX(AF4:AF178)</f>
        <v>30</v>
      </c>
      <c r="AG187">
        <f t="shared" ref="AG187:AI187" si="106">MAX(AG4:AG178)</f>
        <v>5</v>
      </c>
      <c r="AH187">
        <f t="shared" si="106"/>
        <v>30</v>
      </c>
      <c r="AI187">
        <f t="shared" si="106"/>
        <v>5</v>
      </c>
      <c r="AJ187" s="1"/>
      <c r="AK187">
        <f t="shared" si="104"/>
        <v>65</v>
      </c>
      <c r="AL187">
        <f t="shared" si="104"/>
        <v>4.0629999999999997</v>
      </c>
      <c r="AM187" s="1"/>
      <c r="AN187">
        <f t="shared" ref="AN187:AP187" si="107">MAX(AN4:AN178)</f>
        <v>65</v>
      </c>
      <c r="AO187">
        <f t="shared" si="107"/>
        <v>4.0629999999999997</v>
      </c>
      <c r="AP187">
        <f t="shared" si="107"/>
        <v>63</v>
      </c>
      <c r="AQ187">
        <f t="shared" ref="AQ187" si="108">MAX(AQ4:AQ178)</f>
        <v>3.9380000000000002</v>
      </c>
      <c r="AR187" s="1"/>
      <c r="AS187">
        <f t="shared" si="104"/>
        <v>92</v>
      </c>
      <c r="AT187">
        <f t="shared" si="104"/>
        <v>4.1820000000000004</v>
      </c>
      <c r="AU187" s="1"/>
      <c r="AV187">
        <f>COUNTIF(AV4:AV178,4)</f>
        <v>9</v>
      </c>
      <c r="AW187">
        <f>MAX(AW4:AW178)</f>
        <v>5</v>
      </c>
      <c r="AX187" s="1"/>
      <c r="AY187">
        <f>MAX(AY4:AY178)</f>
        <v>5</v>
      </c>
      <c r="AZ187">
        <f>MAX(AZ4:AZ178)</f>
        <v>5</v>
      </c>
      <c r="BA187" s="1"/>
      <c r="BB187" s="1"/>
      <c r="BC187">
        <f>COUNTIF(BC4:BC178,4)</f>
        <v>19</v>
      </c>
      <c r="BD187" s="1"/>
      <c r="BE187">
        <f t="shared" ref="BE187:BL187" si="109">MAX(BE4:BE178)</f>
        <v>5</v>
      </c>
      <c r="BF187">
        <f t="shared" si="109"/>
        <v>20</v>
      </c>
      <c r="BG187">
        <f t="shared" si="109"/>
        <v>100</v>
      </c>
      <c r="BH187">
        <f t="shared" si="109"/>
        <v>5</v>
      </c>
      <c r="BI187">
        <f t="shared" si="109"/>
        <v>100</v>
      </c>
      <c r="BJ187">
        <f t="shared" si="109"/>
        <v>5</v>
      </c>
      <c r="BK187">
        <f t="shared" si="109"/>
        <v>15</v>
      </c>
      <c r="BL187">
        <f t="shared" si="109"/>
        <v>5</v>
      </c>
      <c r="BM187" s="1"/>
    </row>
    <row r="188" spans="1:65" x14ac:dyDescent="0.3">
      <c r="A188" s="1"/>
      <c r="B188" s="1"/>
      <c r="C188" t="s">
        <v>1139</v>
      </c>
      <c r="D188" s="1"/>
      <c r="E188" s="1"/>
      <c r="F188" t="s">
        <v>1146</v>
      </c>
      <c r="G188" t="s">
        <v>1146</v>
      </c>
      <c r="H188" t="s">
        <v>1146</v>
      </c>
      <c r="I188" t="s">
        <v>1146</v>
      </c>
      <c r="J188" t="s">
        <v>1146</v>
      </c>
      <c r="K188" t="s">
        <v>1146</v>
      </c>
      <c r="L188" t="s">
        <v>1146</v>
      </c>
      <c r="M188" t="s">
        <v>1146</v>
      </c>
      <c r="N188" t="s">
        <v>1146</v>
      </c>
      <c r="O188" t="s">
        <v>1146</v>
      </c>
      <c r="P188" t="s">
        <v>1146</v>
      </c>
      <c r="Q188" t="s">
        <v>1146</v>
      </c>
      <c r="R188" t="s">
        <v>1146</v>
      </c>
      <c r="S188" t="s">
        <v>1146</v>
      </c>
      <c r="T188" t="s">
        <v>1146</v>
      </c>
      <c r="U188" t="s">
        <v>1146</v>
      </c>
      <c r="V188" t="s">
        <v>1146</v>
      </c>
      <c r="W188" t="s">
        <v>1146</v>
      </c>
      <c r="X188" t="s">
        <v>1146</v>
      </c>
      <c r="Y188" t="s">
        <v>1146</v>
      </c>
      <c r="Z188" t="s">
        <v>1146</v>
      </c>
      <c r="AA188" t="s">
        <v>1146</v>
      </c>
      <c r="AB188" s="1"/>
      <c r="AC188" t="s">
        <v>1140</v>
      </c>
      <c r="AD188" t="s">
        <v>1140</v>
      </c>
      <c r="AE188" s="1"/>
      <c r="AF188" t="s">
        <v>1140</v>
      </c>
      <c r="AG188" t="s">
        <v>1140</v>
      </c>
      <c r="AH188" t="s">
        <v>1140</v>
      </c>
      <c r="AI188" t="s">
        <v>1140</v>
      </c>
      <c r="AJ188" s="1"/>
      <c r="AK188" t="s">
        <v>1140</v>
      </c>
      <c r="AL188" t="s">
        <v>1140</v>
      </c>
      <c r="AM188" s="1"/>
      <c r="AN188" t="s">
        <v>1140</v>
      </c>
      <c r="AO188" t="s">
        <v>1140</v>
      </c>
      <c r="AP188" t="s">
        <v>1140</v>
      </c>
      <c r="AQ188" t="s">
        <v>1140</v>
      </c>
      <c r="AR188" s="1"/>
      <c r="AS188" t="s">
        <v>1140</v>
      </c>
      <c r="AT188" t="s">
        <v>1140</v>
      </c>
      <c r="AU188" s="1"/>
      <c r="AV188" t="s">
        <v>1139</v>
      </c>
      <c r="AW188" t="s">
        <v>1140</v>
      </c>
      <c r="AX188" s="1"/>
      <c r="AY188" t="s">
        <v>1140</v>
      </c>
      <c r="AZ188" t="s">
        <v>1140</v>
      </c>
      <c r="BA188" s="1"/>
      <c r="BB188" s="1"/>
      <c r="BC188" t="s">
        <v>1068</v>
      </c>
      <c r="BD188" s="1"/>
      <c r="BE188" t="s">
        <v>1141</v>
      </c>
      <c r="BF188" t="s">
        <v>1141</v>
      </c>
      <c r="BG188" t="s">
        <v>1140</v>
      </c>
      <c r="BH188" t="s">
        <v>1140</v>
      </c>
      <c r="BI188" t="s">
        <v>1140</v>
      </c>
      <c r="BJ188" t="s">
        <v>1140</v>
      </c>
      <c r="BK188" t="s">
        <v>1140</v>
      </c>
      <c r="BL188" t="s">
        <v>1140</v>
      </c>
      <c r="BM188" s="1"/>
    </row>
    <row r="189" spans="1:65" x14ac:dyDescent="0.3">
      <c r="A189" s="1"/>
      <c r="B189" s="1"/>
      <c r="C189">
        <f>COUNTIF(C4:C178,5)</f>
        <v>18</v>
      </c>
      <c r="D189" s="1"/>
      <c r="E189" s="1"/>
      <c r="F189">
        <f t="shared" ref="F189:AA189" si="110">COUNTIF(F4:F178,5)</f>
        <v>7</v>
      </c>
      <c r="G189">
        <f t="shared" si="110"/>
        <v>89</v>
      </c>
      <c r="H189">
        <f t="shared" si="110"/>
        <v>1</v>
      </c>
      <c r="I189">
        <f t="shared" si="110"/>
        <v>1</v>
      </c>
      <c r="J189">
        <f t="shared" si="110"/>
        <v>17</v>
      </c>
      <c r="K189">
        <f t="shared" si="110"/>
        <v>0</v>
      </c>
      <c r="L189">
        <f t="shared" si="110"/>
        <v>96</v>
      </c>
      <c r="M189">
        <f t="shared" si="110"/>
        <v>4</v>
      </c>
      <c r="N189">
        <f t="shared" si="110"/>
        <v>62</v>
      </c>
      <c r="O189">
        <f t="shared" si="110"/>
        <v>71</v>
      </c>
      <c r="P189">
        <f t="shared" si="110"/>
        <v>1</v>
      </c>
      <c r="Q189">
        <f t="shared" si="110"/>
        <v>122</v>
      </c>
      <c r="R189">
        <f t="shared" si="110"/>
        <v>7</v>
      </c>
      <c r="S189">
        <f t="shared" si="110"/>
        <v>24</v>
      </c>
      <c r="T189">
        <f t="shared" si="110"/>
        <v>8</v>
      </c>
      <c r="U189">
        <f t="shared" si="110"/>
        <v>1</v>
      </c>
      <c r="V189">
        <f t="shared" si="110"/>
        <v>2</v>
      </c>
      <c r="W189">
        <f t="shared" si="110"/>
        <v>8</v>
      </c>
      <c r="X189">
        <f t="shared" si="110"/>
        <v>1</v>
      </c>
      <c r="Y189">
        <f t="shared" si="110"/>
        <v>1</v>
      </c>
      <c r="Z189">
        <f t="shared" si="110"/>
        <v>0</v>
      </c>
      <c r="AA189">
        <f t="shared" si="110"/>
        <v>22</v>
      </c>
      <c r="AB189" s="1"/>
      <c r="AC189">
        <f t="shared" ref="AC189:AT189" si="111">MIN(AC4:AC178)</f>
        <v>14</v>
      </c>
      <c r="AD189">
        <f t="shared" si="111"/>
        <v>2.3330000000000002</v>
      </c>
      <c r="AE189" s="1"/>
      <c r="AF189">
        <f t="shared" ref="AF189" si="112">MIN(AF4:AF178)</f>
        <v>16</v>
      </c>
      <c r="AG189">
        <f t="shared" ref="AG189:AI189" si="113">MIN(AG4:AG178)</f>
        <v>2.6669999999999998</v>
      </c>
      <c r="AH189">
        <f t="shared" si="113"/>
        <v>14</v>
      </c>
      <c r="AI189">
        <f t="shared" si="113"/>
        <v>2.3330000000000002</v>
      </c>
      <c r="AJ189" s="1"/>
      <c r="AK189">
        <f t="shared" si="111"/>
        <v>21</v>
      </c>
      <c r="AL189">
        <f t="shared" si="111"/>
        <v>1.3129999999999999</v>
      </c>
      <c r="AM189" s="1"/>
      <c r="AN189">
        <f t="shared" ref="AN189:AP189" si="114">MIN(AN4:AN178)</f>
        <v>22</v>
      </c>
      <c r="AO189">
        <f t="shared" si="114"/>
        <v>1.375</v>
      </c>
      <c r="AP189">
        <f t="shared" si="114"/>
        <v>21</v>
      </c>
      <c r="AQ189">
        <f t="shared" ref="AQ189" si="115">MIN(AQ4:AQ178)</f>
        <v>1.3129999999999999</v>
      </c>
      <c r="AR189" s="1"/>
      <c r="AS189">
        <f t="shared" si="111"/>
        <v>35</v>
      </c>
      <c r="AT189">
        <f t="shared" si="111"/>
        <v>1.591</v>
      </c>
      <c r="AU189" s="1"/>
      <c r="AV189">
        <f>COUNTIF(AV4:AV178,5)</f>
        <v>18</v>
      </c>
      <c r="AW189">
        <f>MIN(AW4:AW178)</f>
        <v>1</v>
      </c>
      <c r="AX189" s="1"/>
      <c r="AY189">
        <f>MIN(AY4:AY178)</f>
        <v>1</v>
      </c>
      <c r="AZ189">
        <f>MIN(AZ4:AZ178)</f>
        <v>1</v>
      </c>
      <c r="BA189" s="1"/>
      <c r="BB189" s="1"/>
      <c r="BC189">
        <f>COUNT(BC4:BC178)</f>
        <v>172</v>
      </c>
      <c r="BD189" s="1"/>
      <c r="BE189">
        <f t="shared" ref="BE189:BL189" si="116">MIN(BE4:BE178)</f>
        <v>1</v>
      </c>
      <c r="BF189">
        <f t="shared" si="116"/>
        <v>1</v>
      </c>
      <c r="BG189">
        <f t="shared" si="116"/>
        <v>0</v>
      </c>
      <c r="BH189">
        <f t="shared" si="116"/>
        <v>0</v>
      </c>
      <c r="BI189">
        <f t="shared" si="116"/>
        <v>0</v>
      </c>
      <c r="BJ189">
        <f t="shared" si="116"/>
        <v>0</v>
      </c>
      <c r="BK189">
        <f t="shared" si="116"/>
        <v>1.5</v>
      </c>
      <c r="BL189">
        <f t="shared" si="116"/>
        <v>0.5</v>
      </c>
      <c r="BM189" s="1"/>
    </row>
    <row r="190" spans="1:65" x14ac:dyDescent="0.3">
      <c r="A190" s="1"/>
      <c r="B190" s="1"/>
      <c r="C190" t="s">
        <v>1150</v>
      </c>
      <c r="D190" s="1"/>
      <c r="E190" s="1"/>
      <c r="F190" t="s">
        <v>1068</v>
      </c>
      <c r="G190" t="s">
        <v>1068</v>
      </c>
      <c r="H190" t="s">
        <v>1068</v>
      </c>
      <c r="I190" t="s">
        <v>1068</v>
      </c>
      <c r="J190" t="s">
        <v>1068</v>
      </c>
      <c r="K190" t="s">
        <v>1068</v>
      </c>
      <c r="L190" t="s">
        <v>1068</v>
      </c>
      <c r="M190" t="s">
        <v>1068</v>
      </c>
      <c r="N190" t="s">
        <v>1068</v>
      </c>
      <c r="O190" t="s">
        <v>1068</v>
      </c>
      <c r="P190" t="s">
        <v>1068</v>
      </c>
      <c r="Q190" t="s">
        <v>1068</v>
      </c>
      <c r="R190" t="s">
        <v>1068</v>
      </c>
      <c r="S190" t="s">
        <v>1068</v>
      </c>
      <c r="T190" t="s">
        <v>1068</v>
      </c>
      <c r="U190" t="s">
        <v>1068</v>
      </c>
      <c r="V190" t="s">
        <v>1068</v>
      </c>
      <c r="W190" t="s">
        <v>1068</v>
      </c>
      <c r="X190" t="s">
        <v>1068</v>
      </c>
      <c r="Y190" t="s">
        <v>1068</v>
      </c>
      <c r="Z190" t="s">
        <v>1068</v>
      </c>
      <c r="AA190" t="s">
        <v>1068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t="s">
        <v>1150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3">
      <c r="A191" s="1"/>
      <c r="B191" s="1"/>
      <c r="C191">
        <f>COUNTIF(C4:C178,6)</f>
        <v>24</v>
      </c>
      <c r="D191" s="1"/>
      <c r="E191" s="1"/>
      <c r="F191">
        <f t="shared" ref="F191:AA191" si="117">COUNT(F4:F178)</f>
        <v>175</v>
      </c>
      <c r="G191">
        <f t="shared" si="117"/>
        <v>175</v>
      </c>
      <c r="H191">
        <f t="shared" si="117"/>
        <v>175</v>
      </c>
      <c r="I191">
        <f t="shared" si="117"/>
        <v>173</v>
      </c>
      <c r="J191">
        <f t="shared" si="117"/>
        <v>175</v>
      </c>
      <c r="K191">
        <f t="shared" si="117"/>
        <v>173</v>
      </c>
      <c r="L191">
        <f t="shared" si="117"/>
        <v>175</v>
      </c>
      <c r="M191">
        <f t="shared" si="117"/>
        <v>175</v>
      </c>
      <c r="N191">
        <f t="shared" si="117"/>
        <v>175</v>
      </c>
      <c r="O191">
        <f t="shared" si="117"/>
        <v>175</v>
      </c>
      <c r="P191">
        <f t="shared" si="117"/>
        <v>174</v>
      </c>
      <c r="Q191">
        <f t="shared" si="117"/>
        <v>175</v>
      </c>
      <c r="R191">
        <f t="shared" si="117"/>
        <v>174</v>
      </c>
      <c r="S191">
        <f t="shared" si="117"/>
        <v>175</v>
      </c>
      <c r="T191">
        <f t="shared" si="117"/>
        <v>174</v>
      </c>
      <c r="U191">
        <f t="shared" si="117"/>
        <v>175</v>
      </c>
      <c r="V191">
        <f t="shared" si="117"/>
        <v>175</v>
      </c>
      <c r="W191">
        <f t="shared" si="117"/>
        <v>175</v>
      </c>
      <c r="X191">
        <f t="shared" si="117"/>
        <v>175</v>
      </c>
      <c r="Y191">
        <f t="shared" si="117"/>
        <v>174</v>
      </c>
      <c r="Z191">
        <f t="shared" si="117"/>
        <v>174</v>
      </c>
      <c r="AA191">
        <f t="shared" si="117"/>
        <v>174</v>
      </c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>
        <f>COUNTIF(AV4:AV178,6)</f>
        <v>24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3">
      <c r="A192" s="1"/>
      <c r="B192" s="1"/>
      <c r="C192" t="s">
        <v>1151</v>
      </c>
      <c r="D192" s="1"/>
      <c r="E192" s="1"/>
      <c r="F192" t="s">
        <v>1065</v>
      </c>
      <c r="G192" t="s">
        <v>1065</v>
      </c>
      <c r="H192" t="s">
        <v>1065</v>
      </c>
      <c r="I192" t="s">
        <v>1065</v>
      </c>
      <c r="J192" t="s">
        <v>1065</v>
      </c>
      <c r="K192" t="s">
        <v>1065</v>
      </c>
      <c r="L192" t="s">
        <v>1065</v>
      </c>
      <c r="M192" t="s">
        <v>1065</v>
      </c>
      <c r="N192" t="s">
        <v>1065</v>
      </c>
      <c r="O192" t="s">
        <v>1065</v>
      </c>
      <c r="P192" t="s">
        <v>1065</v>
      </c>
      <c r="Q192" t="s">
        <v>1065</v>
      </c>
      <c r="R192" t="s">
        <v>1065</v>
      </c>
      <c r="S192" t="s">
        <v>1065</v>
      </c>
      <c r="T192" t="s">
        <v>1065</v>
      </c>
      <c r="U192" t="s">
        <v>1065</v>
      </c>
      <c r="V192" t="s">
        <v>1065</v>
      </c>
      <c r="W192" t="s">
        <v>1065</v>
      </c>
      <c r="X192" t="s">
        <v>1065</v>
      </c>
      <c r="Y192" t="s">
        <v>1065</v>
      </c>
      <c r="Z192" t="s">
        <v>1065</v>
      </c>
      <c r="AA192" t="s">
        <v>1065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t="s">
        <v>1151</v>
      </c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3">
      <c r="A193" s="1"/>
      <c r="B193" s="1"/>
      <c r="C193">
        <f>COUNTIF(C4:C178,7)</f>
        <v>0</v>
      </c>
      <c r="D193" s="1"/>
      <c r="E193" s="1"/>
      <c r="F193">
        <f t="shared" ref="F193:AA193" si="118">ROUND(AVERAGE(F4:F178),0)</f>
        <v>3</v>
      </c>
      <c r="G193">
        <f t="shared" si="118"/>
        <v>4</v>
      </c>
      <c r="H193">
        <f t="shared" si="118"/>
        <v>3</v>
      </c>
      <c r="I193">
        <f t="shared" si="118"/>
        <v>2</v>
      </c>
      <c r="J193">
        <f t="shared" si="118"/>
        <v>4</v>
      </c>
      <c r="K193">
        <f t="shared" si="118"/>
        <v>2</v>
      </c>
      <c r="L193">
        <f t="shared" si="118"/>
        <v>4</v>
      </c>
      <c r="M193">
        <f t="shared" si="118"/>
        <v>3</v>
      </c>
      <c r="N193">
        <f t="shared" si="118"/>
        <v>4</v>
      </c>
      <c r="O193">
        <f t="shared" si="118"/>
        <v>4</v>
      </c>
      <c r="P193">
        <f t="shared" si="118"/>
        <v>2</v>
      </c>
      <c r="Q193">
        <f t="shared" si="118"/>
        <v>5</v>
      </c>
      <c r="R193">
        <f t="shared" si="118"/>
        <v>3</v>
      </c>
      <c r="S193">
        <f t="shared" si="118"/>
        <v>4</v>
      </c>
      <c r="T193">
        <f t="shared" si="118"/>
        <v>3</v>
      </c>
      <c r="U193">
        <f t="shared" si="118"/>
        <v>3</v>
      </c>
      <c r="V193">
        <f t="shared" si="118"/>
        <v>2</v>
      </c>
      <c r="W193">
        <f t="shared" si="118"/>
        <v>3</v>
      </c>
      <c r="X193">
        <f t="shared" si="118"/>
        <v>2</v>
      </c>
      <c r="Y193">
        <f t="shared" si="118"/>
        <v>3</v>
      </c>
      <c r="Z193">
        <f t="shared" si="118"/>
        <v>2</v>
      </c>
      <c r="AA193">
        <f t="shared" si="118"/>
        <v>3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>
        <f>COUNTIF(AV4:AV178,7)</f>
        <v>0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3">
      <c r="A194" s="1"/>
      <c r="B194" s="1"/>
      <c r="C194" t="s">
        <v>1152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t="s">
        <v>1152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3">
      <c r="A195" s="1"/>
      <c r="B195" s="1"/>
      <c r="C195">
        <f>COUNTIF(C4:C178,8)</f>
        <v>0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>
        <f>COUNTIF(AV4:AV178,8)</f>
        <v>0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3">
      <c r="A196" s="1"/>
      <c r="B196" s="1"/>
      <c r="C196" t="s">
        <v>1158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t="s">
        <v>1158</v>
      </c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3">
      <c r="A197" s="1"/>
      <c r="B197" s="1"/>
      <c r="C197">
        <f>COUNTIF(C4:C178,9)</f>
        <v>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>
        <f>COUNTIF(AV4:AV178,9)</f>
        <v>0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3">
      <c r="A198" s="1"/>
      <c r="B198" s="1"/>
      <c r="C198" t="s">
        <v>1161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t="s">
        <v>1161</v>
      </c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3">
      <c r="A199" s="1"/>
      <c r="B199" s="1"/>
      <c r="C199">
        <f>COUNTIF(C4:C178,10)</f>
        <v>0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>
        <f>COUNTIF(AV4:AV178,10)</f>
        <v>0</v>
      </c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3">
      <c r="A200" s="1"/>
      <c r="B200" s="1"/>
      <c r="C200" t="s">
        <v>1167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t="s">
        <v>1167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3">
      <c r="A201" s="1"/>
      <c r="B201" s="1"/>
      <c r="C201">
        <f>COUNTIF(C4:C178,11)</f>
        <v>8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>
        <f>COUNTIF(AV4:AV178,11)</f>
        <v>8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3">
      <c r="A202" s="1"/>
      <c r="B202" s="1"/>
      <c r="C202" t="s">
        <v>1173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t="s">
        <v>1173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3">
      <c r="A203" s="1"/>
      <c r="B203" s="1"/>
      <c r="C203">
        <f>COUNTIF(C4:C178,12)</f>
        <v>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>
        <f>COUNTIF(AV4:AV178,12)</f>
        <v>0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3">
      <c r="A204" s="1"/>
      <c r="B204" s="1"/>
      <c r="C204" t="s">
        <v>1179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t="s">
        <v>1179</v>
      </c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3">
      <c r="A205" s="1"/>
      <c r="B205" s="1"/>
      <c r="C205">
        <f>COUNTIF(C4:C178,13)</f>
        <v>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>
        <f>COUNTIF(AV4:AV178,13)</f>
        <v>0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3">
      <c r="A206" s="1"/>
      <c r="B206" s="1"/>
      <c r="C206" t="s">
        <v>1185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t="s">
        <v>1185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3">
      <c r="A207" s="1"/>
      <c r="B207" s="1"/>
      <c r="C207">
        <f>COUNTIF(C4:C178,14)</f>
        <v>0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>
        <f>COUNTIF(AV4:AV178,14)</f>
        <v>0</v>
      </c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3">
      <c r="A208" s="1"/>
      <c r="B208" s="1"/>
      <c r="C208" t="s">
        <v>1191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t="s">
        <v>1191</v>
      </c>
      <c r="AW208" s="106" t="s">
        <v>1192</v>
      </c>
      <c r="AX208" s="105"/>
      <c r="AY208" s="105"/>
      <c r="AZ208" s="105"/>
      <c r="BA208" s="105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3">
      <c r="A209" s="1"/>
      <c r="B209" s="1"/>
      <c r="C209">
        <f>COUNTIF(C4:C178,15)</f>
        <v>5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>
        <f>COUNTIF(AV4:AV178,15)</f>
        <v>5</v>
      </c>
      <c r="AW209" s="106"/>
      <c r="AX209" s="105"/>
      <c r="AY209" s="105"/>
      <c r="AZ209" s="105"/>
      <c r="BA209" s="105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3">
      <c r="A210" s="1"/>
      <c r="B210" s="1"/>
      <c r="C210" t="s">
        <v>1068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t="s">
        <v>1068</v>
      </c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3">
      <c r="A211" s="1"/>
      <c r="B211" s="1"/>
      <c r="C211">
        <f>COUNT(C4:C178)</f>
        <v>175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>
        <f>COUNT(AV4:AV178)</f>
        <v>175</v>
      </c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</sheetData>
  <sortState xmlns:xlrd2="http://schemas.microsoft.com/office/spreadsheetml/2017/richdata2" ref="A4:AU178">
    <sortCondition ref="C4:C178"/>
  </sortState>
  <mergeCells count="1">
    <mergeCell ref="AW208:AW20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O325"/>
  <sheetViews>
    <sheetView zoomScale="40" zoomScaleNormal="40" workbookViewId="0">
      <selection activeCell="B1" sqref="B1:B180"/>
    </sheetView>
  </sheetViews>
  <sheetFormatPr defaultRowHeight="14.4" x14ac:dyDescent="0.3"/>
  <cols>
    <col min="3" max="67" width="20.6640625" customWidth="1"/>
  </cols>
  <sheetData>
    <row r="1" spans="1:67" x14ac:dyDescent="0.3">
      <c r="A1" s="15"/>
      <c r="B1" s="96"/>
      <c r="C1" s="16"/>
      <c r="D1" s="17"/>
      <c r="E1" s="17"/>
      <c r="F1" s="17"/>
      <c r="G1" s="17"/>
      <c r="H1" s="17"/>
      <c r="I1" s="17"/>
      <c r="J1" s="16"/>
      <c r="K1" s="18"/>
      <c r="L1" s="16"/>
      <c r="M1" s="17"/>
      <c r="N1" s="17"/>
      <c r="O1" s="17"/>
      <c r="P1" s="17"/>
      <c r="Q1" s="17"/>
      <c r="R1" s="17"/>
      <c r="S1" s="16"/>
      <c r="T1" s="18"/>
      <c r="U1" s="16"/>
      <c r="V1" s="17"/>
      <c r="W1" s="17"/>
      <c r="X1" s="17"/>
      <c r="Y1" s="17"/>
      <c r="Z1" s="17"/>
      <c r="AA1" s="17"/>
      <c r="AB1" s="16"/>
      <c r="AC1" s="18"/>
      <c r="AD1" s="16"/>
      <c r="AE1" s="17"/>
      <c r="AF1" s="17"/>
      <c r="AG1" s="17"/>
      <c r="AH1" s="17"/>
      <c r="AI1" s="17"/>
      <c r="AJ1" s="17"/>
      <c r="AK1" s="16"/>
      <c r="AL1" s="18"/>
      <c r="AM1" s="16"/>
      <c r="AN1" s="17"/>
      <c r="AO1" s="36"/>
      <c r="AP1" s="17"/>
      <c r="AQ1" s="36"/>
      <c r="AR1" s="17"/>
      <c r="AS1" s="36"/>
      <c r="AT1" s="17"/>
      <c r="AU1" s="36"/>
      <c r="AV1" s="17"/>
      <c r="AW1" s="36"/>
      <c r="AX1" s="17"/>
      <c r="AY1" s="36"/>
      <c r="AZ1" s="16"/>
      <c r="BA1" s="18"/>
      <c r="BB1" s="1"/>
      <c r="BC1" s="16"/>
      <c r="BD1" s="17"/>
      <c r="BE1" s="17"/>
      <c r="BF1" s="17"/>
      <c r="BG1" s="17"/>
      <c r="BH1" s="18"/>
      <c r="BI1" s="16"/>
      <c r="BJ1" s="17"/>
      <c r="BK1" s="17"/>
      <c r="BL1" s="17"/>
      <c r="BM1" s="17"/>
      <c r="BN1" s="18"/>
      <c r="BO1" s="1"/>
    </row>
    <row r="2" spans="1:67" ht="15" thickBot="1" x14ac:dyDescent="0.35">
      <c r="A2" s="29"/>
      <c r="B2" s="67"/>
      <c r="C2" s="19" t="s">
        <v>271</v>
      </c>
      <c r="D2" s="20" t="s">
        <v>272</v>
      </c>
      <c r="E2" s="20" t="s">
        <v>273</v>
      </c>
      <c r="F2" s="20" t="s">
        <v>274</v>
      </c>
      <c r="G2" s="20" t="s">
        <v>275</v>
      </c>
      <c r="H2" s="20" t="s">
        <v>276</v>
      </c>
      <c r="I2" s="20" t="s">
        <v>277</v>
      </c>
      <c r="J2" s="19" t="s">
        <v>278</v>
      </c>
      <c r="K2" s="21" t="s">
        <v>279</v>
      </c>
      <c r="L2" s="19" t="s">
        <v>280</v>
      </c>
      <c r="M2" s="20" t="s">
        <v>281</v>
      </c>
      <c r="N2" s="20" t="s">
        <v>282</v>
      </c>
      <c r="O2" s="20" t="s">
        <v>283</v>
      </c>
      <c r="P2" s="20" t="s">
        <v>284</v>
      </c>
      <c r="Q2" s="20" t="s">
        <v>285</v>
      </c>
      <c r="R2" s="20" t="s">
        <v>286</v>
      </c>
      <c r="S2" s="19" t="s">
        <v>287</v>
      </c>
      <c r="T2" s="21" t="s">
        <v>288</v>
      </c>
      <c r="U2" s="19" t="s">
        <v>289</v>
      </c>
      <c r="V2" s="20" t="s">
        <v>290</v>
      </c>
      <c r="W2" s="20" t="s">
        <v>291</v>
      </c>
      <c r="X2" s="20" t="s">
        <v>292</v>
      </c>
      <c r="Y2" s="20" t="s">
        <v>293</v>
      </c>
      <c r="Z2" s="20" t="s">
        <v>294</v>
      </c>
      <c r="AA2" s="20" t="s">
        <v>295</v>
      </c>
      <c r="AB2" s="19" t="s">
        <v>296</v>
      </c>
      <c r="AC2" s="21" t="s">
        <v>297</v>
      </c>
      <c r="AD2" s="19" t="s">
        <v>298</v>
      </c>
      <c r="AE2" s="20" t="s">
        <v>299</v>
      </c>
      <c r="AF2" s="20" t="s">
        <v>300</v>
      </c>
      <c r="AG2" s="20" t="s">
        <v>301</v>
      </c>
      <c r="AH2" s="20" t="s">
        <v>302</v>
      </c>
      <c r="AI2" s="20" t="s">
        <v>303</v>
      </c>
      <c r="AJ2" s="20" t="s">
        <v>304</v>
      </c>
      <c r="AK2" s="19" t="s">
        <v>305</v>
      </c>
      <c r="AL2" s="21" t="s">
        <v>306</v>
      </c>
      <c r="AM2" s="19" t="s">
        <v>307</v>
      </c>
      <c r="AN2" s="20" t="s">
        <v>308</v>
      </c>
      <c r="AO2" s="38" t="s">
        <v>309</v>
      </c>
      <c r="AP2" s="20" t="s">
        <v>310</v>
      </c>
      <c r="AQ2" s="38" t="s">
        <v>311</v>
      </c>
      <c r="AR2" s="20" t="s">
        <v>312</v>
      </c>
      <c r="AS2" s="38" t="s">
        <v>313</v>
      </c>
      <c r="AT2" s="20" t="s">
        <v>314</v>
      </c>
      <c r="AU2" s="38" t="s">
        <v>315</v>
      </c>
      <c r="AV2" s="20" t="s">
        <v>316</v>
      </c>
      <c r="AW2" s="38" t="s">
        <v>317</v>
      </c>
      <c r="AX2" s="20" t="s">
        <v>318</v>
      </c>
      <c r="AY2" s="38" t="s">
        <v>319</v>
      </c>
      <c r="AZ2" s="19" t="s">
        <v>320</v>
      </c>
      <c r="BA2" s="21" t="s">
        <v>321</v>
      </c>
      <c r="BB2" s="1"/>
      <c r="BC2" s="19" t="s">
        <v>322</v>
      </c>
      <c r="BD2" s="20" t="s">
        <v>323</v>
      </c>
      <c r="BE2" s="20" t="s">
        <v>324</v>
      </c>
      <c r="BF2" s="20" t="s">
        <v>325</v>
      </c>
      <c r="BG2" s="20" t="s">
        <v>326</v>
      </c>
      <c r="BH2" s="21" t="s">
        <v>327</v>
      </c>
      <c r="BI2" s="19" t="s">
        <v>328</v>
      </c>
      <c r="BJ2" s="20" t="s">
        <v>329</v>
      </c>
      <c r="BK2" s="20" t="s">
        <v>330</v>
      </c>
      <c r="BL2" s="20" t="s">
        <v>331</v>
      </c>
      <c r="BM2" s="20" t="s">
        <v>332</v>
      </c>
      <c r="BN2" s="21" t="s">
        <v>333</v>
      </c>
      <c r="BO2" s="1"/>
    </row>
    <row r="3" spans="1:67" ht="15" thickBot="1" x14ac:dyDescent="0.35">
      <c r="A3" s="28"/>
      <c r="B3" s="97"/>
      <c r="C3" s="7" t="s">
        <v>579</v>
      </c>
      <c r="D3" s="8" t="s">
        <v>580</v>
      </c>
      <c r="E3" s="8" t="s">
        <v>581</v>
      </c>
      <c r="F3" s="8" t="s">
        <v>582</v>
      </c>
      <c r="G3" s="8" t="s">
        <v>583</v>
      </c>
      <c r="H3" s="8" t="s">
        <v>584</v>
      </c>
      <c r="I3" s="8" t="s">
        <v>585</v>
      </c>
      <c r="J3" s="7" t="s">
        <v>586</v>
      </c>
      <c r="K3" s="9" t="s">
        <v>587</v>
      </c>
      <c r="L3" s="7" t="s">
        <v>588</v>
      </c>
      <c r="M3" s="8" t="s">
        <v>580</v>
      </c>
      <c r="N3" s="8" t="s">
        <v>581</v>
      </c>
      <c r="O3" s="8" t="s">
        <v>582</v>
      </c>
      <c r="P3" s="8" t="s">
        <v>583</v>
      </c>
      <c r="Q3" s="8" t="s">
        <v>584</v>
      </c>
      <c r="R3" s="8" t="s">
        <v>585</v>
      </c>
      <c r="S3" s="7" t="s">
        <v>589</v>
      </c>
      <c r="T3" s="9" t="s">
        <v>590</v>
      </c>
      <c r="U3" s="7" t="s">
        <v>591</v>
      </c>
      <c r="V3" s="8" t="s">
        <v>580</v>
      </c>
      <c r="W3" s="8" t="s">
        <v>581</v>
      </c>
      <c r="X3" s="8" t="s">
        <v>582</v>
      </c>
      <c r="Y3" s="8" t="s">
        <v>583</v>
      </c>
      <c r="Z3" s="8" t="s">
        <v>584</v>
      </c>
      <c r="AA3" s="8" t="s">
        <v>585</v>
      </c>
      <c r="AB3" s="7" t="s">
        <v>592</v>
      </c>
      <c r="AC3" s="9" t="s">
        <v>593</v>
      </c>
      <c r="AD3" s="7" t="s">
        <v>594</v>
      </c>
      <c r="AE3" s="8" t="s">
        <v>580</v>
      </c>
      <c r="AF3" s="8" t="s">
        <v>581</v>
      </c>
      <c r="AG3" s="8" t="s">
        <v>582</v>
      </c>
      <c r="AH3" s="8" t="s">
        <v>583</v>
      </c>
      <c r="AI3" s="8" t="s">
        <v>584</v>
      </c>
      <c r="AJ3" s="8" t="s">
        <v>585</v>
      </c>
      <c r="AK3" s="7" t="s">
        <v>595</v>
      </c>
      <c r="AL3" s="9" t="s">
        <v>596</v>
      </c>
      <c r="AM3" s="7" t="s">
        <v>597</v>
      </c>
      <c r="AN3" s="8" t="s">
        <v>580</v>
      </c>
      <c r="AO3" s="35"/>
      <c r="AP3" s="8" t="s">
        <v>581</v>
      </c>
      <c r="AQ3" s="35"/>
      <c r="AR3" s="8" t="s">
        <v>582</v>
      </c>
      <c r="AS3" s="35"/>
      <c r="AT3" s="8" t="s">
        <v>583</v>
      </c>
      <c r="AU3" s="35"/>
      <c r="AV3" s="8" t="s">
        <v>584</v>
      </c>
      <c r="AW3" s="35"/>
      <c r="AX3" s="8" t="s">
        <v>585</v>
      </c>
      <c r="AY3" s="35"/>
      <c r="AZ3" s="7" t="s">
        <v>598</v>
      </c>
      <c r="BA3" s="9" t="s">
        <v>599</v>
      </c>
      <c r="BB3" s="1"/>
      <c r="BC3" s="47"/>
      <c r="BD3" s="95"/>
      <c r="BE3" s="95"/>
      <c r="BF3" s="95"/>
      <c r="BG3" s="95"/>
      <c r="BH3" s="52"/>
      <c r="BI3" s="47"/>
      <c r="BJ3" s="95"/>
      <c r="BK3" s="95"/>
      <c r="BL3" s="95"/>
      <c r="BM3" s="95"/>
      <c r="BN3" s="52"/>
      <c r="BO3" s="1" t="s">
        <v>440</v>
      </c>
    </row>
    <row r="4" spans="1:67" x14ac:dyDescent="0.3">
      <c r="A4" s="30">
        <v>2</v>
      </c>
      <c r="B4" s="67"/>
      <c r="C4" s="2">
        <v>1</v>
      </c>
      <c r="D4">
        <v>3</v>
      </c>
      <c r="E4">
        <v>4</v>
      </c>
      <c r="F4">
        <v>5</v>
      </c>
      <c r="G4">
        <v>2</v>
      </c>
      <c r="H4">
        <v>5</v>
      </c>
      <c r="I4">
        <v>2</v>
      </c>
      <c r="J4" s="2">
        <f t="shared" ref="J4:J35" si="0">SUM(D4:I4)</f>
        <v>21</v>
      </c>
      <c r="K4" s="3">
        <f t="shared" ref="K4:K67" si="1">ROUND((J4/6),3)</f>
        <v>3.5</v>
      </c>
      <c r="L4" s="2">
        <v>1</v>
      </c>
      <c r="M4">
        <v>3</v>
      </c>
      <c r="N4">
        <v>4</v>
      </c>
      <c r="O4">
        <v>5</v>
      </c>
      <c r="P4">
        <v>2</v>
      </c>
      <c r="Q4">
        <v>5</v>
      </c>
      <c r="R4">
        <v>3</v>
      </c>
      <c r="S4" s="2">
        <f t="shared" ref="S4:S67" si="2">SUM(M4:R4)</f>
        <v>22</v>
      </c>
      <c r="T4" s="3">
        <f t="shared" ref="T4:T67" si="3">ROUND((S4/6),3)</f>
        <v>3.6669999999999998</v>
      </c>
      <c r="U4" s="2">
        <v>1</v>
      </c>
      <c r="V4">
        <v>1</v>
      </c>
      <c r="W4">
        <v>2</v>
      </c>
      <c r="X4">
        <v>1</v>
      </c>
      <c r="Y4">
        <v>3</v>
      </c>
      <c r="Z4">
        <v>1</v>
      </c>
      <c r="AA4">
        <v>2</v>
      </c>
      <c r="AB4" s="2">
        <f t="shared" ref="AB4:AB67" si="4">SUM(V4:AA4)</f>
        <v>10</v>
      </c>
      <c r="AC4" s="3">
        <f t="shared" ref="AC4:AC67" si="5">ROUND((AB4/6),3)</f>
        <v>1.667</v>
      </c>
      <c r="AD4" s="2">
        <v>1</v>
      </c>
      <c r="AE4">
        <v>3</v>
      </c>
      <c r="AF4">
        <v>5</v>
      </c>
      <c r="AG4">
        <v>4</v>
      </c>
      <c r="AH4">
        <v>4</v>
      </c>
      <c r="AI4">
        <v>3</v>
      </c>
      <c r="AJ4">
        <v>4</v>
      </c>
      <c r="AK4" s="2">
        <f t="shared" ref="AK4:AK10" si="6">SUM(AE4:AJ4)</f>
        <v>23</v>
      </c>
      <c r="AL4" s="3">
        <f t="shared" ref="AL4:AL10" si="7">ROUND((AK4/6),3)</f>
        <v>3.8330000000000002</v>
      </c>
      <c r="AM4" s="2">
        <v>1</v>
      </c>
      <c r="AN4">
        <v>4</v>
      </c>
      <c r="AO4" s="37">
        <f>LOOKUP(AN4,{1,2,3,4,5},{5,4,3,2,1})</f>
        <v>2</v>
      </c>
      <c r="AP4">
        <v>4</v>
      </c>
      <c r="AQ4" s="37">
        <f>LOOKUP(AP4,{1,2,3,4,5},{5,4,3,2,1})</f>
        <v>2</v>
      </c>
      <c r="AR4">
        <v>2</v>
      </c>
      <c r="AS4" s="37">
        <f>LOOKUP(AR4,{1,2,3,4,5},{5,4,3,2,1})</f>
        <v>4</v>
      </c>
      <c r="AT4">
        <v>5</v>
      </c>
      <c r="AU4" s="37">
        <f>LOOKUP(AT4,{1,2,3,4,5},{5,4,3,2,1})</f>
        <v>1</v>
      </c>
      <c r="AV4">
        <v>1</v>
      </c>
      <c r="AW4" s="37">
        <f>LOOKUP(AV4,{1,2,3,4,5},{5,4,3,2,1})</f>
        <v>5</v>
      </c>
      <c r="AX4">
        <v>4</v>
      </c>
      <c r="AY4" s="37">
        <f>LOOKUP(AX4,{1,2,3,4,5},{5,4,3,2,1})</f>
        <v>2</v>
      </c>
      <c r="AZ4" s="2">
        <f>SUM(AN4,AP4,AR4,AT4,AV4,AX4)</f>
        <v>20</v>
      </c>
      <c r="BA4" s="3">
        <f t="shared" ref="BA4:BA67" si="8">ROUND((AZ4/6),3)</f>
        <v>3.3330000000000002</v>
      </c>
      <c r="BB4" s="1"/>
      <c r="BC4" s="10">
        <f>(D4+M4+AO4)</f>
        <v>8</v>
      </c>
      <c r="BD4" s="11">
        <f>(E4+N4+AQ4)</f>
        <v>10</v>
      </c>
      <c r="BE4" s="11">
        <f>(F4+O4+AS4)</f>
        <v>14</v>
      </c>
      <c r="BF4" s="11">
        <f>(G4+P4+AU4)</f>
        <v>5</v>
      </c>
      <c r="BG4" s="11">
        <f>(H4+Q4+AW4)</f>
        <v>15</v>
      </c>
      <c r="BH4" s="11">
        <f>(I4+R4+AY4)</f>
        <v>7</v>
      </c>
      <c r="BI4" s="10">
        <f t="shared" ref="BI4:BN19" si="9">(V4+AE4)</f>
        <v>4</v>
      </c>
      <c r="BJ4" s="11">
        <f>(W4+AF4)</f>
        <v>7</v>
      </c>
      <c r="BK4" s="11">
        <f t="shared" si="9"/>
        <v>5</v>
      </c>
      <c r="BL4" s="11">
        <f t="shared" si="9"/>
        <v>7</v>
      </c>
      <c r="BM4" s="11">
        <f t="shared" si="9"/>
        <v>4</v>
      </c>
      <c r="BN4" s="12">
        <f t="shared" si="9"/>
        <v>6</v>
      </c>
      <c r="BO4" s="1"/>
    </row>
    <row r="5" spans="1:67" x14ac:dyDescent="0.3">
      <c r="A5" s="30">
        <v>3</v>
      </c>
      <c r="B5" s="67"/>
      <c r="C5" s="2">
        <v>1</v>
      </c>
      <c r="D5">
        <v>2</v>
      </c>
      <c r="E5">
        <v>4</v>
      </c>
      <c r="F5">
        <v>3</v>
      </c>
      <c r="G5">
        <v>1</v>
      </c>
      <c r="H5">
        <v>5</v>
      </c>
      <c r="I5">
        <v>3</v>
      </c>
      <c r="J5" s="2">
        <f t="shared" si="0"/>
        <v>18</v>
      </c>
      <c r="K5" s="3">
        <f t="shared" si="1"/>
        <v>3</v>
      </c>
      <c r="L5" s="2">
        <v>1</v>
      </c>
      <c r="M5">
        <v>2</v>
      </c>
      <c r="N5">
        <v>4</v>
      </c>
      <c r="O5">
        <v>4</v>
      </c>
      <c r="P5">
        <v>1</v>
      </c>
      <c r="Q5">
        <v>5</v>
      </c>
      <c r="R5">
        <v>4</v>
      </c>
      <c r="S5" s="2">
        <f t="shared" si="2"/>
        <v>20</v>
      </c>
      <c r="T5" s="3">
        <f t="shared" si="3"/>
        <v>3.3330000000000002</v>
      </c>
      <c r="U5" s="2">
        <v>1</v>
      </c>
      <c r="V5">
        <v>2</v>
      </c>
      <c r="W5">
        <v>4</v>
      </c>
      <c r="X5">
        <v>3</v>
      </c>
      <c r="Y5">
        <v>3</v>
      </c>
      <c r="Z5">
        <v>2</v>
      </c>
      <c r="AA5">
        <v>3</v>
      </c>
      <c r="AB5" s="2">
        <f t="shared" si="4"/>
        <v>17</v>
      </c>
      <c r="AC5" s="3">
        <f t="shared" si="5"/>
        <v>2.8330000000000002</v>
      </c>
      <c r="AD5" s="2">
        <v>1</v>
      </c>
      <c r="AE5">
        <v>4</v>
      </c>
      <c r="AF5">
        <v>5</v>
      </c>
      <c r="AG5">
        <v>4</v>
      </c>
      <c r="AH5">
        <v>3</v>
      </c>
      <c r="AI5">
        <v>5</v>
      </c>
      <c r="AJ5">
        <v>4</v>
      </c>
      <c r="AK5" s="2">
        <f t="shared" si="6"/>
        <v>25</v>
      </c>
      <c r="AL5" s="3">
        <f t="shared" si="7"/>
        <v>4.1669999999999998</v>
      </c>
      <c r="AM5" s="2">
        <v>1</v>
      </c>
      <c r="AN5">
        <v>4</v>
      </c>
      <c r="AO5" s="37">
        <f>LOOKUP(AN5,{1,2,3,4,5},{5,4,3,2,1})</f>
        <v>2</v>
      </c>
      <c r="AP5">
        <v>3</v>
      </c>
      <c r="AQ5" s="37">
        <f>LOOKUP(AP5,{1,2,3,4,5},{5,4,3,2,1})</f>
        <v>3</v>
      </c>
      <c r="AR5">
        <v>2</v>
      </c>
      <c r="AS5" s="37">
        <f>LOOKUP(AR5,{1,2,3,4,5},{5,4,3,2,1})</f>
        <v>4</v>
      </c>
      <c r="AT5">
        <v>5</v>
      </c>
      <c r="AU5" s="37">
        <f>LOOKUP(AT5,{1,2,3,4,5},{5,4,3,2,1})</f>
        <v>1</v>
      </c>
      <c r="AV5">
        <v>2</v>
      </c>
      <c r="AW5" s="37">
        <f>LOOKUP(AV5,{1,2,3,4,5},{5,4,3,2,1})</f>
        <v>4</v>
      </c>
      <c r="AX5">
        <v>3</v>
      </c>
      <c r="AY5" s="37">
        <f>LOOKUP(AX5,{1,2,3,4,5},{5,4,3,2,1})</f>
        <v>3</v>
      </c>
      <c r="AZ5" s="2">
        <f t="shared" ref="AZ5:AZ68" si="10">SUM(AN5,AP5,AR5,AT5,AV5,AX5)</f>
        <v>19</v>
      </c>
      <c r="BA5" s="3">
        <f t="shared" si="8"/>
        <v>3.1669999999999998</v>
      </c>
      <c r="BB5" s="1"/>
      <c r="BC5" s="2">
        <f t="shared" ref="BC5:BC68" si="11">(D5+M5+AO5)</f>
        <v>6</v>
      </c>
      <c r="BD5">
        <f t="shared" ref="BD5:BD68" si="12">(E5+N5+AQ5)</f>
        <v>11</v>
      </c>
      <c r="BE5">
        <f t="shared" ref="BE5:BE68" si="13">(F5+O5+AS5)</f>
        <v>11</v>
      </c>
      <c r="BF5">
        <f t="shared" ref="BF5:BF68" si="14">(G5+P5+AU5)</f>
        <v>3</v>
      </c>
      <c r="BG5">
        <f t="shared" ref="BG5:BG68" si="15">(H5+Q5+AW5)</f>
        <v>14</v>
      </c>
      <c r="BH5">
        <f t="shared" ref="BH5:BH68" si="16">(I5+R5+AY5)</f>
        <v>10</v>
      </c>
      <c r="BI5" s="2">
        <f t="shared" si="9"/>
        <v>6</v>
      </c>
      <c r="BJ5">
        <f t="shared" si="9"/>
        <v>9</v>
      </c>
      <c r="BK5">
        <f t="shared" si="9"/>
        <v>7</v>
      </c>
      <c r="BL5">
        <f t="shared" si="9"/>
        <v>6</v>
      </c>
      <c r="BM5">
        <f t="shared" si="9"/>
        <v>7</v>
      </c>
      <c r="BN5" s="3">
        <f t="shared" si="9"/>
        <v>7</v>
      </c>
      <c r="BO5" s="1"/>
    </row>
    <row r="6" spans="1:67" x14ac:dyDescent="0.3">
      <c r="A6" s="30">
        <v>4</v>
      </c>
      <c r="B6" s="67"/>
      <c r="C6" s="2">
        <v>1</v>
      </c>
      <c r="D6">
        <v>3</v>
      </c>
      <c r="E6">
        <v>4</v>
      </c>
      <c r="F6">
        <v>4</v>
      </c>
      <c r="G6">
        <v>3</v>
      </c>
      <c r="H6">
        <v>4</v>
      </c>
      <c r="I6">
        <v>4</v>
      </c>
      <c r="J6" s="2">
        <f t="shared" si="0"/>
        <v>22</v>
      </c>
      <c r="K6" s="3">
        <f t="shared" si="1"/>
        <v>3.6669999999999998</v>
      </c>
      <c r="L6" s="2">
        <v>1</v>
      </c>
      <c r="M6">
        <v>2</v>
      </c>
      <c r="N6">
        <v>4</v>
      </c>
      <c r="O6">
        <v>5</v>
      </c>
      <c r="P6">
        <v>2</v>
      </c>
      <c r="Q6">
        <v>5</v>
      </c>
      <c r="R6">
        <v>5</v>
      </c>
      <c r="S6" s="2">
        <f t="shared" si="2"/>
        <v>23</v>
      </c>
      <c r="T6" s="3">
        <f t="shared" si="3"/>
        <v>3.8330000000000002</v>
      </c>
      <c r="U6" s="2">
        <v>1</v>
      </c>
      <c r="V6">
        <v>3</v>
      </c>
      <c r="W6">
        <v>2</v>
      </c>
      <c r="X6">
        <v>2</v>
      </c>
      <c r="Y6">
        <v>3</v>
      </c>
      <c r="Z6">
        <v>2</v>
      </c>
      <c r="AA6">
        <v>3</v>
      </c>
      <c r="AB6" s="2">
        <f t="shared" si="4"/>
        <v>15</v>
      </c>
      <c r="AC6" s="3">
        <f t="shared" si="5"/>
        <v>2.5</v>
      </c>
      <c r="AD6" s="2">
        <v>1</v>
      </c>
      <c r="AE6">
        <v>4</v>
      </c>
      <c r="AF6">
        <v>4</v>
      </c>
      <c r="AG6">
        <v>3</v>
      </c>
      <c r="AH6">
        <v>4</v>
      </c>
      <c r="AI6">
        <v>3</v>
      </c>
      <c r="AJ6">
        <v>4</v>
      </c>
      <c r="AK6" s="2">
        <f t="shared" si="6"/>
        <v>22</v>
      </c>
      <c r="AL6" s="3">
        <f t="shared" si="7"/>
        <v>3.6669999999999998</v>
      </c>
      <c r="AM6" s="2">
        <v>1</v>
      </c>
      <c r="AN6">
        <v>4</v>
      </c>
      <c r="AO6" s="37">
        <f>LOOKUP(AN6,{1,2,3,4,5},{5,4,3,2,1})</f>
        <v>2</v>
      </c>
      <c r="AP6">
        <v>3</v>
      </c>
      <c r="AQ6" s="37">
        <f>LOOKUP(AP6,{1,2,3,4,5},{5,4,3,2,1})</f>
        <v>3</v>
      </c>
      <c r="AR6">
        <v>4</v>
      </c>
      <c r="AS6" s="37">
        <f>LOOKUP(AR6,{1,2,3,4,5},{5,4,3,2,1})</f>
        <v>2</v>
      </c>
      <c r="AT6">
        <v>4</v>
      </c>
      <c r="AU6" s="37">
        <f>LOOKUP(AT6,{1,2,3,4,5},{5,4,3,2,1})</f>
        <v>2</v>
      </c>
      <c r="AV6">
        <v>3</v>
      </c>
      <c r="AW6" s="37">
        <f>LOOKUP(AV6,{1,2,3,4,5},{5,4,3,2,1})</f>
        <v>3</v>
      </c>
      <c r="AX6">
        <v>3</v>
      </c>
      <c r="AY6" s="37">
        <f>LOOKUP(AX6,{1,2,3,4,5},{5,4,3,2,1})</f>
        <v>3</v>
      </c>
      <c r="AZ6" s="2">
        <f t="shared" si="10"/>
        <v>21</v>
      </c>
      <c r="BA6" s="3">
        <f t="shared" si="8"/>
        <v>3.5</v>
      </c>
      <c r="BB6" s="1"/>
      <c r="BC6" s="2">
        <f t="shared" si="11"/>
        <v>7</v>
      </c>
      <c r="BD6">
        <f t="shared" si="12"/>
        <v>11</v>
      </c>
      <c r="BE6">
        <f t="shared" si="13"/>
        <v>11</v>
      </c>
      <c r="BF6">
        <f t="shared" si="14"/>
        <v>7</v>
      </c>
      <c r="BG6">
        <f t="shared" si="15"/>
        <v>12</v>
      </c>
      <c r="BH6">
        <f t="shared" si="16"/>
        <v>12</v>
      </c>
      <c r="BI6" s="2">
        <f t="shared" si="9"/>
        <v>7</v>
      </c>
      <c r="BJ6">
        <f t="shared" si="9"/>
        <v>6</v>
      </c>
      <c r="BK6">
        <f t="shared" si="9"/>
        <v>5</v>
      </c>
      <c r="BL6">
        <f t="shared" si="9"/>
        <v>7</v>
      </c>
      <c r="BM6">
        <f t="shared" si="9"/>
        <v>5</v>
      </c>
      <c r="BN6" s="3">
        <f t="shared" si="9"/>
        <v>7</v>
      </c>
      <c r="BO6" s="1"/>
    </row>
    <row r="7" spans="1:67" x14ac:dyDescent="0.3">
      <c r="A7" s="30">
        <v>6</v>
      </c>
      <c r="B7" s="67"/>
      <c r="C7" s="2">
        <v>1</v>
      </c>
      <c r="D7">
        <v>1</v>
      </c>
      <c r="E7">
        <v>4</v>
      </c>
      <c r="F7">
        <v>5</v>
      </c>
      <c r="G7">
        <v>1</v>
      </c>
      <c r="H7">
        <v>5</v>
      </c>
      <c r="I7">
        <v>3</v>
      </c>
      <c r="J7" s="2">
        <f t="shared" si="0"/>
        <v>19</v>
      </c>
      <c r="K7" s="3">
        <f t="shared" si="1"/>
        <v>3.1669999999999998</v>
      </c>
      <c r="L7" s="2">
        <v>1</v>
      </c>
      <c r="M7">
        <v>2</v>
      </c>
      <c r="N7">
        <v>4</v>
      </c>
      <c r="O7">
        <v>4</v>
      </c>
      <c r="P7">
        <v>3</v>
      </c>
      <c r="Q7">
        <v>5</v>
      </c>
      <c r="R7">
        <v>3</v>
      </c>
      <c r="S7" s="2">
        <f t="shared" si="2"/>
        <v>21</v>
      </c>
      <c r="T7" s="3">
        <f t="shared" si="3"/>
        <v>3.5</v>
      </c>
      <c r="U7" s="2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 s="2">
        <f t="shared" si="4"/>
        <v>6</v>
      </c>
      <c r="AC7" s="3">
        <f t="shared" si="5"/>
        <v>1</v>
      </c>
      <c r="AD7" s="2">
        <v>1</v>
      </c>
      <c r="AE7">
        <v>4</v>
      </c>
      <c r="AF7">
        <v>3</v>
      </c>
      <c r="AG7">
        <v>3</v>
      </c>
      <c r="AH7">
        <v>4</v>
      </c>
      <c r="AI7">
        <v>3</v>
      </c>
      <c r="AJ7">
        <v>3</v>
      </c>
      <c r="AK7" s="2">
        <f t="shared" si="6"/>
        <v>20</v>
      </c>
      <c r="AL7" s="3">
        <f t="shared" si="7"/>
        <v>3.3330000000000002</v>
      </c>
      <c r="AM7" s="2">
        <v>1</v>
      </c>
      <c r="AN7">
        <v>4</v>
      </c>
      <c r="AO7" s="37">
        <f>LOOKUP(AN7,{1,2,3,4,5},{5,4,3,2,1})</f>
        <v>2</v>
      </c>
      <c r="AP7">
        <v>3</v>
      </c>
      <c r="AQ7" s="37">
        <f>LOOKUP(AP7,{1,2,3,4,5},{5,4,3,2,1})</f>
        <v>3</v>
      </c>
      <c r="AR7">
        <v>2</v>
      </c>
      <c r="AS7" s="37">
        <f>LOOKUP(AR7,{1,2,3,4,5},{5,4,3,2,1})</f>
        <v>4</v>
      </c>
      <c r="AT7">
        <v>3</v>
      </c>
      <c r="AU7" s="37">
        <f>LOOKUP(AT7,{1,2,3,4,5},{5,4,3,2,1})</f>
        <v>3</v>
      </c>
      <c r="AV7">
        <v>2</v>
      </c>
      <c r="AW7" s="37">
        <f>LOOKUP(AV7,{1,2,3,4,5},{5,4,3,2,1})</f>
        <v>4</v>
      </c>
      <c r="AX7">
        <v>3</v>
      </c>
      <c r="AY7" s="37">
        <f>LOOKUP(AX7,{1,2,3,4,5},{5,4,3,2,1})</f>
        <v>3</v>
      </c>
      <c r="AZ7" s="2">
        <f t="shared" si="10"/>
        <v>17</v>
      </c>
      <c r="BA7" s="3">
        <f t="shared" si="8"/>
        <v>2.8330000000000002</v>
      </c>
      <c r="BB7" s="1"/>
      <c r="BC7" s="2">
        <f t="shared" si="11"/>
        <v>5</v>
      </c>
      <c r="BD7">
        <f t="shared" si="12"/>
        <v>11</v>
      </c>
      <c r="BE7">
        <f t="shared" si="13"/>
        <v>13</v>
      </c>
      <c r="BF7">
        <f t="shared" si="14"/>
        <v>7</v>
      </c>
      <c r="BG7">
        <f t="shared" si="15"/>
        <v>14</v>
      </c>
      <c r="BH7">
        <f t="shared" si="16"/>
        <v>9</v>
      </c>
      <c r="BI7" s="2">
        <f t="shared" si="9"/>
        <v>5</v>
      </c>
      <c r="BJ7">
        <f t="shared" si="9"/>
        <v>4</v>
      </c>
      <c r="BK7">
        <f t="shared" si="9"/>
        <v>4</v>
      </c>
      <c r="BL7">
        <f t="shared" si="9"/>
        <v>5</v>
      </c>
      <c r="BM7">
        <f t="shared" si="9"/>
        <v>4</v>
      </c>
      <c r="BN7" s="3">
        <f t="shared" si="9"/>
        <v>4</v>
      </c>
      <c r="BO7" s="1"/>
    </row>
    <row r="8" spans="1:67" x14ac:dyDescent="0.3">
      <c r="A8" s="30">
        <v>7</v>
      </c>
      <c r="B8" s="67"/>
      <c r="C8" s="2">
        <v>1</v>
      </c>
      <c r="D8">
        <v>1</v>
      </c>
      <c r="E8">
        <v>3</v>
      </c>
      <c r="F8">
        <v>3</v>
      </c>
      <c r="G8">
        <v>2</v>
      </c>
      <c r="H8">
        <v>5</v>
      </c>
      <c r="I8">
        <v>2</v>
      </c>
      <c r="J8" s="2">
        <f t="shared" si="0"/>
        <v>16</v>
      </c>
      <c r="K8" s="3">
        <f t="shared" si="1"/>
        <v>2.6669999999999998</v>
      </c>
      <c r="L8" s="2">
        <v>1</v>
      </c>
      <c r="M8">
        <v>1</v>
      </c>
      <c r="N8">
        <v>4</v>
      </c>
      <c r="O8">
        <v>4</v>
      </c>
      <c r="P8">
        <v>3</v>
      </c>
      <c r="Q8">
        <v>5</v>
      </c>
      <c r="R8">
        <v>3</v>
      </c>
      <c r="S8" s="2">
        <f t="shared" si="2"/>
        <v>20</v>
      </c>
      <c r="T8" s="3">
        <f t="shared" si="3"/>
        <v>3.3330000000000002</v>
      </c>
      <c r="U8" s="2">
        <v>1</v>
      </c>
      <c r="V8">
        <v>5</v>
      </c>
      <c r="W8">
        <v>3</v>
      </c>
      <c r="X8">
        <v>1</v>
      </c>
      <c r="Y8">
        <v>3</v>
      </c>
      <c r="Z8">
        <v>1</v>
      </c>
      <c r="AA8">
        <v>3</v>
      </c>
      <c r="AB8" s="2">
        <f t="shared" si="4"/>
        <v>16</v>
      </c>
      <c r="AC8" s="3">
        <f t="shared" si="5"/>
        <v>2.6669999999999998</v>
      </c>
      <c r="AD8" s="2">
        <v>1</v>
      </c>
      <c r="AE8">
        <v>3</v>
      </c>
      <c r="AF8">
        <v>5</v>
      </c>
      <c r="AG8">
        <v>1</v>
      </c>
      <c r="AH8">
        <v>3</v>
      </c>
      <c r="AI8">
        <v>3</v>
      </c>
      <c r="AJ8">
        <v>4</v>
      </c>
      <c r="AK8" s="2">
        <f t="shared" si="6"/>
        <v>19</v>
      </c>
      <c r="AL8" s="3">
        <f t="shared" si="7"/>
        <v>3.1669999999999998</v>
      </c>
      <c r="AM8" s="2">
        <v>1</v>
      </c>
      <c r="AN8">
        <v>5</v>
      </c>
      <c r="AO8" s="37">
        <f>LOOKUP(AN8,{1,2,3,4,5},{5,4,3,2,1})</f>
        <v>1</v>
      </c>
      <c r="AP8">
        <v>2</v>
      </c>
      <c r="AQ8" s="37">
        <f>LOOKUP(AP8,{1,2,3,4,5},{5,4,3,2,1})</f>
        <v>4</v>
      </c>
      <c r="AR8">
        <v>3</v>
      </c>
      <c r="AS8" s="37">
        <f>LOOKUP(AR8,{1,2,3,4,5},{5,4,3,2,1})</f>
        <v>3</v>
      </c>
      <c r="AT8">
        <v>3</v>
      </c>
      <c r="AU8" s="37">
        <f>LOOKUP(AT8,{1,2,3,4,5},{5,4,3,2,1})</f>
        <v>3</v>
      </c>
      <c r="AV8">
        <v>1</v>
      </c>
      <c r="AW8" s="37">
        <f>LOOKUP(AV8,{1,2,3,4,5},{5,4,3,2,1})</f>
        <v>5</v>
      </c>
      <c r="AX8">
        <v>4</v>
      </c>
      <c r="AY8" s="37">
        <f>LOOKUP(AX8,{1,2,3,4,5},{5,4,3,2,1})</f>
        <v>2</v>
      </c>
      <c r="AZ8" s="2">
        <f t="shared" si="10"/>
        <v>18</v>
      </c>
      <c r="BA8" s="3">
        <f t="shared" si="8"/>
        <v>3</v>
      </c>
      <c r="BB8" s="1"/>
      <c r="BC8" s="2">
        <f t="shared" si="11"/>
        <v>3</v>
      </c>
      <c r="BD8">
        <f t="shared" si="12"/>
        <v>11</v>
      </c>
      <c r="BE8">
        <f t="shared" si="13"/>
        <v>10</v>
      </c>
      <c r="BF8">
        <f t="shared" si="14"/>
        <v>8</v>
      </c>
      <c r="BG8">
        <f t="shared" si="15"/>
        <v>15</v>
      </c>
      <c r="BH8">
        <f t="shared" si="16"/>
        <v>7</v>
      </c>
      <c r="BI8" s="2">
        <f t="shared" si="9"/>
        <v>8</v>
      </c>
      <c r="BJ8">
        <f t="shared" si="9"/>
        <v>8</v>
      </c>
      <c r="BK8">
        <f t="shared" si="9"/>
        <v>2</v>
      </c>
      <c r="BL8">
        <f t="shared" si="9"/>
        <v>6</v>
      </c>
      <c r="BM8">
        <f t="shared" si="9"/>
        <v>4</v>
      </c>
      <c r="BN8" s="3">
        <f t="shared" si="9"/>
        <v>7</v>
      </c>
      <c r="BO8" s="1"/>
    </row>
    <row r="9" spans="1:67" x14ac:dyDescent="0.3">
      <c r="A9" s="30">
        <v>8</v>
      </c>
      <c r="B9" s="67"/>
      <c r="C9" s="2">
        <v>1</v>
      </c>
      <c r="D9">
        <v>1</v>
      </c>
      <c r="E9">
        <v>4</v>
      </c>
      <c r="F9">
        <v>4</v>
      </c>
      <c r="G9">
        <v>2</v>
      </c>
      <c r="H9">
        <v>5</v>
      </c>
      <c r="I9">
        <v>3</v>
      </c>
      <c r="J9" s="2">
        <f t="shared" si="0"/>
        <v>19</v>
      </c>
      <c r="K9" s="3">
        <f t="shared" si="1"/>
        <v>3.1669999999999998</v>
      </c>
      <c r="L9" s="32">
        <v>1</v>
      </c>
      <c r="M9" s="31">
        <v>3</v>
      </c>
      <c r="N9" s="31">
        <v>5</v>
      </c>
      <c r="O9" s="31" t="s">
        <v>668</v>
      </c>
      <c r="P9" s="31">
        <v>4</v>
      </c>
      <c r="Q9" s="31">
        <v>5</v>
      </c>
      <c r="R9" s="31">
        <v>4</v>
      </c>
      <c r="S9" s="32">
        <f t="shared" si="2"/>
        <v>21</v>
      </c>
      <c r="T9" s="33">
        <f t="shared" si="3"/>
        <v>3.5</v>
      </c>
      <c r="U9" s="2">
        <v>1</v>
      </c>
      <c r="V9">
        <v>2</v>
      </c>
      <c r="W9">
        <v>3</v>
      </c>
      <c r="X9">
        <v>4</v>
      </c>
      <c r="Y9">
        <v>4</v>
      </c>
      <c r="Z9">
        <v>2</v>
      </c>
      <c r="AA9">
        <v>4</v>
      </c>
      <c r="AB9" s="2">
        <f t="shared" si="4"/>
        <v>19</v>
      </c>
      <c r="AC9" s="3">
        <f t="shared" si="5"/>
        <v>3.1669999999999998</v>
      </c>
      <c r="AD9" s="2">
        <v>1</v>
      </c>
      <c r="AE9">
        <v>4</v>
      </c>
      <c r="AF9">
        <v>4</v>
      </c>
      <c r="AG9">
        <v>4</v>
      </c>
      <c r="AH9">
        <v>4</v>
      </c>
      <c r="AI9">
        <v>3</v>
      </c>
      <c r="AJ9">
        <v>4</v>
      </c>
      <c r="AK9" s="2">
        <f t="shared" si="6"/>
        <v>23</v>
      </c>
      <c r="AL9" s="3">
        <f t="shared" si="7"/>
        <v>3.8330000000000002</v>
      </c>
      <c r="AM9" s="32">
        <v>1</v>
      </c>
      <c r="AN9" s="31">
        <v>4</v>
      </c>
      <c r="AO9" s="31">
        <f>LOOKUP(AN9,{1,2,3,4,5},{5,4,3,2,1})</f>
        <v>2</v>
      </c>
      <c r="AP9" s="31">
        <v>4</v>
      </c>
      <c r="AQ9" s="31">
        <f>LOOKUP(AP9,{1,2,3,4,5},{5,4,3,2,1})</f>
        <v>2</v>
      </c>
      <c r="AR9" s="31">
        <v>2</v>
      </c>
      <c r="AS9" s="31">
        <f>LOOKUP(AR9,{1,2,3,4,5},{5,4,3,2,1})</f>
        <v>4</v>
      </c>
      <c r="AT9" s="31">
        <v>4</v>
      </c>
      <c r="AU9" s="31">
        <f>LOOKUP(AT9,{1,2,3,4,5},{5,4,3,2,1})</f>
        <v>2</v>
      </c>
      <c r="AV9" s="31">
        <v>2</v>
      </c>
      <c r="AW9" s="31">
        <f>LOOKUP(AV9,{1,2,3,4,5},{5,4,3,2,1})</f>
        <v>4</v>
      </c>
      <c r="AX9" s="31">
        <v>4</v>
      </c>
      <c r="AY9" s="31">
        <f>LOOKUP(AX9,{1,2,3,4,5},{5,4,3,2,1})</f>
        <v>2</v>
      </c>
      <c r="AZ9" s="32">
        <f t="shared" si="10"/>
        <v>20</v>
      </c>
      <c r="BA9" s="33">
        <f t="shared" si="8"/>
        <v>3.3330000000000002</v>
      </c>
      <c r="BB9" s="1"/>
      <c r="BC9" s="2">
        <f t="shared" si="11"/>
        <v>6</v>
      </c>
      <c r="BD9">
        <f t="shared" si="12"/>
        <v>11</v>
      </c>
      <c r="BE9" s="31" t="s">
        <v>668</v>
      </c>
      <c r="BF9">
        <f t="shared" si="14"/>
        <v>8</v>
      </c>
      <c r="BG9">
        <f t="shared" si="15"/>
        <v>14</v>
      </c>
      <c r="BH9">
        <f t="shared" si="16"/>
        <v>9</v>
      </c>
      <c r="BI9" s="2">
        <f t="shared" si="9"/>
        <v>6</v>
      </c>
      <c r="BJ9">
        <f t="shared" si="9"/>
        <v>7</v>
      </c>
      <c r="BK9">
        <f t="shared" si="9"/>
        <v>8</v>
      </c>
      <c r="BL9">
        <f t="shared" si="9"/>
        <v>8</v>
      </c>
      <c r="BM9">
        <f t="shared" si="9"/>
        <v>5</v>
      </c>
      <c r="BN9" s="3">
        <f t="shared" si="9"/>
        <v>8</v>
      </c>
      <c r="BO9" s="1"/>
    </row>
    <row r="10" spans="1:67" x14ac:dyDescent="0.3">
      <c r="A10" s="30">
        <v>9</v>
      </c>
      <c r="B10" s="67"/>
      <c r="C10" s="2">
        <v>1</v>
      </c>
      <c r="D10">
        <v>1</v>
      </c>
      <c r="E10">
        <v>3</v>
      </c>
      <c r="F10">
        <v>4</v>
      </c>
      <c r="G10">
        <v>2</v>
      </c>
      <c r="H10">
        <v>5</v>
      </c>
      <c r="I10">
        <v>3</v>
      </c>
      <c r="J10" s="2">
        <f t="shared" si="0"/>
        <v>18</v>
      </c>
      <c r="K10" s="3">
        <f t="shared" si="1"/>
        <v>3</v>
      </c>
      <c r="L10" s="2">
        <v>1</v>
      </c>
      <c r="M10">
        <v>2</v>
      </c>
      <c r="N10">
        <v>4</v>
      </c>
      <c r="O10">
        <v>4</v>
      </c>
      <c r="P10">
        <v>3</v>
      </c>
      <c r="Q10">
        <v>5</v>
      </c>
      <c r="R10">
        <v>4</v>
      </c>
      <c r="S10" s="2">
        <f t="shared" si="2"/>
        <v>22</v>
      </c>
      <c r="T10" s="3">
        <f t="shared" si="3"/>
        <v>3.6669999999999998</v>
      </c>
      <c r="U10" s="2">
        <v>1</v>
      </c>
      <c r="V10">
        <v>2</v>
      </c>
      <c r="W10">
        <v>4</v>
      </c>
      <c r="X10">
        <v>4</v>
      </c>
      <c r="Y10">
        <v>3</v>
      </c>
      <c r="Z10">
        <v>5</v>
      </c>
      <c r="AA10">
        <v>4</v>
      </c>
      <c r="AB10" s="2">
        <f t="shared" si="4"/>
        <v>22</v>
      </c>
      <c r="AC10" s="3">
        <f t="shared" si="5"/>
        <v>3.6669999999999998</v>
      </c>
      <c r="AD10" s="2">
        <v>1</v>
      </c>
      <c r="AE10">
        <v>3</v>
      </c>
      <c r="AF10">
        <v>4</v>
      </c>
      <c r="AG10">
        <v>4</v>
      </c>
      <c r="AH10">
        <v>4</v>
      </c>
      <c r="AI10">
        <v>5</v>
      </c>
      <c r="AJ10">
        <v>4</v>
      </c>
      <c r="AK10" s="2">
        <f t="shared" si="6"/>
        <v>24</v>
      </c>
      <c r="AL10" s="3">
        <f t="shared" si="7"/>
        <v>4</v>
      </c>
      <c r="AM10" s="2">
        <v>1</v>
      </c>
      <c r="AN10">
        <v>5</v>
      </c>
      <c r="AO10" s="37">
        <f>LOOKUP(AN10,{1,2,3,4,5},{5,4,3,2,1})</f>
        <v>1</v>
      </c>
      <c r="AP10">
        <v>4</v>
      </c>
      <c r="AQ10" s="37">
        <f>LOOKUP(AP10,{1,2,3,4,5},{5,4,3,2,1})</f>
        <v>2</v>
      </c>
      <c r="AR10">
        <v>5</v>
      </c>
      <c r="AS10" s="37">
        <f>LOOKUP(AR10,{1,2,3,4,5},{5,4,3,2,1})</f>
        <v>1</v>
      </c>
      <c r="AT10">
        <v>4</v>
      </c>
      <c r="AU10" s="37">
        <f>LOOKUP(AT10,{1,2,3,4,5},{5,4,3,2,1})</f>
        <v>2</v>
      </c>
      <c r="AV10">
        <v>5</v>
      </c>
      <c r="AW10" s="37">
        <f>LOOKUP(AV10,{1,2,3,4,5},{5,4,3,2,1})</f>
        <v>1</v>
      </c>
      <c r="AX10">
        <v>4</v>
      </c>
      <c r="AY10" s="37">
        <f>LOOKUP(AX10,{1,2,3,4,5},{5,4,3,2,1})</f>
        <v>2</v>
      </c>
      <c r="AZ10" s="2">
        <f t="shared" si="10"/>
        <v>27</v>
      </c>
      <c r="BA10" s="3">
        <f t="shared" si="8"/>
        <v>4.5</v>
      </c>
      <c r="BB10" s="1"/>
      <c r="BC10" s="2">
        <f t="shared" si="11"/>
        <v>4</v>
      </c>
      <c r="BD10">
        <f t="shared" si="12"/>
        <v>9</v>
      </c>
      <c r="BE10">
        <f t="shared" si="13"/>
        <v>9</v>
      </c>
      <c r="BF10">
        <f t="shared" si="14"/>
        <v>7</v>
      </c>
      <c r="BG10">
        <f t="shared" si="15"/>
        <v>11</v>
      </c>
      <c r="BH10">
        <f t="shared" si="16"/>
        <v>9</v>
      </c>
      <c r="BI10" s="2">
        <f t="shared" si="9"/>
        <v>5</v>
      </c>
      <c r="BJ10">
        <f t="shared" si="9"/>
        <v>8</v>
      </c>
      <c r="BK10">
        <f t="shared" si="9"/>
        <v>8</v>
      </c>
      <c r="BL10">
        <f t="shared" si="9"/>
        <v>7</v>
      </c>
      <c r="BM10">
        <f t="shared" si="9"/>
        <v>10</v>
      </c>
      <c r="BN10" s="3">
        <f t="shared" si="9"/>
        <v>8</v>
      </c>
      <c r="BO10" s="1"/>
    </row>
    <row r="11" spans="1:67" x14ac:dyDescent="0.3">
      <c r="A11" s="30">
        <v>10</v>
      </c>
      <c r="B11" s="67"/>
      <c r="C11" s="2">
        <v>1</v>
      </c>
      <c r="D11">
        <v>1</v>
      </c>
      <c r="E11">
        <v>3</v>
      </c>
      <c r="F11">
        <v>5</v>
      </c>
      <c r="G11">
        <v>2</v>
      </c>
      <c r="H11">
        <v>5</v>
      </c>
      <c r="I11">
        <v>3</v>
      </c>
      <c r="J11" s="2">
        <f t="shared" si="0"/>
        <v>19</v>
      </c>
      <c r="K11" s="3">
        <f t="shared" si="1"/>
        <v>3.1669999999999998</v>
      </c>
      <c r="L11" s="2">
        <v>1</v>
      </c>
      <c r="M11">
        <v>3</v>
      </c>
      <c r="N11">
        <v>4</v>
      </c>
      <c r="O11">
        <v>5</v>
      </c>
      <c r="P11">
        <v>3</v>
      </c>
      <c r="Q11">
        <v>5</v>
      </c>
      <c r="R11">
        <v>4</v>
      </c>
      <c r="S11" s="2">
        <f t="shared" si="2"/>
        <v>24</v>
      </c>
      <c r="T11" s="3">
        <f t="shared" si="3"/>
        <v>4</v>
      </c>
      <c r="U11" s="2">
        <v>1</v>
      </c>
      <c r="V11">
        <v>4</v>
      </c>
      <c r="W11">
        <v>3</v>
      </c>
      <c r="X11">
        <v>1</v>
      </c>
      <c r="Y11">
        <v>4</v>
      </c>
      <c r="Z11">
        <v>1</v>
      </c>
      <c r="AA11">
        <v>3</v>
      </c>
      <c r="AB11" s="2">
        <f t="shared" si="4"/>
        <v>16</v>
      </c>
      <c r="AC11" s="3">
        <f t="shared" si="5"/>
        <v>2.6669999999999998</v>
      </c>
      <c r="AD11" s="32">
        <v>1</v>
      </c>
      <c r="AE11" s="31" t="s">
        <v>668</v>
      </c>
      <c r="AF11" s="31" t="s">
        <v>668</v>
      </c>
      <c r="AG11" s="31" t="s">
        <v>668</v>
      </c>
      <c r="AH11" s="31" t="s">
        <v>668</v>
      </c>
      <c r="AI11" s="31" t="s">
        <v>668</v>
      </c>
      <c r="AJ11" s="31" t="s">
        <v>668</v>
      </c>
      <c r="AK11" s="31" t="s">
        <v>668</v>
      </c>
      <c r="AL11" s="31" t="s">
        <v>668</v>
      </c>
      <c r="AM11" s="32">
        <v>1</v>
      </c>
      <c r="AN11" s="31">
        <v>5</v>
      </c>
      <c r="AO11" s="31">
        <f>LOOKUP(AN11,{1,2,3,4,5},{5,4,3,2,1})</f>
        <v>1</v>
      </c>
      <c r="AP11" s="31">
        <v>3</v>
      </c>
      <c r="AQ11" s="31">
        <f>LOOKUP(AP11,{1,2,3,4,5},{5,4,3,2,1})</f>
        <v>3</v>
      </c>
      <c r="AR11" s="31">
        <v>2</v>
      </c>
      <c r="AS11" s="31">
        <f>LOOKUP(AR11,{1,2,3,4,5},{5,4,3,2,1})</f>
        <v>4</v>
      </c>
      <c r="AT11" s="31">
        <v>4</v>
      </c>
      <c r="AU11" s="31">
        <f>LOOKUP(AT11,{1,2,3,4,5},{5,4,3,2,1})</f>
        <v>2</v>
      </c>
      <c r="AV11" s="31">
        <v>1</v>
      </c>
      <c r="AW11" s="31">
        <f>LOOKUP(AV11,{1,2,3,4,5},{5,4,3,2,1})</f>
        <v>5</v>
      </c>
      <c r="AX11" s="31">
        <v>3</v>
      </c>
      <c r="AY11" s="31">
        <f>LOOKUP(AX11,{1,2,3,4,5},{5,4,3,2,1})</f>
        <v>3</v>
      </c>
      <c r="AZ11" s="32">
        <f t="shared" si="10"/>
        <v>18</v>
      </c>
      <c r="BA11" s="33">
        <f t="shared" si="8"/>
        <v>3</v>
      </c>
      <c r="BB11" s="1"/>
      <c r="BC11" s="2">
        <f t="shared" si="11"/>
        <v>5</v>
      </c>
      <c r="BD11">
        <f t="shared" si="12"/>
        <v>10</v>
      </c>
      <c r="BE11">
        <f t="shared" si="13"/>
        <v>14</v>
      </c>
      <c r="BF11">
        <f t="shared" si="14"/>
        <v>7</v>
      </c>
      <c r="BG11">
        <f t="shared" si="15"/>
        <v>15</v>
      </c>
      <c r="BH11">
        <f t="shared" si="16"/>
        <v>10</v>
      </c>
      <c r="BI11" s="32" t="s">
        <v>668</v>
      </c>
      <c r="BJ11" s="31" t="s">
        <v>668</v>
      </c>
      <c r="BK11" s="31" t="s">
        <v>668</v>
      </c>
      <c r="BL11" s="31" t="s">
        <v>668</v>
      </c>
      <c r="BM11" s="31" t="s">
        <v>668</v>
      </c>
      <c r="BN11" s="33" t="s">
        <v>668</v>
      </c>
      <c r="BO11" s="1"/>
    </row>
    <row r="12" spans="1:67" x14ac:dyDescent="0.3">
      <c r="A12" s="30">
        <v>11</v>
      </c>
      <c r="B12" s="67"/>
      <c r="C12" s="2">
        <v>1</v>
      </c>
      <c r="D12">
        <v>2</v>
      </c>
      <c r="E12">
        <v>3</v>
      </c>
      <c r="F12">
        <v>4</v>
      </c>
      <c r="G12">
        <v>2</v>
      </c>
      <c r="H12">
        <v>5</v>
      </c>
      <c r="I12">
        <v>4</v>
      </c>
      <c r="J12" s="2">
        <f t="shared" si="0"/>
        <v>20</v>
      </c>
      <c r="K12" s="3">
        <f t="shared" si="1"/>
        <v>3.3330000000000002</v>
      </c>
      <c r="L12" s="2">
        <v>1</v>
      </c>
      <c r="M12">
        <v>5</v>
      </c>
      <c r="N12">
        <v>4</v>
      </c>
      <c r="O12">
        <v>3</v>
      </c>
      <c r="P12">
        <v>2</v>
      </c>
      <c r="Q12">
        <v>5</v>
      </c>
      <c r="R12">
        <v>5</v>
      </c>
      <c r="S12" s="2">
        <f t="shared" si="2"/>
        <v>24</v>
      </c>
      <c r="T12" s="3">
        <f t="shared" si="3"/>
        <v>4</v>
      </c>
      <c r="U12" s="2">
        <v>1</v>
      </c>
      <c r="V12">
        <v>2</v>
      </c>
      <c r="W12">
        <v>4</v>
      </c>
      <c r="X12">
        <v>1</v>
      </c>
      <c r="Y12">
        <v>4</v>
      </c>
      <c r="Z12">
        <v>1</v>
      </c>
      <c r="AA12">
        <v>3</v>
      </c>
      <c r="AB12" s="2">
        <f t="shared" si="4"/>
        <v>15</v>
      </c>
      <c r="AC12" s="3">
        <f t="shared" si="5"/>
        <v>2.5</v>
      </c>
      <c r="AD12" s="2">
        <v>1</v>
      </c>
      <c r="AE12">
        <v>3</v>
      </c>
      <c r="AF12">
        <v>4</v>
      </c>
      <c r="AG12">
        <v>4</v>
      </c>
      <c r="AH12">
        <v>2</v>
      </c>
      <c r="AI12">
        <v>5</v>
      </c>
      <c r="AJ12">
        <v>5</v>
      </c>
      <c r="AK12" s="2">
        <f t="shared" ref="AK12:AK75" si="17">SUM(AE12:AJ12)</f>
        <v>23</v>
      </c>
      <c r="AL12" s="3">
        <f t="shared" ref="AL12:AL75" si="18">ROUND((AK12/6),3)</f>
        <v>3.8330000000000002</v>
      </c>
      <c r="AM12" s="2">
        <v>1</v>
      </c>
      <c r="AN12">
        <v>2</v>
      </c>
      <c r="AO12" s="37">
        <f>LOOKUP(AN12,{1,2,3,4,5},{5,4,3,2,1})</f>
        <v>4</v>
      </c>
      <c r="AP12">
        <v>2</v>
      </c>
      <c r="AQ12" s="37">
        <f>LOOKUP(AP12,{1,2,3,4,5},{5,4,3,2,1})</f>
        <v>4</v>
      </c>
      <c r="AR12">
        <v>2</v>
      </c>
      <c r="AS12" s="37">
        <f>LOOKUP(AR12,{1,2,3,4,5},{5,4,3,2,1})</f>
        <v>4</v>
      </c>
      <c r="AT12">
        <v>4</v>
      </c>
      <c r="AU12" s="37">
        <f>LOOKUP(AT12,{1,2,3,4,5},{5,4,3,2,1})</f>
        <v>2</v>
      </c>
      <c r="AV12">
        <v>2</v>
      </c>
      <c r="AW12" s="37">
        <f>LOOKUP(AV12,{1,2,3,4,5},{5,4,3,2,1})</f>
        <v>4</v>
      </c>
      <c r="AX12">
        <v>2</v>
      </c>
      <c r="AY12" s="37">
        <f>LOOKUP(AX12,{1,2,3,4,5},{5,4,3,2,1})</f>
        <v>4</v>
      </c>
      <c r="AZ12" s="2">
        <f t="shared" si="10"/>
        <v>14</v>
      </c>
      <c r="BA12" s="3">
        <f t="shared" si="8"/>
        <v>2.3330000000000002</v>
      </c>
      <c r="BB12" s="1"/>
      <c r="BC12" s="2">
        <f t="shared" si="11"/>
        <v>11</v>
      </c>
      <c r="BD12">
        <f t="shared" si="12"/>
        <v>11</v>
      </c>
      <c r="BE12">
        <f t="shared" si="13"/>
        <v>11</v>
      </c>
      <c r="BF12">
        <f t="shared" si="14"/>
        <v>6</v>
      </c>
      <c r="BG12">
        <f t="shared" si="15"/>
        <v>14</v>
      </c>
      <c r="BH12">
        <f t="shared" si="16"/>
        <v>13</v>
      </c>
      <c r="BI12" s="2">
        <f t="shared" si="9"/>
        <v>5</v>
      </c>
      <c r="BJ12">
        <f t="shared" si="9"/>
        <v>8</v>
      </c>
      <c r="BK12">
        <f t="shared" si="9"/>
        <v>5</v>
      </c>
      <c r="BL12">
        <f t="shared" si="9"/>
        <v>6</v>
      </c>
      <c r="BM12">
        <f t="shared" si="9"/>
        <v>6</v>
      </c>
      <c r="BN12" s="3">
        <f t="shared" si="9"/>
        <v>8</v>
      </c>
      <c r="BO12" s="1"/>
    </row>
    <row r="13" spans="1:67" x14ac:dyDescent="0.3">
      <c r="A13" s="30">
        <v>12</v>
      </c>
      <c r="B13" s="67"/>
      <c r="C13" s="2">
        <v>1</v>
      </c>
      <c r="D13">
        <v>2</v>
      </c>
      <c r="E13">
        <v>4</v>
      </c>
      <c r="F13">
        <v>5</v>
      </c>
      <c r="G13">
        <v>1</v>
      </c>
      <c r="H13">
        <v>5</v>
      </c>
      <c r="I13">
        <v>3</v>
      </c>
      <c r="J13" s="2">
        <f t="shared" si="0"/>
        <v>20</v>
      </c>
      <c r="K13" s="3">
        <f t="shared" si="1"/>
        <v>3.3330000000000002</v>
      </c>
      <c r="L13" s="2">
        <v>1</v>
      </c>
      <c r="M13">
        <v>1</v>
      </c>
      <c r="N13">
        <v>4</v>
      </c>
      <c r="O13">
        <v>5</v>
      </c>
      <c r="P13">
        <v>1</v>
      </c>
      <c r="Q13">
        <v>5</v>
      </c>
      <c r="R13">
        <v>2</v>
      </c>
      <c r="S13" s="2">
        <f t="shared" si="2"/>
        <v>18</v>
      </c>
      <c r="T13" s="3">
        <f t="shared" si="3"/>
        <v>3</v>
      </c>
      <c r="U13" s="2">
        <v>1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 s="2">
        <f t="shared" si="4"/>
        <v>12</v>
      </c>
      <c r="AC13" s="3">
        <f t="shared" si="5"/>
        <v>2</v>
      </c>
      <c r="AD13" s="2">
        <v>1</v>
      </c>
      <c r="AE13">
        <v>1</v>
      </c>
      <c r="AF13">
        <v>4</v>
      </c>
      <c r="AG13">
        <v>5</v>
      </c>
      <c r="AH13">
        <v>1</v>
      </c>
      <c r="AI13">
        <v>5</v>
      </c>
      <c r="AJ13">
        <v>4</v>
      </c>
      <c r="AK13" s="2">
        <f t="shared" si="17"/>
        <v>20</v>
      </c>
      <c r="AL13" s="3">
        <f t="shared" si="18"/>
        <v>3.3330000000000002</v>
      </c>
      <c r="AM13" s="2">
        <v>1</v>
      </c>
      <c r="AN13">
        <v>5</v>
      </c>
      <c r="AO13" s="37">
        <f>LOOKUP(AN13,{1,2,3,4,5},{5,4,3,2,1})</f>
        <v>1</v>
      </c>
      <c r="AP13">
        <v>3</v>
      </c>
      <c r="AQ13" s="37">
        <f>LOOKUP(AP13,{1,2,3,4,5},{5,4,3,2,1})</f>
        <v>3</v>
      </c>
      <c r="AR13">
        <v>3</v>
      </c>
      <c r="AS13" s="37">
        <f>LOOKUP(AR13,{1,2,3,4,5},{5,4,3,2,1})</f>
        <v>3</v>
      </c>
      <c r="AT13">
        <v>5</v>
      </c>
      <c r="AU13" s="37">
        <f>LOOKUP(AT13,{1,2,3,4,5},{5,4,3,2,1})</f>
        <v>1</v>
      </c>
      <c r="AV13">
        <v>2</v>
      </c>
      <c r="AW13" s="37">
        <f>LOOKUP(AV13,{1,2,3,4,5},{5,4,3,2,1})</f>
        <v>4</v>
      </c>
      <c r="AX13">
        <v>4</v>
      </c>
      <c r="AY13" s="37">
        <f>LOOKUP(AX13,{1,2,3,4,5},{5,4,3,2,1})</f>
        <v>2</v>
      </c>
      <c r="AZ13" s="2">
        <f t="shared" si="10"/>
        <v>22</v>
      </c>
      <c r="BA13" s="3">
        <f t="shared" si="8"/>
        <v>3.6669999999999998</v>
      </c>
      <c r="BB13" s="1"/>
      <c r="BC13" s="2">
        <f t="shared" si="11"/>
        <v>4</v>
      </c>
      <c r="BD13">
        <f t="shared" si="12"/>
        <v>11</v>
      </c>
      <c r="BE13">
        <f t="shared" si="13"/>
        <v>13</v>
      </c>
      <c r="BF13">
        <f t="shared" si="14"/>
        <v>3</v>
      </c>
      <c r="BG13">
        <f t="shared" si="15"/>
        <v>14</v>
      </c>
      <c r="BH13">
        <f t="shared" si="16"/>
        <v>7</v>
      </c>
      <c r="BI13" s="2">
        <f t="shared" si="9"/>
        <v>3</v>
      </c>
      <c r="BJ13">
        <f t="shared" si="9"/>
        <v>6</v>
      </c>
      <c r="BK13">
        <f t="shared" si="9"/>
        <v>7</v>
      </c>
      <c r="BL13">
        <f t="shared" si="9"/>
        <v>3</v>
      </c>
      <c r="BM13">
        <f t="shared" si="9"/>
        <v>7</v>
      </c>
      <c r="BN13" s="3">
        <f t="shared" si="9"/>
        <v>6</v>
      </c>
      <c r="BO13" s="1"/>
    </row>
    <row r="14" spans="1:67" x14ac:dyDescent="0.3">
      <c r="A14" s="30">
        <v>14</v>
      </c>
      <c r="B14" s="67"/>
      <c r="C14" s="2">
        <v>1</v>
      </c>
      <c r="D14">
        <v>2</v>
      </c>
      <c r="E14">
        <v>4</v>
      </c>
      <c r="F14">
        <v>4</v>
      </c>
      <c r="G14">
        <v>1</v>
      </c>
      <c r="H14">
        <v>5</v>
      </c>
      <c r="I14">
        <v>2</v>
      </c>
      <c r="J14" s="2">
        <f t="shared" si="0"/>
        <v>18</v>
      </c>
      <c r="K14" s="3">
        <f t="shared" si="1"/>
        <v>3</v>
      </c>
      <c r="L14" s="2">
        <v>1</v>
      </c>
      <c r="M14">
        <v>2</v>
      </c>
      <c r="N14">
        <v>4</v>
      </c>
      <c r="O14">
        <v>3</v>
      </c>
      <c r="P14">
        <v>3</v>
      </c>
      <c r="Q14">
        <v>4</v>
      </c>
      <c r="R14">
        <v>2</v>
      </c>
      <c r="S14" s="2">
        <f t="shared" si="2"/>
        <v>18</v>
      </c>
      <c r="T14" s="3">
        <f t="shared" si="3"/>
        <v>3</v>
      </c>
      <c r="U14" s="2">
        <v>1</v>
      </c>
      <c r="V14">
        <v>3</v>
      </c>
      <c r="W14">
        <v>3</v>
      </c>
      <c r="X14">
        <v>2</v>
      </c>
      <c r="Y14">
        <v>4</v>
      </c>
      <c r="Z14">
        <v>2</v>
      </c>
      <c r="AA14">
        <v>3</v>
      </c>
      <c r="AB14" s="2">
        <f t="shared" si="4"/>
        <v>17</v>
      </c>
      <c r="AC14" s="3">
        <f t="shared" si="5"/>
        <v>2.8330000000000002</v>
      </c>
      <c r="AD14" s="2">
        <v>1</v>
      </c>
      <c r="AE14">
        <v>5</v>
      </c>
      <c r="AF14">
        <v>4</v>
      </c>
      <c r="AG14">
        <v>3</v>
      </c>
      <c r="AH14">
        <v>4</v>
      </c>
      <c r="AI14">
        <v>3</v>
      </c>
      <c r="AJ14">
        <v>4</v>
      </c>
      <c r="AK14" s="2">
        <f t="shared" si="17"/>
        <v>23</v>
      </c>
      <c r="AL14" s="3">
        <f t="shared" si="18"/>
        <v>3.8330000000000002</v>
      </c>
      <c r="AM14" s="2">
        <v>1</v>
      </c>
      <c r="AN14">
        <v>5</v>
      </c>
      <c r="AO14" s="37">
        <f>LOOKUP(AN14,{1,2,3,4,5},{5,4,3,2,1})</f>
        <v>1</v>
      </c>
      <c r="AP14">
        <v>4</v>
      </c>
      <c r="AQ14" s="37">
        <f>LOOKUP(AP14,{1,2,3,4,5},{5,4,3,2,1})</f>
        <v>2</v>
      </c>
      <c r="AR14">
        <v>3</v>
      </c>
      <c r="AS14" s="37">
        <f>LOOKUP(AR14,{1,2,3,4,5},{5,4,3,2,1})</f>
        <v>3</v>
      </c>
      <c r="AT14">
        <v>3</v>
      </c>
      <c r="AU14" s="37">
        <f>LOOKUP(AT14,{1,2,3,4,5},{5,4,3,2,1})</f>
        <v>3</v>
      </c>
      <c r="AV14">
        <v>3</v>
      </c>
      <c r="AW14" s="37">
        <f>LOOKUP(AV14,{1,2,3,4,5},{5,4,3,2,1})</f>
        <v>3</v>
      </c>
      <c r="AX14">
        <v>4</v>
      </c>
      <c r="AY14" s="37">
        <f>LOOKUP(AX14,{1,2,3,4,5},{5,4,3,2,1})</f>
        <v>2</v>
      </c>
      <c r="AZ14" s="2">
        <f t="shared" si="10"/>
        <v>22</v>
      </c>
      <c r="BA14" s="3">
        <f t="shared" si="8"/>
        <v>3.6669999999999998</v>
      </c>
      <c r="BB14" s="1"/>
      <c r="BC14" s="2">
        <f t="shared" si="11"/>
        <v>5</v>
      </c>
      <c r="BD14">
        <f>(E14+N14+AQ14)</f>
        <v>10</v>
      </c>
      <c r="BE14">
        <f t="shared" si="13"/>
        <v>10</v>
      </c>
      <c r="BF14">
        <f t="shared" si="14"/>
        <v>7</v>
      </c>
      <c r="BG14">
        <f t="shared" si="15"/>
        <v>12</v>
      </c>
      <c r="BH14">
        <f t="shared" si="16"/>
        <v>6</v>
      </c>
      <c r="BI14" s="2">
        <f t="shared" si="9"/>
        <v>8</v>
      </c>
      <c r="BJ14">
        <f t="shared" si="9"/>
        <v>7</v>
      </c>
      <c r="BK14">
        <f t="shared" si="9"/>
        <v>5</v>
      </c>
      <c r="BL14">
        <f t="shared" si="9"/>
        <v>8</v>
      </c>
      <c r="BM14">
        <f t="shared" si="9"/>
        <v>5</v>
      </c>
      <c r="BN14" s="3">
        <f t="shared" si="9"/>
        <v>7</v>
      </c>
      <c r="BO14" s="1"/>
    </row>
    <row r="15" spans="1:67" x14ac:dyDescent="0.3">
      <c r="A15" s="30">
        <v>15</v>
      </c>
      <c r="B15" s="67"/>
      <c r="C15" s="2">
        <v>1</v>
      </c>
      <c r="D15">
        <v>2</v>
      </c>
      <c r="E15">
        <v>4</v>
      </c>
      <c r="F15">
        <v>5</v>
      </c>
      <c r="G15">
        <v>2</v>
      </c>
      <c r="H15">
        <v>5</v>
      </c>
      <c r="I15">
        <v>3</v>
      </c>
      <c r="J15" s="2">
        <f t="shared" si="0"/>
        <v>21</v>
      </c>
      <c r="K15" s="3">
        <f t="shared" si="1"/>
        <v>3.5</v>
      </c>
      <c r="L15" s="2">
        <v>1</v>
      </c>
      <c r="M15">
        <v>3</v>
      </c>
      <c r="N15">
        <v>5</v>
      </c>
      <c r="O15">
        <v>3</v>
      </c>
      <c r="P15">
        <v>3</v>
      </c>
      <c r="Q15">
        <v>5</v>
      </c>
      <c r="R15">
        <v>3</v>
      </c>
      <c r="S15" s="2">
        <f t="shared" si="2"/>
        <v>22</v>
      </c>
      <c r="T15" s="3">
        <f t="shared" si="3"/>
        <v>3.6669999999999998</v>
      </c>
      <c r="U15" s="2">
        <v>1</v>
      </c>
      <c r="V15">
        <v>4</v>
      </c>
      <c r="W15">
        <v>4</v>
      </c>
      <c r="X15">
        <v>3</v>
      </c>
      <c r="Y15">
        <v>3</v>
      </c>
      <c r="Z15">
        <v>3</v>
      </c>
      <c r="AA15">
        <v>4</v>
      </c>
      <c r="AB15" s="2">
        <f t="shared" si="4"/>
        <v>21</v>
      </c>
      <c r="AC15" s="3">
        <f t="shared" si="5"/>
        <v>3.5</v>
      </c>
      <c r="AD15" s="2">
        <v>1</v>
      </c>
      <c r="AE15">
        <v>5</v>
      </c>
      <c r="AF15">
        <v>5</v>
      </c>
      <c r="AG15">
        <v>3</v>
      </c>
      <c r="AH15">
        <v>5</v>
      </c>
      <c r="AI15">
        <v>1</v>
      </c>
      <c r="AJ15">
        <v>5</v>
      </c>
      <c r="AK15" s="2">
        <f t="shared" si="17"/>
        <v>24</v>
      </c>
      <c r="AL15" s="3">
        <f t="shared" si="18"/>
        <v>4</v>
      </c>
      <c r="AM15" s="2">
        <v>1</v>
      </c>
      <c r="AN15">
        <v>5</v>
      </c>
      <c r="AO15" s="37">
        <f>LOOKUP(AN15,{1,2,3,4,5},{5,4,3,2,1})</f>
        <v>1</v>
      </c>
      <c r="AP15">
        <v>5</v>
      </c>
      <c r="AQ15" s="37">
        <f>LOOKUP(AP15,{1,2,3,4,5},{5,4,3,2,1})</f>
        <v>1</v>
      </c>
      <c r="AR15">
        <v>2</v>
      </c>
      <c r="AS15" s="37">
        <f>LOOKUP(AR15,{1,2,3,4,5},{5,4,3,2,1})</f>
        <v>4</v>
      </c>
      <c r="AT15">
        <v>5</v>
      </c>
      <c r="AU15" s="37">
        <f>LOOKUP(AT15,{1,2,3,4,5},{5,4,3,2,1})</f>
        <v>1</v>
      </c>
      <c r="AV15">
        <v>1</v>
      </c>
      <c r="AW15" s="37">
        <f>LOOKUP(AV15,{1,2,3,4,5},{5,4,3,2,1})</f>
        <v>5</v>
      </c>
      <c r="AX15">
        <v>5</v>
      </c>
      <c r="AY15" s="37">
        <f>LOOKUP(AX15,{1,2,3,4,5},{5,4,3,2,1})</f>
        <v>1</v>
      </c>
      <c r="AZ15" s="2">
        <f t="shared" si="10"/>
        <v>23</v>
      </c>
      <c r="BA15" s="3">
        <f t="shared" si="8"/>
        <v>3.8330000000000002</v>
      </c>
      <c r="BB15" s="1"/>
      <c r="BC15" s="2">
        <f t="shared" si="11"/>
        <v>6</v>
      </c>
      <c r="BD15">
        <f t="shared" si="12"/>
        <v>10</v>
      </c>
      <c r="BE15">
        <f t="shared" si="13"/>
        <v>12</v>
      </c>
      <c r="BF15">
        <f t="shared" si="14"/>
        <v>6</v>
      </c>
      <c r="BG15">
        <f t="shared" si="15"/>
        <v>15</v>
      </c>
      <c r="BH15">
        <f t="shared" si="16"/>
        <v>7</v>
      </c>
      <c r="BI15" s="2">
        <f t="shared" si="9"/>
        <v>9</v>
      </c>
      <c r="BJ15">
        <f t="shared" si="9"/>
        <v>9</v>
      </c>
      <c r="BK15">
        <f t="shared" si="9"/>
        <v>6</v>
      </c>
      <c r="BL15">
        <f t="shared" si="9"/>
        <v>8</v>
      </c>
      <c r="BM15">
        <f t="shared" si="9"/>
        <v>4</v>
      </c>
      <c r="BN15" s="3">
        <f t="shared" si="9"/>
        <v>9</v>
      </c>
      <c r="BO15" s="1"/>
    </row>
    <row r="16" spans="1:67" x14ac:dyDescent="0.3">
      <c r="A16" s="30">
        <v>17</v>
      </c>
      <c r="B16" s="67"/>
      <c r="C16" s="2">
        <v>1</v>
      </c>
      <c r="D16">
        <v>1</v>
      </c>
      <c r="E16">
        <v>4</v>
      </c>
      <c r="F16">
        <v>5</v>
      </c>
      <c r="G16">
        <v>2</v>
      </c>
      <c r="H16">
        <v>5</v>
      </c>
      <c r="I16">
        <v>2</v>
      </c>
      <c r="J16" s="2">
        <f t="shared" si="0"/>
        <v>19</v>
      </c>
      <c r="K16" s="3">
        <f t="shared" si="1"/>
        <v>3.1669999999999998</v>
      </c>
      <c r="L16" s="2">
        <v>1</v>
      </c>
      <c r="M16">
        <v>3</v>
      </c>
      <c r="N16">
        <v>4</v>
      </c>
      <c r="O16">
        <v>5</v>
      </c>
      <c r="P16">
        <v>3</v>
      </c>
      <c r="Q16">
        <v>5</v>
      </c>
      <c r="R16">
        <v>3</v>
      </c>
      <c r="S16" s="2">
        <f t="shared" si="2"/>
        <v>23</v>
      </c>
      <c r="T16" s="3">
        <f t="shared" si="3"/>
        <v>3.8330000000000002</v>
      </c>
      <c r="U16" s="2">
        <v>1</v>
      </c>
      <c r="V16">
        <v>4</v>
      </c>
      <c r="W16">
        <v>2</v>
      </c>
      <c r="X16">
        <v>1</v>
      </c>
      <c r="Y16">
        <v>2</v>
      </c>
      <c r="Z16">
        <v>1</v>
      </c>
      <c r="AA16">
        <v>3</v>
      </c>
      <c r="AB16" s="2">
        <f t="shared" si="4"/>
        <v>13</v>
      </c>
      <c r="AC16" s="3">
        <f t="shared" si="5"/>
        <v>2.1669999999999998</v>
      </c>
      <c r="AD16" s="2">
        <v>1</v>
      </c>
      <c r="AE16">
        <v>5</v>
      </c>
      <c r="AF16">
        <v>4</v>
      </c>
      <c r="AG16">
        <v>2</v>
      </c>
      <c r="AH16">
        <v>4</v>
      </c>
      <c r="AI16">
        <v>1</v>
      </c>
      <c r="AJ16">
        <v>4</v>
      </c>
      <c r="AK16" s="2">
        <f t="shared" si="17"/>
        <v>20</v>
      </c>
      <c r="AL16" s="3">
        <f t="shared" si="18"/>
        <v>3.3330000000000002</v>
      </c>
      <c r="AM16" s="2">
        <v>1</v>
      </c>
      <c r="AN16">
        <v>4</v>
      </c>
      <c r="AO16" s="37">
        <f>LOOKUP(AN16,{1,2,3,4,5},{5,4,3,2,1})</f>
        <v>2</v>
      </c>
      <c r="AP16">
        <v>3</v>
      </c>
      <c r="AQ16" s="37">
        <f>LOOKUP(AP16,{1,2,3,4,5},{5,4,3,2,1})</f>
        <v>3</v>
      </c>
      <c r="AR16">
        <v>1</v>
      </c>
      <c r="AS16" s="37">
        <f>LOOKUP(AR16,{1,2,3,4,5},{5,4,3,2,1})</f>
        <v>5</v>
      </c>
      <c r="AT16">
        <v>4</v>
      </c>
      <c r="AU16" s="37">
        <f>LOOKUP(AT16,{1,2,3,4,5},{5,4,3,2,1})</f>
        <v>2</v>
      </c>
      <c r="AV16">
        <v>1</v>
      </c>
      <c r="AW16" s="37">
        <f>LOOKUP(AV16,{1,2,3,4,5},{5,4,3,2,1})</f>
        <v>5</v>
      </c>
      <c r="AX16">
        <v>4</v>
      </c>
      <c r="AY16" s="37">
        <f>LOOKUP(AX16,{1,2,3,4,5},{5,4,3,2,1})</f>
        <v>2</v>
      </c>
      <c r="AZ16" s="2">
        <f t="shared" si="10"/>
        <v>17</v>
      </c>
      <c r="BA16" s="3">
        <f t="shared" si="8"/>
        <v>2.8330000000000002</v>
      </c>
      <c r="BB16" s="1"/>
      <c r="BC16" s="2">
        <f t="shared" si="11"/>
        <v>6</v>
      </c>
      <c r="BD16">
        <f t="shared" si="12"/>
        <v>11</v>
      </c>
      <c r="BE16">
        <f t="shared" si="13"/>
        <v>15</v>
      </c>
      <c r="BF16">
        <f t="shared" si="14"/>
        <v>7</v>
      </c>
      <c r="BG16">
        <f t="shared" si="15"/>
        <v>15</v>
      </c>
      <c r="BH16">
        <f t="shared" si="16"/>
        <v>7</v>
      </c>
      <c r="BI16" s="2">
        <f t="shared" si="9"/>
        <v>9</v>
      </c>
      <c r="BJ16">
        <f t="shared" si="9"/>
        <v>6</v>
      </c>
      <c r="BK16">
        <f t="shared" si="9"/>
        <v>3</v>
      </c>
      <c r="BL16">
        <f t="shared" si="9"/>
        <v>6</v>
      </c>
      <c r="BM16">
        <f t="shared" si="9"/>
        <v>2</v>
      </c>
      <c r="BN16" s="3">
        <f t="shared" si="9"/>
        <v>7</v>
      </c>
      <c r="BO16" s="1"/>
    </row>
    <row r="17" spans="1:67" x14ac:dyDescent="0.3">
      <c r="A17" s="30">
        <v>18</v>
      </c>
      <c r="B17" s="67"/>
      <c r="C17" s="2">
        <v>1</v>
      </c>
      <c r="D17">
        <v>3</v>
      </c>
      <c r="E17">
        <v>3</v>
      </c>
      <c r="F17">
        <v>4</v>
      </c>
      <c r="G17">
        <v>2</v>
      </c>
      <c r="H17">
        <v>5</v>
      </c>
      <c r="I17">
        <v>3</v>
      </c>
      <c r="J17" s="2">
        <f t="shared" si="0"/>
        <v>20</v>
      </c>
      <c r="K17" s="3">
        <f t="shared" si="1"/>
        <v>3.3330000000000002</v>
      </c>
      <c r="L17" s="2">
        <v>1</v>
      </c>
      <c r="M17">
        <v>2</v>
      </c>
      <c r="N17">
        <v>4</v>
      </c>
      <c r="O17">
        <v>5</v>
      </c>
      <c r="P17">
        <v>3</v>
      </c>
      <c r="Q17">
        <v>5</v>
      </c>
      <c r="R17">
        <v>5</v>
      </c>
      <c r="S17" s="2">
        <f t="shared" si="2"/>
        <v>24</v>
      </c>
      <c r="T17" s="3">
        <f t="shared" si="3"/>
        <v>4</v>
      </c>
      <c r="U17" s="2">
        <v>1</v>
      </c>
      <c r="V17">
        <v>2</v>
      </c>
      <c r="W17">
        <v>4</v>
      </c>
      <c r="X17">
        <v>3</v>
      </c>
      <c r="Y17">
        <v>3</v>
      </c>
      <c r="Z17">
        <v>1</v>
      </c>
      <c r="AA17">
        <v>3</v>
      </c>
      <c r="AB17" s="2">
        <f t="shared" si="4"/>
        <v>16</v>
      </c>
      <c r="AC17" s="3">
        <f t="shared" si="5"/>
        <v>2.6669999999999998</v>
      </c>
      <c r="AD17" s="2">
        <v>1</v>
      </c>
      <c r="AE17">
        <v>4</v>
      </c>
      <c r="AF17">
        <v>4</v>
      </c>
      <c r="AG17">
        <v>2</v>
      </c>
      <c r="AH17">
        <v>5</v>
      </c>
      <c r="AI17">
        <v>2</v>
      </c>
      <c r="AJ17">
        <v>4</v>
      </c>
      <c r="AK17" s="2">
        <f t="shared" si="17"/>
        <v>21</v>
      </c>
      <c r="AL17" s="3">
        <f t="shared" si="18"/>
        <v>3.5</v>
      </c>
      <c r="AM17" s="2">
        <v>1</v>
      </c>
      <c r="AN17">
        <v>5</v>
      </c>
      <c r="AO17" s="37">
        <f>LOOKUP(AN17,{1,2,3,4,5},{5,4,3,2,1})</f>
        <v>1</v>
      </c>
      <c r="AP17">
        <v>2</v>
      </c>
      <c r="AQ17" s="37">
        <f>LOOKUP(AP17,{1,2,3,4,5},{5,4,3,2,1})</f>
        <v>4</v>
      </c>
      <c r="AR17">
        <v>2</v>
      </c>
      <c r="AS17" s="37">
        <f>LOOKUP(AR17,{1,2,3,4,5},{5,4,3,2,1})</f>
        <v>4</v>
      </c>
      <c r="AT17">
        <v>3</v>
      </c>
      <c r="AU17" s="37">
        <f>LOOKUP(AT17,{1,2,3,4,5},{5,4,3,2,1})</f>
        <v>3</v>
      </c>
      <c r="AV17">
        <v>1</v>
      </c>
      <c r="AW17" s="37">
        <f>LOOKUP(AV17,{1,2,3,4,5},{5,4,3,2,1})</f>
        <v>5</v>
      </c>
      <c r="AX17">
        <v>4</v>
      </c>
      <c r="AY17" s="37">
        <f>LOOKUP(AX17,{1,2,3,4,5},{5,4,3,2,1})</f>
        <v>2</v>
      </c>
      <c r="AZ17" s="2">
        <f t="shared" si="10"/>
        <v>17</v>
      </c>
      <c r="BA17" s="3">
        <f t="shared" si="8"/>
        <v>2.8330000000000002</v>
      </c>
      <c r="BB17" s="1"/>
      <c r="BC17" s="2">
        <f t="shared" si="11"/>
        <v>6</v>
      </c>
      <c r="BD17">
        <f t="shared" si="12"/>
        <v>11</v>
      </c>
      <c r="BE17">
        <f t="shared" si="13"/>
        <v>13</v>
      </c>
      <c r="BF17">
        <f t="shared" si="14"/>
        <v>8</v>
      </c>
      <c r="BG17">
        <f t="shared" si="15"/>
        <v>15</v>
      </c>
      <c r="BH17">
        <f t="shared" si="16"/>
        <v>10</v>
      </c>
      <c r="BI17" s="2">
        <f t="shared" si="9"/>
        <v>6</v>
      </c>
      <c r="BJ17">
        <f t="shared" si="9"/>
        <v>8</v>
      </c>
      <c r="BK17">
        <f t="shared" si="9"/>
        <v>5</v>
      </c>
      <c r="BL17">
        <f t="shared" si="9"/>
        <v>8</v>
      </c>
      <c r="BM17">
        <f t="shared" si="9"/>
        <v>3</v>
      </c>
      <c r="BN17" s="3">
        <f t="shared" si="9"/>
        <v>7</v>
      </c>
      <c r="BO17" s="1"/>
    </row>
    <row r="18" spans="1:67" x14ac:dyDescent="0.3">
      <c r="A18" s="30">
        <v>19</v>
      </c>
      <c r="B18" s="67"/>
      <c r="C18" s="2">
        <v>1</v>
      </c>
      <c r="D18">
        <v>2</v>
      </c>
      <c r="E18">
        <v>4</v>
      </c>
      <c r="F18">
        <v>5</v>
      </c>
      <c r="G18">
        <v>2</v>
      </c>
      <c r="H18">
        <v>5</v>
      </c>
      <c r="I18">
        <v>3</v>
      </c>
      <c r="J18" s="2">
        <f t="shared" si="0"/>
        <v>21</v>
      </c>
      <c r="K18" s="3">
        <f t="shared" si="1"/>
        <v>3.5</v>
      </c>
      <c r="L18" s="2">
        <v>1</v>
      </c>
      <c r="M18">
        <v>1</v>
      </c>
      <c r="N18">
        <v>4</v>
      </c>
      <c r="O18">
        <v>4</v>
      </c>
      <c r="P18">
        <v>2</v>
      </c>
      <c r="Q18">
        <v>5</v>
      </c>
      <c r="R18">
        <v>4</v>
      </c>
      <c r="S18" s="2">
        <f t="shared" si="2"/>
        <v>20</v>
      </c>
      <c r="T18" s="3">
        <f t="shared" si="3"/>
        <v>3.3330000000000002</v>
      </c>
      <c r="U18" s="2">
        <v>1</v>
      </c>
      <c r="V18">
        <v>2</v>
      </c>
      <c r="W18">
        <v>4</v>
      </c>
      <c r="X18">
        <v>3</v>
      </c>
      <c r="Y18">
        <v>4</v>
      </c>
      <c r="Z18">
        <v>3</v>
      </c>
      <c r="AA18">
        <v>4</v>
      </c>
      <c r="AB18" s="2">
        <f t="shared" si="4"/>
        <v>20</v>
      </c>
      <c r="AC18" s="3">
        <f t="shared" si="5"/>
        <v>3.3330000000000002</v>
      </c>
      <c r="AD18" s="2">
        <v>1</v>
      </c>
      <c r="AE18">
        <v>4</v>
      </c>
      <c r="AF18">
        <v>4</v>
      </c>
      <c r="AG18">
        <v>3</v>
      </c>
      <c r="AH18">
        <v>4</v>
      </c>
      <c r="AI18">
        <v>4</v>
      </c>
      <c r="AJ18">
        <v>4</v>
      </c>
      <c r="AK18" s="2">
        <f t="shared" si="17"/>
        <v>23</v>
      </c>
      <c r="AL18" s="3">
        <f t="shared" si="18"/>
        <v>3.8330000000000002</v>
      </c>
      <c r="AM18" s="2">
        <v>1</v>
      </c>
      <c r="AN18">
        <v>3</v>
      </c>
      <c r="AO18" s="37">
        <f>LOOKUP(AN18,{1,2,3,4,5},{5,4,3,2,1})</f>
        <v>3</v>
      </c>
      <c r="AP18">
        <v>4</v>
      </c>
      <c r="AQ18" s="37">
        <f>LOOKUP(AP18,{1,2,3,4,5},{5,4,3,2,1})</f>
        <v>2</v>
      </c>
      <c r="AR18">
        <v>2</v>
      </c>
      <c r="AS18" s="37">
        <f>LOOKUP(AR18,{1,2,3,4,5},{5,4,3,2,1})</f>
        <v>4</v>
      </c>
      <c r="AT18">
        <v>4</v>
      </c>
      <c r="AU18" s="37">
        <f>LOOKUP(AT18,{1,2,3,4,5},{5,4,3,2,1})</f>
        <v>2</v>
      </c>
      <c r="AV18">
        <v>2</v>
      </c>
      <c r="AW18" s="37">
        <f>LOOKUP(AV18,{1,2,3,4,5},{5,4,3,2,1})</f>
        <v>4</v>
      </c>
      <c r="AX18">
        <v>2</v>
      </c>
      <c r="AY18" s="37">
        <f>LOOKUP(AX18,{1,2,3,4,5},{5,4,3,2,1})</f>
        <v>4</v>
      </c>
      <c r="AZ18" s="2">
        <f t="shared" si="10"/>
        <v>17</v>
      </c>
      <c r="BA18" s="3">
        <f t="shared" si="8"/>
        <v>2.8330000000000002</v>
      </c>
      <c r="BB18" s="1"/>
      <c r="BC18" s="2">
        <f t="shared" si="11"/>
        <v>6</v>
      </c>
      <c r="BD18">
        <f t="shared" si="12"/>
        <v>10</v>
      </c>
      <c r="BE18">
        <f t="shared" si="13"/>
        <v>13</v>
      </c>
      <c r="BF18">
        <f>(G18+P18+AU18)</f>
        <v>6</v>
      </c>
      <c r="BG18">
        <f t="shared" si="15"/>
        <v>14</v>
      </c>
      <c r="BH18">
        <f t="shared" si="16"/>
        <v>11</v>
      </c>
      <c r="BI18" s="2">
        <f t="shared" si="9"/>
        <v>6</v>
      </c>
      <c r="BJ18">
        <f t="shared" si="9"/>
        <v>8</v>
      </c>
      <c r="BK18">
        <f t="shared" si="9"/>
        <v>6</v>
      </c>
      <c r="BL18">
        <f t="shared" si="9"/>
        <v>8</v>
      </c>
      <c r="BM18">
        <f t="shared" si="9"/>
        <v>7</v>
      </c>
      <c r="BN18" s="3">
        <f t="shared" si="9"/>
        <v>8</v>
      </c>
      <c r="BO18" s="1"/>
    </row>
    <row r="19" spans="1:67" x14ac:dyDescent="0.3">
      <c r="A19" s="30">
        <v>20</v>
      </c>
      <c r="B19" s="67"/>
      <c r="C19" s="2">
        <v>1</v>
      </c>
      <c r="D19">
        <v>1</v>
      </c>
      <c r="E19">
        <v>4</v>
      </c>
      <c r="F19">
        <v>4</v>
      </c>
      <c r="G19">
        <v>3</v>
      </c>
      <c r="H19">
        <v>5</v>
      </c>
      <c r="I19">
        <v>2</v>
      </c>
      <c r="J19" s="2">
        <f t="shared" si="0"/>
        <v>19</v>
      </c>
      <c r="K19" s="3">
        <f t="shared" si="1"/>
        <v>3.1669999999999998</v>
      </c>
      <c r="L19" s="2">
        <v>1</v>
      </c>
      <c r="M19">
        <v>1</v>
      </c>
      <c r="N19">
        <v>5</v>
      </c>
      <c r="O19">
        <v>3</v>
      </c>
      <c r="P19">
        <v>4</v>
      </c>
      <c r="Q19">
        <v>5</v>
      </c>
      <c r="R19">
        <v>4</v>
      </c>
      <c r="S19" s="2">
        <f t="shared" si="2"/>
        <v>22</v>
      </c>
      <c r="T19" s="3">
        <f t="shared" si="3"/>
        <v>3.6669999999999998</v>
      </c>
      <c r="U19" s="2">
        <v>1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 s="2">
        <f t="shared" si="4"/>
        <v>30</v>
      </c>
      <c r="AC19" s="3">
        <f t="shared" si="5"/>
        <v>5</v>
      </c>
      <c r="AD19" s="2">
        <v>1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 s="2">
        <f t="shared" si="17"/>
        <v>30</v>
      </c>
      <c r="AL19" s="3">
        <f t="shared" si="18"/>
        <v>5</v>
      </c>
      <c r="AM19" s="2">
        <v>1</v>
      </c>
      <c r="AN19">
        <v>5</v>
      </c>
      <c r="AO19" s="37">
        <f>LOOKUP(AN19,{1,2,3,4,5},{5,4,3,2,1})</f>
        <v>1</v>
      </c>
      <c r="AP19">
        <v>4</v>
      </c>
      <c r="AQ19" s="37">
        <f>LOOKUP(AP19,{1,2,3,4,5},{5,4,3,2,1})</f>
        <v>2</v>
      </c>
      <c r="AR19">
        <v>3</v>
      </c>
      <c r="AS19" s="37">
        <f>LOOKUP(AR19,{1,2,3,4,5},{5,4,3,2,1})</f>
        <v>3</v>
      </c>
      <c r="AT19">
        <v>5</v>
      </c>
      <c r="AU19" s="37">
        <f>LOOKUP(AT19,{1,2,3,4,5},{5,4,3,2,1})</f>
        <v>1</v>
      </c>
      <c r="AV19">
        <v>1</v>
      </c>
      <c r="AW19" s="37">
        <f>LOOKUP(AV19,{1,2,3,4,5},{5,4,3,2,1})</f>
        <v>5</v>
      </c>
      <c r="AX19">
        <v>5</v>
      </c>
      <c r="AY19" s="37">
        <f>LOOKUP(AX19,{1,2,3,4,5},{5,4,3,2,1})</f>
        <v>1</v>
      </c>
      <c r="AZ19" s="2">
        <f t="shared" si="10"/>
        <v>23</v>
      </c>
      <c r="BA19" s="3">
        <f t="shared" si="8"/>
        <v>3.8330000000000002</v>
      </c>
      <c r="BB19" s="1"/>
      <c r="BC19" s="2">
        <f t="shared" si="11"/>
        <v>3</v>
      </c>
      <c r="BD19">
        <f t="shared" si="12"/>
        <v>11</v>
      </c>
      <c r="BE19">
        <f t="shared" si="13"/>
        <v>10</v>
      </c>
      <c r="BF19">
        <f t="shared" si="14"/>
        <v>8</v>
      </c>
      <c r="BG19">
        <f t="shared" si="15"/>
        <v>15</v>
      </c>
      <c r="BH19">
        <f t="shared" si="16"/>
        <v>7</v>
      </c>
      <c r="BI19" s="2">
        <f t="shared" si="9"/>
        <v>10</v>
      </c>
      <c r="BJ19">
        <f t="shared" si="9"/>
        <v>10</v>
      </c>
      <c r="BK19">
        <f t="shared" si="9"/>
        <v>10</v>
      </c>
      <c r="BL19">
        <f t="shared" si="9"/>
        <v>10</v>
      </c>
      <c r="BM19">
        <f t="shared" si="9"/>
        <v>10</v>
      </c>
      <c r="BN19" s="3">
        <f t="shared" si="9"/>
        <v>10</v>
      </c>
      <c r="BO19" s="1"/>
    </row>
    <row r="20" spans="1:67" x14ac:dyDescent="0.3">
      <c r="A20" s="30">
        <v>21</v>
      </c>
      <c r="B20" s="67"/>
      <c r="C20" s="2">
        <v>1</v>
      </c>
      <c r="D20">
        <v>1</v>
      </c>
      <c r="E20">
        <v>4</v>
      </c>
      <c r="F20">
        <v>4</v>
      </c>
      <c r="G20">
        <v>2</v>
      </c>
      <c r="H20">
        <v>5</v>
      </c>
      <c r="I20">
        <v>3</v>
      </c>
      <c r="J20" s="2">
        <f t="shared" si="0"/>
        <v>19</v>
      </c>
      <c r="K20" s="3">
        <f t="shared" si="1"/>
        <v>3.1669999999999998</v>
      </c>
      <c r="L20" s="2">
        <v>1</v>
      </c>
      <c r="M20">
        <v>1</v>
      </c>
      <c r="N20">
        <v>5</v>
      </c>
      <c r="O20">
        <v>4</v>
      </c>
      <c r="P20">
        <v>2</v>
      </c>
      <c r="Q20">
        <v>5</v>
      </c>
      <c r="R20">
        <v>2</v>
      </c>
      <c r="S20" s="2">
        <f t="shared" si="2"/>
        <v>19</v>
      </c>
      <c r="T20" s="3">
        <f t="shared" si="3"/>
        <v>3.1669999999999998</v>
      </c>
      <c r="U20" s="2">
        <v>1</v>
      </c>
      <c r="V20">
        <v>1</v>
      </c>
      <c r="W20">
        <v>4</v>
      </c>
      <c r="X20">
        <v>3</v>
      </c>
      <c r="Y20">
        <v>5</v>
      </c>
      <c r="Z20">
        <v>1</v>
      </c>
      <c r="AA20">
        <v>5</v>
      </c>
      <c r="AB20" s="2">
        <f t="shared" si="4"/>
        <v>19</v>
      </c>
      <c r="AC20" s="3">
        <f t="shared" si="5"/>
        <v>3.1669999999999998</v>
      </c>
      <c r="AD20" s="2">
        <v>1</v>
      </c>
      <c r="AE20">
        <v>4</v>
      </c>
      <c r="AF20">
        <v>5</v>
      </c>
      <c r="AG20">
        <v>5</v>
      </c>
      <c r="AH20">
        <v>4</v>
      </c>
      <c r="AI20">
        <v>5</v>
      </c>
      <c r="AJ20">
        <v>4</v>
      </c>
      <c r="AK20" s="2">
        <f t="shared" si="17"/>
        <v>27</v>
      </c>
      <c r="AL20" s="3">
        <f t="shared" si="18"/>
        <v>4.5</v>
      </c>
      <c r="AM20" s="2">
        <v>1</v>
      </c>
      <c r="AN20">
        <v>3</v>
      </c>
      <c r="AO20" s="37">
        <f>LOOKUP(AN20,{1,2,3,4,5},{5,4,3,2,1})</f>
        <v>3</v>
      </c>
      <c r="AP20">
        <v>4</v>
      </c>
      <c r="AQ20" s="37">
        <f>LOOKUP(AP20,{1,2,3,4,5},{5,4,3,2,1})</f>
        <v>2</v>
      </c>
      <c r="AR20">
        <v>5</v>
      </c>
      <c r="AS20" s="37">
        <f>LOOKUP(AR20,{1,2,3,4,5},{5,4,3,2,1})</f>
        <v>1</v>
      </c>
      <c r="AT20">
        <v>4</v>
      </c>
      <c r="AU20" s="37">
        <f>LOOKUP(AT20,{1,2,3,4,5},{5,4,3,2,1})</f>
        <v>2</v>
      </c>
      <c r="AV20">
        <v>3</v>
      </c>
      <c r="AW20" s="37">
        <f>LOOKUP(AV20,{1,2,3,4,5},{5,4,3,2,1})</f>
        <v>3</v>
      </c>
      <c r="AX20">
        <v>4</v>
      </c>
      <c r="AY20" s="37">
        <f>LOOKUP(AX20,{1,2,3,4,5},{5,4,3,2,1})</f>
        <v>2</v>
      </c>
      <c r="AZ20" s="2">
        <f t="shared" si="10"/>
        <v>23</v>
      </c>
      <c r="BA20" s="3">
        <f t="shared" si="8"/>
        <v>3.8330000000000002</v>
      </c>
      <c r="BB20" s="1"/>
      <c r="BC20" s="2">
        <f t="shared" si="11"/>
        <v>5</v>
      </c>
      <c r="BD20">
        <f t="shared" si="12"/>
        <v>11</v>
      </c>
      <c r="BE20">
        <f t="shared" si="13"/>
        <v>9</v>
      </c>
      <c r="BF20">
        <f t="shared" si="14"/>
        <v>6</v>
      </c>
      <c r="BG20">
        <f t="shared" si="15"/>
        <v>13</v>
      </c>
      <c r="BH20">
        <f t="shared" si="16"/>
        <v>7</v>
      </c>
      <c r="BI20" s="2">
        <f t="shared" ref="BI20:BN62" si="19">(V20+AE20)</f>
        <v>5</v>
      </c>
      <c r="BJ20">
        <f t="shared" si="19"/>
        <v>9</v>
      </c>
      <c r="BK20">
        <f t="shared" si="19"/>
        <v>8</v>
      </c>
      <c r="BL20">
        <f t="shared" si="19"/>
        <v>9</v>
      </c>
      <c r="BM20">
        <f t="shared" si="19"/>
        <v>6</v>
      </c>
      <c r="BN20" s="3">
        <f t="shared" si="19"/>
        <v>9</v>
      </c>
      <c r="BO20" s="1"/>
    </row>
    <row r="21" spans="1:67" x14ac:dyDescent="0.3">
      <c r="A21" s="30">
        <v>22</v>
      </c>
      <c r="B21" s="67"/>
      <c r="C21" s="2">
        <v>1</v>
      </c>
      <c r="D21">
        <v>2</v>
      </c>
      <c r="E21">
        <v>3</v>
      </c>
      <c r="F21">
        <v>5</v>
      </c>
      <c r="G21">
        <v>1</v>
      </c>
      <c r="H21">
        <v>5</v>
      </c>
      <c r="I21">
        <v>3</v>
      </c>
      <c r="J21" s="2">
        <f t="shared" si="0"/>
        <v>19</v>
      </c>
      <c r="K21" s="3">
        <f t="shared" si="1"/>
        <v>3.1669999999999998</v>
      </c>
      <c r="L21" s="2">
        <v>1</v>
      </c>
      <c r="M21">
        <v>3</v>
      </c>
      <c r="N21">
        <v>5</v>
      </c>
      <c r="O21">
        <v>5</v>
      </c>
      <c r="P21">
        <v>3</v>
      </c>
      <c r="Q21">
        <v>5</v>
      </c>
      <c r="R21">
        <v>4</v>
      </c>
      <c r="S21" s="2">
        <f t="shared" si="2"/>
        <v>25</v>
      </c>
      <c r="T21" s="3">
        <f t="shared" si="3"/>
        <v>4.1669999999999998</v>
      </c>
      <c r="U21" s="2">
        <v>1</v>
      </c>
      <c r="V21">
        <v>3</v>
      </c>
      <c r="W21">
        <v>3</v>
      </c>
      <c r="X21">
        <v>2</v>
      </c>
      <c r="Y21">
        <v>3</v>
      </c>
      <c r="Z21">
        <v>1</v>
      </c>
      <c r="AA21">
        <v>4</v>
      </c>
      <c r="AB21" s="2">
        <f t="shared" si="4"/>
        <v>16</v>
      </c>
      <c r="AC21" s="3">
        <f t="shared" si="5"/>
        <v>2.6669999999999998</v>
      </c>
      <c r="AD21" s="2">
        <v>1</v>
      </c>
      <c r="AE21">
        <v>3</v>
      </c>
      <c r="AF21">
        <v>5</v>
      </c>
      <c r="AG21">
        <v>5</v>
      </c>
      <c r="AH21">
        <v>4</v>
      </c>
      <c r="AI21">
        <v>5</v>
      </c>
      <c r="AJ21">
        <v>5</v>
      </c>
      <c r="AK21" s="2">
        <f t="shared" si="17"/>
        <v>27</v>
      </c>
      <c r="AL21" s="3">
        <f t="shared" si="18"/>
        <v>4.5</v>
      </c>
      <c r="AM21" s="2">
        <v>1</v>
      </c>
      <c r="AN21">
        <v>4</v>
      </c>
      <c r="AO21" s="37">
        <f>LOOKUP(AN21,{1,2,3,4,5},{5,4,3,2,1})</f>
        <v>2</v>
      </c>
      <c r="AP21">
        <v>3</v>
      </c>
      <c r="AQ21" s="37">
        <f>LOOKUP(AP21,{1,2,3,4,5},{5,4,3,2,1})</f>
        <v>3</v>
      </c>
      <c r="AR21">
        <v>3</v>
      </c>
      <c r="AS21" s="37">
        <f>LOOKUP(AR21,{1,2,3,4,5},{5,4,3,2,1})</f>
        <v>3</v>
      </c>
      <c r="AT21">
        <v>2</v>
      </c>
      <c r="AU21" s="37">
        <f>LOOKUP(AT21,{1,2,3,4,5},{5,4,3,2,1})</f>
        <v>4</v>
      </c>
      <c r="AV21">
        <v>1</v>
      </c>
      <c r="AW21" s="37">
        <f>LOOKUP(AV21,{1,2,3,4,5},{5,4,3,2,1})</f>
        <v>5</v>
      </c>
      <c r="AX21">
        <v>3</v>
      </c>
      <c r="AY21" s="37">
        <f>LOOKUP(AX21,{1,2,3,4,5},{5,4,3,2,1})</f>
        <v>3</v>
      </c>
      <c r="AZ21" s="2">
        <f t="shared" si="10"/>
        <v>16</v>
      </c>
      <c r="BA21" s="3">
        <f t="shared" si="8"/>
        <v>2.6669999999999998</v>
      </c>
      <c r="BB21" s="1"/>
      <c r="BC21" s="2">
        <f t="shared" si="11"/>
        <v>7</v>
      </c>
      <c r="BD21">
        <f t="shared" si="12"/>
        <v>11</v>
      </c>
      <c r="BE21">
        <f t="shared" si="13"/>
        <v>13</v>
      </c>
      <c r="BF21">
        <f t="shared" si="14"/>
        <v>8</v>
      </c>
      <c r="BG21">
        <f t="shared" si="15"/>
        <v>15</v>
      </c>
      <c r="BH21">
        <f t="shared" si="16"/>
        <v>10</v>
      </c>
      <c r="BI21" s="2">
        <f t="shared" si="19"/>
        <v>6</v>
      </c>
      <c r="BJ21">
        <f t="shared" si="19"/>
        <v>8</v>
      </c>
      <c r="BK21">
        <f t="shared" si="19"/>
        <v>7</v>
      </c>
      <c r="BL21">
        <f t="shared" si="19"/>
        <v>7</v>
      </c>
      <c r="BM21">
        <f t="shared" si="19"/>
        <v>6</v>
      </c>
      <c r="BN21" s="3">
        <f t="shared" si="19"/>
        <v>9</v>
      </c>
      <c r="BO21" s="1"/>
    </row>
    <row r="22" spans="1:67" x14ac:dyDescent="0.3">
      <c r="A22" s="30">
        <v>23</v>
      </c>
      <c r="B22" s="67"/>
      <c r="C22" s="2">
        <v>1</v>
      </c>
      <c r="D22">
        <v>1</v>
      </c>
      <c r="E22">
        <v>3</v>
      </c>
      <c r="F22">
        <v>3</v>
      </c>
      <c r="G22">
        <v>1</v>
      </c>
      <c r="H22">
        <v>4</v>
      </c>
      <c r="I22">
        <v>1</v>
      </c>
      <c r="J22" s="2">
        <f t="shared" si="0"/>
        <v>13</v>
      </c>
      <c r="K22" s="3">
        <f t="shared" si="1"/>
        <v>2.1669999999999998</v>
      </c>
      <c r="L22" s="2">
        <v>1</v>
      </c>
      <c r="M22">
        <v>1</v>
      </c>
      <c r="N22">
        <v>4</v>
      </c>
      <c r="O22">
        <v>3</v>
      </c>
      <c r="P22">
        <v>1</v>
      </c>
      <c r="Q22">
        <v>5</v>
      </c>
      <c r="R22">
        <v>1</v>
      </c>
      <c r="S22" s="2">
        <f t="shared" si="2"/>
        <v>15</v>
      </c>
      <c r="T22" s="3">
        <f t="shared" si="3"/>
        <v>2.5</v>
      </c>
      <c r="U22" s="2">
        <v>1</v>
      </c>
      <c r="V22">
        <v>5</v>
      </c>
      <c r="W22">
        <v>4</v>
      </c>
      <c r="X22">
        <v>2</v>
      </c>
      <c r="Y22">
        <v>5</v>
      </c>
      <c r="Z22">
        <v>1</v>
      </c>
      <c r="AA22">
        <v>5</v>
      </c>
      <c r="AB22" s="2">
        <f t="shared" si="4"/>
        <v>22</v>
      </c>
      <c r="AC22" s="3">
        <f t="shared" si="5"/>
        <v>3.6669999999999998</v>
      </c>
      <c r="AD22" s="2">
        <v>1</v>
      </c>
      <c r="AE22">
        <v>5</v>
      </c>
      <c r="AF22">
        <v>4</v>
      </c>
      <c r="AG22">
        <v>3</v>
      </c>
      <c r="AH22">
        <v>5</v>
      </c>
      <c r="AI22">
        <v>3</v>
      </c>
      <c r="AJ22">
        <v>5</v>
      </c>
      <c r="AK22" s="2">
        <f t="shared" si="17"/>
        <v>25</v>
      </c>
      <c r="AL22" s="3">
        <f t="shared" si="18"/>
        <v>4.1669999999999998</v>
      </c>
      <c r="AM22" s="2">
        <v>1</v>
      </c>
      <c r="AN22">
        <v>2</v>
      </c>
      <c r="AO22" s="37">
        <f>LOOKUP(AN22,{1,2,3,4,5},{5,4,3,2,1})</f>
        <v>4</v>
      </c>
      <c r="AP22">
        <v>2</v>
      </c>
      <c r="AQ22" s="37">
        <f>LOOKUP(AP22,{1,2,3,4,5},{5,4,3,2,1})</f>
        <v>4</v>
      </c>
      <c r="AR22">
        <v>2</v>
      </c>
      <c r="AS22" s="37">
        <f>LOOKUP(AR22,{1,2,3,4,5},{5,4,3,2,1})</f>
        <v>4</v>
      </c>
      <c r="AT22">
        <v>4</v>
      </c>
      <c r="AU22" s="37">
        <f>LOOKUP(AT22,{1,2,3,4,5},{5,4,3,2,1})</f>
        <v>2</v>
      </c>
      <c r="AV22">
        <v>1</v>
      </c>
      <c r="AW22" s="37">
        <f>LOOKUP(AV22,{1,2,3,4,5},{5,4,3,2,1})</f>
        <v>5</v>
      </c>
      <c r="AX22">
        <v>2</v>
      </c>
      <c r="AY22" s="37">
        <f>LOOKUP(AX22,{1,2,3,4,5},{5,4,3,2,1})</f>
        <v>4</v>
      </c>
      <c r="AZ22" s="2">
        <f t="shared" si="10"/>
        <v>13</v>
      </c>
      <c r="BA22" s="3">
        <f t="shared" si="8"/>
        <v>2.1669999999999998</v>
      </c>
      <c r="BB22" s="1"/>
      <c r="BC22" s="2">
        <f t="shared" si="11"/>
        <v>6</v>
      </c>
      <c r="BD22">
        <f t="shared" si="12"/>
        <v>11</v>
      </c>
      <c r="BE22">
        <f t="shared" si="13"/>
        <v>10</v>
      </c>
      <c r="BF22">
        <f t="shared" si="14"/>
        <v>4</v>
      </c>
      <c r="BG22">
        <f t="shared" si="15"/>
        <v>14</v>
      </c>
      <c r="BH22">
        <f t="shared" si="16"/>
        <v>6</v>
      </c>
      <c r="BI22" s="2">
        <f t="shared" si="19"/>
        <v>10</v>
      </c>
      <c r="BJ22">
        <f t="shared" si="19"/>
        <v>8</v>
      </c>
      <c r="BK22">
        <f t="shared" si="19"/>
        <v>5</v>
      </c>
      <c r="BL22">
        <f t="shared" si="19"/>
        <v>10</v>
      </c>
      <c r="BM22">
        <f t="shared" si="19"/>
        <v>4</v>
      </c>
      <c r="BN22" s="3">
        <f t="shared" si="19"/>
        <v>10</v>
      </c>
      <c r="BO22" s="1"/>
    </row>
    <row r="23" spans="1:67" x14ac:dyDescent="0.3">
      <c r="A23" s="30">
        <v>24</v>
      </c>
      <c r="B23" s="67"/>
      <c r="C23" s="2">
        <v>1</v>
      </c>
      <c r="D23">
        <v>3</v>
      </c>
      <c r="E23">
        <v>4</v>
      </c>
      <c r="F23">
        <v>3</v>
      </c>
      <c r="G23">
        <v>1</v>
      </c>
      <c r="H23">
        <v>5</v>
      </c>
      <c r="I23">
        <v>3</v>
      </c>
      <c r="J23" s="2">
        <f t="shared" si="0"/>
        <v>19</v>
      </c>
      <c r="K23" s="3">
        <f t="shared" si="1"/>
        <v>3.1669999999999998</v>
      </c>
      <c r="L23" s="2">
        <v>1</v>
      </c>
      <c r="M23">
        <v>4</v>
      </c>
      <c r="N23">
        <v>5</v>
      </c>
      <c r="O23">
        <v>3</v>
      </c>
      <c r="P23">
        <v>1</v>
      </c>
      <c r="Q23">
        <v>5</v>
      </c>
      <c r="R23">
        <v>5</v>
      </c>
      <c r="S23" s="2">
        <f t="shared" si="2"/>
        <v>23</v>
      </c>
      <c r="T23" s="3">
        <f t="shared" si="3"/>
        <v>3.8330000000000002</v>
      </c>
      <c r="U23" s="2">
        <v>1</v>
      </c>
      <c r="V23">
        <v>4</v>
      </c>
      <c r="W23">
        <v>1</v>
      </c>
      <c r="X23">
        <v>3</v>
      </c>
      <c r="Y23">
        <v>5</v>
      </c>
      <c r="Z23">
        <v>1</v>
      </c>
      <c r="AA23">
        <v>3</v>
      </c>
      <c r="AB23" s="2">
        <f t="shared" si="4"/>
        <v>17</v>
      </c>
      <c r="AC23" s="3">
        <f t="shared" si="5"/>
        <v>2.8330000000000002</v>
      </c>
      <c r="AD23" s="2">
        <v>1</v>
      </c>
      <c r="AE23">
        <v>5</v>
      </c>
      <c r="AF23">
        <v>5</v>
      </c>
      <c r="AG23">
        <v>3</v>
      </c>
      <c r="AH23">
        <v>4</v>
      </c>
      <c r="AI23">
        <v>5</v>
      </c>
      <c r="AJ23">
        <v>4</v>
      </c>
      <c r="AK23" s="2">
        <f t="shared" si="17"/>
        <v>26</v>
      </c>
      <c r="AL23" s="3">
        <f t="shared" si="18"/>
        <v>4.3330000000000002</v>
      </c>
      <c r="AM23" s="2">
        <v>1</v>
      </c>
      <c r="AN23">
        <v>4</v>
      </c>
      <c r="AO23" s="37">
        <f>LOOKUP(AN23,{1,2,3,4,5},{5,4,3,2,1})</f>
        <v>2</v>
      </c>
      <c r="AP23">
        <v>3</v>
      </c>
      <c r="AQ23" s="37">
        <f>LOOKUP(AP23,{1,2,3,4,5},{5,4,3,2,1})</f>
        <v>3</v>
      </c>
      <c r="AR23">
        <v>4</v>
      </c>
      <c r="AS23" s="37">
        <f>LOOKUP(AR23,{1,2,3,4,5},{5,4,3,2,1})</f>
        <v>2</v>
      </c>
      <c r="AT23">
        <v>5</v>
      </c>
      <c r="AU23" s="37">
        <f>LOOKUP(AT23,{1,2,3,4,5},{5,4,3,2,1})</f>
        <v>1</v>
      </c>
      <c r="AV23">
        <v>3</v>
      </c>
      <c r="AW23" s="37">
        <f>LOOKUP(AV23,{1,2,3,4,5},{5,4,3,2,1})</f>
        <v>3</v>
      </c>
      <c r="AX23">
        <v>4</v>
      </c>
      <c r="AY23" s="37">
        <f>LOOKUP(AX23,{1,2,3,4,5},{5,4,3,2,1})</f>
        <v>2</v>
      </c>
      <c r="AZ23" s="2">
        <f t="shared" si="10"/>
        <v>23</v>
      </c>
      <c r="BA23" s="3">
        <f t="shared" si="8"/>
        <v>3.8330000000000002</v>
      </c>
      <c r="BB23" s="1"/>
      <c r="BC23" s="2">
        <f t="shared" si="11"/>
        <v>9</v>
      </c>
      <c r="BD23">
        <f t="shared" si="12"/>
        <v>12</v>
      </c>
      <c r="BE23">
        <f t="shared" si="13"/>
        <v>8</v>
      </c>
      <c r="BF23">
        <f t="shared" si="14"/>
        <v>3</v>
      </c>
      <c r="BG23">
        <f t="shared" si="15"/>
        <v>13</v>
      </c>
      <c r="BH23">
        <f t="shared" si="16"/>
        <v>10</v>
      </c>
      <c r="BI23" s="2">
        <f t="shared" si="19"/>
        <v>9</v>
      </c>
      <c r="BJ23">
        <f t="shared" si="19"/>
        <v>6</v>
      </c>
      <c r="BK23">
        <f t="shared" si="19"/>
        <v>6</v>
      </c>
      <c r="BL23">
        <f t="shared" si="19"/>
        <v>9</v>
      </c>
      <c r="BM23">
        <f t="shared" si="19"/>
        <v>6</v>
      </c>
      <c r="BN23" s="3">
        <f t="shared" si="19"/>
        <v>7</v>
      </c>
      <c r="BO23" s="1"/>
    </row>
    <row r="24" spans="1:67" x14ac:dyDescent="0.3">
      <c r="A24" s="30">
        <v>25</v>
      </c>
      <c r="B24" s="67"/>
      <c r="C24" s="2">
        <v>1</v>
      </c>
      <c r="D24">
        <v>2</v>
      </c>
      <c r="E24">
        <v>4</v>
      </c>
      <c r="F24">
        <v>5</v>
      </c>
      <c r="G24">
        <v>2</v>
      </c>
      <c r="H24">
        <v>5</v>
      </c>
      <c r="I24">
        <v>3</v>
      </c>
      <c r="J24" s="2">
        <f t="shared" si="0"/>
        <v>21</v>
      </c>
      <c r="K24" s="3">
        <f t="shared" si="1"/>
        <v>3.5</v>
      </c>
      <c r="L24" s="2">
        <v>1</v>
      </c>
      <c r="M24">
        <v>3</v>
      </c>
      <c r="N24">
        <v>5</v>
      </c>
      <c r="O24">
        <v>5</v>
      </c>
      <c r="P24">
        <v>3</v>
      </c>
      <c r="Q24">
        <v>5</v>
      </c>
      <c r="R24">
        <v>4</v>
      </c>
      <c r="S24" s="2">
        <f t="shared" si="2"/>
        <v>25</v>
      </c>
      <c r="T24" s="3">
        <f t="shared" si="3"/>
        <v>4.1669999999999998</v>
      </c>
      <c r="U24" s="2">
        <v>1</v>
      </c>
      <c r="V24">
        <v>4</v>
      </c>
      <c r="W24">
        <v>3</v>
      </c>
      <c r="X24">
        <v>3</v>
      </c>
      <c r="Y24">
        <v>4</v>
      </c>
      <c r="Z24">
        <v>3</v>
      </c>
      <c r="AA24">
        <v>3</v>
      </c>
      <c r="AB24" s="2">
        <f t="shared" si="4"/>
        <v>20</v>
      </c>
      <c r="AC24" s="3">
        <f t="shared" si="5"/>
        <v>3.3330000000000002</v>
      </c>
      <c r="AD24" s="2">
        <v>1</v>
      </c>
      <c r="AE24">
        <v>5</v>
      </c>
      <c r="AF24">
        <v>4</v>
      </c>
      <c r="AG24">
        <v>3</v>
      </c>
      <c r="AH24">
        <v>5</v>
      </c>
      <c r="AI24">
        <v>2</v>
      </c>
      <c r="AJ24">
        <v>4</v>
      </c>
      <c r="AK24" s="2">
        <f t="shared" si="17"/>
        <v>23</v>
      </c>
      <c r="AL24" s="3">
        <f t="shared" si="18"/>
        <v>3.8330000000000002</v>
      </c>
      <c r="AM24" s="2">
        <v>1</v>
      </c>
      <c r="AN24">
        <v>5</v>
      </c>
      <c r="AO24" s="37">
        <f>LOOKUP(AN24,{1,2,3,4,5},{5,4,3,2,1})</f>
        <v>1</v>
      </c>
      <c r="AP24">
        <v>4</v>
      </c>
      <c r="AQ24" s="37">
        <f>LOOKUP(AP24,{1,2,3,4,5},{5,4,3,2,1})</f>
        <v>2</v>
      </c>
      <c r="AR24">
        <v>2</v>
      </c>
      <c r="AS24" s="37">
        <f>LOOKUP(AR24,{1,2,3,4,5},{5,4,3,2,1})</f>
        <v>4</v>
      </c>
      <c r="AT24">
        <v>5</v>
      </c>
      <c r="AU24" s="37">
        <f>LOOKUP(AT24,{1,2,3,4,5},{5,4,3,2,1})</f>
        <v>1</v>
      </c>
      <c r="AV24">
        <v>2</v>
      </c>
      <c r="AW24" s="37">
        <f>LOOKUP(AV24,{1,2,3,4,5},{5,4,3,2,1})</f>
        <v>4</v>
      </c>
      <c r="AX24">
        <v>4</v>
      </c>
      <c r="AY24" s="37">
        <f>LOOKUP(AX24,{1,2,3,4,5},{5,4,3,2,1})</f>
        <v>2</v>
      </c>
      <c r="AZ24" s="2">
        <f t="shared" si="10"/>
        <v>22</v>
      </c>
      <c r="BA24" s="3">
        <f t="shared" si="8"/>
        <v>3.6669999999999998</v>
      </c>
      <c r="BB24" s="1"/>
      <c r="BC24" s="2">
        <f t="shared" si="11"/>
        <v>6</v>
      </c>
      <c r="BD24">
        <f t="shared" si="12"/>
        <v>11</v>
      </c>
      <c r="BE24">
        <f t="shared" si="13"/>
        <v>14</v>
      </c>
      <c r="BF24">
        <f t="shared" si="14"/>
        <v>6</v>
      </c>
      <c r="BG24">
        <f t="shared" si="15"/>
        <v>14</v>
      </c>
      <c r="BH24">
        <f t="shared" si="16"/>
        <v>9</v>
      </c>
      <c r="BI24" s="2">
        <f t="shared" si="19"/>
        <v>9</v>
      </c>
      <c r="BJ24">
        <f t="shared" si="19"/>
        <v>7</v>
      </c>
      <c r="BK24">
        <f t="shared" si="19"/>
        <v>6</v>
      </c>
      <c r="BL24">
        <f t="shared" si="19"/>
        <v>9</v>
      </c>
      <c r="BM24">
        <f t="shared" si="19"/>
        <v>5</v>
      </c>
      <c r="BN24" s="3">
        <f t="shared" si="19"/>
        <v>7</v>
      </c>
      <c r="BO24" s="1"/>
    </row>
    <row r="25" spans="1:67" x14ac:dyDescent="0.3">
      <c r="A25" s="30">
        <v>26</v>
      </c>
      <c r="B25" s="67"/>
      <c r="C25" s="2">
        <v>1</v>
      </c>
      <c r="D25">
        <v>1</v>
      </c>
      <c r="E25">
        <v>4</v>
      </c>
      <c r="F25">
        <v>4</v>
      </c>
      <c r="G25">
        <v>2</v>
      </c>
      <c r="H25">
        <v>5</v>
      </c>
      <c r="I25">
        <v>3</v>
      </c>
      <c r="J25" s="2">
        <f t="shared" si="0"/>
        <v>19</v>
      </c>
      <c r="K25" s="3">
        <f t="shared" si="1"/>
        <v>3.1669999999999998</v>
      </c>
      <c r="L25" s="2">
        <v>1</v>
      </c>
      <c r="M25">
        <v>1</v>
      </c>
      <c r="N25">
        <v>4</v>
      </c>
      <c r="O25">
        <v>4</v>
      </c>
      <c r="P25">
        <v>3</v>
      </c>
      <c r="Q25">
        <v>5</v>
      </c>
      <c r="R25">
        <v>3</v>
      </c>
      <c r="S25" s="2">
        <f t="shared" si="2"/>
        <v>20</v>
      </c>
      <c r="T25" s="3">
        <f t="shared" si="3"/>
        <v>3.3330000000000002</v>
      </c>
      <c r="U25" s="2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 s="2">
        <f t="shared" si="4"/>
        <v>6</v>
      </c>
      <c r="AC25" s="3">
        <f t="shared" si="5"/>
        <v>1</v>
      </c>
      <c r="AD25" s="2">
        <v>1</v>
      </c>
      <c r="AE25">
        <v>1</v>
      </c>
      <c r="AF25">
        <v>5</v>
      </c>
      <c r="AG25">
        <v>4</v>
      </c>
      <c r="AH25">
        <v>4</v>
      </c>
      <c r="AI25">
        <v>5</v>
      </c>
      <c r="AJ25">
        <v>4</v>
      </c>
      <c r="AK25" s="2">
        <f t="shared" si="17"/>
        <v>23</v>
      </c>
      <c r="AL25" s="3">
        <f t="shared" si="18"/>
        <v>3.8330000000000002</v>
      </c>
      <c r="AM25" s="2">
        <v>1</v>
      </c>
      <c r="AN25">
        <v>5</v>
      </c>
      <c r="AO25" s="37">
        <f>LOOKUP(AN25,{1,2,3,4,5},{5,4,3,2,1})</f>
        <v>1</v>
      </c>
      <c r="AP25">
        <v>2</v>
      </c>
      <c r="AQ25" s="37">
        <f>LOOKUP(AP25,{1,2,3,4,5},{5,4,3,2,1})</f>
        <v>4</v>
      </c>
      <c r="AR25">
        <v>2</v>
      </c>
      <c r="AS25" s="37">
        <f>LOOKUP(AR25,{1,2,3,4,5},{5,4,3,2,1})</f>
        <v>4</v>
      </c>
      <c r="AT25">
        <v>5</v>
      </c>
      <c r="AU25" s="37">
        <f>LOOKUP(AT25,{1,2,3,4,5},{5,4,3,2,1})</f>
        <v>1</v>
      </c>
      <c r="AV25">
        <v>2</v>
      </c>
      <c r="AW25" s="37">
        <f>LOOKUP(AV25,{1,2,3,4,5},{5,4,3,2,1})</f>
        <v>4</v>
      </c>
      <c r="AX25">
        <v>4</v>
      </c>
      <c r="AY25" s="37">
        <f>LOOKUP(AX25,{1,2,3,4,5},{5,4,3,2,1})</f>
        <v>2</v>
      </c>
      <c r="AZ25" s="2">
        <f t="shared" si="10"/>
        <v>20</v>
      </c>
      <c r="BA25" s="3">
        <f t="shared" si="8"/>
        <v>3.3330000000000002</v>
      </c>
      <c r="BB25" s="1"/>
      <c r="BC25" s="2">
        <f t="shared" si="11"/>
        <v>3</v>
      </c>
      <c r="BD25">
        <f t="shared" si="12"/>
        <v>12</v>
      </c>
      <c r="BE25">
        <f t="shared" si="13"/>
        <v>12</v>
      </c>
      <c r="BF25">
        <f t="shared" si="14"/>
        <v>6</v>
      </c>
      <c r="BG25">
        <f t="shared" si="15"/>
        <v>14</v>
      </c>
      <c r="BH25">
        <f t="shared" si="16"/>
        <v>8</v>
      </c>
      <c r="BI25" s="2">
        <f t="shared" si="19"/>
        <v>2</v>
      </c>
      <c r="BJ25">
        <f t="shared" si="19"/>
        <v>6</v>
      </c>
      <c r="BK25">
        <f t="shared" si="19"/>
        <v>5</v>
      </c>
      <c r="BL25">
        <f t="shared" si="19"/>
        <v>5</v>
      </c>
      <c r="BM25">
        <f t="shared" si="19"/>
        <v>6</v>
      </c>
      <c r="BN25" s="3">
        <f t="shared" si="19"/>
        <v>5</v>
      </c>
      <c r="BO25" s="1"/>
    </row>
    <row r="26" spans="1:67" x14ac:dyDescent="0.3">
      <c r="A26" s="30">
        <v>27</v>
      </c>
      <c r="B26" s="67"/>
      <c r="C26" s="2">
        <v>1</v>
      </c>
      <c r="D26">
        <v>2</v>
      </c>
      <c r="E26">
        <v>5</v>
      </c>
      <c r="F26">
        <v>5</v>
      </c>
      <c r="G26">
        <v>3</v>
      </c>
      <c r="H26">
        <v>5</v>
      </c>
      <c r="I26">
        <v>4</v>
      </c>
      <c r="J26" s="2">
        <f t="shared" si="0"/>
        <v>24</v>
      </c>
      <c r="K26" s="3">
        <f t="shared" si="1"/>
        <v>4</v>
      </c>
      <c r="L26" s="2">
        <v>1</v>
      </c>
      <c r="M26">
        <v>2</v>
      </c>
      <c r="N26">
        <v>4</v>
      </c>
      <c r="O26">
        <v>5</v>
      </c>
      <c r="P26">
        <v>5</v>
      </c>
      <c r="Q26">
        <v>5</v>
      </c>
      <c r="R26">
        <v>5</v>
      </c>
      <c r="S26" s="2">
        <f t="shared" si="2"/>
        <v>26</v>
      </c>
      <c r="T26" s="3">
        <f t="shared" si="3"/>
        <v>4.3330000000000002</v>
      </c>
      <c r="U26" s="2">
        <v>1</v>
      </c>
      <c r="V26">
        <v>3</v>
      </c>
      <c r="W26">
        <v>3</v>
      </c>
      <c r="X26">
        <v>3</v>
      </c>
      <c r="Y26">
        <v>3</v>
      </c>
      <c r="Z26">
        <v>3</v>
      </c>
      <c r="AA26">
        <v>3</v>
      </c>
      <c r="AB26" s="2">
        <f t="shared" si="4"/>
        <v>18</v>
      </c>
      <c r="AC26" s="3">
        <f t="shared" si="5"/>
        <v>3</v>
      </c>
      <c r="AD26" s="2">
        <v>1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5</v>
      </c>
      <c r="AK26" s="2">
        <f t="shared" si="17"/>
        <v>29</v>
      </c>
      <c r="AL26" s="3">
        <f t="shared" si="18"/>
        <v>4.8330000000000002</v>
      </c>
      <c r="AM26" s="2">
        <v>1</v>
      </c>
      <c r="AN26">
        <v>5</v>
      </c>
      <c r="AO26" s="37">
        <f>LOOKUP(AN26,{1,2,3,4,5},{5,4,3,2,1})</f>
        <v>1</v>
      </c>
      <c r="AP26">
        <v>5</v>
      </c>
      <c r="AQ26" s="37">
        <f>LOOKUP(AP26,{1,2,3,4,5},{5,4,3,2,1})</f>
        <v>1</v>
      </c>
      <c r="AR26">
        <v>5</v>
      </c>
      <c r="AS26" s="37">
        <f>LOOKUP(AR26,{1,2,3,4,5},{5,4,3,2,1})</f>
        <v>1</v>
      </c>
      <c r="AT26">
        <v>5</v>
      </c>
      <c r="AU26" s="37">
        <f>LOOKUP(AT26,{1,2,3,4,5},{5,4,3,2,1})</f>
        <v>1</v>
      </c>
      <c r="AV26">
        <v>5</v>
      </c>
      <c r="AW26" s="37">
        <f>LOOKUP(AV26,{1,2,3,4,5},{5,4,3,2,1})</f>
        <v>1</v>
      </c>
      <c r="AX26">
        <v>5</v>
      </c>
      <c r="AY26" s="37">
        <f>LOOKUP(AX26,{1,2,3,4,5},{5,4,3,2,1})</f>
        <v>1</v>
      </c>
      <c r="AZ26" s="2">
        <f t="shared" si="10"/>
        <v>30</v>
      </c>
      <c r="BA26" s="3">
        <f t="shared" si="8"/>
        <v>5</v>
      </c>
      <c r="BB26" s="1"/>
      <c r="BC26" s="2">
        <f t="shared" si="11"/>
        <v>5</v>
      </c>
      <c r="BD26">
        <f t="shared" si="12"/>
        <v>10</v>
      </c>
      <c r="BE26">
        <f t="shared" si="13"/>
        <v>11</v>
      </c>
      <c r="BF26">
        <f t="shared" si="14"/>
        <v>9</v>
      </c>
      <c r="BG26">
        <f t="shared" si="15"/>
        <v>11</v>
      </c>
      <c r="BH26">
        <f t="shared" si="16"/>
        <v>10</v>
      </c>
      <c r="BI26" s="2">
        <f t="shared" si="19"/>
        <v>7</v>
      </c>
      <c r="BJ26">
        <f t="shared" si="19"/>
        <v>8</v>
      </c>
      <c r="BK26">
        <f t="shared" si="19"/>
        <v>8</v>
      </c>
      <c r="BL26">
        <f t="shared" si="19"/>
        <v>8</v>
      </c>
      <c r="BM26">
        <f t="shared" si="19"/>
        <v>8</v>
      </c>
      <c r="BN26" s="3">
        <f t="shared" si="19"/>
        <v>8</v>
      </c>
      <c r="BO26" s="1"/>
    </row>
    <row r="27" spans="1:67" x14ac:dyDescent="0.3">
      <c r="A27" s="30">
        <v>28</v>
      </c>
      <c r="B27" s="67"/>
      <c r="C27" s="2">
        <v>1</v>
      </c>
      <c r="D27">
        <v>3</v>
      </c>
      <c r="E27">
        <v>4</v>
      </c>
      <c r="F27">
        <v>4</v>
      </c>
      <c r="G27">
        <v>3</v>
      </c>
      <c r="H27">
        <v>5</v>
      </c>
      <c r="I27">
        <v>4</v>
      </c>
      <c r="J27" s="2">
        <f t="shared" si="0"/>
        <v>23</v>
      </c>
      <c r="K27" s="3">
        <f t="shared" si="1"/>
        <v>3.8330000000000002</v>
      </c>
      <c r="L27" s="2">
        <v>1</v>
      </c>
      <c r="M27">
        <v>4</v>
      </c>
      <c r="N27">
        <v>5</v>
      </c>
      <c r="O27">
        <v>5</v>
      </c>
      <c r="P27">
        <v>3</v>
      </c>
      <c r="Q27">
        <v>5</v>
      </c>
      <c r="R27">
        <v>4</v>
      </c>
      <c r="S27" s="2">
        <f t="shared" si="2"/>
        <v>26</v>
      </c>
      <c r="T27" s="3">
        <f t="shared" si="3"/>
        <v>4.3330000000000002</v>
      </c>
      <c r="U27" s="2">
        <v>1</v>
      </c>
      <c r="V27">
        <v>3</v>
      </c>
      <c r="W27">
        <v>4</v>
      </c>
      <c r="X27">
        <v>4</v>
      </c>
      <c r="Y27">
        <v>4</v>
      </c>
      <c r="Z27">
        <v>2</v>
      </c>
      <c r="AA27">
        <v>4</v>
      </c>
      <c r="AB27" s="2">
        <f t="shared" si="4"/>
        <v>21</v>
      </c>
      <c r="AC27" s="3">
        <f t="shared" si="5"/>
        <v>3.5</v>
      </c>
      <c r="AD27" s="2">
        <v>1</v>
      </c>
      <c r="AE27">
        <v>4</v>
      </c>
      <c r="AF27">
        <v>5</v>
      </c>
      <c r="AG27">
        <v>5</v>
      </c>
      <c r="AH27">
        <v>4</v>
      </c>
      <c r="AI27">
        <v>5</v>
      </c>
      <c r="AJ27">
        <v>4</v>
      </c>
      <c r="AK27" s="2">
        <f t="shared" si="17"/>
        <v>27</v>
      </c>
      <c r="AL27" s="3">
        <f t="shared" si="18"/>
        <v>4.5</v>
      </c>
      <c r="AM27" s="2">
        <v>1</v>
      </c>
      <c r="AN27">
        <v>5</v>
      </c>
      <c r="AO27" s="37">
        <f>LOOKUP(AN27,{1,2,3,4,5},{5,4,3,2,1})</f>
        <v>1</v>
      </c>
      <c r="AP27">
        <v>4</v>
      </c>
      <c r="AQ27" s="37">
        <f>LOOKUP(AP27,{1,2,3,4,5},{5,4,3,2,1})</f>
        <v>2</v>
      </c>
      <c r="AR27">
        <v>5</v>
      </c>
      <c r="AS27" s="37">
        <f>LOOKUP(AR27,{1,2,3,4,5},{5,4,3,2,1})</f>
        <v>1</v>
      </c>
      <c r="AT27">
        <v>4</v>
      </c>
      <c r="AU27" s="37">
        <f>LOOKUP(AT27,{1,2,3,4,5},{5,4,3,2,1})</f>
        <v>2</v>
      </c>
      <c r="AV27">
        <v>4</v>
      </c>
      <c r="AW27" s="37">
        <f>LOOKUP(AV27,{1,2,3,4,5},{5,4,3,2,1})</f>
        <v>2</v>
      </c>
      <c r="AX27">
        <v>4</v>
      </c>
      <c r="AY27" s="37">
        <f>LOOKUP(AX27,{1,2,3,4,5},{5,4,3,2,1})</f>
        <v>2</v>
      </c>
      <c r="AZ27" s="2">
        <f t="shared" si="10"/>
        <v>26</v>
      </c>
      <c r="BA27" s="3">
        <f t="shared" si="8"/>
        <v>4.3330000000000002</v>
      </c>
      <c r="BB27" s="1"/>
      <c r="BC27" s="2">
        <f t="shared" si="11"/>
        <v>8</v>
      </c>
      <c r="BD27">
        <f t="shared" si="12"/>
        <v>11</v>
      </c>
      <c r="BE27">
        <f t="shared" si="13"/>
        <v>10</v>
      </c>
      <c r="BF27">
        <f t="shared" si="14"/>
        <v>8</v>
      </c>
      <c r="BG27">
        <f t="shared" si="15"/>
        <v>12</v>
      </c>
      <c r="BH27">
        <f t="shared" si="16"/>
        <v>10</v>
      </c>
      <c r="BI27" s="2">
        <f t="shared" si="19"/>
        <v>7</v>
      </c>
      <c r="BJ27">
        <f t="shared" si="19"/>
        <v>9</v>
      </c>
      <c r="BK27">
        <f t="shared" si="19"/>
        <v>9</v>
      </c>
      <c r="BL27">
        <f t="shared" si="19"/>
        <v>8</v>
      </c>
      <c r="BM27">
        <f t="shared" si="19"/>
        <v>7</v>
      </c>
      <c r="BN27" s="3">
        <f t="shared" si="19"/>
        <v>8</v>
      </c>
      <c r="BO27" s="1"/>
    </row>
    <row r="28" spans="1:67" x14ac:dyDescent="0.3">
      <c r="A28" s="30">
        <v>29</v>
      </c>
      <c r="B28" s="67"/>
      <c r="C28" s="2">
        <v>1</v>
      </c>
      <c r="D28">
        <v>1</v>
      </c>
      <c r="E28">
        <v>4</v>
      </c>
      <c r="F28">
        <v>3</v>
      </c>
      <c r="G28">
        <v>3</v>
      </c>
      <c r="H28">
        <v>3</v>
      </c>
      <c r="I28">
        <v>4</v>
      </c>
      <c r="J28" s="2">
        <f t="shared" si="0"/>
        <v>18</v>
      </c>
      <c r="K28" s="3">
        <f t="shared" si="1"/>
        <v>3</v>
      </c>
      <c r="L28" s="2">
        <v>1</v>
      </c>
      <c r="M28">
        <v>1</v>
      </c>
      <c r="N28">
        <v>4</v>
      </c>
      <c r="O28">
        <v>4</v>
      </c>
      <c r="P28">
        <v>3</v>
      </c>
      <c r="Q28">
        <v>4</v>
      </c>
      <c r="R28">
        <v>3</v>
      </c>
      <c r="S28" s="2">
        <f t="shared" si="2"/>
        <v>19</v>
      </c>
      <c r="T28" s="3">
        <f t="shared" si="3"/>
        <v>3.1669999999999998</v>
      </c>
      <c r="U28" s="2">
        <v>1</v>
      </c>
      <c r="V28">
        <v>2</v>
      </c>
      <c r="W28">
        <v>4</v>
      </c>
      <c r="X28">
        <v>2</v>
      </c>
      <c r="Y28">
        <v>4</v>
      </c>
      <c r="Z28">
        <v>2</v>
      </c>
      <c r="AA28">
        <v>3</v>
      </c>
      <c r="AB28" s="2">
        <f t="shared" si="4"/>
        <v>17</v>
      </c>
      <c r="AC28" s="3">
        <f t="shared" si="5"/>
        <v>2.8330000000000002</v>
      </c>
      <c r="AD28" s="2">
        <v>1</v>
      </c>
      <c r="AE28">
        <v>2</v>
      </c>
      <c r="AF28">
        <v>5</v>
      </c>
      <c r="AG28">
        <v>5</v>
      </c>
      <c r="AH28">
        <v>4</v>
      </c>
      <c r="AI28">
        <v>5</v>
      </c>
      <c r="AJ28">
        <v>4</v>
      </c>
      <c r="AK28" s="2">
        <f t="shared" si="17"/>
        <v>25</v>
      </c>
      <c r="AL28" s="3">
        <f t="shared" si="18"/>
        <v>4.1669999999999998</v>
      </c>
      <c r="AM28" s="2">
        <v>1</v>
      </c>
      <c r="AN28">
        <v>3</v>
      </c>
      <c r="AO28" s="37">
        <f>LOOKUP(AN28,{1,2,3,4,5},{5,4,3,2,1})</f>
        <v>3</v>
      </c>
      <c r="AP28">
        <v>4</v>
      </c>
      <c r="AQ28" s="37">
        <f>LOOKUP(AP28,{1,2,3,4,5},{5,4,3,2,1})</f>
        <v>2</v>
      </c>
      <c r="AR28">
        <v>4</v>
      </c>
      <c r="AS28" s="37">
        <f>LOOKUP(AR28,{1,2,3,4,5},{5,4,3,2,1})</f>
        <v>2</v>
      </c>
      <c r="AT28">
        <v>4</v>
      </c>
      <c r="AU28" s="37">
        <f>LOOKUP(AT28,{1,2,3,4,5},{5,4,3,2,1})</f>
        <v>2</v>
      </c>
      <c r="AV28">
        <v>4</v>
      </c>
      <c r="AW28" s="37">
        <f>LOOKUP(AV28,{1,2,3,4,5},{5,4,3,2,1})</f>
        <v>2</v>
      </c>
      <c r="AX28">
        <v>4</v>
      </c>
      <c r="AY28" s="37">
        <f>LOOKUP(AX28,{1,2,3,4,5},{5,4,3,2,1})</f>
        <v>2</v>
      </c>
      <c r="AZ28" s="2">
        <f t="shared" si="10"/>
        <v>23</v>
      </c>
      <c r="BA28" s="3">
        <f t="shared" si="8"/>
        <v>3.8330000000000002</v>
      </c>
      <c r="BB28" s="1"/>
      <c r="BC28" s="2">
        <f t="shared" si="11"/>
        <v>5</v>
      </c>
      <c r="BD28">
        <f t="shared" si="12"/>
        <v>10</v>
      </c>
      <c r="BE28">
        <f t="shared" si="13"/>
        <v>9</v>
      </c>
      <c r="BF28">
        <f t="shared" si="14"/>
        <v>8</v>
      </c>
      <c r="BG28">
        <f t="shared" si="15"/>
        <v>9</v>
      </c>
      <c r="BH28">
        <f t="shared" si="16"/>
        <v>9</v>
      </c>
      <c r="BI28" s="2">
        <f t="shared" si="19"/>
        <v>4</v>
      </c>
      <c r="BJ28">
        <f t="shared" si="19"/>
        <v>9</v>
      </c>
      <c r="BK28">
        <f t="shared" si="19"/>
        <v>7</v>
      </c>
      <c r="BL28">
        <f t="shared" si="19"/>
        <v>8</v>
      </c>
      <c r="BM28">
        <f t="shared" si="19"/>
        <v>7</v>
      </c>
      <c r="BN28" s="3">
        <f t="shared" si="19"/>
        <v>7</v>
      </c>
      <c r="BO28" s="1"/>
    </row>
    <row r="29" spans="1:67" x14ac:dyDescent="0.3">
      <c r="A29" s="30">
        <v>30</v>
      </c>
      <c r="B29" s="67"/>
      <c r="C29" s="2">
        <v>1</v>
      </c>
      <c r="D29">
        <v>1</v>
      </c>
      <c r="E29">
        <v>3</v>
      </c>
      <c r="F29">
        <v>5</v>
      </c>
      <c r="G29">
        <v>2</v>
      </c>
      <c r="H29">
        <v>5</v>
      </c>
      <c r="I29">
        <v>3</v>
      </c>
      <c r="J29" s="2">
        <f t="shared" si="0"/>
        <v>19</v>
      </c>
      <c r="K29" s="3">
        <f t="shared" si="1"/>
        <v>3.1669999999999998</v>
      </c>
      <c r="L29" s="2">
        <v>1</v>
      </c>
      <c r="M29">
        <v>1</v>
      </c>
      <c r="N29">
        <v>4</v>
      </c>
      <c r="O29">
        <v>5</v>
      </c>
      <c r="P29">
        <v>3</v>
      </c>
      <c r="Q29">
        <v>5</v>
      </c>
      <c r="R29">
        <v>3</v>
      </c>
      <c r="S29" s="2">
        <f t="shared" si="2"/>
        <v>21</v>
      </c>
      <c r="T29" s="3">
        <f t="shared" si="3"/>
        <v>3.5</v>
      </c>
      <c r="U29" s="2">
        <v>1</v>
      </c>
      <c r="V29">
        <v>5</v>
      </c>
      <c r="W29">
        <v>5</v>
      </c>
      <c r="X29">
        <v>1</v>
      </c>
      <c r="Y29">
        <v>5</v>
      </c>
      <c r="Z29">
        <v>1</v>
      </c>
      <c r="AA29">
        <v>5</v>
      </c>
      <c r="AB29" s="2">
        <f t="shared" si="4"/>
        <v>22</v>
      </c>
      <c r="AC29" s="3">
        <f t="shared" si="5"/>
        <v>3.6669999999999998</v>
      </c>
      <c r="AD29" s="2">
        <v>1</v>
      </c>
      <c r="AE29">
        <v>5</v>
      </c>
      <c r="AF29">
        <v>5</v>
      </c>
      <c r="AG29">
        <v>2</v>
      </c>
      <c r="AH29">
        <v>5</v>
      </c>
      <c r="AI29">
        <v>3</v>
      </c>
      <c r="AJ29">
        <v>5</v>
      </c>
      <c r="AK29" s="2">
        <f t="shared" si="17"/>
        <v>25</v>
      </c>
      <c r="AL29" s="3">
        <f t="shared" si="18"/>
        <v>4.1669999999999998</v>
      </c>
      <c r="AM29" s="2">
        <v>1</v>
      </c>
      <c r="AN29">
        <v>4</v>
      </c>
      <c r="AO29" s="37">
        <f>LOOKUP(AN29,{1,2,3,4,5},{5,4,3,2,1})</f>
        <v>2</v>
      </c>
      <c r="AP29">
        <v>4</v>
      </c>
      <c r="AQ29" s="37">
        <f>LOOKUP(AP29,{1,2,3,4,5},{5,4,3,2,1})</f>
        <v>2</v>
      </c>
      <c r="AR29">
        <v>3</v>
      </c>
      <c r="AS29" s="37">
        <f>LOOKUP(AR29,{1,2,3,4,5},{5,4,3,2,1})</f>
        <v>3</v>
      </c>
      <c r="AT29">
        <v>4</v>
      </c>
      <c r="AU29" s="37">
        <f>LOOKUP(AT29,{1,2,3,4,5},{5,4,3,2,1})</f>
        <v>2</v>
      </c>
      <c r="AV29">
        <v>3</v>
      </c>
      <c r="AW29" s="37">
        <f>LOOKUP(AV29,{1,2,3,4,5},{5,4,3,2,1})</f>
        <v>3</v>
      </c>
      <c r="AX29">
        <v>4</v>
      </c>
      <c r="AY29" s="37">
        <f>LOOKUP(AX29,{1,2,3,4,5},{5,4,3,2,1})</f>
        <v>2</v>
      </c>
      <c r="AZ29" s="2">
        <f t="shared" si="10"/>
        <v>22</v>
      </c>
      <c r="BA29" s="3">
        <f t="shared" si="8"/>
        <v>3.6669999999999998</v>
      </c>
      <c r="BB29" s="1"/>
      <c r="BC29" s="2">
        <f t="shared" si="11"/>
        <v>4</v>
      </c>
      <c r="BD29">
        <f t="shared" si="12"/>
        <v>9</v>
      </c>
      <c r="BE29">
        <f t="shared" si="13"/>
        <v>13</v>
      </c>
      <c r="BF29">
        <f t="shared" si="14"/>
        <v>7</v>
      </c>
      <c r="BG29">
        <f t="shared" si="15"/>
        <v>13</v>
      </c>
      <c r="BH29">
        <f t="shared" si="16"/>
        <v>8</v>
      </c>
      <c r="BI29" s="2">
        <f t="shared" si="19"/>
        <v>10</v>
      </c>
      <c r="BJ29">
        <f t="shared" si="19"/>
        <v>10</v>
      </c>
      <c r="BK29">
        <f t="shared" si="19"/>
        <v>3</v>
      </c>
      <c r="BL29">
        <f t="shared" si="19"/>
        <v>10</v>
      </c>
      <c r="BM29">
        <f t="shared" si="19"/>
        <v>4</v>
      </c>
      <c r="BN29" s="3">
        <f t="shared" si="19"/>
        <v>10</v>
      </c>
      <c r="BO29" s="1"/>
    </row>
    <row r="30" spans="1:67" x14ac:dyDescent="0.3">
      <c r="A30" s="30">
        <v>31</v>
      </c>
      <c r="B30" s="67"/>
      <c r="C30" s="2">
        <v>1</v>
      </c>
      <c r="D30">
        <v>3</v>
      </c>
      <c r="E30">
        <v>2</v>
      </c>
      <c r="F30">
        <v>3</v>
      </c>
      <c r="G30">
        <v>2</v>
      </c>
      <c r="H30">
        <v>5</v>
      </c>
      <c r="I30">
        <v>2</v>
      </c>
      <c r="J30" s="2">
        <f t="shared" si="0"/>
        <v>17</v>
      </c>
      <c r="K30" s="3">
        <f t="shared" si="1"/>
        <v>2.8330000000000002</v>
      </c>
      <c r="L30" s="2">
        <v>1</v>
      </c>
      <c r="M30">
        <v>4</v>
      </c>
      <c r="N30">
        <v>3</v>
      </c>
      <c r="O30">
        <v>4</v>
      </c>
      <c r="P30">
        <v>4</v>
      </c>
      <c r="Q30">
        <v>5</v>
      </c>
      <c r="R30">
        <v>4</v>
      </c>
      <c r="S30" s="2">
        <f t="shared" si="2"/>
        <v>24</v>
      </c>
      <c r="T30" s="3">
        <f t="shared" si="3"/>
        <v>4</v>
      </c>
      <c r="U30" s="2">
        <v>1</v>
      </c>
      <c r="V30">
        <v>3</v>
      </c>
      <c r="W30">
        <v>4</v>
      </c>
      <c r="X30">
        <v>4</v>
      </c>
      <c r="Y30">
        <v>4</v>
      </c>
      <c r="Z30">
        <v>3</v>
      </c>
      <c r="AA30">
        <v>4</v>
      </c>
      <c r="AB30" s="2">
        <f t="shared" si="4"/>
        <v>22</v>
      </c>
      <c r="AC30" s="3">
        <f t="shared" si="5"/>
        <v>3.6669999999999998</v>
      </c>
      <c r="AD30" s="2">
        <v>1</v>
      </c>
      <c r="AE30">
        <v>4</v>
      </c>
      <c r="AF30">
        <v>5</v>
      </c>
      <c r="AG30">
        <v>3</v>
      </c>
      <c r="AH30">
        <v>4</v>
      </c>
      <c r="AI30">
        <v>3</v>
      </c>
      <c r="AJ30">
        <v>4</v>
      </c>
      <c r="AK30" s="2">
        <f t="shared" si="17"/>
        <v>23</v>
      </c>
      <c r="AL30" s="3">
        <f t="shared" si="18"/>
        <v>3.8330000000000002</v>
      </c>
      <c r="AM30" s="2">
        <v>1</v>
      </c>
      <c r="AN30">
        <v>3</v>
      </c>
      <c r="AO30" s="37">
        <f>LOOKUP(AN30,{1,2,3,4,5},{5,4,3,2,1})</f>
        <v>3</v>
      </c>
      <c r="AP30">
        <v>4</v>
      </c>
      <c r="AQ30" s="37">
        <f>LOOKUP(AP30,{1,2,3,4,5},{5,4,3,2,1})</f>
        <v>2</v>
      </c>
      <c r="AR30">
        <v>4</v>
      </c>
      <c r="AS30" s="37">
        <f>LOOKUP(AR30,{1,2,3,4,5},{5,4,3,2,1})</f>
        <v>2</v>
      </c>
      <c r="AT30">
        <v>4</v>
      </c>
      <c r="AU30" s="37">
        <f>LOOKUP(AT30,{1,2,3,4,5},{5,4,3,2,1})</f>
        <v>2</v>
      </c>
      <c r="AV30">
        <v>4</v>
      </c>
      <c r="AW30" s="37">
        <f>LOOKUP(AV30,{1,2,3,4,5},{5,4,3,2,1})</f>
        <v>2</v>
      </c>
      <c r="AX30">
        <v>4</v>
      </c>
      <c r="AY30" s="37">
        <f>LOOKUP(AX30,{1,2,3,4,5},{5,4,3,2,1})</f>
        <v>2</v>
      </c>
      <c r="AZ30" s="2">
        <f t="shared" si="10"/>
        <v>23</v>
      </c>
      <c r="BA30" s="3">
        <f t="shared" si="8"/>
        <v>3.8330000000000002</v>
      </c>
      <c r="BB30" s="1"/>
      <c r="BC30" s="2">
        <f t="shared" si="11"/>
        <v>10</v>
      </c>
      <c r="BD30">
        <f t="shared" si="12"/>
        <v>7</v>
      </c>
      <c r="BE30">
        <f t="shared" si="13"/>
        <v>9</v>
      </c>
      <c r="BF30">
        <f t="shared" si="14"/>
        <v>8</v>
      </c>
      <c r="BG30">
        <f t="shared" si="15"/>
        <v>12</v>
      </c>
      <c r="BH30">
        <f t="shared" si="16"/>
        <v>8</v>
      </c>
      <c r="BI30" s="2">
        <f t="shared" si="19"/>
        <v>7</v>
      </c>
      <c r="BJ30">
        <f t="shared" si="19"/>
        <v>9</v>
      </c>
      <c r="BK30">
        <f t="shared" si="19"/>
        <v>7</v>
      </c>
      <c r="BL30">
        <f t="shared" si="19"/>
        <v>8</v>
      </c>
      <c r="BM30">
        <f t="shared" si="19"/>
        <v>6</v>
      </c>
      <c r="BN30" s="3">
        <f t="shared" si="19"/>
        <v>8</v>
      </c>
      <c r="BO30" s="1"/>
    </row>
    <row r="31" spans="1:67" x14ac:dyDescent="0.3">
      <c r="A31" s="30">
        <v>32</v>
      </c>
      <c r="B31" s="67"/>
      <c r="C31" s="2">
        <v>1</v>
      </c>
      <c r="D31">
        <v>1</v>
      </c>
      <c r="E31">
        <v>4</v>
      </c>
      <c r="F31">
        <v>4</v>
      </c>
      <c r="G31">
        <v>2</v>
      </c>
      <c r="H31">
        <v>4</v>
      </c>
      <c r="I31">
        <v>2</v>
      </c>
      <c r="J31" s="2">
        <f t="shared" si="0"/>
        <v>17</v>
      </c>
      <c r="K31" s="3">
        <f t="shared" si="1"/>
        <v>2.8330000000000002</v>
      </c>
      <c r="L31" s="2">
        <v>1</v>
      </c>
      <c r="M31">
        <v>2</v>
      </c>
      <c r="N31">
        <v>5</v>
      </c>
      <c r="O31">
        <v>4</v>
      </c>
      <c r="P31">
        <v>1</v>
      </c>
      <c r="Q31">
        <v>5</v>
      </c>
      <c r="R31">
        <v>2</v>
      </c>
      <c r="S31" s="2">
        <f t="shared" si="2"/>
        <v>19</v>
      </c>
      <c r="T31" s="3">
        <f t="shared" si="3"/>
        <v>3.1669999999999998</v>
      </c>
      <c r="U31" s="2">
        <v>1</v>
      </c>
      <c r="V31">
        <v>2</v>
      </c>
      <c r="W31">
        <v>4</v>
      </c>
      <c r="X31">
        <v>4</v>
      </c>
      <c r="Y31">
        <v>3</v>
      </c>
      <c r="Z31">
        <v>4</v>
      </c>
      <c r="AA31">
        <v>2</v>
      </c>
      <c r="AB31" s="2">
        <f t="shared" si="4"/>
        <v>19</v>
      </c>
      <c r="AC31" s="3">
        <f t="shared" si="5"/>
        <v>3.1669999999999998</v>
      </c>
      <c r="AD31" s="2">
        <v>1</v>
      </c>
      <c r="AE31">
        <v>4</v>
      </c>
      <c r="AF31">
        <v>5</v>
      </c>
      <c r="AG31">
        <v>3</v>
      </c>
      <c r="AH31">
        <v>4</v>
      </c>
      <c r="AI31">
        <v>3</v>
      </c>
      <c r="AJ31">
        <v>4</v>
      </c>
      <c r="AK31" s="2">
        <f t="shared" si="17"/>
        <v>23</v>
      </c>
      <c r="AL31" s="3">
        <f t="shared" si="18"/>
        <v>3.8330000000000002</v>
      </c>
      <c r="AM31" s="2">
        <v>1</v>
      </c>
      <c r="AN31">
        <v>4</v>
      </c>
      <c r="AO31" s="37">
        <f>LOOKUP(AN31,{1,2,3,4,5},{5,4,3,2,1})</f>
        <v>2</v>
      </c>
      <c r="AP31">
        <v>2</v>
      </c>
      <c r="AQ31" s="37">
        <f>LOOKUP(AP31,{1,2,3,4,5},{5,4,3,2,1})</f>
        <v>4</v>
      </c>
      <c r="AR31">
        <v>1</v>
      </c>
      <c r="AS31" s="37">
        <f>LOOKUP(AR31,{1,2,3,4,5},{5,4,3,2,1})</f>
        <v>5</v>
      </c>
      <c r="AT31">
        <v>4</v>
      </c>
      <c r="AU31" s="37">
        <f>LOOKUP(AT31,{1,2,3,4,5},{5,4,3,2,1})</f>
        <v>2</v>
      </c>
      <c r="AV31">
        <v>1</v>
      </c>
      <c r="AW31" s="37">
        <f>LOOKUP(AV31,{1,2,3,4,5},{5,4,3,2,1})</f>
        <v>5</v>
      </c>
      <c r="AX31">
        <v>3</v>
      </c>
      <c r="AY31" s="37">
        <f>LOOKUP(AX31,{1,2,3,4,5},{5,4,3,2,1})</f>
        <v>3</v>
      </c>
      <c r="AZ31" s="2">
        <f t="shared" si="10"/>
        <v>15</v>
      </c>
      <c r="BA31" s="3">
        <f t="shared" si="8"/>
        <v>2.5</v>
      </c>
      <c r="BB31" s="1"/>
      <c r="BC31" s="2">
        <f t="shared" si="11"/>
        <v>5</v>
      </c>
      <c r="BD31">
        <f t="shared" si="12"/>
        <v>13</v>
      </c>
      <c r="BE31">
        <f t="shared" si="13"/>
        <v>13</v>
      </c>
      <c r="BF31">
        <f t="shared" si="14"/>
        <v>5</v>
      </c>
      <c r="BG31">
        <f t="shared" si="15"/>
        <v>14</v>
      </c>
      <c r="BH31">
        <f t="shared" si="16"/>
        <v>7</v>
      </c>
      <c r="BI31" s="2">
        <f t="shared" si="19"/>
        <v>6</v>
      </c>
      <c r="BJ31">
        <f t="shared" si="19"/>
        <v>9</v>
      </c>
      <c r="BK31">
        <f t="shared" si="19"/>
        <v>7</v>
      </c>
      <c r="BL31">
        <f t="shared" si="19"/>
        <v>7</v>
      </c>
      <c r="BM31">
        <f t="shared" si="19"/>
        <v>7</v>
      </c>
      <c r="BN31" s="3">
        <f t="shared" si="19"/>
        <v>6</v>
      </c>
      <c r="BO31" s="1"/>
    </row>
    <row r="32" spans="1:67" x14ac:dyDescent="0.3">
      <c r="A32" s="30">
        <v>33</v>
      </c>
      <c r="B32" s="67"/>
      <c r="C32" s="2">
        <v>1</v>
      </c>
      <c r="D32">
        <v>2</v>
      </c>
      <c r="E32">
        <v>4</v>
      </c>
      <c r="F32">
        <v>4</v>
      </c>
      <c r="G32">
        <v>2</v>
      </c>
      <c r="H32">
        <v>5</v>
      </c>
      <c r="I32">
        <v>3</v>
      </c>
      <c r="J32" s="2">
        <f t="shared" si="0"/>
        <v>20</v>
      </c>
      <c r="K32" s="3">
        <f t="shared" si="1"/>
        <v>3.3330000000000002</v>
      </c>
      <c r="L32" s="2">
        <v>1</v>
      </c>
      <c r="M32">
        <v>3</v>
      </c>
      <c r="N32">
        <v>4</v>
      </c>
      <c r="O32">
        <v>4</v>
      </c>
      <c r="P32">
        <v>3</v>
      </c>
      <c r="Q32">
        <v>5</v>
      </c>
      <c r="R32">
        <v>2</v>
      </c>
      <c r="S32" s="2">
        <f t="shared" si="2"/>
        <v>21</v>
      </c>
      <c r="T32" s="3">
        <f t="shared" si="3"/>
        <v>3.5</v>
      </c>
      <c r="U32" s="2">
        <v>1</v>
      </c>
      <c r="V32">
        <v>2</v>
      </c>
      <c r="W32">
        <v>3</v>
      </c>
      <c r="X32">
        <v>3</v>
      </c>
      <c r="Y32">
        <v>3</v>
      </c>
      <c r="Z32">
        <v>2</v>
      </c>
      <c r="AA32">
        <v>3</v>
      </c>
      <c r="AB32" s="2">
        <f t="shared" si="4"/>
        <v>16</v>
      </c>
      <c r="AC32" s="3">
        <f t="shared" si="5"/>
        <v>2.6669999999999998</v>
      </c>
      <c r="AD32" s="2">
        <v>1</v>
      </c>
      <c r="AE32">
        <v>4</v>
      </c>
      <c r="AF32">
        <v>5</v>
      </c>
      <c r="AG32">
        <v>5</v>
      </c>
      <c r="AH32">
        <v>4</v>
      </c>
      <c r="AI32">
        <v>5</v>
      </c>
      <c r="AJ32">
        <v>4</v>
      </c>
      <c r="AK32" s="2">
        <f t="shared" si="17"/>
        <v>27</v>
      </c>
      <c r="AL32" s="3">
        <f t="shared" si="18"/>
        <v>4.5</v>
      </c>
      <c r="AM32" s="2">
        <v>1</v>
      </c>
      <c r="AN32">
        <v>4</v>
      </c>
      <c r="AO32" s="37">
        <f>LOOKUP(AN32,{1,2,3,4,5},{5,4,3,2,1})</f>
        <v>2</v>
      </c>
      <c r="AP32">
        <v>4</v>
      </c>
      <c r="AQ32" s="37">
        <f>LOOKUP(AP32,{1,2,3,4,5},{5,4,3,2,1})</f>
        <v>2</v>
      </c>
      <c r="AR32">
        <v>2</v>
      </c>
      <c r="AS32" s="37">
        <f>LOOKUP(AR32,{1,2,3,4,5},{5,4,3,2,1})</f>
        <v>4</v>
      </c>
      <c r="AT32">
        <v>4</v>
      </c>
      <c r="AU32" s="37">
        <f>LOOKUP(AT32,{1,2,3,4,5},{5,4,3,2,1})</f>
        <v>2</v>
      </c>
      <c r="AV32">
        <v>2</v>
      </c>
      <c r="AW32" s="37">
        <f>LOOKUP(AV32,{1,2,3,4,5},{5,4,3,2,1})</f>
        <v>4</v>
      </c>
      <c r="AX32">
        <v>4</v>
      </c>
      <c r="AY32" s="37">
        <f>LOOKUP(AX32,{1,2,3,4,5},{5,4,3,2,1})</f>
        <v>2</v>
      </c>
      <c r="AZ32" s="2">
        <f t="shared" si="10"/>
        <v>20</v>
      </c>
      <c r="BA32" s="3">
        <f t="shared" si="8"/>
        <v>3.3330000000000002</v>
      </c>
      <c r="BB32" s="1"/>
      <c r="BC32" s="2">
        <f t="shared" si="11"/>
        <v>7</v>
      </c>
      <c r="BD32">
        <f t="shared" si="12"/>
        <v>10</v>
      </c>
      <c r="BE32">
        <f t="shared" si="13"/>
        <v>12</v>
      </c>
      <c r="BF32">
        <f t="shared" si="14"/>
        <v>7</v>
      </c>
      <c r="BG32">
        <f t="shared" si="15"/>
        <v>14</v>
      </c>
      <c r="BH32">
        <f t="shared" si="16"/>
        <v>7</v>
      </c>
      <c r="BI32" s="2">
        <f t="shared" si="19"/>
        <v>6</v>
      </c>
      <c r="BJ32">
        <f t="shared" si="19"/>
        <v>8</v>
      </c>
      <c r="BK32">
        <f t="shared" si="19"/>
        <v>8</v>
      </c>
      <c r="BL32">
        <f t="shared" si="19"/>
        <v>7</v>
      </c>
      <c r="BM32">
        <f t="shared" si="19"/>
        <v>7</v>
      </c>
      <c r="BN32" s="3">
        <f t="shared" si="19"/>
        <v>7</v>
      </c>
      <c r="BO32" s="1"/>
    </row>
    <row r="33" spans="1:67" x14ac:dyDescent="0.3">
      <c r="A33" s="30">
        <v>34</v>
      </c>
      <c r="B33" s="67"/>
      <c r="C33" s="2">
        <v>1</v>
      </c>
      <c r="D33">
        <v>2</v>
      </c>
      <c r="E33">
        <v>4</v>
      </c>
      <c r="F33">
        <v>3</v>
      </c>
      <c r="G33">
        <v>2</v>
      </c>
      <c r="H33">
        <v>5</v>
      </c>
      <c r="I33">
        <v>2</v>
      </c>
      <c r="J33" s="2">
        <f t="shared" si="0"/>
        <v>18</v>
      </c>
      <c r="K33" s="3">
        <f t="shared" si="1"/>
        <v>3</v>
      </c>
      <c r="L33" s="2">
        <v>1</v>
      </c>
      <c r="M33">
        <v>2</v>
      </c>
      <c r="N33">
        <v>4</v>
      </c>
      <c r="O33">
        <v>4</v>
      </c>
      <c r="P33">
        <v>3</v>
      </c>
      <c r="Q33">
        <v>5</v>
      </c>
      <c r="R33">
        <v>3</v>
      </c>
      <c r="S33" s="2">
        <f t="shared" si="2"/>
        <v>21</v>
      </c>
      <c r="T33" s="3">
        <f t="shared" si="3"/>
        <v>3.5</v>
      </c>
      <c r="U33" s="2">
        <v>1</v>
      </c>
      <c r="V33">
        <v>1</v>
      </c>
      <c r="W33">
        <v>3</v>
      </c>
      <c r="X33">
        <v>3</v>
      </c>
      <c r="Y33">
        <v>4</v>
      </c>
      <c r="Z33">
        <v>2</v>
      </c>
      <c r="AA33">
        <v>4</v>
      </c>
      <c r="AB33" s="2">
        <f t="shared" si="4"/>
        <v>17</v>
      </c>
      <c r="AC33" s="3">
        <f t="shared" si="5"/>
        <v>2.8330000000000002</v>
      </c>
      <c r="AD33" s="2">
        <v>1</v>
      </c>
      <c r="AE33">
        <v>4</v>
      </c>
      <c r="AF33">
        <v>4</v>
      </c>
      <c r="AG33">
        <v>3</v>
      </c>
      <c r="AH33">
        <v>4</v>
      </c>
      <c r="AI33">
        <v>4</v>
      </c>
      <c r="AJ33">
        <v>4</v>
      </c>
      <c r="AK33" s="2">
        <f t="shared" si="17"/>
        <v>23</v>
      </c>
      <c r="AL33" s="3">
        <f t="shared" si="18"/>
        <v>3.8330000000000002</v>
      </c>
      <c r="AM33" s="2">
        <v>1</v>
      </c>
      <c r="AN33">
        <v>4</v>
      </c>
      <c r="AO33" s="37">
        <f>LOOKUP(AN33,{1,2,3,4,5},{5,4,3,2,1})</f>
        <v>2</v>
      </c>
      <c r="AP33">
        <v>4</v>
      </c>
      <c r="AQ33" s="37">
        <f>LOOKUP(AP33,{1,2,3,4,5},{5,4,3,2,1})</f>
        <v>2</v>
      </c>
      <c r="AR33">
        <v>2</v>
      </c>
      <c r="AS33" s="37">
        <f>LOOKUP(AR33,{1,2,3,4,5},{5,4,3,2,1})</f>
        <v>4</v>
      </c>
      <c r="AT33">
        <v>5</v>
      </c>
      <c r="AU33" s="37">
        <f>LOOKUP(AT33,{1,2,3,4,5},{5,4,3,2,1})</f>
        <v>1</v>
      </c>
      <c r="AV33">
        <v>2</v>
      </c>
      <c r="AW33" s="37">
        <f>LOOKUP(AV33,{1,2,3,4,5},{5,4,3,2,1})</f>
        <v>4</v>
      </c>
      <c r="AX33">
        <v>4</v>
      </c>
      <c r="AY33" s="37">
        <f>LOOKUP(AX33,{1,2,3,4,5},{5,4,3,2,1})</f>
        <v>2</v>
      </c>
      <c r="AZ33" s="2">
        <f t="shared" si="10"/>
        <v>21</v>
      </c>
      <c r="BA33" s="3">
        <f t="shared" si="8"/>
        <v>3.5</v>
      </c>
      <c r="BB33" s="1"/>
      <c r="BC33" s="2">
        <f t="shared" si="11"/>
        <v>6</v>
      </c>
      <c r="BD33">
        <f t="shared" si="12"/>
        <v>10</v>
      </c>
      <c r="BE33">
        <f t="shared" si="13"/>
        <v>11</v>
      </c>
      <c r="BF33">
        <f t="shared" si="14"/>
        <v>6</v>
      </c>
      <c r="BG33">
        <f t="shared" si="15"/>
        <v>14</v>
      </c>
      <c r="BH33">
        <f t="shared" si="16"/>
        <v>7</v>
      </c>
      <c r="BI33" s="2">
        <f t="shared" si="19"/>
        <v>5</v>
      </c>
      <c r="BJ33">
        <f t="shared" si="19"/>
        <v>7</v>
      </c>
      <c r="BK33">
        <f t="shared" si="19"/>
        <v>6</v>
      </c>
      <c r="BL33">
        <f t="shared" si="19"/>
        <v>8</v>
      </c>
      <c r="BM33">
        <f t="shared" si="19"/>
        <v>6</v>
      </c>
      <c r="BN33" s="3">
        <f t="shared" si="19"/>
        <v>8</v>
      </c>
      <c r="BO33" s="1"/>
    </row>
    <row r="34" spans="1:67" x14ac:dyDescent="0.3">
      <c r="A34" s="30">
        <v>35</v>
      </c>
      <c r="B34" s="67"/>
      <c r="C34" s="2">
        <v>1</v>
      </c>
      <c r="D34">
        <v>1</v>
      </c>
      <c r="E34">
        <v>3</v>
      </c>
      <c r="F34">
        <v>3</v>
      </c>
      <c r="G34">
        <v>2</v>
      </c>
      <c r="H34">
        <v>4</v>
      </c>
      <c r="I34">
        <v>2</v>
      </c>
      <c r="J34" s="2">
        <f t="shared" si="0"/>
        <v>15</v>
      </c>
      <c r="K34" s="3">
        <f t="shared" si="1"/>
        <v>2.5</v>
      </c>
      <c r="L34" s="2">
        <v>1</v>
      </c>
      <c r="M34">
        <v>2</v>
      </c>
      <c r="N34">
        <v>4</v>
      </c>
      <c r="O34">
        <v>4</v>
      </c>
      <c r="P34">
        <v>3</v>
      </c>
      <c r="Q34">
        <v>5</v>
      </c>
      <c r="R34">
        <v>3</v>
      </c>
      <c r="S34" s="2">
        <f t="shared" si="2"/>
        <v>21</v>
      </c>
      <c r="T34" s="3">
        <f t="shared" si="3"/>
        <v>3.5</v>
      </c>
      <c r="U34" s="2">
        <v>1</v>
      </c>
      <c r="V34">
        <v>5</v>
      </c>
      <c r="W34">
        <v>5</v>
      </c>
      <c r="X34">
        <v>3</v>
      </c>
      <c r="Y34">
        <v>4</v>
      </c>
      <c r="Z34">
        <v>1</v>
      </c>
      <c r="AA34">
        <v>4</v>
      </c>
      <c r="AB34" s="2">
        <f t="shared" si="4"/>
        <v>22</v>
      </c>
      <c r="AC34" s="3">
        <f t="shared" si="5"/>
        <v>3.6669999999999998</v>
      </c>
      <c r="AD34" s="2">
        <v>1</v>
      </c>
      <c r="AE34">
        <v>5</v>
      </c>
      <c r="AF34">
        <v>4</v>
      </c>
      <c r="AG34">
        <v>4</v>
      </c>
      <c r="AH34">
        <v>5</v>
      </c>
      <c r="AI34">
        <v>3</v>
      </c>
      <c r="AJ34">
        <v>5</v>
      </c>
      <c r="AK34" s="2">
        <f t="shared" si="17"/>
        <v>26</v>
      </c>
      <c r="AL34" s="3">
        <f t="shared" si="18"/>
        <v>4.3330000000000002</v>
      </c>
      <c r="AM34" s="2">
        <v>1</v>
      </c>
      <c r="AN34">
        <v>5</v>
      </c>
      <c r="AO34" s="37">
        <f>LOOKUP(AN34,{1,2,3,4,5},{5,4,3,2,1})</f>
        <v>1</v>
      </c>
      <c r="AP34">
        <v>4</v>
      </c>
      <c r="AQ34" s="37">
        <f>LOOKUP(AP34,{1,2,3,4,5},{5,4,3,2,1})</f>
        <v>2</v>
      </c>
      <c r="AR34">
        <v>3</v>
      </c>
      <c r="AS34" s="37">
        <f>LOOKUP(AR34,{1,2,3,4,5},{5,4,3,2,1})</f>
        <v>3</v>
      </c>
      <c r="AT34">
        <v>5</v>
      </c>
      <c r="AU34" s="37">
        <f>LOOKUP(AT34,{1,2,3,4,5},{5,4,3,2,1})</f>
        <v>1</v>
      </c>
      <c r="AV34">
        <v>3</v>
      </c>
      <c r="AW34" s="37">
        <f>LOOKUP(AV34,{1,2,3,4,5},{5,4,3,2,1})</f>
        <v>3</v>
      </c>
      <c r="AX34">
        <v>4</v>
      </c>
      <c r="AY34" s="37">
        <f>LOOKUP(AX34,{1,2,3,4,5},{5,4,3,2,1})</f>
        <v>2</v>
      </c>
      <c r="AZ34" s="2">
        <f t="shared" si="10"/>
        <v>24</v>
      </c>
      <c r="BA34" s="3">
        <f t="shared" si="8"/>
        <v>4</v>
      </c>
      <c r="BB34" s="1"/>
      <c r="BC34" s="2">
        <f t="shared" si="11"/>
        <v>4</v>
      </c>
      <c r="BD34">
        <f t="shared" si="12"/>
        <v>9</v>
      </c>
      <c r="BE34">
        <f t="shared" si="13"/>
        <v>10</v>
      </c>
      <c r="BF34">
        <f t="shared" si="14"/>
        <v>6</v>
      </c>
      <c r="BG34">
        <f t="shared" si="15"/>
        <v>12</v>
      </c>
      <c r="BH34">
        <f t="shared" si="16"/>
        <v>7</v>
      </c>
      <c r="BI34" s="2">
        <f t="shared" si="19"/>
        <v>10</v>
      </c>
      <c r="BJ34">
        <f t="shared" si="19"/>
        <v>9</v>
      </c>
      <c r="BK34">
        <f t="shared" si="19"/>
        <v>7</v>
      </c>
      <c r="BL34">
        <f t="shared" si="19"/>
        <v>9</v>
      </c>
      <c r="BM34">
        <f t="shared" si="19"/>
        <v>4</v>
      </c>
      <c r="BN34" s="3">
        <f t="shared" si="19"/>
        <v>9</v>
      </c>
      <c r="BO34" s="1"/>
    </row>
    <row r="35" spans="1:67" x14ac:dyDescent="0.3">
      <c r="A35" s="30">
        <v>36</v>
      </c>
      <c r="B35" s="67"/>
      <c r="C35" s="2">
        <v>1</v>
      </c>
      <c r="D35">
        <v>1</v>
      </c>
      <c r="E35">
        <v>4</v>
      </c>
      <c r="F35">
        <v>5</v>
      </c>
      <c r="G35">
        <v>3</v>
      </c>
      <c r="H35">
        <v>5</v>
      </c>
      <c r="I35">
        <v>2</v>
      </c>
      <c r="J35" s="2">
        <f t="shared" si="0"/>
        <v>20</v>
      </c>
      <c r="K35" s="3">
        <f t="shared" si="1"/>
        <v>3.3330000000000002</v>
      </c>
      <c r="L35" s="2">
        <v>1</v>
      </c>
      <c r="M35">
        <v>1</v>
      </c>
      <c r="N35">
        <v>4</v>
      </c>
      <c r="O35">
        <v>5</v>
      </c>
      <c r="P35">
        <v>3</v>
      </c>
      <c r="Q35">
        <v>5</v>
      </c>
      <c r="R35">
        <v>2</v>
      </c>
      <c r="S35" s="2">
        <f t="shared" si="2"/>
        <v>20</v>
      </c>
      <c r="T35" s="3">
        <f t="shared" si="3"/>
        <v>3.3330000000000002</v>
      </c>
      <c r="U35" s="2">
        <v>1</v>
      </c>
      <c r="V35">
        <v>5</v>
      </c>
      <c r="W35">
        <v>4</v>
      </c>
      <c r="X35">
        <v>2</v>
      </c>
      <c r="Y35">
        <v>4</v>
      </c>
      <c r="Z35">
        <v>2</v>
      </c>
      <c r="AA35">
        <v>4</v>
      </c>
      <c r="AB35" s="2">
        <f t="shared" si="4"/>
        <v>21</v>
      </c>
      <c r="AC35" s="3">
        <f t="shared" si="5"/>
        <v>3.5</v>
      </c>
      <c r="AD35" s="2">
        <v>1</v>
      </c>
      <c r="AE35">
        <v>5</v>
      </c>
      <c r="AF35">
        <v>4</v>
      </c>
      <c r="AG35">
        <v>1</v>
      </c>
      <c r="AH35">
        <v>5</v>
      </c>
      <c r="AI35">
        <v>1</v>
      </c>
      <c r="AJ35">
        <v>4</v>
      </c>
      <c r="AK35" s="2">
        <f t="shared" si="17"/>
        <v>20</v>
      </c>
      <c r="AL35" s="3">
        <f t="shared" si="18"/>
        <v>3.3330000000000002</v>
      </c>
      <c r="AM35" s="2">
        <v>1</v>
      </c>
      <c r="AN35">
        <v>5</v>
      </c>
      <c r="AO35" s="37">
        <f>LOOKUP(AN35,{1,2,3,4,5},{5,4,3,2,1})</f>
        <v>1</v>
      </c>
      <c r="AP35">
        <v>2</v>
      </c>
      <c r="AQ35" s="37">
        <f>LOOKUP(AP35,{1,2,3,4,5},{5,4,3,2,1})</f>
        <v>4</v>
      </c>
      <c r="AR35">
        <v>1</v>
      </c>
      <c r="AS35" s="37">
        <f>LOOKUP(AR35,{1,2,3,4,5},{5,4,3,2,1})</f>
        <v>5</v>
      </c>
      <c r="AT35">
        <v>2</v>
      </c>
      <c r="AU35" s="37">
        <f>LOOKUP(AT35,{1,2,3,4,5},{5,4,3,2,1})</f>
        <v>4</v>
      </c>
      <c r="AV35">
        <v>1</v>
      </c>
      <c r="AW35" s="37">
        <f>LOOKUP(AV35,{1,2,3,4,5},{5,4,3,2,1})</f>
        <v>5</v>
      </c>
      <c r="AX35">
        <v>4</v>
      </c>
      <c r="AY35" s="37">
        <f>LOOKUP(AX35,{1,2,3,4,5},{5,4,3,2,1})</f>
        <v>2</v>
      </c>
      <c r="AZ35" s="2">
        <f t="shared" si="10"/>
        <v>15</v>
      </c>
      <c r="BA35" s="3">
        <f t="shared" si="8"/>
        <v>2.5</v>
      </c>
      <c r="BB35" s="1"/>
      <c r="BC35" s="2">
        <f t="shared" si="11"/>
        <v>3</v>
      </c>
      <c r="BD35">
        <f t="shared" si="12"/>
        <v>12</v>
      </c>
      <c r="BE35">
        <f t="shared" si="13"/>
        <v>15</v>
      </c>
      <c r="BF35">
        <f t="shared" si="14"/>
        <v>10</v>
      </c>
      <c r="BG35">
        <f t="shared" si="15"/>
        <v>15</v>
      </c>
      <c r="BH35">
        <f t="shared" si="16"/>
        <v>6</v>
      </c>
      <c r="BI35" s="2">
        <f t="shared" si="19"/>
        <v>10</v>
      </c>
      <c r="BJ35">
        <f t="shared" si="19"/>
        <v>8</v>
      </c>
      <c r="BK35">
        <f t="shared" si="19"/>
        <v>3</v>
      </c>
      <c r="BL35">
        <f t="shared" si="19"/>
        <v>9</v>
      </c>
      <c r="BM35">
        <f t="shared" si="19"/>
        <v>3</v>
      </c>
      <c r="BN35" s="3">
        <f t="shared" si="19"/>
        <v>8</v>
      </c>
      <c r="BO35" s="1"/>
    </row>
    <row r="36" spans="1:67" x14ac:dyDescent="0.3">
      <c r="A36" s="30">
        <v>37</v>
      </c>
      <c r="B36" s="67"/>
      <c r="C36" s="2">
        <v>1</v>
      </c>
      <c r="D36">
        <v>1</v>
      </c>
      <c r="E36">
        <v>4</v>
      </c>
      <c r="F36">
        <v>3</v>
      </c>
      <c r="G36">
        <v>1</v>
      </c>
      <c r="H36">
        <v>5</v>
      </c>
      <c r="I36">
        <v>2</v>
      </c>
      <c r="J36" s="2">
        <f t="shared" ref="J36:J99" si="20">SUM(D36:I36)</f>
        <v>16</v>
      </c>
      <c r="K36" s="3">
        <f t="shared" si="1"/>
        <v>2.6669999999999998</v>
      </c>
      <c r="L36" s="2">
        <v>1</v>
      </c>
      <c r="M36">
        <v>1</v>
      </c>
      <c r="N36">
        <v>4</v>
      </c>
      <c r="O36">
        <v>3</v>
      </c>
      <c r="P36">
        <v>1</v>
      </c>
      <c r="Q36">
        <v>5</v>
      </c>
      <c r="R36">
        <v>3</v>
      </c>
      <c r="S36" s="2">
        <f t="shared" si="2"/>
        <v>17</v>
      </c>
      <c r="T36" s="3">
        <f t="shared" si="3"/>
        <v>2.8330000000000002</v>
      </c>
      <c r="U36" s="2">
        <v>1</v>
      </c>
      <c r="V36">
        <v>4</v>
      </c>
      <c r="W36">
        <v>4</v>
      </c>
      <c r="X36">
        <v>3</v>
      </c>
      <c r="Y36">
        <v>4</v>
      </c>
      <c r="Z36">
        <v>2</v>
      </c>
      <c r="AA36">
        <v>4</v>
      </c>
      <c r="AB36" s="2">
        <f t="shared" si="4"/>
        <v>21</v>
      </c>
      <c r="AC36" s="3">
        <f t="shared" si="5"/>
        <v>3.5</v>
      </c>
      <c r="AD36" s="2">
        <v>1</v>
      </c>
      <c r="AE36">
        <v>5</v>
      </c>
      <c r="AF36">
        <v>5</v>
      </c>
      <c r="AG36">
        <v>4</v>
      </c>
      <c r="AH36">
        <v>5</v>
      </c>
      <c r="AI36">
        <v>4</v>
      </c>
      <c r="AJ36">
        <v>5</v>
      </c>
      <c r="AK36" s="2">
        <f t="shared" si="17"/>
        <v>28</v>
      </c>
      <c r="AL36" s="3">
        <f t="shared" si="18"/>
        <v>4.6669999999999998</v>
      </c>
      <c r="AM36" s="2">
        <v>1</v>
      </c>
      <c r="AN36">
        <v>5</v>
      </c>
      <c r="AO36" s="37">
        <f>LOOKUP(AN36,{1,2,3,4,5},{5,4,3,2,1})</f>
        <v>1</v>
      </c>
      <c r="AP36">
        <v>4</v>
      </c>
      <c r="AQ36" s="37">
        <f>LOOKUP(AP36,{1,2,3,4,5},{5,4,3,2,1})</f>
        <v>2</v>
      </c>
      <c r="AR36">
        <v>4</v>
      </c>
      <c r="AS36" s="37">
        <f>LOOKUP(AR36,{1,2,3,4,5},{5,4,3,2,1})</f>
        <v>2</v>
      </c>
      <c r="AT36">
        <v>5</v>
      </c>
      <c r="AU36" s="37">
        <f>LOOKUP(AT36,{1,2,3,4,5},{5,4,3,2,1})</f>
        <v>1</v>
      </c>
      <c r="AV36">
        <v>2</v>
      </c>
      <c r="AW36" s="37">
        <f>LOOKUP(AV36,{1,2,3,4,5},{5,4,3,2,1})</f>
        <v>4</v>
      </c>
      <c r="AX36">
        <v>5</v>
      </c>
      <c r="AY36" s="37">
        <f>LOOKUP(AX36,{1,2,3,4,5},{5,4,3,2,1})</f>
        <v>1</v>
      </c>
      <c r="AZ36" s="2">
        <f t="shared" si="10"/>
        <v>25</v>
      </c>
      <c r="BA36" s="3">
        <f t="shared" si="8"/>
        <v>4.1669999999999998</v>
      </c>
      <c r="BB36" s="1"/>
      <c r="BC36" s="2">
        <f t="shared" si="11"/>
        <v>3</v>
      </c>
      <c r="BD36">
        <f t="shared" si="12"/>
        <v>10</v>
      </c>
      <c r="BE36">
        <f t="shared" si="13"/>
        <v>8</v>
      </c>
      <c r="BF36">
        <f t="shared" si="14"/>
        <v>3</v>
      </c>
      <c r="BG36">
        <f t="shared" si="15"/>
        <v>14</v>
      </c>
      <c r="BH36">
        <f t="shared" si="16"/>
        <v>6</v>
      </c>
      <c r="BI36" s="2">
        <f t="shared" si="19"/>
        <v>9</v>
      </c>
      <c r="BJ36">
        <f t="shared" si="19"/>
        <v>9</v>
      </c>
      <c r="BK36">
        <f t="shared" si="19"/>
        <v>7</v>
      </c>
      <c r="BL36">
        <f t="shared" si="19"/>
        <v>9</v>
      </c>
      <c r="BM36">
        <f t="shared" si="19"/>
        <v>6</v>
      </c>
      <c r="BN36" s="3">
        <f t="shared" si="19"/>
        <v>9</v>
      </c>
      <c r="BO36" s="1"/>
    </row>
    <row r="37" spans="1:67" x14ac:dyDescent="0.3">
      <c r="A37" s="30">
        <v>38</v>
      </c>
      <c r="B37" s="67"/>
      <c r="C37" s="2">
        <v>1</v>
      </c>
      <c r="D37">
        <v>2</v>
      </c>
      <c r="E37">
        <v>3</v>
      </c>
      <c r="F37">
        <v>4</v>
      </c>
      <c r="G37">
        <v>1</v>
      </c>
      <c r="H37">
        <v>5</v>
      </c>
      <c r="I37">
        <v>2</v>
      </c>
      <c r="J37" s="2">
        <f t="shared" si="20"/>
        <v>17</v>
      </c>
      <c r="K37" s="3">
        <f t="shared" si="1"/>
        <v>2.8330000000000002</v>
      </c>
      <c r="L37" s="2">
        <v>1</v>
      </c>
      <c r="M37">
        <v>2</v>
      </c>
      <c r="N37">
        <v>5</v>
      </c>
      <c r="O37">
        <v>4</v>
      </c>
      <c r="P37">
        <v>2</v>
      </c>
      <c r="Q37">
        <v>5</v>
      </c>
      <c r="R37">
        <v>4</v>
      </c>
      <c r="S37" s="2">
        <f t="shared" si="2"/>
        <v>22</v>
      </c>
      <c r="T37" s="3">
        <f t="shared" si="3"/>
        <v>3.6669999999999998</v>
      </c>
      <c r="U37" s="2">
        <v>1</v>
      </c>
      <c r="V37">
        <v>2</v>
      </c>
      <c r="W37">
        <v>5</v>
      </c>
      <c r="X37">
        <v>1</v>
      </c>
      <c r="Y37">
        <v>4</v>
      </c>
      <c r="Z37">
        <v>1</v>
      </c>
      <c r="AA37">
        <v>4</v>
      </c>
      <c r="AB37" s="2">
        <f t="shared" si="4"/>
        <v>17</v>
      </c>
      <c r="AC37" s="3">
        <f t="shared" si="5"/>
        <v>2.8330000000000002</v>
      </c>
      <c r="AD37" s="2">
        <v>1</v>
      </c>
      <c r="AE37">
        <v>4</v>
      </c>
      <c r="AF37">
        <v>5</v>
      </c>
      <c r="AG37">
        <v>1</v>
      </c>
      <c r="AH37">
        <v>4</v>
      </c>
      <c r="AI37">
        <v>1</v>
      </c>
      <c r="AJ37">
        <v>5</v>
      </c>
      <c r="AK37" s="2">
        <f t="shared" si="17"/>
        <v>20</v>
      </c>
      <c r="AL37" s="3">
        <f t="shared" si="18"/>
        <v>3.3330000000000002</v>
      </c>
      <c r="AM37" s="2">
        <v>1</v>
      </c>
      <c r="AN37">
        <v>5</v>
      </c>
      <c r="AO37" s="37">
        <f>LOOKUP(AN37,{1,2,3,4,5},{5,4,3,2,1})</f>
        <v>1</v>
      </c>
      <c r="AP37">
        <v>5</v>
      </c>
      <c r="AQ37" s="37">
        <f>LOOKUP(AP37,{1,2,3,4,5},{5,4,3,2,1})</f>
        <v>1</v>
      </c>
      <c r="AR37">
        <v>4</v>
      </c>
      <c r="AS37" s="37">
        <f>LOOKUP(AR37,{1,2,3,4,5},{5,4,3,2,1})</f>
        <v>2</v>
      </c>
      <c r="AT37">
        <v>4</v>
      </c>
      <c r="AU37" s="37">
        <f>LOOKUP(AT37,{1,2,3,4,5},{5,4,3,2,1})</f>
        <v>2</v>
      </c>
      <c r="AV37">
        <v>2</v>
      </c>
      <c r="AW37" s="37">
        <f>LOOKUP(AV37,{1,2,3,4,5},{5,4,3,2,1})</f>
        <v>4</v>
      </c>
      <c r="AX37">
        <v>4</v>
      </c>
      <c r="AY37" s="37">
        <f>LOOKUP(AX37,{1,2,3,4,5},{5,4,3,2,1})</f>
        <v>2</v>
      </c>
      <c r="AZ37" s="2">
        <f t="shared" si="10"/>
        <v>24</v>
      </c>
      <c r="BA37" s="3">
        <f t="shared" si="8"/>
        <v>4</v>
      </c>
      <c r="BB37" s="1"/>
      <c r="BC37" s="2">
        <f t="shared" si="11"/>
        <v>5</v>
      </c>
      <c r="BD37">
        <f t="shared" si="12"/>
        <v>9</v>
      </c>
      <c r="BE37">
        <f t="shared" si="13"/>
        <v>10</v>
      </c>
      <c r="BF37">
        <f t="shared" si="14"/>
        <v>5</v>
      </c>
      <c r="BG37">
        <f t="shared" si="15"/>
        <v>14</v>
      </c>
      <c r="BH37">
        <f t="shared" si="16"/>
        <v>8</v>
      </c>
      <c r="BI37" s="2">
        <f t="shared" si="19"/>
        <v>6</v>
      </c>
      <c r="BJ37">
        <f t="shared" si="19"/>
        <v>10</v>
      </c>
      <c r="BK37">
        <f t="shared" si="19"/>
        <v>2</v>
      </c>
      <c r="BL37">
        <f t="shared" si="19"/>
        <v>8</v>
      </c>
      <c r="BM37">
        <f t="shared" si="19"/>
        <v>2</v>
      </c>
      <c r="BN37" s="3">
        <f t="shared" si="19"/>
        <v>9</v>
      </c>
      <c r="BO37" s="1"/>
    </row>
    <row r="38" spans="1:67" x14ac:dyDescent="0.3">
      <c r="A38" s="30">
        <v>39</v>
      </c>
      <c r="B38" s="67"/>
      <c r="C38" s="2">
        <v>1</v>
      </c>
      <c r="D38">
        <v>2</v>
      </c>
      <c r="E38">
        <v>4</v>
      </c>
      <c r="F38">
        <v>4</v>
      </c>
      <c r="G38">
        <v>2</v>
      </c>
      <c r="H38">
        <v>5</v>
      </c>
      <c r="I38">
        <v>3</v>
      </c>
      <c r="J38" s="2">
        <f t="shared" si="20"/>
        <v>20</v>
      </c>
      <c r="K38" s="3">
        <f t="shared" si="1"/>
        <v>3.3330000000000002</v>
      </c>
      <c r="L38" s="2">
        <v>1</v>
      </c>
      <c r="M38">
        <v>1</v>
      </c>
      <c r="N38">
        <v>4</v>
      </c>
      <c r="O38">
        <v>5</v>
      </c>
      <c r="P38">
        <v>2</v>
      </c>
      <c r="Q38">
        <v>5</v>
      </c>
      <c r="R38">
        <v>4</v>
      </c>
      <c r="S38" s="2">
        <f t="shared" si="2"/>
        <v>21</v>
      </c>
      <c r="T38" s="3">
        <f t="shared" si="3"/>
        <v>3.5</v>
      </c>
      <c r="U38" s="2">
        <v>1</v>
      </c>
      <c r="V38">
        <v>4</v>
      </c>
      <c r="W38">
        <v>2</v>
      </c>
      <c r="X38">
        <v>2</v>
      </c>
      <c r="Y38">
        <v>4</v>
      </c>
      <c r="Z38">
        <v>1</v>
      </c>
      <c r="AA38">
        <v>3</v>
      </c>
      <c r="AB38" s="2">
        <f t="shared" si="4"/>
        <v>16</v>
      </c>
      <c r="AC38" s="3">
        <f t="shared" si="5"/>
        <v>2.6669999999999998</v>
      </c>
      <c r="AD38" s="2">
        <v>1</v>
      </c>
      <c r="AE38">
        <v>5</v>
      </c>
      <c r="AF38">
        <v>5</v>
      </c>
      <c r="AG38">
        <v>4</v>
      </c>
      <c r="AH38">
        <v>5</v>
      </c>
      <c r="AI38">
        <v>4</v>
      </c>
      <c r="AJ38">
        <v>4</v>
      </c>
      <c r="AK38" s="2">
        <f t="shared" si="17"/>
        <v>27</v>
      </c>
      <c r="AL38" s="3">
        <f t="shared" si="18"/>
        <v>4.5</v>
      </c>
      <c r="AM38" s="2">
        <v>1</v>
      </c>
      <c r="AN38">
        <v>5</v>
      </c>
      <c r="AO38" s="37">
        <f>LOOKUP(AN38,{1,2,3,4,5},{5,4,3,2,1})</f>
        <v>1</v>
      </c>
      <c r="AP38">
        <v>4</v>
      </c>
      <c r="AQ38" s="37">
        <f>LOOKUP(AP38,{1,2,3,4,5},{5,4,3,2,1})</f>
        <v>2</v>
      </c>
      <c r="AR38">
        <v>4</v>
      </c>
      <c r="AS38" s="37">
        <f>LOOKUP(AR38,{1,2,3,4,5},{5,4,3,2,1})</f>
        <v>2</v>
      </c>
      <c r="AT38">
        <v>5</v>
      </c>
      <c r="AU38" s="37">
        <f>LOOKUP(AT38,{1,2,3,4,5},{5,4,3,2,1})</f>
        <v>1</v>
      </c>
      <c r="AV38">
        <v>3</v>
      </c>
      <c r="AW38" s="37">
        <f>LOOKUP(AV38,{1,2,3,4,5},{5,4,3,2,1})</f>
        <v>3</v>
      </c>
      <c r="AX38">
        <v>4</v>
      </c>
      <c r="AY38" s="37">
        <f>LOOKUP(AX38,{1,2,3,4,5},{5,4,3,2,1})</f>
        <v>2</v>
      </c>
      <c r="AZ38" s="2">
        <f t="shared" si="10"/>
        <v>25</v>
      </c>
      <c r="BA38" s="3">
        <f t="shared" si="8"/>
        <v>4.1669999999999998</v>
      </c>
      <c r="BB38" s="1"/>
      <c r="BC38" s="2">
        <f t="shared" si="11"/>
        <v>4</v>
      </c>
      <c r="BD38">
        <f t="shared" si="12"/>
        <v>10</v>
      </c>
      <c r="BE38">
        <f t="shared" si="13"/>
        <v>11</v>
      </c>
      <c r="BF38">
        <f t="shared" si="14"/>
        <v>5</v>
      </c>
      <c r="BG38">
        <f t="shared" si="15"/>
        <v>13</v>
      </c>
      <c r="BH38">
        <f t="shared" si="16"/>
        <v>9</v>
      </c>
      <c r="BI38" s="2">
        <f t="shared" si="19"/>
        <v>9</v>
      </c>
      <c r="BJ38">
        <f t="shared" si="19"/>
        <v>7</v>
      </c>
      <c r="BK38">
        <f t="shared" si="19"/>
        <v>6</v>
      </c>
      <c r="BL38">
        <f t="shared" si="19"/>
        <v>9</v>
      </c>
      <c r="BM38">
        <f t="shared" si="19"/>
        <v>5</v>
      </c>
      <c r="BN38" s="3">
        <f t="shared" si="19"/>
        <v>7</v>
      </c>
      <c r="BO38" s="1"/>
    </row>
    <row r="39" spans="1:67" x14ac:dyDescent="0.3">
      <c r="A39" s="30">
        <v>40</v>
      </c>
      <c r="B39" s="67"/>
      <c r="C39" s="2">
        <v>1</v>
      </c>
      <c r="D39">
        <v>1</v>
      </c>
      <c r="E39">
        <v>3</v>
      </c>
      <c r="F39">
        <v>3</v>
      </c>
      <c r="G39">
        <v>2</v>
      </c>
      <c r="H39">
        <v>4</v>
      </c>
      <c r="I39">
        <v>2</v>
      </c>
      <c r="J39" s="2">
        <f t="shared" si="20"/>
        <v>15</v>
      </c>
      <c r="K39" s="3">
        <f t="shared" si="1"/>
        <v>2.5</v>
      </c>
      <c r="L39" s="2">
        <v>1</v>
      </c>
      <c r="M39">
        <v>1</v>
      </c>
      <c r="N39">
        <v>4</v>
      </c>
      <c r="O39">
        <v>4</v>
      </c>
      <c r="P39">
        <v>3</v>
      </c>
      <c r="Q39">
        <v>5</v>
      </c>
      <c r="R39">
        <v>4</v>
      </c>
      <c r="S39" s="2">
        <f t="shared" si="2"/>
        <v>21</v>
      </c>
      <c r="T39" s="3">
        <f t="shared" si="3"/>
        <v>3.5</v>
      </c>
      <c r="U39" s="2">
        <v>1</v>
      </c>
      <c r="V39">
        <v>3</v>
      </c>
      <c r="W39">
        <v>3</v>
      </c>
      <c r="X39">
        <v>3</v>
      </c>
      <c r="Y39">
        <v>3</v>
      </c>
      <c r="Z39">
        <v>2</v>
      </c>
      <c r="AA39">
        <v>3</v>
      </c>
      <c r="AB39" s="2">
        <f t="shared" si="4"/>
        <v>17</v>
      </c>
      <c r="AC39" s="3">
        <f t="shared" si="5"/>
        <v>2.8330000000000002</v>
      </c>
      <c r="AD39" s="2">
        <v>1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 s="2">
        <f t="shared" si="17"/>
        <v>24</v>
      </c>
      <c r="AL39" s="3">
        <f t="shared" si="18"/>
        <v>4</v>
      </c>
      <c r="AM39" s="2">
        <v>1</v>
      </c>
      <c r="AN39">
        <v>2</v>
      </c>
      <c r="AO39" s="37">
        <f>LOOKUP(AN39,{1,2,3,4,5},{5,4,3,2,1})</f>
        <v>4</v>
      </c>
      <c r="AP39">
        <v>3</v>
      </c>
      <c r="AQ39" s="37">
        <f>LOOKUP(AP39,{1,2,3,4,5},{5,4,3,2,1})</f>
        <v>3</v>
      </c>
      <c r="AR39">
        <v>3</v>
      </c>
      <c r="AS39" s="37">
        <f>LOOKUP(AR39,{1,2,3,4,5},{5,4,3,2,1})</f>
        <v>3</v>
      </c>
      <c r="AT39">
        <v>4</v>
      </c>
      <c r="AU39" s="37">
        <f>LOOKUP(AT39,{1,2,3,4,5},{5,4,3,2,1})</f>
        <v>2</v>
      </c>
      <c r="AV39">
        <v>3</v>
      </c>
      <c r="AW39" s="37">
        <f>LOOKUP(AV39,{1,2,3,4,5},{5,4,3,2,1})</f>
        <v>3</v>
      </c>
      <c r="AX39">
        <v>3</v>
      </c>
      <c r="AY39" s="37">
        <f>LOOKUP(AX39,{1,2,3,4,5},{5,4,3,2,1})</f>
        <v>3</v>
      </c>
      <c r="AZ39" s="2">
        <f t="shared" si="10"/>
        <v>18</v>
      </c>
      <c r="BA39" s="3">
        <f t="shared" si="8"/>
        <v>3</v>
      </c>
      <c r="BB39" s="1"/>
      <c r="BC39" s="2">
        <f t="shared" si="11"/>
        <v>6</v>
      </c>
      <c r="BD39">
        <f t="shared" si="12"/>
        <v>10</v>
      </c>
      <c r="BE39">
        <f t="shared" si="13"/>
        <v>10</v>
      </c>
      <c r="BF39">
        <f t="shared" si="14"/>
        <v>7</v>
      </c>
      <c r="BG39">
        <f t="shared" si="15"/>
        <v>12</v>
      </c>
      <c r="BH39">
        <f t="shared" si="16"/>
        <v>9</v>
      </c>
      <c r="BI39" s="2">
        <f t="shared" si="19"/>
        <v>7</v>
      </c>
      <c r="BJ39">
        <f t="shared" si="19"/>
        <v>7</v>
      </c>
      <c r="BK39">
        <f t="shared" si="19"/>
        <v>7</v>
      </c>
      <c r="BL39">
        <f t="shared" si="19"/>
        <v>7</v>
      </c>
      <c r="BM39">
        <f t="shared" si="19"/>
        <v>6</v>
      </c>
      <c r="BN39" s="3">
        <f t="shared" si="19"/>
        <v>7</v>
      </c>
      <c r="BO39" s="1"/>
    </row>
    <row r="40" spans="1:67" x14ac:dyDescent="0.3">
      <c r="A40" s="30">
        <v>41</v>
      </c>
      <c r="B40" s="67"/>
      <c r="C40" s="2">
        <v>1</v>
      </c>
      <c r="D40">
        <v>1</v>
      </c>
      <c r="E40">
        <v>3</v>
      </c>
      <c r="F40">
        <v>3</v>
      </c>
      <c r="G40">
        <v>1</v>
      </c>
      <c r="H40">
        <v>4</v>
      </c>
      <c r="I40">
        <v>2</v>
      </c>
      <c r="J40" s="2">
        <f t="shared" si="20"/>
        <v>14</v>
      </c>
      <c r="K40" s="3">
        <f t="shared" si="1"/>
        <v>2.3330000000000002</v>
      </c>
      <c r="L40" s="2">
        <v>1</v>
      </c>
      <c r="M40">
        <v>1</v>
      </c>
      <c r="N40">
        <v>5</v>
      </c>
      <c r="O40">
        <v>4</v>
      </c>
      <c r="P40">
        <v>1</v>
      </c>
      <c r="Q40">
        <v>5</v>
      </c>
      <c r="R40">
        <v>1</v>
      </c>
      <c r="S40" s="2">
        <f t="shared" si="2"/>
        <v>17</v>
      </c>
      <c r="T40" s="3">
        <f t="shared" si="3"/>
        <v>2.8330000000000002</v>
      </c>
      <c r="U40" s="2">
        <v>1</v>
      </c>
      <c r="V40">
        <v>4</v>
      </c>
      <c r="W40">
        <v>3</v>
      </c>
      <c r="X40">
        <v>2</v>
      </c>
      <c r="Y40">
        <v>4</v>
      </c>
      <c r="Z40">
        <v>1</v>
      </c>
      <c r="AA40">
        <v>4</v>
      </c>
      <c r="AB40" s="2">
        <f t="shared" si="4"/>
        <v>18</v>
      </c>
      <c r="AC40" s="3">
        <f t="shared" si="5"/>
        <v>3</v>
      </c>
      <c r="AD40" s="2">
        <v>1</v>
      </c>
      <c r="AE40">
        <v>4</v>
      </c>
      <c r="AF40">
        <v>3</v>
      </c>
      <c r="AG40">
        <v>3</v>
      </c>
      <c r="AH40">
        <v>4</v>
      </c>
      <c r="AI40">
        <v>3</v>
      </c>
      <c r="AJ40">
        <v>4</v>
      </c>
      <c r="AK40" s="2">
        <f t="shared" si="17"/>
        <v>21</v>
      </c>
      <c r="AL40" s="3">
        <f t="shared" si="18"/>
        <v>3.5</v>
      </c>
      <c r="AM40" s="2">
        <v>1</v>
      </c>
      <c r="AN40">
        <v>4</v>
      </c>
      <c r="AO40" s="37">
        <f>LOOKUP(AN40,{1,2,3,4,5},{5,4,3,2,1})</f>
        <v>2</v>
      </c>
      <c r="AP40">
        <v>2</v>
      </c>
      <c r="AQ40" s="37">
        <f>LOOKUP(AP40,{1,2,3,4,5},{5,4,3,2,1})</f>
        <v>4</v>
      </c>
      <c r="AR40">
        <v>2</v>
      </c>
      <c r="AS40" s="37">
        <f>LOOKUP(AR40,{1,2,3,4,5},{5,4,3,2,1})</f>
        <v>4</v>
      </c>
      <c r="AT40">
        <v>4</v>
      </c>
      <c r="AU40" s="37">
        <f>LOOKUP(AT40,{1,2,3,4,5},{5,4,3,2,1})</f>
        <v>2</v>
      </c>
      <c r="AV40">
        <v>2</v>
      </c>
      <c r="AW40" s="37">
        <f>LOOKUP(AV40,{1,2,3,4,5},{5,4,3,2,1})</f>
        <v>4</v>
      </c>
      <c r="AX40">
        <v>4</v>
      </c>
      <c r="AY40" s="37">
        <f>LOOKUP(AX40,{1,2,3,4,5},{5,4,3,2,1})</f>
        <v>2</v>
      </c>
      <c r="AZ40" s="2">
        <f t="shared" si="10"/>
        <v>18</v>
      </c>
      <c r="BA40" s="3">
        <f t="shared" si="8"/>
        <v>3</v>
      </c>
      <c r="BB40" s="1"/>
      <c r="BC40" s="2">
        <f t="shared" si="11"/>
        <v>4</v>
      </c>
      <c r="BD40">
        <f t="shared" si="12"/>
        <v>12</v>
      </c>
      <c r="BE40">
        <f t="shared" si="13"/>
        <v>11</v>
      </c>
      <c r="BF40">
        <f t="shared" si="14"/>
        <v>4</v>
      </c>
      <c r="BG40">
        <f t="shared" si="15"/>
        <v>13</v>
      </c>
      <c r="BH40">
        <f t="shared" si="16"/>
        <v>5</v>
      </c>
      <c r="BI40" s="2">
        <f t="shared" si="19"/>
        <v>8</v>
      </c>
      <c r="BJ40">
        <f t="shared" si="19"/>
        <v>6</v>
      </c>
      <c r="BK40">
        <f t="shared" si="19"/>
        <v>5</v>
      </c>
      <c r="BL40">
        <f t="shared" si="19"/>
        <v>8</v>
      </c>
      <c r="BM40">
        <f t="shared" si="19"/>
        <v>4</v>
      </c>
      <c r="BN40" s="3">
        <f t="shared" si="19"/>
        <v>8</v>
      </c>
      <c r="BO40" s="1"/>
    </row>
    <row r="41" spans="1:67" x14ac:dyDescent="0.3">
      <c r="A41" s="30">
        <v>42</v>
      </c>
      <c r="B41" s="67"/>
      <c r="C41" s="2">
        <v>1</v>
      </c>
      <c r="D41">
        <v>2</v>
      </c>
      <c r="E41">
        <v>4</v>
      </c>
      <c r="F41">
        <v>3</v>
      </c>
      <c r="G41">
        <v>1</v>
      </c>
      <c r="H41">
        <v>5</v>
      </c>
      <c r="I41">
        <v>3</v>
      </c>
      <c r="J41" s="2">
        <f t="shared" si="20"/>
        <v>18</v>
      </c>
      <c r="K41" s="3">
        <f t="shared" si="1"/>
        <v>3</v>
      </c>
      <c r="L41" s="2">
        <v>1</v>
      </c>
      <c r="M41">
        <v>3</v>
      </c>
      <c r="N41">
        <v>4</v>
      </c>
      <c r="O41">
        <v>4</v>
      </c>
      <c r="P41">
        <v>1</v>
      </c>
      <c r="Q41">
        <v>5</v>
      </c>
      <c r="R41">
        <v>4</v>
      </c>
      <c r="S41" s="2">
        <f t="shared" si="2"/>
        <v>21</v>
      </c>
      <c r="T41" s="3">
        <f t="shared" si="3"/>
        <v>3.5</v>
      </c>
      <c r="U41" s="2">
        <v>1</v>
      </c>
      <c r="V41">
        <v>3</v>
      </c>
      <c r="W41">
        <v>4</v>
      </c>
      <c r="X41">
        <v>1</v>
      </c>
      <c r="Y41">
        <v>5</v>
      </c>
      <c r="Z41">
        <v>1</v>
      </c>
      <c r="AA41">
        <v>3</v>
      </c>
      <c r="AB41" s="2">
        <f t="shared" si="4"/>
        <v>17</v>
      </c>
      <c r="AC41" s="3">
        <f t="shared" si="5"/>
        <v>2.8330000000000002</v>
      </c>
      <c r="AD41" s="2">
        <v>1</v>
      </c>
      <c r="AE41">
        <v>4</v>
      </c>
      <c r="AF41">
        <v>4</v>
      </c>
      <c r="AG41">
        <v>2</v>
      </c>
      <c r="AH41">
        <v>1</v>
      </c>
      <c r="AI41">
        <v>4</v>
      </c>
      <c r="AJ41">
        <v>3</v>
      </c>
      <c r="AK41" s="2">
        <f t="shared" si="17"/>
        <v>18</v>
      </c>
      <c r="AL41" s="3">
        <f t="shared" si="18"/>
        <v>3</v>
      </c>
      <c r="AM41" s="2">
        <v>1</v>
      </c>
      <c r="AN41">
        <v>2</v>
      </c>
      <c r="AO41" s="37">
        <f>LOOKUP(AN41,{1,2,3,4,5},{5,4,3,2,1})</f>
        <v>4</v>
      </c>
      <c r="AP41">
        <v>1</v>
      </c>
      <c r="AQ41" s="37">
        <f>LOOKUP(AP41,{1,2,3,4,5},{5,4,3,2,1})</f>
        <v>5</v>
      </c>
      <c r="AR41">
        <v>3</v>
      </c>
      <c r="AS41" s="37">
        <f>LOOKUP(AR41,{1,2,3,4,5},{5,4,3,2,1})</f>
        <v>3</v>
      </c>
      <c r="AT41">
        <v>5</v>
      </c>
      <c r="AU41" s="37">
        <f>LOOKUP(AT41,{1,2,3,4,5},{5,4,3,2,1})</f>
        <v>1</v>
      </c>
      <c r="AV41">
        <v>1</v>
      </c>
      <c r="AW41" s="37">
        <f>LOOKUP(AV41,{1,2,3,4,5},{5,4,3,2,1})</f>
        <v>5</v>
      </c>
      <c r="AX41">
        <v>1</v>
      </c>
      <c r="AY41" s="37">
        <f>LOOKUP(AX41,{1,2,3,4,5},{5,4,3,2,1})</f>
        <v>5</v>
      </c>
      <c r="AZ41" s="2">
        <f t="shared" si="10"/>
        <v>13</v>
      </c>
      <c r="BA41" s="3">
        <f t="shared" si="8"/>
        <v>2.1669999999999998</v>
      </c>
      <c r="BB41" s="1"/>
      <c r="BC41" s="2">
        <f t="shared" si="11"/>
        <v>9</v>
      </c>
      <c r="BD41">
        <f t="shared" si="12"/>
        <v>13</v>
      </c>
      <c r="BE41">
        <f t="shared" si="13"/>
        <v>10</v>
      </c>
      <c r="BF41">
        <f t="shared" si="14"/>
        <v>3</v>
      </c>
      <c r="BG41">
        <f t="shared" si="15"/>
        <v>15</v>
      </c>
      <c r="BH41">
        <f t="shared" si="16"/>
        <v>12</v>
      </c>
      <c r="BI41" s="2">
        <f t="shared" si="19"/>
        <v>7</v>
      </c>
      <c r="BJ41">
        <f t="shared" si="19"/>
        <v>8</v>
      </c>
      <c r="BK41">
        <f t="shared" si="19"/>
        <v>3</v>
      </c>
      <c r="BL41">
        <f t="shared" si="19"/>
        <v>6</v>
      </c>
      <c r="BM41">
        <f t="shared" si="19"/>
        <v>5</v>
      </c>
      <c r="BN41" s="3">
        <f t="shared" si="19"/>
        <v>6</v>
      </c>
      <c r="BO41" s="1"/>
    </row>
    <row r="42" spans="1:67" x14ac:dyDescent="0.3">
      <c r="A42" s="30">
        <v>43</v>
      </c>
      <c r="B42" s="67"/>
      <c r="C42" s="2">
        <v>1</v>
      </c>
      <c r="D42">
        <v>1</v>
      </c>
      <c r="E42">
        <v>4</v>
      </c>
      <c r="F42">
        <v>5</v>
      </c>
      <c r="G42">
        <v>2</v>
      </c>
      <c r="H42">
        <v>5</v>
      </c>
      <c r="I42">
        <v>3</v>
      </c>
      <c r="J42" s="2">
        <f t="shared" si="20"/>
        <v>20</v>
      </c>
      <c r="K42" s="3">
        <f t="shared" si="1"/>
        <v>3.3330000000000002</v>
      </c>
      <c r="L42" s="2">
        <v>1</v>
      </c>
      <c r="M42">
        <v>1</v>
      </c>
      <c r="N42">
        <v>5</v>
      </c>
      <c r="O42">
        <v>3</v>
      </c>
      <c r="P42">
        <v>3</v>
      </c>
      <c r="Q42">
        <v>5</v>
      </c>
      <c r="R42">
        <v>4</v>
      </c>
      <c r="S42" s="2">
        <f t="shared" si="2"/>
        <v>21</v>
      </c>
      <c r="T42" s="3">
        <f t="shared" si="3"/>
        <v>3.5</v>
      </c>
      <c r="U42" s="2">
        <v>1</v>
      </c>
      <c r="V42">
        <v>2</v>
      </c>
      <c r="W42">
        <v>3</v>
      </c>
      <c r="X42">
        <v>3</v>
      </c>
      <c r="Y42">
        <v>5</v>
      </c>
      <c r="Z42">
        <v>1</v>
      </c>
      <c r="AA42">
        <v>3</v>
      </c>
      <c r="AB42" s="2">
        <f t="shared" si="4"/>
        <v>17</v>
      </c>
      <c r="AC42" s="3">
        <f t="shared" si="5"/>
        <v>2.8330000000000002</v>
      </c>
      <c r="AD42" s="2">
        <v>1</v>
      </c>
      <c r="AE42">
        <v>3</v>
      </c>
      <c r="AF42">
        <v>4</v>
      </c>
      <c r="AG42">
        <v>4</v>
      </c>
      <c r="AH42">
        <v>4</v>
      </c>
      <c r="AI42">
        <v>2</v>
      </c>
      <c r="AJ42">
        <v>3</v>
      </c>
      <c r="AK42" s="2">
        <f t="shared" si="17"/>
        <v>20</v>
      </c>
      <c r="AL42" s="3">
        <f t="shared" si="18"/>
        <v>3.3330000000000002</v>
      </c>
      <c r="AM42" s="2">
        <v>1</v>
      </c>
      <c r="AN42">
        <v>5</v>
      </c>
      <c r="AO42" s="37">
        <f>LOOKUP(AN42,{1,2,3,4,5},{5,4,3,2,1})</f>
        <v>1</v>
      </c>
      <c r="AP42">
        <v>2</v>
      </c>
      <c r="AQ42" s="37">
        <f>LOOKUP(AP42,{1,2,3,4,5},{5,4,3,2,1})</f>
        <v>4</v>
      </c>
      <c r="AR42">
        <v>4</v>
      </c>
      <c r="AS42" s="37">
        <f>LOOKUP(AR42,{1,2,3,4,5},{5,4,3,2,1})</f>
        <v>2</v>
      </c>
      <c r="AT42">
        <v>3</v>
      </c>
      <c r="AU42" s="37">
        <f>LOOKUP(AT42,{1,2,3,4,5},{5,4,3,2,1})</f>
        <v>3</v>
      </c>
      <c r="AV42">
        <v>2</v>
      </c>
      <c r="AW42" s="37">
        <f>LOOKUP(AV42,{1,2,3,4,5},{5,4,3,2,1})</f>
        <v>4</v>
      </c>
      <c r="AX42">
        <v>2</v>
      </c>
      <c r="AY42" s="37">
        <f>LOOKUP(AX42,{1,2,3,4,5},{5,4,3,2,1})</f>
        <v>4</v>
      </c>
      <c r="AZ42" s="2">
        <f t="shared" si="10"/>
        <v>18</v>
      </c>
      <c r="BA42" s="3">
        <f t="shared" si="8"/>
        <v>3</v>
      </c>
      <c r="BB42" s="1"/>
      <c r="BC42" s="2">
        <f t="shared" si="11"/>
        <v>3</v>
      </c>
      <c r="BD42">
        <f t="shared" si="12"/>
        <v>13</v>
      </c>
      <c r="BE42">
        <f t="shared" si="13"/>
        <v>10</v>
      </c>
      <c r="BF42">
        <f t="shared" si="14"/>
        <v>8</v>
      </c>
      <c r="BG42">
        <f t="shared" si="15"/>
        <v>14</v>
      </c>
      <c r="BH42">
        <f t="shared" si="16"/>
        <v>11</v>
      </c>
      <c r="BI42" s="2">
        <f t="shared" si="19"/>
        <v>5</v>
      </c>
      <c r="BJ42">
        <f t="shared" si="19"/>
        <v>7</v>
      </c>
      <c r="BK42">
        <f t="shared" si="19"/>
        <v>7</v>
      </c>
      <c r="BL42">
        <f t="shared" si="19"/>
        <v>9</v>
      </c>
      <c r="BM42">
        <f t="shared" si="19"/>
        <v>3</v>
      </c>
      <c r="BN42" s="3">
        <f t="shared" si="19"/>
        <v>6</v>
      </c>
      <c r="BO42" s="1"/>
    </row>
    <row r="43" spans="1:67" x14ac:dyDescent="0.3">
      <c r="A43" s="30">
        <v>44</v>
      </c>
      <c r="B43" s="67"/>
      <c r="C43" s="2">
        <v>1</v>
      </c>
      <c r="D43">
        <v>2</v>
      </c>
      <c r="E43">
        <v>4</v>
      </c>
      <c r="F43">
        <v>4</v>
      </c>
      <c r="G43">
        <v>2</v>
      </c>
      <c r="H43">
        <v>5</v>
      </c>
      <c r="I43">
        <v>3</v>
      </c>
      <c r="J43" s="2">
        <f t="shared" si="20"/>
        <v>20</v>
      </c>
      <c r="K43" s="3">
        <f t="shared" si="1"/>
        <v>3.3330000000000002</v>
      </c>
      <c r="L43" s="2">
        <v>1</v>
      </c>
      <c r="M43">
        <v>2</v>
      </c>
      <c r="N43">
        <v>5</v>
      </c>
      <c r="O43">
        <v>4</v>
      </c>
      <c r="P43">
        <v>3</v>
      </c>
      <c r="Q43">
        <v>5</v>
      </c>
      <c r="R43">
        <v>4</v>
      </c>
      <c r="S43" s="2">
        <f t="shared" si="2"/>
        <v>23</v>
      </c>
      <c r="T43" s="3">
        <f t="shared" si="3"/>
        <v>3.8330000000000002</v>
      </c>
      <c r="U43" s="2">
        <v>1</v>
      </c>
      <c r="V43">
        <v>4</v>
      </c>
      <c r="W43">
        <v>3</v>
      </c>
      <c r="X43">
        <v>2</v>
      </c>
      <c r="Y43">
        <v>4</v>
      </c>
      <c r="Z43">
        <v>1</v>
      </c>
      <c r="AA43">
        <v>3</v>
      </c>
      <c r="AB43" s="2">
        <f t="shared" si="4"/>
        <v>17</v>
      </c>
      <c r="AC43" s="3">
        <f t="shared" si="5"/>
        <v>2.8330000000000002</v>
      </c>
      <c r="AD43" s="2">
        <v>1</v>
      </c>
      <c r="AE43">
        <v>4</v>
      </c>
      <c r="AF43">
        <v>5</v>
      </c>
      <c r="AG43">
        <v>4</v>
      </c>
      <c r="AH43">
        <v>3</v>
      </c>
      <c r="AI43">
        <v>5</v>
      </c>
      <c r="AJ43">
        <v>4</v>
      </c>
      <c r="AK43" s="2">
        <f t="shared" si="17"/>
        <v>25</v>
      </c>
      <c r="AL43" s="3">
        <f t="shared" si="18"/>
        <v>4.1669999999999998</v>
      </c>
      <c r="AM43" s="2">
        <v>1</v>
      </c>
      <c r="AN43">
        <v>4</v>
      </c>
      <c r="AO43" s="37">
        <f>LOOKUP(AN43,{1,2,3,4,5},{5,4,3,2,1})</f>
        <v>2</v>
      </c>
      <c r="AP43">
        <v>3</v>
      </c>
      <c r="AQ43" s="37">
        <f>LOOKUP(AP43,{1,2,3,4,5},{5,4,3,2,1})</f>
        <v>3</v>
      </c>
      <c r="AR43">
        <v>3</v>
      </c>
      <c r="AS43" s="37">
        <f>LOOKUP(AR43,{1,2,3,4,5},{5,4,3,2,1})</f>
        <v>3</v>
      </c>
      <c r="AT43">
        <v>4</v>
      </c>
      <c r="AU43" s="37">
        <f>LOOKUP(AT43,{1,2,3,4,5},{5,4,3,2,1})</f>
        <v>2</v>
      </c>
      <c r="AV43">
        <v>2</v>
      </c>
      <c r="AW43" s="37">
        <f>LOOKUP(AV43,{1,2,3,4,5},{5,4,3,2,1})</f>
        <v>4</v>
      </c>
      <c r="AX43">
        <v>4</v>
      </c>
      <c r="AY43" s="37">
        <f>LOOKUP(AX43,{1,2,3,4,5},{5,4,3,2,1})</f>
        <v>2</v>
      </c>
      <c r="AZ43" s="2">
        <f t="shared" si="10"/>
        <v>20</v>
      </c>
      <c r="BA43" s="3">
        <f t="shared" si="8"/>
        <v>3.3330000000000002</v>
      </c>
      <c r="BB43" s="1"/>
      <c r="BC43" s="2">
        <f t="shared" si="11"/>
        <v>6</v>
      </c>
      <c r="BD43">
        <f t="shared" si="12"/>
        <v>12</v>
      </c>
      <c r="BE43">
        <f t="shared" si="13"/>
        <v>11</v>
      </c>
      <c r="BF43">
        <f t="shared" si="14"/>
        <v>7</v>
      </c>
      <c r="BG43">
        <f t="shared" si="15"/>
        <v>14</v>
      </c>
      <c r="BH43">
        <f t="shared" si="16"/>
        <v>9</v>
      </c>
      <c r="BI43" s="2">
        <f t="shared" si="19"/>
        <v>8</v>
      </c>
      <c r="BJ43">
        <f t="shared" si="19"/>
        <v>8</v>
      </c>
      <c r="BK43">
        <f t="shared" si="19"/>
        <v>6</v>
      </c>
      <c r="BL43">
        <f t="shared" si="19"/>
        <v>7</v>
      </c>
      <c r="BM43">
        <f t="shared" si="19"/>
        <v>6</v>
      </c>
      <c r="BN43" s="3">
        <f t="shared" si="19"/>
        <v>7</v>
      </c>
      <c r="BO43" s="1"/>
    </row>
    <row r="44" spans="1:67" x14ac:dyDescent="0.3">
      <c r="A44" s="30">
        <v>45</v>
      </c>
      <c r="B44" s="67"/>
      <c r="C44" s="2">
        <v>1</v>
      </c>
      <c r="D44">
        <v>1</v>
      </c>
      <c r="E44">
        <v>4</v>
      </c>
      <c r="F44">
        <v>3</v>
      </c>
      <c r="G44">
        <v>2</v>
      </c>
      <c r="H44">
        <v>5</v>
      </c>
      <c r="I44">
        <v>2</v>
      </c>
      <c r="J44" s="2">
        <f t="shared" si="20"/>
        <v>17</v>
      </c>
      <c r="K44" s="3">
        <f t="shared" si="1"/>
        <v>2.8330000000000002</v>
      </c>
      <c r="L44" s="2">
        <v>1</v>
      </c>
      <c r="M44">
        <v>2</v>
      </c>
      <c r="N44">
        <v>5</v>
      </c>
      <c r="O44">
        <v>4</v>
      </c>
      <c r="P44">
        <v>2</v>
      </c>
      <c r="Q44">
        <v>5</v>
      </c>
      <c r="R44">
        <v>4</v>
      </c>
      <c r="S44" s="2">
        <f t="shared" si="2"/>
        <v>22</v>
      </c>
      <c r="T44" s="3">
        <f t="shared" si="3"/>
        <v>3.6669999999999998</v>
      </c>
      <c r="U44" s="2">
        <v>1</v>
      </c>
      <c r="V44">
        <v>5</v>
      </c>
      <c r="W44">
        <v>3</v>
      </c>
      <c r="X44">
        <v>3</v>
      </c>
      <c r="Y44">
        <v>5</v>
      </c>
      <c r="Z44">
        <v>1</v>
      </c>
      <c r="AA44">
        <v>4</v>
      </c>
      <c r="AB44" s="2">
        <f t="shared" si="4"/>
        <v>21</v>
      </c>
      <c r="AC44" s="3">
        <f t="shared" si="5"/>
        <v>3.5</v>
      </c>
      <c r="AD44" s="2">
        <v>1</v>
      </c>
      <c r="AE44">
        <v>5</v>
      </c>
      <c r="AF44">
        <v>4</v>
      </c>
      <c r="AG44">
        <v>3</v>
      </c>
      <c r="AH44">
        <v>5</v>
      </c>
      <c r="AI44">
        <v>3</v>
      </c>
      <c r="AJ44">
        <v>5</v>
      </c>
      <c r="AK44" s="2">
        <f t="shared" si="17"/>
        <v>25</v>
      </c>
      <c r="AL44" s="3">
        <f t="shared" si="18"/>
        <v>4.1669999999999998</v>
      </c>
      <c r="AM44" s="2">
        <v>1</v>
      </c>
      <c r="AN44">
        <v>5</v>
      </c>
      <c r="AO44" s="37">
        <f>LOOKUP(AN44,{1,2,3,4,5},{5,4,3,2,1})</f>
        <v>1</v>
      </c>
      <c r="AP44">
        <v>3</v>
      </c>
      <c r="AQ44" s="37">
        <f>LOOKUP(AP44,{1,2,3,4,5},{5,4,3,2,1})</f>
        <v>3</v>
      </c>
      <c r="AR44">
        <v>3</v>
      </c>
      <c r="AS44" s="37">
        <f>LOOKUP(AR44,{1,2,3,4,5},{5,4,3,2,1})</f>
        <v>3</v>
      </c>
      <c r="AT44">
        <v>5</v>
      </c>
      <c r="AU44" s="37">
        <f>LOOKUP(AT44,{1,2,3,4,5},{5,4,3,2,1})</f>
        <v>1</v>
      </c>
      <c r="AV44">
        <v>3</v>
      </c>
      <c r="AW44" s="37">
        <f>LOOKUP(AV44,{1,2,3,4,5},{5,4,3,2,1})</f>
        <v>3</v>
      </c>
      <c r="AX44">
        <v>4</v>
      </c>
      <c r="AY44" s="37">
        <f>LOOKUP(AX44,{1,2,3,4,5},{5,4,3,2,1})</f>
        <v>2</v>
      </c>
      <c r="AZ44" s="2">
        <f t="shared" si="10"/>
        <v>23</v>
      </c>
      <c r="BA44" s="3">
        <f t="shared" si="8"/>
        <v>3.8330000000000002</v>
      </c>
      <c r="BB44" s="1"/>
      <c r="BC44" s="2">
        <f t="shared" si="11"/>
        <v>4</v>
      </c>
      <c r="BD44">
        <f t="shared" si="12"/>
        <v>12</v>
      </c>
      <c r="BE44">
        <f t="shared" si="13"/>
        <v>10</v>
      </c>
      <c r="BF44">
        <f t="shared" si="14"/>
        <v>5</v>
      </c>
      <c r="BG44">
        <f t="shared" si="15"/>
        <v>13</v>
      </c>
      <c r="BH44">
        <f t="shared" si="16"/>
        <v>8</v>
      </c>
      <c r="BI44" s="2">
        <f t="shared" si="19"/>
        <v>10</v>
      </c>
      <c r="BJ44">
        <f t="shared" si="19"/>
        <v>7</v>
      </c>
      <c r="BK44">
        <f t="shared" si="19"/>
        <v>6</v>
      </c>
      <c r="BL44">
        <f t="shared" si="19"/>
        <v>10</v>
      </c>
      <c r="BM44">
        <f t="shared" si="19"/>
        <v>4</v>
      </c>
      <c r="BN44" s="3">
        <f t="shared" si="19"/>
        <v>9</v>
      </c>
      <c r="BO44" s="1"/>
    </row>
    <row r="45" spans="1:67" x14ac:dyDescent="0.3">
      <c r="A45" s="30">
        <v>46</v>
      </c>
      <c r="B45" s="67"/>
      <c r="C45" s="2">
        <v>1</v>
      </c>
      <c r="D45">
        <v>3</v>
      </c>
      <c r="E45">
        <v>4</v>
      </c>
      <c r="F45">
        <v>4</v>
      </c>
      <c r="G45">
        <v>1</v>
      </c>
      <c r="H45">
        <v>5</v>
      </c>
      <c r="I45">
        <v>3</v>
      </c>
      <c r="J45" s="2">
        <f t="shared" si="20"/>
        <v>20</v>
      </c>
      <c r="K45" s="3">
        <f t="shared" si="1"/>
        <v>3.3330000000000002</v>
      </c>
      <c r="L45" s="2">
        <v>1</v>
      </c>
      <c r="M45">
        <v>3</v>
      </c>
      <c r="N45">
        <v>4</v>
      </c>
      <c r="O45">
        <v>4</v>
      </c>
      <c r="P45">
        <v>2</v>
      </c>
      <c r="Q45">
        <v>5</v>
      </c>
      <c r="R45">
        <v>4</v>
      </c>
      <c r="S45" s="2">
        <f t="shared" si="2"/>
        <v>22</v>
      </c>
      <c r="T45" s="3">
        <f t="shared" si="3"/>
        <v>3.6669999999999998</v>
      </c>
      <c r="U45" s="2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 s="2">
        <f t="shared" si="4"/>
        <v>12</v>
      </c>
      <c r="AC45" s="3">
        <f t="shared" si="5"/>
        <v>2</v>
      </c>
      <c r="AD45" s="2">
        <v>1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 s="2">
        <f t="shared" si="17"/>
        <v>24</v>
      </c>
      <c r="AL45" s="3">
        <f t="shared" si="18"/>
        <v>4</v>
      </c>
      <c r="AM45" s="2">
        <v>1</v>
      </c>
      <c r="AN45">
        <v>4</v>
      </c>
      <c r="AO45" s="37">
        <f>LOOKUP(AN45,{1,2,3,4,5},{5,4,3,2,1})</f>
        <v>2</v>
      </c>
      <c r="AP45">
        <v>4</v>
      </c>
      <c r="AQ45" s="37">
        <f>LOOKUP(AP45,{1,2,3,4,5},{5,4,3,2,1})</f>
        <v>2</v>
      </c>
      <c r="AR45">
        <v>4</v>
      </c>
      <c r="AS45" s="37">
        <f>LOOKUP(AR45,{1,2,3,4,5},{5,4,3,2,1})</f>
        <v>2</v>
      </c>
      <c r="AT45">
        <v>4</v>
      </c>
      <c r="AU45" s="37">
        <f>LOOKUP(AT45,{1,2,3,4,5},{5,4,3,2,1})</f>
        <v>2</v>
      </c>
      <c r="AV45">
        <v>3</v>
      </c>
      <c r="AW45" s="37">
        <f>LOOKUP(AV45,{1,2,3,4,5},{5,4,3,2,1})</f>
        <v>3</v>
      </c>
      <c r="AX45">
        <v>4</v>
      </c>
      <c r="AY45" s="37">
        <f>LOOKUP(AX45,{1,2,3,4,5},{5,4,3,2,1})</f>
        <v>2</v>
      </c>
      <c r="AZ45" s="2">
        <f t="shared" si="10"/>
        <v>23</v>
      </c>
      <c r="BA45" s="3">
        <f t="shared" si="8"/>
        <v>3.8330000000000002</v>
      </c>
      <c r="BB45" s="1"/>
      <c r="BC45" s="2">
        <f t="shared" si="11"/>
        <v>8</v>
      </c>
      <c r="BD45">
        <f t="shared" si="12"/>
        <v>10</v>
      </c>
      <c r="BE45">
        <f t="shared" si="13"/>
        <v>10</v>
      </c>
      <c r="BF45">
        <f t="shared" si="14"/>
        <v>5</v>
      </c>
      <c r="BG45">
        <f t="shared" si="15"/>
        <v>13</v>
      </c>
      <c r="BH45">
        <f t="shared" si="16"/>
        <v>9</v>
      </c>
      <c r="BI45" s="2">
        <f t="shared" si="19"/>
        <v>6</v>
      </c>
      <c r="BJ45">
        <f t="shared" si="19"/>
        <v>6</v>
      </c>
      <c r="BK45">
        <f t="shared" si="19"/>
        <v>6</v>
      </c>
      <c r="BL45">
        <f t="shared" si="19"/>
        <v>6</v>
      </c>
      <c r="BM45">
        <f t="shared" si="19"/>
        <v>6</v>
      </c>
      <c r="BN45" s="3">
        <f t="shared" si="19"/>
        <v>6</v>
      </c>
      <c r="BO45" s="1"/>
    </row>
    <row r="46" spans="1:67" x14ac:dyDescent="0.3">
      <c r="A46" s="30">
        <v>47</v>
      </c>
      <c r="B46" s="67"/>
      <c r="C46" s="2">
        <v>1</v>
      </c>
      <c r="D46">
        <v>1</v>
      </c>
      <c r="E46">
        <v>3</v>
      </c>
      <c r="F46">
        <v>4</v>
      </c>
      <c r="G46">
        <v>1</v>
      </c>
      <c r="H46">
        <v>5</v>
      </c>
      <c r="I46">
        <v>3</v>
      </c>
      <c r="J46" s="2">
        <f t="shared" si="20"/>
        <v>17</v>
      </c>
      <c r="K46" s="3">
        <f t="shared" si="1"/>
        <v>2.8330000000000002</v>
      </c>
      <c r="L46" s="2">
        <v>1</v>
      </c>
      <c r="M46">
        <v>1</v>
      </c>
      <c r="N46">
        <v>4</v>
      </c>
      <c r="O46">
        <v>5</v>
      </c>
      <c r="P46">
        <v>4</v>
      </c>
      <c r="Q46">
        <v>5</v>
      </c>
      <c r="R46">
        <v>3</v>
      </c>
      <c r="S46" s="2">
        <f t="shared" si="2"/>
        <v>22</v>
      </c>
      <c r="T46" s="3">
        <f t="shared" si="3"/>
        <v>3.6669999999999998</v>
      </c>
      <c r="U46" s="2">
        <v>1</v>
      </c>
      <c r="V46">
        <v>4</v>
      </c>
      <c r="W46">
        <v>3</v>
      </c>
      <c r="X46">
        <v>1</v>
      </c>
      <c r="Y46">
        <v>4</v>
      </c>
      <c r="Z46">
        <v>1</v>
      </c>
      <c r="AA46">
        <v>2</v>
      </c>
      <c r="AB46" s="2">
        <f t="shared" si="4"/>
        <v>15</v>
      </c>
      <c r="AC46" s="3">
        <f t="shared" si="5"/>
        <v>2.5</v>
      </c>
      <c r="AD46" s="2">
        <v>1</v>
      </c>
      <c r="AE46">
        <v>5</v>
      </c>
      <c r="AF46">
        <v>5</v>
      </c>
      <c r="AG46">
        <v>1</v>
      </c>
      <c r="AH46">
        <v>4</v>
      </c>
      <c r="AI46">
        <v>4</v>
      </c>
      <c r="AJ46">
        <v>5</v>
      </c>
      <c r="AK46" s="2">
        <f t="shared" si="17"/>
        <v>24</v>
      </c>
      <c r="AL46" s="3">
        <f t="shared" si="18"/>
        <v>4</v>
      </c>
      <c r="AM46" s="2">
        <v>1</v>
      </c>
      <c r="AN46">
        <v>5</v>
      </c>
      <c r="AO46" s="37">
        <f>LOOKUP(AN46,{1,2,3,4,5},{5,4,3,2,1})</f>
        <v>1</v>
      </c>
      <c r="AP46">
        <v>5</v>
      </c>
      <c r="AQ46" s="37">
        <f>LOOKUP(AP46,{1,2,3,4,5},{5,4,3,2,1})</f>
        <v>1</v>
      </c>
      <c r="AR46">
        <v>1</v>
      </c>
      <c r="AS46" s="37">
        <f>LOOKUP(AR46,{1,2,3,4,5},{5,4,3,2,1})</f>
        <v>5</v>
      </c>
      <c r="AT46">
        <v>2</v>
      </c>
      <c r="AU46" s="37">
        <f>LOOKUP(AT46,{1,2,3,4,5},{5,4,3,2,1})</f>
        <v>4</v>
      </c>
      <c r="AV46">
        <v>1</v>
      </c>
      <c r="AW46" s="37">
        <f>LOOKUP(AV46,{1,2,3,4,5},{5,4,3,2,1})</f>
        <v>5</v>
      </c>
      <c r="AX46">
        <v>4</v>
      </c>
      <c r="AY46" s="37">
        <f>LOOKUP(AX46,{1,2,3,4,5},{5,4,3,2,1})</f>
        <v>2</v>
      </c>
      <c r="AZ46" s="2">
        <f t="shared" si="10"/>
        <v>18</v>
      </c>
      <c r="BA46" s="3">
        <f t="shared" si="8"/>
        <v>3</v>
      </c>
      <c r="BB46" s="1"/>
      <c r="BC46" s="2">
        <f t="shared" si="11"/>
        <v>3</v>
      </c>
      <c r="BD46">
        <f t="shared" si="12"/>
        <v>8</v>
      </c>
      <c r="BE46">
        <f t="shared" si="13"/>
        <v>14</v>
      </c>
      <c r="BF46">
        <f t="shared" si="14"/>
        <v>9</v>
      </c>
      <c r="BG46">
        <f t="shared" si="15"/>
        <v>15</v>
      </c>
      <c r="BH46">
        <f t="shared" si="16"/>
        <v>8</v>
      </c>
      <c r="BI46" s="2">
        <f t="shared" si="19"/>
        <v>9</v>
      </c>
      <c r="BJ46">
        <f t="shared" si="19"/>
        <v>8</v>
      </c>
      <c r="BK46">
        <f t="shared" si="19"/>
        <v>2</v>
      </c>
      <c r="BL46">
        <f t="shared" si="19"/>
        <v>8</v>
      </c>
      <c r="BM46">
        <f t="shared" si="19"/>
        <v>5</v>
      </c>
      <c r="BN46" s="3">
        <f t="shared" si="19"/>
        <v>7</v>
      </c>
      <c r="BO46" s="1"/>
    </row>
    <row r="47" spans="1:67" x14ac:dyDescent="0.3">
      <c r="A47" s="30">
        <v>48</v>
      </c>
      <c r="B47" s="67"/>
      <c r="C47" s="2">
        <v>1</v>
      </c>
      <c r="D47">
        <v>1</v>
      </c>
      <c r="E47">
        <v>4</v>
      </c>
      <c r="F47">
        <v>3</v>
      </c>
      <c r="G47">
        <v>1</v>
      </c>
      <c r="H47">
        <v>5</v>
      </c>
      <c r="I47">
        <v>2</v>
      </c>
      <c r="J47" s="2">
        <f t="shared" si="20"/>
        <v>16</v>
      </c>
      <c r="K47" s="3">
        <f t="shared" si="1"/>
        <v>2.6669999999999998</v>
      </c>
      <c r="L47" s="2">
        <v>1</v>
      </c>
      <c r="M47">
        <v>2</v>
      </c>
      <c r="N47">
        <v>5</v>
      </c>
      <c r="O47">
        <v>3</v>
      </c>
      <c r="P47">
        <v>2</v>
      </c>
      <c r="Q47">
        <v>5</v>
      </c>
      <c r="R47">
        <v>4</v>
      </c>
      <c r="S47" s="2">
        <f t="shared" si="2"/>
        <v>21</v>
      </c>
      <c r="T47" s="3">
        <f t="shared" si="3"/>
        <v>3.5</v>
      </c>
      <c r="U47" s="2">
        <v>1</v>
      </c>
      <c r="V47">
        <v>1</v>
      </c>
      <c r="W47">
        <v>3</v>
      </c>
      <c r="X47">
        <v>3</v>
      </c>
      <c r="Y47">
        <v>2</v>
      </c>
      <c r="Z47">
        <v>2</v>
      </c>
      <c r="AA47">
        <v>4</v>
      </c>
      <c r="AB47" s="2">
        <f t="shared" si="4"/>
        <v>15</v>
      </c>
      <c r="AC47" s="3">
        <f t="shared" si="5"/>
        <v>2.5</v>
      </c>
      <c r="AD47" s="2">
        <v>1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 s="2">
        <f t="shared" si="17"/>
        <v>24</v>
      </c>
      <c r="AL47" s="3">
        <f t="shared" si="18"/>
        <v>4</v>
      </c>
      <c r="AM47" s="2">
        <v>1</v>
      </c>
      <c r="AN47">
        <v>5</v>
      </c>
      <c r="AO47" s="37">
        <f>LOOKUP(AN47,{1,2,3,4,5},{5,4,3,2,1})</f>
        <v>1</v>
      </c>
      <c r="AP47">
        <v>2</v>
      </c>
      <c r="AQ47" s="37">
        <f>LOOKUP(AP47,{1,2,3,4,5},{5,4,3,2,1})</f>
        <v>4</v>
      </c>
      <c r="AR47">
        <v>4</v>
      </c>
      <c r="AS47" s="37">
        <f>LOOKUP(AR47,{1,2,3,4,5},{5,4,3,2,1})</f>
        <v>2</v>
      </c>
      <c r="AT47">
        <v>5</v>
      </c>
      <c r="AU47" s="37">
        <f>LOOKUP(AT47,{1,2,3,4,5},{5,4,3,2,1})</f>
        <v>1</v>
      </c>
      <c r="AV47">
        <v>2</v>
      </c>
      <c r="AW47" s="37">
        <f>LOOKUP(AV47,{1,2,3,4,5},{5,4,3,2,1})</f>
        <v>4</v>
      </c>
      <c r="AX47">
        <v>3</v>
      </c>
      <c r="AY47" s="37">
        <f>LOOKUP(AX47,{1,2,3,4,5},{5,4,3,2,1})</f>
        <v>3</v>
      </c>
      <c r="AZ47" s="2">
        <f t="shared" si="10"/>
        <v>21</v>
      </c>
      <c r="BA47" s="3">
        <f t="shared" si="8"/>
        <v>3.5</v>
      </c>
      <c r="BB47" s="1"/>
      <c r="BC47" s="2">
        <f t="shared" si="11"/>
        <v>4</v>
      </c>
      <c r="BD47">
        <f t="shared" si="12"/>
        <v>13</v>
      </c>
      <c r="BE47">
        <f t="shared" si="13"/>
        <v>8</v>
      </c>
      <c r="BF47">
        <f t="shared" si="14"/>
        <v>4</v>
      </c>
      <c r="BG47">
        <f t="shared" si="15"/>
        <v>14</v>
      </c>
      <c r="BH47">
        <f t="shared" si="16"/>
        <v>9</v>
      </c>
      <c r="BI47" s="2">
        <f t="shared" si="19"/>
        <v>5</v>
      </c>
      <c r="BJ47">
        <f t="shared" si="19"/>
        <v>7</v>
      </c>
      <c r="BK47">
        <f t="shared" si="19"/>
        <v>7</v>
      </c>
      <c r="BL47">
        <f t="shared" si="19"/>
        <v>6</v>
      </c>
      <c r="BM47">
        <f t="shared" si="19"/>
        <v>6</v>
      </c>
      <c r="BN47" s="3">
        <f t="shared" si="19"/>
        <v>8</v>
      </c>
      <c r="BO47" s="1"/>
    </row>
    <row r="48" spans="1:67" x14ac:dyDescent="0.3">
      <c r="A48" s="30">
        <v>49</v>
      </c>
      <c r="B48" s="67"/>
      <c r="C48" s="2">
        <v>1</v>
      </c>
      <c r="D48">
        <v>1</v>
      </c>
      <c r="E48">
        <v>4</v>
      </c>
      <c r="F48">
        <v>3</v>
      </c>
      <c r="G48">
        <v>1</v>
      </c>
      <c r="H48">
        <v>5</v>
      </c>
      <c r="I48">
        <v>2</v>
      </c>
      <c r="J48" s="2">
        <f t="shared" si="20"/>
        <v>16</v>
      </c>
      <c r="K48" s="3">
        <f t="shared" si="1"/>
        <v>2.6669999999999998</v>
      </c>
      <c r="L48" s="2">
        <v>1</v>
      </c>
      <c r="M48">
        <v>2</v>
      </c>
      <c r="N48">
        <v>5</v>
      </c>
      <c r="O48">
        <v>3</v>
      </c>
      <c r="P48">
        <v>1</v>
      </c>
      <c r="Q48">
        <v>5</v>
      </c>
      <c r="R48">
        <v>3</v>
      </c>
      <c r="S48" s="2">
        <f t="shared" si="2"/>
        <v>19</v>
      </c>
      <c r="T48" s="3">
        <f t="shared" si="3"/>
        <v>3.1669999999999998</v>
      </c>
      <c r="U48" s="2">
        <v>1</v>
      </c>
      <c r="V48">
        <v>5</v>
      </c>
      <c r="W48">
        <v>4</v>
      </c>
      <c r="X48">
        <v>2</v>
      </c>
      <c r="Y48">
        <v>4</v>
      </c>
      <c r="Z48">
        <v>2</v>
      </c>
      <c r="AA48">
        <v>4</v>
      </c>
      <c r="AB48" s="2">
        <f t="shared" si="4"/>
        <v>21</v>
      </c>
      <c r="AC48" s="3">
        <f t="shared" si="5"/>
        <v>3.5</v>
      </c>
      <c r="AD48" s="2">
        <v>1</v>
      </c>
      <c r="AE48">
        <v>5</v>
      </c>
      <c r="AF48">
        <v>5</v>
      </c>
      <c r="AG48">
        <v>3</v>
      </c>
      <c r="AH48">
        <v>4</v>
      </c>
      <c r="AI48">
        <v>4</v>
      </c>
      <c r="AJ48">
        <v>4</v>
      </c>
      <c r="AK48" s="2">
        <f t="shared" si="17"/>
        <v>25</v>
      </c>
      <c r="AL48" s="3">
        <f t="shared" si="18"/>
        <v>4.1669999999999998</v>
      </c>
      <c r="AM48" s="2">
        <v>1</v>
      </c>
      <c r="AN48">
        <v>5</v>
      </c>
      <c r="AO48" s="37">
        <f>LOOKUP(AN48,{1,2,3,4,5},{5,4,3,2,1})</f>
        <v>1</v>
      </c>
      <c r="AP48">
        <v>4</v>
      </c>
      <c r="AQ48" s="37">
        <f>LOOKUP(AP48,{1,2,3,4,5},{5,4,3,2,1})</f>
        <v>2</v>
      </c>
      <c r="AR48">
        <v>4</v>
      </c>
      <c r="AS48" s="37">
        <f>LOOKUP(AR48,{1,2,3,4,5},{5,4,3,2,1})</f>
        <v>2</v>
      </c>
      <c r="AT48">
        <v>4</v>
      </c>
      <c r="AU48" s="37">
        <f>LOOKUP(AT48,{1,2,3,4,5},{5,4,3,2,1})</f>
        <v>2</v>
      </c>
      <c r="AV48">
        <v>3</v>
      </c>
      <c r="AW48" s="37">
        <f>LOOKUP(AV48,{1,2,3,4,5},{5,4,3,2,1})</f>
        <v>3</v>
      </c>
      <c r="AX48">
        <v>4</v>
      </c>
      <c r="AY48" s="37">
        <f>LOOKUP(AX48,{1,2,3,4,5},{5,4,3,2,1})</f>
        <v>2</v>
      </c>
      <c r="AZ48" s="2">
        <f t="shared" si="10"/>
        <v>24</v>
      </c>
      <c r="BA48" s="3">
        <f t="shared" si="8"/>
        <v>4</v>
      </c>
      <c r="BB48" s="1"/>
      <c r="BC48" s="2">
        <f t="shared" si="11"/>
        <v>4</v>
      </c>
      <c r="BD48">
        <f t="shared" si="12"/>
        <v>11</v>
      </c>
      <c r="BE48">
        <f t="shared" si="13"/>
        <v>8</v>
      </c>
      <c r="BF48">
        <f t="shared" si="14"/>
        <v>4</v>
      </c>
      <c r="BG48">
        <f t="shared" si="15"/>
        <v>13</v>
      </c>
      <c r="BH48">
        <f t="shared" si="16"/>
        <v>7</v>
      </c>
      <c r="BI48" s="2">
        <f t="shared" si="19"/>
        <v>10</v>
      </c>
      <c r="BJ48">
        <f t="shared" si="19"/>
        <v>9</v>
      </c>
      <c r="BK48">
        <f t="shared" si="19"/>
        <v>5</v>
      </c>
      <c r="BL48">
        <f t="shared" si="19"/>
        <v>8</v>
      </c>
      <c r="BM48">
        <f t="shared" si="19"/>
        <v>6</v>
      </c>
      <c r="BN48" s="3">
        <f t="shared" si="19"/>
        <v>8</v>
      </c>
      <c r="BO48" s="1"/>
    </row>
    <row r="49" spans="1:67" x14ac:dyDescent="0.3">
      <c r="A49" s="30">
        <v>50</v>
      </c>
      <c r="B49" s="67"/>
      <c r="C49" s="2">
        <v>1</v>
      </c>
      <c r="D49">
        <v>1</v>
      </c>
      <c r="E49">
        <v>3</v>
      </c>
      <c r="F49">
        <v>2</v>
      </c>
      <c r="G49">
        <v>1</v>
      </c>
      <c r="H49">
        <v>5</v>
      </c>
      <c r="I49">
        <v>2</v>
      </c>
      <c r="J49" s="2">
        <f t="shared" si="20"/>
        <v>14</v>
      </c>
      <c r="K49" s="3">
        <f t="shared" si="1"/>
        <v>2.3330000000000002</v>
      </c>
      <c r="L49" s="2">
        <v>1</v>
      </c>
      <c r="M49">
        <v>1</v>
      </c>
      <c r="N49">
        <v>4</v>
      </c>
      <c r="O49">
        <v>4</v>
      </c>
      <c r="P49">
        <v>2</v>
      </c>
      <c r="Q49">
        <v>5</v>
      </c>
      <c r="R49">
        <v>3</v>
      </c>
      <c r="S49" s="2">
        <f t="shared" si="2"/>
        <v>19</v>
      </c>
      <c r="T49" s="3">
        <f t="shared" si="3"/>
        <v>3.1669999999999998</v>
      </c>
      <c r="U49" s="2">
        <v>1</v>
      </c>
      <c r="V49">
        <v>5</v>
      </c>
      <c r="W49">
        <v>3</v>
      </c>
      <c r="X49">
        <v>2</v>
      </c>
      <c r="Y49">
        <v>5</v>
      </c>
      <c r="Z49">
        <v>2</v>
      </c>
      <c r="AA49">
        <v>4</v>
      </c>
      <c r="AB49" s="2">
        <f t="shared" si="4"/>
        <v>21</v>
      </c>
      <c r="AC49" s="3">
        <f t="shared" si="5"/>
        <v>3.5</v>
      </c>
      <c r="AD49" s="2">
        <v>1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5</v>
      </c>
      <c r="AK49" s="2">
        <f t="shared" si="17"/>
        <v>30</v>
      </c>
      <c r="AL49" s="3">
        <f t="shared" si="18"/>
        <v>5</v>
      </c>
      <c r="AM49" s="2">
        <v>1</v>
      </c>
      <c r="AN49">
        <v>5</v>
      </c>
      <c r="AO49" s="37">
        <f>LOOKUP(AN49,{1,2,3,4,5},{5,4,3,2,1})</f>
        <v>1</v>
      </c>
      <c r="AP49">
        <v>4</v>
      </c>
      <c r="AQ49" s="37">
        <f>LOOKUP(AP49,{1,2,3,4,5},{5,4,3,2,1})</f>
        <v>2</v>
      </c>
      <c r="AR49">
        <v>4</v>
      </c>
      <c r="AS49" s="37">
        <f>LOOKUP(AR49,{1,2,3,4,5},{5,4,3,2,1})</f>
        <v>2</v>
      </c>
      <c r="AT49">
        <v>5</v>
      </c>
      <c r="AU49" s="37">
        <f>LOOKUP(AT49,{1,2,3,4,5},{5,4,3,2,1})</f>
        <v>1</v>
      </c>
      <c r="AV49">
        <v>2</v>
      </c>
      <c r="AW49" s="37">
        <f>LOOKUP(AV49,{1,2,3,4,5},{5,4,3,2,1})</f>
        <v>4</v>
      </c>
      <c r="AX49">
        <v>4</v>
      </c>
      <c r="AY49" s="37">
        <f>LOOKUP(AX49,{1,2,3,4,5},{5,4,3,2,1})</f>
        <v>2</v>
      </c>
      <c r="AZ49" s="2">
        <f t="shared" si="10"/>
        <v>24</v>
      </c>
      <c r="BA49" s="3">
        <f t="shared" si="8"/>
        <v>4</v>
      </c>
      <c r="BB49" s="1"/>
      <c r="BC49" s="2">
        <f t="shared" si="11"/>
        <v>3</v>
      </c>
      <c r="BD49">
        <f t="shared" si="12"/>
        <v>9</v>
      </c>
      <c r="BE49">
        <f t="shared" si="13"/>
        <v>8</v>
      </c>
      <c r="BF49">
        <f t="shared" si="14"/>
        <v>4</v>
      </c>
      <c r="BG49">
        <f t="shared" si="15"/>
        <v>14</v>
      </c>
      <c r="BH49">
        <f t="shared" si="16"/>
        <v>7</v>
      </c>
      <c r="BI49" s="2">
        <f t="shared" si="19"/>
        <v>10</v>
      </c>
      <c r="BJ49">
        <f t="shared" si="19"/>
        <v>8</v>
      </c>
      <c r="BK49">
        <f t="shared" si="19"/>
        <v>7</v>
      </c>
      <c r="BL49">
        <f t="shared" si="19"/>
        <v>10</v>
      </c>
      <c r="BM49">
        <f t="shared" si="19"/>
        <v>7</v>
      </c>
      <c r="BN49" s="3">
        <f t="shared" si="19"/>
        <v>9</v>
      </c>
      <c r="BO49" s="1"/>
    </row>
    <row r="50" spans="1:67" x14ac:dyDescent="0.3">
      <c r="A50" s="30">
        <v>51</v>
      </c>
      <c r="B50" s="67"/>
      <c r="C50" s="2">
        <v>1</v>
      </c>
      <c r="D50">
        <v>2</v>
      </c>
      <c r="E50">
        <v>4</v>
      </c>
      <c r="F50">
        <v>3</v>
      </c>
      <c r="G50">
        <v>3</v>
      </c>
      <c r="H50">
        <v>5</v>
      </c>
      <c r="I50">
        <v>3</v>
      </c>
      <c r="J50" s="2">
        <f t="shared" si="20"/>
        <v>20</v>
      </c>
      <c r="K50" s="3">
        <f t="shared" si="1"/>
        <v>3.3330000000000002</v>
      </c>
      <c r="L50" s="2">
        <v>1</v>
      </c>
      <c r="M50">
        <v>2</v>
      </c>
      <c r="N50">
        <v>4</v>
      </c>
      <c r="O50">
        <v>3</v>
      </c>
      <c r="P50">
        <v>4</v>
      </c>
      <c r="Q50">
        <v>5</v>
      </c>
      <c r="R50">
        <v>4</v>
      </c>
      <c r="S50" s="2">
        <f t="shared" si="2"/>
        <v>22</v>
      </c>
      <c r="T50" s="3">
        <f t="shared" si="3"/>
        <v>3.6669999999999998</v>
      </c>
      <c r="U50" s="2">
        <v>1</v>
      </c>
      <c r="V50">
        <v>3</v>
      </c>
      <c r="W50">
        <v>4</v>
      </c>
      <c r="X50">
        <v>3</v>
      </c>
      <c r="Y50">
        <v>3</v>
      </c>
      <c r="Z50">
        <v>1</v>
      </c>
      <c r="AA50">
        <v>3</v>
      </c>
      <c r="AB50" s="2">
        <f t="shared" si="4"/>
        <v>17</v>
      </c>
      <c r="AC50" s="3">
        <f t="shared" si="5"/>
        <v>2.8330000000000002</v>
      </c>
      <c r="AD50" s="2">
        <v>1</v>
      </c>
      <c r="AE50">
        <v>5</v>
      </c>
      <c r="AF50">
        <v>5</v>
      </c>
      <c r="AG50">
        <v>4</v>
      </c>
      <c r="AH50">
        <v>4</v>
      </c>
      <c r="AI50">
        <v>1</v>
      </c>
      <c r="AJ50">
        <v>4</v>
      </c>
      <c r="AK50" s="2">
        <f t="shared" si="17"/>
        <v>23</v>
      </c>
      <c r="AL50" s="3">
        <f t="shared" si="18"/>
        <v>3.8330000000000002</v>
      </c>
      <c r="AM50" s="2">
        <v>1</v>
      </c>
      <c r="AN50">
        <v>5</v>
      </c>
      <c r="AO50" s="37">
        <f>LOOKUP(AN50,{1,2,3,4,5},{5,4,3,2,1})</f>
        <v>1</v>
      </c>
      <c r="AP50">
        <v>4</v>
      </c>
      <c r="AQ50" s="37">
        <f>LOOKUP(AP50,{1,2,3,4,5},{5,4,3,2,1})</f>
        <v>2</v>
      </c>
      <c r="AR50">
        <v>4</v>
      </c>
      <c r="AS50" s="37">
        <f>LOOKUP(AR50,{1,2,3,4,5},{5,4,3,2,1})</f>
        <v>2</v>
      </c>
      <c r="AT50">
        <v>5</v>
      </c>
      <c r="AU50" s="37">
        <f>LOOKUP(AT50,{1,2,3,4,5},{5,4,3,2,1})</f>
        <v>1</v>
      </c>
      <c r="AV50">
        <v>1</v>
      </c>
      <c r="AW50" s="37">
        <f>LOOKUP(AV50,{1,2,3,4,5},{5,4,3,2,1})</f>
        <v>5</v>
      </c>
      <c r="AX50">
        <v>4</v>
      </c>
      <c r="AY50" s="37">
        <f>LOOKUP(AX50,{1,2,3,4,5},{5,4,3,2,1})</f>
        <v>2</v>
      </c>
      <c r="AZ50" s="2">
        <f t="shared" si="10"/>
        <v>23</v>
      </c>
      <c r="BA50" s="3">
        <f t="shared" si="8"/>
        <v>3.8330000000000002</v>
      </c>
      <c r="BB50" s="1"/>
      <c r="BC50" s="2">
        <f t="shared" si="11"/>
        <v>5</v>
      </c>
      <c r="BD50">
        <f t="shared" si="12"/>
        <v>10</v>
      </c>
      <c r="BE50">
        <f t="shared" si="13"/>
        <v>8</v>
      </c>
      <c r="BF50">
        <f t="shared" si="14"/>
        <v>8</v>
      </c>
      <c r="BG50">
        <f t="shared" si="15"/>
        <v>15</v>
      </c>
      <c r="BH50">
        <f t="shared" si="16"/>
        <v>9</v>
      </c>
      <c r="BI50" s="2">
        <f t="shared" si="19"/>
        <v>8</v>
      </c>
      <c r="BJ50">
        <f t="shared" si="19"/>
        <v>9</v>
      </c>
      <c r="BK50">
        <f t="shared" si="19"/>
        <v>7</v>
      </c>
      <c r="BL50">
        <f t="shared" si="19"/>
        <v>7</v>
      </c>
      <c r="BM50">
        <f t="shared" si="19"/>
        <v>2</v>
      </c>
      <c r="BN50" s="3">
        <f t="shared" si="19"/>
        <v>7</v>
      </c>
      <c r="BO50" s="1"/>
    </row>
    <row r="51" spans="1:67" x14ac:dyDescent="0.3">
      <c r="A51" s="30">
        <v>52</v>
      </c>
      <c r="B51" s="67"/>
      <c r="C51" s="2">
        <v>1</v>
      </c>
      <c r="D51">
        <v>1</v>
      </c>
      <c r="E51">
        <v>4</v>
      </c>
      <c r="F51">
        <v>5</v>
      </c>
      <c r="G51">
        <v>2</v>
      </c>
      <c r="H51">
        <v>5</v>
      </c>
      <c r="I51">
        <v>2</v>
      </c>
      <c r="J51" s="2">
        <f t="shared" si="20"/>
        <v>19</v>
      </c>
      <c r="K51" s="3">
        <f t="shared" si="1"/>
        <v>3.1669999999999998</v>
      </c>
      <c r="L51" s="2">
        <v>1</v>
      </c>
      <c r="M51">
        <v>1</v>
      </c>
      <c r="N51">
        <v>5</v>
      </c>
      <c r="O51">
        <v>4</v>
      </c>
      <c r="P51">
        <v>3</v>
      </c>
      <c r="Q51">
        <v>4</v>
      </c>
      <c r="R51">
        <v>3</v>
      </c>
      <c r="S51" s="2">
        <f t="shared" si="2"/>
        <v>20</v>
      </c>
      <c r="T51" s="3">
        <f t="shared" si="3"/>
        <v>3.3330000000000002</v>
      </c>
      <c r="U51" s="2">
        <v>1</v>
      </c>
      <c r="V51">
        <v>3</v>
      </c>
      <c r="W51">
        <v>2</v>
      </c>
      <c r="X51">
        <v>1</v>
      </c>
      <c r="Y51">
        <v>3</v>
      </c>
      <c r="Z51">
        <v>1</v>
      </c>
      <c r="AA51">
        <v>3</v>
      </c>
      <c r="AB51" s="2">
        <f t="shared" si="4"/>
        <v>13</v>
      </c>
      <c r="AC51" s="3">
        <f t="shared" si="5"/>
        <v>2.1669999999999998</v>
      </c>
      <c r="AD51" s="2">
        <v>1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 s="2">
        <f t="shared" si="17"/>
        <v>23</v>
      </c>
      <c r="AL51" s="3">
        <f t="shared" si="18"/>
        <v>3.8330000000000002</v>
      </c>
      <c r="AM51" s="2">
        <v>1</v>
      </c>
      <c r="AN51">
        <v>4</v>
      </c>
      <c r="AO51" s="37">
        <f>LOOKUP(AN51,{1,2,3,4,5},{5,4,3,2,1})</f>
        <v>2</v>
      </c>
      <c r="AP51">
        <v>2</v>
      </c>
      <c r="AQ51" s="37">
        <f>LOOKUP(AP51,{1,2,3,4,5},{5,4,3,2,1})</f>
        <v>4</v>
      </c>
      <c r="AR51">
        <v>1</v>
      </c>
      <c r="AS51" s="37">
        <f>LOOKUP(AR51,{1,2,3,4,5},{5,4,3,2,1})</f>
        <v>5</v>
      </c>
      <c r="AT51">
        <v>3</v>
      </c>
      <c r="AU51" s="37">
        <f>LOOKUP(AT51,{1,2,3,4,5},{5,4,3,2,1})</f>
        <v>3</v>
      </c>
      <c r="AV51">
        <v>2</v>
      </c>
      <c r="AW51" s="37">
        <f>LOOKUP(AV51,{1,2,3,4,5},{5,4,3,2,1})</f>
        <v>4</v>
      </c>
      <c r="AX51">
        <v>4</v>
      </c>
      <c r="AY51" s="37">
        <f>LOOKUP(AX51,{1,2,3,4,5},{5,4,3,2,1})</f>
        <v>2</v>
      </c>
      <c r="AZ51" s="2">
        <f t="shared" si="10"/>
        <v>16</v>
      </c>
      <c r="BA51" s="3">
        <f t="shared" si="8"/>
        <v>2.6669999999999998</v>
      </c>
      <c r="BB51" s="1"/>
      <c r="BC51" s="2">
        <f t="shared" si="11"/>
        <v>4</v>
      </c>
      <c r="BD51">
        <f t="shared" si="12"/>
        <v>13</v>
      </c>
      <c r="BE51">
        <f t="shared" si="13"/>
        <v>14</v>
      </c>
      <c r="BF51">
        <f t="shared" si="14"/>
        <v>8</v>
      </c>
      <c r="BG51">
        <f t="shared" si="15"/>
        <v>13</v>
      </c>
      <c r="BH51">
        <f t="shared" si="16"/>
        <v>7</v>
      </c>
      <c r="BI51" s="2">
        <f t="shared" si="19"/>
        <v>7</v>
      </c>
      <c r="BJ51">
        <f t="shared" si="19"/>
        <v>6</v>
      </c>
      <c r="BK51">
        <f t="shared" si="19"/>
        <v>4</v>
      </c>
      <c r="BL51">
        <f t="shared" si="19"/>
        <v>7</v>
      </c>
      <c r="BM51">
        <f t="shared" si="19"/>
        <v>5</v>
      </c>
      <c r="BN51" s="3">
        <f t="shared" si="19"/>
        <v>7</v>
      </c>
      <c r="BO51" s="1"/>
    </row>
    <row r="52" spans="1:67" x14ac:dyDescent="0.3">
      <c r="A52" s="30">
        <v>53</v>
      </c>
      <c r="B52" s="67"/>
      <c r="C52" s="2">
        <v>1</v>
      </c>
      <c r="D52">
        <v>2</v>
      </c>
      <c r="E52">
        <v>4</v>
      </c>
      <c r="F52">
        <v>5</v>
      </c>
      <c r="G52">
        <v>1</v>
      </c>
      <c r="H52">
        <v>5</v>
      </c>
      <c r="I52">
        <v>3</v>
      </c>
      <c r="J52" s="2">
        <f t="shared" si="20"/>
        <v>20</v>
      </c>
      <c r="K52" s="3">
        <f t="shared" si="1"/>
        <v>3.3330000000000002</v>
      </c>
      <c r="L52" s="2">
        <v>1</v>
      </c>
      <c r="M52">
        <v>3</v>
      </c>
      <c r="N52">
        <v>4</v>
      </c>
      <c r="O52">
        <v>5</v>
      </c>
      <c r="P52">
        <v>3</v>
      </c>
      <c r="Q52">
        <v>5</v>
      </c>
      <c r="R52">
        <v>4</v>
      </c>
      <c r="S52" s="2">
        <f t="shared" si="2"/>
        <v>24</v>
      </c>
      <c r="T52" s="3">
        <f t="shared" si="3"/>
        <v>4</v>
      </c>
      <c r="U52" s="2">
        <v>1</v>
      </c>
      <c r="V52">
        <v>4</v>
      </c>
      <c r="W52">
        <v>3</v>
      </c>
      <c r="X52">
        <v>2</v>
      </c>
      <c r="Y52">
        <v>4</v>
      </c>
      <c r="Z52">
        <v>2</v>
      </c>
      <c r="AA52">
        <v>4</v>
      </c>
      <c r="AB52" s="2">
        <f t="shared" si="4"/>
        <v>19</v>
      </c>
      <c r="AC52" s="3">
        <f t="shared" si="5"/>
        <v>3.1669999999999998</v>
      </c>
      <c r="AD52" s="2">
        <v>1</v>
      </c>
      <c r="AE52">
        <v>4</v>
      </c>
      <c r="AF52">
        <v>4</v>
      </c>
      <c r="AG52">
        <v>2</v>
      </c>
      <c r="AH52">
        <v>4</v>
      </c>
      <c r="AI52">
        <v>2</v>
      </c>
      <c r="AJ52">
        <v>3</v>
      </c>
      <c r="AK52" s="2">
        <f t="shared" si="17"/>
        <v>19</v>
      </c>
      <c r="AL52" s="3">
        <f t="shared" si="18"/>
        <v>3.1669999999999998</v>
      </c>
      <c r="AM52" s="2">
        <v>1</v>
      </c>
      <c r="AN52">
        <v>4</v>
      </c>
      <c r="AO52" s="37">
        <f>LOOKUP(AN52,{1,2,3,4,5},{5,4,3,2,1})</f>
        <v>2</v>
      </c>
      <c r="AP52">
        <v>2</v>
      </c>
      <c r="AQ52" s="37">
        <f>LOOKUP(AP52,{1,2,3,4,5},{5,4,3,2,1})</f>
        <v>4</v>
      </c>
      <c r="AR52">
        <v>1</v>
      </c>
      <c r="AS52" s="37">
        <f>LOOKUP(AR52,{1,2,3,4,5},{5,4,3,2,1})</f>
        <v>5</v>
      </c>
      <c r="AT52">
        <v>4</v>
      </c>
      <c r="AU52" s="37">
        <f>LOOKUP(AT52,{1,2,3,4,5},{5,4,3,2,1})</f>
        <v>2</v>
      </c>
      <c r="AV52">
        <v>1</v>
      </c>
      <c r="AW52" s="37">
        <f>LOOKUP(AV52,{1,2,3,4,5},{5,4,3,2,1})</f>
        <v>5</v>
      </c>
      <c r="AX52">
        <v>2</v>
      </c>
      <c r="AY52" s="37">
        <f>LOOKUP(AX52,{1,2,3,4,5},{5,4,3,2,1})</f>
        <v>4</v>
      </c>
      <c r="AZ52" s="2">
        <f t="shared" si="10"/>
        <v>14</v>
      </c>
      <c r="BA52" s="3">
        <f t="shared" si="8"/>
        <v>2.3330000000000002</v>
      </c>
      <c r="BB52" s="1"/>
      <c r="BC52" s="2">
        <f t="shared" si="11"/>
        <v>7</v>
      </c>
      <c r="BD52">
        <f t="shared" si="12"/>
        <v>12</v>
      </c>
      <c r="BE52">
        <f t="shared" si="13"/>
        <v>15</v>
      </c>
      <c r="BF52">
        <f t="shared" si="14"/>
        <v>6</v>
      </c>
      <c r="BG52">
        <f t="shared" si="15"/>
        <v>15</v>
      </c>
      <c r="BH52">
        <f t="shared" si="16"/>
        <v>11</v>
      </c>
      <c r="BI52" s="2">
        <f t="shared" si="19"/>
        <v>8</v>
      </c>
      <c r="BJ52">
        <f t="shared" si="19"/>
        <v>7</v>
      </c>
      <c r="BK52">
        <f t="shared" si="19"/>
        <v>4</v>
      </c>
      <c r="BL52">
        <f t="shared" si="19"/>
        <v>8</v>
      </c>
      <c r="BM52">
        <f t="shared" si="19"/>
        <v>4</v>
      </c>
      <c r="BN52" s="3">
        <f t="shared" si="19"/>
        <v>7</v>
      </c>
      <c r="BO52" s="1"/>
    </row>
    <row r="53" spans="1:67" x14ac:dyDescent="0.3">
      <c r="A53" s="30">
        <v>54</v>
      </c>
      <c r="B53" s="67"/>
      <c r="C53" s="2">
        <v>1</v>
      </c>
      <c r="D53">
        <v>3</v>
      </c>
      <c r="E53">
        <v>4</v>
      </c>
      <c r="F53">
        <v>2</v>
      </c>
      <c r="G53">
        <v>1</v>
      </c>
      <c r="H53">
        <v>5</v>
      </c>
      <c r="I53">
        <v>2</v>
      </c>
      <c r="J53" s="2">
        <f t="shared" si="20"/>
        <v>17</v>
      </c>
      <c r="K53" s="3">
        <f t="shared" si="1"/>
        <v>2.8330000000000002</v>
      </c>
      <c r="L53" s="2">
        <v>1</v>
      </c>
      <c r="M53">
        <v>3</v>
      </c>
      <c r="N53">
        <v>5</v>
      </c>
      <c r="O53">
        <v>2</v>
      </c>
      <c r="P53">
        <v>1</v>
      </c>
      <c r="Q53">
        <v>5</v>
      </c>
      <c r="R53">
        <v>3</v>
      </c>
      <c r="S53" s="2">
        <f t="shared" si="2"/>
        <v>19</v>
      </c>
      <c r="T53" s="3">
        <f t="shared" si="3"/>
        <v>3.1669999999999998</v>
      </c>
      <c r="U53" s="2">
        <v>1</v>
      </c>
      <c r="V53">
        <v>3</v>
      </c>
      <c r="W53">
        <v>5</v>
      </c>
      <c r="X53">
        <v>2</v>
      </c>
      <c r="Y53">
        <v>1</v>
      </c>
      <c r="Z53">
        <v>5</v>
      </c>
      <c r="AA53">
        <v>2</v>
      </c>
      <c r="AB53" s="2">
        <f t="shared" si="4"/>
        <v>18</v>
      </c>
      <c r="AC53" s="3">
        <f t="shared" si="5"/>
        <v>3</v>
      </c>
      <c r="AD53" s="2">
        <v>1</v>
      </c>
      <c r="AE53">
        <v>4</v>
      </c>
      <c r="AF53">
        <v>5</v>
      </c>
      <c r="AG53">
        <v>3</v>
      </c>
      <c r="AH53">
        <v>1</v>
      </c>
      <c r="AI53">
        <v>5</v>
      </c>
      <c r="AJ53">
        <v>2</v>
      </c>
      <c r="AK53" s="2">
        <f t="shared" si="17"/>
        <v>20</v>
      </c>
      <c r="AL53" s="3">
        <f t="shared" si="18"/>
        <v>3.3330000000000002</v>
      </c>
      <c r="AM53" s="2">
        <v>1</v>
      </c>
      <c r="AN53">
        <v>5</v>
      </c>
      <c r="AO53" s="37">
        <f>LOOKUP(AN53,{1,2,3,4,5},{5,4,3,2,1})</f>
        <v>1</v>
      </c>
      <c r="AP53">
        <v>2</v>
      </c>
      <c r="AQ53" s="37">
        <f>LOOKUP(AP53,{1,2,3,4,5},{5,4,3,2,1})</f>
        <v>4</v>
      </c>
      <c r="AR53">
        <v>2</v>
      </c>
      <c r="AS53" s="37">
        <f>LOOKUP(AR53,{1,2,3,4,5},{5,4,3,2,1})</f>
        <v>4</v>
      </c>
      <c r="AT53">
        <v>5</v>
      </c>
      <c r="AU53" s="37">
        <f>LOOKUP(AT53,{1,2,3,4,5},{5,4,3,2,1})</f>
        <v>1</v>
      </c>
      <c r="AV53">
        <v>1</v>
      </c>
      <c r="AW53" s="37">
        <f>LOOKUP(AV53,{1,2,3,4,5},{5,4,3,2,1})</f>
        <v>5</v>
      </c>
      <c r="AX53">
        <v>4</v>
      </c>
      <c r="AY53" s="37">
        <f>LOOKUP(AX53,{1,2,3,4,5},{5,4,3,2,1})</f>
        <v>2</v>
      </c>
      <c r="AZ53" s="2">
        <f t="shared" si="10"/>
        <v>19</v>
      </c>
      <c r="BA53" s="3">
        <f t="shared" si="8"/>
        <v>3.1669999999999998</v>
      </c>
      <c r="BB53" s="1"/>
      <c r="BC53" s="2">
        <f t="shared" si="11"/>
        <v>7</v>
      </c>
      <c r="BD53">
        <f t="shared" si="12"/>
        <v>13</v>
      </c>
      <c r="BE53">
        <f t="shared" si="13"/>
        <v>8</v>
      </c>
      <c r="BF53">
        <f t="shared" si="14"/>
        <v>3</v>
      </c>
      <c r="BG53">
        <f t="shared" si="15"/>
        <v>15</v>
      </c>
      <c r="BH53">
        <f t="shared" si="16"/>
        <v>7</v>
      </c>
      <c r="BI53" s="2">
        <f t="shared" si="19"/>
        <v>7</v>
      </c>
      <c r="BJ53">
        <f t="shared" si="19"/>
        <v>10</v>
      </c>
      <c r="BK53">
        <f t="shared" si="19"/>
        <v>5</v>
      </c>
      <c r="BL53">
        <f t="shared" si="19"/>
        <v>2</v>
      </c>
      <c r="BM53">
        <f t="shared" si="19"/>
        <v>10</v>
      </c>
      <c r="BN53" s="3">
        <f t="shared" si="19"/>
        <v>4</v>
      </c>
      <c r="BO53" s="1"/>
    </row>
    <row r="54" spans="1:67" x14ac:dyDescent="0.3">
      <c r="A54" s="30">
        <v>55</v>
      </c>
      <c r="B54" s="67"/>
      <c r="C54" s="2">
        <v>1</v>
      </c>
      <c r="D54">
        <v>2</v>
      </c>
      <c r="E54">
        <v>4</v>
      </c>
      <c r="F54">
        <v>4</v>
      </c>
      <c r="G54">
        <v>1</v>
      </c>
      <c r="H54">
        <v>4</v>
      </c>
      <c r="I54">
        <v>2</v>
      </c>
      <c r="J54" s="2">
        <f t="shared" si="20"/>
        <v>17</v>
      </c>
      <c r="K54" s="3">
        <f t="shared" si="1"/>
        <v>2.8330000000000002</v>
      </c>
      <c r="L54" s="2">
        <v>1</v>
      </c>
      <c r="M54">
        <v>3</v>
      </c>
      <c r="N54">
        <v>5</v>
      </c>
      <c r="O54">
        <v>4</v>
      </c>
      <c r="P54">
        <v>1</v>
      </c>
      <c r="Q54">
        <v>5</v>
      </c>
      <c r="R54">
        <v>3</v>
      </c>
      <c r="S54" s="2">
        <f t="shared" si="2"/>
        <v>21</v>
      </c>
      <c r="T54" s="3">
        <f t="shared" si="3"/>
        <v>3.5</v>
      </c>
      <c r="U54" s="2">
        <v>1</v>
      </c>
      <c r="V54">
        <v>5</v>
      </c>
      <c r="W54">
        <v>4</v>
      </c>
      <c r="X54">
        <v>4</v>
      </c>
      <c r="Y54">
        <v>5</v>
      </c>
      <c r="Z54">
        <v>4</v>
      </c>
      <c r="AA54">
        <v>5</v>
      </c>
      <c r="AB54" s="2">
        <f t="shared" si="4"/>
        <v>27</v>
      </c>
      <c r="AC54" s="3">
        <f t="shared" si="5"/>
        <v>4.5</v>
      </c>
      <c r="AD54" s="2">
        <v>1</v>
      </c>
      <c r="AE54">
        <v>5</v>
      </c>
      <c r="AF54">
        <v>5</v>
      </c>
      <c r="AG54">
        <v>5</v>
      </c>
      <c r="AH54">
        <v>4</v>
      </c>
      <c r="AI54">
        <v>5</v>
      </c>
      <c r="AJ54">
        <v>5</v>
      </c>
      <c r="AK54" s="2">
        <f t="shared" si="17"/>
        <v>29</v>
      </c>
      <c r="AL54" s="3">
        <f t="shared" si="18"/>
        <v>4.8330000000000002</v>
      </c>
      <c r="AM54" s="2">
        <v>1</v>
      </c>
      <c r="AN54">
        <v>5</v>
      </c>
      <c r="AO54" s="37">
        <f>LOOKUP(AN54,{1,2,3,4,5},{5,4,3,2,1})</f>
        <v>1</v>
      </c>
      <c r="AP54">
        <v>2</v>
      </c>
      <c r="AQ54" s="37">
        <f>LOOKUP(AP54,{1,2,3,4,5},{5,4,3,2,1})</f>
        <v>4</v>
      </c>
      <c r="AR54">
        <v>2</v>
      </c>
      <c r="AS54" s="37">
        <f>LOOKUP(AR54,{1,2,3,4,5},{5,4,3,2,1})</f>
        <v>4</v>
      </c>
      <c r="AT54">
        <v>5</v>
      </c>
      <c r="AU54" s="37">
        <f>LOOKUP(AT54,{1,2,3,4,5},{5,4,3,2,1})</f>
        <v>1</v>
      </c>
      <c r="AV54">
        <v>2</v>
      </c>
      <c r="AW54" s="37">
        <f>LOOKUP(AV54,{1,2,3,4,5},{5,4,3,2,1})</f>
        <v>4</v>
      </c>
      <c r="AX54">
        <v>4</v>
      </c>
      <c r="AY54" s="37">
        <f>LOOKUP(AX54,{1,2,3,4,5},{5,4,3,2,1})</f>
        <v>2</v>
      </c>
      <c r="AZ54" s="2">
        <f t="shared" si="10"/>
        <v>20</v>
      </c>
      <c r="BA54" s="3">
        <f t="shared" si="8"/>
        <v>3.3330000000000002</v>
      </c>
      <c r="BB54" s="1"/>
      <c r="BC54" s="2">
        <f t="shared" si="11"/>
        <v>6</v>
      </c>
      <c r="BD54">
        <f t="shared" si="12"/>
        <v>13</v>
      </c>
      <c r="BE54">
        <f t="shared" si="13"/>
        <v>12</v>
      </c>
      <c r="BF54">
        <f t="shared" si="14"/>
        <v>3</v>
      </c>
      <c r="BG54">
        <f t="shared" si="15"/>
        <v>13</v>
      </c>
      <c r="BH54">
        <f t="shared" si="16"/>
        <v>7</v>
      </c>
      <c r="BI54" s="2">
        <f t="shared" si="19"/>
        <v>10</v>
      </c>
      <c r="BJ54">
        <f t="shared" si="19"/>
        <v>9</v>
      </c>
      <c r="BK54">
        <f t="shared" si="19"/>
        <v>9</v>
      </c>
      <c r="BL54">
        <f t="shared" si="19"/>
        <v>9</v>
      </c>
      <c r="BM54">
        <f t="shared" si="19"/>
        <v>9</v>
      </c>
      <c r="BN54" s="3">
        <f t="shared" si="19"/>
        <v>10</v>
      </c>
      <c r="BO54" s="1"/>
    </row>
    <row r="55" spans="1:67" x14ac:dyDescent="0.3">
      <c r="A55" s="30">
        <v>56</v>
      </c>
      <c r="B55" s="67"/>
      <c r="C55" s="2">
        <v>1</v>
      </c>
      <c r="D55">
        <v>1</v>
      </c>
      <c r="E55">
        <v>4</v>
      </c>
      <c r="F55">
        <v>3</v>
      </c>
      <c r="G55">
        <v>1</v>
      </c>
      <c r="H55">
        <v>5</v>
      </c>
      <c r="I55">
        <v>2</v>
      </c>
      <c r="J55" s="2">
        <f t="shared" si="20"/>
        <v>16</v>
      </c>
      <c r="K55" s="3">
        <f t="shared" si="1"/>
        <v>2.6669999999999998</v>
      </c>
      <c r="L55" s="2">
        <v>1</v>
      </c>
      <c r="M55">
        <v>1</v>
      </c>
      <c r="N55">
        <v>4</v>
      </c>
      <c r="O55">
        <v>3</v>
      </c>
      <c r="P55">
        <v>2</v>
      </c>
      <c r="Q55">
        <v>5</v>
      </c>
      <c r="R55">
        <v>3</v>
      </c>
      <c r="S55" s="2">
        <f t="shared" si="2"/>
        <v>18</v>
      </c>
      <c r="T55" s="3">
        <f t="shared" si="3"/>
        <v>3</v>
      </c>
      <c r="U55" s="2">
        <v>1</v>
      </c>
      <c r="V55">
        <v>5</v>
      </c>
      <c r="W55">
        <v>3</v>
      </c>
      <c r="X55">
        <v>4</v>
      </c>
      <c r="Y55">
        <v>4</v>
      </c>
      <c r="Z55">
        <v>1</v>
      </c>
      <c r="AA55">
        <v>3</v>
      </c>
      <c r="AB55" s="2">
        <f t="shared" si="4"/>
        <v>20</v>
      </c>
      <c r="AC55" s="3">
        <f t="shared" si="5"/>
        <v>3.3330000000000002</v>
      </c>
      <c r="AD55" s="2">
        <v>1</v>
      </c>
      <c r="AE55">
        <v>3</v>
      </c>
      <c r="AF55">
        <v>5</v>
      </c>
      <c r="AG55">
        <v>4</v>
      </c>
      <c r="AH55">
        <v>3</v>
      </c>
      <c r="AI55">
        <v>4</v>
      </c>
      <c r="AJ55">
        <v>5</v>
      </c>
      <c r="AK55" s="2">
        <f t="shared" si="17"/>
        <v>24</v>
      </c>
      <c r="AL55" s="3">
        <f t="shared" si="18"/>
        <v>4</v>
      </c>
      <c r="AM55" s="2">
        <v>1</v>
      </c>
      <c r="AN55">
        <v>5</v>
      </c>
      <c r="AO55" s="37">
        <f>LOOKUP(AN55,{1,2,3,4,5},{5,4,3,2,1})</f>
        <v>1</v>
      </c>
      <c r="AP55">
        <v>4</v>
      </c>
      <c r="AQ55" s="37">
        <f>LOOKUP(AP55,{1,2,3,4,5},{5,4,3,2,1})</f>
        <v>2</v>
      </c>
      <c r="AR55">
        <v>5</v>
      </c>
      <c r="AS55" s="37">
        <f>LOOKUP(AR55,{1,2,3,4,5},{5,4,3,2,1})</f>
        <v>1</v>
      </c>
      <c r="AT55">
        <v>5</v>
      </c>
      <c r="AU55" s="37">
        <f>LOOKUP(AT55,{1,2,3,4,5},{5,4,3,2,1})</f>
        <v>1</v>
      </c>
      <c r="AV55">
        <v>3</v>
      </c>
      <c r="AW55" s="37">
        <f>LOOKUP(AV55,{1,2,3,4,5},{5,4,3,2,1})</f>
        <v>3</v>
      </c>
      <c r="AX55">
        <v>4</v>
      </c>
      <c r="AY55" s="37">
        <f>LOOKUP(AX55,{1,2,3,4,5},{5,4,3,2,1})</f>
        <v>2</v>
      </c>
      <c r="AZ55" s="2">
        <f t="shared" si="10"/>
        <v>26</v>
      </c>
      <c r="BA55" s="3">
        <f t="shared" si="8"/>
        <v>4.3330000000000002</v>
      </c>
      <c r="BB55" s="1"/>
      <c r="BC55" s="2">
        <f t="shared" si="11"/>
        <v>3</v>
      </c>
      <c r="BD55">
        <f t="shared" si="12"/>
        <v>10</v>
      </c>
      <c r="BE55">
        <f t="shared" si="13"/>
        <v>7</v>
      </c>
      <c r="BF55">
        <f t="shared" si="14"/>
        <v>4</v>
      </c>
      <c r="BG55">
        <f t="shared" si="15"/>
        <v>13</v>
      </c>
      <c r="BH55">
        <f t="shared" si="16"/>
        <v>7</v>
      </c>
      <c r="BI55" s="2">
        <f t="shared" si="19"/>
        <v>8</v>
      </c>
      <c r="BJ55">
        <f t="shared" si="19"/>
        <v>8</v>
      </c>
      <c r="BK55">
        <f t="shared" si="19"/>
        <v>8</v>
      </c>
      <c r="BL55">
        <f t="shared" si="19"/>
        <v>7</v>
      </c>
      <c r="BM55">
        <f t="shared" si="19"/>
        <v>5</v>
      </c>
      <c r="BN55" s="3">
        <f t="shared" si="19"/>
        <v>8</v>
      </c>
      <c r="BO55" s="1"/>
    </row>
    <row r="56" spans="1:67" x14ac:dyDescent="0.3">
      <c r="A56" s="30">
        <v>57</v>
      </c>
      <c r="B56" s="67"/>
      <c r="C56" s="2">
        <v>1</v>
      </c>
      <c r="D56">
        <v>4</v>
      </c>
      <c r="E56">
        <v>3</v>
      </c>
      <c r="F56">
        <v>5</v>
      </c>
      <c r="G56">
        <v>2</v>
      </c>
      <c r="H56">
        <v>5</v>
      </c>
      <c r="I56">
        <v>3</v>
      </c>
      <c r="J56" s="2">
        <f t="shared" si="20"/>
        <v>22</v>
      </c>
      <c r="K56" s="3">
        <f t="shared" si="1"/>
        <v>3.6669999999999998</v>
      </c>
      <c r="L56" s="2">
        <v>1</v>
      </c>
      <c r="M56">
        <v>4</v>
      </c>
      <c r="N56">
        <v>3</v>
      </c>
      <c r="O56">
        <v>5</v>
      </c>
      <c r="P56">
        <v>2</v>
      </c>
      <c r="Q56">
        <v>5</v>
      </c>
      <c r="R56">
        <v>4</v>
      </c>
      <c r="S56" s="2">
        <f t="shared" si="2"/>
        <v>23</v>
      </c>
      <c r="T56" s="3">
        <f t="shared" si="3"/>
        <v>3.8330000000000002</v>
      </c>
      <c r="U56" s="2">
        <v>1</v>
      </c>
      <c r="V56">
        <v>4</v>
      </c>
      <c r="W56">
        <v>4</v>
      </c>
      <c r="X56">
        <v>2</v>
      </c>
      <c r="Y56">
        <v>5</v>
      </c>
      <c r="Z56">
        <v>2</v>
      </c>
      <c r="AA56">
        <v>4</v>
      </c>
      <c r="AB56" s="2">
        <f t="shared" si="4"/>
        <v>21</v>
      </c>
      <c r="AC56" s="3">
        <f t="shared" si="5"/>
        <v>3.5</v>
      </c>
      <c r="AD56" s="2">
        <v>1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 s="2">
        <f t="shared" si="17"/>
        <v>24</v>
      </c>
      <c r="AL56" s="3">
        <f t="shared" si="18"/>
        <v>4</v>
      </c>
      <c r="AM56" s="2">
        <v>1</v>
      </c>
      <c r="AN56">
        <v>4</v>
      </c>
      <c r="AO56" s="37">
        <f>LOOKUP(AN56,{1,2,3,4,5},{5,4,3,2,1})</f>
        <v>2</v>
      </c>
      <c r="AP56">
        <v>4</v>
      </c>
      <c r="AQ56" s="37">
        <f>LOOKUP(AP56,{1,2,3,4,5},{5,4,3,2,1})</f>
        <v>2</v>
      </c>
      <c r="AR56">
        <v>2</v>
      </c>
      <c r="AS56" s="37">
        <f>LOOKUP(AR56,{1,2,3,4,5},{5,4,3,2,1})</f>
        <v>4</v>
      </c>
      <c r="AT56">
        <v>4</v>
      </c>
      <c r="AU56" s="37">
        <f>LOOKUP(AT56,{1,2,3,4,5},{5,4,3,2,1})</f>
        <v>2</v>
      </c>
      <c r="AV56">
        <v>2</v>
      </c>
      <c r="AW56" s="37">
        <f>LOOKUP(AV56,{1,2,3,4,5},{5,4,3,2,1})</f>
        <v>4</v>
      </c>
      <c r="AX56">
        <v>4</v>
      </c>
      <c r="AY56" s="37">
        <f>LOOKUP(AX56,{1,2,3,4,5},{5,4,3,2,1})</f>
        <v>2</v>
      </c>
      <c r="AZ56" s="2">
        <f t="shared" si="10"/>
        <v>20</v>
      </c>
      <c r="BA56" s="3">
        <f t="shared" si="8"/>
        <v>3.3330000000000002</v>
      </c>
      <c r="BB56" s="1"/>
      <c r="BC56" s="2">
        <f t="shared" si="11"/>
        <v>10</v>
      </c>
      <c r="BD56">
        <f t="shared" si="12"/>
        <v>8</v>
      </c>
      <c r="BE56">
        <f t="shared" si="13"/>
        <v>14</v>
      </c>
      <c r="BF56">
        <f t="shared" si="14"/>
        <v>6</v>
      </c>
      <c r="BG56">
        <f t="shared" si="15"/>
        <v>14</v>
      </c>
      <c r="BH56">
        <f t="shared" si="16"/>
        <v>9</v>
      </c>
      <c r="BI56" s="2">
        <f t="shared" si="19"/>
        <v>8</v>
      </c>
      <c r="BJ56">
        <f t="shared" si="19"/>
        <v>8</v>
      </c>
      <c r="BK56">
        <f t="shared" si="19"/>
        <v>6</v>
      </c>
      <c r="BL56">
        <f t="shared" si="19"/>
        <v>9</v>
      </c>
      <c r="BM56">
        <f t="shared" si="19"/>
        <v>6</v>
      </c>
      <c r="BN56" s="3">
        <f t="shared" si="19"/>
        <v>8</v>
      </c>
      <c r="BO56" s="1"/>
    </row>
    <row r="57" spans="1:67" x14ac:dyDescent="0.3">
      <c r="A57" s="30">
        <v>58</v>
      </c>
      <c r="B57" s="67"/>
      <c r="C57" s="2">
        <v>1</v>
      </c>
      <c r="D57">
        <v>1</v>
      </c>
      <c r="E57">
        <v>3</v>
      </c>
      <c r="F57">
        <v>5</v>
      </c>
      <c r="G57">
        <v>1</v>
      </c>
      <c r="H57">
        <v>5</v>
      </c>
      <c r="I57">
        <v>1</v>
      </c>
      <c r="J57" s="2">
        <f t="shared" si="20"/>
        <v>16</v>
      </c>
      <c r="K57" s="3">
        <f t="shared" si="1"/>
        <v>2.6669999999999998</v>
      </c>
      <c r="L57" s="2">
        <v>1</v>
      </c>
      <c r="M57">
        <v>2</v>
      </c>
      <c r="N57">
        <v>4</v>
      </c>
      <c r="O57">
        <v>5</v>
      </c>
      <c r="P57">
        <v>1</v>
      </c>
      <c r="Q57">
        <v>5</v>
      </c>
      <c r="R57">
        <v>2</v>
      </c>
      <c r="S57" s="2">
        <f t="shared" si="2"/>
        <v>19</v>
      </c>
      <c r="T57" s="3">
        <f t="shared" si="3"/>
        <v>3.1669999999999998</v>
      </c>
      <c r="U57" s="2">
        <v>1</v>
      </c>
      <c r="V57">
        <v>4</v>
      </c>
      <c r="W57">
        <v>3</v>
      </c>
      <c r="X57">
        <v>2</v>
      </c>
      <c r="Y57">
        <v>4</v>
      </c>
      <c r="Z57">
        <v>1</v>
      </c>
      <c r="AA57">
        <v>4</v>
      </c>
      <c r="AB57" s="2">
        <f t="shared" si="4"/>
        <v>18</v>
      </c>
      <c r="AC57" s="3">
        <f t="shared" si="5"/>
        <v>3</v>
      </c>
      <c r="AD57" s="2">
        <v>1</v>
      </c>
      <c r="AE57">
        <v>5</v>
      </c>
      <c r="AF57">
        <v>4</v>
      </c>
      <c r="AG57">
        <v>4</v>
      </c>
      <c r="AH57">
        <v>5</v>
      </c>
      <c r="AI57">
        <v>1</v>
      </c>
      <c r="AJ57">
        <v>5</v>
      </c>
      <c r="AK57" s="2">
        <f t="shared" si="17"/>
        <v>24</v>
      </c>
      <c r="AL57" s="3">
        <f t="shared" si="18"/>
        <v>4</v>
      </c>
      <c r="AM57" s="2">
        <v>1</v>
      </c>
      <c r="AN57">
        <v>4</v>
      </c>
      <c r="AO57" s="37">
        <f>LOOKUP(AN57,{1,2,3,4,5},{5,4,3,2,1})</f>
        <v>2</v>
      </c>
      <c r="AP57">
        <v>2</v>
      </c>
      <c r="AQ57" s="37">
        <f>LOOKUP(AP57,{1,2,3,4,5},{5,4,3,2,1})</f>
        <v>4</v>
      </c>
      <c r="AR57">
        <v>3</v>
      </c>
      <c r="AS57" s="37">
        <f>LOOKUP(AR57,{1,2,3,4,5},{5,4,3,2,1})</f>
        <v>3</v>
      </c>
      <c r="AT57">
        <v>5</v>
      </c>
      <c r="AU57" s="37">
        <f>LOOKUP(AT57,{1,2,3,4,5},{5,4,3,2,1})</f>
        <v>1</v>
      </c>
      <c r="AV57">
        <v>1</v>
      </c>
      <c r="AW57" s="37">
        <f>LOOKUP(AV57,{1,2,3,4,5},{5,4,3,2,1})</f>
        <v>5</v>
      </c>
      <c r="AX57">
        <v>4</v>
      </c>
      <c r="AY57" s="37">
        <f>LOOKUP(AX57,{1,2,3,4,5},{5,4,3,2,1})</f>
        <v>2</v>
      </c>
      <c r="AZ57" s="2">
        <f t="shared" si="10"/>
        <v>19</v>
      </c>
      <c r="BA57" s="3">
        <f t="shared" si="8"/>
        <v>3.1669999999999998</v>
      </c>
      <c r="BB57" s="1"/>
      <c r="BC57" s="2">
        <f t="shared" si="11"/>
        <v>5</v>
      </c>
      <c r="BD57">
        <f t="shared" si="12"/>
        <v>11</v>
      </c>
      <c r="BE57">
        <f t="shared" si="13"/>
        <v>13</v>
      </c>
      <c r="BF57">
        <f t="shared" si="14"/>
        <v>3</v>
      </c>
      <c r="BG57">
        <f t="shared" si="15"/>
        <v>15</v>
      </c>
      <c r="BH57">
        <f t="shared" si="16"/>
        <v>5</v>
      </c>
      <c r="BI57" s="2">
        <f t="shared" si="19"/>
        <v>9</v>
      </c>
      <c r="BJ57">
        <f t="shared" si="19"/>
        <v>7</v>
      </c>
      <c r="BK57">
        <f t="shared" si="19"/>
        <v>6</v>
      </c>
      <c r="BL57">
        <f t="shared" si="19"/>
        <v>9</v>
      </c>
      <c r="BM57">
        <f t="shared" si="19"/>
        <v>2</v>
      </c>
      <c r="BN57" s="3">
        <f t="shared" si="19"/>
        <v>9</v>
      </c>
      <c r="BO57" s="1"/>
    </row>
    <row r="58" spans="1:67" x14ac:dyDescent="0.3">
      <c r="A58" s="30">
        <v>60</v>
      </c>
      <c r="B58" s="67"/>
      <c r="C58" s="2">
        <v>1</v>
      </c>
      <c r="D58">
        <v>1</v>
      </c>
      <c r="E58">
        <v>4</v>
      </c>
      <c r="F58">
        <v>4</v>
      </c>
      <c r="G58">
        <v>1</v>
      </c>
      <c r="H58">
        <v>4</v>
      </c>
      <c r="I58">
        <v>3</v>
      </c>
      <c r="J58" s="2">
        <f t="shared" si="20"/>
        <v>17</v>
      </c>
      <c r="K58" s="3">
        <f t="shared" si="1"/>
        <v>2.8330000000000002</v>
      </c>
      <c r="L58" s="2">
        <v>1</v>
      </c>
      <c r="M58">
        <v>1</v>
      </c>
      <c r="N58">
        <v>4</v>
      </c>
      <c r="O58">
        <v>3</v>
      </c>
      <c r="P58">
        <v>1</v>
      </c>
      <c r="Q58">
        <v>5</v>
      </c>
      <c r="R58">
        <v>4</v>
      </c>
      <c r="S58" s="2">
        <f t="shared" si="2"/>
        <v>18</v>
      </c>
      <c r="T58" s="3">
        <f t="shared" si="3"/>
        <v>3</v>
      </c>
      <c r="U58" s="2">
        <v>1</v>
      </c>
      <c r="V58">
        <v>1</v>
      </c>
      <c r="W58">
        <v>3</v>
      </c>
      <c r="X58">
        <v>3</v>
      </c>
      <c r="Y58">
        <v>3</v>
      </c>
      <c r="Z58">
        <v>1</v>
      </c>
      <c r="AA58">
        <v>4</v>
      </c>
      <c r="AB58" s="2">
        <f t="shared" si="4"/>
        <v>15</v>
      </c>
      <c r="AC58" s="3">
        <f t="shared" si="5"/>
        <v>2.5</v>
      </c>
      <c r="AD58" s="2">
        <v>1</v>
      </c>
      <c r="AE58">
        <v>4</v>
      </c>
      <c r="AF58">
        <v>5</v>
      </c>
      <c r="AG58">
        <v>3</v>
      </c>
      <c r="AH58">
        <v>5</v>
      </c>
      <c r="AI58">
        <v>2</v>
      </c>
      <c r="AJ58">
        <v>4</v>
      </c>
      <c r="AK58" s="2">
        <f t="shared" si="17"/>
        <v>23</v>
      </c>
      <c r="AL58" s="3">
        <f t="shared" si="18"/>
        <v>3.8330000000000002</v>
      </c>
      <c r="AM58" s="2">
        <v>1</v>
      </c>
      <c r="AN58">
        <v>5</v>
      </c>
      <c r="AO58" s="37">
        <f>LOOKUP(AN58,{1,2,3,4,5},{5,4,3,2,1})</f>
        <v>1</v>
      </c>
      <c r="AP58">
        <v>4</v>
      </c>
      <c r="AQ58" s="37">
        <f>LOOKUP(AP58,{1,2,3,4,5},{5,4,3,2,1})</f>
        <v>2</v>
      </c>
      <c r="AR58">
        <v>2</v>
      </c>
      <c r="AS58" s="37">
        <f>LOOKUP(AR58,{1,2,3,4,5},{5,4,3,2,1})</f>
        <v>4</v>
      </c>
      <c r="AT58">
        <v>5</v>
      </c>
      <c r="AU58" s="37">
        <f>LOOKUP(AT58,{1,2,3,4,5},{5,4,3,2,1})</f>
        <v>1</v>
      </c>
      <c r="AV58">
        <v>2</v>
      </c>
      <c r="AW58" s="37">
        <f>LOOKUP(AV58,{1,2,3,4,5},{5,4,3,2,1})</f>
        <v>4</v>
      </c>
      <c r="AX58">
        <v>5</v>
      </c>
      <c r="AY58" s="37">
        <f>LOOKUP(AX58,{1,2,3,4,5},{5,4,3,2,1})</f>
        <v>1</v>
      </c>
      <c r="AZ58" s="2">
        <f t="shared" si="10"/>
        <v>23</v>
      </c>
      <c r="BA58" s="3">
        <f t="shared" si="8"/>
        <v>3.8330000000000002</v>
      </c>
      <c r="BB58" s="1"/>
      <c r="BC58" s="2">
        <f t="shared" si="11"/>
        <v>3</v>
      </c>
      <c r="BD58">
        <f t="shared" si="12"/>
        <v>10</v>
      </c>
      <c r="BE58">
        <f t="shared" si="13"/>
        <v>11</v>
      </c>
      <c r="BF58">
        <f t="shared" si="14"/>
        <v>3</v>
      </c>
      <c r="BG58">
        <f t="shared" si="15"/>
        <v>13</v>
      </c>
      <c r="BH58">
        <f t="shared" si="16"/>
        <v>8</v>
      </c>
      <c r="BI58" s="2">
        <f t="shared" si="19"/>
        <v>5</v>
      </c>
      <c r="BJ58">
        <f t="shared" si="19"/>
        <v>8</v>
      </c>
      <c r="BK58">
        <f t="shared" si="19"/>
        <v>6</v>
      </c>
      <c r="BL58">
        <f t="shared" si="19"/>
        <v>8</v>
      </c>
      <c r="BM58">
        <f t="shared" si="19"/>
        <v>3</v>
      </c>
      <c r="BN58" s="3">
        <f t="shared" si="19"/>
        <v>8</v>
      </c>
      <c r="BO58" s="1"/>
    </row>
    <row r="59" spans="1:67" x14ac:dyDescent="0.3">
      <c r="A59" s="30">
        <v>62</v>
      </c>
      <c r="B59" s="67"/>
      <c r="C59" s="2">
        <v>1</v>
      </c>
      <c r="D59">
        <v>2</v>
      </c>
      <c r="E59">
        <v>4</v>
      </c>
      <c r="F59">
        <v>5</v>
      </c>
      <c r="G59">
        <v>1</v>
      </c>
      <c r="H59">
        <v>5</v>
      </c>
      <c r="I59">
        <v>3</v>
      </c>
      <c r="J59" s="2">
        <f t="shared" si="20"/>
        <v>20</v>
      </c>
      <c r="K59" s="3">
        <f t="shared" si="1"/>
        <v>3.3330000000000002</v>
      </c>
      <c r="L59" s="2">
        <v>1</v>
      </c>
      <c r="M59">
        <v>2</v>
      </c>
      <c r="N59">
        <v>4</v>
      </c>
      <c r="O59">
        <v>5</v>
      </c>
      <c r="P59">
        <v>1</v>
      </c>
      <c r="Q59">
        <v>5</v>
      </c>
      <c r="R59">
        <v>3</v>
      </c>
      <c r="S59" s="2">
        <f t="shared" si="2"/>
        <v>20</v>
      </c>
      <c r="T59" s="3">
        <f t="shared" si="3"/>
        <v>3.3330000000000002</v>
      </c>
      <c r="U59" s="2">
        <v>1</v>
      </c>
      <c r="V59">
        <v>4</v>
      </c>
      <c r="W59">
        <v>4</v>
      </c>
      <c r="X59">
        <v>1</v>
      </c>
      <c r="Y59">
        <v>5</v>
      </c>
      <c r="Z59">
        <v>1</v>
      </c>
      <c r="AA59">
        <v>3</v>
      </c>
      <c r="AB59" s="2">
        <f t="shared" si="4"/>
        <v>18</v>
      </c>
      <c r="AC59" s="3">
        <f t="shared" si="5"/>
        <v>3</v>
      </c>
      <c r="AD59" s="2">
        <v>1</v>
      </c>
      <c r="AE59">
        <v>3</v>
      </c>
      <c r="AF59">
        <v>4</v>
      </c>
      <c r="AG59">
        <v>2</v>
      </c>
      <c r="AH59">
        <v>5</v>
      </c>
      <c r="AI59">
        <v>1</v>
      </c>
      <c r="AJ59">
        <v>3</v>
      </c>
      <c r="AK59" s="2">
        <f t="shared" si="17"/>
        <v>18</v>
      </c>
      <c r="AL59" s="3">
        <f t="shared" si="18"/>
        <v>3</v>
      </c>
      <c r="AM59" s="2">
        <v>1</v>
      </c>
      <c r="AN59">
        <v>3</v>
      </c>
      <c r="AO59" s="37">
        <f>LOOKUP(AN59,{1,2,3,4,5},{5,4,3,2,1})</f>
        <v>3</v>
      </c>
      <c r="AP59">
        <v>4</v>
      </c>
      <c r="AQ59" s="37">
        <f>LOOKUP(AP59,{1,2,3,4,5},{5,4,3,2,1})</f>
        <v>2</v>
      </c>
      <c r="AR59">
        <v>1</v>
      </c>
      <c r="AS59" s="37">
        <f>LOOKUP(AR59,{1,2,3,4,5},{5,4,3,2,1})</f>
        <v>5</v>
      </c>
      <c r="AT59">
        <v>5</v>
      </c>
      <c r="AU59" s="37">
        <f>LOOKUP(AT59,{1,2,3,4,5},{5,4,3,2,1})</f>
        <v>1</v>
      </c>
      <c r="AV59">
        <v>1</v>
      </c>
      <c r="AW59" s="37">
        <f>LOOKUP(AV59,{1,2,3,4,5},{5,4,3,2,1})</f>
        <v>5</v>
      </c>
      <c r="AX59">
        <v>2</v>
      </c>
      <c r="AY59" s="37">
        <f>LOOKUP(AX59,{1,2,3,4,5},{5,4,3,2,1})</f>
        <v>4</v>
      </c>
      <c r="AZ59" s="2">
        <f t="shared" si="10"/>
        <v>16</v>
      </c>
      <c r="BA59" s="3">
        <f t="shared" si="8"/>
        <v>2.6669999999999998</v>
      </c>
      <c r="BB59" s="1"/>
      <c r="BC59" s="2">
        <f t="shared" si="11"/>
        <v>7</v>
      </c>
      <c r="BD59">
        <f t="shared" si="12"/>
        <v>10</v>
      </c>
      <c r="BE59">
        <f t="shared" si="13"/>
        <v>15</v>
      </c>
      <c r="BF59">
        <f t="shared" si="14"/>
        <v>3</v>
      </c>
      <c r="BG59">
        <f t="shared" si="15"/>
        <v>15</v>
      </c>
      <c r="BH59">
        <f t="shared" si="16"/>
        <v>10</v>
      </c>
      <c r="BI59" s="2">
        <f t="shared" si="19"/>
        <v>7</v>
      </c>
      <c r="BJ59">
        <f t="shared" si="19"/>
        <v>8</v>
      </c>
      <c r="BK59">
        <f t="shared" si="19"/>
        <v>3</v>
      </c>
      <c r="BL59">
        <f t="shared" si="19"/>
        <v>10</v>
      </c>
      <c r="BM59">
        <f t="shared" si="19"/>
        <v>2</v>
      </c>
      <c r="BN59" s="3">
        <f t="shared" si="19"/>
        <v>6</v>
      </c>
      <c r="BO59" s="1"/>
    </row>
    <row r="60" spans="1:67" x14ac:dyDescent="0.3">
      <c r="A60" s="30">
        <v>63</v>
      </c>
      <c r="B60" s="67"/>
      <c r="C60" s="2">
        <v>1</v>
      </c>
      <c r="D60">
        <v>2</v>
      </c>
      <c r="E60">
        <v>4</v>
      </c>
      <c r="F60">
        <v>5</v>
      </c>
      <c r="G60">
        <v>1</v>
      </c>
      <c r="H60">
        <v>5</v>
      </c>
      <c r="I60">
        <v>3</v>
      </c>
      <c r="J60" s="2">
        <f t="shared" si="20"/>
        <v>20</v>
      </c>
      <c r="K60" s="3">
        <f t="shared" si="1"/>
        <v>3.3330000000000002</v>
      </c>
      <c r="L60" s="2">
        <v>1</v>
      </c>
      <c r="M60">
        <v>2</v>
      </c>
      <c r="N60">
        <v>4</v>
      </c>
      <c r="O60">
        <v>5</v>
      </c>
      <c r="P60">
        <v>1</v>
      </c>
      <c r="Q60">
        <v>5</v>
      </c>
      <c r="R60">
        <v>3</v>
      </c>
      <c r="S60" s="2">
        <f t="shared" si="2"/>
        <v>20</v>
      </c>
      <c r="T60" s="3">
        <f t="shared" si="3"/>
        <v>3.3330000000000002</v>
      </c>
      <c r="U60" s="2">
        <v>1</v>
      </c>
      <c r="V60">
        <v>4</v>
      </c>
      <c r="W60">
        <v>4</v>
      </c>
      <c r="X60">
        <v>1</v>
      </c>
      <c r="Y60">
        <v>5</v>
      </c>
      <c r="Z60">
        <v>1</v>
      </c>
      <c r="AA60">
        <v>3</v>
      </c>
      <c r="AB60" s="2">
        <f t="shared" si="4"/>
        <v>18</v>
      </c>
      <c r="AC60" s="3">
        <f t="shared" si="5"/>
        <v>3</v>
      </c>
      <c r="AD60" s="2">
        <v>1</v>
      </c>
      <c r="AE60">
        <v>3</v>
      </c>
      <c r="AF60">
        <v>4</v>
      </c>
      <c r="AG60">
        <v>2</v>
      </c>
      <c r="AH60">
        <v>5</v>
      </c>
      <c r="AI60">
        <v>1</v>
      </c>
      <c r="AJ60">
        <v>3</v>
      </c>
      <c r="AK60" s="2">
        <f t="shared" si="17"/>
        <v>18</v>
      </c>
      <c r="AL60" s="3">
        <f t="shared" si="18"/>
        <v>3</v>
      </c>
      <c r="AM60" s="2">
        <v>1</v>
      </c>
      <c r="AN60">
        <v>3</v>
      </c>
      <c r="AO60" s="37">
        <f>LOOKUP(AN60,{1,2,3,4,5},{5,4,3,2,1})</f>
        <v>3</v>
      </c>
      <c r="AP60">
        <v>4</v>
      </c>
      <c r="AQ60" s="37">
        <f>LOOKUP(AP60,{1,2,3,4,5},{5,4,3,2,1})</f>
        <v>2</v>
      </c>
      <c r="AR60">
        <v>1</v>
      </c>
      <c r="AS60" s="37">
        <f>LOOKUP(AR60,{1,2,3,4,5},{5,4,3,2,1})</f>
        <v>5</v>
      </c>
      <c r="AT60">
        <v>5</v>
      </c>
      <c r="AU60" s="37">
        <f>LOOKUP(AT60,{1,2,3,4,5},{5,4,3,2,1})</f>
        <v>1</v>
      </c>
      <c r="AV60">
        <v>1</v>
      </c>
      <c r="AW60" s="37">
        <f>LOOKUP(AV60,{1,2,3,4,5},{5,4,3,2,1})</f>
        <v>5</v>
      </c>
      <c r="AX60">
        <v>2</v>
      </c>
      <c r="AY60" s="37">
        <f>LOOKUP(AX60,{1,2,3,4,5},{5,4,3,2,1})</f>
        <v>4</v>
      </c>
      <c r="AZ60" s="2">
        <f t="shared" si="10"/>
        <v>16</v>
      </c>
      <c r="BA60" s="3">
        <f t="shared" si="8"/>
        <v>2.6669999999999998</v>
      </c>
      <c r="BB60" s="1"/>
      <c r="BC60" s="2">
        <f t="shared" si="11"/>
        <v>7</v>
      </c>
      <c r="BD60">
        <f t="shared" si="12"/>
        <v>10</v>
      </c>
      <c r="BE60">
        <f t="shared" si="13"/>
        <v>15</v>
      </c>
      <c r="BF60">
        <f t="shared" si="14"/>
        <v>3</v>
      </c>
      <c r="BG60">
        <f t="shared" si="15"/>
        <v>15</v>
      </c>
      <c r="BH60">
        <f t="shared" si="16"/>
        <v>10</v>
      </c>
      <c r="BI60" s="2">
        <f t="shared" si="19"/>
        <v>7</v>
      </c>
      <c r="BJ60">
        <f t="shared" si="19"/>
        <v>8</v>
      </c>
      <c r="BK60">
        <f t="shared" si="19"/>
        <v>3</v>
      </c>
      <c r="BL60">
        <f t="shared" si="19"/>
        <v>10</v>
      </c>
      <c r="BM60">
        <f t="shared" si="19"/>
        <v>2</v>
      </c>
      <c r="BN60" s="3">
        <f t="shared" si="19"/>
        <v>6</v>
      </c>
      <c r="BO60" s="1"/>
    </row>
    <row r="61" spans="1:67" x14ac:dyDescent="0.3">
      <c r="A61" s="30">
        <v>64</v>
      </c>
      <c r="B61" s="67"/>
      <c r="C61" s="2">
        <v>1</v>
      </c>
      <c r="D61">
        <v>2</v>
      </c>
      <c r="E61">
        <v>3</v>
      </c>
      <c r="F61">
        <v>5</v>
      </c>
      <c r="G61">
        <v>1</v>
      </c>
      <c r="H61">
        <v>5</v>
      </c>
      <c r="I61">
        <v>2</v>
      </c>
      <c r="J61" s="2">
        <f t="shared" si="20"/>
        <v>18</v>
      </c>
      <c r="K61" s="3">
        <f t="shared" si="1"/>
        <v>3</v>
      </c>
      <c r="L61" s="2">
        <v>1</v>
      </c>
      <c r="M61">
        <v>3</v>
      </c>
      <c r="N61">
        <v>4</v>
      </c>
      <c r="O61">
        <v>5</v>
      </c>
      <c r="P61">
        <v>2</v>
      </c>
      <c r="Q61">
        <v>5</v>
      </c>
      <c r="R61">
        <v>1</v>
      </c>
      <c r="S61" s="2">
        <f t="shared" si="2"/>
        <v>20</v>
      </c>
      <c r="T61" s="3">
        <f t="shared" si="3"/>
        <v>3.3330000000000002</v>
      </c>
      <c r="U61" s="2">
        <v>1</v>
      </c>
      <c r="V61">
        <v>3</v>
      </c>
      <c r="W61">
        <v>4</v>
      </c>
      <c r="X61">
        <v>3</v>
      </c>
      <c r="Y61">
        <v>5</v>
      </c>
      <c r="Z61">
        <v>1</v>
      </c>
      <c r="AA61">
        <v>4</v>
      </c>
      <c r="AB61" s="2">
        <f t="shared" si="4"/>
        <v>20</v>
      </c>
      <c r="AC61" s="3">
        <f t="shared" si="5"/>
        <v>3.3330000000000002</v>
      </c>
      <c r="AD61" s="2">
        <v>1</v>
      </c>
      <c r="AE61">
        <v>4</v>
      </c>
      <c r="AF61">
        <v>4</v>
      </c>
      <c r="AG61">
        <v>4</v>
      </c>
      <c r="AH61">
        <v>4</v>
      </c>
      <c r="AI61">
        <v>3</v>
      </c>
      <c r="AJ61">
        <v>5</v>
      </c>
      <c r="AK61" s="2">
        <f t="shared" si="17"/>
        <v>24</v>
      </c>
      <c r="AL61" s="3">
        <f t="shared" si="18"/>
        <v>4</v>
      </c>
      <c r="AM61" s="2">
        <v>1</v>
      </c>
      <c r="AN61">
        <v>2</v>
      </c>
      <c r="AO61" s="37">
        <f>LOOKUP(AN61,{1,2,3,4,5},{5,4,3,2,1})</f>
        <v>4</v>
      </c>
      <c r="AP61">
        <v>4</v>
      </c>
      <c r="AQ61" s="37">
        <f>LOOKUP(AP61,{1,2,3,4,5},{5,4,3,2,1})</f>
        <v>2</v>
      </c>
      <c r="AR61">
        <v>4</v>
      </c>
      <c r="AS61" s="37">
        <f>LOOKUP(AR61,{1,2,3,4,5},{5,4,3,2,1})</f>
        <v>2</v>
      </c>
      <c r="AT61">
        <v>2</v>
      </c>
      <c r="AU61" s="37">
        <f>LOOKUP(AT61,{1,2,3,4,5},{5,4,3,2,1})</f>
        <v>4</v>
      </c>
      <c r="AV61">
        <v>2</v>
      </c>
      <c r="AW61" s="37">
        <f>LOOKUP(AV61,{1,2,3,4,5},{5,4,3,2,1})</f>
        <v>4</v>
      </c>
      <c r="AX61">
        <v>4</v>
      </c>
      <c r="AY61" s="37">
        <f>LOOKUP(AX61,{1,2,3,4,5},{5,4,3,2,1})</f>
        <v>2</v>
      </c>
      <c r="AZ61" s="2">
        <f t="shared" si="10"/>
        <v>18</v>
      </c>
      <c r="BA61" s="3">
        <f t="shared" si="8"/>
        <v>3</v>
      </c>
      <c r="BB61" s="1"/>
      <c r="BC61" s="2">
        <f t="shared" si="11"/>
        <v>9</v>
      </c>
      <c r="BD61">
        <f t="shared" si="12"/>
        <v>9</v>
      </c>
      <c r="BE61">
        <f t="shared" si="13"/>
        <v>12</v>
      </c>
      <c r="BF61">
        <f t="shared" si="14"/>
        <v>7</v>
      </c>
      <c r="BG61">
        <f t="shared" si="15"/>
        <v>14</v>
      </c>
      <c r="BH61">
        <f t="shared" si="16"/>
        <v>5</v>
      </c>
      <c r="BI61" s="2">
        <f t="shared" si="19"/>
        <v>7</v>
      </c>
      <c r="BJ61">
        <f t="shared" si="19"/>
        <v>8</v>
      </c>
      <c r="BK61">
        <f t="shared" si="19"/>
        <v>7</v>
      </c>
      <c r="BL61">
        <f t="shared" si="19"/>
        <v>9</v>
      </c>
      <c r="BM61">
        <f t="shared" si="19"/>
        <v>4</v>
      </c>
      <c r="BN61" s="3">
        <f t="shared" si="19"/>
        <v>9</v>
      </c>
      <c r="BO61" s="1"/>
    </row>
    <row r="62" spans="1:67" x14ac:dyDescent="0.3">
      <c r="A62" s="30">
        <v>65</v>
      </c>
      <c r="B62" s="67"/>
      <c r="C62" s="2">
        <v>1</v>
      </c>
      <c r="D62">
        <v>1</v>
      </c>
      <c r="E62">
        <v>3</v>
      </c>
      <c r="F62">
        <v>3</v>
      </c>
      <c r="G62">
        <v>1</v>
      </c>
      <c r="H62">
        <v>5</v>
      </c>
      <c r="I62">
        <v>2</v>
      </c>
      <c r="J62" s="2">
        <f t="shared" si="20"/>
        <v>15</v>
      </c>
      <c r="K62" s="3">
        <f t="shared" si="1"/>
        <v>2.5</v>
      </c>
      <c r="L62" s="2">
        <v>1</v>
      </c>
      <c r="M62">
        <v>1</v>
      </c>
      <c r="N62">
        <v>4</v>
      </c>
      <c r="O62">
        <v>3</v>
      </c>
      <c r="P62">
        <v>1</v>
      </c>
      <c r="Q62">
        <v>5</v>
      </c>
      <c r="R62">
        <v>3</v>
      </c>
      <c r="S62" s="2">
        <f t="shared" si="2"/>
        <v>17</v>
      </c>
      <c r="T62" s="3">
        <f t="shared" si="3"/>
        <v>2.8330000000000002</v>
      </c>
      <c r="U62" s="2">
        <v>1</v>
      </c>
      <c r="V62">
        <v>2</v>
      </c>
      <c r="W62">
        <v>2</v>
      </c>
      <c r="X62">
        <v>3</v>
      </c>
      <c r="Y62">
        <v>3</v>
      </c>
      <c r="Z62">
        <v>2</v>
      </c>
      <c r="AA62">
        <v>2</v>
      </c>
      <c r="AB62" s="2">
        <f t="shared" si="4"/>
        <v>14</v>
      </c>
      <c r="AC62" s="3">
        <f t="shared" si="5"/>
        <v>2.3330000000000002</v>
      </c>
      <c r="AD62" s="2">
        <v>1</v>
      </c>
      <c r="AE62">
        <v>2</v>
      </c>
      <c r="AF62">
        <v>5</v>
      </c>
      <c r="AG62">
        <v>2</v>
      </c>
      <c r="AH62">
        <v>2</v>
      </c>
      <c r="AI62">
        <v>2</v>
      </c>
      <c r="AJ62">
        <v>2</v>
      </c>
      <c r="AK62" s="2">
        <f t="shared" si="17"/>
        <v>15</v>
      </c>
      <c r="AL62" s="3">
        <f t="shared" si="18"/>
        <v>2.5</v>
      </c>
      <c r="AM62" s="2">
        <v>1</v>
      </c>
      <c r="AN62">
        <v>3</v>
      </c>
      <c r="AO62" s="37">
        <f>LOOKUP(AN62,{1,2,3,4,5},{5,4,3,2,1})</f>
        <v>3</v>
      </c>
      <c r="AP62">
        <v>2</v>
      </c>
      <c r="AQ62" s="37">
        <f>LOOKUP(AP62,{1,2,3,4,5},{5,4,3,2,1})</f>
        <v>4</v>
      </c>
      <c r="AR62">
        <v>4</v>
      </c>
      <c r="AS62" s="37">
        <f>LOOKUP(AR62,{1,2,3,4,5},{5,4,3,2,1})</f>
        <v>2</v>
      </c>
      <c r="AT62">
        <v>5</v>
      </c>
      <c r="AU62" s="37">
        <f>LOOKUP(AT62,{1,2,3,4,5},{5,4,3,2,1})</f>
        <v>1</v>
      </c>
      <c r="AV62">
        <v>1</v>
      </c>
      <c r="AW62" s="37">
        <f>LOOKUP(AV62,{1,2,3,4,5},{5,4,3,2,1})</f>
        <v>5</v>
      </c>
      <c r="AX62">
        <v>4</v>
      </c>
      <c r="AY62" s="37">
        <f>LOOKUP(AX62,{1,2,3,4,5},{5,4,3,2,1})</f>
        <v>2</v>
      </c>
      <c r="AZ62" s="2">
        <f t="shared" si="10"/>
        <v>19</v>
      </c>
      <c r="BA62" s="3">
        <f t="shared" si="8"/>
        <v>3.1669999999999998</v>
      </c>
      <c r="BB62" s="1"/>
      <c r="BC62" s="2">
        <f t="shared" si="11"/>
        <v>5</v>
      </c>
      <c r="BD62">
        <f t="shared" si="12"/>
        <v>11</v>
      </c>
      <c r="BE62">
        <f t="shared" si="13"/>
        <v>8</v>
      </c>
      <c r="BF62">
        <f t="shared" si="14"/>
        <v>3</v>
      </c>
      <c r="BG62">
        <f t="shared" si="15"/>
        <v>15</v>
      </c>
      <c r="BH62">
        <f t="shared" si="16"/>
        <v>7</v>
      </c>
      <c r="BI62" s="2">
        <f t="shared" si="19"/>
        <v>4</v>
      </c>
      <c r="BJ62">
        <f t="shared" si="19"/>
        <v>7</v>
      </c>
      <c r="BK62">
        <f t="shared" si="19"/>
        <v>5</v>
      </c>
      <c r="BL62">
        <f t="shared" ref="BJ62:BN117" si="21">(Y62+AH62)</f>
        <v>5</v>
      </c>
      <c r="BM62">
        <f t="shared" si="21"/>
        <v>4</v>
      </c>
      <c r="BN62" s="3">
        <f t="shared" si="21"/>
        <v>4</v>
      </c>
      <c r="BO62" s="1"/>
    </row>
    <row r="63" spans="1:67" x14ac:dyDescent="0.3">
      <c r="A63" s="30">
        <v>66</v>
      </c>
      <c r="B63" s="67"/>
      <c r="C63" s="2">
        <v>1</v>
      </c>
      <c r="D63">
        <v>2</v>
      </c>
      <c r="E63">
        <v>4</v>
      </c>
      <c r="F63">
        <v>4</v>
      </c>
      <c r="G63">
        <v>1</v>
      </c>
      <c r="H63">
        <v>5</v>
      </c>
      <c r="I63">
        <v>2</v>
      </c>
      <c r="J63" s="2">
        <f t="shared" si="20"/>
        <v>18</v>
      </c>
      <c r="K63" s="3">
        <f t="shared" si="1"/>
        <v>3</v>
      </c>
      <c r="L63" s="2">
        <v>1</v>
      </c>
      <c r="M63">
        <v>2</v>
      </c>
      <c r="N63">
        <v>4</v>
      </c>
      <c r="O63">
        <v>5</v>
      </c>
      <c r="P63">
        <v>1</v>
      </c>
      <c r="Q63">
        <v>5</v>
      </c>
      <c r="R63">
        <v>3</v>
      </c>
      <c r="S63" s="2">
        <f t="shared" si="2"/>
        <v>20</v>
      </c>
      <c r="T63" s="3">
        <f t="shared" si="3"/>
        <v>3.3330000000000002</v>
      </c>
      <c r="U63" s="2">
        <v>1</v>
      </c>
      <c r="V63">
        <v>1</v>
      </c>
      <c r="W63">
        <v>5</v>
      </c>
      <c r="X63">
        <v>2</v>
      </c>
      <c r="Y63">
        <v>4</v>
      </c>
      <c r="Z63">
        <v>2</v>
      </c>
      <c r="AA63">
        <v>5</v>
      </c>
      <c r="AB63" s="2">
        <f t="shared" si="4"/>
        <v>19</v>
      </c>
      <c r="AC63" s="3">
        <f t="shared" si="5"/>
        <v>3.1669999999999998</v>
      </c>
      <c r="AD63" s="2">
        <v>1</v>
      </c>
      <c r="AE63">
        <v>4</v>
      </c>
      <c r="AF63">
        <v>5</v>
      </c>
      <c r="AG63">
        <v>4</v>
      </c>
      <c r="AH63">
        <v>4</v>
      </c>
      <c r="AI63">
        <v>5</v>
      </c>
      <c r="AJ63">
        <v>4</v>
      </c>
      <c r="AK63" s="2">
        <f t="shared" si="17"/>
        <v>26</v>
      </c>
      <c r="AL63" s="3">
        <f t="shared" si="18"/>
        <v>4.3330000000000002</v>
      </c>
      <c r="AM63" s="2">
        <v>1</v>
      </c>
      <c r="AN63">
        <v>5</v>
      </c>
      <c r="AO63" s="37">
        <f>LOOKUP(AN63,{1,2,3,4,5},{5,4,3,2,1})</f>
        <v>1</v>
      </c>
      <c r="AP63">
        <v>4</v>
      </c>
      <c r="AQ63" s="37">
        <f>LOOKUP(AP63,{1,2,3,4,5},{5,4,3,2,1})</f>
        <v>2</v>
      </c>
      <c r="AR63">
        <v>3</v>
      </c>
      <c r="AS63" s="37">
        <f>LOOKUP(AR63,{1,2,3,4,5},{5,4,3,2,1})</f>
        <v>3</v>
      </c>
      <c r="AT63">
        <v>5</v>
      </c>
      <c r="AU63" s="37">
        <f>LOOKUP(AT63,{1,2,3,4,5},{5,4,3,2,1})</f>
        <v>1</v>
      </c>
      <c r="AV63">
        <v>2</v>
      </c>
      <c r="AW63" s="37">
        <f>LOOKUP(AV63,{1,2,3,4,5},{5,4,3,2,1})</f>
        <v>4</v>
      </c>
      <c r="AX63">
        <v>4</v>
      </c>
      <c r="AY63" s="37">
        <f>LOOKUP(AX63,{1,2,3,4,5},{5,4,3,2,1})</f>
        <v>2</v>
      </c>
      <c r="AZ63" s="2">
        <f t="shared" si="10"/>
        <v>23</v>
      </c>
      <c r="BA63" s="3">
        <f t="shared" si="8"/>
        <v>3.8330000000000002</v>
      </c>
      <c r="BB63" s="1"/>
      <c r="BC63" s="2">
        <f t="shared" si="11"/>
        <v>5</v>
      </c>
      <c r="BD63">
        <f t="shared" si="12"/>
        <v>10</v>
      </c>
      <c r="BE63">
        <f t="shared" si="13"/>
        <v>12</v>
      </c>
      <c r="BF63">
        <f t="shared" si="14"/>
        <v>3</v>
      </c>
      <c r="BG63">
        <f t="shared" si="15"/>
        <v>14</v>
      </c>
      <c r="BH63">
        <f t="shared" si="16"/>
        <v>7</v>
      </c>
      <c r="BI63" s="2">
        <f t="shared" ref="BI63:BM119" si="22">(V63+AE63)</f>
        <v>5</v>
      </c>
      <c r="BJ63">
        <f t="shared" si="21"/>
        <v>10</v>
      </c>
      <c r="BK63">
        <f t="shared" si="21"/>
        <v>6</v>
      </c>
      <c r="BL63">
        <f t="shared" si="21"/>
        <v>8</v>
      </c>
      <c r="BM63">
        <f t="shared" si="21"/>
        <v>7</v>
      </c>
      <c r="BN63" s="3">
        <f t="shared" si="21"/>
        <v>9</v>
      </c>
      <c r="BO63" s="1"/>
    </row>
    <row r="64" spans="1:67" x14ac:dyDescent="0.3">
      <c r="A64" s="30">
        <v>67</v>
      </c>
      <c r="B64" s="67"/>
      <c r="C64" s="2">
        <v>1</v>
      </c>
      <c r="D64">
        <v>1</v>
      </c>
      <c r="E64">
        <v>3</v>
      </c>
      <c r="F64">
        <v>4</v>
      </c>
      <c r="G64">
        <v>2</v>
      </c>
      <c r="H64">
        <v>5</v>
      </c>
      <c r="I64">
        <v>3</v>
      </c>
      <c r="J64" s="2">
        <f t="shared" si="20"/>
        <v>18</v>
      </c>
      <c r="K64" s="3">
        <f t="shared" si="1"/>
        <v>3</v>
      </c>
      <c r="L64" s="2">
        <v>1</v>
      </c>
      <c r="M64">
        <v>2</v>
      </c>
      <c r="N64">
        <v>4</v>
      </c>
      <c r="O64">
        <v>3</v>
      </c>
      <c r="P64">
        <v>4</v>
      </c>
      <c r="Q64">
        <v>5</v>
      </c>
      <c r="R64">
        <v>4</v>
      </c>
      <c r="S64" s="2">
        <f t="shared" si="2"/>
        <v>22</v>
      </c>
      <c r="T64" s="3">
        <f t="shared" si="3"/>
        <v>3.6669999999999998</v>
      </c>
      <c r="U64" s="32">
        <v>1</v>
      </c>
      <c r="V64" s="31">
        <v>2</v>
      </c>
      <c r="W64" s="31" t="s">
        <v>668</v>
      </c>
      <c r="X64" s="31">
        <v>1</v>
      </c>
      <c r="Y64" s="31">
        <v>4</v>
      </c>
      <c r="Z64" s="31">
        <v>1</v>
      </c>
      <c r="AA64" s="31">
        <v>1</v>
      </c>
      <c r="AB64" s="32">
        <f t="shared" si="4"/>
        <v>9</v>
      </c>
      <c r="AC64" s="33">
        <f t="shared" si="5"/>
        <v>1.5</v>
      </c>
      <c r="AD64" s="2">
        <v>1</v>
      </c>
      <c r="AE64">
        <v>3</v>
      </c>
      <c r="AF64">
        <v>4</v>
      </c>
      <c r="AG64">
        <v>3</v>
      </c>
      <c r="AH64">
        <v>3</v>
      </c>
      <c r="AI64">
        <v>5</v>
      </c>
      <c r="AJ64">
        <v>4</v>
      </c>
      <c r="AK64" s="2">
        <f t="shared" si="17"/>
        <v>22</v>
      </c>
      <c r="AL64" s="3">
        <f t="shared" si="18"/>
        <v>3.6669999999999998</v>
      </c>
      <c r="AM64" s="32">
        <v>1</v>
      </c>
      <c r="AN64" s="31">
        <v>3</v>
      </c>
      <c r="AO64" s="31">
        <f>LOOKUP(AN64,{1,2,3,4,5},{5,4,3,2,1})</f>
        <v>3</v>
      </c>
      <c r="AP64" s="31">
        <v>3</v>
      </c>
      <c r="AQ64" s="31">
        <f>LOOKUP(AP64,{1,2,3,4,5},{5,4,3,2,1})</f>
        <v>3</v>
      </c>
      <c r="AR64" s="31">
        <v>3</v>
      </c>
      <c r="AS64" s="31">
        <f>LOOKUP(AR64,{1,2,3,4,5},{5,4,3,2,1})</f>
        <v>3</v>
      </c>
      <c r="AT64" s="31">
        <v>2</v>
      </c>
      <c r="AU64" s="31">
        <f>LOOKUP(AT64,{1,2,3,4,5},{5,4,3,2,1})</f>
        <v>4</v>
      </c>
      <c r="AV64" s="31">
        <v>2</v>
      </c>
      <c r="AW64" s="31">
        <f>LOOKUP(AV64,{1,2,3,4,5},{5,4,3,2,1})</f>
        <v>4</v>
      </c>
      <c r="AX64" s="31">
        <v>3</v>
      </c>
      <c r="AY64" s="31">
        <f>LOOKUP(AX64,{1,2,3,4,5},{5,4,3,2,1})</f>
        <v>3</v>
      </c>
      <c r="AZ64" s="32">
        <f t="shared" si="10"/>
        <v>16</v>
      </c>
      <c r="BA64" s="33">
        <f t="shared" si="8"/>
        <v>2.6669999999999998</v>
      </c>
      <c r="BB64" s="1"/>
      <c r="BC64" s="2">
        <f t="shared" si="11"/>
        <v>6</v>
      </c>
      <c r="BD64">
        <f t="shared" si="12"/>
        <v>10</v>
      </c>
      <c r="BE64">
        <f t="shared" si="13"/>
        <v>10</v>
      </c>
      <c r="BF64">
        <f t="shared" si="14"/>
        <v>10</v>
      </c>
      <c r="BG64">
        <f t="shared" si="15"/>
        <v>14</v>
      </c>
      <c r="BH64">
        <f t="shared" si="16"/>
        <v>10</v>
      </c>
      <c r="BI64" s="2">
        <f t="shared" si="22"/>
        <v>5</v>
      </c>
      <c r="BJ64" s="31" t="s">
        <v>668</v>
      </c>
      <c r="BK64">
        <f t="shared" si="21"/>
        <v>4</v>
      </c>
      <c r="BL64">
        <f t="shared" si="21"/>
        <v>7</v>
      </c>
      <c r="BM64">
        <f t="shared" si="21"/>
        <v>6</v>
      </c>
      <c r="BN64" s="3">
        <f t="shared" si="21"/>
        <v>5</v>
      </c>
      <c r="BO64" s="1"/>
    </row>
    <row r="65" spans="1:67" x14ac:dyDescent="0.3">
      <c r="A65" s="30">
        <v>68</v>
      </c>
      <c r="B65" s="67"/>
      <c r="C65" s="2">
        <v>1</v>
      </c>
      <c r="D65">
        <v>2</v>
      </c>
      <c r="E65">
        <v>4</v>
      </c>
      <c r="F65">
        <v>4</v>
      </c>
      <c r="G65">
        <v>2</v>
      </c>
      <c r="H65">
        <v>5</v>
      </c>
      <c r="I65">
        <v>3</v>
      </c>
      <c r="J65" s="2">
        <f t="shared" si="20"/>
        <v>20</v>
      </c>
      <c r="K65" s="3">
        <f t="shared" si="1"/>
        <v>3.3330000000000002</v>
      </c>
      <c r="L65" s="2">
        <v>1</v>
      </c>
      <c r="M65">
        <v>1</v>
      </c>
      <c r="N65">
        <v>5</v>
      </c>
      <c r="O65">
        <v>4</v>
      </c>
      <c r="P65">
        <v>3</v>
      </c>
      <c r="Q65">
        <v>5</v>
      </c>
      <c r="R65">
        <v>4</v>
      </c>
      <c r="S65" s="2">
        <f t="shared" si="2"/>
        <v>22</v>
      </c>
      <c r="T65" s="3">
        <f t="shared" si="3"/>
        <v>3.6669999999999998</v>
      </c>
      <c r="U65" s="2">
        <v>1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 s="2">
        <f t="shared" si="4"/>
        <v>24</v>
      </c>
      <c r="AC65" s="3">
        <f t="shared" si="5"/>
        <v>4</v>
      </c>
      <c r="AD65" s="2">
        <v>1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 s="2">
        <f t="shared" si="17"/>
        <v>30</v>
      </c>
      <c r="AL65" s="3">
        <f t="shared" si="18"/>
        <v>5</v>
      </c>
      <c r="AM65" s="2">
        <v>1</v>
      </c>
      <c r="AN65">
        <v>3</v>
      </c>
      <c r="AO65" s="37">
        <f>LOOKUP(AN65,{1,2,3,4,5},{5,4,3,2,1})</f>
        <v>3</v>
      </c>
      <c r="AP65">
        <v>3</v>
      </c>
      <c r="AQ65" s="37">
        <f>LOOKUP(AP65,{1,2,3,4,5},{5,4,3,2,1})</f>
        <v>3</v>
      </c>
      <c r="AR65">
        <v>2</v>
      </c>
      <c r="AS65" s="37">
        <f>LOOKUP(AR65,{1,2,3,4,5},{5,4,3,2,1})</f>
        <v>4</v>
      </c>
      <c r="AT65">
        <v>3</v>
      </c>
      <c r="AU65" s="37">
        <f>LOOKUP(AT65,{1,2,3,4,5},{5,4,3,2,1})</f>
        <v>3</v>
      </c>
      <c r="AV65">
        <v>2</v>
      </c>
      <c r="AW65" s="37">
        <f>LOOKUP(AV65,{1,2,3,4,5},{5,4,3,2,1})</f>
        <v>4</v>
      </c>
      <c r="AX65">
        <v>2</v>
      </c>
      <c r="AY65" s="37">
        <f>LOOKUP(AX65,{1,2,3,4,5},{5,4,3,2,1})</f>
        <v>4</v>
      </c>
      <c r="AZ65" s="2">
        <f t="shared" si="10"/>
        <v>15</v>
      </c>
      <c r="BA65" s="3">
        <f t="shared" si="8"/>
        <v>2.5</v>
      </c>
      <c r="BB65" s="1"/>
      <c r="BC65" s="2">
        <f t="shared" si="11"/>
        <v>6</v>
      </c>
      <c r="BD65">
        <f t="shared" si="12"/>
        <v>12</v>
      </c>
      <c r="BE65">
        <f t="shared" si="13"/>
        <v>12</v>
      </c>
      <c r="BF65">
        <f t="shared" si="14"/>
        <v>8</v>
      </c>
      <c r="BG65">
        <f t="shared" si="15"/>
        <v>14</v>
      </c>
      <c r="BH65">
        <f t="shared" si="16"/>
        <v>11</v>
      </c>
      <c r="BI65" s="2">
        <f t="shared" si="22"/>
        <v>9</v>
      </c>
      <c r="BJ65">
        <f t="shared" si="21"/>
        <v>9</v>
      </c>
      <c r="BK65">
        <f t="shared" si="21"/>
        <v>9</v>
      </c>
      <c r="BL65">
        <f t="shared" si="21"/>
        <v>9</v>
      </c>
      <c r="BM65">
        <f t="shared" si="21"/>
        <v>9</v>
      </c>
      <c r="BN65" s="3">
        <f t="shared" si="21"/>
        <v>9</v>
      </c>
      <c r="BO65" s="1"/>
    </row>
    <row r="66" spans="1:67" x14ac:dyDescent="0.3">
      <c r="A66" s="30">
        <v>69</v>
      </c>
      <c r="B66" s="67"/>
      <c r="C66" s="2">
        <v>1</v>
      </c>
      <c r="D66">
        <v>2</v>
      </c>
      <c r="E66">
        <v>3</v>
      </c>
      <c r="F66">
        <v>4</v>
      </c>
      <c r="G66">
        <v>2</v>
      </c>
      <c r="H66">
        <v>4</v>
      </c>
      <c r="I66">
        <v>2</v>
      </c>
      <c r="J66" s="2">
        <f t="shared" si="20"/>
        <v>17</v>
      </c>
      <c r="K66" s="3">
        <f t="shared" si="1"/>
        <v>2.8330000000000002</v>
      </c>
      <c r="L66" s="2">
        <v>1</v>
      </c>
      <c r="M66">
        <v>2</v>
      </c>
      <c r="N66">
        <v>4</v>
      </c>
      <c r="O66">
        <v>5</v>
      </c>
      <c r="P66">
        <v>2</v>
      </c>
      <c r="Q66">
        <v>5</v>
      </c>
      <c r="R66">
        <v>3</v>
      </c>
      <c r="S66" s="2">
        <f t="shared" si="2"/>
        <v>21</v>
      </c>
      <c r="T66" s="3">
        <f t="shared" si="3"/>
        <v>3.5</v>
      </c>
      <c r="U66" s="2">
        <v>1</v>
      </c>
      <c r="V66">
        <v>1</v>
      </c>
      <c r="W66">
        <v>4</v>
      </c>
      <c r="X66">
        <v>3</v>
      </c>
      <c r="Y66">
        <v>3</v>
      </c>
      <c r="Z66">
        <v>3</v>
      </c>
      <c r="AA66">
        <v>4</v>
      </c>
      <c r="AB66" s="2">
        <f t="shared" si="4"/>
        <v>18</v>
      </c>
      <c r="AC66" s="3">
        <f t="shared" si="5"/>
        <v>3</v>
      </c>
      <c r="AD66" s="2">
        <v>1</v>
      </c>
      <c r="AE66">
        <v>4</v>
      </c>
      <c r="AF66">
        <v>5</v>
      </c>
      <c r="AG66">
        <v>3</v>
      </c>
      <c r="AH66">
        <v>4</v>
      </c>
      <c r="AI66">
        <v>3</v>
      </c>
      <c r="AJ66">
        <v>5</v>
      </c>
      <c r="AK66" s="2">
        <f t="shared" si="17"/>
        <v>24</v>
      </c>
      <c r="AL66" s="3">
        <f t="shared" si="18"/>
        <v>4</v>
      </c>
      <c r="AM66" s="2">
        <v>1</v>
      </c>
      <c r="AN66">
        <v>4</v>
      </c>
      <c r="AO66" s="37">
        <f>LOOKUP(AN66,{1,2,3,4,5},{5,4,3,2,1})</f>
        <v>2</v>
      </c>
      <c r="AP66">
        <v>3</v>
      </c>
      <c r="AQ66" s="37">
        <f>LOOKUP(AP66,{1,2,3,4,5},{5,4,3,2,1})</f>
        <v>3</v>
      </c>
      <c r="AR66">
        <v>2</v>
      </c>
      <c r="AS66" s="37">
        <f>LOOKUP(AR66,{1,2,3,4,5},{5,4,3,2,1})</f>
        <v>4</v>
      </c>
      <c r="AT66">
        <v>4</v>
      </c>
      <c r="AU66" s="37">
        <f>LOOKUP(AT66,{1,2,3,4,5},{5,4,3,2,1})</f>
        <v>2</v>
      </c>
      <c r="AV66">
        <v>2</v>
      </c>
      <c r="AW66" s="37">
        <f>LOOKUP(AV66,{1,2,3,4,5},{5,4,3,2,1})</f>
        <v>4</v>
      </c>
      <c r="AX66">
        <v>4</v>
      </c>
      <c r="AY66" s="37">
        <f>LOOKUP(AX66,{1,2,3,4,5},{5,4,3,2,1})</f>
        <v>2</v>
      </c>
      <c r="AZ66" s="2">
        <f t="shared" si="10"/>
        <v>19</v>
      </c>
      <c r="BA66" s="3">
        <f t="shared" si="8"/>
        <v>3.1669999999999998</v>
      </c>
      <c r="BB66" s="1"/>
      <c r="BC66" s="2">
        <f t="shared" si="11"/>
        <v>6</v>
      </c>
      <c r="BD66">
        <f t="shared" si="12"/>
        <v>10</v>
      </c>
      <c r="BE66">
        <f t="shared" si="13"/>
        <v>13</v>
      </c>
      <c r="BF66">
        <f t="shared" si="14"/>
        <v>6</v>
      </c>
      <c r="BG66">
        <f t="shared" si="15"/>
        <v>13</v>
      </c>
      <c r="BH66">
        <f t="shared" si="16"/>
        <v>7</v>
      </c>
      <c r="BI66" s="2">
        <f t="shared" si="22"/>
        <v>5</v>
      </c>
      <c r="BJ66">
        <f t="shared" si="21"/>
        <v>9</v>
      </c>
      <c r="BK66">
        <f t="shared" si="21"/>
        <v>6</v>
      </c>
      <c r="BL66">
        <f t="shared" si="21"/>
        <v>7</v>
      </c>
      <c r="BM66">
        <f t="shared" si="21"/>
        <v>6</v>
      </c>
      <c r="BN66" s="3">
        <f t="shared" si="21"/>
        <v>9</v>
      </c>
      <c r="BO66" s="1"/>
    </row>
    <row r="67" spans="1:67" x14ac:dyDescent="0.3">
      <c r="A67" s="30">
        <v>70</v>
      </c>
      <c r="B67" s="67"/>
      <c r="C67" s="2">
        <v>1</v>
      </c>
      <c r="D67">
        <v>1</v>
      </c>
      <c r="E67">
        <v>4</v>
      </c>
      <c r="F67">
        <v>4</v>
      </c>
      <c r="G67">
        <v>1</v>
      </c>
      <c r="H67">
        <v>5</v>
      </c>
      <c r="I67">
        <v>1</v>
      </c>
      <c r="J67" s="2">
        <f t="shared" si="20"/>
        <v>16</v>
      </c>
      <c r="K67" s="3">
        <f t="shared" si="1"/>
        <v>2.6669999999999998</v>
      </c>
      <c r="L67" s="2">
        <v>1</v>
      </c>
      <c r="M67">
        <v>1</v>
      </c>
      <c r="N67">
        <v>4</v>
      </c>
      <c r="O67">
        <v>4</v>
      </c>
      <c r="P67">
        <v>5</v>
      </c>
      <c r="Q67">
        <v>5</v>
      </c>
      <c r="R67">
        <v>2</v>
      </c>
      <c r="S67" s="2">
        <f t="shared" si="2"/>
        <v>21</v>
      </c>
      <c r="T67" s="3">
        <f t="shared" si="3"/>
        <v>3.5</v>
      </c>
      <c r="U67" s="2">
        <v>1</v>
      </c>
      <c r="V67">
        <v>2</v>
      </c>
      <c r="W67">
        <v>4</v>
      </c>
      <c r="X67">
        <v>1</v>
      </c>
      <c r="Y67">
        <v>4</v>
      </c>
      <c r="Z67">
        <v>1</v>
      </c>
      <c r="AA67">
        <v>5</v>
      </c>
      <c r="AB67" s="2">
        <f t="shared" si="4"/>
        <v>17</v>
      </c>
      <c r="AC67" s="3">
        <f t="shared" si="5"/>
        <v>2.8330000000000002</v>
      </c>
      <c r="AD67" s="2">
        <v>1</v>
      </c>
      <c r="AE67">
        <v>5</v>
      </c>
      <c r="AF67">
        <v>5</v>
      </c>
      <c r="AG67">
        <v>2</v>
      </c>
      <c r="AH67">
        <v>4</v>
      </c>
      <c r="AI67">
        <v>2</v>
      </c>
      <c r="AJ67">
        <v>5</v>
      </c>
      <c r="AK67" s="2">
        <f t="shared" si="17"/>
        <v>23</v>
      </c>
      <c r="AL67" s="3">
        <f t="shared" si="18"/>
        <v>3.8330000000000002</v>
      </c>
      <c r="AM67" s="2">
        <v>1</v>
      </c>
      <c r="AN67">
        <v>5</v>
      </c>
      <c r="AO67" s="37">
        <f>LOOKUP(AN67,{1,2,3,4,5},{5,4,3,2,1})</f>
        <v>1</v>
      </c>
      <c r="AP67">
        <v>4</v>
      </c>
      <c r="AQ67" s="37">
        <f>LOOKUP(AP67,{1,2,3,4,5},{5,4,3,2,1})</f>
        <v>2</v>
      </c>
      <c r="AR67">
        <v>2</v>
      </c>
      <c r="AS67" s="37">
        <f>LOOKUP(AR67,{1,2,3,4,5},{5,4,3,2,1})</f>
        <v>4</v>
      </c>
      <c r="AT67">
        <v>2</v>
      </c>
      <c r="AU67" s="37">
        <f>LOOKUP(AT67,{1,2,3,4,5},{5,4,3,2,1})</f>
        <v>4</v>
      </c>
      <c r="AV67">
        <v>1</v>
      </c>
      <c r="AW67" s="37">
        <f>LOOKUP(AV67,{1,2,3,4,5},{5,4,3,2,1})</f>
        <v>5</v>
      </c>
      <c r="AX67">
        <v>5</v>
      </c>
      <c r="AY67" s="37">
        <f>LOOKUP(AX67,{1,2,3,4,5},{5,4,3,2,1})</f>
        <v>1</v>
      </c>
      <c r="AZ67" s="2">
        <f t="shared" si="10"/>
        <v>19</v>
      </c>
      <c r="BA67" s="3">
        <f t="shared" si="8"/>
        <v>3.1669999999999998</v>
      </c>
      <c r="BB67" s="1"/>
      <c r="BC67" s="2">
        <f t="shared" si="11"/>
        <v>3</v>
      </c>
      <c r="BD67">
        <f t="shared" si="12"/>
        <v>10</v>
      </c>
      <c r="BE67">
        <f t="shared" si="13"/>
        <v>12</v>
      </c>
      <c r="BF67">
        <f t="shared" si="14"/>
        <v>10</v>
      </c>
      <c r="BG67">
        <f t="shared" si="15"/>
        <v>15</v>
      </c>
      <c r="BH67">
        <f t="shared" si="16"/>
        <v>4</v>
      </c>
      <c r="BI67" s="2">
        <f t="shared" si="22"/>
        <v>7</v>
      </c>
      <c r="BJ67">
        <f t="shared" si="21"/>
        <v>9</v>
      </c>
      <c r="BK67">
        <f t="shared" si="21"/>
        <v>3</v>
      </c>
      <c r="BL67">
        <f t="shared" si="21"/>
        <v>8</v>
      </c>
      <c r="BM67">
        <f t="shared" si="21"/>
        <v>3</v>
      </c>
      <c r="BN67" s="3">
        <f t="shared" si="21"/>
        <v>10</v>
      </c>
      <c r="BO67" s="1"/>
    </row>
    <row r="68" spans="1:67" x14ac:dyDescent="0.3">
      <c r="A68" s="30">
        <v>71</v>
      </c>
      <c r="B68" s="67"/>
      <c r="C68" s="2">
        <v>1</v>
      </c>
      <c r="D68">
        <v>3</v>
      </c>
      <c r="E68">
        <v>4</v>
      </c>
      <c r="F68">
        <v>5</v>
      </c>
      <c r="G68">
        <v>2</v>
      </c>
      <c r="H68">
        <v>5</v>
      </c>
      <c r="I68">
        <v>3</v>
      </c>
      <c r="J68" s="2">
        <f t="shared" si="20"/>
        <v>22</v>
      </c>
      <c r="K68" s="3">
        <f t="shared" ref="K68:K131" si="23">ROUND((J68/6),3)</f>
        <v>3.6669999999999998</v>
      </c>
      <c r="L68" s="2">
        <v>1</v>
      </c>
      <c r="M68">
        <v>3</v>
      </c>
      <c r="N68">
        <v>4</v>
      </c>
      <c r="O68">
        <v>5</v>
      </c>
      <c r="P68">
        <v>3</v>
      </c>
      <c r="Q68">
        <v>5</v>
      </c>
      <c r="R68">
        <v>3</v>
      </c>
      <c r="S68" s="2">
        <f t="shared" ref="S68:S131" si="24">SUM(M68:R68)</f>
        <v>23</v>
      </c>
      <c r="T68" s="3">
        <f t="shared" ref="T68:T131" si="25">ROUND((S68/6),3)</f>
        <v>3.8330000000000002</v>
      </c>
      <c r="U68" s="2">
        <v>1</v>
      </c>
      <c r="V68">
        <v>1</v>
      </c>
      <c r="W68">
        <v>3</v>
      </c>
      <c r="X68">
        <v>2</v>
      </c>
      <c r="Y68">
        <v>4</v>
      </c>
      <c r="Z68">
        <v>2</v>
      </c>
      <c r="AA68">
        <v>5</v>
      </c>
      <c r="AB68" s="2">
        <f t="shared" ref="AB68:AB131" si="26">SUM(V68:AA68)</f>
        <v>17</v>
      </c>
      <c r="AC68" s="3">
        <f t="shared" ref="AC68:AC131" si="27">ROUND((AB68/6),3)</f>
        <v>2.8330000000000002</v>
      </c>
      <c r="AD68" s="2">
        <v>1</v>
      </c>
      <c r="AE68">
        <v>4</v>
      </c>
      <c r="AF68">
        <v>4</v>
      </c>
      <c r="AG68">
        <v>2</v>
      </c>
      <c r="AH68">
        <v>5</v>
      </c>
      <c r="AI68">
        <v>3</v>
      </c>
      <c r="AJ68">
        <v>5</v>
      </c>
      <c r="AK68" s="2">
        <f t="shared" si="17"/>
        <v>23</v>
      </c>
      <c r="AL68" s="3">
        <f t="shared" si="18"/>
        <v>3.8330000000000002</v>
      </c>
      <c r="AM68" s="2">
        <v>1</v>
      </c>
      <c r="AN68">
        <v>5</v>
      </c>
      <c r="AO68" s="37">
        <f>LOOKUP(AN68,{1,2,3,4,5},{5,4,3,2,1})</f>
        <v>1</v>
      </c>
      <c r="AP68">
        <v>3</v>
      </c>
      <c r="AQ68" s="37">
        <f>LOOKUP(AP68,{1,2,3,4,5},{5,4,3,2,1})</f>
        <v>3</v>
      </c>
      <c r="AR68">
        <v>1</v>
      </c>
      <c r="AS68" s="37">
        <f>LOOKUP(AR68,{1,2,3,4,5},{5,4,3,2,1})</f>
        <v>5</v>
      </c>
      <c r="AT68">
        <v>5</v>
      </c>
      <c r="AU68" s="37">
        <f>LOOKUP(AT68,{1,2,3,4,5},{5,4,3,2,1})</f>
        <v>1</v>
      </c>
      <c r="AV68">
        <v>2</v>
      </c>
      <c r="AW68" s="37">
        <f>LOOKUP(AV68,{1,2,3,4,5},{5,4,3,2,1})</f>
        <v>4</v>
      </c>
      <c r="AX68">
        <v>5</v>
      </c>
      <c r="AY68" s="37">
        <f>LOOKUP(AX68,{1,2,3,4,5},{5,4,3,2,1})</f>
        <v>1</v>
      </c>
      <c r="AZ68" s="2">
        <f t="shared" si="10"/>
        <v>21</v>
      </c>
      <c r="BA68" s="3">
        <f t="shared" ref="BA68:BA131" si="28">ROUND((AZ68/6),3)</f>
        <v>3.5</v>
      </c>
      <c r="BB68" s="1"/>
      <c r="BC68" s="2">
        <f t="shared" si="11"/>
        <v>7</v>
      </c>
      <c r="BD68">
        <f t="shared" si="12"/>
        <v>11</v>
      </c>
      <c r="BE68">
        <f t="shared" si="13"/>
        <v>15</v>
      </c>
      <c r="BF68">
        <f t="shared" si="14"/>
        <v>6</v>
      </c>
      <c r="BG68">
        <f t="shared" si="15"/>
        <v>14</v>
      </c>
      <c r="BH68">
        <f t="shared" si="16"/>
        <v>7</v>
      </c>
      <c r="BI68" s="2">
        <f t="shared" si="22"/>
        <v>5</v>
      </c>
      <c r="BJ68">
        <f t="shared" si="21"/>
        <v>7</v>
      </c>
      <c r="BK68">
        <f t="shared" si="21"/>
        <v>4</v>
      </c>
      <c r="BL68">
        <f t="shared" si="21"/>
        <v>9</v>
      </c>
      <c r="BM68">
        <f t="shared" si="21"/>
        <v>5</v>
      </c>
      <c r="BN68" s="3">
        <f t="shared" si="21"/>
        <v>10</v>
      </c>
      <c r="BO68" s="1"/>
    </row>
    <row r="69" spans="1:67" x14ac:dyDescent="0.3">
      <c r="A69" s="30">
        <v>72</v>
      </c>
      <c r="B69" s="67"/>
      <c r="C69" s="2">
        <v>1</v>
      </c>
      <c r="D69">
        <v>2</v>
      </c>
      <c r="E69">
        <v>4</v>
      </c>
      <c r="F69">
        <v>4</v>
      </c>
      <c r="G69">
        <v>1</v>
      </c>
      <c r="H69">
        <v>5</v>
      </c>
      <c r="I69">
        <v>3</v>
      </c>
      <c r="J69" s="2">
        <f t="shared" si="20"/>
        <v>19</v>
      </c>
      <c r="K69" s="3">
        <f t="shared" si="23"/>
        <v>3.1669999999999998</v>
      </c>
      <c r="L69" s="2">
        <v>1</v>
      </c>
      <c r="M69">
        <v>3</v>
      </c>
      <c r="N69">
        <v>4</v>
      </c>
      <c r="O69">
        <v>4</v>
      </c>
      <c r="P69">
        <v>3</v>
      </c>
      <c r="Q69">
        <v>5</v>
      </c>
      <c r="R69">
        <v>2</v>
      </c>
      <c r="S69" s="2">
        <f t="shared" si="24"/>
        <v>21</v>
      </c>
      <c r="T69" s="3">
        <f t="shared" si="25"/>
        <v>3.5</v>
      </c>
      <c r="U69" s="2">
        <v>1</v>
      </c>
      <c r="V69">
        <v>4</v>
      </c>
      <c r="W69">
        <v>4</v>
      </c>
      <c r="X69">
        <v>3</v>
      </c>
      <c r="Y69">
        <v>5</v>
      </c>
      <c r="Z69">
        <v>2</v>
      </c>
      <c r="AA69">
        <v>4</v>
      </c>
      <c r="AB69" s="2">
        <f t="shared" si="26"/>
        <v>22</v>
      </c>
      <c r="AC69" s="3">
        <f t="shared" si="27"/>
        <v>3.6669999999999998</v>
      </c>
      <c r="AD69" s="2">
        <v>1</v>
      </c>
      <c r="AE69">
        <v>5</v>
      </c>
      <c r="AF69">
        <v>5</v>
      </c>
      <c r="AG69">
        <v>3</v>
      </c>
      <c r="AH69">
        <v>5</v>
      </c>
      <c r="AI69">
        <v>3</v>
      </c>
      <c r="AJ69">
        <v>5</v>
      </c>
      <c r="AK69" s="2">
        <f t="shared" si="17"/>
        <v>26</v>
      </c>
      <c r="AL69" s="3">
        <f t="shared" si="18"/>
        <v>4.3330000000000002</v>
      </c>
      <c r="AM69" s="2">
        <v>1</v>
      </c>
      <c r="AN69">
        <v>4</v>
      </c>
      <c r="AO69" s="37">
        <f>LOOKUP(AN69,{1,2,3,4,5},{5,4,3,2,1})</f>
        <v>2</v>
      </c>
      <c r="AP69">
        <v>4</v>
      </c>
      <c r="AQ69" s="37">
        <f>LOOKUP(AP69,{1,2,3,4,5},{5,4,3,2,1})</f>
        <v>2</v>
      </c>
      <c r="AR69">
        <v>3</v>
      </c>
      <c r="AS69" s="37">
        <f>LOOKUP(AR69,{1,2,3,4,5},{5,4,3,2,1})</f>
        <v>3</v>
      </c>
      <c r="AT69">
        <v>4</v>
      </c>
      <c r="AU69" s="37">
        <f>LOOKUP(AT69,{1,2,3,4,5},{5,4,3,2,1})</f>
        <v>2</v>
      </c>
      <c r="AV69">
        <v>3</v>
      </c>
      <c r="AW69" s="37">
        <f>LOOKUP(AV69,{1,2,3,4,5},{5,4,3,2,1})</f>
        <v>3</v>
      </c>
      <c r="AX69">
        <v>4</v>
      </c>
      <c r="AY69" s="37">
        <f>LOOKUP(AX69,{1,2,3,4,5},{5,4,3,2,1})</f>
        <v>2</v>
      </c>
      <c r="AZ69" s="2">
        <f t="shared" ref="AZ69:AZ132" si="29">SUM(AN69,AP69,AR69,AT69,AV69,AX69)</f>
        <v>22</v>
      </c>
      <c r="BA69" s="3">
        <f t="shared" si="28"/>
        <v>3.6669999999999998</v>
      </c>
      <c r="BB69" s="1"/>
      <c r="BC69" s="2">
        <f t="shared" ref="BC69:BC132" si="30">(D69+M69+AO69)</f>
        <v>7</v>
      </c>
      <c r="BD69">
        <f t="shared" ref="BD69:BD132" si="31">(E69+N69+AQ69)</f>
        <v>10</v>
      </c>
      <c r="BE69">
        <f t="shared" ref="BE69:BE132" si="32">(F69+O69+AS69)</f>
        <v>11</v>
      </c>
      <c r="BF69">
        <f t="shared" ref="BF69:BF132" si="33">(G69+P69+AU69)</f>
        <v>6</v>
      </c>
      <c r="BG69">
        <f t="shared" ref="BG69:BG132" si="34">(H69+Q69+AW69)</f>
        <v>13</v>
      </c>
      <c r="BH69">
        <f t="shared" ref="BH69:BH132" si="35">(I69+R69+AY69)</f>
        <v>7</v>
      </c>
      <c r="BI69" s="2">
        <f t="shared" si="22"/>
        <v>9</v>
      </c>
      <c r="BJ69">
        <f t="shared" si="22"/>
        <v>9</v>
      </c>
      <c r="BK69">
        <f t="shared" si="22"/>
        <v>6</v>
      </c>
      <c r="BL69">
        <f t="shared" si="22"/>
        <v>10</v>
      </c>
      <c r="BM69">
        <f t="shared" si="22"/>
        <v>5</v>
      </c>
      <c r="BN69" s="3">
        <f t="shared" si="21"/>
        <v>9</v>
      </c>
      <c r="BO69" s="1"/>
    </row>
    <row r="70" spans="1:67" x14ac:dyDescent="0.3">
      <c r="A70" s="30">
        <v>73</v>
      </c>
      <c r="B70" s="67"/>
      <c r="C70" s="2">
        <v>1</v>
      </c>
      <c r="D70">
        <v>3</v>
      </c>
      <c r="E70">
        <v>4</v>
      </c>
      <c r="F70">
        <v>2</v>
      </c>
      <c r="G70">
        <v>2</v>
      </c>
      <c r="H70">
        <v>5</v>
      </c>
      <c r="I70">
        <v>4</v>
      </c>
      <c r="J70" s="2">
        <f t="shared" si="20"/>
        <v>20</v>
      </c>
      <c r="K70" s="3">
        <f t="shared" si="23"/>
        <v>3.3330000000000002</v>
      </c>
      <c r="L70" s="2">
        <v>1</v>
      </c>
      <c r="M70">
        <v>3</v>
      </c>
      <c r="N70">
        <v>5</v>
      </c>
      <c r="O70">
        <v>4</v>
      </c>
      <c r="P70">
        <v>3</v>
      </c>
      <c r="Q70">
        <v>5</v>
      </c>
      <c r="R70">
        <v>4</v>
      </c>
      <c r="S70" s="2">
        <f t="shared" si="24"/>
        <v>24</v>
      </c>
      <c r="T70" s="3">
        <f t="shared" si="25"/>
        <v>4</v>
      </c>
      <c r="U70" s="2">
        <v>1</v>
      </c>
      <c r="V70">
        <v>1</v>
      </c>
      <c r="W70">
        <v>2</v>
      </c>
      <c r="X70">
        <v>2</v>
      </c>
      <c r="Y70">
        <v>1</v>
      </c>
      <c r="Z70">
        <v>1</v>
      </c>
      <c r="AA70">
        <v>2</v>
      </c>
      <c r="AB70" s="2">
        <f t="shared" si="26"/>
        <v>9</v>
      </c>
      <c r="AC70" s="3">
        <f t="shared" si="27"/>
        <v>1.5</v>
      </c>
      <c r="AD70" s="2">
        <v>1</v>
      </c>
      <c r="AE70">
        <v>2</v>
      </c>
      <c r="AF70">
        <v>2</v>
      </c>
      <c r="AG70">
        <v>2</v>
      </c>
      <c r="AH70">
        <v>2</v>
      </c>
      <c r="AI70">
        <v>3</v>
      </c>
      <c r="AJ70">
        <v>2</v>
      </c>
      <c r="AK70" s="2">
        <f t="shared" si="17"/>
        <v>13</v>
      </c>
      <c r="AL70" s="3">
        <f t="shared" si="18"/>
        <v>2.1669999999999998</v>
      </c>
      <c r="AM70" s="2">
        <v>1</v>
      </c>
      <c r="AN70">
        <v>5</v>
      </c>
      <c r="AO70" s="37">
        <f>LOOKUP(AN70,{1,2,3,4,5},{5,4,3,2,1})</f>
        <v>1</v>
      </c>
      <c r="AP70">
        <v>4</v>
      </c>
      <c r="AQ70" s="37">
        <f>LOOKUP(AP70,{1,2,3,4,5},{5,4,3,2,1})</f>
        <v>2</v>
      </c>
      <c r="AR70">
        <v>4</v>
      </c>
      <c r="AS70" s="37">
        <f>LOOKUP(AR70,{1,2,3,4,5},{5,4,3,2,1})</f>
        <v>2</v>
      </c>
      <c r="AT70">
        <v>4</v>
      </c>
      <c r="AU70" s="37">
        <f>LOOKUP(AT70,{1,2,3,4,5},{5,4,3,2,1})</f>
        <v>2</v>
      </c>
      <c r="AV70">
        <v>2</v>
      </c>
      <c r="AW70" s="37">
        <f>LOOKUP(AV70,{1,2,3,4,5},{5,4,3,2,1})</f>
        <v>4</v>
      </c>
      <c r="AX70">
        <v>4</v>
      </c>
      <c r="AY70" s="37">
        <f>LOOKUP(AX70,{1,2,3,4,5},{5,4,3,2,1})</f>
        <v>2</v>
      </c>
      <c r="AZ70" s="2">
        <f t="shared" si="29"/>
        <v>23</v>
      </c>
      <c r="BA70" s="3">
        <f t="shared" si="28"/>
        <v>3.8330000000000002</v>
      </c>
      <c r="BB70" s="1"/>
      <c r="BC70" s="2">
        <f t="shared" si="30"/>
        <v>7</v>
      </c>
      <c r="BD70">
        <f t="shared" si="31"/>
        <v>11</v>
      </c>
      <c r="BE70">
        <f t="shared" si="32"/>
        <v>8</v>
      </c>
      <c r="BF70">
        <f t="shared" si="33"/>
        <v>7</v>
      </c>
      <c r="BG70">
        <f t="shared" si="34"/>
        <v>14</v>
      </c>
      <c r="BH70">
        <f t="shared" si="35"/>
        <v>10</v>
      </c>
      <c r="BI70" s="2">
        <f t="shared" si="22"/>
        <v>3</v>
      </c>
      <c r="BJ70">
        <f t="shared" si="22"/>
        <v>4</v>
      </c>
      <c r="BK70">
        <f t="shared" si="22"/>
        <v>4</v>
      </c>
      <c r="BL70">
        <f t="shared" si="22"/>
        <v>3</v>
      </c>
      <c r="BM70">
        <f t="shared" si="22"/>
        <v>4</v>
      </c>
      <c r="BN70" s="3">
        <f t="shared" si="21"/>
        <v>4</v>
      </c>
      <c r="BO70" s="1"/>
    </row>
    <row r="71" spans="1:67" x14ac:dyDescent="0.3">
      <c r="A71" s="30">
        <v>74</v>
      </c>
      <c r="B71" s="67"/>
      <c r="C71" s="2">
        <v>1</v>
      </c>
      <c r="D71">
        <v>1</v>
      </c>
      <c r="E71">
        <v>4</v>
      </c>
      <c r="F71">
        <v>3</v>
      </c>
      <c r="G71">
        <v>3</v>
      </c>
      <c r="H71">
        <v>5</v>
      </c>
      <c r="I71">
        <v>3</v>
      </c>
      <c r="J71" s="2">
        <f t="shared" si="20"/>
        <v>19</v>
      </c>
      <c r="K71" s="3">
        <f t="shared" si="23"/>
        <v>3.1669999999999998</v>
      </c>
      <c r="L71" s="2">
        <v>1</v>
      </c>
      <c r="M71">
        <v>2</v>
      </c>
      <c r="N71">
        <v>4</v>
      </c>
      <c r="O71">
        <v>3</v>
      </c>
      <c r="P71">
        <v>3</v>
      </c>
      <c r="Q71">
        <v>5</v>
      </c>
      <c r="R71">
        <v>2</v>
      </c>
      <c r="S71" s="2">
        <f t="shared" si="24"/>
        <v>19</v>
      </c>
      <c r="T71" s="3">
        <f t="shared" si="25"/>
        <v>3.1669999999999998</v>
      </c>
      <c r="U71" s="2">
        <v>1</v>
      </c>
      <c r="V71">
        <v>1</v>
      </c>
      <c r="W71">
        <v>2</v>
      </c>
      <c r="X71">
        <v>3</v>
      </c>
      <c r="Y71">
        <v>4</v>
      </c>
      <c r="Z71">
        <v>2</v>
      </c>
      <c r="AA71">
        <v>3</v>
      </c>
      <c r="AB71" s="2">
        <f t="shared" si="26"/>
        <v>15</v>
      </c>
      <c r="AC71" s="3">
        <f t="shared" si="27"/>
        <v>2.5</v>
      </c>
      <c r="AD71" s="2">
        <v>1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5</v>
      </c>
      <c r="AK71" s="2">
        <f t="shared" si="17"/>
        <v>29</v>
      </c>
      <c r="AL71" s="3">
        <f t="shared" si="18"/>
        <v>4.8330000000000002</v>
      </c>
      <c r="AM71" s="2">
        <v>1</v>
      </c>
      <c r="AN71">
        <v>5</v>
      </c>
      <c r="AO71" s="37">
        <f>LOOKUP(AN71,{1,2,3,4,5},{5,4,3,2,1})</f>
        <v>1</v>
      </c>
      <c r="AP71">
        <v>4</v>
      </c>
      <c r="AQ71" s="37">
        <f>LOOKUP(AP71,{1,2,3,4,5},{5,4,3,2,1})</f>
        <v>2</v>
      </c>
      <c r="AR71">
        <v>5</v>
      </c>
      <c r="AS71" s="37">
        <f>LOOKUP(AR71,{1,2,3,4,5},{5,4,3,2,1})</f>
        <v>1</v>
      </c>
      <c r="AT71">
        <v>4</v>
      </c>
      <c r="AU71" s="37">
        <f>LOOKUP(AT71,{1,2,3,4,5},{5,4,3,2,1})</f>
        <v>2</v>
      </c>
      <c r="AV71">
        <v>3</v>
      </c>
      <c r="AW71" s="37">
        <f>LOOKUP(AV71,{1,2,3,4,5},{5,4,3,2,1})</f>
        <v>3</v>
      </c>
      <c r="AX71">
        <v>5</v>
      </c>
      <c r="AY71" s="37">
        <f>LOOKUP(AX71,{1,2,3,4,5},{5,4,3,2,1})</f>
        <v>1</v>
      </c>
      <c r="AZ71" s="2">
        <f t="shared" si="29"/>
        <v>26</v>
      </c>
      <c r="BA71" s="3">
        <f t="shared" si="28"/>
        <v>4.3330000000000002</v>
      </c>
      <c r="BB71" s="1"/>
      <c r="BC71" s="2">
        <f t="shared" si="30"/>
        <v>4</v>
      </c>
      <c r="BD71">
        <f t="shared" si="31"/>
        <v>10</v>
      </c>
      <c r="BE71">
        <f t="shared" si="32"/>
        <v>7</v>
      </c>
      <c r="BF71">
        <f t="shared" si="33"/>
        <v>8</v>
      </c>
      <c r="BG71">
        <f t="shared" si="34"/>
        <v>13</v>
      </c>
      <c r="BH71">
        <f t="shared" si="35"/>
        <v>6</v>
      </c>
      <c r="BI71" s="2">
        <f t="shared" si="22"/>
        <v>5</v>
      </c>
      <c r="BJ71">
        <f t="shared" si="22"/>
        <v>7</v>
      </c>
      <c r="BK71">
        <f t="shared" si="22"/>
        <v>8</v>
      </c>
      <c r="BL71">
        <f t="shared" si="22"/>
        <v>9</v>
      </c>
      <c r="BM71">
        <f t="shared" si="22"/>
        <v>7</v>
      </c>
      <c r="BN71" s="3">
        <f t="shared" si="21"/>
        <v>8</v>
      </c>
      <c r="BO71" s="1"/>
    </row>
    <row r="72" spans="1:67" x14ac:dyDescent="0.3">
      <c r="A72" s="30">
        <v>75</v>
      </c>
      <c r="B72" s="67"/>
      <c r="C72" s="2">
        <v>1</v>
      </c>
      <c r="D72">
        <v>1</v>
      </c>
      <c r="E72">
        <v>4</v>
      </c>
      <c r="F72">
        <v>4</v>
      </c>
      <c r="G72">
        <v>1</v>
      </c>
      <c r="H72">
        <v>5</v>
      </c>
      <c r="I72">
        <v>3</v>
      </c>
      <c r="J72" s="2">
        <f t="shared" si="20"/>
        <v>18</v>
      </c>
      <c r="K72" s="3">
        <f t="shared" si="23"/>
        <v>3</v>
      </c>
      <c r="L72" s="2">
        <v>1</v>
      </c>
      <c r="M72">
        <v>2</v>
      </c>
      <c r="N72">
        <v>5</v>
      </c>
      <c r="O72">
        <v>4</v>
      </c>
      <c r="P72">
        <v>1</v>
      </c>
      <c r="Q72">
        <v>5</v>
      </c>
      <c r="R72">
        <v>4</v>
      </c>
      <c r="S72" s="2">
        <f t="shared" si="24"/>
        <v>21</v>
      </c>
      <c r="T72" s="3">
        <f t="shared" si="25"/>
        <v>3.5</v>
      </c>
      <c r="U72" s="2">
        <v>1</v>
      </c>
      <c r="V72">
        <v>1</v>
      </c>
      <c r="W72">
        <v>3</v>
      </c>
      <c r="X72">
        <v>1</v>
      </c>
      <c r="Y72">
        <v>4</v>
      </c>
      <c r="Z72">
        <v>1</v>
      </c>
      <c r="AA72">
        <v>3</v>
      </c>
      <c r="AB72" s="2">
        <f t="shared" si="26"/>
        <v>13</v>
      </c>
      <c r="AC72" s="3">
        <f t="shared" si="27"/>
        <v>2.1669999999999998</v>
      </c>
      <c r="AD72" s="2">
        <v>1</v>
      </c>
      <c r="AE72">
        <v>1</v>
      </c>
      <c r="AF72">
        <v>5</v>
      </c>
      <c r="AG72">
        <v>3</v>
      </c>
      <c r="AH72">
        <v>4</v>
      </c>
      <c r="AI72">
        <v>3</v>
      </c>
      <c r="AJ72">
        <v>4</v>
      </c>
      <c r="AK72" s="2">
        <f t="shared" si="17"/>
        <v>20</v>
      </c>
      <c r="AL72" s="3">
        <f t="shared" si="18"/>
        <v>3.3330000000000002</v>
      </c>
      <c r="AM72" s="2">
        <v>1</v>
      </c>
      <c r="AN72">
        <v>5</v>
      </c>
      <c r="AO72" s="37">
        <f>LOOKUP(AN72,{1,2,3,4,5},{5,4,3,2,1})</f>
        <v>1</v>
      </c>
      <c r="AP72">
        <v>4</v>
      </c>
      <c r="AQ72" s="37">
        <f>LOOKUP(AP72,{1,2,3,4,5},{5,4,3,2,1})</f>
        <v>2</v>
      </c>
      <c r="AR72">
        <v>2</v>
      </c>
      <c r="AS72" s="37">
        <f>LOOKUP(AR72,{1,2,3,4,5},{5,4,3,2,1})</f>
        <v>4</v>
      </c>
      <c r="AT72">
        <v>4</v>
      </c>
      <c r="AU72" s="37">
        <f>LOOKUP(AT72,{1,2,3,4,5},{5,4,3,2,1})</f>
        <v>2</v>
      </c>
      <c r="AV72">
        <v>2</v>
      </c>
      <c r="AW72" s="37">
        <f>LOOKUP(AV72,{1,2,3,4,5},{5,4,3,2,1})</f>
        <v>4</v>
      </c>
      <c r="AX72">
        <v>4</v>
      </c>
      <c r="AY72" s="37">
        <f>LOOKUP(AX72,{1,2,3,4,5},{5,4,3,2,1})</f>
        <v>2</v>
      </c>
      <c r="AZ72" s="2">
        <f t="shared" si="29"/>
        <v>21</v>
      </c>
      <c r="BA72" s="3">
        <f t="shared" si="28"/>
        <v>3.5</v>
      </c>
      <c r="BB72" s="1"/>
      <c r="BC72" s="2">
        <f t="shared" si="30"/>
        <v>4</v>
      </c>
      <c r="BD72">
        <f t="shared" si="31"/>
        <v>11</v>
      </c>
      <c r="BE72">
        <f t="shared" si="32"/>
        <v>12</v>
      </c>
      <c r="BF72">
        <f t="shared" si="33"/>
        <v>4</v>
      </c>
      <c r="BG72">
        <f t="shared" si="34"/>
        <v>14</v>
      </c>
      <c r="BH72">
        <f t="shared" si="35"/>
        <v>9</v>
      </c>
      <c r="BI72" s="2">
        <f t="shared" si="22"/>
        <v>2</v>
      </c>
      <c r="BJ72">
        <f t="shared" si="22"/>
        <v>8</v>
      </c>
      <c r="BK72">
        <f t="shared" si="22"/>
        <v>4</v>
      </c>
      <c r="BL72">
        <f t="shared" si="22"/>
        <v>8</v>
      </c>
      <c r="BM72">
        <f t="shared" si="22"/>
        <v>4</v>
      </c>
      <c r="BN72" s="3">
        <f t="shared" si="21"/>
        <v>7</v>
      </c>
      <c r="BO72" s="1"/>
    </row>
    <row r="73" spans="1:67" x14ac:dyDescent="0.3">
      <c r="A73" s="30">
        <v>76</v>
      </c>
      <c r="B73" s="67"/>
      <c r="C73" s="2">
        <v>1</v>
      </c>
      <c r="D73">
        <v>1</v>
      </c>
      <c r="E73">
        <v>3</v>
      </c>
      <c r="F73">
        <v>3</v>
      </c>
      <c r="G73">
        <v>2</v>
      </c>
      <c r="H73">
        <v>5</v>
      </c>
      <c r="I73">
        <v>2</v>
      </c>
      <c r="J73" s="2">
        <f t="shared" si="20"/>
        <v>16</v>
      </c>
      <c r="K73" s="3">
        <f t="shared" si="23"/>
        <v>2.6669999999999998</v>
      </c>
      <c r="L73" s="2">
        <v>1</v>
      </c>
      <c r="M73">
        <v>1</v>
      </c>
      <c r="N73">
        <v>4</v>
      </c>
      <c r="O73">
        <v>5</v>
      </c>
      <c r="P73">
        <v>3</v>
      </c>
      <c r="Q73">
        <v>5</v>
      </c>
      <c r="R73">
        <v>3</v>
      </c>
      <c r="S73" s="2">
        <f t="shared" si="24"/>
        <v>21</v>
      </c>
      <c r="T73" s="3">
        <f t="shared" si="25"/>
        <v>3.5</v>
      </c>
      <c r="U73" s="2">
        <v>1</v>
      </c>
      <c r="V73">
        <v>4</v>
      </c>
      <c r="W73">
        <v>3</v>
      </c>
      <c r="X73">
        <v>2</v>
      </c>
      <c r="Y73">
        <v>4</v>
      </c>
      <c r="Z73">
        <v>2</v>
      </c>
      <c r="AA73">
        <v>4</v>
      </c>
      <c r="AB73" s="2">
        <f t="shared" si="26"/>
        <v>19</v>
      </c>
      <c r="AC73" s="3">
        <f t="shared" si="27"/>
        <v>3.1669999999999998</v>
      </c>
      <c r="AD73" s="2">
        <v>1</v>
      </c>
      <c r="AE73">
        <v>5</v>
      </c>
      <c r="AF73">
        <v>4</v>
      </c>
      <c r="AG73">
        <v>3</v>
      </c>
      <c r="AH73">
        <v>5</v>
      </c>
      <c r="AI73">
        <v>1</v>
      </c>
      <c r="AJ73">
        <v>5</v>
      </c>
      <c r="AK73" s="2">
        <f t="shared" si="17"/>
        <v>23</v>
      </c>
      <c r="AL73" s="3">
        <f t="shared" si="18"/>
        <v>3.8330000000000002</v>
      </c>
      <c r="AM73" s="2">
        <v>1</v>
      </c>
      <c r="AN73">
        <v>4</v>
      </c>
      <c r="AO73" s="37">
        <f>LOOKUP(AN73,{1,2,3,4,5},{5,4,3,2,1})</f>
        <v>2</v>
      </c>
      <c r="AP73">
        <v>4</v>
      </c>
      <c r="AQ73" s="37">
        <f>LOOKUP(AP73,{1,2,3,4,5},{5,4,3,2,1})</f>
        <v>2</v>
      </c>
      <c r="AR73">
        <v>3</v>
      </c>
      <c r="AS73" s="37">
        <f>LOOKUP(AR73,{1,2,3,4,5},{5,4,3,2,1})</f>
        <v>3</v>
      </c>
      <c r="AT73">
        <v>4</v>
      </c>
      <c r="AU73" s="37">
        <f>LOOKUP(AT73,{1,2,3,4,5},{5,4,3,2,1})</f>
        <v>2</v>
      </c>
      <c r="AV73">
        <v>1</v>
      </c>
      <c r="AW73" s="37">
        <f>LOOKUP(AV73,{1,2,3,4,5},{5,4,3,2,1})</f>
        <v>5</v>
      </c>
      <c r="AX73">
        <v>4</v>
      </c>
      <c r="AY73" s="37">
        <f>LOOKUP(AX73,{1,2,3,4,5},{5,4,3,2,1})</f>
        <v>2</v>
      </c>
      <c r="AZ73" s="2">
        <f t="shared" si="29"/>
        <v>20</v>
      </c>
      <c r="BA73" s="3">
        <f t="shared" si="28"/>
        <v>3.3330000000000002</v>
      </c>
      <c r="BB73" s="1"/>
      <c r="BC73" s="2">
        <f t="shared" si="30"/>
        <v>4</v>
      </c>
      <c r="BD73">
        <f t="shared" si="31"/>
        <v>9</v>
      </c>
      <c r="BE73">
        <f t="shared" si="32"/>
        <v>11</v>
      </c>
      <c r="BF73">
        <f t="shared" si="33"/>
        <v>7</v>
      </c>
      <c r="BG73">
        <f t="shared" si="34"/>
        <v>15</v>
      </c>
      <c r="BH73">
        <f t="shared" si="35"/>
        <v>7</v>
      </c>
      <c r="BI73" s="2">
        <f t="shared" si="22"/>
        <v>9</v>
      </c>
      <c r="BJ73">
        <f t="shared" si="22"/>
        <v>7</v>
      </c>
      <c r="BK73">
        <f t="shared" si="22"/>
        <v>5</v>
      </c>
      <c r="BL73">
        <f t="shared" si="22"/>
        <v>9</v>
      </c>
      <c r="BM73">
        <f t="shared" si="22"/>
        <v>3</v>
      </c>
      <c r="BN73" s="3">
        <f t="shared" si="21"/>
        <v>9</v>
      </c>
      <c r="BO73" s="1"/>
    </row>
    <row r="74" spans="1:67" x14ac:dyDescent="0.3">
      <c r="A74" s="30">
        <v>77</v>
      </c>
      <c r="B74" s="67"/>
      <c r="C74" s="2">
        <v>1</v>
      </c>
      <c r="D74">
        <v>1</v>
      </c>
      <c r="E74">
        <v>4</v>
      </c>
      <c r="F74">
        <v>5</v>
      </c>
      <c r="G74">
        <v>1</v>
      </c>
      <c r="H74">
        <v>5</v>
      </c>
      <c r="I74">
        <v>2</v>
      </c>
      <c r="J74" s="2">
        <f t="shared" si="20"/>
        <v>18</v>
      </c>
      <c r="K74" s="3">
        <f t="shared" si="23"/>
        <v>3</v>
      </c>
      <c r="L74" s="2">
        <v>1</v>
      </c>
      <c r="M74">
        <v>2</v>
      </c>
      <c r="N74">
        <v>4</v>
      </c>
      <c r="O74">
        <v>5</v>
      </c>
      <c r="P74">
        <v>2</v>
      </c>
      <c r="Q74">
        <v>5</v>
      </c>
      <c r="R74">
        <v>2</v>
      </c>
      <c r="S74" s="2">
        <f t="shared" si="24"/>
        <v>20</v>
      </c>
      <c r="T74" s="3">
        <f t="shared" si="25"/>
        <v>3.3330000000000002</v>
      </c>
      <c r="U74" s="2">
        <v>1</v>
      </c>
      <c r="V74">
        <v>2</v>
      </c>
      <c r="W74">
        <v>4</v>
      </c>
      <c r="X74">
        <v>3</v>
      </c>
      <c r="Y74">
        <v>4</v>
      </c>
      <c r="Z74">
        <v>2</v>
      </c>
      <c r="AA74">
        <v>3</v>
      </c>
      <c r="AB74" s="2">
        <f t="shared" si="26"/>
        <v>18</v>
      </c>
      <c r="AC74" s="3">
        <f t="shared" si="27"/>
        <v>3</v>
      </c>
      <c r="AD74" s="2">
        <v>1</v>
      </c>
      <c r="AE74">
        <v>4</v>
      </c>
      <c r="AF74">
        <v>5</v>
      </c>
      <c r="AG74">
        <v>4</v>
      </c>
      <c r="AH74">
        <v>4</v>
      </c>
      <c r="AI74">
        <v>2</v>
      </c>
      <c r="AJ74">
        <v>5</v>
      </c>
      <c r="AK74" s="2">
        <f t="shared" si="17"/>
        <v>24</v>
      </c>
      <c r="AL74" s="3">
        <f t="shared" si="18"/>
        <v>4</v>
      </c>
      <c r="AM74" s="2">
        <v>1</v>
      </c>
      <c r="AN74">
        <v>4</v>
      </c>
      <c r="AO74" s="37">
        <f>LOOKUP(AN74,{1,2,3,4,5},{5,4,3,2,1})</f>
        <v>2</v>
      </c>
      <c r="AP74">
        <v>2</v>
      </c>
      <c r="AQ74" s="37">
        <f>LOOKUP(AP74,{1,2,3,4,5},{5,4,3,2,1})</f>
        <v>4</v>
      </c>
      <c r="AR74">
        <v>2</v>
      </c>
      <c r="AS74" s="37">
        <f>LOOKUP(AR74,{1,2,3,4,5},{5,4,3,2,1})</f>
        <v>4</v>
      </c>
      <c r="AT74">
        <v>3</v>
      </c>
      <c r="AU74" s="37">
        <f>LOOKUP(AT74,{1,2,3,4,5},{5,4,3,2,1})</f>
        <v>3</v>
      </c>
      <c r="AV74">
        <v>1</v>
      </c>
      <c r="AW74" s="37">
        <f>LOOKUP(AV74,{1,2,3,4,5},{5,4,3,2,1})</f>
        <v>5</v>
      </c>
      <c r="AX74">
        <v>4</v>
      </c>
      <c r="AY74" s="37">
        <f>LOOKUP(AX74,{1,2,3,4,5},{5,4,3,2,1})</f>
        <v>2</v>
      </c>
      <c r="AZ74" s="2">
        <f t="shared" si="29"/>
        <v>16</v>
      </c>
      <c r="BA74" s="3">
        <f t="shared" si="28"/>
        <v>2.6669999999999998</v>
      </c>
      <c r="BB74" s="1"/>
      <c r="BC74" s="2">
        <f t="shared" si="30"/>
        <v>5</v>
      </c>
      <c r="BD74">
        <f t="shared" si="31"/>
        <v>12</v>
      </c>
      <c r="BE74">
        <f t="shared" si="32"/>
        <v>14</v>
      </c>
      <c r="BF74">
        <f t="shared" si="33"/>
        <v>6</v>
      </c>
      <c r="BG74">
        <f t="shared" si="34"/>
        <v>15</v>
      </c>
      <c r="BH74">
        <f t="shared" si="35"/>
        <v>6</v>
      </c>
      <c r="BI74" s="2">
        <f t="shared" si="22"/>
        <v>6</v>
      </c>
      <c r="BJ74">
        <f t="shared" si="22"/>
        <v>9</v>
      </c>
      <c r="BK74">
        <f t="shared" si="22"/>
        <v>7</v>
      </c>
      <c r="BL74">
        <f t="shared" si="22"/>
        <v>8</v>
      </c>
      <c r="BM74">
        <f t="shared" si="22"/>
        <v>4</v>
      </c>
      <c r="BN74" s="3">
        <f t="shared" si="21"/>
        <v>8</v>
      </c>
      <c r="BO74" s="1"/>
    </row>
    <row r="75" spans="1:67" x14ac:dyDescent="0.3">
      <c r="A75" s="30">
        <v>78</v>
      </c>
      <c r="B75" s="67"/>
      <c r="C75" s="2">
        <v>1</v>
      </c>
      <c r="D75">
        <v>2</v>
      </c>
      <c r="E75">
        <v>3</v>
      </c>
      <c r="F75">
        <v>3</v>
      </c>
      <c r="G75">
        <v>1</v>
      </c>
      <c r="H75">
        <v>4</v>
      </c>
      <c r="I75">
        <v>2</v>
      </c>
      <c r="J75" s="2">
        <f t="shared" si="20"/>
        <v>15</v>
      </c>
      <c r="K75" s="3">
        <f t="shared" si="23"/>
        <v>2.5</v>
      </c>
      <c r="L75" s="2">
        <v>1</v>
      </c>
      <c r="M75">
        <v>1</v>
      </c>
      <c r="N75">
        <v>3</v>
      </c>
      <c r="O75">
        <v>3</v>
      </c>
      <c r="P75">
        <v>1</v>
      </c>
      <c r="Q75">
        <v>4</v>
      </c>
      <c r="R75">
        <v>1</v>
      </c>
      <c r="S75" s="2">
        <f t="shared" si="24"/>
        <v>13</v>
      </c>
      <c r="T75" s="3">
        <f t="shared" si="25"/>
        <v>2.1669999999999998</v>
      </c>
      <c r="U75" s="2">
        <v>1</v>
      </c>
      <c r="V75">
        <v>1</v>
      </c>
      <c r="W75">
        <v>2</v>
      </c>
      <c r="X75">
        <v>1</v>
      </c>
      <c r="Y75">
        <v>4</v>
      </c>
      <c r="Z75">
        <v>1</v>
      </c>
      <c r="AA75">
        <v>4</v>
      </c>
      <c r="AB75" s="2">
        <f t="shared" si="26"/>
        <v>13</v>
      </c>
      <c r="AC75" s="3">
        <f t="shared" si="27"/>
        <v>2.1669999999999998</v>
      </c>
      <c r="AD75" s="2">
        <v>1</v>
      </c>
      <c r="AE75">
        <v>2</v>
      </c>
      <c r="AF75">
        <v>4</v>
      </c>
      <c r="AG75">
        <v>1</v>
      </c>
      <c r="AH75">
        <v>2</v>
      </c>
      <c r="AI75">
        <v>1</v>
      </c>
      <c r="AJ75">
        <v>3</v>
      </c>
      <c r="AK75" s="2">
        <f t="shared" si="17"/>
        <v>13</v>
      </c>
      <c r="AL75" s="3">
        <f t="shared" si="18"/>
        <v>2.1669999999999998</v>
      </c>
      <c r="AM75" s="2">
        <v>1</v>
      </c>
      <c r="AN75">
        <v>2</v>
      </c>
      <c r="AO75" s="37">
        <f>LOOKUP(AN75,{1,2,3,4,5},{5,4,3,2,1})</f>
        <v>4</v>
      </c>
      <c r="AP75">
        <v>4</v>
      </c>
      <c r="AQ75" s="37">
        <f>LOOKUP(AP75,{1,2,3,4,5},{5,4,3,2,1})</f>
        <v>2</v>
      </c>
      <c r="AR75">
        <v>3</v>
      </c>
      <c r="AS75" s="37">
        <f>LOOKUP(AR75,{1,2,3,4,5},{5,4,3,2,1})</f>
        <v>3</v>
      </c>
      <c r="AT75">
        <v>5</v>
      </c>
      <c r="AU75" s="37">
        <f>LOOKUP(AT75,{1,2,3,4,5},{5,4,3,2,1})</f>
        <v>1</v>
      </c>
      <c r="AV75">
        <v>3</v>
      </c>
      <c r="AW75" s="37">
        <f>LOOKUP(AV75,{1,2,3,4,5},{5,4,3,2,1})</f>
        <v>3</v>
      </c>
      <c r="AX75">
        <v>4</v>
      </c>
      <c r="AY75" s="37">
        <f>LOOKUP(AX75,{1,2,3,4,5},{5,4,3,2,1})</f>
        <v>2</v>
      </c>
      <c r="AZ75" s="2">
        <f t="shared" si="29"/>
        <v>21</v>
      </c>
      <c r="BA75" s="3">
        <f t="shared" si="28"/>
        <v>3.5</v>
      </c>
      <c r="BB75" s="1"/>
      <c r="BC75" s="2">
        <f t="shared" si="30"/>
        <v>7</v>
      </c>
      <c r="BD75">
        <f t="shared" si="31"/>
        <v>8</v>
      </c>
      <c r="BE75">
        <f t="shared" si="32"/>
        <v>9</v>
      </c>
      <c r="BF75">
        <f t="shared" si="33"/>
        <v>3</v>
      </c>
      <c r="BG75">
        <f t="shared" si="34"/>
        <v>11</v>
      </c>
      <c r="BH75">
        <f t="shared" si="35"/>
        <v>5</v>
      </c>
      <c r="BI75" s="2">
        <f t="shared" si="22"/>
        <v>3</v>
      </c>
      <c r="BJ75">
        <f t="shared" si="22"/>
        <v>6</v>
      </c>
      <c r="BK75">
        <f t="shared" si="22"/>
        <v>2</v>
      </c>
      <c r="BL75">
        <f t="shared" si="22"/>
        <v>6</v>
      </c>
      <c r="BM75">
        <f t="shared" si="22"/>
        <v>2</v>
      </c>
      <c r="BN75" s="3">
        <f t="shared" si="21"/>
        <v>7</v>
      </c>
      <c r="BO75" s="1"/>
    </row>
    <row r="76" spans="1:67" x14ac:dyDescent="0.3">
      <c r="A76" s="30">
        <v>79</v>
      </c>
      <c r="B76" s="67"/>
      <c r="C76" s="2">
        <v>1</v>
      </c>
      <c r="D76">
        <v>2</v>
      </c>
      <c r="E76">
        <v>4</v>
      </c>
      <c r="F76">
        <v>4</v>
      </c>
      <c r="G76">
        <v>2</v>
      </c>
      <c r="H76">
        <v>4</v>
      </c>
      <c r="I76">
        <v>3</v>
      </c>
      <c r="J76" s="2">
        <f t="shared" si="20"/>
        <v>19</v>
      </c>
      <c r="K76" s="3">
        <f t="shared" si="23"/>
        <v>3.1669999999999998</v>
      </c>
      <c r="L76" s="2">
        <v>1</v>
      </c>
      <c r="M76">
        <v>2</v>
      </c>
      <c r="N76">
        <v>5</v>
      </c>
      <c r="O76">
        <v>4</v>
      </c>
      <c r="P76">
        <v>3</v>
      </c>
      <c r="Q76">
        <v>5</v>
      </c>
      <c r="R76">
        <v>3</v>
      </c>
      <c r="S76" s="2">
        <f t="shared" si="24"/>
        <v>22</v>
      </c>
      <c r="T76" s="3">
        <f t="shared" si="25"/>
        <v>3.6669999999999998</v>
      </c>
      <c r="U76" s="2">
        <v>1</v>
      </c>
      <c r="V76">
        <v>4</v>
      </c>
      <c r="W76">
        <v>4</v>
      </c>
      <c r="X76">
        <v>1</v>
      </c>
      <c r="Y76">
        <v>4</v>
      </c>
      <c r="Z76">
        <v>1</v>
      </c>
      <c r="AA76">
        <v>4</v>
      </c>
      <c r="AB76" s="2">
        <f t="shared" si="26"/>
        <v>18</v>
      </c>
      <c r="AC76" s="3">
        <f t="shared" si="27"/>
        <v>3</v>
      </c>
      <c r="AD76" s="2">
        <v>1</v>
      </c>
      <c r="AE76">
        <v>5</v>
      </c>
      <c r="AF76">
        <v>5</v>
      </c>
      <c r="AG76">
        <v>4</v>
      </c>
      <c r="AH76">
        <v>5</v>
      </c>
      <c r="AI76">
        <v>3</v>
      </c>
      <c r="AJ76">
        <v>4</v>
      </c>
      <c r="AK76" s="2">
        <f t="shared" ref="AK76:AK139" si="36">SUM(AE76:AJ76)</f>
        <v>26</v>
      </c>
      <c r="AL76" s="3">
        <f t="shared" ref="AL76:AL139" si="37">ROUND((AK76/6),3)</f>
        <v>4.3330000000000002</v>
      </c>
      <c r="AM76" s="2">
        <v>1</v>
      </c>
      <c r="AN76">
        <v>5</v>
      </c>
      <c r="AO76" s="37">
        <f>LOOKUP(AN76,{1,2,3,4,5},{5,4,3,2,1})</f>
        <v>1</v>
      </c>
      <c r="AP76">
        <v>4</v>
      </c>
      <c r="AQ76" s="37">
        <f>LOOKUP(AP76,{1,2,3,4,5},{5,4,3,2,1})</f>
        <v>2</v>
      </c>
      <c r="AR76">
        <v>4</v>
      </c>
      <c r="AS76" s="37">
        <f>LOOKUP(AR76,{1,2,3,4,5},{5,4,3,2,1})</f>
        <v>2</v>
      </c>
      <c r="AT76">
        <v>5</v>
      </c>
      <c r="AU76" s="37">
        <f>LOOKUP(AT76,{1,2,3,4,5},{5,4,3,2,1})</f>
        <v>1</v>
      </c>
      <c r="AV76">
        <v>4</v>
      </c>
      <c r="AW76" s="37">
        <f>LOOKUP(AV76,{1,2,3,4,5},{5,4,3,2,1})</f>
        <v>2</v>
      </c>
      <c r="AX76">
        <v>4</v>
      </c>
      <c r="AY76" s="37">
        <f>LOOKUP(AX76,{1,2,3,4,5},{5,4,3,2,1})</f>
        <v>2</v>
      </c>
      <c r="AZ76" s="2">
        <f t="shared" si="29"/>
        <v>26</v>
      </c>
      <c r="BA76" s="3">
        <f t="shared" si="28"/>
        <v>4.3330000000000002</v>
      </c>
      <c r="BB76" s="1"/>
      <c r="BC76" s="2">
        <f t="shared" si="30"/>
        <v>5</v>
      </c>
      <c r="BD76">
        <f t="shared" si="31"/>
        <v>11</v>
      </c>
      <c r="BE76">
        <f t="shared" si="32"/>
        <v>10</v>
      </c>
      <c r="BF76">
        <f t="shared" si="33"/>
        <v>6</v>
      </c>
      <c r="BG76">
        <f t="shared" si="34"/>
        <v>11</v>
      </c>
      <c r="BH76">
        <f t="shared" si="35"/>
        <v>8</v>
      </c>
      <c r="BI76" s="2">
        <f t="shared" si="22"/>
        <v>9</v>
      </c>
      <c r="BJ76">
        <f t="shared" si="22"/>
        <v>9</v>
      </c>
      <c r="BK76">
        <f t="shared" si="22"/>
        <v>5</v>
      </c>
      <c r="BL76">
        <f t="shared" si="22"/>
        <v>9</v>
      </c>
      <c r="BM76">
        <f t="shared" si="22"/>
        <v>4</v>
      </c>
      <c r="BN76" s="3">
        <f t="shared" si="21"/>
        <v>8</v>
      </c>
      <c r="BO76" s="1"/>
    </row>
    <row r="77" spans="1:67" x14ac:dyDescent="0.3">
      <c r="A77" s="30">
        <v>80</v>
      </c>
      <c r="B77" s="67"/>
      <c r="C77" s="2">
        <v>1</v>
      </c>
      <c r="D77">
        <v>2</v>
      </c>
      <c r="E77">
        <v>5</v>
      </c>
      <c r="F77">
        <v>4</v>
      </c>
      <c r="G77">
        <v>1</v>
      </c>
      <c r="H77">
        <v>5</v>
      </c>
      <c r="I77">
        <v>4</v>
      </c>
      <c r="J77" s="2">
        <f t="shared" si="20"/>
        <v>21</v>
      </c>
      <c r="K77" s="3">
        <f t="shared" si="23"/>
        <v>3.5</v>
      </c>
      <c r="L77" s="2">
        <v>1</v>
      </c>
      <c r="M77">
        <v>1</v>
      </c>
      <c r="N77">
        <v>4</v>
      </c>
      <c r="O77">
        <v>3</v>
      </c>
      <c r="P77">
        <v>1</v>
      </c>
      <c r="Q77">
        <v>5</v>
      </c>
      <c r="R77">
        <v>3</v>
      </c>
      <c r="S77" s="2">
        <f t="shared" si="24"/>
        <v>17</v>
      </c>
      <c r="T77" s="3">
        <f t="shared" si="25"/>
        <v>2.8330000000000002</v>
      </c>
      <c r="U77" s="2">
        <v>1</v>
      </c>
      <c r="V77">
        <v>2</v>
      </c>
      <c r="W77">
        <v>5</v>
      </c>
      <c r="X77">
        <v>4</v>
      </c>
      <c r="Y77">
        <v>4</v>
      </c>
      <c r="Z77">
        <v>3</v>
      </c>
      <c r="AA77">
        <v>4</v>
      </c>
      <c r="AB77" s="2">
        <f t="shared" si="26"/>
        <v>22</v>
      </c>
      <c r="AC77" s="3">
        <f t="shared" si="27"/>
        <v>3.6669999999999998</v>
      </c>
      <c r="AD77" s="2">
        <v>1</v>
      </c>
      <c r="AE77">
        <v>5</v>
      </c>
      <c r="AF77">
        <v>5</v>
      </c>
      <c r="AG77">
        <v>4</v>
      </c>
      <c r="AH77">
        <v>5</v>
      </c>
      <c r="AI77">
        <v>4</v>
      </c>
      <c r="AJ77">
        <v>5</v>
      </c>
      <c r="AK77" s="2">
        <f t="shared" si="36"/>
        <v>28</v>
      </c>
      <c r="AL77" s="3">
        <f t="shared" si="37"/>
        <v>4.6669999999999998</v>
      </c>
      <c r="AM77" s="2">
        <v>1</v>
      </c>
      <c r="AN77">
        <v>4</v>
      </c>
      <c r="AO77" s="37">
        <f>LOOKUP(AN77,{1,2,3,4,5},{5,4,3,2,1})</f>
        <v>2</v>
      </c>
      <c r="AP77">
        <v>4</v>
      </c>
      <c r="AQ77" s="37">
        <f>LOOKUP(AP77,{1,2,3,4,5},{5,4,3,2,1})</f>
        <v>2</v>
      </c>
      <c r="AR77">
        <v>3</v>
      </c>
      <c r="AS77" s="37">
        <f>LOOKUP(AR77,{1,2,3,4,5},{5,4,3,2,1})</f>
        <v>3</v>
      </c>
      <c r="AT77">
        <v>4</v>
      </c>
      <c r="AU77" s="37">
        <f>LOOKUP(AT77,{1,2,3,4,5},{5,4,3,2,1})</f>
        <v>2</v>
      </c>
      <c r="AV77">
        <v>3</v>
      </c>
      <c r="AW77" s="37">
        <f>LOOKUP(AV77,{1,2,3,4,5},{5,4,3,2,1})</f>
        <v>3</v>
      </c>
      <c r="AX77">
        <v>4</v>
      </c>
      <c r="AY77" s="37">
        <f>LOOKUP(AX77,{1,2,3,4,5},{5,4,3,2,1})</f>
        <v>2</v>
      </c>
      <c r="AZ77" s="2">
        <f t="shared" si="29"/>
        <v>22</v>
      </c>
      <c r="BA77" s="3">
        <f t="shared" si="28"/>
        <v>3.6669999999999998</v>
      </c>
      <c r="BB77" s="1"/>
      <c r="BC77" s="2">
        <f t="shared" si="30"/>
        <v>5</v>
      </c>
      <c r="BD77">
        <f t="shared" si="31"/>
        <v>11</v>
      </c>
      <c r="BE77">
        <f t="shared" si="32"/>
        <v>10</v>
      </c>
      <c r="BF77">
        <f t="shared" si="33"/>
        <v>4</v>
      </c>
      <c r="BG77">
        <f t="shared" si="34"/>
        <v>13</v>
      </c>
      <c r="BH77">
        <f t="shared" si="35"/>
        <v>9</v>
      </c>
      <c r="BI77" s="2">
        <f t="shared" si="22"/>
        <v>7</v>
      </c>
      <c r="BJ77">
        <f t="shared" si="22"/>
        <v>10</v>
      </c>
      <c r="BK77">
        <f t="shared" si="22"/>
        <v>8</v>
      </c>
      <c r="BL77">
        <f t="shared" si="22"/>
        <v>9</v>
      </c>
      <c r="BM77">
        <f t="shared" si="22"/>
        <v>7</v>
      </c>
      <c r="BN77" s="3">
        <f t="shared" si="21"/>
        <v>9</v>
      </c>
      <c r="BO77" s="1"/>
    </row>
    <row r="78" spans="1:67" x14ac:dyDescent="0.3">
      <c r="A78" s="30">
        <v>81</v>
      </c>
      <c r="B78" s="67"/>
      <c r="C78" s="2">
        <v>1</v>
      </c>
      <c r="D78">
        <v>1</v>
      </c>
      <c r="E78">
        <v>4</v>
      </c>
      <c r="F78">
        <v>5</v>
      </c>
      <c r="G78">
        <v>1</v>
      </c>
      <c r="H78">
        <v>5</v>
      </c>
      <c r="I78">
        <v>3</v>
      </c>
      <c r="J78" s="2">
        <f t="shared" si="20"/>
        <v>19</v>
      </c>
      <c r="K78" s="3">
        <f t="shared" si="23"/>
        <v>3.1669999999999998</v>
      </c>
      <c r="L78" s="2">
        <v>1</v>
      </c>
      <c r="M78">
        <v>2</v>
      </c>
      <c r="N78">
        <v>5</v>
      </c>
      <c r="O78">
        <v>3</v>
      </c>
      <c r="P78">
        <v>1</v>
      </c>
      <c r="Q78">
        <v>5</v>
      </c>
      <c r="R78">
        <v>4</v>
      </c>
      <c r="S78" s="2">
        <f t="shared" si="24"/>
        <v>20</v>
      </c>
      <c r="T78" s="3">
        <f t="shared" si="25"/>
        <v>3.3330000000000002</v>
      </c>
      <c r="U78" s="2">
        <v>1</v>
      </c>
      <c r="V78">
        <v>1</v>
      </c>
      <c r="W78">
        <v>4</v>
      </c>
      <c r="X78">
        <v>2</v>
      </c>
      <c r="Y78">
        <v>4</v>
      </c>
      <c r="Z78">
        <v>2</v>
      </c>
      <c r="AA78">
        <v>2</v>
      </c>
      <c r="AB78" s="2">
        <f t="shared" si="26"/>
        <v>15</v>
      </c>
      <c r="AC78" s="3">
        <f t="shared" si="27"/>
        <v>2.5</v>
      </c>
      <c r="AD78" s="2">
        <v>1</v>
      </c>
      <c r="AE78">
        <v>4</v>
      </c>
      <c r="AF78">
        <v>5</v>
      </c>
      <c r="AG78">
        <v>3</v>
      </c>
      <c r="AH78">
        <v>5</v>
      </c>
      <c r="AI78">
        <v>3</v>
      </c>
      <c r="AJ78">
        <v>3</v>
      </c>
      <c r="AK78" s="2">
        <f t="shared" si="36"/>
        <v>23</v>
      </c>
      <c r="AL78" s="3">
        <f t="shared" si="37"/>
        <v>3.8330000000000002</v>
      </c>
      <c r="AM78" s="2">
        <v>1</v>
      </c>
      <c r="AN78">
        <v>4</v>
      </c>
      <c r="AO78" s="37">
        <f>LOOKUP(AN78,{1,2,3,4,5},{5,4,3,2,1})</f>
        <v>2</v>
      </c>
      <c r="AP78">
        <v>2</v>
      </c>
      <c r="AQ78" s="37">
        <f>LOOKUP(AP78,{1,2,3,4,5},{5,4,3,2,1})</f>
        <v>4</v>
      </c>
      <c r="AR78">
        <v>2</v>
      </c>
      <c r="AS78" s="37">
        <f>LOOKUP(AR78,{1,2,3,4,5},{5,4,3,2,1})</f>
        <v>4</v>
      </c>
      <c r="AT78">
        <v>4</v>
      </c>
      <c r="AU78" s="37">
        <f>LOOKUP(AT78,{1,2,3,4,5},{5,4,3,2,1})</f>
        <v>2</v>
      </c>
      <c r="AV78">
        <v>2</v>
      </c>
      <c r="AW78" s="37">
        <f>LOOKUP(AV78,{1,2,3,4,5},{5,4,3,2,1})</f>
        <v>4</v>
      </c>
      <c r="AX78">
        <v>4</v>
      </c>
      <c r="AY78" s="37">
        <f>LOOKUP(AX78,{1,2,3,4,5},{5,4,3,2,1})</f>
        <v>2</v>
      </c>
      <c r="AZ78" s="2">
        <f t="shared" si="29"/>
        <v>18</v>
      </c>
      <c r="BA78" s="3">
        <f t="shared" si="28"/>
        <v>3</v>
      </c>
      <c r="BB78" s="1"/>
      <c r="BC78" s="2">
        <f t="shared" si="30"/>
        <v>5</v>
      </c>
      <c r="BD78">
        <f t="shared" si="31"/>
        <v>13</v>
      </c>
      <c r="BE78">
        <f t="shared" si="32"/>
        <v>12</v>
      </c>
      <c r="BF78">
        <f t="shared" si="33"/>
        <v>4</v>
      </c>
      <c r="BG78">
        <f t="shared" si="34"/>
        <v>14</v>
      </c>
      <c r="BH78">
        <f t="shared" si="35"/>
        <v>9</v>
      </c>
      <c r="BI78" s="2">
        <f t="shared" si="22"/>
        <v>5</v>
      </c>
      <c r="BJ78">
        <f t="shared" si="22"/>
        <v>9</v>
      </c>
      <c r="BK78">
        <f t="shared" si="22"/>
        <v>5</v>
      </c>
      <c r="BL78">
        <f t="shared" si="22"/>
        <v>9</v>
      </c>
      <c r="BM78">
        <f t="shared" si="22"/>
        <v>5</v>
      </c>
      <c r="BN78" s="3">
        <f t="shared" si="21"/>
        <v>5</v>
      </c>
      <c r="BO78" s="1"/>
    </row>
    <row r="79" spans="1:67" x14ac:dyDescent="0.3">
      <c r="A79" s="30">
        <v>82</v>
      </c>
      <c r="B79" s="67"/>
      <c r="C79" s="2">
        <v>1</v>
      </c>
      <c r="D79">
        <v>2</v>
      </c>
      <c r="E79">
        <v>4</v>
      </c>
      <c r="F79">
        <v>5</v>
      </c>
      <c r="G79">
        <v>2</v>
      </c>
      <c r="H79">
        <v>5</v>
      </c>
      <c r="I79">
        <v>4</v>
      </c>
      <c r="J79" s="2">
        <f t="shared" si="20"/>
        <v>22</v>
      </c>
      <c r="K79" s="3">
        <f t="shared" si="23"/>
        <v>3.6669999999999998</v>
      </c>
      <c r="L79" s="2">
        <v>1</v>
      </c>
      <c r="M79">
        <v>2</v>
      </c>
      <c r="N79">
        <v>5</v>
      </c>
      <c r="O79">
        <v>4</v>
      </c>
      <c r="P79">
        <v>2</v>
      </c>
      <c r="Q79">
        <v>5</v>
      </c>
      <c r="R79">
        <v>5</v>
      </c>
      <c r="S79" s="2">
        <f t="shared" si="24"/>
        <v>23</v>
      </c>
      <c r="T79" s="3">
        <f t="shared" si="25"/>
        <v>3.8330000000000002</v>
      </c>
      <c r="U79" s="2">
        <v>1</v>
      </c>
      <c r="V79">
        <v>5</v>
      </c>
      <c r="W79">
        <v>2</v>
      </c>
      <c r="X79">
        <v>2</v>
      </c>
      <c r="Y79">
        <v>4</v>
      </c>
      <c r="Z79">
        <v>2</v>
      </c>
      <c r="AA79">
        <v>2</v>
      </c>
      <c r="AB79" s="2">
        <f t="shared" si="26"/>
        <v>17</v>
      </c>
      <c r="AC79" s="3">
        <f t="shared" si="27"/>
        <v>2.8330000000000002</v>
      </c>
      <c r="AD79" s="2">
        <v>1</v>
      </c>
      <c r="AE79">
        <v>5</v>
      </c>
      <c r="AF79">
        <v>4</v>
      </c>
      <c r="AG79">
        <v>4</v>
      </c>
      <c r="AH79">
        <v>5</v>
      </c>
      <c r="AI79">
        <v>4</v>
      </c>
      <c r="AJ79">
        <v>4</v>
      </c>
      <c r="AK79" s="2">
        <f t="shared" si="36"/>
        <v>26</v>
      </c>
      <c r="AL79" s="3">
        <f t="shared" si="37"/>
        <v>4.3330000000000002</v>
      </c>
      <c r="AM79" s="2">
        <v>1</v>
      </c>
      <c r="AN79">
        <v>4</v>
      </c>
      <c r="AO79" s="37">
        <f>LOOKUP(AN79,{1,2,3,4,5},{5,4,3,2,1})</f>
        <v>2</v>
      </c>
      <c r="AP79">
        <v>2</v>
      </c>
      <c r="AQ79" s="37">
        <f>LOOKUP(AP79,{1,2,3,4,5},{5,4,3,2,1})</f>
        <v>4</v>
      </c>
      <c r="AR79">
        <v>2</v>
      </c>
      <c r="AS79" s="37">
        <f>LOOKUP(AR79,{1,2,3,4,5},{5,4,3,2,1})</f>
        <v>4</v>
      </c>
      <c r="AT79">
        <v>4</v>
      </c>
      <c r="AU79" s="37">
        <f>LOOKUP(AT79,{1,2,3,4,5},{5,4,3,2,1})</f>
        <v>2</v>
      </c>
      <c r="AV79">
        <v>2</v>
      </c>
      <c r="AW79" s="37">
        <f>LOOKUP(AV79,{1,2,3,4,5},{5,4,3,2,1})</f>
        <v>4</v>
      </c>
      <c r="AX79">
        <v>2</v>
      </c>
      <c r="AY79" s="37">
        <f>LOOKUP(AX79,{1,2,3,4,5},{5,4,3,2,1})</f>
        <v>4</v>
      </c>
      <c r="AZ79" s="2">
        <f t="shared" si="29"/>
        <v>16</v>
      </c>
      <c r="BA79" s="3">
        <f t="shared" si="28"/>
        <v>2.6669999999999998</v>
      </c>
      <c r="BB79" s="1"/>
      <c r="BC79" s="2">
        <f t="shared" si="30"/>
        <v>6</v>
      </c>
      <c r="BD79">
        <f t="shared" si="31"/>
        <v>13</v>
      </c>
      <c r="BE79">
        <f t="shared" si="32"/>
        <v>13</v>
      </c>
      <c r="BF79">
        <f t="shared" si="33"/>
        <v>6</v>
      </c>
      <c r="BG79">
        <f t="shared" si="34"/>
        <v>14</v>
      </c>
      <c r="BH79">
        <f t="shared" si="35"/>
        <v>13</v>
      </c>
      <c r="BI79" s="2">
        <f t="shared" si="22"/>
        <v>10</v>
      </c>
      <c r="BJ79">
        <f t="shared" si="22"/>
        <v>6</v>
      </c>
      <c r="BK79">
        <f t="shared" si="22"/>
        <v>6</v>
      </c>
      <c r="BL79">
        <f t="shared" si="22"/>
        <v>9</v>
      </c>
      <c r="BM79">
        <f t="shared" si="22"/>
        <v>6</v>
      </c>
      <c r="BN79" s="3">
        <f t="shared" si="21"/>
        <v>6</v>
      </c>
      <c r="BO79" s="1"/>
    </row>
    <row r="80" spans="1:67" x14ac:dyDescent="0.3">
      <c r="A80" s="30">
        <v>83</v>
      </c>
      <c r="B80" s="67"/>
      <c r="C80" s="2">
        <v>1</v>
      </c>
      <c r="D80">
        <v>3</v>
      </c>
      <c r="E80">
        <v>4</v>
      </c>
      <c r="F80">
        <v>4</v>
      </c>
      <c r="G80">
        <v>2</v>
      </c>
      <c r="H80">
        <v>5</v>
      </c>
      <c r="I80">
        <v>4</v>
      </c>
      <c r="J80" s="2">
        <f t="shared" si="20"/>
        <v>22</v>
      </c>
      <c r="K80" s="3">
        <f t="shared" si="23"/>
        <v>3.6669999999999998</v>
      </c>
      <c r="L80" s="2">
        <v>1</v>
      </c>
      <c r="M80">
        <v>3</v>
      </c>
      <c r="N80">
        <v>5</v>
      </c>
      <c r="O80">
        <v>4</v>
      </c>
      <c r="P80">
        <v>2</v>
      </c>
      <c r="Q80">
        <v>5</v>
      </c>
      <c r="R80">
        <v>4</v>
      </c>
      <c r="S80" s="2">
        <f t="shared" si="24"/>
        <v>23</v>
      </c>
      <c r="T80" s="3">
        <f t="shared" si="25"/>
        <v>3.8330000000000002</v>
      </c>
      <c r="U80" s="2">
        <v>1</v>
      </c>
      <c r="V80">
        <v>3</v>
      </c>
      <c r="W80">
        <v>4</v>
      </c>
      <c r="X80">
        <v>4</v>
      </c>
      <c r="Y80">
        <v>5</v>
      </c>
      <c r="Z80">
        <v>2</v>
      </c>
      <c r="AA80">
        <v>4</v>
      </c>
      <c r="AB80" s="2">
        <f t="shared" si="26"/>
        <v>22</v>
      </c>
      <c r="AC80" s="3">
        <f t="shared" si="27"/>
        <v>3.6669999999999998</v>
      </c>
      <c r="AD80" s="2">
        <v>1</v>
      </c>
      <c r="AE80">
        <v>5</v>
      </c>
      <c r="AF80">
        <v>4</v>
      </c>
      <c r="AG80">
        <v>4</v>
      </c>
      <c r="AH80">
        <v>5</v>
      </c>
      <c r="AI80">
        <v>4</v>
      </c>
      <c r="AJ80">
        <v>4</v>
      </c>
      <c r="AK80" s="2">
        <f t="shared" si="36"/>
        <v>26</v>
      </c>
      <c r="AL80" s="3">
        <f t="shared" si="37"/>
        <v>4.3330000000000002</v>
      </c>
      <c r="AM80" s="2">
        <v>1</v>
      </c>
      <c r="AN80">
        <v>4</v>
      </c>
      <c r="AO80" s="37">
        <f>LOOKUP(AN80,{1,2,3,4,5},{5,4,3,2,1})</f>
        <v>2</v>
      </c>
      <c r="AP80">
        <v>3</v>
      </c>
      <c r="AQ80" s="37">
        <f>LOOKUP(AP80,{1,2,3,4,5},{5,4,3,2,1})</f>
        <v>3</v>
      </c>
      <c r="AR80">
        <v>3</v>
      </c>
      <c r="AS80" s="37">
        <f>LOOKUP(AR80,{1,2,3,4,5},{5,4,3,2,1})</f>
        <v>3</v>
      </c>
      <c r="AT80">
        <v>5</v>
      </c>
      <c r="AU80" s="37">
        <f>LOOKUP(AT80,{1,2,3,4,5},{5,4,3,2,1})</f>
        <v>1</v>
      </c>
      <c r="AV80">
        <v>3</v>
      </c>
      <c r="AW80" s="37">
        <f>LOOKUP(AV80,{1,2,3,4,5},{5,4,3,2,1})</f>
        <v>3</v>
      </c>
      <c r="AX80">
        <v>4</v>
      </c>
      <c r="AY80" s="37">
        <f>LOOKUP(AX80,{1,2,3,4,5},{5,4,3,2,1})</f>
        <v>2</v>
      </c>
      <c r="AZ80" s="2">
        <f t="shared" si="29"/>
        <v>22</v>
      </c>
      <c r="BA80" s="3">
        <f t="shared" si="28"/>
        <v>3.6669999999999998</v>
      </c>
      <c r="BB80" s="1"/>
      <c r="BC80" s="2">
        <f t="shared" si="30"/>
        <v>8</v>
      </c>
      <c r="BD80">
        <f t="shared" si="31"/>
        <v>12</v>
      </c>
      <c r="BE80">
        <f t="shared" si="32"/>
        <v>11</v>
      </c>
      <c r="BF80">
        <f t="shared" si="33"/>
        <v>5</v>
      </c>
      <c r="BG80">
        <f t="shared" si="34"/>
        <v>13</v>
      </c>
      <c r="BH80">
        <f t="shared" si="35"/>
        <v>10</v>
      </c>
      <c r="BI80" s="2">
        <f t="shared" si="22"/>
        <v>8</v>
      </c>
      <c r="BJ80">
        <f t="shared" si="22"/>
        <v>8</v>
      </c>
      <c r="BK80">
        <f t="shared" si="22"/>
        <v>8</v>
      </c>
      <c r="BL80">
        <f t="shared" si="22"/>
        <v>10</v>
      </c>
      <c r="BM80">
        <f t="shared" si="22"/>
        <v>6</v>
      </c>
      <c r="BN80" s="3">
        <f t="shared" si="21"/>
        <v>8</v>
      </c>
      <c r="BO80" s="1"/>
    </row>
    <row r="81" spans="1:67" x14ac:dyDescent="0.3">
      <c r="A81" s="30">
        <v>84</v>
      </c>
      <c r="B81" s="67"/>
      <c r="C81" s="2">
        <v>1</v>
      </c>
      <c r="D81">
        <v>1</v>
      </c>
      <c r="E81">
        <v>4</v>
      </c>
      <c r="F81">
        <v>4</v>
      </c>
      <c r="G81">
        <v>3</v>
      </c>
      <c r="H81">
        <v>5</v>
      </c>
      <c r="I81">
        <v>4</v>
      </c>
      <c r="J81" s="2">
        <f t="shared" si="20"/>
        <v>21</v>
      </c>
      <c r="K81" s="3">
        <f t="shared" si="23"/>
        <v>3.5</v>
      </c>
      <c r="L81" s="2">
        <v>1</v>
      </c>
      <c r="M81">
        <v>1</v>
      </c>
      <c r="N81">
        <v>4</v>
      </c>
      <c r="O81">
        <v>4</v>
      </c>
      <c r="P81">
        <v>3</v>
      </c>
      <c r="Q81">
        <v>5</v>
      </c>
      <c r="R81">
        <v>4</v>
      </c>
      <c r="S81" s="2">
        <f t="shared" si="24"/>
        <v>21</v>
      </c>
      <c r="T81" s="3">
        <f t="shared" si="25"/>
        <v>3.5</v>
      </c>
      <c r="U81" s="32">
        <v>1</v>
      </c>
      <c r="V81" s="31">
        <v>5</v>
      </c>
      <c r="W81" s="31">
        <v>3</v>
      </c>
      <c r="X81" s="31">
        <v>3</v>
      </c>
      <c r="Y81" s="31">
        <v>2</v>
      </c>
      <c r="Z81" s="31" t="s">
        <v>668</v>
      </c>
      <c r="AA81" s="31">
        <v>3</v>
      </c>
      <c r="AB81" s="32">
        <f t="shared" si="26"/>
        <v>16</v>
      </c>
      <c r="AC81" s="33">
        <f t="shared" si="27"/>
        <v>2.6669999999999998</v>
      </c>
      <c r="AD81" s="2">
        <v>1</v>
      </c>
      <c r="AE81">
        <v>5</v>
      </c>
      <c r="AF81">
        <v>4</v>
      </c>
      <c r="AG81">
        <v>4</v>
      </c>
      <c r="AH81">
        <v>5</v>
      </c>
      <c r="AI81">
        <v>3</v>
      </c>
      <c r="AJ81">
        <v>5</v>
      </c>
      <c r="AK81" s="2">
        <f t="shared" si="36"/>
        <v>26</v>
      </c>
      <c r="AL81" s="3">
        <f t="shared" si="37"/>
        <v>4.3330000000000002</v>
      </c>
      <c r="AM81" s="32">
        <v>1</v>
      </c>
      <c r="AN81" s="31">
        <v>5</v>
      </c>
      <c r="AO81" s="31">
        <f>LOOKUP(AN81,{1,2,3,4,5},{5,4,3,2,1})</f>
        <v>1</v>
      </c>
      <c r="AP81" s="31">
        <v>3</v>
      </c>
      <c r="AQ81" s="31">
        <f>LOOKUP(AP81,{1,2,3,4,5},{5,4,3,2,1})</f>
        <v>3</v>
      </c>
      <c r="AR81" s="31">
        <v>3</v>
      </c>
      <c r="AS81" s="31">
        <f>LOOKUP(AR81,{1,2,3,4,5},{5,4,3,2,1})</f>
        <v>3</v>
      </c>
      <c r="AT81" s="31">
        <v>5</v>
      </c>
      <c r="AU81" s="31">
        <f>LOOKUP(AT81,{1,2,3,4,5},{5,4,3,2,1})</f>
        <v>1</v>
      </c>
      <c r="AV81" s="31">
        <v>2</v>
      </c>
      <c r="AW81" s="31">
        <f>LOOKUP(AV81,{1,2,3,4,5},{5,4,3,2,1})</f>
        <v>4</v>
      </c>
      <c r="AX81" s="31">
        <v>4</v>
      </c>
      <c r="AY81" s="31">
        <f>LOOKUP(AX81,{1,2,3,4,5},{5,4,3,2,1})</f>
        <v>2</v>
      </c>
      <c r="AZ81" s="32">
        <f t="shared" si="29"/>
        <v>22</v>
      </c>
      <c r="BA81" s="33">
        <f t="shared" si="28"/>
        <v>3.6669999999999998</v>
      </c>
      <c r="BB81" s="1"/>
      <c r="BC81" s="2">
        <f t="shared" si="30"/>
        <v>3</v>
      </c>
      <c r="BD81">
        <f t="shared" si="31"/>
        <v>11</v>
      </c>
      <c r="BE81">
        <f t="shared" si="32"/>
        <v>11</v>
      </c>
      <c r="BF81">
        <f t="shared" si="33"/>
        <v>7</v>
      </c>
      <c r="BG81">
        <f t="shared" si="34"/>
        <v>14</v>
      </c>
      <c r="BH81">
        <f t="shared" si="35"/>
        <v>10</v>
      </c>
      <c r="BI81" s="2">
        <f t="shared" si="22"/>
        <v>10</v>
      </c>
      <c r="BJ81">
        <f t="shared" si="22"/>
        <v>7</v>
      </c>
      <c r="BK81">
        <f t="shared" si="22"/>
        <v>7</v>
      </c>
      <c r="BL81">
        <f t="shared" si="22"/>
        <v>7</v>
      </c>
      <c r="BM81" s="31" t="s">
        <v>668</v>
      </c>
      <c r="BN81" s="3">
        <f t="shared" si="21"/>
        <v>8</v>
      </c>
      <c r="BO81" s="1"/>
    </row>
    <row r="82" spans="1:67" x14ac:dyDescent="0.3">
      <c r="A82" s="30">
        <v>85</v>
      </c>
      <c r="B82" s="67"/>
      <c r="C82" s="2">
        <v>1</v>
      </c>
      <c r="D82">
        <v>2</v>
      </c>
      <c r="E82">
        <v>3</v>
      </c>
      <c r="F82">
        <v>5</v>
      </c>
      <c r="G82">
        <v>1</v>
      </c>
      <c r="H82">
        <v>5</v>
      </c>
      <c r="I82">
        <v>4</v>
      </c>
      <c r="J82" s="2">
        <f t="shared" si="20"/>
        <v>20</v>
      </c>
      <c r="K82" s="3">
        <f t="shared" si="23"/>
        <v>3.3330000000000002</v>
      </c>
      <c r="L82" s="2">
        <v>1</v>
      </c>
      <c r="M82">
        <v>2</v>
      </c>
      <c r="N82">
        <v>3</v>
      </c>
      <c r="O82">
        <v>5</v>
      </c>
      <c r="P82">
        <v>3</v>
      </c>
      <c r="Q82">
        <v>5</v>
      </c>
      <c r="R82">
        <v>4</v>
      </c>
      <c r="S82" s="2">
        <f t="shared" si="24"/>
        <v>22</v>
      </c>
      <c r="T82" s="3">
        <f t="shared" si="25"/>
        <v>3.6669999999999998</v>
      </c>
      <c r="U82" s="2">
        <v>1</v>
      </c>
      <c r="V82">
        <v>3</v>
      </c>
      <c r="W82">
        <v>4</v>
      </c>
      <c r="X82">
        <v>2</v>
      </c>
      <c r="Y82">
        <v>4</v>
      </c>
      <c r="Z82">
        <v>1</v>
      </c>
      <c r="AA82">
        <v>3</v>
      </c>
      <c r="AB82" s="2">
        <f t="shared" si="26"/>
        <v>17</v>
      </c>
      <c r="AC82" s="3">
        <f t="shared" si="27"/>
        <v>2.8330000000000002</v>
      </c>
      <c r="AD82" s="2">
        <v>1</v>
      </c>
      <c r="AE82">
        <v>5</v>
      </c>
      <c r="AF82">
        <v>5</v>
      </c>
      <c r="AG82">
        <v>3</v>
      </c>
      <c r="AH82">
        <v>4</v>
      </c>
      <c r="AI82">
        <v>3</v>
      </c>
      <c r="AJ82">
        <v>4</v>
      </c>
      <c r="AK82" s="2">
        <f t="shared" si="36"/>
        <v>24</v>
      </c>
      <c r="AL82" s="3">
        <f t="shared" si="37"/>
        <v>4</v>
      </c>
      <c r="AM82" s="2">
        <v>1</v>
      </c>
      <c r="AN82">
        <v>4</v>
      </c>
      <c r="AO82" s="37">
        <f>LOOKUP(AN82,{1,2,3,4,5},{5,4,3,2,1})</f>
        <v>2</v>
      </c>
      <c r="AP82">
        <v>4</v>
      </c>
      <c r="AQ82" s="37">
        <f>LOOKUP(AP82,{1,2,3,4,5},{5,4,3,2,1})</f>
        <v>2</v>
      </c>
      <c r="AR82">
        <v>2</v>
      </c>
      <c r="AS82" s="37">
        <f>LOOKUP(AR82,{1,2,3,4,5},{5,4,3,2,1})</f>
        <v>4</v>
      </c>
      <c r="AT82">
        <v>4</v>
      </c>
      <c r="AU82" s="37">
        <f>LOOKUP(AT82,{1,2,3,4,5},{5,4,3,2,1})</f>
        <v>2</v>
      </c>
      <c r="AV82">
        <v>2</v>
      </c>
      <c r="AW82" s="37">
        <f>LOOKUP(AV82,{1,2,3,4,5},{5,4,3,2,1})</f>
        <v>4</v>
      </c>
      <c r="AX82">
        <v>3</v>
      </c>
      <c r="AY82" s="37">
        <f>LOOKUP(AX82,{1,2,3,4,5},{5,4,3,2,1})</f>
        <v>3</v>
      </c>
      <c r="AZ82" s="2">
        <f t="shared" si="29"/>
        <v>19</v>
      </c>
      <c r="BA82" s="3">
        <f t="shared" si="28"/>
        <v>3.1669999999999998</v>
      </c>
      <c r="BB82" s="1"/>
      <c r="BC82" s="2">
        <f t="shared" si="30"/>
        <v>6</v>
      </c>
      <c r="BD82">
        <f t="shared" si="31"/>
        <v>8</v>
      </c>
      <c r="BE82">
        <f t="shared" si="32"/>
        <v>14</v>
      </c>
      <c r="BF82">
        <f t="shared" si="33"/>
        <v>6</v>
      </c>
      <c r="BG82">
        <f t="shared" si="34"/>
        <v>14</v>
      </c>
      <c r="BH82">
        <f t="shared" si="35"/>
        <v>11</v>
      </c>
      <c r="BI82" s="2">
        <f t="shared" si="22"/>
        <v>8</v>
      </c>
      <c r="BJ82">
        <f t="shared" si="22"/>
        <v>9</v>
      </c>
      <c r="BK82">
        <f t="shared" si="22"/>
        <v>5</v>
      </c>
      <c r="BL82">
        <f t="shared" si="22"/>
        <v>8</v>
      </c>
      <c r="BM82">
        <f t="shared" si="22"/>
        <v>4</v>
      </c>
      <c r="BN82" s="3">
        <f t="shared" si="21"/>
        <v>7</v>
      </c>
      <c r="BO82" s="1"/>
    </row>
    <row r="83" spans="1:67" x14ac:dyDescent="0.3">
      <c r="A83" s="30">
        <v>86</v>
      </c>
      <c r="B83" s="67"/>
      <c r="C83" s="2">
        <v>1</v>
      </c>
      <c r="D83">
        <v>3</v>
      </c>
      <c r="E83">
        <v>4</v>
      </c>
      <c r="F83">
        <v>5</v>
      </c>
      <c r="G83">
        <v>4</v>
      </c>
      <c r="H83">
        <v>5</v>
      </c>
      <c r="I83">
        <v>4</v>
      </c>
      <c r="J83" s="2">
        <f t="shared" si="20"/>
        <v>25</v>
      </c>
      <c r="K83" s="3">
        <f t="shared" si="23"/>
        <v>4.1669999999999998</v>
      </c>
      <c r="L83" s="2">
        <v>1</v>
      </c>
      <c r="M83">
        <v>2</v>
      </c>
      <c r="N83">
        <v>4</v>
      </c>
      <c r="O83">
        <v>5</v>
      </c>
      <c r="P83">
        <v>5</v>
      </c>
      <c r="Q83">
        <v>5</v>
      </c>
      <c r="R83">
        <v>4</v>
      </c>
      <c r="S83" s="2">
        <f t="shared" si="24"/>
        <v>25</v>
      </c>
      <c r="T83" s="3">
        <f t="shared" si="25"/>
        <v>4.1669999999999998</v>
      </c>
      <c r="U83" s="2">
        <v>1</v>
      </c>
      <c r="V83">
        <v>2</v>
      </c>
      <c r="W83">
        <v>4</v>
      </c>
      <c r="X83">
        <v>3</v>
      </c>
      <c r="Y83">
        <v>4</v>
      </c>
      <c r="Z83">
        <v>3</v>
      </c>
      <c r="AA83">
        <v>4</v>
      </c>
      <c r="AB83" s="2">
        <f t="shared" si="26"/>
        <v>20</v>
      </c>
      <c r="AC83" s="3">
        <f t="shared" si="27"/>
        <v>3.3330000000000002</v>
      </c>
      <c r="AD83" s="2">
        <v>1</v>
      </c>
      <c r="AE83">
        <v>3</v>
      </c>
      <c r="AF83">
        <v>5</v>
      </c>
      <c r="AG83">
        <v>5</v>
      </c>
      <c r="AH83">
        <v>5</v>
      </c>
      <c r="AI83">
        <v>5</v>
      </c>
      <c r="AJ83">
        <v>5</v>
      </c>
      <c r="AK83" s="2">
        <f t="shared" si="36"/>
        <v>28</v>
      </c>
      <c r="AL83" s="3">
        <f t="shared" si="37"/>
        <v>4.6669999999999998</v>
      </c>
      <c r="AM83" s="2">
        <v>1</v>
      </c>
      <c r="AN83">
        <v>3</v>
      </c>
      <c r="AO83" s="37">
        <f>LOOKUP(AN83,{1,2,3,4,5},{5,4,3,2,1})</f>
        <v>3</v>
      </c>
      <c r="AP83">
        <v>2</v>
      </c>
      <c r="AQ83" s="37">
        <f>LOOKUP(AP83,{1,2,3,4,5},{5,4,3,2,1})</f>
        <v>4</v>
      </c>
      <c r="AR83">
        <v>2</v>
      </c>
      <c r="AS83" s="37">
        <f>LOOKUP(AR83,{1,2,3,4,5},{5,4,3,2,1})</f>
        <v>4</v>
      </c>
      <c r="AT83">
        <v>3</v>
      </c>
      <c r="AU83" s="37">
        <f>LOOKUP(AT83,{1,2,3,4,5},{5,4,3,2,1})</f>
        <v>3</v>
      </c>
      <c r="AV83">
        <v>2</v>
      </c>
      <c r="AW83" s="37">
        <f>LOOKUP(AV83,{1,2,3,4,5},{5,4,3,2,1})</f>
        <v>4</v>
      </c>
      <c r="AX83">
        <v>3</v>
      </c>
      <c r="AY83" s="37">
        <f>LOOKUP(AX83,{1,2,3,4,5},{5,4,3,2,1})</f>
        <v>3</v>
      </c>
      <c r="AZ83" s="2">
        <f t="shared" si="29"/>
        <v>15</v>
      </c>
      <c r="BA83" s="3">
        <f t="shared" si="28"/>
        <v>2.5</v>
      </c>
      <c r="BB83" s="1"/>
      <c r="BC83" s="2">
        <f t="shared" si="30"/>
        <v>8</v>
      </c>
      <c r="BD83">
        <f t="shared" si="31"/>
        <v>12</v>
      </c>
      <c r="BE83">
        <f t="shared" si="32"/>
        <v>14</v>
      </c>
      <c r="BF83">
        <f t="shared" si="33"/>
        <v>12</v>
      </c>
      <c r="BG83">
        <f t="shared" si="34"/>
        <v>14</v>
      </c>
      <c r="BH83">
        <f t="shared" si="35"/>
        <v>11</v>
      </c>
      <c r="BI83" s="2">
        <f t="shared" si="22"/>
        <v>5</v>
      </c>
      <c r="BJ83">
        <f t="shared" si="22"/>
        <v>9</v>
      </c>
      <c r="BK83">
        <f t="shared" si="22"/>
        <v>8</v>
      </c>
      <c r="BL83">
        <f t="shared" si="22"/>
        <v>9</v>
      </c>
      <c r="BM83">
        <f t="shared" si="22"/>
        <v>8</v>
      </c>
      <c r="BN83" s="3">
        <f t="shared" si="21"/>
        <v>9</v>
      </c>
      <c r="BO83" s="1"/>
    </row>
    <row r="84" spans="1:67" x14ac:dyDescent="0.3">
      <c r="A84" s="30">
        <v>87</v>
      </c>
      <c r="B84" s="67"/>
      <c r="C84" s="2">
        <v>1</v>
      </c>
      <c r="D84">
        <v>1</v>
      </c>
      <c r="E84">
        <v>3</v>
      </c>
      <c r="F84">
        <v>3</v>
      </c>
      <c r="G84">
        <v>1</v>
      </c>
      <c r="H84">
        <v>5</v>
      </c>
      <c r="I84">
        <v>1</v>
      </c>
      <c r="J84" s="2">
        <f t="shared" si="20"/>
        <v>14</v>
      </c>
      <c r="K84" s="3">
        <f t="shared" si="23"/>
        <v>2.3330000000000002</v>
      </c>
      <c r="L84" s="2">
        <v>1</v>
      </c>
      <c r="M84">
        <v>2</v>
      </c>
      <c r="N84">
        <v>4</v>
      </c>
      <c r="O84">
        <v>4</v>
      </c>
      <c r="P84">
        <v>2</v>
      </c>
      <c r="Q84">
        <v>5</v>
      </c>
      <c r="R84">
        <v>2</v>
      </c>
      <c r="S84" s="2">
        <f t="shared" si="24"/>
        <v>19</v>
      </c>
      <c r="T84" s="3">
        <f t="shared" si="25"/>
        <v>3.1669999999999998</v>
      </c>
      <c r="U84" s="2">
        <v>1</v>
      </c>
      <c r="V84">
        <v>2</v>
      </c>
      <c r="W84">
        <v>2</v>
      </c>
      <c r="X84">
        <v>1</v>
      </c>
      <c r="Y84">
        <v>3</v>
      </c>
      <c r="Z84">
        <v>1</v>
      </c>
      <c r="AA84">
        <v>3</v>
      </c>
      <c r="AB84" s="2">
        <f t="shared" si="26"/>
        <v>12</v>
      </c>
      <c r="AC84" s="3">
        <f t="shared" si="27"/>
        <v>2</v>
      </c>
      <c r="AD84" s="2">
        <v>1</v>
      </c>
      <c r="AE84">
        <v>2</v>
      </c>
      <c r="AF84">
        <v>5</v>
      </c>
      <c r="AG84">
        <v>4</v>
      </c>
      <c r="AH84">
        <v>2</v>
      </c>
      <c r="AI84">
        <v>5</v>
      </c>
      <c r="AJ84">
        <v>3</v>
      </c>
      <c r="AK84" s="2">
        <f t="shared" si="36"/>
        <v>21</v>
      </c>
      <c r="AL84" s="3">
        <f t="shared" si="37"/>
        <v>3.5</v>
      </c>
      <c r="AM84" s="2">
        <v>1</v>
      </c>
      <c r="AN84">
        <v>3</v>
      </c>
      <c r="AO84" s="37">
        <f>LOOKUP(AN84,{1,2,3,4,5},{5,4,3,2,1})</f>
        <v>3</v>
      </c>
      <c r="AP84">
        <v>2</v>
      </c>
      <c r="AQ84" s="37">
        <f>LOOKUP(AP84,{1,2,3,4,5},{5,4,3,2,1})</f>
        <v>4</v>
      </c>
      <c r="AR84">
        <v>3</v>
      </c>
      <c r="AS84" s="37">
        <f>LOOKUP(AR84,{1,2,3,4,5},{5,4,3,2,1})</f>
        <v>3</v>
      </c>
      <c r="AT84">
        <v>4</v>
      </c>
      <c r="AU84" s="37">
        <f>LOOKUP(AT84,{1,2,3,4,5},{5,4,3,2,1})</f>
        <v>2</v>
      </c>
      <c r="AV84">
        <v>3</v>
      </c>
      <c r="AW84" s="37">
        <f>LOOKUP(AV84,{1,2,3,4,5},{5,4,3,2,1})</f>
        <v>3</v>
      </c>
      <c r="AX84">
        <v>2</v>
      </c>
      <c r="AY84" s="37">
        <f>LOOKUP(AX84,{1,2,3,4,5},{5,4,3,2,1})</f>
        <v>4</v>
      </c>
      <c r="AZ84" s="2">
        <f t="shared" si="29"/>
        <v>17</v>
      </c>
      <c r="BA84" s="3">
        <f t="shared" si="28"/>
        <v>2.8330000000000002</v>
      </c>
      <c r="BB84" s="1"/>
      <c r="BC84" s="2">
        <f t="shared" si="30"/>
        <v>6</v>
      </c>
      <c r="BD84">
        <f t="shared" si="31"/>
        <v>11</v>
      </c>
      <c r="BE84">
        <f t="shared" si="32"/>
        <v>10</v>
      </c>
      <c r="BF84">
        <f t="shared" si="33"/>
        <v>5</v>
      </c>
      <c r="BG84">
        <f t="shared" si="34"/>
        <v>13</v>
      </c>
      <c r="BH84">
        <f t="shared" si="35"/>
        <v>7</v>
      </c>
      <c r="BI84" s="2">
        <f t="shared" si="22"/>
        <v>4</v>
      </c>
      <c r="BJ84">
        <f t="shared" si="22"/>
        <v>7</v>
      </c>
      <c r="BK84">
        <f t="shared" si="22"/>
        <v>5</v>
      </c>
      <c r="BL84">
        <f t="shared" si="22"/>
        <v>5</v>
      </c>
      <c r="BM84">
        <f t="shared" si="22"/>
        <v>6</v>
      </c>
      <c r="BN84" s="3">
        <f t="shared" si="21"/>
        <v>6</v>
      </c>
      <c r="BO84" s="1"/>
    </row>
    <row r="85" spans="1:67" x14ac:dyDescent="0.3">
      <c r="A85" s="30">
        <v>88</v>
      </c>
      <c r="B85" s="67"/>
      <c r="C85" s="2">
        <v>1</v>
      </c>
      <c r="D85">
        <v>2</v>
      </c>
      <c r="E85">
        <v>4</v>
      </c>
      <c r="F85">
        <v>4</v>
      </c>
      <c r="G85">
        <v>1</v>
      </c>
      <c r="H85">
        <v>4</v>
      </c>
      <c r="I85">
        <v>3</v>
      </c>
      <c r="J85" s="2">
        <f t="shared" si="20"/>
        <v>18</v>
      </c>
      <c r="K85" s="3">
        <f t="shared" si="23"/>
        <v>3</v>
      </c>
      <c r="L85" s="2">
        <v>1</v>
      </c>
      <c r="M85">
        <v>2</v>
      </c>
      <c r="N85">
        <v>4</v>
      </c>
      <c r="O85">
        <v>3</v>
      </c>
      <c r="P85">
        <v>2</v>
      </c>
      <c r="Q85">
        <v>4</v>
      </c>
      <c r="R85">
        <v>3</v>
      </c>
      <c r="S85" s="2">
        <f t="shared" si="24"/>
        <v>18</v>
      </c>
      <c r="T85" s="3">
        <f t="shared" si="25"/>
        <v>3</v>
      </c>
      <c r="U85" s="2">
        <v>1</v>
      </c>
      <c r="V85">
        <v>2</v>
      </c>
      <c r="W85">
        <v>3</v>
      </c>
      <c r="X85">
        <v>4</v>
      </c>
      <c r="Y85">
        <v>3</v>
      </c>
      <c r="Z85">
        <v>4</v>
      </c>
      <c r="AA85">
        <v>3</v>
      </c>
      <c r="AB85" s="2">
        <f t="shared" si="26"/>
        <v>19</v>
      </c>
      <c r="AC85" s="3">
        <f t="shared" si="27"/>
        <v>3.1669999999999998</v>
      </c>
      <c r="AD85" s="2">
        <v>1</v>
      </c>
      <c r="AE85">
        <v>4</v>
      </c>
      <c r="AF85">
        <v>4</v>
      </c>
      <c r="AG85">
        <v>4</v>
      </c>
      <c r="AH85">
        <v>3</v>
      </c>
      <c r="AI85">
        <v>4</v>
      </c>
      <c r="AJ85">
        <v>4</v>
      </c>
      <c r="AK85" s="2">
        <f t="shared" si="36"/>
        <v>23</v>
      </c>
      <c r="AL85" s="3">
        <f t="shared" si="37"/>
        <v>3.8330000000000002</v>
      </c>
      <c r="AM85" s="2">
        <v>1</v>
      </c>
      <c r="AN85">
        <v>4</v>
      </c>
      <c r="AO85" s="37">
        <f>LOOKUP(AN85,{1,2,3,4,5},{5,4,3,2,1})</f>
        <v>2</v>
      </c>
      <c r="AP85">
        <v>3</v>
      </c>
      <c r="AQ85" s="37">
        <f>LOOKUP(AP85,{1,2,3,4,5},{5,4,3,2,1})</f>
        <v>3</v>
      </c>
      <c r="AR85">
        <v>3</v>
      </c>
      <c r="AS85" s="37">
        <f>LOOKUP(AR85,{1,2,3,4,5},{5,4,3,2,1})</f>
        <v>3</v>
      </c>
      <c r="AT85">
        <v>4</v>
      </c>
      <c r="AU85" s="37">
        <f>LOOKUP(AT85,{1,2,3,4,5},{5,4,3,2,1})</f>
        <v>2</v>
      </c>
      <c r="AV85">
        <v>3</v>
      </c>
      <c r="AW85" s="37">
        <f>LOOKUP(AV85,{1,2,3,4,5},{5,4,3,2,1})</f>
        <v>3</v>
      </c>
      <c r="AX85">
        <v>3</v>
      </c>
      <c r="AY85" s="37">
        <f>LOOKUP(AX85,{1,2,3,4,5},{5,4,3,2,1})</f>
        <v>3</v>
      </c>
      <c r="AZ85" s="2">
        <f t="shared" si="29"/>
        <v>20</v>
      </c>
      <c r="BA85" s="3">
        <f t="shared" si="28"/>
        <v>3.3330000000000002</v>
      </c>
      <c r="BB85" s="1"/>
      <c r="BC85" s="2">
        <f t="shared" si="30"/>
        <v>6</v>
      </c>
      <c r="BD85">
        <f t="shared" si="31"/>
        <v>11</v>
      </c>
      <c r="BE85">
        <f t="shared" si="32"/>
        <v>10</v>
      </c>
      <c r="BF85">
        <f t="shared" si="33"/>
        <v>5</v>
      </c>
      <c r="BG85">
        <f t="shared" si="34"/>
        <v>11</v>
      </c>
      <c r="BH85">
        <f t="shared" si="35"/>
        <v>9</v>
      </c>
      <c r="BI85" s="2">
        <f t="shared" si="22"/>
        <v>6</v>
      </c>
      <c r="BJ85">
        <f t="shared" si="22"/>
        <v>7</v>
      </c>
      <c r="BK85">
        <f t="shared" si="22"/>
        <v>8</v>
      </c>
      <c r="BL85">
        <f t="shared" si="22"/>
        <v>6</v>
      </c>
      <c r="BM85">
        <f t="shared" si="22"/>
        <v>8</v>
      </c>
      <c r="BN85" s="3">
        <f t="shared" si="21"/>
        <v>7</v>
      </c>
      <c r="BO85" s="1"/>
    </row>
    <row r="86" spans="1:67" x14ac:dyDescent="0.3">
      <c r="A86" s="30">
        <v>89</v>
      </c>
      <c r="B86" s="67"/>
      <c r="C86" s="2">
        <v>1</v>
      </c>
      <c r="D86">
        <v>1</v>
      </c>
      <c r="E86">
        <v>3</v>
      </c>
      <c r="F86">
        <v>4</v>
      </c>
      <c r="G86">
        <v>1</v>
      </c>
      <c r="H86">
        <v>4</v>
      </c>
      <c r="I86">
        <v>2</v>
      </c>
      <c r="J86" s="2">
        <f t="shared" si="20"/>
        <v>15</v>
      </c>
      <c r="K86" s="3">
        <f t="shared" si="23"/>
        <v>2.5</v>
      </c>
      <c r="L86" s="2">
        <v>1</v>
      </c>
      <c r="M86">
        <v>1</v>
      </c>
      <c r="N86">
        <v>4</v>
      </c>
      <c r="O86">
        <v>5</v>
      </c>
      <c r="P86">
        <v>2</v>
      </c>
      <c r="Q86">
        <v>5</v>
      </c>
      <c r="R86">
        <v>3</v>
      </c>
      <c r="S86" s="2">
        <f t="shared" si="24"/>
        <v>20</v>
      </c>
      <c r="T86" s="3">
        <f t="shared" si="25"/>
        <v>3.3330000000000002</v>
      </c>
      <c r="U86" s="2">
        <v>1</v>
      </c>
      <c r="V86">
        <v>4</v>
      </c>
      <c r="W86">
        <v>5</v>
      </c>
      <c r="X86">
        <v>2</v>
      </c>
      <c r="Y86">
        <v>5</v>
      </c>
      <c r="Z86">
        <v>2</v>
      </c>
      <c r="AA86">
        <v>4</v>
      </c>
      <c r="AB86" s="2">
        <f t="shared" si="26"/>
        <v>22</v>
      </c>
      <c r="AC86" s="3">
        <f t="shared" si="27"/>
        <v>3.6669999999999998</v>
      </c>
      <c r="AD86" s="2">
        <v>1</v>
      </c>
      <c r="AE86">
        <v>2</v>
      </c>
      <c r="AF86">
        <v>4</v>
      </c>
      <c r="AG86">
        <v>5</v>
      </c>
      <c r="AH86">
        <v>4</v>
      </c>
      <c r="AI86">
        <v>5</v>
      </c>
      <c r="AJ86">
        <v>4</v>
      </c>
      <c r="AK86" s="2">
        <f t="shared" si="36"/>
        <v>24</v>
      </c>
      <c r="AL86" s="3">
        <f t="shared" si="37"/>
        <v>4</v>
      </c>
      <c r="AM86" s="2">
        <v>1</v>
      </c>
      <c r="AN86">
        <v>4</v>
      </c>
      <c r="AO86" s="37">
        <f>LOOKUP(AN86,{1,2,3,4,5},{5,4,3,2,1})</f>
        <v>2</v>
      </c>
      <c r="AP86">
        <v>4</v>
      </c>
      <c r="AQ86" s="37">
        <f>LOOKUP(AP86,{1,2,3,4,5},{5,4,3,2,1})</f>
        <v>2</v>
      </c>
      <c r="AR86">
        <v>3</v>
      </c>
      <c r="AS86" s="37">
        <f>LOOKUP(AR86,{1,2,3,4,5},{5,4,3,2,1})</f>
        <v>3</v>
      </c>
      <c r="AT86">
        <v>4</v>
      </c>
      <c r="AU86" s="37">
        <f>LOOKUP(AT86,{1,2,3,4,5},{5,4,3,2,1})</f>
        <v>2</v>
      </c>
      <c r="AV86">
        <v>3</v>
      </c>
      <c r="AW86" s="37">
        <f>LOOKUP(AV86,{1,2,3,4,5},{5,4,3,2,1})</f>
        <v>3</v>
      </c>
      <c r="AX86">
        <v>4</v>
      </c>
      <c r="AY86" s="37">
        <f>LOOKUP(AX86,{1,2,3,4,5},{5,4,3,2,1})</f>
        <v>2</v>
      </c>
      <c r="AZ86" s="2">
        <f t="shared" si="29"/>
        <v>22</v>
      </c>
      <c r="BA86" s="3">
        <f t="shared" si="28"/>
        <v>3.6669999999999998</v>
      </c>
      <c r="BB86" s="1"/>
      <c r="BC86" s="2">
        <f t="shared" si="30"/>
        <v>4</v>
      </c>
      <c r="BD86">
        <f t="shared" si="31"/>
        <v>9</v>
      </c>
      <c r="BE86">
        <f t="shared" si="32"/>
        <v>12</v>
      </c>
      <c r="BF86">
        <f t="shared" si="33"/>
        <v>5</v>
      </c>
      <c r="BG86">
        <f t="shared" si="34"/>
        <v>12</v>
      </c>
      <c r="BH86">
        <f t="shared" si="35"/>
        <v>7</v>
      </c>
      <c r="BI86" s="2">
        <f t="shared" si="22"/>
        <v>6</v>
      </c>
      <c r="BJ86">
        <f t="shared" si="22"/>
        <v>9</v>
      </c>
      <c r="BK86">
        <f t="shared" si="22"/>
        <v>7</v>
      </c>
      <c r="BL86">
        <f t="shared" si="22"/>
        <v>9</v>
      </c>
      <c r="BM86">
        <f t="shared" si="22"/>
        <v>7</v>
      </c>
      <c r="BN86" s="3">
        <f t="shared" si="21"/>
        <v>8</v>
      </c>
      <c r="BO86" s="1"/>
    </row>
    <row r="87" spans="1:67" x14ac:dyDescent="0.3">
      <c r="A87" s="30">
        <v>90</v>
      </c>
      <c r="B87" s="67"/>
      <c r="C87" s="2">
        <v>1</v>
      </c>
      <c r="D87">
        <v>1</v>
      </c>
      <c r="E87">
        <v>3</v>
      </c>
      <c r="F87">
        <v>3</v>
      </c>
      <c r="G87">
        <v>2</v>
      </c>
      <c r="H87">
        <v>5</v>
      </c>
      <c r="I87">
        <v>3</v>
      </c>
      <c r="J87" s="2">
        <f t="shared" si="20"/>
        <v>17</v>
      </c>
      <c r="K87" s="3">
        <f t="shared" si="23"/>
        <v>2.8330000000000002</v>
      </c>
      <c r="L87" s="2">
        <v>1</v>
      </c>
      <c r="M87">
        <v>2</v>
      </c>
      <c r="N87">
        <v>4</v>
      </c>
      <c r="O87">
        <v>4</v>
      </c>
      <c r="P87">
        <v>3</v>
      </c>
      <c r="Q87">
        <v>5</v>
      </c>
      <c r="R87">
        <v>5</v>
      </c>
      <c r="S87" s="2">
        <f t="shared" si="24"/>
        <v>23</v>
      </c>
      <c r="T87" s="3">
        <f t="shared" si="25"/>
        <v>3.8330000000000002</v>
      </c>
      <c r="U87" s="2">
        <v>1</v>
      </c>
      <c r="V87">
        <v>2</v>
      </c>
      <c r="W87">
        <v>4</v>
      </c>
      <c r="X87">
        <v>3</v>
      </c>
      <c r="Y87">
        <v>5</v>
      </c>
      <c r="Z87">
        <v>3</v>
      </c>
      <c r="AA87">
        <v>5</v>
      </c>
      <c r="AB87" s="2">
        <f t="shared" si="26"/>
        <v>22</v>
      </c>
      <c r="AC87" s="3">
        <f t="shared" si="27"/>
        <v>3.6669999999999998</v>
      </c>
      <c r="AD87" s="2">
        <v>1</v>
      </c>
      <c r="AE87">
        <v>5</v>
      </c>
      <c r="AF87">
        <v>4</v>
      </c>
      <c r="AG87">
        <v>4</v>
      </c>
      <c r="AH87">
        <v>5</v>
      </c>
      <c r="AI87">
        <v>3</v>
      </c>
      <c r="AJ87">
        <v>5</v>
      </c>
      <c r="AK87" s="2">
        <f t="shared" si="36"/>
        <v>26</v>
      </c>
      <c r="AL87" s="3">
        <f t="shared" si="37"/>
        <v>4.3330000000000002</v>
      </c>
      <c r="AM87" s="2">
        <v>1</v>
      </c>
      <c r="AN87">
        <v>5</v>
      </c>
      <c r="AO87" s="37">
        <f>LOOKUP(AN87,{1,2,3,4,5},{5,4,3,2,1})</f>
        <v>1</v>
      </c>
      <c r="AP87">
        <v>4</v>
      </c>
      <c r="AQ87" s="37">
        <f>LOOKUP(AP87,{1,2,3,4,5},{5,4,3,2,1})</f>
        <v>2</v>
      </c>
      <c r="AR87">
        <v>2</v>
      </c>
      <c r="AS87" s="37">
        <f>LOOKUP(AR87,{1,2,3,4,5},{5,4,3,2,1})</f>
        <v>4</v>
      </c>
      <c r="AT87">
        <v>4</v>
      </c>
      <c r="AU87" s="37">
        <f>LOOKUP(AT87,{1,2,3,4,5},{5,4,3,2,1})</f>
        <v>2</v>
      </c>
      <c r="AV87">
        <v>1</v>
      </c>
      <c r="AW87" s="37">
        <f>LOOKUP(AV87,{1,2,3,4,5},{5,4,3,2,1})</f>
        <v>5</v>
      </c>
      <c r="AX87">
        <v>2</v>
      </c>
      <c r="AY87" s="37">
        <f>LOOKUP(AX87,{1,2,3,4,5},{5,4,3,2,1})</f>
        <v>4</v>
      </c>
      <c r="AZ87" s="2">
        <f t="shared" si="29"/>
        <v>18</v>
      </c>
      <c r="BA87" s="3">
        <f t="shared" si="28"/>
        <v>3</v>
      </c>
      <c r="BB87" s="1"/>
      <c r="BC87" s="2">
        <f t="shared" si="30"/>
        <v>4</v>
      </c>
      <c r="BD87">
        <f t="shared" si="31"/>
        <v>9</v>
      </c>
      <c r="BE87">
        <f t="shared" si="32"/>
        <v>11</v>
      </c>
      <c r="BF87">
        <f t="shared" si="33"/>
        <v>7</v>
      </c>
      <c r="BG87">
        <f t="shared" si="34"/>
        <v>15</v>
      </c>
      <c r="BH87">
        <f t="shared" si="35"/>
        <v>12</v>
      </c>
      <c r="BI87" s="2">
        <f t="shared" si="22"/>
        <v>7</v>
      </c>
      <c r="BJ87">
        <f t="shared" si="22"/>
        <v>8</v>
      </c>
      <c r="BK87">
        <f t="shared" si="22"/>
        <v>7</v>
      </c>
      <c r="BL87">
        <f t="shared" si="22"/>
        <v>10</v>
      </c>
      <c r="BM87">
        <f t="shared" si="22"/>
        <v>6</v>
      </c>
      <c r="BN87" s="3">
        <f t="shared" si="21"/>
        <v>10</v>
      </c>
      <c r="BO87" s="1"/>
    </row>
    <row r="88" spans="1:67" x14ac:dyDescent="0.3">
      <c r="A88" s="30">
        <v>91</v>
      </c>
      <c r="B88" s="67"/>
      <c r="C88" s="2">
        <v>1</v>
      </c>
      <c r="D88">
        <v>1</v>
      </c>
      <c r="E88">
        <v>4</v>
      </c>
      <c r="F88">
        <v>5</v>
      </c>
      <c r="G88">
        <v>1</v>
      </c>
      <c r="H88">
        <v>5</v>
      </c>
      <c r="I88">
        <v>1</v>
      </c>
      <c r="J88" s="2">
        <f t="shared" si="20"/>
        <v>17</v>
      </c>
      <c r="K88" s="3">
        <f t="shared" si="23"/>
        <v>2.8330000000000002</v>
      </c>
      <c r="L88" s="2">
        <v>1</v>
      </c>
      <c r="M88">
        <v>2</v>
      </c>
      <c r="N88">
        <v>4</v>
      </c>
      <c r="O88">
        <v>4</v>
      </c>
      <c r="P88">
        <v>2</v>
      </c>
      <c r="Q88">
        <v>5</v>
      </c>
      <c r="R88">
        <v>2</v>
      </c>
      <c r="S88" s="2">
        <f t="shared" si="24"/>
        <v>19</v>
      </c>
      <c r="T88" s="3">
        <f t="shared" si="25"/>
        <v>3.1669999999999998</v>
      </c>
      <c r="U88" s="2">
        <v>1</v>
      </c>
      <c r="V88">
        <v>1</v>
      </c>
      <c r="W88">
        <v>2</v>
      </c>
      <c r="X88">
        <v>1</v>
      </c>
      <c r="Y88">
        <v>2</v>
      </c>
      <c r="Z88">
        <v>1</v>
      </c>
      <c r="AA88">
        <v>2</v>
      </c>
      <c r="AB88" s="2">
        <f t="shared" si="26"/>
        <v>9</v>
      </c>
      <c r="AC88" s="3">
        <f t="shared" si="27"/>
        <v>1.5</v>
      </c>
      <c r="AD88" s="2">
        <v>1</v>
      </c>
      <c r="AE88">
        <v>4</v>
      </c>
      <c r="AF88">
        <v>4</v>
      </c>
      <c r="AG88">
        <v>2</v>
      </c>
      <c r="AH88">
        <v>4</v>
      </c>
      <c r="AI88">
        <v>1</v>
      </c>
      <c r="AJ88">
        <v>4</v>
      </c>
      <c r="AK88" s="2">
        <f t="shared" si="36"/>
        <v>19</v>
      </c>
      <c r="AL88" s="3">
        <f t="shared" si="37"/>
        <v>3.1669999999999998</v>
      </c>
      <c r="AM88" s="2">
        <v>1</v>
      </c>
      <c r="AN88">
        <v>4</v>
      </c>
      <c r="AO88" s="37">
        <f>LOOKUP(AN88,{1,2,3,4,5},{5,4,3,2,1})</f>
        <v>2</v>
      </c>
      <c r="AP88">
        <v>1</v>
      </c>
      <c r="AQ88" s="37">
        <f>LOOKUP(AP88,{1,2,3,4,5},{5,4,3,2,1})</f>
        <v>5</v>
      </c>
      <c r="AR88">
        <v>1</v>
      </c>
      <c r="AS88" s="37">
        <f>LOOKUP(AR88,{1,2,3,4,5},{5,4,3,2,1})</f>
        <v>5</v>
      </c>
      <c r="AT88">
        <v>4</v>
      </c>
      <c r="AU88" s="37">
        <f>LOOKUP(AT88,{1,2,3,4,5},{5,4,3,2,1})</f>
        <v>2</v>
      </c>
      <c r="AV88">
        <v>1</v>
      </c>
      <c r="AW88" s="37">
        <f>LOOKUP(AV88,{1,2,3,4,5},{5,4,3,2,1})</f>
        <v>5</v>
      </c>
      <c r="AX88">
        <v>4</v>
      </c>
      <c r="AY88" s="37">
        <f>LOOKUP(AX88,{1,2,3,4,5},{5,4,3,2,1})</f>
        <v>2</v>
      </c>
      <c r="AZ88" s="2">
        <f t="shared" si="29"/>
        <v>15</v>
      </c>
      <c r="BA88" s="3">
        <f t="shared" si="28"/>
        <v>2.5</v>
      </c>
      <c r="BB88" s="1"/>
      <c r="BC88" s="2">
        <f t="shared" si="30"/>
        <v>5</v>
      </c>
      <c r="BD88">
        <f t="shared" si="31"/>
        <v>13</v>
      </c>
      <c r="BE88">
        <f t="shared" si="32"/>
        <v>14</v>
      </c>
      <c r="BF88">
        <f t="shared" si="33"/>
        <v>5</v>
      </c>
      <c r="BG88">
        <f t="shared" si="34"/>
        <v>15</v>
      </c>
      <c r="BH88">
        <f t="shared" si="35"/>
        <v>5</v>
      </c>
      <c r="BI88" s="2">
        <f t="shared" si="22"/>
        <v>5</v>
      </c>
      <c r="BJ88">
        <f t="shared" si="22"/>
        <v>6</v>
      </c>
      <c r="BK88">
        <f t="shared" si="22"/>
        <v>3</v>
      </c>
      <c r="BL88">
        <f t="shared" si="22"/>
        <v>6</v>
      </c>
      <c r="BM88">
        <f t="shared" si="22"/>
        <v>2</v>
      </c>
      <c r="BN88" s="3">
        <f t="shared" si="21"/>
        <v>6</v>
      </c>
      <c r="BO88" s="1"/>
    </row>
    <row r="89" spans="1:67" x14ac:dyDescent="0.3">
      <c r="A89" s="30">
        <v>93</v>
      </c>
      <c r="B89" s="67"/>
      <c r="C89" s="2">
        <v>1</v>
      </c>
      <c r="D89">
        <v>2</v>
      </c>
      <c r="E89">
        <v>3</v>
      </c>
      <c r="F89">
        <v>4</v>
      </c>
      <c r="G89">
        <v>1</v>
      </c>
      <c r="H89">
        <v>5</v>
      </c>
      <c r="I89">
        <v>3</v>
      </c>
      <c r="J89" s="2">
        <f t="shared" si="20"/>
        <v>18</v>
      </c>
      <c r="K89" s="3">
        <f t="shared" si="23"/>
        <v>3</v>
      </c>
      <c r="L89" s="2">
        <v>1</v>
      </c>
      <c r="M89">
        <v>3</v>
      </c>
      <c r="N89">
        <v>4</v>
      </c>
      <c r="O89">
        <v>5</v>
      </c>
      <c r="P89">
        <v>2</v>
      </c>
      <c r="Q89">
        <v>5</v>
      </c>
      <c r="R89">
        <v>3</v>
      </c>
      <c r="S89" s="2">
        <f t="shared" si="24"/>
        <v>22</v>
      </c>
      <c r="T89" s="3">
        <f t="shared" si="25"/>
        <v>3.6669999999999998</v>
      </c>
      <c r="U89" s="2">
        <v>1</v>
      </c>
      <c r="V89">
        <v>3</v>
      </c>
      <c r="W89">
        <v>3</v>
      </c>
      <c r="X89">
        <v>1</v>
      </c>
      <c r="Y89">
        <v>4</v>
      </c>
      <c r="Z89">
        <v>1</v>
      </c>
      <c r="AA89">
        <v>3</v>
      </c>
      <c r="AB89" s="2">
        <f t="shared" si="26"/>
        <v>15</v>
      </c>
      <c r="AC89" s="3">
        <f t="shared" si="27"/>
        <v>2.5</v>
      </c>
      <c r="AD89" s="2">
        <v>1</v>
      </c>
      <c r="AE89">
        <v>5</v>
      </c>
      <c r="AF89">
        <v>5</v>
      </c>
      <c r="AG89">
        <v>5</v>
      </c>
      <c r="AH89">
        <v>4</v>
      </c>
      <c r="AI89">
        <v>5</v>
      </c>
      <c r="AJ89">
        <v>5</v>
      </c>
      <c r="AK89" s="2">
        <f t="shared" si="36"/>
        <v>29</v>
      </c>
      <c r="AL89" s="3">
        <f t="shared" si="37"/>
        <v>4.8330000000000002</v>
      </c>
      <c r="AM89" s="2">
        <v>1</v>
      </c>
      <c r="AN89">
        <v>5</v>
      </c>
      <c r="AO89" s="37">
        <f>LOOKUP(AN89,{1,2,3,4,5},{5,4,3,2,1})</f>
        <v>1</v>
      </c>
      <c r="AP89">
        <v>4</v>
      </c>
      <c r="AQ89" s="37">
        <f>LOOKUP(AP89,{1,2,3,4,5},{5,4,3,2,1})</f>
        <v>2</v>
      </c>
      <c r="AR89">
        <v>4</v>
      </c>
      <c r="AS89" s="37">
        <f>LOOKUP(AR89,{1,2,3,4,5},{5,4,3,2,1})</f>
        <v>2</v>
      </c>
      <c r="AT89">
        <v>5</v>
      </c>
      <c r="AU89" s="37">
        <f>LOOKUP(AT89,{1,2,3,4,5},{5,4,3,2,1})</f>
        <v>1</v>
      </c>
      <c r="AV89">
        <v>2</v>
      </c>
      <c r="AW89" s="37">
        <f>LOOKUP(AV89,{1,2,3,4,5},{5,4,3,2,1})</f>
        <v>4</v>
      </c>
      <c r="AX89">
        <v>4</v>
      </c>
      <c r="AY89" s="37">
        <f>LOOKUP(AX89,{1,2,3,4,5},{5,4,3,2,1})</f>
        <v>2</v>
      </c>
      <c r="AZ89" s="2">
        <f t="shared" si="29"/>
        <v>24</v>
      </c>
      <c r="BA89" s="3">
        <f t="shared" si="28"/>
        <v>4</v>
      </c>
      <c r="BB89" s="1"/>
      <c r="BC89" s="2">
        <f t="shared" si="30"/>
        <v>6</v>
      </c>
      <c r="BD89">
        <f t="shared" si="31"/>
        <v>9</v>
      </c>
      <c r="BE89">
        <f t="shared" si="32"/>
        <v>11</v>
      </c>
      <c r="BF89">
        <f t="shared" si="33"/>
        <v>4</v>
      </c>
      <c r="BG89">
        <f t="shared" si="34"/>
        <v>14</v>
      </c>
      <c r="BH89">
        <f t="shared" si="35"/>
        <v>8</v>
      </c>
      <c r="BI89" s="2">
        <f t="shared" si="22"/>
        <v>8</v>
      </c>
      <c r="BJ89">
        <f t="shared" si="22"/>
        <v>8</v>
      </c>
      <c r="BK89">
        <f t="shared" si="22"/>
        <v>6</v>
      </c>
      <c r="BL89">
        <f t="shared" si="22"/>
        <v>8</v>
      </c>
      <c r="BM89">
        <f t="shared" si="22"/>
        <v>6</v>
      </c>
      <c r="BN89" s="3">
        <f t="shared" si="21"/>
        <v>8</v>
      </c>
      <c r="BO89" s="1"/>
    </row>
    <row r="90" spans="1:67" x14ac:dyDescent="0.3">
      <c r="A90" s="30">
        <v>94</v>
      </c>
      <c r="B90" s="67"/>
      <c r="C90" s="2">
        <v>1</v>
      </c>
      <c r="D90">
        <v>2</v>
      </c>
      <c r="E90">
        <v>4</v>
      </c>
      <c r="F90">
        <v>4</v>
      </c>
      <c r="G90">
        <v>2</v>
      </c>
      <c r="H90">
        <v>5</v>
      </c>
      <c r="I90">
        <v>2</v>
      </c>
      <c r="J90" s="2">
        <f t="shared" si="20"/>
        <v>19</v>
      </c>
      <c r="K90" s="3">
        <f t="shared" si="23"/>
        <v>3.1669999999999998</v>
      </c>
      <c r="L90" s="2">
        <v>1</v>
      </c>
      <c r="M90">
        <v>2</v>
      </c>
      <c r="N90">
        <v>5</v>
      </c>
      <c r="O90">
        <v>4</v>
      </c>
      <c r="P90">
        <v>2</v>
      </c>
      <c r="Q90">
        <v>5</v>
      </c>
      <c r="R90">
        <v>2</v>
      </c>
      <c r="S90" s="2">
        <f t="shared" si="24"/>
        <v>20</v>
      </c>
      <c r="T90" s="3">
        <f t="shared" si="25"/>
        <v>3.3330000000000002</v>
      </c>
      <c r="U90" s="2">
        <v>1</v>
      </c>
      <c r="V90">
        <v>1</v>
      </c>
      <c r="W90">
        <v>3</v>
      </c>
      <c r="X90">
        <v>3</v>
      </c>
      <c r="Y90">
        <v>4</v>
      </c>
      <c r="Z90">
        <v>3</v>
      </c>
      <c r="AA90">
        <v>3</v>
      </c>
      <c r="AB90" s="2">
        <f t="shared" si="26"/>
        <v>17</v>
      </c>
      <c r="AC90" s="3">
        <f t="shared" si="27"/>
        <v>2.8330000000000002</v>
      </c>
      <c r="AD90" s="2">
        <v>1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5</v>
      </c>
      <c r="AK90" s="2">
        <f t="shared" si="36"/>
        <v>30</v>
      </c>
      <c r="AL90" s="3">
        <f t="shared" si="37"/>
        <v>5</v>
      </c>
      <c r="AM90" s="2">
        <v>1</v>
      </c>
      <c r="AN90">
        <v>4</v>
      </c>
      <c r="AO90" s="37">
        <f>LOOKUP(AN90,{1,2,3,4,5},{5,4,3,2,1})</f>
        <v>2</v>
      </c>
      <c r="AP90">
        <v>3</v>
      </c>
      <c r="AQ90" s="37">
        <f>LOOKUP(AP90,{1,2,3,4,5},{5,4,3,2,1})</f>
        <v>3</v>
      </c>
      <c r="AR90">
        <v>3</v>
      </c>
      <c r="AS90" s="37">
        <f>LOOKUP(AR90,{1,2,3,4,5},{5,4,3,2,1})</f>
        <v>3</v>
      </c>
      <c r="AT90">
        <v>4</v>
      </c>
      <c r="AU90" s="37">
        <f>LOOKUP(AT90,{1,2,3,4,5},{5,4,3,2,1})</f>
        <v>2</v>
      </c>
      <c r="AV90">
        <v>3</v>
      </c>
      <c r="AW90" s="37">
        <f>LOOKUP(AV90,{1,2,3,4,5},{5,4,3,2,1})</f>
        <v>3</v>
      </c>
      <c r="AX90">
        <v>4</v>
      </c>
      <c r="AY90" s="37">
        <f>LOOKUP(AX90,{1,2,3,4,5},{5,4,3,2,1})</f>
        <v>2</v>
      </c>
      <c r="AZ90" s="2">
        <f t="shared" si="29"/>
        <v>21</v>
      </c>
      <c r="BA90" s="3">
        <f t="shared" si="28"/>
        <v>3.5</v>
      </c>
      <c r="BB90" s="1"/>
      <c r="BC90" s="2">
        <f t="shared" si="30"/>
        <v>6</v>
      </c>
      <c r="BD90">
        <f t="shared" si="31"/>
        <v>12</v>
      </c>
      <c r="BE90">
        <f t="shared" si="32"/>
        <v>11</v>
      </c>
      <c r="BF90">
        <f t="shared" si="33"/>
        <v>6</v>
      </c>
      <c r="BG90">
        <f t="shared" si="34"/>
        <v>13</v>
      </c>
      <c r="BH90">
        <f t="shared" si="35"/>
        <v>6</v>
      </c>
      <c r="BI90" s="2">
        <f t="shared" si="22"/>
        <v>6</v>
      </c>
      <c r="BJ90">
        <f t="shared" si="22"/>
        <v>8</v>
      </c>
      <c r="BK90">
        <f t="shared" si="22"/>
        <v>8</v>
      </c>
      <c r="BL90">
        <f t="shared" si="22"/>
        <v>9</v>
      </c>
      <c r="BM90">
        <f t="shared" si="22"/>
        <v>8</v>
      </c>
      <c r="BN90" s="3">
        <f t="shared" si="21"/>
        <v>8</v>
      </c>
      <c r="BO90" s="1"/>
    </row>
    <row r="91" spans="1:67" x14ac:dyDescent="0.3">
      <c r="A91" s="30">
        <v>96</v>
      </c>
      <c r="B91" s="67"/>
      <c r="C91" s="2">
        <v>1</v>
      </c>
      <c r="D91">
        <v>3</v>
      </c>
      <c r="E91">
        <v>3</v>
      </c>
      <c r="F91">
        <v>4</v>
      </c>
      <c r="G91">
        <v>2</v>
      </c>
      <c r="H91">
        <v>5</v>
      </c>
      <c r="I91">
        <v>2</v>
      </c>
      <c r="J91" s="2">
        <f t="shared" si="20"/>
        <v>19</v>
      </c>
      <c r="K91" s="3">
        <f t="shared" si="23"/>
        <v>3.1669999999999998</v>
      </c>
      <c r="L91" s="2">
        <v>1</v>
      </c>
      <c r="M91">
        <v>4</v>
      </c>
      <c r="N91">
        <v>5</v>
      </c>
      <c r="O91">
        <v>5</v>
      </c>
      <c r="P91">
        <v>3</v>
      </c>
      <c r="Q91">
        <v>5</v>
      </c>
      <c r="R91">
        <v>2</v>
      </c>
      <c r="S91" s="2">
        <f t="shared" si="24"/>
        <v>24</v>
      </c>
      <c r="T91" s="3">
        <f t="shared" si="25"/>
        <v>4</v>
      </c>
      <c r="U91" s="2">
        <v>1</v>
      </c>
      <c r="V91">
        <v>2</v>
      </c>
      <c r="W91">
        <v>4</v>
      </c>
      <c r="X91">
        <v>4</v>
      </c>
      <c r="Y91">
        <v>4</v>
      </c>
      <c r="Z91">
        <v>2</v>
      </c>
      <c r="AA91">
        <v>4</v>
      </c>
      <c r="AB91" s="2">
        <f t="shared" si="26"/>
        <v>20</v>
      </c>
      <c r="AC91" s="3">
        <f t="shared" si="27"/>
        <v>3.3330000000000002</v>
      </c>
      <c r="AD91" s="2">
        <v>1</v>
      </c>
      <c r="AE91">
        <v>5</v>
      </c>
      <c r="AF91">
        <v>4</v>
      </c>
      <c r="AG91">
        <v>3</v>
      </c>
      <c r="AH91">
        <v>5</v>
      </c>
      <c r="AI91">
        <v>3</v>
      </c>
      <c r="AJ91">
        <v>5</v>
      </c>
      <c r="AK91" s="2">
        <f t="shared" si="36"/>
        <v>25</v>
      </c>
      <c r="AL91" s="3">
        <f t="shared" si="37"/>
        <v>4.1669999999999998</v>
      </c>
      <c r="AM91" s="2">
        <v>1</v>
      </c>
      <c r="AN91">
        <v>4</v>
      </c>
      <c r="AO91" s="37">
        <f>LOOKUP(AN91,{1,2,3,4,5},{5,4,3,2,1})</f>
        <v>2</v>
      </c>
      <c r="AP91">
        <v>2</v>
      </c>
      <c r="AQ91" s="37">
        <f>LOOKUP(AP91,{1,2,3,4,5},{5,4,3,2,1})</f>
        <v>4</v>
      </c>
      <c r="AR91">
        <v>2</v>
      </c>
      <c r="AS91" s="37">
        <f>LOOKUP(AR91,{1,2,3,4,5},{5,4,3,2,1})</f>
        <v>4</v>
      </c>
      <c r="AT91">
        <v>4</v>
      </c>
      <c r="AU91" s="37">
        <f>LOOKUP(AT91,{1,2,3,4,5},{5,4,3,2,1})</f>
        <v>2</v>
      </c>
      <c r="AV91">
        <v>2</v>
      </c>
      <c r="AW91" s="37">
        <f>LOOKUP(AV91,{1,2,3,4,5},{5,4,3,2,1})</f>
        <v>4</v>
      </c>
      <c r="AX91">
        <v>4</v>
      </c>
      <c r="AY91" s="37">
        <f>LOOKUP(AX91,{1,2,3,4,5},{5,4,3,2,1})</f>
        <v>2</v>
      </c>
      <c r="AZ91" s="2">
        <f t="shared" si="29"/>
        <v>18</v>
      </c>
      <c r="BA91" s="3">
        <f t="shared" si="28"/>
        <v>3</v>
      </c>
      <c r="BB91" s="1"/>
      <c r="BC91" s="2">
        <f t="shared" si="30"/>
        <v>9</v>
      </c>
      <c r="BD91">
        <f t="shared" si="31"/>
        <v>12</v>
      </c>
      <c r="BE91">
        <f t="shared" si="32"/>
        <v>13</v>
      </c>
      <c r="BF91">
        <f t="shared" si="33"/>
        <v>7</v>
      </c>
      <c r="BG91">
        <f t="shared" si="34"/>
        <v>14</v>
      </c>
      <c r="BH91">
        <f t="shared" si="35"/>
        <v>6</v>
      </c>
      <c r="BI91" s="2">
        <f t="shared" si="22"/>
        <v>7</v>
      </c>
      <c r="BJ91">
        <f t="shared" si="22"/>
        <v>8</v>
      </c>
      <c r="BK91">
        <f t="shared" si="22"/>
        <v>7</v>
      </c>
      <c r="BL91">
        <f t="shared" si="22"/>
        <v>9</v>
      </c>
      <c r="BM91">
        <f t="shared" si="22"/>
        <v>5</v>
      </c>
      <c r="BN91" s="3">
        <f t="shared" si="21"/>
        <v>9</v>
      </c>
      <c r="BO91" s="1"/>
    </row>
    <row r="92" spans="1:67" x14ac:dyDescent="0.3">
      <c r="A92" s="30">
        <v>98</v>
      </c>
      <c r="B92" s="67"/>
      <c r="C92" s="2">
        <v>1</v>
      </c>
      <c r="D92">
        <v>2</v>
      </c>
      <c r="E92">
        <v>4</v>
      </c>
      <c r="F92">
        <v>4</v>
      </c>
      <c r="G92">
        <v>3</v>
      </c>
      <c r="H92">
        <v>5</v>
      </c>
      <c r="I92">
        <v>2</v>
      </c>
      <c r="J92" s="2">
        <f t="shared" si="20"/>
        <v>20</v>
      </c>
      <c r="K92" s="3">
        <f t="shared" si="23"/>
        <v>3.3330000000000002</v>
      </c>
      <c r="L92" s="2">
        <v>1</v>
      </c>
      <c r="M92">
        <v>2</v>
      </c>
      <c r="N92">
        <v>4</v>
      </c>
      <c r="O92">
        <v>4</v>
      </c>
      <c r="P92">
        <v>3</v>
      </c>
      <c r="Q92">
        <v>5</v>
      </c>
      <c r="R92">
        <v>3</v>
      </c>
      <c r="S92" s="2">
        <f t="shared" si="24"/>
        <v>21</v>
      </c>
      <c r="T92" s="3">
        <f t="shared" si="25"/>
        <v>3.5</v>
      </c>
      <c r="U92" s="2">
        <v>1</v>
      </c>
      <c r="V92">
        <v>4</v>
      </c>
      <c r="W92">
        <v>3</v>
      </c>
      <c r="X92">
        <v>4</v>
      </c>
      <c r="Y92">
        <v>4</v>
      </c>
      <c r="Z92">
        <v>1</v>
      </c>
      <c r="AA92">
        <v>4</v>
      </c>
      <c r="AB92" s="2">
        <f t="shared" si="26"/>
        <v>20</v>
      </c>
      <c r="AC92" s="3">
        <f t="shared" si="27"/>
        <v>3.3330000000000002</v>
      </c>
      <c r="AD92" s="2">
        <v>1</v>
      </c>
      <c r="AE92">
        <v>5</v>
      </c>
      <c r="AF92">
        <v>4</v>
      </c>
      <c r="AG92">
        <v>4</v>
      </c>
      <c r="AH92">
        <v>5</v>
      </c>
      <c r="AI92">
        <v>4</v>
      </c>
      <c r="AJ92">
        <v>5</v>
      </c>
      <c r="AK92" s="2">
        <f t="shared" si="36"/>
        <v>27</v>
      </c>
      <c r="AL92" s="3">
        <f t="shared" si="37"/>
        <v>4.5</v>
      </c>
      <c r="AM92" s="2">
        <v>1</v>
      </c>
      <c r="AN92">
        <v>5</v>
      </c>
      <c r="AO92" s="37">
        <f>LOOKUP(AN92,{1,2,3,4,5},{5,4,3,2,1})</f>
        <v>1</v>
      </c>
      <c r="AP92">
        <v>4</v>
      </c>
      <c r="AQ92" s="37">
        <f>LOOKUP(AP92,{1,2,3,4,5},{5,4,3,2,1})</f>
        <v>2</v>
      </c>
      <c r="AR92">
        <v>3</v>
      </c>
      <c r="AS92" s="37">
        <f>LOOKUP(AR92,{1,2,3,4,5},{5,4,3,2,1})</f>
        <v>3</v>
      </c>
      <c r="AT92">
        <v>4</v>
      </c>
      <c r="AU92" s="37">
        <f>LOOKUP(AT92,{1,2,3,4,5},{5,4,3,2,1})</f>
        <v>2</v>
      </c>
      <c r="AV92">
        <v>2</v>
      </c>
      <c r="AW92" s="37">
        <f>LOOKUP(AV92,{1,2,3,4,5},{5,4,3,2,1})</f>
        <v>4</v>
      </c>
      <c r="AX92">
        <v>4</v>
      </c>
      <c r="AY92" s="37">
        <f>LOOKUP(AX92,{1,2,3,4,5},{5,4,3,2,1})</f>
        <v>2</v>
      </c>
      <c r="AZ92" s="2">
        <f t="shared" si="29"/>
        <v>22</v>
      </c>
      <c r="BA92" s="3">
        <f t="shared" si="28"/>
        <v>3.6669999999999998</v>
      </c>
      <c r="BB92" s="1"/>
      <c r="BC92" s="2">
        <f t="shared" si="30"/>
        <v>5</v>
      </c>
      <c r="BD92">
        <f t="shared" si="31"/>
        <v>10</v>
      </c>
      <c r="BE92">
        <f t="shared" si="32"/>
        <v>11</v>
      </c>
      <c r="BF92">
        <f t="shared" si="33"/>
        <v>8</v>
      </c>
      <c r="BG92">
        <f t="shared" si="34"/>
        <v>14</v>
      </c>
      <c r="BH92">
        <f t="shared" si="35"/>
        <v>7</v>
      </c>
      <c r="BI92" s="2">
        <f t="shared" si="22"/>
        <v>9</v>
      </c>
      <c r="BJ92">
        <f t="shared" si="22"/>
        <v>7</v>
      </c>
      <c r="BK92">
        <f t="shared" si="22"/>
        <v>8</v>
      </c>
      <c r="BL92">
        <f t="shared" si="22"/>
        <v>9</v>
      </c>
      <c r="BM92">
        <f t="shared" si="22"/>
        <v>5</v>
      </c>
      <c r="BN92" s="3">
        <f t="shared" si="21"/>
        <v>9</v>
      </c>
      <c r="BO92" s="1"/>
    </row>
    <row r="93" spans="1:67" x14ac:dyDescent="0.3">
      <c r="A93" s="30">
        <v>99</v>
      </c>
      <c r="B93" s="67"/>
      <c r="C93" s="2">
        <v>1</v>
      </c>
      <c r="D93">
        <v>2</v>
      </c>
      <c r="E93">
        <v>4</v>
      </c>
      <c r="F93">
        <v>4</v>
      </c>
      <c r="G93">
        <v>3</v>
      </c>
      <c r="H93">
        <v>5</v>
      </c>
      <c r="I93">
        <v>2</v>
      </c>
      <c r="J93" s="2">
        <f t="shared" si="20"/>
        <v>20</v>
      </c>
      <c r="K93" s="3">
        <f t="shared" si="23"/>
        <v>3.3330000000000002</v>
      </c>
      <c r="L93" s="2">
        <v>1</v>
      </c>
      <c r="M93">
        <v>2</v>
      </c>
      <c r="N93">
        <v>4</v>
      </c>
      <c r="O93">
        <v>4</v>
      </c>
      <c r="P93">
        <v>3</v>
      </c>
      <c r="Q93">
        <v>5</v>
      </c>
      <c r="R93">
        <v>3</v>
      </c>
      <c r="S93" s="2">
        <f t="shared" si="24"/>
        <v>21</v>
      </c>
      <c r="T93" s="3">
        <f t="shared" si="25"/>
        <v>3.5</v>
      </c>
      <c r="U93" s="2">
        <v>1</v>
      </c>
      <c r="V93">
        <v>2</v>
      </c>
      <c r="W93">
        <v>4</v>
      </c>
      <c r="X93">
        <v>4</v>
      </c>
      <c r="Y93">
        <v>3</v>
      </c>
      <c r="Z93">
        <v>1</v>
      </c>
      <c r="AA93">
        <v>4</v>
      </c>
      <c r="AB93" s="2">
        <f t="shared" si="26"/>
        <v>18</v>
      </c>
      <c r="AC93" s="3">
        <f t="shared" si="27"/>
        <v>3</v>
      </c>
      <c r="AD93" s="2">
        <v>1</v>
      </c>
      <c r="AE93">
        <v>5</v>
      </c>
      <c r="AF93">
        <v>4</v>
      </c>
      <c r="AG93">
        <v>4</v>
      </c>
      <c r="AH93">
        <v>5</v>
      </c>
      <c r="AI93">
        <v>4</v>
      </c>
      <c r="AJ93">
        <v>5</v>
      </c>
      <c r="AK93" s="2">
        <f t="shared" si="36"/>
        <v>27</v>
      </c>
      <c r="AL93" s="3">
        <f t="shared" si="37"/>
        <v>4.5</v>
      </c>
      <c r="AM93" s="2">
        <v>1</v>
      </c>
      <c r="AN93">
        <v>5</v>
      </c>
      <c r="AO93" s="37">
        <f>LOOKUP(AN93,{1,2,3,4,5},{5,4,3,2,1})</f>
        <v>1</v>
      </c>
      <c r="AP93">
        <v>4</v>
      </c>
      <c r="AQ93" s="37">
        <f>LOOKUP(AP93,{1,2,3,4,5},{5,4,3,2,1})</f>
        <v>2</v>
      </c>
      <c r="AR93">
        <v>3</v>
      </c>
      <c r="AS93" s="37">
        <f>LOOKUP(AR93,{1,2,3,4,5},{5,4,3,2,1})</f>
        <v>3</v>
      </c>
      <c r="AT93">
        <v>4</v>
      </c>
      <c r="AU93" s="37">
        <f>LOOKUP(AT93,{1,2,3,4,5},{5,4,3,2,1})</f>
        <v>2</v>
      </c>
      <c r="AV93">
        <v>2</v>
      </c>
      <c r="AW93" s="37">
        <f>LOOKUP(AV93,{1,2,3,4,5},{5,4,3,2,1})</f>
        <v>4</v>
      </c>
      <c r="AX93">
        <v>4</v>
      </c>
      <c r="AY93" s="37">
        <f>LOOKUP(AX93,{1,2,3,4,5},{5,4,3,2,1})</f>
        <v>2</v>
      </c>
      <c r="AZ93" s="2">
        <f t="shared" si="29"/>
        <v>22</v>
      </c>
      <c r="BA93" s="3">
        <f t="shared" si="28"/>
        <v>3.6669999999999998</v>
      </c>
      <c r="BB93" s="1"/>
      <c r="BC93" s="2">
        <f t="shared" si="30"/>
        <v>5</v>
      </c>
      <c r="BD93">
        <f t="shared" si="31"/>
        <v>10</v>
      </c>
      <c r="BE93">
        <f t="shared" si="32"/>
        <v>11</v>
      </c>
      <c r="BF93">
        <f t="shared" si="33"/>
        <v>8</v>
      </c>
      <c r="BG93">
        <f t="shared" si="34"/>
        <v>14</v>
      </c>
      <c r="BH93">
        <f t="shared" si="35"/>
        <v>7</v>
      </c>
      <c r="BI93" s="2">
        <f t="shared" si="22"/>
        <v>7</v>
      </c>
      <c r="BJ93">
        <f t="shared" si="22"/>
        <v>8</v>
      </c>
      <c r="BK93">
        <f t="shared" si="22"/>
        <v>8</v>
      </c>
      <c r="BL93">
        <f t="shared" si="22"/>
        <v>8</v>
      </c>
      <c r="BM93">
        <f t="shared" si="22"/>
        <v>5</v>
      </c>
      <c r="BN93" s="3">
        <f t="shared" si="21"/>
        <v>9</v>
      </c>
      <c r="BO93" s="1"/>
    </row>
    <row r="94" spans="1:67" x14ac:dyDescent="0.3">
      <c r="A94" s="30">
        <v>100</v>
      </c>
      <c r="B94" s="67"/>
      <c r="C94" s="2">
        <v>1</v>
      </c>
      <c r="D94">
        <v>2</v>
      </c>
      <c r="E94">
        <v>3</v>
      </c>
      <c r="F94">
        <v>4</v>
      </c>
      <c r="G94">
        <v>2</v>
      </c>
      <c r="H94">
        <v>5</v>
      </c>
      <c r="I94">
        <v>3</v>
      </c>
      <c r="J94" s="2">
        <f t="shared" si="20"/>
        <v>19</v>
      </c>
      <c r="K94" s="3">
        <f t="shared" si="23"/>
        <v>3.1669999999999998</v>
      </c>
      <c r="L94" s="2">
        <v>1</v>
      </c>
      <c r="M94">
        <v>2</v>
      </c>
      <c r="N94">
        <v>4</v>
      </c>
      <c r="O94">
        <v>4</v>
      </c>
      <c r="P94">
        <v>2</v>
      </c>
      <c r="Q94">
        <v>5</v>
      </c>
      <c r="R94">
        <v>4</v>
      </c>
      <c r="S94" s="2">
        <f t="shared" si="24"/>
        <v>21</v>
      </c>
      <c r="T94" s="3">
        <f t="shared" si="25"/>
        <v>3.5</v>
      </c>
      <c r="U94" s="2">
        <v>1</v>
      </c>
      <c r="V94">
        <v>2</v>
      </c>
      <c r="W94">
        <v>3</v>
      </c>
      <c r="X94">
        <v>4</v>
      </c>
      <c r="Y94">
        <v>3</v>
      </c>
      <c r="Z94">
        <v>1</v>
      </c>
      <c r="AA94">
        <v>3</v>
      </c>
      <c r="AB94" s="2">
        <f t="shared" si="26"/>
        <v>16</v>
      </c>
      <c r="AC94" s="3">
        <f t="shared" si="27"/>
        <v>2.6669999999999998</v>
      </c>
      <c r="AD94" s="2">
        <v>1</v>
      </c>
      <c r="AE94">
        <v>4</v>
      </c>
      <c r="AF94">
        <v>4</v>
      </c>
      <c r="AG94">
        <v>5</v>
      </c>
      <c r="AH94">
        <v>4</v>
      </c>
      <c r="AI94">
        <v>5</v>
      </c>
      <c r="AJ94">
        <v>4</v>
      </c>
      <c r="AK94" s="2">
        <f t="shared" si="36"/>
        <v>26</v>
      </c>
      <c r="AL94" s="3">
        <f t="shared" si="37"/>
        <v>4.3330000000000002</v>
      </c>
      <c r="AM94" s="2">
        <v>1</v>
      </c>
      <c r="AN94">
        <v>5</v>
      </c>
      <c r="AO94" s="37">
        <f>LOOKUP(AN94,{1,2,3,4,5},{5,4,3,2,1})</f>
        <v>1</v>
      </c>
      <c r="AP94">
        <v>4</v>
      </c>
      <c r="AQ94" s="37">
        <f>LOOKUP(AP94,{1,2,3,4,5},{5,4,3,2,1})</f>
        <v>2</v>
      </c>
      <c r="AR94">
        <v>3</v>
      </c>
      <c r="AS94" s="37">
        <f>LOOKUP(AR94,{1,2,3,4,5},{5,4,3,2,1})</f>
        <v>3</v>
      </c>
      <c r="AT94">
        <v>5</v>
      </c>
      <c r="AU94" s="37">
        <f>LOOKUP(AT94,{1,2,3,4,5},{5,4,3,2,1})</f>
        <v>1</v>
      </c>
      <c r="AV94">
        <v>2</v>
      </c>
      <c r="AW94" s="37">
        <f>LOOKUP(AV94,{1,2,3,4,5},{5,4,3,2,1})</f>
        <v>4</v>
      </c>
      <c r="AX94">
        <v>4</v>
      </c>
      <c r="AY94" s="37">
        <f>LOOKUP(AX94,{1,2,3,4,5},{5,4,3,2,1})</f>
        <v>2</v>
      </c>
      <c r="AZ94" s="2">
        <f t="shared" si="29"/>
        <v>23</v>
      </c>
      <c r="BA94" s="3">
        <f t="shared" si="28"/>
        <v>3.8330000000000002</v>
      </c>
      <c r="BB94" s="1"/>
      <c r="BC94" s="2">
        <f t="shared" si="30"/>
        <v>5</v>
      </c>
      <c r="BD94">
        <f t="shared" si="31"/>
        <v>9</v>
      </c>
      <c r="BE94">
        <f t="shared" si="32"/>
        <v>11</v>
      </c>
      <c r="BF94">
        <f t="shared" si="33"/>
        <v>5</v>
      </c>
      <c r="BG94">
        <f t="shared" si="34"/>
        <v>14</v>
      </c>
      <c r="BH94">
        <f t="shared" si="35"/>
        <v>9</v>
      </c>
      <c r="BI94" s="2">
        <f t="shared" si="22"/>
        <v>6</v>
      </c>
      <c r="BJ94">
        <f t="shared" si="22"/>
        <v>7</v>
      </c>
      <c r="BK94">
        <f t="shared" si="22"/>
        <v>9</v>
      </c>
      <c r="BL94">
        <f t="shared" si="22"/>
        <v>7</v>
      </c>
      <c r="BM94">
        <f t="shared" si="22"/>
        <v>6</v>
      </c>
      <c r="BN94" s="3">
        <f t="shared" si="21"/>
        <v>7</v>
      </c>
      <c r="BO94" s="1"/>
    </row>
    <row r="95" spans="1:67" x14ac:dyDescent="0.3">
      <c r="A95" s="30">
        <v>101</v>
      </c>
      <c r="B95" s="67"/>
      <c r="C95" s="2">
        <v>1</v>
      </c>
      <c r="D95">
        <v>1</v>
      </c>
      <c r="E95">
        <v>3</v>
      </c>
      <c r="F95">
        <v>4</v>
      </c>
      <c r="G95">
        <v>2</v>
      </c>
      <c r="H95">
        <v>5</v>
      </c>
      <c r="I95">
        <v>2</v>
      </c>
      <c r="J95" s="2">
        <f t="shared" si="20"/>
        <v>17</v>
      </c>
      <c r="K95" s="3">
        <f t="shared" si="23"/>
        <v>2.8330000000000002</v>
      </c>
      <c r="L95" s="2">
        <v>1</v>
      </c>
      <c r="M95">
        <v>3</v>
      </c>
      <c r="N95">
        <v>4</v>
      </c>
      <c r="O95">
        <v>4</v>
      </c>
      <c r="P95">
        <v>4</v>
      </c>
      <c r="Q95">
        <v>5</v>
      </c>
      <c r="R95">
        <v>5</v>
      </c>
      <c r="S95" s="2">
        <f t="shared" si="24"/>
        <v>25</v>
      </c>
      <c r="T95" s="3">
        <f t="shared" si="25"/>
        <v>4.1669999999999998</v>
      </c>
      <c r="U95" s="2">
        <v>1</v>
      </c>
      <c r="V95">
        <v>2</v>
      </c>
      <c r="W95">
        <v>3</v>
      </c>
      <c r="X95">
        <v>3</v>
      </c>
      <c r="Y95">
        <v>3</v>
      </c>
      <c r="Z95">
        <v>2</v>
      </c>
      <c r="AA95">
        <v>2</v>
      </c>
      <c r="AB95" s="2">
        <f t="shared" si="26"/>
        <v>15</v>
      </c>
      <c r="AC95" s="3">
        <f t="shared" si="27"/>
        <v>2.5</v>
      </c>
      <c r="AD95" s="2">
        <v>1</v>
      </c>
      <c r="AE95">
        <v>3</v>
      </c>
      <c r="AF95">
        <v>4</v>
      </c>
      <c r="AG95">
        <v>4</v>
      </c>
      <c r="AH95">
        <v>3</v>
      </c>
      <c r="AI95">
        <v>5</v>
      </c>
      <c r="AJ95">
        <v>4</v>
      </c>
      <c r="AK95" s="2">
        <f t="shared" si="36"/>
        <v>23</v>
      </c>
      <c r="AL95" s="3">
        <f t="shared" si="37"/>
        <v>3.8330000000000002</v>
      </c>
      <c r="AM95" s="2">
        <v>1</v>
      </c>
      <c r="AN95">
        <v>4</v>
      </c>
      <c r="AO95" s="37">
        <f>LOOKUP(AN95,{1,2,3,4,5},{5,4,3,2,1})</f>
        <v>2</v>
      </c>
      <c r="AP95">
        <v>3</v>
      </c>
      <c r="AQ95" s="37">
        <f>LOOKUP(AP95,{1,2,3,4,5},{5,4,3,2,1})</f>
        <v>3</v>
      </c>
      <c r="AR95">
        <v>3</v>
      </c>
      <c r="AS95" s="37">
        <f>LOOKUP(AR95,{1,2,3,4,5},{5,4,3,2,1})</f>
        <v>3</v>
      </c>
      <c r="AT95">
        <v>4</v>
      </c>
      <c r="AU95" s="37">
        <f>LOOKUP(AT95,{1,2,3,4,5},{5,4,3,2,1})</f>
        <v>2</v>
      </c>
      <c r="AV95">
        <v>2</v>
      </c>
      <c r="AW95" s="37">
        <f>LOOKUP(AV95,{1,2,3,4,5},{5,4,3,2,1})</f>
        <v>4</v>
      </c>
      <c r="AX95">
        <v>3</v>
      </c>
      <c r="AY95" s="37">
        <f>LOOKUP(AX95,{1,2,3,4,5},{5,4,3,2,1})</f>
        <v>3</v>
      </c>
      <c r="AZ95" s="2">
        <f t="shared" si="29"/>
        <v>19</v>
      </c>
      <c r="BA95" s="3">
        <f t="shared" si="28"/>
        <v>3.1669999999999998</v>
      </c>
      <c r="BB95" s="1"/>
      <c r="BC95" s="2">
        <f t="shared" si="30"/>
        <v>6</v>
      </c>
      <c r="BD95">
        <f t="shared" si="31"/>
        <v>10</v>
      </c>
      <c r="BE95">
        <f t="shared" si="32"/>
        <v>11</v>
      </c>
      <c r="BF95">
        <f t="shared" si="33"/>
        <v>8</v>
      </c>
      <c r="BG95">
        <f t="shared" si="34"/>
        <v>14</v>
      </c>
      <c r="BH95">
        <f t="shared" si="35"/>
        <v>10</v>
      </c>
      <c r="BI95" s="2">
        <f t="shared" si="22"/>
        <v>5</v>
      </c>
      <c r="BJ95">
        <f t="shared" si="22"/>
        <v>7</v>
      </c>
      <c r="BK95">
        <f t="shared" si="22"/>
        <v>7</v>
      </c>
      <c r="BL95">
        <f t="shared" si="22"/>
        <v>6</v>
      </c>
      <c r="BM95">
        <f t="shared" si="22"/>
        <v>7</v>
      </c>
      <c r="BN95" s="3">
        <f t="shared" si="21"/>
        <v>6</v>
      </c>
      <c r="BO95" s="1"/>
    </row>
    <row r="96" spans="1:67" x14ac:dyDescent="0.3">
      <c r="A96" s="30">
        <v>102</v>
      </c>
      <c r="B96" s="67"/>
      <c r="C96" s="2">
        <v>1</v>
      </c>
      <c r="D96">
        <v>1</v>
      </c>
      <c r="E96">
        <v>3</v>
      </c>
      <c r="F96">
        <v>4</v>
      </c>
      <c r="G96">
        <v>2</v>
      </c>
      <c r="H96">
        <v>5</v>
      </c>
      <c r="I96">
        <v>2</v>
      </c>
      <c r="J96" s="2">
        <f t="shared" si="20"/>
        <v>17</v>
      </c>
      <c r="K96" s="3">
        <f t="shared" si="23"/>
        <v>2.8330000000000002</v>
      </c>
      <c r="L96" s="2">
        <v>1</v>
      </c>
      <c r="M96">
        <v>2</v>
      </c>
      <c r="N96">
        <v>3</v>
      </c>
      <c r="O96">
        <v>5</v>
      </c>
      <c r="P96">
        <v>3</v>
      </c>
      <c r="Q96">
        <v>5</v>
      </c>
      <c r="R96">
        <v>1</v>
      </c>
      <c r="S96" s="2">
        <f t="shared" si="24"/>
        <v>19</v>
      </c>
      <c r="T96" s="3">
        <f t="shared" si="25"/>
        <v>3.1669999999999998</v>
      </c>
      <c r="U96" s="2">
        <v>1</v>
      </c>
      <c r="V96">
        <v>5</v>
      </c>
      <c r="W96">
        <v>3</v>
      </c>
      <c r="X96">
        <v>3</v>
      </c>
      <c r="Y96">
        <v>3</v>
      </c>
      <c r="Z96">
        <v>2</v>
      </c>
      <c r="AA96">
        <v>4</v>
      </c>
      <c r="AB96" s="2">
        <f t="shared" si="26"/>
        <v>20</v>
      </c>
      <c r="AC96" s="3">
        <f t="shared" si="27"/>
        <v>3.3330000000000002</v>
      </c>
      <c r="AD96" s="2">
        <v>1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5</v>
      </c>
      <c r="AK96" s="2">
        <f t="shared" si="36"/>
        <v>30</v>
      </c>
      <c r="AL96" s="3">
        <f t="shared" si="37"/>
        <v>5</v>
      </c>
      <c r="AM96" s="2">
        <v>1</v>
      </c>
      <c r="AN96">
        <v>5</v>
      </c>
      <c r="AO96" s="37">
        <f>LOOKUP(AN96,{1,2,3,4,5},{5,4,3,2,1})</f>
        <v>1</v>
      </c>
      <c r="AP96">
        <v>2</v>
      </c>
      <c r="AQ96" s="37">
        <f>LOOKUP(AP96,{1,2,3,4,5},{5,4,3,2,1})</f>
        <v>4</v>
      </c>
      <c r="AR96">
        <v>2</v>
      </c>
      <c r="AS96" s="37">
        <f>LOOKUP(AR96,{1,2,3,4,5},{5,4,3,2,1})</f>
        <v>4</v>
      </c>
      <c r="AT96">
        <v>2</v>
      </c>
      <c r="AU96" s="37">
        <f>LOOKUP(AT96,{1,2,3,4,5},{5,4,3,2,1})</f>
        <v>4</v>
      </c>
      <c r="AV96">
        <v>2</v>
      </c>
      <c r="AW96" s="37">
        <f>LOOKUP(AV96,{1,2,3,4,5},{5,4,3,2,1})</f>
        <v>4</v>
      </c>
      <c r="AX96">
        <v>4</v>
      </c>
      <c r="AY96" s="37">
        <f>LOOKUP(AX96,{1,2,3,4,5},{5,4,3,2,1})</f>
        <v>2</v>
      </c>
      <c r="AZ96" s="2">
        <f t="shared" si="29"/>
        <v>17</v>
      </c>
      <c r="BA96" s="3">
        <f t="shared" si="28"/>
        <v>2.8330000000000002</v>
      </c>
      <c r="BB96" s="1"/>
      <c r="BC96" s="2">
        <f t="shared" si="30"/>
        <v>4</v>
      </c>
      <c r="BD96">
        <f t="shared" si="31"/>
        <v>10</v>
      </c>
      <c r="BE96">
        <f t="shared" si="32"/>
        <v>13</v>
      </c>
      <c r="BF96">
        <f t="shared" si="33"/>
        <v>9</v>
      </c>
      <c r="BG96">
        <f t="shared" si="34"/>
        <v>14</v>
      </c>
      <c r="BH96">
        <f t="shared" si="35"/>
        <v>5</v>
      </c>
      <c r="BI96" s="2">
        <f t="shared" si="22"/>
        <v>10</v>
      </c>
      <c r="BJ96">
        <f t="shared" si="22"/>
        <v>8</v>
      </c>
      <c r="BK96">
        <f t="shared" si="22"/>
        <v>8</v>
      </c>
      <c r="BL96">
        <f t="shared" si="22"/>
        <v>8</v>
      </c>
      <c r="BM96">
        <f t="shared" si="22"/>
        <v>7</v>
      </c>
      <c r="BN96" s="3">
        <f t="shared" si="21"/>
        <v>9</v>
      </c>
      <c r="BO96" s="1"/>
    </row>
    <row r="97" spans="1:67" x14ac:dyDescent="0.3">
      <c r="A97" s="30">
        <v>103</v>
      </c>
      <c r="B97" s="67"/>
      <c r="C97" s="2">
        <v>1</v>
      </c>
      <c r="D97">
        <v>3</v>
      </c>
      <c r="E97">
        <v>4</v>
      </c>
      <c r="F97">
        <v>5</v>
      </c>
      <c r="G97">
        <v>2</v>
      </c>
      <c r="H97">
        <v>5</v>
      </c>
      <c r="I97">
        <v>3</v>
      </c>
      <c r="J97" s="2">
        <f t="shared" si="20"/>
        <v>22</v>
      </c>
      <c r="K97" s="3">
        <f t="shared" si="23"/>
        <v>3.6669999999999998</v>
      </c>
      <c r="L97" s="2">
        <v>1</v>
      </c>
      <c r="M97">
        <v>4</v>
      </c>
      <c r="N97">
        <v>5</v>
      </c>
      <c r="O97">
        <v>4</v>
      </c>
      <c r="P97">
        <v>3</v>
      </c>
      <c r="Q97">
        <v>5</v>
      </c>
      <c r="R97">
        <v>3</v>
      </c>
      <c r="S97" s="2">
        <f t="shared" si="24"/>
        <v>24</v>
      </c>
      <c r="T97" s="3">
        <f t="shared" si="25"/>
        <v>4</v>
      </c>
      <c r="U97" s="2">
        <v>1</v>
      </c>
      <c r="V97">
        <v>4</v>
      </c>
      <c r="W97">
        <v>3</v>
      </c>
      <c r="X97">
        <v>2</v>
      </c>
      <c r="Y97">
        <v>2</v>
      </c>
      <c r="Z97">
        <v>2</v>
      </c>
      <c r="AA97">
        <v>4</v>
      </c>
      <c r="AB97" s="2">
        <f t="shared" si="26"/>
        <v>17</v>
      </c>
      <c r="AC97" s="3">
        <f t="shared" si="27"/>
        <v>2.8330000000000002</v>
      </c>
      <c r="AD97" s="2">
        <v>1</v>
      </c>
      <c r="AE97">
        <v>3</v>
      </c>
      <c r="AF97">
        <v>3</v>
      </c>
      <c r="AG97">
        <v>3</v>
      </c>
      <c r="AH97">
        <v>3</v>
      </c>
      <c r="AI97">
        <v>3</v>
      </c>
      <c r="AJ97">
        <v>3</v>
      </c>
      <c r="AK97" s="2">
        <f t="shared" si="36"/>
        <v>18</v>
      </c>
      <c r="AL97" s="3">
        <f t="shared" si="37"/>
        <v>3</v>
      </c>
      <c r="AM97" s="2">
        <v>1</v>
      </c>
      <c r="AN97">
        <v>4</v>
      </c>
      <c r="AO97" s="37">
        <f>LOOKUP(AN97,{1,2,3,4,5},{5,4,3,2,1})</f>
        <v>2</v>
      </c>
      <c r="AP97">
        <v>3</v>
      </c>
      <c r="AQ97" s="37">
        <f>LOOKUP(AP97,{1,2,3,4,5},{5,4,3,2,1})</f>
        <v>3</v>
      </c>
      <c r="AR97">
        <v>3</v>
      </c>
      <c r="AS97" s="37">
        <f>LOOKUP(AR97,{1,2,3,4,5},{5,4,3,2,1})</f>
        <v>3</v>
      </c>
      <c r="AT97">
        <v>3</v>
      </c>
      <c r="AU97" s="37">
        <f>LOOKUP(AT97,{1,2,3,4,5},{5,4,3,2,1})</f>
        <v>3</v>
      </c>
      <c r="AV97">
        <v>3</v>
      </c>
      <c r="AW97" s="37">
        <f>LOOKUP(AV97,{1,2,3,4,5},{5,4,3,2,1})</f>
        <v>3</v>
      </c>
      <c r="AX97">
        <v>3</v>
      </c>
      <c r="AY97" s="37">
        <f>LOOKUP(AX97,{1,2,3,4,5},{5,4,3,2,1})</f>
        <v>3</v>
      </c>
      <c r="AZ97" s="2">
        <f t="shared" si="29"/>
        <v>19</v>
      </c>
      <c r="BA97" s="3">
        <f t="shared" si="28"/>
        <v>3.1669999999999998</v>
      </c>
      <c r="BB97" s="1"/>
      <c r="BC97" s="2">
        <f t="shared" si="30"/>
        <v>9</v>
      </c>
      <c r="BD97">
        <f t="shared" si="31"/>
        <v>12</v>
      </c>
      <c r="BE97">
        <f t="shared" si="32"/>
        <v>12</v>
      </c>
      <c r="BF97">
        <f t="shared" si="33"/>
        <v>8</v>
      </c>
      <c r="BG97">
        <f t="shared" si="34"/>
        <v>13</v>
      </c>
      <c r="BH97">
        <f t="shared" si="35"/>
        <v>9</v>
      </c>
      <c r="BI97" s="2">
        <f t="shared" si="22"/>
        <v>7</v>
      </c>
      <c r="BJ97">
        <f t="shared" si="22"/>
        <v>6</v>
      </c>
      <c r="BK97">
        <f t="shared" si="22"/>
        <v>5</v>
      </c>
      <c r="BL97">
        <f t="shared" si="22"/>
        <v>5</v>
      </c>
      <c r="BM97">
        <f t="shared" si="22"/>
        <v>5</v>
      </c>
      <c r="BN97" s="3">
        <f t="shared" si="21"/>
        <v>7</v>
      </c>
      <c r="BO97" s="1"/>
    </row>
    <row r="98" spans="1:67" x14ac:dyDescent="0.3">
      <c r="A98" s="30">
        <v>104</v>
      </c>
      <c r="B98" s="67"/>
      <c r="C98" s="2">
        <v>1</v>
      </c>
      <c r="D98">
        <v>3</v>
      </c>
      <c r="E98">
        <v>4</v>
      </c>
      <c r="F98">
        <v>5</v>
      </c>
      <c r="G98">
        <v>3</v>
      </c>
      <c r="H98">
        <v>5</v>
      </c>
      <c r="I98">
        <v>3</v>
      </c>
      <c r="J98" s="2">
        <f t="shared" si="20"/>
        <v>23</v>
      </c>
      <c r="K98" s="3">
        <f t="shared" si="23"/>
        <v>3.8330000000000002</v>
      </c>
      <c r="L98" s="2">
        <v>1</v>
      </c>
      <c r="M98">
        <v>3</v>
      </c>
      <c r="N98">
        <v>5</v>
      </c>
      <c r="O98">
        <v>5</v>
      </c>
      <c r="P98">
        <v>3</v>
      </c>
      <c r="Q98">
        <v>5</v>
      </c>
      <c r="R98">
        <v>4</v>
      </c>
      <c r="S98" s="2">
        <f t="shared" si="24"/>
        <v>25</v>
      </c>
      <c r="T98" s="3">
        <f t="shared" si="25"/>
        <v>4.1669999999999998</v>
      </c>
      <c r="U98" s="2">
        <v>1</v>
      </c>
      <c r="V98">
        <v>4</v>
      </c>
      <c r="W98">
        <v>3</v>
      </c>
      <c r="X98">
        <v>1</v>
      </c>
      <c r="Y98">
        <v>4</v>
      </c>
      <c r="Z98">
        <v>1</v>
      </c>
      <c r="AA98">
        <v>4</v>
      </c>
      <c r="AB98" s="2">
        <f t="shared" si="26"/>
        <v>17</v>
      </c>
      <c r="AC98" s="3">
        <f t="shared" si="27"/>
        <v>2.8330000000000002</v>
      </c>
      <c r="AD98" s="2">
        <v>1</v>
      </c>
      <c r="AE98">
        <v>3</v>
      </c>
      <c r="AF98">
        <v>2</v>
      </c>
      <c r="AG98">
        <v>3</v>
      </c>
      <c r="AH98">
        <v>2</v>
      </c>
      <c r="AI98">
        <v>1</v>
      </c>
      <c r="AJ98">
        <v>3</v>
      </c>
      <c r="AK98" s="2">
        <f t="shared" si="36"/>
        <v>14</v>
      </c>
      <c r="AL98" s="3">
        <f t="shared" si="37"/>
        <v>2.3330000000000002</v>
      </c>
      <c r="AM98" s="2">
        <v>1</v>
      </c>
      <c r="AN98">
        <v>5</v>
      </c>
      <c r="AO98" s="37">
        <f>LOOKUP(AN98,{1,2,3,4,5},{5,4,3,2,1})</f>
        <v>1</v>
      </c>
      <c r="AP98">
        <v>4</v>
      </c>
      <c r="AQ98" s="37">
        <f>LOOKUP(AP98,{1,2,3,4,5},{5,4,3,2,1})</f>
        <v>2</v>
      </c>
      <c r="AR98">
        <v>2</v>
      </c>
      <c r="AS98" s="37">
        <f>LOOKUP(AR98,{1,2,3,4,5},{5,4,3,2,1})</f>
        <v>4</v>
      </c>
      <c r="AT98">
        <v>4</v>
      </c>
      <c r="AU98" s="37">
        <f>LOOKUP(AT98,{1,2,3,4,5},{5,4,3,2,1})</f>
        <v>2</v>
      </c>
      <c r="AV98">
        <v>2</v>
      </c>
      <c r="AW98" s="37">
        <f>LOOKUP(AV98,{1,2,3,4,5},{5,4,3,2,1})</f>
        <v>4</v>
      </c>
      <c r="AX98">
        <v>4</v>
      </c>
      <c r="AY98" s="37">
        <f>LOOKUP(AX98,{1,2,3,4,5},{5,4,3,2,1})</f>
        <v>2</v>
      </c>
      <c r="AZ98" s="2">
        <f t="shared" si="29"/>
        <v>21</v>
      </c>
      <c r="BA98" s="3">
        <f t="shared" si="28"/>
        <v>3.5</v>
      </c>
      <c r="BB98" s="1"/>
      <c r="BC98" s="2">
        <f t="shared" si="30"/>
        <v>7</v>
      </c>
      <c r="BD98">
        <f t="shared" si="31"/>
        <v>11</v>
      </c>
      <c r="BE98">
        <f t="shared" si="32"/>
        <v>14</v>
      </c>
      <c r="BF98">
        <f t="shared" si="33"/>
        <v>8</v>
      </c>
      <c r="BG98">
        <f t="shared" si="34"/>
        <v>14</v>
      </c>
      <c r="BH98">
        <f t="shared" si="35"/>
        <v>9</v>
      </c>
      <c r="BI98" s="2">
        <f t="shared" si="22"/>
        <v>7</v>
      </c>
      <c r="BJ98">
        <f t="shared" si="22"/>
        <v>5</v>
      </c>
      <c r="BK98">
        <f t="shared" si="22"/>
        <v>4</v>
      </c>
      <c r="BL98">
        <f t="shared" si="22"/>
        <v>6</v>
      </c>
      <c r="BM98">
        <f t="shared" si="22"/>
        <v>2</v>
      </c>
      <c r="BN98" s="3">
        <f t="shared" si="21"/>
        <v>7</v>
      </c>
      <c r="BO98" s="1"/>
    </row>
    <row r="99" spans="1:67" x14ac:dyDescent="0.3">
      <c r="A99" s="30">
        <v>105</v>
      </c>
      <c r="B99" s="67"/>
      <c r="C99" s="2">
        <v>1</v>
      </c>
      <c r="D99">
        <v>2</v>
      </c>
      <c r="E99">
        <v>4</v>
      </c>
      <c r="F99">
        <v>4</v>
      </c>
      <c r="G99">
        <v>2</v>
      </c>
      <c r="H99">
        <v>5</v>
      </c>
      <c r="I99">
        <v>4</v>
      </c>
      <c r="J99" s="2">
        <f t="shared" si="20"/>
        <v>21</v>
      </c>
      <c r="K99" s="3">
        <f t="shared" si="23"/>
        <v>3.5</v>
      </c>
      <c r="L99" s="2">
        <v>1</v>
      </c>
      <c r="M99">
        <v>3</v>
      </c>
      <c r="N99">
        <v>4</v>
      </c>
      <c r="O99">
        <v>4</v>
      </c>
      <c r="P99">
        <v>3</v>
      </c>
      <c r="Q99">
        <v>5</v>
      </c>
      <c r="R99">
        <v>4</v>
      </c>
      <c r="S99" s="2">
        <f t="shared" si="24"/>
        <v>23</v>
      </c>
      <c r="T99" s="3">
        <f t="shared" si="25"/>
        <v>3.8330000000000002</v>
      </c>
      <c r="U99" s="32">
        <v>1</v>
      </c>
      <c r="V99" s="31">
        <v>2</v>
      </c>
      <c r="W99" s="31" t="s">
        <v>668</v>
      </c>
      <c r="X99" s="31">
        <v>3</v>
      </c>
      <c r="Y99" s="31">
        <v>4</v>
      </c>
      <c r="Z99" s="31">
        <v>1</v>
      </c>
      <c r="AA99" s="31">
        <v>3</v>
      </c>
      <c r="AB99" s="32">
        <f t="shared" si="26"/>
        <v>13</v>
      </c>
      <c r="AC99" s="33">
        <f t="shared" si="27"/>
        <v>2.1669999999999998</v>
      </c>
      <c r="AD99" s="2">
        <v>1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 s="2">
        <f t="shared" si="36"/>
        <v>24</v>
      </c>
      <c r="AL99" s="3">
        <f t="shared" si="37"/>
        <v>4</v>
      </c>
      <c r="AM99" s="32">
        <v>1</v>
      </c>
      <c r="AN99" s="31">
        <v>4</v>
      </c>
      <c r="AO99" s="31">
        <f>LOOKUP(AN99,{1,2,3,4,5},{5,4,3,2,1})</f>
        <v>2</v>
      </c>
      <c r="AP99" s="31">
        <v>4</v>
      </c>
      <c r="AQ99" s="31">
        <f>LOOKUP(AP99,{1,2,3,4,5},{5,4,3,2,1})</f>
        <v>2</v>
      </c>
      <c r="AR99" s="31">
        <v>3</v>
      </c>
      <c r="AS99" s="31">
        <f>LOOKUP(AR99,{1,2,3,4,5},{5,4,3,2,1})</f>
        <v>3</v>
      </c>
      <c r="AT99" s="31">
        <v>4</v>
      </c>
      <c r="AU99" s="31">
        <f>LOOKUP(AT99,{1,2,3,4,5},{5,4,3,2,1})</f>
        <v>2</v>
      </c>
      <c r="AV99" s="31">
        <v>2</v>
      </c>
      <c r="AW99" s="31">
        <f>LOOKUP(AV99,{1,2,3,4,5},{5,4,3,2,1})</f>
        <v>4</v>
      </c>
      <c r="AX99" s="31">
        <v>3</v>
      </c>
      <c r="AY99" s="31">
        <f>LOOKUP(AX99,{1,2,3,4,5},{5,4,3,2,1})</f>
        <v>3</v>
      </c>
      <c r="AZ99" s="32">
        <f t="shared" si="29"/>
        <v>20</v>
      </c>
      <c r="BA99" s="33">
        <f t="shared" si="28"/>
        <v>3.3330000000000002</v>
      </c>
      <c r="BB99" s="1"/>
      <c r="BC99" s="2">
        <f t="shared" si="30"/>
        <v>7</v>
      </c>
      <c r="BD99">
        <f t="shared" si="31"/>
        <v>10</v>
      </c>
      <c r="BE99">
        <f t="shared" si="32"/>
        <v>11</v>
      </c>
      <c r="BF99">
        <f t="shared" si="33"/>
        <v>7</v>
      </c>
      <c r="BG99">
        <f t="shared" si="34"/>
        <v>14</v>
      </c>
      <c r="BH99">
        <f t="shared" si="35"/>
        <v>11</v>
      </c>
      <c r="BI99" s="2">
        <f t="shared" si="22"/>
        <v>6</v>
      </c>
      <c r="BJ99" s="31" t="s">
        <v>668</v>
      </c>
      <c r="BK99">
        <f t="shared" si="22"/>
        <v>7</v>
      </c>
      <c r="BL99">
        <f t="shared" si="22"/>
        <v>8</v>
      </c>
      <c r="BM99">
        <f t="shared" si="22"/>
        <v>5</v>
      </c>
      <c r="BN99" s="3">
        <f t="shared" si="21"/>
        <v>7</v>
      </c>
      <c r="BO99" s="1"/>
    </row>
    <row r="100" spans="1:67" x14ac:dyDescent="0.3">
      <c r="A100" s="30">
        <v>106</v>
      </c>
      <c r="B100" s="67"/>
      <c r="C100" s="2">
        <v>1</v>
      </c>
      <c r="D100">
        <v>3</v>
      </c>
      <c r="E100">
        <v>3</v>
      </c>
      <c r="F100">
        <v>4</v>
      </c>
      <c r="G100">
        <v>2</v>
      </c>
      <c r="H100">
        <v>4</v>
      </c>
      <c r="I100">
        <v>3</v>
      </c>
      <c r="J100" s="2">
        <f t="shared" ref="J100:J163" si="38">SUM(D100:I100)</f>
        <v>19</v>
      </c>
      <c r="K100" s="3">
        <f t="shared" si="23"/>
        <v>3.1669999999999998</v>
      </c>
      <c r="L100" s="2">
        <v>1</v>
      </c>
      <c r="M100">
        <v>2</v>
      </c>
      <c r="N100">
        <v>4</v>
      </c>
      <c r="O100">
        <v>4</v>
      </c>
      <c r="P100">
        <v>3</v>
      </c>
      <c r="Q100">
        <v>5</v>
      </c>
      <c r="R100">
        <v>4</v>
      </c>
      <c r="S100" s="2">
        <f t="shared" si="24"/>
        <v>22</v>
      </c>
      <c r="T100" s="3">
        <f t="shared" si="25"/>
        <v>3.6669999999999998</v>
      </c>
      <c r="U100" s="2">
        <v>1</v>
      </c>
      <c r="V100">
        <v>2</v>
      </c>
      <c r="W100">
        <v>4</v>
      </c>
      <c r="X100">
        <v>3</v>
      </c>
      <c r="Y100">
        <v>4</v>
      </c>
      <c r="Z100">
        <v>3</v>
      </c>
      <c r="AA100">
        <v>3</v>
      </c>
      <c r="AB100" s="2">
        <f t="shared" si="26"/>
        <v>19</v>
      </c>
      <c r="AC100" s="3">
        <f t="shared" si="27"/>
        <v>3.1669999999999998</v>
      </c>
      <c r="AD100" s="2">
        <v>1</v>
      </c>
      <c r="AE100">
        <v>4</v>
      </c>
      <c r="AF100">
        <v>5</v>
      </c>
      <c r="AG100">
        <v>5</v>
      </c>
      <c r="AH100">
        <v>5</v>
      </c>
      <c r="AI100">
        <v>4</v>
      </c>
      <c r="AJ100">
        <v>5</v>
      </c>
      <c r="AK100" s="2">
        <f t="shared" si="36"/>
        <v>28</v>
      </c>
      <c r="AL100" s="3">
        <f t="shared" si="37"/>
        <v>4.6669999999999998</v>
      </c>
      <c r="AM100" s="2">
        <v>1</v>
      </c>
      <c r="AN100">
        <v>3</v>
      </c>
      <c r="AO100" s="37">
        <f>LOOKUP(AN100,{1,2,3,4,5},{5,4,3,2,1})</f>
        <v>3</v>
      </c>
      <c r="AP100">
        <v>3</v>
      </c>
      <c r="AQ100" s="37">
        <f>LOOKUP(AP100,{1,2,3,4,5},{5,4,3,2,1})</f>
        <v>3</v>
      </c>
      <c r="AR100">
        <v>3</v>
      </c>
      <c r="AS100" s="37">
        <f>LOOKUP(AR100,{1,2,3,4,5},{5,4,3,2,1})</f>
        <v>3</v>
      </c>
      <c r="AT100">
        <v>3</v>
      </c>
      <c r="AU100" s="37">
        <f>LOOKUP(AT100,{1,2,3,4,5},{5,4,3,2,1})</f>
        <v>3</v>
      </c>
      <c r="AV100">
        <v>2</v>
      </c>
      <c r="AW100" s="37">
        <f>LOOKUP(AV100,{1,2,3,4,5},{5,4,3,2,1})</f>
        <v>4</v>
      </c>
      <c r="AX100">
        <v>3</v>
      </c>
      <c r="AY100" s="37">
        <f>LOOKUP(AX100,{1,2,3,4,5},{5,4,3,2,1})</f>
        <v>3</v>
      </c>
      <c r="AZ100" s="2">
        <f t="shared" si="29"/>
        <v>17</v>
      </c>
      <c r="BA100" s="3">
        <f t="shared" si="28"/>
        <v>2.8330000000000002</v>
      </c>
      <c r="BB100" s="1"/>
      <c r="BC100" s="2">
        <f t="shared" si="30"/>
        <v>8</v>
      </c>
      <c r="BD100">
        <f t="shared" si="31"/>
        <v>10</v>
      </c>
      <c r="BE100">
        <f t="shared" si="32"/>
        <v>11</v>
      </c>
      <c r="BF100">
        <f t="shared" si="33"/>
        <v>8</v>
      </c>
      <c r="BG100">
        <f t="shared" si="34"/>
        <v>13</v>
      </c>
      <c r="BH100">
        <f t="shared" si="35"/>
        <v>10</v>
      </c>
      <c r="BI100" s="2">
        <f t="shared" si="22"/>
        <v>6</v>
      </c>
      <c r="BJ100">
        <f t="shared" si="22"/>
        <v>9</v>
      </c>
      <c r="BK100">
        <f t="shared" si="22"/>
        <v>8</v>
      </c>
      <c r="BL100">
        <f t="shared" si="22"/>
        <v>9</v>
      </c>
      <c r="BM100">
        <f t="shared" si="22"/>
        <v>7</v>
      </c>
      <c r="BN100" s="3">
        <f t="shared" si="21"/>
        <v>8</v>
      </c>
      <c r="BO100" s="1"/>
    </row>
    <row r="101" spans="1:67" x14ac:dyDescent="0.3">
      <c r="A101" s="30">
        <v>107</v>
      </c>
      <c r="B101" s="67"/>
      <c r="C101" s="2">
        <v>1</v>
      </c>
      <c r="D101">
        <v>2</v>
      </c>
      <c r="E101">
        <v>4</v>
      </c>
      <c r="F101">
        <v>4</v>
      </c>
      <c r="G101">
        <v>1</v>
      </c>
      <c r="H101">
        <v>5</v>
      </c>
      <c r="I101">
        <v>4</v>
      </c>
      <c r="J101" s="2">
        <f t="shared" si="38"/>
        <v>20</v>
      </c>
      <c r="K101" s="3">
        <f t="shared" si="23"/>
        <v>3.3330000000000002</v>
      </c>
      <c r="L101" s="2">
        <v>1</v>
      </c>
      <c r="M101">
        <v>3</v>
      </c>
      <c r="N101">
        <v>5</v>
      </c>
      <c r="O101">
        <v>5</v>
      </c>
      <c r="P101">
        <v>2</v>
      </c>
      <c r="Q101">
        <v>5</v>
      </c>
      <c r="R101">
        <v>5</v>
      </c>
      <c r="S101" s="2">
        <f t="shared" si="24"/>
        <v>25</v>
      </c>
      <c r="T101" s="3">
        <f t="shared" si="25"/>
        <v>4.1669999999999998</v>
      </c>
      <c r="U101" s="2">
        <v>1</v>
      </c>
      <c r="V101">
        <v>5</v>
      </c>
      <c r="W101">
        <v>4</v>
      </c>
      <c r="X101">
        <v>3</v>
      </c>
      <c r="Y101">
        <v>5</v>
      </c>
      <c r="Z101">
        <v>3</v>
      </c>
      <c r="AA101">
        <v>4</v>
      </c>
      <c r="AB101" s="2">
        <f t="shared" si="26"/>
        <v>24</v>
      </c>
      <c r="AC101" s="3">
        <f t="shared" si="27"/>
        <v>4</v>
      </c>
      <c r="AD101" s="2">
        <v>1</v>
      </c>
      <c r="AE101">
        <v>5</v>
      </c>
      <c r="AF101">
        <v>5</v>
      </c>
      <c r="AG101">
        <v>4</v>
      </c>
      <c r="AH101">
        <v>5</v>
      </c>
      <c r="AI101">
        <v>5</v>
      </c>
      <c r="AJ101">
        <v>5</v>
      </c>
      <c r="AK101" s="2">
        <f t="shared" si="36"/>
        <v>29</v>
      </c>
      <c r="AL101" s="3">
        <f t="shared" si="37"/>
        <v>4.8330000000000002</v>
      </c>
      <c r="AM101" s="2">
        <v>1</v>
      </c>
      <c r="AN101">
        <v>5</v>
      </c>
      <c r="AO101" s="37">
        <f>LOOKUP(AN101,{1,2,3,4,5},{5,4,3,2,1})</f>
        <v>1</v>
      </c>
      <c r="AP101">
        <v>4</v>
      </c>
      <c r="AQ101" s="37">
        <f>LOOKUP(AP101,{1,2,3,4,5},{5,4,3,2,1})</f>
        <v>2</v>
      </c>
      <c r="AR101">
        <v>4</v>
      </c>
      <c r="AS101" s="37">
        <f>LOOKUP(AR101,{1,2,3,4,5},{5,4,3,2,1})</f>
        <v>2</v>
      </c>
      <c r="AT101">
        <v>5</v>
      </c>
      <c r="AU101" s="37">
        <f>LOOKUP(AT101,{1,2,3,4,5},{5,4,3,2,1})</f>
        <v>1</v>
      </c>
      <c r="AV101">
        <v>4</v>
      </c>
      <c r="AW101" s="37">
        <f>LOOKUP(AV101,{1,2,3,4,5},{5,4,3,2,1})</f>
        <v>2</v>
      </c>
      <c r="AX101">
        <v>4</v>
      </c>
      <c r="AY101" s="37">
        <f>LOOKUP(AX101,{1,2,3,4,5},{5,4,3,2,1})</f>
        <v>2</v>
      </c>
      <c r="AZ101" s="2">
        <f t="shared" si="29"/>
        <v>26</v>
      </c>
      <c r="BA101" s="3">
        <f t="shared" si="28"/>
        <v>4.3330000000000002</v>
      </c>
      <c r="BB101" s="1"/>
      <c r="BC101" s="2">
        <f t="shared" si="30"/>
        <v>6</v>
      </c>
      <c r="BD101">
        <f t="shared" si="31"/>
        <v>11</v>
      </c>
      <c r="BE101">
        <f t="shared" si="32"/>
        <v>11</v>
      </c>
      <c r="BF101">
        <f t="shared" si="33"/>
        <v>4</v>
      </c>
      <c r="BG101">
        <f t="shared" si="34"/>
        <v>12</v>
      </c>
      <c r="BH101">
        <f t="shared" si="35"/>
        <v>11</v>
      </c>
      <c r="BI101" s="2">
        <f t="shared" si="22"/>
        <v>10</v>
      </c>
      <c r="BJ101">
        <f t="shared" si="22"/>
        <v>9</v>
      </c>
      <c r="BK101">
        <f t="shared" si="22"/>
        <v>7</v>
      </c>
      <c r="BL101">
        <f t="shared" si="22"/>
        <v>10</v>
      </c>
      <c r="BM101">
        <f t="shared" si="22"/>
        <v>8</v>
      </c>
      <c r="BN101" s="3">
        <f t="shared" si="21"/>
        <v>9</v>
      </c>
      <c r="BO101" s="1"/>
    </row>
    <row r="102" spans="1:67" x14ac:dyDescent="0.3">
      <c r="A102" s="30">
        <v>108</v>
      </c>
      <c r="B102" s="67"/>
      <c r="C102" s="2">
        <v>1</v>
      </c>
      <c r="D102">
        <v>2</v>
      </c>
      <c r="E102">
        <v>3</v>
      </c>
      <c r="F102">
        <v>4</v>
      </c>
      <c r="G102">
        <v>1</v>
      </c>
      <c r="H102">
        <v>5</v>
      </c>
      <c r="I102">
        <v>3</v>
      </c>
      <c r="J102" s="2">
        <f t="shared" si="38"/>
        <v>18</v>
      </c>
      <c r="K102" s="3">
        <f t="shared" si="23"/>
        <v>3</v>
      </c>
      <c r="L102" s="2">
        <v>1</v>
      </c>
      <c r="M102">
        <v>2</v>
      </c>
      <c r="N102">
        <v>4</v>
      </c>
      <c r="O102">
        <v>3</v>
      </c>
      <c r="P102">
        <v>3</v>
      </c>
      <c r="Q102">
        <v>5</v>
      </c>
      <c r="R102">
        <v>4</v>
      </c>
      <c r="S102" s="2">
        <f t="shared" si="24"/>
        <v>21</v>
      </c>
      <c r="T102" s="3">
        <f t="shared" si="25"/>
        <v>3.5</v>
      </c>
      <c r="U102" s="2">
        <v>1</v>
      </c>
      <c r="V102">
        <v>2</v>
      </c>
      <c r="W102">
        <v>4</v>
      </c>
      <c r="X102">
        <v>3</v>
      </c>
      <c r="Y102">
        <v>4</v>
      </c>
      <c r="Z102">
        <v>2</v>
      </c>
      <c r="AA102">
        <v>3</v>
      </c>
      <c r="AB102" s="2">
        <f t="shared" si="26"/>
        <v>18</v>
      </c>
      <c r="AC102" s="3">
        <f t="shared" si="27"/>
        <v>3</v>
      </c>
      <c r="AD102" s="2">
        <v>1</v>
      </c>
      <c r="AE102">
        <v>5</v>
      </c>
      <c r="AF102">
        <v>4</v>
      </c>
      <c r="AG102">
        <v>4</v>
      </c>
      <c r="AH102">
        <v>5</v>
      </c>
      <c r="AI102">
        <v>3</v>
      </c>
      <c r="AJ102">
        <v>5</v>
      </c>
      <c r="AK102" s="2">
        <f t="shared" si="36"/>
        <v>26</v>
      </c>
      <c r="AL102" s="3">
        <f t="shared" si="37"/>
        <v>4.3330000000000002</v>
      </c>
      <c r="AM102" s="2">
        <v>1</v>
      </c>
      <c r="AN102">
        <v>5</v>
      </c>
      <c r="AO102" s="37">
        <f>LOOKUP(AN102,{1,2,3,4,5},{5,4,3,2,1})</f>
        <v>1</v>
      </c>
      <c r="AP102">
        <v>4</v>
      </c>
      <c r="AQ102" s="37">
        <f>LOOKUP(AP102,{1,2,3,4,5},{5,4,3,2,1})</f>
        <v>2</v>
      </c>
      <c r="AR102">
        <v>4</v>
      </c>
      <c r="AS102" s="37">
        <f>LOOKUP(AR102,{1,2,3,4,5},{5,4,3,2,1})</f>
        <v>2</v>
      </c>
      <c r="AT102">
        <v>5</v>
      </c>
      <c r="AU102" s="37">
        <f>LOOKUP(AT102,{1,2,3,4,5},{5,4,3,2,1})</f>
        <v>1</v>
      </c>
      <c r="AV102">
        <v>2</v>
      </c>
      <c r="AW102" s="37">
        <f>LOOKUP(AV102,{1,2,3,4,5},{5,4,3,2,1})</f>
        <v>4</v>
      </c>
      <c r="AX102">
        <v>5</v>
      </c>
      <c r="AY102" s="37">
        <f>LOOKUP(AX102,{1,2,3,4,5},{5,4,3,2,1})</f>
        <v>1</v>
      </c>
      <c r="AZ102" s="2">
        <f t="shared" si="29"/>
        <v>25</v>
      </c>
      <c r="BA102" s="3">
        <f t="shared" si="28"/>
        <v>4.1669999999999998</v>
      </c>
      <c r="BB102" s="1"/>
      <c r="BC102" s="2">
        <f t="shared" si="30"/>
        <v>5</v>
      </c>
      <c r="BD102">
        <f t="shared" si="31"/>
        <v>9</v>
      </c>
      <c r="BE102">
        <f t="shared" si="32"/>
        <v>9</v>
      </c>
      <c r="BF102">
        <f t="shared" si="33"/>
        <v>5</v>
      </c>
      <c r="BG102">
        <f t="shared" si="34"/>
        <v>14</v>
      </c>
      <c r="BH102">
        <f t="shared" si="35"/>
        <v>8</v>
      </c>
      <c r="BI102" s="2">
        <f t="shared" si="22"/>
        <v>7</v>
      </c>
      <c r="BJ102">
        <f t="shared" si="22"/>
        <v>8</v>
      </c>
      <c r="BK102">
        <f t="shared" si="22"/>
        <v>7</v>
      </c>
      <c r="BL102">
        <f t="shared" si="22"/>
        <v>9</v>
      </c>
      <c r="BM102">
        <f t="shared" si="22"/>
        <v>5</v>
      </c>
      <c r="BN102" s="3">
        <f t="shared" si="21"/>
        <v>8</v>
      </c>
      <c r="BO102" s="1"/>
    </row>
    <row r="103" spans="1:67" x14ac:dyDescent="0.3">
      <c r="A103" s="30">
        <v>110</v>
      </c>
      <c r="B103" s="67"/>
      <c r="C103" s="2">
        <v>1</v>
      </c>
      <c r="D103">
        <v>3</v>
      </c>
      <c r="E103">
        <v>2</v>
      </c>
      <c r="F103">
        <v>3</v>
      </c>
      <c r="G103">
        <v>1</v>
      </c>
      <c r="H103">
        <v>5</v>
      </c>
      <c r="I103">
        <v>2</v>
      </c>
      <c r="J103" s="2">
        <f t="shared" si="38"/>
        <v>16</v>
      </c>
      <c r="K103" s="3">
        <f t="shared" si="23"/>
        <v>2.6669999999999998</v>
      </c>
      <c r="L103" s="2">
        <v>1</v>
      </c>
      <c r="M103">
        <v>3</v>
      </c>
      <c r="N103">
        <v>4</v>
      </c>
      <c r="O103">
        <v>4</v>
      </c>
      <c r="P103">
        <v>2</v>
      </c>
      <c r="Q103">
        <v>5</v>
      </c>
      <c r="R103">
        <v>2</v>
      </c>
      <c r="S103" s="2">
        <f t="shared" si="24"/>
        <v>20</v>
      </c>
      <c r="T103" s="3">
        <f t="shared" si="25"/>
        <v>3.3330000000000002</v>
      </c>
      <c r="U103" s="2">
        <v>1</v>
      </c>
      <c r="V103">
        <v>2</v>
      </c>
      <c r="W103">
        <v>1</v>
      </c>
      <c r="X103">
        <v>1</v>
      </c>
      <c r="Y103">
        <v>2</v>
      </c>
      <c r="Z103">
        <v>1</v>
      </c>
      <c r="AA103">
        <v>2</v>
      </c>
      <c r="AB103" s="2">
        <f t="shared" si="26"/>
        <v>9</v>
      </c>
      <c r="AC103" s="3">
        <f t="shared" si="27"/>
        <v>1.5</v>
      </c>
      <c r="AD103" s="2">
        <v>1</v>
      </c>
      <c r="AE103">
        <v>5</v>
      </c>
      <c r="AF103">
        <v>4</v>
      </c>
      <c r="AG103">
        <v>2</v>
      </c>
      <c r="AH103">
        <v>5</v>
      </c>
      <c r="AI103">
        <v>4</v>
      </c>
      <c r="AJ103">
        <v>5</v>
      </c>
      <c r="AK103" s="2">
        <f t="shared" si="36"/>
        <v>25</v>
      </c>
      <c r="AL103" s="3">
        <f t="shared" si="37"/>
        <v>4.1669999999999998</v>
      </c>
      <c r="AM103" s="2">
        <v>1</v>
      </c>
      <c r="AN103">
        <v>5</v>
      </c>
      <c r="AO103" s="37">
        <f>LOOKUP(AN103,{1,2,3,4,5},{5,4,3,2,1})</f>
        <v>1</v>
      </c>
      <c r="AP103">
        <v>4</v>
      </c>
      <c r="AQ103" s="37">
        <f>LOOKUP(AP103,{1,2,3,4,5},{5,4,3,2,1})</f>
        <v>2</v>
      </c>
      <c r="AR103">
        <v>1</v>
      </c>
      <c r="AS103" s="37">
        <f>LOOKUP(AR103,{1,2,3,4,5},{5,4,3,2,1})</f>
        <v>5</v>
      </c>
      <c r="AT103">
        <v>5</v>
      </c>
      <c r="AU103" s="37">
        <f>LOOKUP(AT103,{1,2,3,4,5},{5,4,3,2,1})</f>
        <v>1</v>
      </c>
      <c r="AV103">
        <v>2</v>
      </c>
      <c r="AW103" s="37">
        <f>LOOKUP(AV103,{1,2,3,4,5},{5,4,3,2,1})</f>
        <v>4</v>
      </c>
      <c r="AX103">
        <v>2</v>
      </c>
      <c r="AY103" s="37">
        <f>LOOKUP(AX103,{1,2,3,4,5},{5,4,3,2,1})</f>
        <v>4</v>
      </c>
      <c r="AZ103" s="2">
        <f t="shared" si="29"/>
        <v>19</v>
      </c>
      <c r="BA103" s="3">
        <f t="shared" si="28"/>
        <v>3.1669999999999998</v>
      </c>
      <c r="BB103" s="1"/>
      <c r="BC103" s="2">
        <f t="shared" si="30"/>
        <v>7</v>
      </c>
      <c r="BD103">
        <f t="shared" si="31"/>
        <v>8</v>
      </c>
      <c r="BE103">
        <f t="shared" si="32"/>
        <v>12</v>
      </c>
      <c r="BF103">
        <f t="shared" si="33"/>
        <v>4</v>
      </c>
      <c r="BG103">
        <f t="shared" si="34"/>
        <v>14</v>
      </c>
      <c r="BH103">
        <f t="shared" si="35"/>
        <v>8</v>
      </c>
      <c r="BI103" s="2">
        <f t="shared" si="22"/>
        <v>7</v>
      </c>
      <c r="BJ103">
        <f t="shared" si="22"/>
        <v>5</v>
      </c>
      <c r="BK103">
        <f t="shared" si="22"/>
        <v>3</v>
      </c>
      <c r="BL103">
        <f t="shared" si="22"/>
        <v>7</v>
      </c>
      <c r="BM103">
        <f t="shared" si="22"/>
        <v>5</v>
      </c>
      <c r="BN103" s="3">
        <f t="shared" si="21"/>
        <v>7</v>
      </c>
      <c r="BO103" s="1"/>
    </row>
    <row r="104" spans="1:67" x14ac:dyDescent="0.3">
      <c r="A104" s="30">
        <v>112</v>
      </c>
      <c r="B104" s="67"/>
      <c r="C104" s="2">
        <v>1</v>
      </c>
      <c r="D104">
        <v>1</v>
      </c>
      <c r="E104">
        <v>4</v>
      </c>
      <c r="F104">
        <v>4</v>
      </c>
      <c r="G104">
        <v>3</v>
      </c>
      <c r="H104">
        <v>5</v>
      </c>
      <c r="I104">
        <v>2</v>
      </c>
      <c r="J104" s="2">
        <f t="shared" si="38"/>
        <v>19</v>
      </c>
      <c r="K104" s="3">
        <f t="shared" si="23"/>
        <v>3.1669999999999998</v>
      </c>
      <c r="L104" s="32">
        <v>1</v>
      </c>
      <c r="M104" s="31">
        <v>1</v>
      </c>
      <c r="N104" s="31">
        <v>5</v>
      </c>
      <c r="O104" s="31">
        <v>4</v>
      </c>
      <c r="P104" s="31">
        <v>3</v>
      </c>
      <c r="Q104" s="31" t="s">
        <v>668</v>
      </c>
      <c r="R104" s="31">
        <v>2</v>
      </c>
      <c r="S104" s="32">
        <f t="shared" si="24"/>
        <v>15</v>
      </c>
      <c r="T104" s="33">
        <f t="shared" si="25"/>
        <v>2.5</v>
      </c>
      <c r="U104" s="2">
        <v>1</v>
      </c>
      <c r="V104">
        <v>2</v>
      </c>
      <c r="W104">
        <v>3</v>
      </c>
      <c r="X104">
        <v>2</v>
      </c>
      <c r="Y104">
        <v>2</v>
      </c>
      <c r="Z104">
        <v>1</v>
      </c>
      <c r="AA104">
        <v>2</v>
      </c>
      <c r="AB104" s="2">
        <f t="shared" si="26"/>
        <v>12</v>
      </c>
      <c r="AC104" s="3">
        <f t="shared" si="27"/>
        <v>2</v>
      </c>
      <c r="AD104" s="2">
        <v>1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5</v>
      </c>
      <c r="AK104" s="2">
        <f t="shared" si="36"/>
        <v>30</v>
      </c>
      <c r="AL104" s="3">
        <f t="shared" si="37"/>
        <v>5</v>
      </c>
      <c r="AM104" s="32">
        <v>1</v>
      </c>
      <c r="AN104" s="31">
        <v>5</v>
      </c>
      <c r="AO104" s="31">
        <f>LOOKUP(AN104,{1,2,3,4,5},{5,4,3,2,1})</f>
        <v>1</v>
      </c>
      <c r="AP104" s="31">
        <v>4</v>
      </c>
      <c r="AQ104" s="31">
        <f>LOOKUP(AP104,{1,2,3,4,5},{5,4,3,2,1})</f>
        <v>2</v>
      </c>
      <c r="AR104" s="31">
        <v>4</v>
      </c>
      <c r="AS104" s="31">
        <f>LOOKUP(AR104,{1,2,3,4,5},{5,4,3,2,1})</f>
        <v>2</v>
      </c>
      <c r="AT104" s="31">
        <v>5</v>
      </c>
      <c r="AU104" s="31">
        <f>LOOKUP(AT104,{1,2,3,4,5},{5,4,3,2,1})</f>
        <v>1</v>
      </c>
      <c r="AV104" s="31">
        <v>3</v>
      </c>
      <c r="AW104" s="31">
        <f>LOOKUP(AV104,{1,2,3,4,5},{5,4,3,2,1})</f>
        <v>3</v>
      </c>
      <c r="AX104" s="31">
        <v>4</v>
      </c>
      <c r="AY104" s="31">
        <f>LOOKUP(AX104,{1,2,3,4,5},{5,4,3,2,1})</f>
        <v>2</v>
      </c>
      <c r="AZ104" s="32">
        <f t="shared" si="29"/>
        <v>25</v>
      </c>
      <c r="BA104" s="33">
        <f t="shared" si="28"/>
        <v>4.1669999999999998</v>
      </c>
      <c r="BB104" s="1"/>
      <c r="BC104" s="2">
        <f t="shared" si="30"/>
        <v>3</v>
      </c>
      <c r="BD104">
        <f t="shared" si="31"/>
        <v>11</v>
      </c>
      <c r="BE104">
        <f t="shared" si="32"/>
        <v>10</v>
      </c>
      <c r="BF104">
        <f t="shared" si="33"/>
        <v>7</v>
      </c>
      <c r="BG104" s="31" t="s">
        <v>668</v>
      </c>
      <c r="BH104">
        <f t="shared" si="35"/>
        <v>6</v>
      </c>
      <c r="BI104" s="2">
        <f t="shared" si="22"/>
        <v>7</v>
      </c>
      <c r="BJ104">
        <f t="shared" si="22"/>
        <v>8</v>
      </c>
      <c r="BK104">
        <f t="shared" si="22"/>
        <v>7</v>
      </c>
      <c r="BL104">
        <f t="shared" si="22"/>
        <v>7</v>
      </c>
      <c r="BM104">
        <f t="shared" si="22"/>
        <v>6</v>
      </c>
      <c r="BN104" s="3">
        <f t="shared" si="21"/>
        <v>7</v>
      </c>
      <c r="BO104" s="1"/>
    </row>
    <row r="105" spans="1:67" x14ac:dyDescent="0.3">
      <c r="A105" s="30">
        <v>113</v>
      </c>
      <c r="B105" s="67"/>
      <c r="C105" s="2">
        <v>1</v>
      </c>
      <c r="D105">
        <v>3</v>
      </c>
      <c r="E105">
        <v>5</v>
      </c>
      <c r="F105">
        <v>4</v>
      </c>
      <c r="G105">
        <v>2</v>
      </c>
      <c r="H105">
        <v>5</v>
      </c>
      <c r="I105">
        <v>3</v>
      </c>
      <c r="J105" s="2">
        <f t="shared" si="38"/>
        <v>22</v>
      </c>
      <c r="K105" s="3">
        <f t="shared" si="23"/>
        <v>3.6669999999999998</v>
      </c>
      <c r="L105" s="2">
        <v>1</v>
      </c>
      <c r="M105">
        <v>3</v>
      </c>
      <c r="N105">
        <v>5</v>
      </c>
      <c r="O105">
        <v>4</v>
      </c>
      <c r="P105">
        <v>2</v>
      </c>
      <c r="Q105">
        <v>5</v>
      </c>
      <c r="R105">
        <v>3</v>
      </c>
      <c r="S105" s="2">
        <f t="shared" si="24"/>
        <v>22</v>
      </c>
      <c r="T105" s="3">
        <f t="shared" si="25"/>
        <v>3.6669999999999998</v>
      </c>
      <c r="U105" s="2">
        <v>1</v>
      </c>
      <c r="V105">
        <v>3</v>
      </c>
      <c r="W105">
        <v>1</v>
      </c>
      <c r="X105">
        <v>2</v>
      </c>
      <c r="Y105">
        <v>5</v>
      </c>
      <c r="Z105">
        <v>1</v>
      </c>
      <c r="AA105">
        <v>3</v>
      </c>
      <c r="AB105" s="2">
        <f t="shared" si="26"/>
        <v>15</v>
      </c>
      <c r="AC105" s="3">
        <f t="shared" si="27"/>
        <v>2.5</v>
      </c>
      <c r="AD105" s="2">
        <v>1</v>
      </c>
      <c r="AE105">
        <v>4</v>
      </c>
      <c r="AF105">
        <v>2</v>
      </c>
      <c r="AG105">
        <v>5</v>
      </c>
      <c r="AH105">
        <v>4</v>
      </c>
      <c r="AI105">
        <v>3</v>
      </c>
      <c r="AJ105">
        <v>5</v>
      </c>
      <c r="AK105" s="2">
        <f t="shared" si="36"/>
        <v>23</v>
      </c>
      <c r="AL105" s="3">
        <f t="shared" si="37"/>
        <v>3.8330000000000002</v>
      </c>
      <c r="AM105" s="2">
        <v>1</v>
      </c>
      <c r="AN105">
        <v>5</v>
      </c>
      <c r="AO105" s="37">
        <f>LOOKUP(AN105,{1,2,3,4,5},{5,4,3,2,1})</f>
        <v>1</v>
      </c>
      <c r="AP105">
        <v>3</v>
      </c>
      <c r="AQ105" s="37">
        <f>LOOKUP(AP105,{1,2,3,4,5},{5,4,3,2,1})</f>
        <v>3</v>
      </c>
      <c r="AR105">
        <v>5</v>
      </c>
      <c r="AS105" s="37">
        <f>LOOKUP(AR105,{1,2,3,4,5},{5,4,3,2,1})</f>
        <v>1</v>
      </c>
      <c r="AT105">
        <v>2</v>
      </c>
      <c r="AU105" s="37">
        <f>LOOKUP(AT105,{1,2,3,4,5},{5,4,3,2,1})</f>
        <v>4</v>
      </c>
      <c r="AV105">
        <v>1</v>
      </c>
      <c r="AW105" s="37">
        <f>LOOKUP(AV105,{1,2,3,4,5},{5,4,3,2,1})</f>
        <v>5</v>
      </c>
      <c r="AX105">
        <v>4</v>
      </c>
      <c r="AY105" s="37">
        <f>LOOKUP(AX105,{1,2,3,4,5},{5,4,3,2,1})</f>
        <v>2</v>
      </c>
      <c r="AZ105" s="2">
        <f t="shared" si="29"/>
        <v>20</v>
      </c>
      <c r="BA105" s="3">
        <f t="shared" si="28"/>
        <v>3.3330000000000002</v>
      </c>
      <c r="BB105" s="1"/>
      <c r="BC105" s="2">
        <f t="shared" si="30"/>
        <v>7</v>
      </c>
      <c r="BD105">
        <f t="shared" si="31"/>
        <v>13</v>
      </c>
      <c r="BE105">
        <f t="shared" si="32"/>
        <v>9</v>
      </c>
      <c r="BF105">
        <f t="shared" si="33"/>
        <v>8</v>
      </c>
      <c r="BG105">
        <f t="shared" si="34"/>
        <v>15</v>
      </c>
      <c r="BH105">
        <f t="shared" si="35"/>
        <v>8</v>
      </c>
      <c r="BI105" s="2">
        <f t="shared" si="22"/>
        <v>7</v>
      </c>
      <c r="BJ105">
        <f t="shared" si="22"/>
        <v>3</v>
      </c>
      <c r="BK105">
        <f t="shared" si="22"/>
        <v>7</v>
      </c>
      <c r="BL105">
        <f t="shared" si="22"/>
        <v>9</v>
      </c>
      <c r="BM105">
        <f t="shared" si="22"/>
        <v>4</v>
      </c>
      <c r="BN105" s="3">
        <f t="shared" si="21"/>
        <v>8</v>
      </c>
      <c r="BO105" s="1"/>
    </row>
    <row r="106" spans="1:67" x14ac:dyDescent="0.3">
      <c r="A106" s="30">
        <v>114</v>
      </c>
      <c r="B106" s="67"/>
      <c r="C106" s="2">
        <v>1</v>
      </c>
      <c r="D106">
        <v>3</v>
      </c>
      <c r="E106">
        <v>4</v>
      </c>
      <c r="F106">
        <v>5</v>
      </c>
      <c r="G106">
        <v>1</v>
      </c>
      <c r="H106">
        <v>5</v>
      </c>
      <c r="I106">
        <v>2</v>
      </c>
      <c r="J106" s="2">
        <f t="shared" si="38"/>
        <v>20</v>
      </c>
      <c r="K106" s="3">
        <f t="shared" si="23"/>
        <v>3.3330000000000002</v>
      </c>
      <c r="L106" s="2">
        <v>1</v>
      </c>
      <c r="M106">
        <v>2</v>
      </c>
      <c r="N106">
        <v>4</v>
      </c>
      <c r="O106">
        <v>5</v>
      </c>
      <c r="P106">
        <v>3</v>
      </c>
      <c r="Q106">
        <v>5</v>
      </c>
      <c r="R106">
        <v>2</v>
      </c>
      <c r="S106" s="2">
        <f t="shared" si="24"/>
        <v>21</v>
      </c>
      <c r="T106" s="3">
        <f t="shared" si="25"/>
        <v>3.5</v>
      </c>
      <c r="U106" s="2">
        <v>1</v>
      </c>
      <c r="V106">
        <v>2</v>
      </c>
      <c r="W106">
        <v>3</v>
      </c>
      <c r="X106">
        <v>4</v>
      </c>
      <c r="Y106">
        <v>4</v>
      </c>
      <c r="Z106">
        <v>1</v>
      </c>
      <c r="AA106">
        <v>3</v>
      </c>
      <c r="AB106" s="2">
        <f t="shared" si="26"/>
        <v>17</v>
      </c>
      <c r="AC106" s="3">
        <f t="shared" si="27"/>
        <v>2.8330000000000002</v>
      </c>
      <c r="AD106" s="32">
        <v>1</v>
      </c>
      <c r="AE106" s="31">
        <v>5</v>
      </c>
      <c r="AF106" s="31" t="s">
        <v>668</v>
      </c>
      <c r="AG106" s="31">
        <v>5</v>
      </c>
      <c r="AH106" s="31">
        <v>5</v>
      </c>
      <c r="AI106" s="31">
        <v>5</v>
      </c>
      <c r="AJ106" s="31">
        <v>5</v>
      </c>
      <c r="AK106" s="32">
        <f t="shared" si="36"/>
        <v>25</v>
      </c>
      <c r="AL106" s="33">
        <f t="shared" si="37"/>
        <v>4.1669999999999998</v>
      </c>
      <c r="AM106" s="32">
        <v>1</v>
      </c>
      <c r="AN106" s="31">
        <v>5</v>
      </c>
      <c r="AO106" s="31">
        <f>LOOKUP(AN106,{1,2,3,4,5},{5,4,3,2,1})</f>
        <v>1</v>
      </c>
      <c r="AP106" s="31">
        <v>4</v>
      </c>
      <c r="AQ106" s="31">
        <f>LOOKUP(AP106,{1,2,3,4,5},{5,4,3,2,1})</f>
        <v>2</v>
      </c>
      <c r="AR106" s="31">
        <v>1</v>
      </c>
      <c r="AS106" s="31">
        <f>LOOKUP(AR106,{1,2,3,4,5},{5,4,3,2,1})</f>
        <v>5</v>
      </c>
      <c r="AT106" s="31">
        <v>4</v>
      </c>
      <c r="AU106" s="31">
        <f>LOOKUP(AT106,{1,2,3,4,5},{5,4,3,2,1})</f>
        <v>2</v>
      </c>
      <c r="AV106" s="31">
        <v>1</v>
      </c>
      <c r="AW106" s="31">
        <f>LOOKUP(AV106,{1,2,3,4,5},{5,4,3,2,1})</f>
        <v>5</v>
      </c>
      <c r="AX106" s="31">
        <v>5</v>
      </c>
      <c r="AY106" s="31">
        <f>LOOKUP(AX106,{1,2,3,4,5},{5,4,3,2,1})</f>
        <v>1</v>
      </c>
      <c r="AZ106" s="32">
        <f t="shared" si="29"/>
        <v>20</v>
      </c>
      <c r="BA106" s="33">
        <f t="shared" si="28"/>
        <v>3.3330000000000002</v>
      </c>
      <c r="BB106" s="1"/>
      <c r="BC106" s="2">
        <f t="shared" si="30"/>
        <v>6</v>
      </c>
      <c r="BD106">
        <f t="shared" si="31"/>
        <v>10</v>
      </c>
      <c r="BE106">
        <f t="shared" si="32"/>
        <v>15</v>
      </c>
      <c r="BF106">
        <f t="shared" si="33"/>
        <v>6</v>
      </c>
      <c r="BG106">
        <f t="shared" si="34"/>
        <v>15</v>
      </c>
      <c r="BH106">
        <f t="shared" si="35"/>
        <v>5</v>
      </c>
      <c r="BI106" s="2">
        <f t="shared" si="22"/>
        <v>7</v>
      </c>
      <c r="BJ106" s="31" t="s">
        <v>668</v>
      </c>
      <c r="BK106">
        <f t="shared" si="22"/>
        <v>9</v>
      </c>
      <c r="BL106">
        <f t="shared" si="22"/>
        <v>9</v>
      </c>
      <c r="BM106">
        <f t="shared" si="22"/>
        <v>6</v>
      </c>
      <c r="BN106" s="3">
        <f t="shared" si="21"/>
        <v>8</v>
      </c>
      <c r="BO106" s="1"/>
    </row>
    <row r="107" spans="1:67" x14ac:dyDescent="0.3">
      <c r="A107" s="30">
        <v>116</v>
      </c>
      <c r="B107" s="67"/>
      <c r="C107" s="2">
        <v>1</v>
      </c>
      <c r="D107">
        <v>4</v>
      </c>
      <c r="E107">
        <v>4</v>
      </c>
      <c r="F107">
        <v>3</v>
      </c>
      <c r="G107">
        <v>1</v>
      </c>
      <c r="H107">
        <v>5</v>
      </c>
      <c r="I107">
        <v>2</v>
      </c>
      <c r="J107" s="2">
        <f t="shared" si="38"/>
        <v>19</v>
      </c>
      <c r="K107" s="3">
        <f t="shared" si="23"/>
        <v>3.1669999999999998</v>
      </c>
      <c r="L107" s="2">
        <v>1</v>
      </c>
      <c r="M107">
        <v>3</v>
      </c>
      <c r="N107">
        <v>5</v>
      </c>
      <c r="O107">
        <v>3</v>
      </c>
      <c r="P107">
        <v>2</v>
      </c>
      <c r="Q107">
        <v>5</v>
      </c>
      <c r="R107">
        <v>4</v>
      </c>
      <c r="S107" s="2">
        <f t="shared" si="24"/>
        <v>22</v>
      </c>
      <c r="T107" s="3">
        <f t="shared" si="25"/>
        <v>3.6669999999999998</v>
      </c>
      <c r="U107" s="2">
        <v>1</v>
      </c>
      <c r="V107">
        <v>2</v>
      </c>
      <c r="W107">
        <v>3</v>
      </c>
      <c r="X107">
        <v>3</v>
      </c>
      <c r="Y107">
        <v>4</v>
      </c>
      <c r="Z107">
        <v>3</v>
      </c>
      <c r="AA107">
        <v>3</v>
      </c>
      <c r="AB107" s="2">
        <f t="shared" si="26"/>
        <v>18</v>
      </c>
      <c r="AC107" s="3">
        <f t="shared" si="27"/>
        <v>3</v>
      </c>
      <c r="AD107" s="2">
        <v>1</v>
      </c>
      <c r="AE107">
        <v>4</v>
      </c>
      <c r="AF107">
        <v>5</v>
      </c>
      <c r="AG107">
        <v>3</v>
      </c>
      <c r="AH107">
        <v>4</v>
      </c>
      <c r="AI107">
        <v>5</v>
      </c>
      <c r="AJ107">
        <v>5</v>
      </c>
      <c r="AK107" s="2">
        <f t="shared" si="36"/>
        <v>26</v>
      </c>
      <c r="AL107" s="3">
        <f t="shared" si="37"/>
        <v>4.3330000000000002</v>
      </c>
      <c r="AM107" s="2">
        <v>1</v>
      </c>
      <c r="AN107">
        <v>5</v>
      </c>
      <c r="AO107" s="37">
        <f>LOOKUP(AN107,{1,2,3,4,5},{5,4,3,2,1})</f>
        <v>1</v>
      </c>
      <c r="AP107">
        <v>2</v>
      </c>
      <c r="AQ107" s="37">
        <f>LOOKUP(AP107,{1,2,3,4,5},{5,4,3,2,1})</f>
        <v>4</v>
      </c>
      <c r="AR107">
        <v>3</v>
      </c>
      <c r="AS107" s="37">
        <f>LOOKUP(AR107,{1,2,3,4,5},{5,4,3,2,1})</f>
        <v>3</v>
      </c>
      <c r="AT107">
        <v>5</v>
      </c>
      <c r="AU107" s="37">
        <f>LOOKUP(AT107,{1,2,3,4,5},{5,4,3,2,1})</f>
        <v>1</v>
      </c>
      <c r="AV107">
        <v>1</v>
      </c>
      <c r="AW107" s="37">
        <f>LOOKUP(AV107,{1,2,3,4,5},{5,4,3,2,1})</f>
        <v>5</v>
      </c>
      <c r="AX107">
        <v>3</v>
      </c>
      <c r="AY107" s="37">
        <f>LOOKUP(AX107,{1,2,3,4,5},{5,4,3,2,1})</f>
        <v>3</v>
      </c>
      <c r="AZ107" s="2">
        <f t="shared" si="29"/>
        <v>19</v>
      </c>
      <c r="BA107" s="3">
        <f t="shared" si="28"/>
        <v>3.1669999999999998</v>
      </c>
      <c r="BB107" s="1"/>
      <c r="BC107" s="2">
        <f t="shared" si="30"/>
        <v>8</v>
      </c>
      <c r="BD107">
        <f t="shared" si="31"/>
        <v>13</v>
      </c>
      <c r="BE107">
        <f t="shared" si="32"/>
        <v>9</v>
      </c>
      <c r="BF107">
        <f t="shared" si="33"/>
        <v>4</v>
      </c>
      <c r="BG107">
        <f t="shared" si="34"/>
        <v>15</v>
      </c>
      <c r="BH107">
        <f t="shared" si="35"/>
        <v>9</v>
      </c>
      <c r="BI107" s="2">
        <f t="shared" si="22"/>
        <v>6</v>
      </c>
      <c r="BJ107">
        <f t="shared" si="22"/>
        <v>8</v>
      </c>
      <c r="BK107">
        <f t="shared" si="22"/>
        <v>6</v>
      </c>
      <c r="BL107">
        <f t="shared" si="22"/>
        <v>8</v>
      </c>
      <c r="BM107">
        <f t="shared" si="22"/>
        <v>8</v>
      </c>
      <c r="BN107" s="3">
        <f t="shared" si="21"/>
        <v>8</v>
      </c>
      <c r="BO107" s="1"/>
    </row>
    <row r="108" spans="1:67" x14ac:dyDescent="0.3">
      <c r="A108" s="30">
        <v>117</v>
      </c>
      <c r="B108" s="67"/>
      <c r="C108" s="2">
        <v>1</v>
      </c>
      <c r="D108">
        <v>2</v>
      </c>
      <c r="E108">
        <v>5</v>
      </c>
      <c r="F108">
        <v>2</v>
      </c>
      <c r="G108">
        <v>1</v>
      </c>
      <c r="H108">
        <v>5</v>
      </c>
      <c r="I108">
        <v>1</v>
      </c>
      <c r="J108" s="2">
        <f t="shared" si="38"/>
        <v>16</v>
      </c>
      <c r="K108" s="3">
        <f t="shared" si="23"/>
        <v>2.6669999999999998</v>
      </c>
      <c r="L108" s="2">
        <v>1</v>
      </c>
      <c r="M108">
        <v>4</v>
      </c>
      <c r="N108">
        <v>5</v>
      </c>
      <c r="O108">
        <v>3</v>
      </c>
      <c r="P108">
        <v>1</v>
      </c>
      <c r="Q108">
        <v>5</v>
      </c>
      <c r="R108">
        <v>1</v>
      </c>
      <c r="S108" s="2">
        <f t="shared" si="24"/>
        <v>19</v>
      </c>
      <c r="T108" s="3">
        <f t="shared" si="25"/>
        <v>3.1669999999999998</v>
      </c>
      <c r="U108" s="2">
        <v>1</v>
      </c>
      <c r="V108">
        <v>1</v>
      </c>
      <c r="W108">
        <v>2</v>
      </c>
      <c r="X108">
        <v>3</v>
      </c>
      <c r="Y108">
        <v>4</v>
      </c>
      <c r="Z108">
        <v>1</v>
      </c>
      <c r="AA108">
        <v>3</v>
      </c>
      <c r="AB108" s="2">
        <f t="shared" si="26"/>
        <v>14</v>
      </c>
      <c r="AC108" s="3">
        <f t="shared" si="27"/>
        <v>2.3330000000000002</v>
      </c>
      <c r="AD108" s="32">
        <v>1</v>
      </c>
      <c r="AE108" s="31" t="s">
        <v>668</v>
      </c>
      <c r="AF108" s="31">
        <v>5</v>
      </c>
      <c r="AG108" s="31">
        <v>5</v>
      </c>
      <c r="AH108" s="31">
        <v>5</v>
      </c>
      <c r="AI108" s="31">
        <v>4</v>
      </c>
      <c r="AJ108" s="31">
        <v>5</v>
      </c>
      <c r="AK108" s="32">
        <f t="shared" si="36"/>
        <v>24</v>
      </c>
      <c r="AL108" s="33">
        <f t="shared" si="37"/>
        <v>4</v>
      </c>
      <c r="AM108" s="32">
        <v>1</v>
      </c>
      <c r="AN108" s="31">
        <v>2</v>
      </c>
      <c r="AO108" s="31">
        <f>LOOKUP(AN108,{1,2,3,4,5},{5,4,3,2,1})</f>
        <v>4</v>
      </c>
      <c r="AP108" s="31">
        <v>2</v>
      </c>
      <c r="AQ108" s="31">
        <f>LOOKUP(AP108,{1,2,3,4,5},{5,4,3,2,1})</f>
        <v>4</v>
      </c>
      <c r="AR108" s="31">
        <v>2</v>
      </c>
      <c r="AS108" s="31">
        <f>LOOKUP(AR108,{1,2,3,4,5},{5,4,3,2,1})</f>
        <v>4</v>
      </c>
      <c r="AT108" s="31">
        <v>3</v>
      </c>
      <c r="AU108" s="31">
        <f>LOOKUP(AT108,{1,2,3,4,5},{5,4,3,2,1})</f>
        <v>3</v>
      </c>
      <c r="AV108" s="31">
        <v>1</v>
      </c>
      <c r="AW108" s="31">
        <f>LOOKUP(AV108,{1,2,3,4,5},{5,4,3,2,1})</f>
        <v>5</v>
      </c>
      <c r="AX108" s="31">
        <v>5</v>
      </c>
      <c r="AY108" s="31">
        <f>LOOKUP(AX108,{1,2,3,4,5},{5,4,3,2,1})</f>
        <v>1</v>
      </c>
      <c r="AZ108" s="32">
        <f t="shared" si="29"/>
        <v>15</v>
      </c>
      <c r="BA108" s="33">
        <f t="shared" si="28"/>
        <v>2.5</v>
      </c>
      <c r="BB108" s="1"/>
      <c r="BC108" s="2">
        <f t="shared" si="30"/>
        <v>10</v>
      </c>
      <c r="BD108">
        <f t="shared" si="31"/>
        <v>14</v>
      </c>
      <c r="BE108">
        <f t="shared" si="32"/>
        <v>9</v>
      </c>
      <c r="BF108">
        <f t="shared" si="33"/>
        <v>5</v>
      </c>
      <c r="BG108">
        <f t="shared" si="34"/>
        <v>15</v>
      </c>
      <c r="BH108">
        <f t="shared" si="35"/>
        <v>3</v>
      </c>
      <c r="BI108" s="32" t="s">
        <v>668</v>
      </c>
      <c r="BJ108">
        <f t="shared" si="22"/>
        <v>7</v>
      </c>
      <c r="BK108">
        <f t="shared" si="22"/>
        <v>8</v>
      </c>
      <c r="BL108">
        <f t="shared" si="22"/>
        <v>9</v>
      </c>
      <c r="BM108">
        <f t="shared" si="22"/>
        <v>5</v>
      </c>
      <c r="BN108" s="3">
        <f t="shared" si="21"/>
        <v>8</v>
      </c>
      <c r="BO108" s="1"/>
    </row>
    <row r="109" spans="1:67" x14ac:dyDescent="0.3">
      <c r="A109" s="30">
        <v>118</v>
      </c>
      <c r="B109" s="67"/>
      <c r="C109" s="2">
        <v>1</v>
      </c>
      <c r="D109">
        <v>1</v>
      </c>
      <c r="E109">
        <v>3</v>
      </c>
      <c r="F109">
        <v>4</v>
      </c>
      <c r="G109">
        <v>1</v>
      </c>
      <c r="H109">
        <v>5</v>
      </c>
      <c r="I109">
        <v>2</v>
      </c>
      <c r="J109" s="2">
        <f t="shared" si="38"/>
        <v>16</v>
      </c>
      <c r="K109" s="3">
        <f t="shared" si="23"/>
        <v>2.6669999999999998</v>
      </c>
      <c r="L109" s="2">
        <v>1</v>
      </c>
      <c r="M109">
        <v>1</v>
      </c>
      <c r="N109">
        <v>3</v>
      </c>
      <c r="O109">
        <v>4</v>
      </c>
      <c r="P109">
        <v>2</v>
      </c>
      <c r="Q109">
        <v>5</v>
      </c>
      <c r="R109">
        <v>2</v>
      </c>
      <c r="S109" s="2">
        <f t="shared" si="24"/>
        <v>17</v>
      </c>
      <c r="T109" s="3">
        <f t="shared" si="25"/>
        <v>2.8330000000000002</v>
      </c>
      <c r="U109" s="2">
        <v>1</v>
      </c>
      <c r="V109">
        <v>2</v>
      </c>
      <c r="W109">
        <v>4</v>
      </c>
      <c r="X109">
        <v>1</v>
      </c>
      <c r="Y109">
        <v>4</v>
      </c>
      <c r="Z109">
        <v>2</v>
      </c>
      <c r="AA109">
        <v>4</v>
      </c>
      <c r="AB109" s="2">
        <f t="shared" si="26"/>
        <v>17</v>
      </c>
      <c r="AC109" s="3">
        <f t="shared" si="27"/>
        <v>2.8330000000000002</v>
      </c>
      <c r="AD109" s="2">
        <v>1</v>
      </c>
      <c r="AE109">
        <v>4</v>
      </c>
      <c r="AF109">
        <v>5</v>
      </c>
      <c r="AG109">
        <v>5</v>
      </c>
      <c r="AH109">
        <v>4</v>
      </c>
      <c r="AI109">
        <v>5</v>
      </c>
      <c r="AJ109">
        <v>5</v>
      </c>
      <c r="AK109" s="2">
        <f t="shared" si="36"/>
        <v>28</v>
      </c>
      <c r="AL109" s="3">
        <f t="shared" si="37"/>
        <v>4.6669999999999998</v>
      </c>
      <c r="AM109" s="2">
        <v>1</v>
      </c>
      <c r="AN109">
        <v>5</v>
      </c>
      <c r="AO109" s="37">
        <f>LOOKUP(AN109,{1,2,3,4,5},{5,4,3,2,1})</f>
        <v>1</v>
      </c>
      <c r="AP109">
        <v>4</v>
      </c>
      <c r="AQ109" s="37">
        <f>LOOKUP(AP109,{1,2,3,4,5},{5,4,3,2,1})</f>
        <v>2</v>
      </c>
      <c r="AR109">
        <v>3</v>
      </c>
      <c r="AS109" s="37">
        <f>LOOKUP(AR109,{1,2,3,4,5},{5,4,3,2,1})</f>
        <v>3</v>
      </c>
      <c r="AT109">
        <v>4</v>
      </c>
      <c r="AU109" s="37">
        <f>LOOKUP(AT109,{1,2,3,4,5},{5,4,3,2,1})</f>
        <v>2</v>
      </c>
      <c r="AV109">
        <v>2</v>
      </c>
      <c r="AW109" s="37">
        <f>LOOKUP(AV109,{1,2,3,4,5},{5,4,3,2,1})</f>
        <v>4</v>
      </c>
      <c r="AX109">
        <v>4</v>
      </c>
      <c r="AY109" s="37">
        <f>LOOKUP(AX109,{1,2,3,4,5},{5,4,3,2,1})</f>
        <v>2</v>
      </c>
      <c r="AZ109" s="2">
        <f t="shared" si="29"/>
        <v>22</v>
      </c>
      <c r="BA109" s="3">
        <f t="shared" si="28"/>
        <v>3.6669999999999998</v>
      </c>
      <c r="BB109" s="1"/>
      <c r="BC109" s="2">
        <f t="shared" si="30"/>
        <v>3</v>
      </c>
      <c r="BD109">
        <f t="shared" si="31"/>
        <v>8</v>
      </c>
      <c r="BE109">
        <f t="shared" si="32"/>
        <v>11</v>
      </c>
      <c r="BF109">
        <f t="shared" si="33"/>
        <v>5</v>
      </c>
      <c r="BG109">
        <f t="shared" si="34"/>
        <v>14</v>
      </c>
      <c r="BH109">
        <f t="shared" si="35"/>
        <v>6</v>
      </c>
      <c r="BI109" s="2">
        <f t="shared" si="22"/>
        <v>6</v>
      </c>
      <c r="BJ109">
        <f t="shared" si="22"/>
        <v>9</v>
      </c>
      <c r="BK109">
        <f t="shared" si="22"/>
        <v>6</v>
      </c>
      <c r="BL109">
        <f t="shared" si="22"/>
        <v>8</v>
      </c>
      <c r="BM109">
        <f t="shared" si="22"/>
        <v>7</v>
      </c>
      <c r="BN109" s="3">
        <f t="shared" si="21"/>
        <v>9</v>
      </c>
      <c r="BO109" s="1"/>
    </row>
    <row r="110" spans="1:67" x14ac:dyDescent="0.3">
      <c r="A110" s="30">
        <v>119</v>
      </c>
      <c r="B110" s="67"/>
      <c r="C110" s="2">
        <v>1</v>
      </c>
      <c r="D110">
        <v>2</v>
      </c>
      <c r="E110">
        <v>3</v>
      </c>
      <c r="F110">
        <v>5</v>
      </c>
      <c r="G110">
        <v>2</v>
      </c>
      <c r="H110">
        <v>5</v>
      </c>
      <c r="I110">
        <v>2</v>
      </c>
      <c r="J110" s="2">
        <f t="shared" si="38"/>
        <v>19</v>
      </c>
      <c r="K110" s="3">
        <f t="shared" si="23"/>
        <v>3.1669999999999998</v>
      </c>
      <c r="L110" s="2">
        <v>1</v>
      </c>
      <c r="M110">
        <v>2</v>
      </c>
      <c r="N110">
        <v>4</v>
      </c>
      <c r="O110">
        <v>5</v>
      </c>
      <c r="P110">
        <v>2</v>
      </c>
      <c r="Q110">
        <v>5</v>
      </c>
      <c r="R110">
        <v>2</v>
      </c>
      <c r="S110" s="2">
        <f t="shared" si="24"/>
        <v>20</v>
      </c>
      <c r="T110" s="3">
        <f t="shared" si="25"/>
        <v>3.3330000000000002</v>
      </c>
      <c r="U110" s="2">
        <v>1</v>
      </c>
      <c r="V110">
        <v>4</v>
      </c>
      <c r="W110">
        <v>2</v>
      </c>
      <c r="X110">
        <v>1</v>
      </c>
      <c r="Y110">
        <v>3</v>
      </c>
      <c r="Z110">
        <v>1</v>
      </c>
      <c r="AA110">
        <v>3</v>
      </c>
      <c r="AB110" s="2">
        <f t="shared" si="26"/>
        <v>14</v>
      </c>
      <c r="AC110" s="3">
        <f t="shared" si="27"/>
        <v>2.3330000000000002</v>
      </c>
      <c r="AD110" s="2">
        <v>1</v>
      </c>
      <c r="AE110">
        <v>4</v>
      </c>
      <c r="AF110">
        <v>4</v>
      </c>
      <c r="AG110">
        <v>2</v>
      </c>
      <c r="AH110">
        <v>4</v>
      </c>
      <c r="AI110">
        <v>1</v>
      </c>
      <c r="AJ110">
        <v>4</v>
      </c>
      <c r="AK110" s="2">
        <f t="shared" si="36"/>
        <v>19</v>
      </c>
      <c r="AL110" s="3">
        <f t="shared" si="37"/>
        <v>3.1669999999999998</v>
      </c>
      <c r="AM110" s="2">
        <v>1</v>
      </c>
      <c r="AN110">
        <v>5</v>
      </c>
      <c r="AO110" s="37">
        <f>LOOKUP(AN110,{1,2,3,4,5},{5,4,3,2,1})</f>
        <v>1</v>
      </c>
      <c r="AP110">
        <v>4</v>
      </c>
      <c r="AQ110" s="37">
        <f>LOOKUP(AP110,{1,2,3,4,5},{5,4,3,2,1})</f>
        <v>2</v>
      </c>
      <c r="AR110">
        <v>2</v>
      </c>
      <c r="AS110" s="37">
        <f>LOOKUP(AR110,{1,2,3,4,5},{5,4,3,2,1})</f>
        <v>4</v>
      </c>
      <c r="AT110">
        <v>4</v>
      </c>
      <c r="AU110" s="37">
        <f>LOOKUP(AT110,{1,2,3,4,5},{5,4,3,2,1})</f>
        <v>2</v>
      </c>
      <c r="AV110">
        <v>2</v>
      </c>
      <c r="AW110" s="37">
        <f>LOOKUP(AV110,{1,2,3,4,5},{5,4,3,2,1})</f>
        <v>4</v>
      </c>
      <c r="AX110">
        <v>4</v>
      </c>
      <c r="AY110" s="37">
        <f>LOOKUP(AX110,{1,2,3,4,5},{5,4,3,2,1})</f>
        <v>2</v>
      </c>
      <c r="AZ110" s="2">
        <f t="shared" si="29"/>
        <v>21</v>
      </c>
      <c r="BA110" s="3">
        <f t="shared" si="28"/>
        <v>3.5</v>
      </c>
      <c r="BB110" s="1"/>
      <c r="BC110" s="2">
        <f t="shared" si="30"/>
        <v>5</v>
      </c>
      <c r="BD110">
        <f t="shared" si="31"/>
        <v>9</v>
      </c>
      <c r="BE110">
        <f t="shared" si="32"/>
        <v>14</v>
      </c>
      <c r="BF110">
        <f t="shared" si="33"/>
        <v>6</v>
      </c>
      <c r="BG110">
        <f t="shared" si="34"/>
        <v>14</v>
      </c>
      <c r="BH110">
        <f t="shared" si="35"/>
        <v>6</v>
      </c>
      <c r="BI110" s="2">
        <f t="shared" si="22"/>
        <v>8</v>
      </c>
      <c r="BJ110">
        <f t="shared" si="22"/>
        <v>6</v>
      </c>
      <c r="BK110">
        <f t="shared" si="22"/>
        <v>3</v>
      </c>
      <c r="BL110">
        <f t="shared" si="22"/>
        <v>7</v>
      </c>
      <c r="BM110">
        <f t="shared" si="22"/>
        <v>2</v>
      </c>
      <c r="BN110" s="3">
        <f t="shared" si="21"/>
        <v>7</v>
      </c>
      <c r="BO110" s="1"/>
    </row>
    <row r="111" spans="1:67" x14ac:dyDescent="0.3">
      <c r="A111" s="30">
        <v>120</v>
      </c>
      <c r="B111" s="67"/>
      <c r="C111" s="2">
        <v>1</v>
      </c>
      <c r="D111">
        <v>2</v>
      </c>
      <c r="E111">
        <v>4</v>
      </c>
      <c r="F111">
        <v>4</v>
      </c>
      <c r="G111">
        <v>1</v>
      </c>
      <c r="H111">
        <v>5</v>
      </c>
      <c r="I111">
        <v>2</v>
      </c>
      <c r="J111" s="2">
        <f t="shared" si="38"/>
        <v>18</v>
      </c>
      <c r="K111" s="3">
        <f t="shared" si="23"/>
        <v>3</v>
      </c>
      <c r="L111" s="2">
        <v>1</v>
      </c>
      <c r="M111">
        <v>2</v>
      </c>
      <c r="N111">
        <v>4</v>
      </c>
      <c r="O111">
        <v>5</v>
      </c>
      <c r="P111">
        <v>1</v>
      </c>
      <c r="Q111">
        <v>5</v>
      </c>
      <c r="R111">
        <v>2</v>
      </c>
      <c r="S111" s="2">
        <f t="shared" si="24"/>
        <v>19</v>
      </c>
      <c r="T111" s="3">
        <f t="shared" si="25"/>
        <v>3.1669999999999998</v>
      </c>
      <c r="U111" s="2">
        <v>1</v>
      </c>
      <c r="V111">
        <v>5</v>
      </c>
      <c r="W111">
        <v>4</v>
      </c>
      <c r="X111">
        <v>3</v>
      </c>
      <c r="Y111">
        <v>4</v>
      </c>
      <c r="Z111">
        <v>4</v>
      </c>
      <c r="AA111">
        <v>4</v>
      </c>
      <c r="AB111" s="2">
        <f t="shared" si="26"/>
        <v>24</v>
      </c>
      <c r="AC111" s="3">
        <f t="shared" si="27"/>
        <v>4</v>
      </c>
      <c r="AD111" s="2">
        <v>1</v>
      </c>
      <c r="AE111">
        <v>4</v>
      </c>
      <c r="AF111">
        <v>5</v>
      </c>
      <c r="AG111">
        <v>5</v>
      </c>
      <c r="AH111">
        <v>4</v>
      </c>
      <c r="AI111">
        <v>5</v>
      </c>
      <c r="AJ111">
        <v>4</v>
      </c>
      <c r="AK111" s="2">
        <f t="shared" si="36"/>
        <v>27</v>
      </c>
      <c r="AL111" s="3">
        <f t="shared" si="37"/>
        <v>4.5</v>
      </c>
      <c r="AM111" s="2">
        <v>1</v>
      </c>
      <c r="AN111">
        <v>4</v>
      </c>
      <c r="AO111" s="37">
        <f>LOOKUP(AN111,{1,2,3,4,5},{5,4,3,2,1})</f>
        <v>2</v>
      </c>
      <c r="AP111">
        <v>3</v>
      </c>
      <c r="AQ111" s="37">
        <f>LOOKUP(AP111,{1,2,3,4,5},{5,4,3,2,1})</f>
        <v>3</v>
      </c>
      <c r="AR111">
        <v>2</v>
      </c>
      <c r="AS111" s="37">
        <f>LOOKUP(AR111,{1,2,3,4,5},{5,4,3,2,1})</f>
        <v>4</v>
      </c>
      <c r="AT111">
        <v>5</v>
      </c>
      <c r="AU111" s="37">
        <f>LOOKUP(AT111,{1,2,3,4,5},{5,4,3,2,1})</f>
        <v>1</v>
      </c>
      <c r="AV111">
        <v>1</v>
      </c>
      <c r="AW111" s="37">
        <f>LOOKUP(AV111,{1,2,3,4,5},{5,4,3,2,1})</f>
        <v>5</v>
      </c>
      <c r="AX111">
        <v>4</v>
      </c>
      <c r="AY111" s="37">
        <f>LOOKUP(AX111,{1,2,3,4,5},{5,4,3,2,1})</f>
        <v>2</v>
      </c>
      <c r="AZ111" s="2">
        <f t="shared" si="29"/>
        <v>19</v>
      </c>
      <c r="BA111" s="3">
        <f t="shared" si="28"/>
        <v>3.1669999999999998</v>
      </c>
      <c r="BB111" s="1"/>
      <c r="BC111" s="2">
        <f t="shared" si="30"/>
        <v>6</v>
      </c>
      <c r="BD111">
        <f t="shared" si="31"/>
        <v>11</v>
      </c>
      <c r="BE111">
        <f t="shared" si="32"/>
        <v>13</v>
      </c>
      <c r="BF111">
        <f t="shared" si="33"/>
        <v>3</v>
      </c>
      <c r="BG111">
        <f t="shared" si="34"/>
        <v>15</v>
      </c>
      <c r="BH111">
        <f t="shared" si="35"/>
        <v>6</v>
      </c>
      <c r="BI111" s="2">
        <f t="shared" si="22"/>
        <v>9</v>
      </c>
      <c r="BJ111">
        <f t="shared" si="22"/>
        <v>9</v>
      </c>
      <c r="BK111">
        <f t="shared" si="22"/>
        <v>8</v>
      </c>
      <c r="BL111">
        <f t="shared" si="22"/>
        <v>8</v>
      </c>
      <c r="BM111">
        <f t="shared" si="22"/>
        <v>9</v>
      </c>
      <c r="BN111" s="3">
        <f t="shared" si="21"/>
        <v>8</v>
      </c>
      <c r="BO111" s="1"/>
    </row>
    <row r="112" spans="1:67" x14ac:dyDescent="0.3">
      <c r="A112" s="30">
        <v>121</v>
      </c>
      <c r="B112" s="67"/>
      <c r="C112" s="2">
        <v>1</v>
      </c>
      <c r="D112">
        <v>1</v>
      </c>
      <c r="E112">
        <v>4</v>
      </c>
      <c r="F112">
        <v>4</v>
      </c>
      <c r="G112">
        <v>1</v>
      </c>
      <c r="H112">
        <v>5</v>
      </c>
      <c r="I112">
        <v>2</v>
      </c>
      <c r="J112" s="2">
        <f t="shared" si="38"/>
        <v>17</v>
      </c>
      <c r="K112" s="3">
        <f t="shared" si="23"/>
        <v>2.8330000000000002</v>
      </c>
      <c r="L112" s="2">
        <v>1</v>
      </c>
      <c r="M112">
        <v>2</v>
      </c>
      <c r="N112">
        <v>4</v>
      </c>
      <c r="O112">
        <v>4</v>
      </c>
      <c r="P112">
        <v>1</v>
      </c>
      <c r="Q112">
        <v>5</v>
      </c>
      <c r="R112">
        <v>3</v>
      </c>
      <c r="S112" s="2">
        <f t="shared" si="24"/>
        <v>19</v>
      </c>
      <c r="T112" s="3">
        <f t="shared" si="25"/>
        <v>3.1669999999999998</v>
      </c>
      <c r="U112" s="2">
        <v>1</v>
      </c>
      <c r="V112">
        <v>2</v>
      </c>
      <c r="W112">
        <v>2</v>
      </c>
      <c r="X112">
        <v>3</v>
      </c>
      <c r="Y112">
        <v>3</v>
      </c>
      <c r="Z112">
        <v>1</v>
      </c>
      <c r="AA112">
        <v>2</v>
      </c>
      <c r="AB112" s="2">
        <f t="shared" si="26"/>
        <v>13</v>
      </c>
      <c r="AC112" s="3">
        <f t="shared" si="27"/>
        <v>2.1669999999999998</v>
      </c>
      <c r="AD112" s="32">
        <v>1</v>
      </c>
      <c r="AE112" s="31">
        <v>4</v>
      </c>
      <c r="AF112" s="31">
        <v>5</v>
      </c>
      <c r="AG112" s="31">
        <v>4</v>
      </c>
      <c r="AH112" s="31">
        <v>3</v>
      </c>
      <c r="AI112" s="31">
        <v>3</v>
      </c>
      <c r="AJ112" s="31" t="s">
        <v>668</v>
      </c>
      <c r="AK112" s="32">
        <f t="shared" si="36"/>
        <v>19</v>
      </c>
      <c r="AL112" s="33">
        <f t="shared" si="37"/>
        <v>3.1669999999999998</v>
      </c>
      <c r="AM112" s="32">
        <v>1</v>
      </c>
      <c r="AN112" s="31">
        <v>5</v>
      </c>
      <c r="AO112" s="31">
        <f>LOOKUP(AN112,{1,2,3,4,5},{5,4,3,2,1})</f>
        <v>1</v>
      </c>
      <c r="AP112" s="31">
        <v>3</v>
      </c>
      <c r="AQ112" s="31">
        <f>LOOKUP(AP112,{1,2,3,4,5},{5,4,3,2,1})</f>
        <v>3</v>
      </c>
      <c r="AR112" s="31">
        <v>2</v>
      </c>
      <c r="AS112" s="31">
        <f>LOOKUP(AR112,{1,2,3,4,5},{5,4,3,2,1})</f>
        <v>4</v>
      </c>
      <c r="AT112" s="31">
        <v>4</v>
      </c>
      <c r="AU112" s="31">
        <f>LOOKUP(AT112,{1,2,3,4,5},{5,4,3,2,1})</f>
        <v>2</v>
      </c>
      <c r="AV112" s="31">
        <v>1</v>
      </c>
      <c r="AW112" s="31">
        <f>LOOKUP(AV112,{1,2,3,4,5},{5,4,3,2,1})</f>
        <v>5</v>
      </c>
      <c r="AX112" s="31">
        <v>3</v>
      </c>
      <c r="AY112" s="31">
        <f>LOOKUP(AX112,{1,2,3,4,5},{5,4,3,2,1})</f>
        <v>3</v>
      </c>
      <c r="AZ112" s="32">
        <f t="shared" si="29"/>
        <v>18</v>
      </c>
      <c r="BA112" s="33">
        <f t="shared" si="28"/>
        <v>3</v>
      </c>
      <c r="BB112" s="1"/>
      <c r="BC112" s="2">
        <f t="shared" si="30"/>
        <v>4</v>
      </c>
      <c r="BD112">
        <f t="shared" si="31"/>
        <v>11</v>
      </c>
      <c r="BE112">
        <f t="shared" si="32"/>
        <v>12</v>
      </c>
      <c r="BF112">
        <f t="shared" si="33"/>
        <v>4</v>
      </c>
      <c r="BG112">
        <f t="shared" si="34"/>
        <v>15</v>
      </c>
      <c r="BH112">
        <f t="shared" si="35"/>
        <v>8</v>
      </c>
      <c r="BI112" s="2">
        <f t="shared" si="22"/>
        <v>6</v>
      </c>
      <c r="BJ112">
        <f t="shared" si="22"/>
        <v>7</v>
      </c>
      <c r="BK112">
        <f t="shared" si="22"/>
        <v>7</v>
      </c>
      <c r="BL112">
        <f t="shared" si="22"/>
        <v>6</v>
      </c>
      <c r="BM112">
        <f t="shared" si="22"/>
        <v>4</v>
      </c>
      <c r="BN112" s="33" t="s">
        <v>668</v>
      </c>
      <c r="BO112" s="1"/>
    </row>
    <row r="113" spans="1:67" x14ac:dyDescent="0.3">
      <c r="A113" s="30">
        <v>122</v>
      </c>
      <c r="B113" s="67"/>
      <c r="C113" s="2">
        <v>1</v>
      </c>
      <c r="D113">
        <v>2</v>
      </c>
      <c r="E113">
        <v>4</v>
      </c>
      <c r="F113">
        <v>5</v>
      </c>
      <c r="G113">
        <v>1</v>
      </c>
      <c r="H113">
        <v>5</v>
      </c>
      <c r="I113">
        <v>2</v>
      </c>
      <c r="J113" s="2">
        <f t="shared" si="38"/>
        <v>19</v>
      </c>
      <c r="K113" s="3">
        <f t="shared" si="23"/>
        <v>3.1669999999999998</v>
      </c>
      <c r="L113" s="2">
        <v>1</v>
      </c>
      <c r="M113">
        <v>2</v>
      </c>
      <c r="N113">
        <v>4</v>
      </c>
      <c r="O113">
        <v>5</v>
      </c>
      <c r="P113">
        <v>2</v>
      </c>
      <c r="Q113">
        <v>5</v>
      </c>
      <c r="R113">
        <v>2</v>
      </c>
      <c r="S113" s="2">
        <f t="shared" si="24"/>
        <v>20</v>
      </c>
      <c r="T113" s="3">
        <f t="shared" si="25"/>
        <v>3.3330000000000002</v>
      </c>
      <c r="U113" s="2">
        <v>1</v>
      </c>
      <c r="V113">
        <v>3</v>
      </c>
      <c r="W113">
        <v>2</v>
      </c>
      <c r="X113">
        <v>2</v>
      </c>
      <c r="Y113">
        <v>4</v>
      </c>
      <c r="Z113">
        <v>2</v>
      </c>
      <c r="AA113">
        <v>4</v>
      </c>
      <c r="AB113" s="2">
        <f t="shared" si="26"/>
        <v>17</v>
      </c>
      <c r="AC113" s="3">
        <f t="shared" si="27"/>
        <v>2.8330000000000002</v>
      </c>
      <c r="AD113" s="2">
        <v>1</v>
      </c>
      <c r="AE113">
        <v>4</v>
      </c>
      <c r="AF113">
        <v>5</v>
      </c>
      <c r="AG113">
        <v>5</v>
      </c>
      <c r="AH113">
        <v>4</v>
      </c>
      <c r="AI113">
        <v>5</v>
      </c>
      <c r="AJ113">
        <v>4</v>
      </c>
      <c r="AK113" s="2">
        <f t="shared" si="36"/>
        <v>27</v>
      </c>
      <c r="AL113" s="3">
        <f t="shared" si="37"/>
        <v>4.5</v>
      </c>
      <c r="AM113" s="2">
        <v>1</v>
      </c>
      <c r="AN113">
        <v>2</v>
      </c>
      <c r="AO113" s="37">
        <f>LOOKUP(AN113,{1,2,3,4,5},{5,4,3,2,1})</f>
        <v>4</v>
      </c>
      <c r="AP113">
        <v>2</v>
      </c>
      <c r="AQ113" s="37">
        <f>LOOKUP(AP113,{1,2,3,4,5},{5,4,3,2,1})</f>
        <v>4</v>
      </c>
      <c r="AR113">
        <v>1</v>
      </c>
      <c r="AS113" s="37">
        <f>LOOKUP(AR113,{1,2,3,4,5},{5,4,3,2,1})</f>
        <v>5</v>
      </c>
      <c r="AT113">
        <v>3</v>
      </c>
      <c r="AU113" s="37">
        <f>LOOKUP(AT113,{1,2,3,4,5},{5,4,3,2,1})</f>
        <v>3</v>
      </c>
      <c r="AV113">
        <v>2</v>
      </c>
      <c r="AW113" s="37">
        <f>LOOKUP(AV113,{1,2,3,4,5},{5,4,3,2,1})</f>
        <v>4</v>
      </c>
      <c r="AX113">
        <v>2</v>
      </c>
      <c r="AY113" s="37">
        <f>LOOKUP(AX113,{1,2,3,4,5},{5,4,3,2,1})</f>
        <v>4</v>
      </c>
      <c r="AZ113" s="2">
        <f t="shared" si="29"/>
        <v>12</v>
      </c>
      <c r="BA113" s="3">
        <f t="shared" si="28"/>
        <v>2</v>
      </c>
      <c r="BB113" s="1"/>
      <c r="BC113" s="2">
        <f t="shared" si="30"/>
        <v>8</v>
      </c>
      <c r="BD113">
        <f t="shared" si="31"/>
        <v>12</v>
      </c>
      <c r="BE113">
        <f t="shared" si="32"/>
        <v>15</v>
      </c>
      <c r="BF113">
        <f t="shared" si="33"/>
        <v>6</v>
      </c>
      <c r="BG113">
        <f t="shared" si="34"/>
        <v>14</v>
      </c>
      <c r="BH113">
        <f t="shared" si="35"/>
        <v>8</v>
      </c>
      <c r="BI113" s="2">
        <f t="shared" si="22"/>
        <v>7</v>
      </c>
      <c r="BJ113">
        <f t="shared" si="22"/>
        <v>7</v>
      </c>
      <c r="BK113">
        <f t="shared" si="22"/>
        <v>7</v>
      </c>
      <c r="BL113">
        <f t="shared" si="22"/>
        <v>8</v>
      </c>
      <c r="BM113">
        <f t="shared" si="22"/>
        <v>7</v>
      </c>
      <c r="BN113" s="3">
        <f t="shared" si="21"/>
        <v>8</v>
      </c>
      <c r="BO113" s="1"/>
    </row>
    <row r="114" spans="1:67" x14ac:dyDescent="0.3">
      <c r="A114" s="30">
        <v>123</v>
      </c>
      <c r="B114" s="67"/>
      <c r="C114" s="2">
        <v>1</v>
      </c>
      <c r="D114">
        <v>2</v>
      </c>
      <c r="E114">
        <v>4</v>
      </c>
      <c r="F114">
        <v>3</v>
      </c>
      <c r="G114">
        <v>1</v>
      </c>
      <c r="H114">
        <v>4</v>
      </c>
      <c r="I114">
        <v>3</v>
      </c>
      <c r="J114" s="2">
        <f t="shared" si="38"/>
        <v>17</v>
      </c>
      <c r="K114" s="3">
        <f t="shared" si="23"/>
        <v>2.8330000000000002</v>
      </c>
      <c r="L114" s="2">
        <v>1</v>
      </c>
      <c r="M114">
        <v>2</v>
      </c>
      <c r="N114">
        <v>5</v>
      </c>
      <c r="O114">
        <v>4</v>
      </c>
      <c r="P114">
        <v>2</v>
      </c>
      <c r="Q114">
        <v>5</v>
      </c>
      <c r="R114">
        <v>4</v>
      </c>
      <c r="S114" s="2">
        <f t="shared" si="24"/>
        <v>22</v>
      </c>
      <c r="T114" s="3">
        <f t="shared" si="25"/>
        <v>3.6669999999999998</v>
      </c>
      <c r="U114" s="2">
        <v>1</v>
      </c>
      <c r="V114">
        <v>5</v>
      </c>
      <c r="W114">
        <v>2</v>
      </c>
      <c r="X114">
        <v>2</v>
      </c>
      <c r="Y114">
        <v>5</v>
      </c>
      <c r="Z114">
        <v>2</v>
      </c>
      <c r="AA114">
        <v>3</v>
      </c>
      <c r="AB114" s="2">
        <f t="shared" si="26"/>
        <v>19</v>
      </c>
      <c r="AC114" s="3">
        <f t="shared" si="27"/>
        <v>3.1669999999999998</v>
      </c>
      <c r="AD114" s="2">
        <v>1</v>
      </c>
      <c r="AE114">
        <v>5</v>
      </c>
      <c r="AF114">
        <v>5</v>
      </c>
      <c r="AG114">
        <v>5</v>
      </c>
      <c r="AH114">
        <v>5</v>
      </c>
      <c r="AI114">
        <v>5</v>
      </c>
      <c r="AJ114">
        <v>5</v>
      </c>
      <c r="AK114" s="2">
        <f t="shared" si="36"/>
        <v>30</v>
      </c>
      <c r="AL114" s="3">
        <f t="shared" si="37"/>
        <v>5</v>
      </c>
      <c r="AM114" s="2">
        <v>1</v>
      </c>
      <c r="AN114">
        <v>5</v>
      </c>
      <c r="AO114" s="37">
        <f>LOOKUP(AN114,{1,2,3,4,5},{5,4,3,2,1})</f>
        <v>1</v>
      </c>
      <c r="AP114">
        <v>3</v>
      </c>
      <c r="AQ114" s="37">
        <f>LOOKUP(AP114,{1,2,3,4,5},{5,4,3,2,1})</f>
        <v>3</v>
      </c>
      <c r="AR114">
        <v>4</v>
      </c>
      <c r="AS114" s="37">
        <f>LOOKUP(AR114,{1,2,3,4,5},{5,4,3,2,1})</f>
        <v>2</v>
      </c>
      <c r="AT114">
        <v>5</v>
      </c>
      <c r="AU114" s="37">
        <f>LOOKUP(AT114,{1,2,3,4,5},{5,4,3,2,1})</f>
        <v>1</v>
      </c>
      <c r="AV114">
        <v>2</v>
      </c>
      <c r="AW114" s="37">
        <f>LOOKUP(AV114,{1,2,3,4,5},{5,4,3,2,1})</f>
        <v>4</v>
      </c>
      <c r="AX114">
        <v>5</v>
      </c>
      <c r="AY114" s="37">
        <f>LOOKUP(AX114,{1,2,3,4,5},{5,4,3,2,1})</f>
        <v>1</v>
      </c>
      <c r="AZ114" s="2">
        <f t="shared" si="29"/>
        <v>24</v>
      </c>
      <c r="BA114" s="3">
        <f t="shared" si="28"/>
        <v>4</v>
      </c>
      <c r="BB114" s="1"/>
      <c r="BC114" s="2">
        <f t="shared" si="30"/>
        <v>5</v>
      </c>
      <c r="BD114">
        <f t="shared" si="31"/>
        <v>12</v>
      </c>
      <c r="BE114">
        <f t="shared" si="32"/>
        <v>9</v>
      </c>
      <c r="BF114">
        <f t="shared" si="33"/>
        <v>4</v>
      </c>
      <c r="BG114">
        <f t="shared" si="34"/>
        <v>13</v>
      </c>
      <c r="BH114">
        <f t="shared" si="35"/>
        <v>8</v>
      </c>
      <c r="BI114" s="2">
        <f t="shared" si="22"/>
        <v>10</v>
      </c>
      <c r="BJ114">
        <f t="shared" si="22"/>
        <v>7</v>
      </c>
      <c r="BK114">
        <f t="shared" si="22"/>
        <v>7</v>
      </c>
      <c r="BL114">
        <f t="shared" si="22"/>
        <v>10</v>
      </c>
      <c r="BM114">
        <f t="shared" si="22"/>
        <v>7</v>
      </c>
      <c r="BN114" s="3">
        <f t="shared" si="21"/>
        <v>8</v>
      </c>
      <c r="BO114" s="1"/>
    </row>
    <row r="115" spans="1:67" x14ac:dyDescent="0.3">
      <c r="A115" s="30">
        <v>124</v>
      </c>
      <c r="B115" s="67"/>
      <c r="C115" s="2">
        <v>1</v>
      </c>
      <c r="D115">
        <v>2</v>
      </c>
      <c r="E115">
        <v>3</v>
      </c>
      <c r="F115">
        <v>3</v>
      </c>
      <c r="G115">
        <v>1</v>
      </c>
      <c r="H115">
        <v>5</v>
      </c>
      <c r="I115">
        <v>3</v>
      </c>
      <c r="J115" s="2">
        <f t="shared" si="38"/>
        <v>17</v>
      </c>
      <c r="K115" s="3">
        <f t="shared" si="23"/>
        <v>2.8330000000000002</v>
      </c>
      <c r="L115" s="2">
        <v>1</v>
      </c>
      <c r="M115">
        <v>2</v>
      </c>
      <c r="N115">
        <v>4</v>
      </c>
      <c r="O115">
        <v>3</v>
      </c>
      <c r="P115">
        <v>1</v>
      </c>
      <c r="Q115">
        <v>5</v>
      </c>
      <c r="R115">
        <v>4</v>
      </c>
      <c r="S115" s="2">
        <f t="shared" si="24"/>
        <v>19</v>
      </c>
      <c r="T115" s="3">
        <f t="shared" si="25"/>
        <v>3.1669999999999998</v>
      </c>
      <c r="U115" s="2">
        <v>1</v>
      </c>
      <c r="V115">
        <v>3</v>
      </c>
      <c r="W115">
        <v>4</v>
      </c>
      <c r="X115">
        <v>3</v>
      </c>
      <c r="Y115">
        <v>3</v>
      </c>
      <c r="Z115">
        <v>1</v>
      </c>
      <c r="AA115">
        <v>3</v>
      </c>
      <c r="AB115" s="2">
        <f t="shared" si="26"/>
        <v>17</v>
      </c>
      <c r="AC115" s="3">
        <f t="shared" si="27"/>
        <v>2.8330000000000002</v>
      </c>
      <c r="AD115" s="2">
        <v>1</v>
      </c>
      <c r="AE115">
        <v>4</v>
      </c>
      <c r="AF115">
        <v>4</v>
      </c>
      <c r="AG115">
        <v>5</v>
      </c>
      <c r="AH115">
        <v>3</v>
      </c>
      <c r="AI115">
        <v>5</v>
      </c>
      <c r="AJ115">
        <v>4</v>
      </c>
      <c r="AK115" s="2">
        <f t="shared" si="36"/>
        <v>25</v>
      </c>
      <c r="AL115" s="3">
        <f t="shared" si="37"/>
        <v>4.1669999999999998</v>
      </c>
      <c r="AM115" s="2">
        <v>1</v>
      </c>
      <c r="AN115">
        <v>4</v>
      </c>
      <c r="AO115" s="37">
        <f>LOOKUP(AN115,{1,2,3,4,5},{5,4,3,2,1})</f>
        <v>2</v>
      </c>
      <c r="AP115">
        <v>3</v>
      </c>
      <c r="AQ115" s="37">
        <f>LOOKUP(AP115,{1,2,3,4,5},{5,4,3,2,1})</f>
        <v>3</v>
      </c>
      <c r="AR115">
        <v>3</v>
      </c>
      <c r="AS115" s="37">
        <f>LOOKUP(AR115,{1,2,3,4,5},{5,4,3,2,1})</f>
        <v>3</v>
      </c>
      <c r="AT115">
        <v>5</v>
      </c>
      <c r="AU115" s="37">
        <f>LOOKUP(AT115,{1,2,3,4,5},{5,4,3,2,1})</f>
        <v>1</v>
      </c>
      <c r="AV115">
        <v>1</v>
      </c>
      <c r="AW115" s="37">
        <f>LOOKUP(AV115,{1,2,3,4,5},{5,4,3,2,1})</f>
        <v>5</v>
      </c>
      <c r="AX115">
        <v>4</v>
      </c>
      <c r="AY115" s="37">
        <f>LOOKUP(AX115,{1,2,3,4,5},{5,4,3,2,1})</f>
        <v>2</v>
      </c>
      <c r="AZ115" s="2">
        <f t="shared" si="29"/>
        <v>20</v>
      </c>
      <c r="BA115" s="3">
        <f t="shared" si="28"/>
        <v>3.3330000000000002</v>
      </c>
      <c r="BB115" s="1"/>
      <c r="BC115" s="2">
        <f t="shared" si="30"/>
        <v>6</v>
      </c>
      <c r="BD115">
        <f t="shared" si="31"/>
        <v>10</v>
      </c>
      <c r="BE115">
        <f t="shared" si="32"/>
        <v>9</v>
      </c>
      <c r="BF115">
        <f t="shared" si="33"/>
        <v>3</v>
      </c>
      <c r="BG115">
        <f t="shared" si="34"/>
        <v>15</v>
      </c>
      <c r="BH115">
        <f t="shared" si="35"/>
        <v>9</v>
      </c>
      <c r="BI115" s="2">
        <f t="shared" si="22"/>
        <v>7</v>
      </c>
      <c r="BJ115">
        <f t="shared" si="22"/>
        <v>8</v>
      </c>
      <c r="BK115">
        <f t="shared" si="22"/>
        <v>8</v>
      </c>
      <c r="BL115">
        <f t="shared" si="22"/>
        <v>6</v>
      </c>
      <c r="BM115">
        <f t="shared" si="22"/>
        <v>6</v>
      </c>
      <c r="BN115" s="3">
        <f t="shared" si="21"/>
        <v>7</v>
      </c>
      <c r="BO115" s="1"/>
    </row>
    <row r="116" spans="1:67" x14ac:dyDescent="0.3">
      <c r="A116" s="30">
        <v>125</v>
      </c>
      <c r="B116" s="67"/>
      <c r="C116" s="2">
        <v>1</v>
      </c>
      <c r="D116">
        <v>2</v>
      </c>
      <c r="E116">
        <v>4</v>
      </c>
      <c r="F116">
        <v>4</v>
      </c>
      <c r="G116">
        <v>2</v>
      </c>
      <c r="H116">
        <v>5</v>
      </c>
      <c r="I116">
        <v>1</v>
      </c>
      <c r="J116" s="2">
        <f t="shared" si="38"/>
        <v>18</v>
      </c>
      <c r="K116" s="3">
        <f t="shared" si="23"/>
        <v>3</v>
      </c>
      <c r="L116" s="2">
        <v>1</v>
      </c>
      <c r="M116">
        <v>2</v>
      </c>
      <c r="N116">
        <v>5</v>
      </c>
      <c r="O116">
        <v>5</v>
      </c>
      <c r="P116">
        <v>3</v>
      </c>
      <c r="Q116">
        <v>5</v>
      </c>
      <c r="R116">
        <v>1</v>
      </c>
      <c r="S116" s="2">
        <f t="shared" si="24"/>
        <v>21</v>
      </c>
      <c r="T116" s="3">
        <f t="shared" si="25"/>
        <v>3.5</v>
      </c>
      <c r="U116" s="2">
        <v>1</v>
      </c>
      <c r="V116">
        <v>2</v>
      </c>
      <c r="W116">
        <v>4</v>
      </c>
      <c r="X116">
        <v>4</v>
      </c>
      <c r="Y116">
        <v>4</v>
      </c>
      <c r="Z116">
        <v>1</v>
      </c>
      <c r="AA116">
        <v>4</v>
      </c>
      <c r="AB116" s="2">
        <f t="shared" si="26"/>
        <v>19</v>
      </c>
      <c r="AC116" s="3">
        <f t="shared" si="27"/>
        <v>3.1669999999999998</v>
      </c>
      <c r="AD116" s="2">
        <v>1</v>
      </c>
      <c r="AE116">
        <v>4</v>
      </c>
      <c r="AF116">
        <v>5</v>
      </c>
      <c r="AG116">
        <v>5</v>
      </c>
      <c r="AH116">
        <v>4</v>
      </c>
      <c r="AI116">
        <v>5</v>
      </c>
      <c r="AJ116">
        <v>4</v>
      </c>
      <c r="AK116" s="2">
        <f t="shared" si="36"/>
        <v>27</v>
      </c>
      <c r="AL116" s="3">
        <f t="shared" si="37"/>
        <v>4.5</v>
      </c>
      <c r="AM116" s="2">
        <v>1</v>
      </c>
      <c r="AN116">
        <v>4</v>
      </c>
      <c r="AO116" s="37">
        <f>LOOKUP(AN116,{1,2,3,4,5},{5,4,3,2,1})</f>
        <v>2</v>
      </c>
      <c r="AP116">
        <v>2</v>
      </c>
      <c r="AQ116" s="37">
        <f>LOOKUP(AP116,{1,2,3,4,5},{5,4,3,2,1})</f>
        <v>4</v>
      </c>
      <c r="AR116">
        <v>2</v>
      </c>
      <c r="AS116" s="37">
        <f>LOOKUP(AR116,{1,2,3,4,5},{5,4,3,2,1})</f>
        <v>4</v>
      </c>
      <c r="AT116">
        <v>4</v>
      </c>
      <c r="AU116" s="37">
        <f>LOOKUP(AT116,{1,2,3,4,5},{5,4,3,2,1})</f>
        <v>2</v>
      </c>
      <c r="AV116">
        <v>2</v>
      </c>
      <c r="AW116" s="37">
        <f>LOOKUP(AV116,{1,2,3,4,5},{5,4,3,2,1})</f>
        <v>4</v>
      </c>
      <c r="AX116">
        <v>4</v>
      </c>
      <c r="AY116" s="37">
        <f>LOOKUP(AX116,{1,2,3,4,5},{5,4,3,2,1})</f>
        <v>2</v>
      </c>
      <c r="AZ116" s="2">
        <f t="shared" si="29"/>
        <v>18</v>
      </c>
      <c r="BA116" s="3">
        <f t="shared" si="28"/>
        <v>3</v>
      </c>
      <c r="BB116" s="1"/>
      <c r="BC116" s="2">
        <f t="shared" si="30"/>
        <v>6</v>
      </c>
      <c r="BD116">
        <f t="shared" si="31"/>
        <v>13</v>
      </c>
      <c r="BE116">
        <f t="shared" si="32"/>
        <v>13</v>
      </c>
      <c r="BF116">
        <f t="shared" si="33"/>
        <v>7</v>
      </c>
      <c r="BG116">
        <f t="shared" si="34"/>
        <v>14</v>
      </c>
      <c r="BH116">
        <f t="shared" si="35"/>
        <v>4</v>
      </c>
      <c r="BI116" s="2">
        <f t="shared" si="22"/>
        <v>6</v>
      </c>
      <c r="BJ116">
        <f t="shared" si="22"/>
        <v>9</v>
      </c>
      <c r="BK116">
        <f t="shared" si="22"/>
        <v>9</v>
      </c>
      <c r="BL116">
        <f t="shared" si="22"/>
        <v>8</v>
      </c>
      <c r="BM116">
        <f t="shared" si="22"/>
        <v>6</v>
      </c>
      <c r="BN116" s="3">
        <f t="shared" si="21"/>
        <v>8</v>
      </c>
      <c r="BO116" s="1"/>
    </row>
    <row r="117" spans="1:67" x14ac:dyDescent="0.3">
      <c r="A117" s="30">
        <v>126</v>
      </c>
      <c r="B117" s="67"/>
      <c r="C117" s="2">
        <v>1</v>
      </c>
      <c r="D117">
        <v>2</v>
      </c>
      <c r="E117">
        <v>4</v>
      </c>
      <c r="F117">
        <v>5</v>
      </c>
      <c r="G117">
        <v>1</v>
      </c>
      <c r="H117">
        <v>5</v>
      </c>
      <c r="I117">
        <v>3</v>
      </c>
      <c r="J117" s="2">
        <f t="shared" si="38"/>
        <v>20</v>
      </c>
      <c r="K117" s="3">
        <f t="shared" si="23"/>
        <v>3.3330000000000002</v>
      </c>
      <c r="L117" s="2">
        <v>1</v>
      </c>
      <c r="M117">
        <v>1</v>
      </c>
      <c r="N117">
        <v>3</v>
      </c>
      <c r="O117">
        <v>5</v>
      </c>
      <c r="P117">
        <v>4</v>
      </c>
      <c r="Q117">
        <v>5</v>
      </c>
      <c r="R117">
        <v>2</v>
      </c>
      <c r="S117" s="2">
        <f t="shared" si="24"/>
        <v>20</v>
      </c>
      <c r="T117" s="3">
        <f t="shared" si="25"/>
        <v>3.3330000000000002</v>
      </c>
      <c r="U117" s="2">
        <v>1</v>
      </c>
      <c r="V117">
        <v>5</v>
      </c>
      <c r="W117">
        <v>3</v>
      </c>
      <c r="X117">
        <v>2</v>
      </c>
      <c r="Y117">
        <v>5</v>
      </c>
      <c r="Z117">
        <v>1</v>
      </c>
      <c r="AA117">
        <v>4</v>
      </c>
      <c r="AB117" s="2">
        <f t="shared" si="26"/>
        <v>20</v>
      </c>
      <c r="AC117" s="3">
        <f t="shared" si="27"/>
        <v>3.3330000000000002</v>
      </c>
      <c r="AD117" s="2">
        <v>1</v>
      </c>
      <c r="AE117">
        <v>5</v>
      </c>
      <c r="AF117">
        <v>5</v>
      </c>
      <c r="AG117">
        <v>4</v>
      </c>
      <c r="AH117">
        <v>5</v>
      </c>
      <c r="AI117">
        <v>4</v>
      </c>
      <c r="AJ117">
        <v>5</v>
      </c>
      <c r="AK117" s="2">
        <f t="shared" si="36"/>
        <v>28</v>
      </c>
      <c r="AL117" s="3">
        <f t="shared" si="37"/>
        <v>4.6669999999999998</v>
      </c>
      <c r="AM117" s="2">
        <v>1</v>
      </c>
      <c r="AN117">
        <v>4</v>
      </c>
      <c r="AO117" s="37">
        <f>LOOKUP(AN117,{1,2,3,4,5},{5,4,3,2,1})</f>
        <v>2</v>
      </c>
      <c r="AP117">
        <v>4</v>
      </c>
      <c r="AQ117" s="37">
        <f>LOOKUP(AP117,{1,2,3,4,5},{5,4,3,2,1})</f>
        <v>2</v>
      </c>
      <c r="AR117">
        <v>2</v>
      </c>
      <c r="AS117" s="37">
        <f>LOOKUP(AR117,{1,2,3,4,5},{5,4,3,2,1})</f>
        <v>4</v>
      </c>
      <c r="AT117">
        <v>4</v>
      </c>
      <c r="AU117" s="37">
        <f>LOOKUP(AT117,{1,2,3,4,5},{5,4,3,2,1})</f>
        <v>2</v>
      </c>
      <c r="AV117">
        <v>2</v>
      </c>
      <c r="AW117" s="37">
        <f>LOOKUP(AV117,{1,2,3,4,5},{5,4,3,2,1})</f>
        <v>4</v>
      </c>
      <c r="AX117">
        <v>4</v>
      </c>
      <c r="AY117" s="37">
        <f>LOOKUP(AX117,{1,2,3,4,5},{5,4,3,2,1})</f>
        <v>2</v>
      </c>
      <c r="AZ117" s="2">
        <f t="shared" si="29"/>
        <v>20</v>
      </c>
      <c r="BA117" s="3">
        <f t="shared" si="28"/>
        <v>3.3330000000000002</v>
      </c>
      <c r="BB117" s="1"/>
      <c r="BC117" s="2">
        <f t="shared" si="30"/>
        <v>5</v>
      </c>
      <c r="BD117">
        <f t="shared" si="31"/>
        <v>9</v>
      </c>
      <c r="BE117">
        <f t="shared" si="32"/>
        <v>14</v>
      </c>
      <c r="BF117">
        <f t="shared" si="33"/>
        <v>7</v>
      </c>
      <c r="BG117">
        <f t="shared" si="34"/>
        <v>14</v>
      </c>
      <c r="BH117">
        <f t="shared" si="35"/>
        <v>7</v>
      </c>
      <c r="BI117" s="2">
        <f t="shared" si="22"/>
        <v>10</v>
      </c>
      <c r="BJ117">
        <f t="shared" si="22"/>
        <v>8</v>
      </c>
      <c r="BK117">
        <f t="shared" si="22"/>
        <v>6</v>
      </c>
      <c r="BL117">
        <f t="shared" si="22"/>
        <v>10</v>
      </c>
      <c r="BM117">
        <f t="shared" si="22"/>
        <v>5</v>
      </c>
      <c r="BN117" s="3">
        <f t="shared" si="21"/>
        <v>9</v>
      </c>
      <c r="BO117" s="1"/>
    </row>
    <row r="118" spans="1:67" x14ac:dyDescent="0.3">
      <c r="A118" s="30">
        <v>127</v>
      </c>
      <c r="B118" s="67"/>
      <c r="C118" s="2">
        <v>1</v>
      </c>
      <c r="D118">
        <v>4</v>
      </c>
      <c r="E118">
        <v>4</v>
      </c>
      <c r="F118">
        <v>4</v>
      </c>
      <c r="G118">
        <v>3</v>
      </c>
      <c r="H118">
        <v>4</v>
      </c>
      <c r="I118">
        <v>3</v>
      </c>
      <c r="J118" s="2">
        <f t="shared" si="38"/>
        <v>22</v>
      </c>
      <c r="K118" s="3">
        <f t="shared" si="23"/>
        <v>3.6669999999999998</v>
      </c>
      <c r="L118" s="2">
        <v>1</v>
      </c>
      <c r="M118">
        <v>4</v>
      </c>
      <c r="N118">
        <v>4</v>
      </c>
      <c r="O118">
        <v>4</v>
      </c>
      <c r="P118">
        <v>3</v>
      </c>
      <c r="Q118">
        <v>5</v>
      </c>
      <c r="R118">
        <v>3</v>
      </c>
      <c r="S118" s="2">
        <f t="shared" si="24"/>
        <v>23</v>
      </c>
      <c r="T118" s="3">
        <f t="shared" si="25"/>
        <v>3.8330000000000002</v>
      </c>
      <c r="U118" s="32">
        <v>1</v>
      </c>
      <c r="V118" s="31">
        <v>2</v>
      </c>
      <c r="W118" s="31">
        <v>2</v>
      </c>
      <c r="X118" s="31">
        <v>2</v>
      </c>
      <c r="Y118" s="31">
        <v>2</v>
      </c>
      <c r="Z118" s="31">
        <v>2</v>
      </c>
      <c r="AA118" s="31" t="s">
        <v>668</v>
      </c>
      <c r="AB118" s="32">
        <f t="shared" si="26"/>
        <v>10</v>
      </c>
      <c r="AC118" s="33">
        <f t="shared" si="27"/>
        <v>1.667</v>
      </c>
      <c r="AD118" s="2">
        <v>1</v>
      </c>
      <c r="AE118">
        <v>4</v>
      </c>
      <c r="AF118">
        <v>5</v>
      </c>
      <c r="AG118">
        <v>5</v>
      </c>
      <c r="AH118">
        <v>5</v>
      </c>
      <c r="AI118">
        <v>4</v>
      </c>
      <c r="AJ118">
        <v>5</v>
      </c>
      <c r="AK118" s="2">
        <f t="shared" si="36"/>
        <v>28</v>
      </c>
      <c r="AL118" s="3">
        <f t="shared" si="37"/>
        <v>4.6669999999999998</v>
      </c>
      <c r="AM118" s="32">
        <v>1</v>
      </c>
      <c r="AN118" s="31">
        <v>5</v>
      </c>
      <c r="AO118" s="31">
        <f>LOOKUP(AN118,{1,2,3,4,5},{5,4,3,2,1})</f>
        <v>1</v>
      </c>
      <c r="AP118" s="31">
        <v>4</v>
      </c>
      <c r="AQ118" s="31">
        <f>LOOKUP(AP118,{1,2,3,4,5},{5,4,3,2,1})</f>
        <v>2</v>
      </c>
      <c r="AR118" s="31">
        <v>4</v>
      </c>
      <c r="AS118" s="31">
        <f>LOOKUP(AR118,{1,2,3,4,5},{5,4,3,2,1})</f>
        <v>2</v>
      </c>
      <c r="AT118" s="31">
        <v>5</v>
      </c>
      <c r="AU118" s="31">
        <f>LOOKUP(AT118,{1,2,3,4,5},{5,4,3,2,1})</f>
        <v>1</v>
      </c>
      <c r="AV118" s="31">
        <v>3</v>
      </c>
      <c r="AW118" s="31">
        <f>LOOKUP(AV118,{1,2,3,4,5},{5,4,3,2,1})</f>
        <v>3</v>
      </c>
      <c r="AX118" s="31">
        <v>5</v>
      </c>
      <c r="AY118" s="31">
        <f>LOOKUP(AX118,{1,2,3,4,5},{5,4,3,2,1})</f>
        <v>1</v>
      </c>
      <c r="AZ118" s="32">
        <f t="shared" si="29"/>
        <v>26</v>
      </c>
      <c r="BA118" s="33">
        <f t="shared" si="28"/>
        <v>4.3330000000000002</v>
      </c>
      <c r="BB118" s="1"/>
      <c r="BC118" s="2">
        <f t="shared" si="30"/>
        <v>9</v>
      </c>
      <c r="BD118">
        <f t="shared" si="31"/>
        <v>10</v>
      </c>
      <c r="BE118">
        <f t="shared" si="32"/>
        <v>10</v>
      </c>
      <c r="BF118">
        <f t="shared" si="33"/>
        <v>7</v>
      </c>
      <c r="BG118">
        <f t="shared" si="34"/>
        <v>12</v>
      </c>
      <c r="BH118">
        <f t="shared" si="35"/>
        <v>7</v>
      </c>
      <c r="BI118" s="2">
        <f t="shared" si="22"/>
        <v>6</v>
      </c>
      <c r="BJ118">
        <f t="shared" si="22"/>
        <v>7</v>
      </c>
      <c r="BK118">
        <f t="shared" si="22"/>
        <v>7</v>
      </c>
      <c r="BL118">
        <f t="shared" si="22"/>
        <v>7</v>
      </c>
      <c r="BM118">
        <f t="shared" si="22"/>
        <v>6</v>
      </c>
      <c r="BN118" s="33" t="s">
        <v>668</v>
      </c>
      <c r="BO118" s="1"/>
    </row>
    <row r="119" spans="1:67" x14ac:dyDescent="0.3">
      <c r="A119" s="30">
        <v>128</v>
      </c>
      <c r="B119" s="67"/>
      <c r="C119" s="2">
        <v>1</v>
      </c>
      <c r="D119">
        <v>3</v>
      </c>
      <c r="E119">
        <v>4</v>
      </c>
      <c r="F119">
        <v>5</v>
      </c>
      <c r="G119">
        <v>4</v>
      </c>
      <c r="H119">
        <v>5</v>
      </c>
      <c r="I119">
        <v>4</v>
      </c>
      <c r="J119" s="2">
        <f t="shared" si="38"/>
        <v>25</v>
      </c>
      <c r="K119" s="3">
        <f t="shared" si="23"/>
        <v>4.1669999999999998</v>
      </c>
      <c r="L119" s="2">
        <v>1</v>
      </c>
      <c r="M119">
        <v>3</v>
      </c>
      <c r="N119">
        <v>5</v>
      </c>
      <c r="O119">
        <v>5</v>
      </c>
      <c r="P119">
        <v>3</v>
      </c>
      <c r="Q119">
        <v>5</v>
      </c>
      <c r="R119">
        <v>4</v>
      </c>
      <c r="S119" s="2">
        <f t="shared" si="24"/>
        <v>25</v>
      </c>
      <c r="T119" s="3">
        <f t="shared" si="25"/>
        <v>4.1669999999999998</v>
      </c>
      <c r="U119" s="2">
        <v>1</v>
      </c>
      <c r="V119">
        <v>5</v>
      </c>
      <c r="W119">
        <v>3</v>
      </c>
      <c r="X119">
        <v>1</v>
      </c>
      <c r="Y119">
        <v>4</v>
      </c>
      <c r="Z119">
        <v>1</v>
      </c>
      <c r="AA119">
        <v>3</v>
      </c>
      <c r="AB119" s="2">
        <f t="shared" si="26"/>
        <v>17</v>
      </c>
      <c r="AC119" s="3">
        <f t="shared" si="27"/>
        <v>2.8330000000000002</v>
      </c>
      <c r="AD119" s="2">
        <v>1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5</v>
      </c>
      <c r="AK119" s="2">
        <f t="shared" si="36"/>
        <v>30</v>
      </c>
      <c r="AL119" s="3">
        <f t="shared" si="37"/>
        <v>5</v>
      </c>
      <c r="AM119" s="2">
        <v>1</v>
      </c>
      <c r="AN119">
        <v>2</v>
      </c>
      <c r="AO119" s="37">
        <f>LOOKUP(AN119,{1,2,3,4,5},{5,4,3,2,1})</f>
        <v>4</v>
      </c>
      <c r="AP119">
        <v>1</v>
      </c>
      <c r="AQ119" s="37">
        <f>LOOKUP(AP119,{1,2,3,4,5},{5,4,3,2,1})</f>
        <v>5</v>
      </c>
      <c r="AR119">
        <v>1</v>
      </c>
      <c r="AS119" s="37">
        <f>LOOKUP(AR119,{1,2,3,4,5},{5,4,3,2,1})</f>
        <v>5</v>
      </c>
      <c r="AT119">
        <v>2</v>
      </c>
      <c r="AU119" s="37">
        <f>LOOKUP(AT119,{1,2,3,4,5},{5,4,3,2,1})</f>
        <v>4</v>
      </c>
      <c r="AV119">
        <v>1</v>
      </c>
      <c r="AW119" s="37">
        <f>LOOKUP(AV119,{1,2,3,4,5},{5,4,3,2,1})</f>
        <v>5</v>
      </c>
      <c r="AX119">
        <v>2</v>
      </c>
      <c r="AY119" s="37">
        <f>LOOKUP(AX119,{1,2,3,4,5},{5,4,3,2,1})</f>
        <v>4</v>
      </c>
      <c r="AZ119" s="2">
        <f t="shared" si="29"/>
        <v>9</v>
      </c>
      <c r="BA119" s="3">
        <f t="shared" si="28"/>
        <v>1.5</v>
      </c>
      <c r="BB119" s="1"/>
      <c r="BC119" s="2">
        <f t="shared" si="30"/>
        <v>10</v>
      </c>
      <c r="BD119">
        <f t="shared" si="31"/>
        <v>14</v>
      </c>
      <c r="BE119">
        <f t="shared" si="32"/>
        <v>15</v>
      </c>
      <c r="BF119">
        <f t="shared" si="33"/>
        <v>11</v>
      </c>
      <c r="BG119">
        <f t="shared" si="34"/>
        <v>15</v>
      </c>
      <c r="BH119">
        <f t="shared" si="35"/>
        <v>12</v>
      </c>
      <c r="BI119" s="2">
        <f t="shared" si="22"/>
        <v>10</v>
      </c>
      <c r="BJ119">
        <f t="shared" si="22"/>
        <v>8</v>
      </c>
      <c r="BK119">
        <f t="shared" si="22"/>
        <v>6</v>
      </c>
      <c r="BL119">
        <f t="shared" ref="BI119:BN161" si="39">(Y119+AH119)</f>
        <v>9</v>
      </c>
      <c r="BM119">
        <f t="shared" si="39"/>
        <v>6</v>
      </c>
      <c r="BN119" s="3">
        <f t="shared" si="39"/>
        <v>8</v>
      </c>
      <c r="BO119" s="1"/>
    </row>
    <row r="120" spans="1:67" x14ac:dyDescent="0.3">
      <c r="A120" s="30">
        <v>130</v>
      </c>
      <c r="B120" s="67"/>
      <c r="C120" s="2">
        <v>1</v>
      </c>
      <c r="D120">
        <v>1</v>
      </c>
      <c r="E120">
        <v>2</v>
      </c>
      <c r="F120">
        <v>3</v>
      </c>
      <c r="G120">
        <v>1</v>
      </c>
      <c r="H120">
        <v>3</v>
      </c>
      <c r="I120">
        <v>2</v>
      </c>
      <c r="J120" s="2">
        <f t="shared" si="38"/>
        <v>12</v>
      </c>
      <c r="K120" s="3">
        <f t="shared" si="23"/>
        <v>2</v>
      </c>
      <c r="L120" s="2">
        <v>1</v>
      </c>
      <c r="M120">
        <v>2</v>
      </c>
      <c r="N120">
        <v>4</v>
      </c>
      <c r="O120">
        <v>4</v>
      </c>
      <c r="P120">
        <v>2</v>
      </c>
      <c r="Q120">
        <v>4</v>
      </c>
      <c r="R120">
        <v>2</v>
      </c>
      <c r="S120" s="2">
        <f t="shared" si="24"/>
        <v>18</v>
      </c>
      <c r="T120" s="3">
        <f t="shared" si="25"/>
        <v>3</v>
      </c>
      <c r="U120" s="2">
        <v>1</v>
      </c>
      <c r="V120">
        <v>3</v>
      </c>
      <c r="W120">
        <v>3</v>
      </c>
      <c r="X120">
        <v>3</v>
      </c>
      <c r="Y120">
        <v>4</v>
      </c>
      <c r="Z120">
        <v>2</v>
      </c>
      <c r="AA120">
        <v>3</v>
      </c>
      <c r="AB120" s="2">
        <f t="shared" si="26"/>
        <v>18</v>
      </c>
      <c r="AC120" s="3">
        <f t="shared" si="27"/>
        <v>3</v>
      </c>
      <c r="AD120" s="2">
        <v>1</v>
      </c>
      <c r="AE120">
        <v>4</v>
      </c>
      <c r="AF120">
        <v>5</v>
      </c>
      <c r="AG120">
        <v>3</v>
      </c>
      <c r="AH120">
        <v>4</v>
      </c>
      <c r="AI120">
        <v>3</v>
      </c>
      <c r="AJ120">
        <v>4</v>
      </c>
      <c r="AK120" s="2">
        <f t="shared" si="36"/>
        <v>23</v>
      </c>
      <c r="AL120" s="3">
        <f t="shared" si="37"/>
        <v>3.8330000000000002</v>
      </c>
      <c r="AM120" s="2">
        <v>1</v>
      </c>
      <c r="AN120">
        <v>4</v>
      </c>
      <c r="AO120" s="37">
        <f>LOOKUP(AN120,{1,2,3,4,5},{5,4,3,2,1})</f>
        <v>2</v>
      </c>
      <c r="AP120">
        <v>4</v>
      </c>
      <c r="AQ120" s="37">
        <f>LOOKUP(AP120,{1,2,3,4,5},{5,4,3,2,1})</f>
        <v>2</v>
      </c>
      <c r="AR120">
        <v>4</v>
      </c>
      <c r="AS120" s="37">
        <f>LOOKUP(AR120,{1,2,3,4,5},{5,4,3,2,1})</f>
        <v>2</v>
      </c>
      <c r="AT120">
        <v>4</v>
      </c>
      <c r="AU120" s="37">
        <f>LOOKUP(AT120,{1,2,3,4,5},{5,4,3,2,1})</f>
        <v>2</v>
      </c>
      <c r="AV120">
        <v>3</v>
      </c>
      <c r="AW120" s="37">
        <f>LOOKUP(AV120,{1,2,3,4,5},{5,4,3,2,1})</f>
        <v>3</v>
      </c>
      <c r="AX120">
        <v>4</v>
      </c>
      <c r="AY120" s="37">
        <f>LOOKUP(AX120,{1,2,3,4,5},{5,4,3,2,1})</f>
        <v>2</v>
      </c>
      <c r="AZ120" s="2">
        <f t="shared" si="29"/>
        <v>23</v>
      </c>
      <c r="BA120" s="3">
        <f t="shared" si="28"/>
        <v>3.8330000000000002</v>
      </c>
      <c r="BB120" s="1"/>
      <c r="BC120" s="2">
        <f t="shared" si="30"/>
        <v>5</v>
      </c>
      <c r="BD120">
        <f t="shared" si="31"/>
        <v>8</v>
      </c>
      <c r="BE120">
        <f t="shared" si="32"/>
        <v>9</v>
      </c>
      <c r="BF120">
        <f t="shared" si="33"/>
        <v>5</v>
      </c>
      <c r="BG120">
        <f t="shared" si="34"/>
        <v>10</v>
      </c>
      <c r="BH120">
        <f t="shared" si="35"/>
        <v>6</v>
      </c>
      <c r="BI120" s="2">
        <f t="shared" si="39"/>
        <v>7</v>
      </c>
      <c r="BJ120">
        <f t="shared" si="39"/>
        <v>8</v>
      </c>
      <c r="BK120">
        <f t="shared" si="39"/>
        <v>6</v>
      </c>
      <c r="BL120">
        <f t="shared" si="39"/>
        <v>8</v>
      </c>
      <c r="BM120">
        <f t="shared" si="39"/>
        <v>5</v>
      </c>
      <c r="BN120" s="3">
        <f t="shared" si="39"/>
        <v>7</v>
      </c>
      <c r="BO120" s="1"/>
    </row>
    <row r="121" spans="1:67" x14ac:dyDescent="0.3">
      <c r="A121" s="30">
        <v>131</v>
      </c>
      <c r="B121" s="67"/>
      <c r="C121" s="2">
        <v>1</v>
      </c>
      <c r="D121">
        <v>3</v>
      </c>
      <c r="E121">
        <v>3</v>
      </c>
      <c r="F121">
        <v>3</v>
      </c>
      <c r="G121">
        <v>3</v>
      </c>
      <c r="H121">
        <v>5</v>
      </c>
      <c r="I121">
        <v>3</v>
      </c>
      <c r="J121" s="2">
        <f t="shared" si="38"/>
        <v>20</v>
      </c>
      <c r="K121" s="3">
        <f t="shared" si="23"/>
        <v>3.3330000000000002</v>
      </c>
      <c r="L121" s="2">
        <v>1</v>
      </c>
      <c r="M121">
        <v>3</v>
      </c>
      <c r="N121">
        <v>4</v>
      </c>
      <c r="O121">
        <v>3</v>
      </c>
      <c r="P121">
        <v>4</v>
      </c>
      <c r="Q121">
        <v>5</v>
      </c>
      <c r="R121">
        <v>4</v>
      </c>
      <c r="S121" s="2">
        <f t="shared" si="24"/>
        <v>23</v>
      </c>
      <c r="T121" s="3">
        <f t="shared" si="25"/>
        <v>3.8330000000000002</v>
      </c>
      <c r="U121" s="2">
        <v>1</v>
      </c>
      <c r="V121">
        <v>1</v>
      </c>
      <c r="W121">
        <v>2</v>
      </c>
      <c r="X121">
        <v>2</v>
      </c>
      <c r="Y121">
        <v>2</v>
      </c>
      <c r="Z121">
        <v>1</v>
      </c>
      <c r="AA121">
        <v>2</v>
      </c>
      <c r="AB121" s="2">
        <f t="shared" si="26"/>
        <v>10</v>
      </c>
      <c r="AC121" s="3">
        <f t="shared" si="27"/>
        <v>1.667</v>
      </c>
      <c r="AD121" s="2">
        <v>1</v>
      </c>
      <c r="AE121">
        <v>5</v>
      </c>
      <c r="AF121">
        <v>5</v>
      </c>
      <c r="AG121">
        <v>4</v>
      </c>
      <c r="AH121">
        <v>5</v>
      </c>
      <c r="AI121">
        <v>5</v>
      </c>
      <c r="AJ121">
        <v>4</v>
      </c>
      <c r="AK121" s="2">
        <f t="shared" si="36"/>
        <v>28</v>
      </c>
      <c r="AL121" s="3">
        <f t="shared" si="37"/>
        <v>4.6669999999999998</v>
      </c>
      <c r="AM121" s="2">
        <v>1</v>
      </c>
      <c r="AN121">
        <v>4</v>
      </c>
      <c r="AO121" s="37">
        <f>LOOKUP(AN121,{1,2,3,4,5},{5,4,3,2,1})</f>
        <v>2</v>
      </c>
      <c r="AP121">
        <v>4</v>
      </c>
      <c r="AQ121" s="37">
        <f>LOOKUP(AP121,{1,2,3,4,5},{5,4,3,2,1})</f>
        <v>2</v>
      </c>
      <c r="AR121">
        <v>4</v>
      </c>
      <c r="AS121" s="37">
        <f>LOOKUP(AR121,{1,2,3,4,5},{5,4,3,2,1})</f>
        <v>2</v>
      </c>
      <c r="AT121">
        <v>4</v>
      </c>
      <c r="AU121" s="37">
        <f>LOOKUP(AT121,{1,2,3,4,5},{5,4,3,2,1})</f>
        <v>2</v>
      </c>
      <c r="AV121">
        <v>1</v>
      </c>
      <c r="AW121" s="37">
        <f>LOOKUP(AV121,{1,2,3,4,5},{5,4,3,2,1})</f>
        <v>5</v>
      </c>
      <c r="AX121">
        <v>3</v>
      </c>
      <c r="AY121" s="37">
        <f>LOOKUP(AX121,{1,2,3,4,5},{5,4,3,2,1})</f>
        <v>3</v>
      </c>
      <c r="AZ121" s="2">
        <f t="shared" si="29"/>
        <v>20</v>
      </c>
      <c r="BA121" s="3">
        <f t="shared" si="28"/>
        <v>3.3330000000000002</v>
      </c>
      <c r="BB121" s="1"/>
      <c r="BC121" s="2">
        <f t="shared" si="30"/>
        <v>8</v>
      </c>
      <c r="BD121">
        <f t="shared" si="31"/>
        <v>9</v>
      </c>
      <c r="BE121">
        <f t="shared" si="32"/>
        <v>8</v>
      </c>
      <c r="BF121">
        <f t="shared" si="33"/>
        <v>9</v>
      </c>
      <c r="BG121">
        <f t="shared" si="34"/>
        <v>15</v>
      </c>
      <c r="BH121">
        <f t="shared" si="35"/>
        <v>10</v>
      </c>
      <c r="BI121" s="2">
        <f t="shared" si="39"/>
        <v>6</v>
      </c>
      <c r="BJ121">
        <f t="shared" si="39"/>
        <v>7</v>
      </c>
      <c r="BK121">
        <f t="shared" si="39"/>
        <v>6</v>
      </c>
      <c r="BL121">
        <f t="shared" si="39"/>
        <v>7</v>
      </c>
      <c r="BM121">
        <f t="shared" si="39"/>
        <v>6</v>
      </c>
      <c r="BN121" s="3">
        <f t="shared" si="39"/>
        <v>6</v>
      </c>
      <c r="BO121" s="1"/>
    </row>
    <row r="122" spans="1:67" x14ac:dyDescent="0.3">
      <c r="A122" s="30">
        <v>132</v>
      </c>
      <c r="B122" s="67"/>
      <c r="C122" s="2">
        <v>1</v>
      </c>
      <c r="D122">
        <v>3</v>
      </c>
      <c r="E122">
        <v>3</v>
      </c>
      <c r="F122">
        <v>4</v>
      </c>
      <c r="G122">
        <v>3</v>
      </c>
      <c r="H122">
        <v>5</v>
      </c>
      <c r="I122">
        <v>4</v>
      </c>
      <c r="J122" s="2">
        <f t="shared" si="38"/>
        <v>22</v>
      </c>
      <c r="K122" s="3">
        <f t="shared" si="23"/>
        <v>3.6669999999999998</v>
      </c>
      <c r="L122" s="2">
        <v>1</v>
      </c>
      <c r="M122">
        <v>3</v>
      </c>
      <c r="N122">
        <v>5</v>
      </c>
      <c r="O122">
        <v>4</v>
      </c>
      <c r="P122">
        <v>4</v>
      </c>
      <c r="Q122">
        <v>5</v>
      </c>
      <c r="R122">
        <v>5</v>
      </c>
      <c r="S122" s="2">
        <f t="shared" si="24"/>
        <v>26</v>
      </c>
      <c r="T122" s="3">
        <f t="shared" si="25"/>
        <v>4.3330000000000002</v>
      </c>
      <c r="U122" s="2">
        <v>1</v>
      </c>
      <c r="V122">
        <v>3</v>
      </c>
      <c r="W122">
        <v>3</v>
      </c>
      <c r="X122">
        <v>3</v>
      </c>
      <c r="Y122">
        <v>3</v>
      </c>
      <c r="Z122">
        <v>3</v>
      </c>
      <c r="AA122">
        <v>3</v>
      </c>
      <c r="AB122" s="2">
        <f t="shared" si="26"/>
        <v>18</v>
      </c>
      <c r="AC122" s="3">
        <f t="shared" si="27"/>
        <v>3</v>
      </c>
      <c r="AD122" s="2">
        <v>1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 s="2">
        <f t="shared" si="36"/>
        <v>30</v>
      </c>
      <c r="AL122" s="3">
        <f t="shared" si="37"/>
        <v>5</v>
      </c>
      <c r="AM122" s="2">
        <v>1</v>
      </c>
      <c r="AN122">
        <v>2</v>
      </c>
      <c r="AO122" s="37">
        <f>LOOKUP(AN122,{1,2,3,4,5},{5,4,3,2,1})</f>
        <v>4</v>
      </c>
      <c r="AP122">
        <v>2</v>
      </c>
      <c r="AQ122" s="37">
        <f>LOOKUP(AP122,{1,2,3,4,5},{5,4,3,2,1})</f>
        <v>4</v>
      </c>
      <c r="AR122">
        <v>2</v>
      </c>
      <c r="AS122" s="37">
        <f>LOOKUP(AR122,{1,2,3,4,5},{5,4,3,2,1})</f>
        <v>4</v>
      </c>
      <c r="AT122">
        <v>2</v>
      </c>
      <c r="AU122" s="37">
        <f>LOOKUP(AT122,{1,2,3,4,5},{5,4,3,2,1})</f>
        <v>4</v>
      </c>
      <c r="AV122">
        <v>2</v>
      </c>
      <c r="AW122" s="37">
        <f>LOOKUP(AV122,{1,2,3,4,5},{5,4,3,2,1})</f>
        <v>4</v>
      </c>
      <c r="AX122">
        <v>2</v>
      </c>
      <c r="AY122" s="37">
        <f>LOOKUP(AX122,{1,2,3,4,5},{5,4,3,2,1})</f>
        <v>4</v>
      </c>
      <c r="AZ122" s="2">
        <f t="shared" si="29"/>
        <v>12</v>
      </c>
      <c r="BA122" s="3">
        <f t="shared" si="28"/>
        <v>2</v>
      </c>
      <c r="BB122" s="1"/>
      <c r="BC122" s="2">
        <f t="shared" si="30"/>
        <v>10</v>
      </c>
      <c r="BD122">
        <f t="shared" si="31"/>
        <v>12</v>
      </c>
      <c r="BE122">
        <f t="shared" si="32"/>
        <v>12</v>
      </c>
      <c r="BF122">
        <f t="shared" si="33"/>
        <v>11</v>
      </c>
      <c r="BG122">
        <f t="shared" si="34"/>
        <v>14</v>
      </c>
      <c r="BH122">
        <f t="shared" si="35"/>
        <v>13</v>
      </c>
      <c r="BI122" s="2">
        <f t="shared" si="39"/>
        <v>8</v>
      </c>
      <c r="BJ122">
        <f t="shared" si="39"/>
        <v>8</v>
      </c>
      <c r="BK122">
        <f t="shared" si="39"/>
        <v>8</v>
      </c>
      <c r="BL122">
        <f t="shared" si="39"/>
        <v>8</v>
      </c>
      <c r="BM122">
        <f t="shared" si="39"/>
        <v>8</v>
      </c>
      <c r="BN122" s="3">
        <f t="shared" si="39"/>
        <v>8</v>
      </c>
      <c r="BO122" s="1"/>
    </row>
    <row r="123" spans="1:67" x14ac:dyDescent="0.3">
      <c r="A123" s="30">
        <v>133</v>
      </c>
      <c r="B123" s="67"/>
      <c r="C123" s="2">
        <v>1</v>
      </c>
      <c r="D123">
        <v>2</v>
      </c>
      <c r="E123">
        <v>4</v>
      </c>
      <c r="F123">
        <v>5</v>
      </c>
      <c r="G123">
        <v>1</v>
      </c>
      <c r="H123">
        <v>5</v>
      </c>
      <c r="I123">
        <v>3</v>
      </c>
      <c r="J123" s="2">
        <f t="shared" si="38"/>
        <v>20</v>
      </c>
      <c r="K123" s="3">
        <f t="shared" si="23"/>
        <v>3.3330000000000002</v>
      </c>
      <c r="L123" s="2">
        <v>1</v>
      </c>
      <c r="M123">
        <v>2</v>
      </c>
      <c r="N123">
        <v>4</v>
      </c>
      <c r="O123">
        <v>5</v>
      </c>
      <c r="P123">
        <v>1</v>
      </c>
      <c r="Q123">
        <v>5</v>
      </c>
      <c r="R123">
        <v>4</v>
      </c>
      <c r="S123" s="2">
        <f t="shared" si="24"/>
        <v>21</v>
      </c>
      <c r="T123" s="3">
        <f t="shared" si="25"/>
        <v>3.5</v>
      </c>
      <c r="U123" s="2">
        <v>1</v>
      </c>
      <c r="V123">
        <v>4</v>
      </c>
      <c r="W123">
        <v>2</v>
      </c>
      <c r="X123">
        <v>1</v>
      </c>
      <c r="Y123">
        <v>5</v>
      </c>
      <c r="Z123">
        <v>1</v>
      </c>
      <c r="AA123">
        <v>3</v>
      </c>
      <c r="AB123" s="2">
        <f t="shared" si="26"/>
        <v>16</v>
      </c>
      <c r="AC123" s="3">
        <f t="shared" si="27"/>
        <v>2.6669999999999998</v>
      </c>
      <c r="AD123" s="2">
        <v>1</v>
      </c>
      <c r="AE123">
        <v>5</v>
      </c>
      <c r="AF123">
        <v>4</v>
      </c>
      <c r="AG123">
        <v>2</v>
      </c>
      <c r="AH123">
        <v>5</v>
      </c>
      <c r="AI123">
        <v>1</v>
      </c>
      <c r="AJ123">
        <v>3</v>
      </c>
      <c r="AK123" s="2">
        <f t="shared" si="36"/>
        <v>20</v>
      </c>
      <c r="AL123" s="3">
        <f t="shared" si="37"/>
        <v>3.3330000000000002</v>
      </c>
      <c r="AM123" s="2">
        <v>1</v>
      </c>
      <c r="AN123">
        <v>5</v>
      </c>
      <c r="AO123" s="37">
        <f>LOOKUP(AN123,{1,2,3,4,5},{5,4,3,2,1})</f>
        <v>1</v>
      </c>
      <c r="AP123">
        <v>3</v>
      </c>
      <c r="AQ123" s="37">
        <f>LOOKUP(AP123,{1,2,3,4,5},{5,4,3,2,1})</f>
        <v>3</v>
      </c>
      <c r="AR123">
        <v>2</v>
      </c>
      <c r="AS123" s="37">
        <f>LOOKUP(AR123,{1,2,3,4,5},{5,4,3,2,1})</f>
        <v>4</v>
      </c>
      <c r="AT123">
        <v>5</v>
      </c>
      <c r="AU123" s="37">
        <f>LOOKUP(AT123,{1,2,3,4,5},{5,4,3,2,1})</f>
        <v>1</v>
      </c>
      <c r="AV123">
        <v>1</v>
      </c>
      <c r="AW123" s="37">
        <f>LOOKUP(AV123,{1,2,3,4,5},{5,4,3,2,1})</f>
        <v>5</v>
      </c>
      <c r="AX123">
        <v>2</v>
      </c>
      <c r="AY123" s="37">
        <f>LOOKUP(AX123,{1,2,3,4,5},{5,4,3,2,1})</f>
        <v>4</v>
      </c>
      <c r="AZ123" s="2">
        <f t="shared" si="29"/>
        <v>18</v>
      </c>
      <c r="BA123" s="3">
        <f t="shared" si="28"/>
        <v>3</v>
      </c>
      <c r="BB123" s="1"/>
      <c r="BC123" s="2">
        <f t="shared" si="30"/>
        <v>5</v>
      </c>
      <c r="BD123">
        <f t="shared" si="31"/>
        <v>11</v>
      </c>
      <c r="BE123">
        <f t="shared" si="32"/>
        <v>14</v>
      </c>
      <c r="BF123">
        <f t="shared" si="33"/>
        <v>3</v>
      </c>
      <c r="BG123">
        <f t="shared" si="34"/>
        <v>15</v>
      </c>
      <c r="BH123">
        <f t="shared" si="35"/>
        <v>11</v>
      </c>
      <c r="BI123" s="2">
        <f t="shared" si="39"/>
        <v>9</v>
      </c>
      <c r="BJ123">
        <f t="shared" si="39"/>
        <v>6</v>
      </c>
      <c r="BK123">
        <f t="shared" si="39"/>
        <v>3</v>
      </c>
      <c r="BL123">
        <f t="shared" si="39"/>
        <v>10</v>
      </c>
      <c r="BM123">
        <f t="shared" si="39"/>
        <v>2</v>
      </c>
      <c r="BN123" s="3">
        <f t="shared" si="39"/>
        <v>6</v>
      </c>
      <c r="BO123" s="1"/>
    </row>
    <row r="124" spans="1:67" x14ac:dyDescent="0.3">
      <c r="A124" s="30">
        <v>134</v>
      </c>
      <c r="B124" s="67"/>
      <c r="C124" s="2">
        <v>1</v>
      </c>
      <c r="D124">
        <v>2</v>
      </c>
      <c r="E124">
        <v>4</v>
      </c>
      <c r="F124">
        <v>3</v>
      </c>
      <c r="G124">
        <v>2</v>
      </c>
      <c r="H124">
        <v>5</v>
      </c>
      <c r="I124">
        <v>3</v>
      </c>
      <c r="J124" s="2">
        <f t="shared" si="38"/>
        <v>19</v>
      </c>
      <c r="K124" s="3">
        <f t="shared" si="23"/>
        <v>3.1669999999999998</v>
      </c>
      <c r="L124" s="2">
        <v>1</v>
      </c>
      <c r="M124">
        <v>3</v>
      </c>
      <c r="N124">
        <v>4</v>
      </c>
      <c r="O124">
        <v>3</v>
      </c>
      <c r="P124">
        <v>2</v>
      </c>
      <c r="Q124">
        <v>5</v>
      </c>
      <c r="R124">
        <v>4</v>
      </c>
      <c r="S124" s="2">
        <f t="shared" si="24"/>
        <v>21</v>
      </c>
      <c r="T124" s="3">
        <f t="shared" si="25"/>
        <v>3.5</v>
      </c>
      <c r="U124" s="2">
        <v>1</v>
      </c>
      <c r="V124">
        <v>2</v>
      </c>
      <c r="W124">
        <v>3</v>
      </c>
      <c r="X124">
        <v>3</v>
      </c>
      <c r="Y124">
        <v>4</v>
      </c>
      <c r="Z124">
        <v>2</v>
      </c>
      <c r="AA124">
        <v>2</v>
      </c>
      <c r="AB124" s="2">
        <f t="shared" si="26"/>
        <v>16</v>
      </c>
      <c r="AC124" s="3">
        <f t="shared" si="27"/>
        <v>2.6669999999999998</v>
      </c>
      <c r="AD124" s="2">
        <v>1</v>
      </c>
      <c r="AE124">
        <v>4</v>
      </c>
      <c r="AF124">
        <v>4</v>
      </c>
      <c r="AG124">
        <v>4</v>
      </c>
      <c r="AH124">
        <v>4</v>
      </c>
      <c r="AI124">
        <v>5</v>
      </c>
      <c r="AJ124">
        <v>4</v>
      </c>
      <c r="AK124" s="2">
        <f t="shared" si="36"/>
        <v>25</v>
      </c>
      <c r="AL124" s="3">
        <f t="shared" si="37"/>
        <v>4.1669999999999998</v>
      </c>
      <c r="AM124" s="2">
        <v>1</v>
      </c>
      <c r="AN124">
        <v>4</v>
      </c>
      <c r="AO124" s="37">
        <f>LOOKUP(AN124,{1,2,3,4,5},{5,4,3,2,1})</f>
        <v>2</v>
      </c>
      <c r="AP124">
        <v>3</v>
      </c>
      <c r="AQ124" s="37">
        <f>LOOKUP(AP124,{1,2,3,4,5},{5,4,3,2,1})</f>
        <v>3</v>
      </c>
      <c r="AR124">
        <v>3</v>
      </c>
      <c r="AS124" s="37">
        <f>LOOKUP(AR124,{1,2,3,4,5},{5,4,3,2,1})</f>
        <v>3</v>
      </c>
      <c r="AT124">
        <v>3</v>
      </c>
      <c r="AU124" s="37">
        <f>LOOKUP(AT124,{1,2,3,4,5},{5,4,3,2,1})</f>
        <v>3</v>
      </c>
      <c r="AV124">
        <v>2</v>
      </c>
      <c r="AW124" s="37">
        <f>LOOKUP(AV124,{1,2,3,4,5},{5,4,3,2,1})</f>
        <v>4</v>
      </c>
      <c r="AX124">
        <v>2</v>
      </c>
      <c r="AY124" s="37">
        <f>LOOKUP(AX124,{1,2,3,4,5},{5,4,3,2,1})</f>
        <v>4</v>
      </c>
      <c r="AZ124" s="2">
        <f t="shared" si="29"/>
        <v>17</v>
      </c>
      <c r="BA124" s="3">
        <f t="shared" si="28"/>
        <v>2.8330000000000002</v>
      </c>
      <c r="BB124" s="1"/>
      <c r="BC124" s="2">
        <f t="shared" si="30"/>
        <v>7</v>
      </c>
      <c r="BD124">
        <f t="shared" si="31"/>
        <v>11</v>
      </c>
      <c r="BE124">
        <f t="shared" si="32"/>
        <v>9</v>
      </c>
      <c r="BF124">
        <f t="shared" si="33"/>
        <v>7</v>
      </c>
      <c r="BG124">
        <f t="shared" si="34"/>
        <v>14</v>
      </c>
      <c r="BH124">
        <f t="shared" si="35"/>
        <v>11</v>
      </c>
      <c r="BI124" s="2">
        <f t="shared" si="39"/>
        <v>6</v>
      </c>
      <c r="BJ124">
        <f t="shared" si="39"/>
        <v>7</v>
      </c>
      <c r="BK124">
        <f t="shared" si="39"/>
        <v>7</v>
      </c>
      <c r="BL124">
        <f t="shared" si="39"/>
        <v>8</v>
      </c>
      <c r="BM124">
        <f t="shared" si="39"/>
        <v>7</v>
      </c>
      <c r="BN124" s="3">
        <f t="shared" si="39"/>
        <v>6</v>
      </c>
      <c r="BO124" s="1"/>
    </row>
    <row r="125" spans="1:67" x14ac:dyDescent="0.3">
      <c r="A125" s="30">
        <v>135</v>
      </c>
      <c r="B125" s="67"/>
      <c r="C125" s="2">
        <v>1</v>
      </c>
      <c r="D125">
        <v>2</v>
      </c>
      <c r="E125">
        <v>4</v>
      </c>
      <c r="F125">
        <v>5</v>
      </c>
      <c r="G125">
        <v>2</v>
      </c>
      <c r="H125">
        <v>5</v>
      </c>
      <c r="I125">
        <v>3</v>
      </c>
      <c r="J125" s="2">
        <f t="shared" si="38"/>
        <v>21</v>
      </c>
      <c r="K125" s="3">
        <f t="shared" si="23"/>
        <v>3.5</v>
      </c>
      <c r="L125" s="2">
        <v>1</v>
      </c>
      <c r="M125">
        <v>2</v>
      </c>
      <c r="N125">
        <v>4</v>
      </c>
      <c r="O125">
        <v>4</v>
      </c>
      <c r="P125">
        <v>3</v>
      </c>
      <c r="Q125">
        <v>5</v>
      </c>
      <c r="R125">
        <v>3</v>
      </c>
      <c r="S125" s="2">
        <f t="shared" si="24"/>
        <v>21</v>
      </c>
      <c r="T125" s="3">
        <f t="shared" si="25"/>
        <v>3.5</v>
      </c>
      <c r="U125" s="2">
        <v>1</v>
      </c>
      <c r="V125">
        <v>2</v>
      </c>
      <c r="W125">
        <v>1</v>
      </c>
      <c r="X125">
        <v>1</v>
      </c>
      <c r="Y125">
        <v>3</v>
      </c>
      <c r="Z125">
        <v>1</v>
      </c>
      <c r="AA125">
        <v>3</v>
      </c>
      <c r="AB125" s="2">
        <f t="shared" si="26"/>
        <v>11</v>
      </c>
      <c r="AC125" s="3">
        <f t="shared" si="27"/>
        <v>1.833</v>
      </c>
      <c r="AD125" s="2">
        <v>1</v>
      </c>
      <c r="AE125">
        <v>3</v>
      </c>
      <c r="AF125">
        <v>5</v>
      </c>
      <c r="AG125">
        <v>5</v>
      </c>
      <c r="AH125">
        <v>3</v>
      </c>
      <c r="AI125">
        <v>5</v>
      </c>
      <c r="AJ125">
        <v>4</v>
      </c>
      <c r="AK125" s="2">
        <f t="shared" si="36"/>
        <v>25</v>
      </c>
      <c r="AL125" s="3">
        <f t="shared" si="37"/>
        <v>4.1669999999999998</v>
      </c>
      <c r="AM125" s="2">
        <v>1</v>
      </c>
      <c r="AN125">
        <v>2</v>
      </c>
      <c r="AO125" s="37">
        <f>LOOKUP(AN125,{1,2,3,4,5},{5,4,3,2,1})</f>
        <v>4</v>
      </c>
      <c r="AP125">
        <v>1</v>
      </c>
      <c r="AQ125" s="37">
        <f>LOOKUP(AP125,{1,2,3,4,5},{5,4,3,2,1})</f>
        <v>5</v>
      </c>
      <c r="AR125">
        <v>1</v>
      </c>
      <c r="AS125" s="37">
        <f>LOOKUP(AR125,{1,2,3,4,5},{5,4,3,2,1})</f>
        <v>5</v>
      </c>
      <c r="AT125">
        <v>1</v>
      </c>
      <c r="AU125" s="37">
        <f>LOOKUP(AT125,{1,2,3,4,5},{5,4,3,2,1})</f>
        <v>5</v>
      </c>
      <c r="AV125">
        <v>1</v>
      </c>
      <c r="AW125" s="37">
        <f>LOOKUP(AV125,{1,2,3,4,5},{5,4,3,2,1})</f>
        <v>5</v>
      </c>
      <c r="AX125">
        <v>1</v>
      </c>
      <c r="AY125" s="37">
        <f>LOOKUP(AX125,{1,2,3,4,5},{5,4,3,2,1})</f>
        <v>5</v>
      </c>
      <c r="AZ125" s="2">
        <f t="shared" si="29"/>
        <v>7</v>
      </c>
      <c r="BA125" s="3">
        <f t="shared" si="28"/>
        <v>1.167</v>
      </c>
      <c r="BB125" s="1"/>
      <c r="BC125" s="2">
        <f t="shared" si="30"/>
        <v>8</v>
      </c>
      <c r="BD125">
        <f t="shared" si="31"/>
        <v>13</v>
      </c>
      <c r="BE125">
        <f t="shared" si="32"/>
        <v>14</v>
      </c>
      <c r="BF125">
        <f t="shared" si="33"/>
        <v>10</v>
      </c>
      <c r="BG125">
        <f t="shared" si="34"/>
        <v>15</v>
      </c>
      <c r="BH125">
        <f t="shared" si="35"/>
        <v>11</v>
      </c>
      <c r="BI125" s="2">
        <f t="shared" si="39"/>
        <v>5</v>
      </c>
      <c r="BJ125">
        <f t="shared" si="39"/>
        <v>6</v>
      </c>
      <c r="BK125">
        <f t="shared" si="39"/>
        <v>6</v>
      </c>
      <c r="BL125">
        <f t="shared" si="39"/>
        <v>6</v>
      </c>
      <c r="BM125">
        <f t="shared" si="39"/>
        <v>6</v>
      </c>
      <c r="BN125" s="3">
        <f t="shared" si="39"/>
        <v>7</v>
      </c>
      <c r="BO125" s="1"/>
    </row>
    <row r="126" spans="1:67" x14ac:dyDescent="0.3">
      <c r="A126" s="30">
        <v>136</v>
      </c>
      <c r="B126" s="67"/>
      <c r="C126" s="2">
        <v>1</v>
      </c>
      <c r="D126">
        <v>3</v>
      </c>
      <c r="E126">
        <v>4</v>
      </c>
      <c r="F126">
        <v>5</v>
      </c>
      <c r="G126">
        <v>3</v>
      </c>
      <c r="H126">
        <v>5</v>
      </c>
      <c r="I126">
        <v>4</v>
      </c>
      <c r="J126" s="2">
        <f t="shared" si="38"/>
        <v>24</v>
      </c>
      <c r="K126" s="3">
        <f t="shared" si="23"/>
        <v>4</v>
      </c>
      <c r="L126" s="2">
        <v>1</v>
      </c>
      <c r="M126">
        <v>3</v>
      </c>
      <c r="N126">
        <v>5</v>
      </c>
      <c r="O126">
        <v>5</v>
      </c>
      <c r="P126">
        <v>3</v>
      </c>
      <c r="Q126">
        <v>5</v>
      </c>
      <c r="R126">
        <v>5</v>
      </c>
      <c r="S126" s="2">
        <f t="shared" si="24"/>
        <v>26</v>
      </c>
      <c r="T126" s="3">
        <f t="shared" si="25"/>
        <v>4.3330000000000002</v>
      </c>
      <c r="U126" s="2">
        <v>1</v>
      </c>
      <c r="V126">
        <v>3</v>
      </c>
      <c r="W126">
        <v>3</v>
      </c>
      <c r="X126">
        <v>3</v>
      </c>
      <c r="Y126">
        <v>3</v>
      </c>
      <c r="Z126">
        <v>3</v>
      </c>
      <c r="AA126">
        <v>3</v>
      </c>
      <c r="AB126" s="2">
        <f t="shared" si="26"/>
        <v>18</v>
      </c>
      <c r="AC126" s="3">
        <f t="shared" si="27"/>
        <v>3</v>
      </c>
      <c r="AD126" s="2">
        <v>1</v>
      </c>
      <c r="AE126">
        <v>4</v>
      </c>
      <c r="AF126">
        <v>4</v>
      </c>
      <c r="AG126">
        <v>3</v>
      </c>
      <c r="AH126">
        <v>3</v>
      </c>
      <c r="AI126">
        <v>3</v>
      </c>
      <c r="AJ126">
        <v>3</v>
      </c>
      <c r="AK126" s="2">
        <f t="shared" si="36"/>
        <v>20</v>
      </c>
      <c r="AL126" s="3">
        <f t="shared" si="37"/>
        <v>3.3330000000000002</v>
      </c>
      <c r="AM126" s="2">
        <v>1</v>
      </c>
      <c r="AN126">
        <v>4</v>
      </c>
      <c r="AO126" s="37">
        <f>LOOKUP(AN126,{1,2,3,4,5},{5,4,3,2,1})</f>
        <v>2</v>
      </c>
      <c r="AP126">
        <v>2</v>
      </c>
      <c r="AQ126" s="37">
        <f>LOOKUP(AP126,{1,2,3,4,5},{5,4,3,2,1})</f>
        <v>4</v>
      </c>
      <c r="AR126">
        <v>1</v>
      </c>
      <c r="AS126" s="37">
        <f>LOOKUP(AR126,{1,2,3,4,5},{5,4,3,2,1})</f>
        <v>5</v>
      </c>
      <c r="AT126">
        <v>3</v>
      </c>
      <c r="AU126" s="37">
        <f>LOOKUP(AT126,{1,2,3,4,5},{5,4,3,2,1})</f>
        <v>3</v>
      </c>
      <c r="AV126">
        <v>1</v>
      </c>
      <c r="AW126" s="37">
        <f>LOOKUP(AV126,{1,2,3,4,5},{5,4,3,2,1})</f>
        <v>5</v>
      </c>
      <c r="AX126">
        <v>2</v>
      </c>
      <c r="AY126" s="37">
        <f>LOOKUP(AX126,{1,2,3,4,5},{5,4,3,2,1})</f>
        <v>4</v>
      </c>
      <c r="AZ126" s="2">
        <f t="shared" si="29"/>
        <v>13</v>
      </c>
      <c r="BA126" s="3">
        <f t="shared" si="28"/>
        <v>2.1669999999999998</v>
      </c>
      <c r="BB126" s="1"/>
      <c r="BC126" s="2">
        <f t="shared" si="30"/>
        <v>8</v>
      </c>
      <c r="BD126">
        <f t="shared" si="31"/>
        <v>13</v>
      </c>
      <c r="BE126">
        <f t="shared" si="32"/>
        <v>15</v>
      </c>
      <c r="BF126">
        <f t="shared" si="33"/>
        <v>9</v>
      </c>
      <c r="BG126">
        <f t="shared" si="34"/>
        <v>15</v>
      </c>
      <c r="BH126">
        <f t="shared" si="35"/>
        <v>13</v>
      </c>
      <c r="BI126" s="2">
        <f t="shared" si="39"/>
        <v>7</v>
      </c>
      <c r="BJ126">
        <f t="shared" si="39"/>
        <v>7</v>
      </c>
      <c r="BK126">
        <f t="shared" si="39"/>
        <v>6</v>
      </c>
      <c r="BL126">
        <f t="shared" si="39"/>
        <v>6</v>
      </c>
      <c r="BM126">
        <f t="shared" si="39"/>
        <v>6</v>
      </c>
      <c r="BN126" s="3">
        <f t="shared" si="39"/>
        <v>6</v>
      </c>
      <c r="BO126" s="1"/>
    </row>
    <row r="127" spans="1:67" x14ac:dyDescent="0.3">
      <c r="A127" s="30">
        <v>137</v>
      </c>
      <c r="B127" s="67"/>
      <c r="C127" s="2">
        <v>1</v>
      </c>
      <c r="D127">
        <v>3</v>
      </c>
      <c r="E127">
        <v>3</v>
      </c>
      <c r="F127">
        <v>4</v>
      </c>
      <c r="G127">
        <v>2</v>
      </c>
      <c r="H127">
        <v>5</v>
      </c>
      <c r="I127">
        <v>3</v>
      </c>
      <c r="J127" s="2">
        <f t="shared" si="38"/>
        <v>20</v>
      </c>
      <c r="K127" s="3">
        <f t="shared" si="23"/>
        <v>3.3330000000000002</v>
      </c>
      <c r="L127" s="2">
        <v>1</v>
      </c>
      <c r="M127">
        <v>2</v>
      </c>
      <c r="N127">
        <v>4</v>
      </c>
      <c r="O127">
        <v>3</v>
      </c>
      <c r="P127">
        <v>3</v>
      </c>
      <c r="Q127">
        <v>5</v>
      </c>
      <c r="R127">
        <v>2</v>
      </c>
      <c r="S127" s="2">
        <f t="shared" si="24"/>
        <v>19</v>
      </c>
      <c r="T127" s="3">
        <f t="shared" si="25"/>
        <v>3.1669999999999998</v>
      </c>
      <c r="U127" s="2">
        <v>1</v>
      </c>
      <c r="V127">
        <v>1</v>
      </c>
      <c r="W127">
        <v>4</v>
      </c>
      <c r="X127">
        <v>2</v>
      </c>
      <c r="Y127">
        <v>4</v>
      </c>
      <c r="Z127">
        <v>1</v>
      </c>
      <c r="AA127">
        <v>3</v>
      </c>
      <c r="AB127" s="2">
        <f t="shared" si="26"/>
        <v>15</v>
      </c>
      <c r="AC127" s="3">
        <f t="shared" si="27"/>
        <v>2.5</v>
      </c>
      <c r="AD127" s="2">
        <v>1</v>
      </c>
      <c r="AE127">
        <v>3</v>
      </c>
      <c r="AF127">
        <v>4</v>
      </c>
      <c r="AG127">
        <v>4</v>
      </c>
      <c r="AH127">
        <v>4</v>
      </c>
      <c r="AI127">
        <v>5</v>
      </c>
      <c r="AJ127">
        <v>4</v>
      </c>
      <c r="AK127" s="2">
        <f t="shared" si="36"/>
        <v>24</v>
      </c>
      <c r="AL127" s="3">
        <f t="shared" si="37"/>
        <v>4</v>
      </c>
      <c r="AM127" s="2">
        <v>1</v>
      </c>
      <c r="AN127">
        <v>4</v>
      </c>
      <c r="AO127" s="37">
        <f>LOOKUP(AN127,{1,2,3,4,5},{5,4,3,2,1})</f>
        <v>2</v>
      </c>
      <c r="AP127">
        <v>3</v>
      </c>
      <c r="AQ127" s="37">
        <f>LOOKUP(AP127,{1,2,3,4,5},{5,4,3,2,1})</f>
        <v>3</v>
      </c>
      <c r="AR127">
        <v>3</v>
      </c>
      <c r="AS127" s="37">
        <f>LOOKUP(AR127,{1,2,3,4,5},{5,4,3,2,1})</f>
        <v>3</v>
      </c>
      <c r="AT127">
        <v>4</v>
      </c>
      <c r="AU127" s="37">
        <f>LOOKUP(AT127,{1,2,3,4,5},{5,4,3,2,1})</f>
        <v>2</v>
      </c>
      <c r="AV127">
        <v>3</v>
      </c>
      <c r="AW127" s="37">
        <f>LOOKUP(AV127,{1,2,3,4,5},{5,4,3,2,1})</f>
        <v>3</v>
      </c>
      <c r="AX127">
        <v>4</v>
      </c>
      <c r="AY127" s="37">
        <f>LOOKUP(AX127,{1,2,3,4,5},{5,4,3,2,1})</f>
        <v>2</v>
      </c>
      <c r="AZ127" s="2">
        <f t="shared" si="29"/>
        <v>21</v>
      </c>
      <c r="BA127" s="3">
        <f t="shared" si="28"/>
        <v>3.5</v>
      </c>
      <c r="BB127" s="1"/>
      <c r="BC127" s="2">
        <f t="shared" si="30"/>
        <v>7</v>
      </c>
      <c r="BD127">
        <f t="shared" si="31"/>
        <v>10</v>
      </c>
      <c r="BE127">
        <f t="shared" si="32"/>
        <v>10</v>
      </c>
      <c r="BF127">
        <f t="shared" si="33"/>
        <v>7</v>
      </c>
      <c r="BG127">
        <f t="shared" si="34"/>
        <v>13</v>
      </c>
      <c r="BH127">
        <f t="shared" si="35"/>
        <v>7</v>
      </c>
      <c r="BI127" s="2">
        <f t="shared" si="39"/>
        <v>4</v>
      </c>
      <c r="BJ127">
        <f t="shared" si="39"/>
        <v>8</v>
      </c>
      <c r="BK127">
        <f t="shared" si="39"/>
        <v>6</v>
      </c>
      <c r="BL127">
        <f t="shared" si="39"/>
        <v>8</v>
      </c>
      <c r="BM127">
        <f t="shared" si="39"/>
        <v>6</v>
      </c>
      <c r="BN127" s="3">
        <f t="shared" si="39"/>
        <v>7</v>
      </c>
      <c r="BO127" s="1"/>
    </row>
    <row r="128" spans="1:67" x14ac:dyDescent="0.3">
      <c r="A128" s="30">
        <v>138</v>
      </c>
      <c r="B128" s="67"/>
      <c r="C128" s="2">
        <v>1</v>
      </c>
      <c r="D128">
        <v>2</v>
      </c>
      <c r="E128">
        <v>4</v>
      </c>
      <c r="F128">
        <v>3</v>
      </c>
      <c r="G128">
        <v>2</v>
      </c>
      <c r="H128">
        <v>5</v>
      </c>
      <c r="I128">
        <v>4</v>
      </c>
      <c r="J128" s="2">
        <f t="shared" si="38"/>
        <v>20</v>
      </c>
      <c r="K128" s="3">
        <f t="shared" si="23"/>
        <v>3.3330000000000002</v>
      </c>
      <c r="L128" s="2">
        <v>1</v>
      </c>
      <c r="M128">
        <v>1</v>
      </c>
      <c r="N128">
        <v>5</v>
      </c>
      <c r="O128">
        <v>4</v>
      </c>
      <c r="P128">
        <v>3</v>
      </c>
      <c r="Q128">
        <v>5</v>
      </c>
      <c r="R128">
        <v>4</v>
      </c>
      <c r="S128" s="2">
        <f t="shared" si="24"/>
        <v>22</v>
      </c>
      <c r="T128" s="3">
        <f t="shared" si="25"/>
        <v>3.6669999999999998</v>
      </c>
      <c r="U128" s="2">
        <v>1</v>
      </c>
      <c r="V128">
        <v>1</v>
      </c>
      <c r="W128">
        <v>4</v>
      </c>
      <c r="X128">
        <v>3</v>
      </c>
      <c r="Y128">
        <v>3</v>
      </c>
      <c r="Z128">
        <v>3</v>
      </c>
      <c r="AA128">
        <v>3</v>
      </c>
      <c r="AB128" s="2">
        <f t="shared" si="26"/>
        <v>17</v>
      </c>
      <c r="AC128" s="3">
        <f t="shared" si="27"/>
        <v>2.8330000000000002</v>
      </c>
      <c r="AD128" s="2">
        <v>1</v>
      </c>
      <c r="AE128">
        <v>5</v>
      </c>
      <c r="AF128">
        <v>5</v>
      </c>
      <c r="AG128">
        <v>4</v>
      </c>
      <c r="AH128">
        <v>5</v>
      </c>
      <c r="AI128">
        <v>4</v>
      </c>
      <c r="AJ128">
        <v>5</v>
      </c>
      <c r="AK128" s="2">
        <f t="shared" si="36"/>
        <v>28</v>
      </c>
      <c r="AL128" s="3">
        <f t="shared" si="37"/>
        <v>4.6669999999999998</v>
      </c>
      <c r="AM128" s="2">
        <v>1</v>
      </c>
      <c r="AN128">
        <v>5</v>
      </c>
      <c r="AO128" s="37">
        <f>LOOKUP(AN128,{1,2,3,4,5},{5,4,3,2,1})</f>
        <v>1</v>
      </c>
      <c r="AP128">
        <v>4</v>
      </c>
      <c r="AQ128" s="37">
        <f>LOOKUP(AP128,{1,2,3,4,5},{5,4,3,2,1})</f>
        <v>2</v>
      </c>
      <c r="AR128">
        <v>4</v>
      </c>
      <c r="AS128" s="37">
        <f>LOOKUP(AR128,{1,2,3,4,5},{5,4,3,2,1})</f>
        <v>2</v>
      </c>
      <c r="AT128">
        <v>5</v>
      </c>
      <c r="AU128" s="37">
        <f>LOOKUP(AT128,{1,2,3,4,5},{5,4,3,2,1})</f>
        <v>1</v>
      </c>
      <c r="AV128">
        <v>3</v>
      </c>
      <c r="AW128" s="37">
        <f>LOOKUP(AV128,{1,2,3,4,5},{5,4,3,2,1})</f>
        <v>3</v>
      </c>
      <c r="AX128">
        <v>4</v>
      </c>
      <c r="AY128" s="37">
        <f>LOOKUP(AX128,{1,2,3,4,5},{5,4,3,2,1})</f>
        <v>2</v>
      </c>
      <c r="AZ128" s="2">
        <f t="shared" si="29"/>
        <v>25</v>
      </c>
      <c r="BA128" s="3">
        <f t="shared" si="28"/>
        <v>4.1669999999999998</v>
      </c>
      <c r="BB128" s="1"/>
      <c r="BC128" s="2">
        <f t="shared" si="30"/>
        <v>4</v>
      </c>
      <c r="BD128">
        <f t="shared" si="31"/>
        <v>11</v>
      </c>
      <c r="BE128">
        <f t="shared" si="32"/>
        <v>9</v>
      </c>
      <c r="BF128">
        <f t="shared" si="33"/>
        <v>6</v>
      </c>
      <c r="BG128">
        <f t="shared" si="34"/>
        <v>13</v>
      </c>
      <c r="BH128">
        <f t="shared" si="35"/>
        <v>10</v>
      </c>
      <c r="BI128" s="2">
        <f t="shared" si="39"/>
        <v>6</v>
      </c>
      <c r="BJ128">
        <f t="shared" si="39"/>
        <v>9</v>
      </c>
      <c r="BK128">
        <f t="shared" si="39"/>
        <v>7</v>
      </c>
      <c r="BL128">
        <f t="shared" si="39"/>
        <v>8</v>
      </c>
      <c r="BM128">
        <f t="shared" si="39"/>
        <v>7</v>
      </c>
      <c r="BN128" s="3">
        <f t="shared" si="39"/>
        <v>8</v>
      </c>
      <c r="BO128" s="1"/>
    </row>
    <row r="129" spans="1:67" x14ac:dyDescent="0.3">
      <c r="A129" s="30">
        <v>139</v>
      </c>
      <c r="B129" s="67"/>
      <c r="C129" s="2">
        <v>1</v>
      </c>
      <c r="D129">
        <v>3</v>
      </c>
      <c r="E129">
        <v>4</v>
      </c>
      <c r="F129">
        <v>5</v>
      </c>
      <c r="G129">
        <v>2</v>
      </c>
      <c r="H129">
        <v>5</v>
      </c>
      <c r="I129">
        <v>2</v>
      </c>
      <c r="J129" s="2">
        <f t="shared" si="38"/>
        <v>21</v>
      </c>
      <c r="K129" s="3">
        <f t="shared" si="23"/>
        <v>3.5</v>
      </c>
      <c r="L129" s="2">
        <v>1</v>
      </c>
      <c r="M129">
        <v>3</v>
      </c>
      <c r="N129">
        <v>4</v>
      </c>
      <c r="O129">
        <v>5</v>
      </c>
      <c r="P129">
        <v>1</v>
      </c>
      <c r="Q129">
        <v>5</v>
      </c>
      <c r="R129">
        <v>3</v>
      </c>
      <c r="S129" s="2">
        <f t="shared" si="24"/>
        <v>21</v>
      </c>
      <c r="T129" s="3">
        <f t="shared" si="25"/>
        <v>3.5</v>
      </c>
      <c r="U129" s="2">
        <v>1</v>
      </c>
      <c r="V129">
        <v>3</v>
      </c>
      <c r="W129">
        <v>2</v>
      </c>
      <c r="X129">
        <v>2</v>
      </c>
      <c r="Y129">
        <v>4</v>
      </c>
      <c r="Z129">
        <v>1</v>
      </c>
      <c r="AA129">
        <v>4</v>
      </c>
      <c r="AB129" s="2">
        <f t="shared" si="26"/>
        <v>16</v>
      </c>
      <c r="AC129" s="3">
        <f t="shared" si="27"/>
        <v>2.6669999999999998</v>
      </c>
      <c r="AD129" s="2">
        <v>1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 s="2">
        <f t="shared" si="36"/>
        <v>24</v>
      </c>
      <c r="AL129" s="3">
        <f t="shared" si="37"/>
        <v>4</v>
      </c>
      <c r="AM129" s="2">
        <v>1</v>
      </c>
      <c r="AN129">
        <v>4</v>
      </c>
      <c r="AO129" s="37">
        <f>LOOKUP(AN129,{1,2,3,4,5},{5,4,3,2,1})</f>
        <v>2</v>
      </c>
      <c r="AP129">
        <v>4</v>
      </c>
      <c r="AQ129" s="37">
        <f>LOOKUP(AP129,{1,2,3,4,5},{5,4,3,2,1})</f>
        <v>2</v>
      </c>
      <c r="AR129">
        <v>4</v>
      </c>
      <c r="AS129" s="37">
        <f>LOOKUP(AR129,{1,2,3,4,5},{5,4,3,2,1})</f>
        <v>2</v>
      </c>
      <c r="AT129">
        <v>4</v>
      </c>
      <c r="AU129" s="37">
        <f>LOOKUP(AT129,{1,2,3,4,5},{5,4,3,2,1})</f>
        <v>2</v>
      </c>
      <c r="AV129">
        <v>3</v>
      </c>
      <c r="AW129" s="37">
        <f>LOOKUP(AV129,{1,2,3,4,5},{5,4,3,2,1})</f>
        <v>3</v>
      </c>
      <c r="AX129">
        <v>4</v>
      </c>
      <c r="AY129" s="37">
        <f>LOOKUP(AX129,{1,2,3,4,5},{5,4,3,2,1})</f>
        <v>2</v>
      </c>
      <c r="AZ129" s="2">
        <f t="shared" si="29"/>
        <v>23</v>
      </c>
      <c r="BA129" s="3">
        <f t="shared" si="28"/>
        <v>3.8330000000000002</v>
      </c>
      <c r="BB129" s="1"/>
      <c r="BC129" s="2">
        <f t="shared" si="30"/>
        <v>8</v>
      </c>
      <c r="BD129">
        <f t="shared" si="31"/>
        <v>10</v>
      </c>
      <c r="BE129">
        <f t="shared" si="32"/>
        <v>12</v>
      </c>
      <c r="BF129">
        <f t="shared" si="33"/>
        <v>5</v>
      </c>
      <c r="BG129">
        <f t="shared" si="34"/>
        <v>13</v>
      </c>
      <c r="BH129">
        <f t="shared" si="35"/>
        <v>7</v>
      </c>
      <c r="BI129" s="2">
        <f t="shared" si="39"/>
        <v>7</v>
      </c>
      <c r="BJ129">
        <f t="shared" si="39"/>
        <v>6</v>
      </c>
      <c r="BK129">
        <f t="shared" si="39"/>
        <v>6</v>
      </c>
      <c r="BL129">
        <f t="shared" si="39"/>
        <v>8</v>
      </c>
      <c r="BM129">
        <f t="shared" si="39"/>
        <v>5</v>
      </c>
      <c r="BN129" s="3">
        <f t="shared" si="39"/>
        <v>8</v>
      </c>
      <c r="BO129" s="1"/>
    </row>
    <row r="130" spans="1:67" x14ac:dyDescent="0.3">
      <c r="A130" s="30">
        <v>140</v>
      </c>
      <c r="B130" s="67"/>
      <c r="C130" s="2">
        <v>1</v>
      </c>
      <c r="D130">
        <v>2</v>
      </c>
      <c r="E130">
        <v>4</v>
      </c>
      <c r="F130">
        <v>4</v>
      </c>
      <c r="G130">
        <v>3</v>
      </c>
      <c r="H130">
        <v>5</v>
      </c>
      <c r="I130">
        <v>2</v>
      </c>
      <c r="J130" s="2">
        <f t="shared" si="38"/>
        <v>20</v>
      </c>
      <c r="K130" s="3">
        <f t="shared" si="23"/>
        <v>3.3330000000000002</v>
      </c>
      <c r="L130" s="2">
        <v>1</v>
      </c>
      <c r="M130">
        <v>1</v>
      </c>
      <c r="N130">
        <v>4</v>
      </c>
      <c r="O130">
        <v>4</v>
      </c>
      <c r="P130">
        <v>3</v>
      </c>
      <c r="Q130">
        <v>5</v>
      </c>
      <c r="R130">
        <v>4</v>
      </c>
      <c r="S130" s="2">
        <f t="shared" si="24"/>
        <v>21</v>
      </c>
      <c r="T130" s="3">
        <f t="shared" si="25"/>
        <v>3.5</v>
      </c>
      <c r="U130" s="2">
        <v>1</v>
      </c>
      <c r="V130">
        <v>5</v>
      </c>
      <c r="W130">
        <v>3</v>
      </c>
      <c r="X130">
        <v>3</v>
      </c>
      <c r="Y130">
        <v>5</v>
      </c>
      <c r="Z130">
        <v>3</v>
      </c>
      <c r="AA130">
        <v>5</v>
      </c>
      <c r="AB130" s="2">
        <f t="shared" si="26"/>
        <v>24</v>
      </c>
      <c r="AC130" s="3">
        <f t="shared" si="27"/>
        <v>4</v>
      </c>
      <c r="AD130" s="2">
        <v>1</v>
      </c>
      <c r="AE130">
        <v>5</v>
      </c>
      <c r="AF130">
        <v>5</v>
      </c>
      <c r="AG130">
        <v>4</v>
      </c>
      <c r="AH130">
        <v>5</v>
      </c>
      <c r="AI130">
        <v>4</v>
      </c>
      <c r="AJ130">
        <v>5</v>
      </c>
      <c r="AK130" s="2">
        <f t="shared" si="36"/>
        <v>28</v>
      </c>
      <c r="AL130" s="3">
        <f t="shared" si="37"/>
        <v>4.6669999999999998</v>
      </c>
      <c r="AM130" s="2">
        <v>1</v>
      </c>
      <c r="AN130">
        <v>5</v>
      </c>
      <c r="AO130" s="37">
        <f>LOOKUP(AN130,{1,2,3,4,5},{5,4,3,2,1})</f>
        <v>1</v>
      </c>
      <c r="AP130">
        <v>3</v>
      </c>
      <c r="AQ130" s="37">
        <f>LOOKUP(AP130,{1,2,3,4,5},{5,4,3,2,1})</f>
        <v>3</v>
      </c>
      <c r="AR130">
        <v>3</v>
      </c>
      <c r="AS130" s="37">
        <f>LOOKUP(AR130,{1,2,3,4,5},{5,4,3,2,1})</f>
        <v>3</v>
      </c>
      <c r="AT130">
        <v>5</v>
      </c>
      <c r="AU130" s="37">
        <f>LOOKUP(AT130,{1,2,3,4,5},{5,4,3,2,1})</f>
        <v>1</v>
      </c>
      <c r="AV130">
        <v>2</v>
      </c>
      <c r="AW130" s="37">
        <f>LOOKUP(AV130,{1,2,3,4,5},{5,4,3,2,1})</f>
        <v>4</v>
      </c>
      <c r="AX130">
        <v>5</v>
      </c>
      <c r="AY130" s="37">
        <f>LOOKUP(AX130,{1,2,3,4,5},{5,4,3,2,1})</f>
        <v>1</v>
      </c>
      <c r="AZ130" s="2">
        <f t="shared" si="29"/>
        <v>23</v>
      </c>
      <c r="BA130" s="3">
        <f t="shared" si="28"/>
        <v>3.8330000000000002</v>
      </c>
      <c r="BB130" s="1"/>
      <c r="BC130" s="2">
        <f t="shared" si="30"/>
        <v>4</v>
      </c>
      <c r="BD130">
        <f t="shared" si="31"/>
        <v>11</v>
      </c>
      <c r="BE130">
        <f t="shared" si="32"/>
        <v>11</v>
      </c>
      <c r="BF130">
        <f t="shared" si="33"/>
        <v>7</v>
      </c>
      <c r="BG130">
        <f t="shared" si="34"/>
        <v>14</v>
      </c>
      <c r="BH130">
        <f t="shared" si="35"/>
        <v>7</v>
      </c>
      <c r="BI130" s="2">
        <f t="shared" si="39"/>
        <v>10</v>
      </c>
      <c r="BJ130">
        <f t="shared" si="39"/>
        <v>8</v>
      </c>
      <c r="BK130">
        <f t="shared" si="39"/>
        <v>7</v>
      </c>
      <c r="BL130">
        <f t="shared" si="39"/>
        <v>10</v>
      </c>
      <c r="BM130">
        <f t="shared" si="39"/>
        <v>7</v>
      </c>
      <c r="BN130" s="3">
        <f t="shared" si="39"/>
        <v>10</v>
      </c>
      <c r="BO130" s="1"/>
    </row>
    <row r="131" spans="1:67" x14ac:dyDescent="0.3">
      <c r="A131" s="30">
        <v>141</v>
      </c>
      <c r="B131" s="67"/>
      <c r="C131" s="2">
        <v>1</v>
      </c>
      <c r="D131">
        <v>1</v>
      </c>
      <c r="E131">
        <v>5</v>
      </c>
      <c r="F131">
        <v>3</v>
      </c>
      <c r="G131">
        <v>1</v>
      </c>
      <c r="H131">
        <v>5</v>
      </c>
      <c r="I131">
        <v>1</v>
      </c>
      <c r="J131" s="2">
        <f t="shared" si="38"/>
        <v>16</v>
      </c>
      <c r="K131" s="3">
        <f t="shared" si="23"/>
        <v>2.6669999999999998</v>
      </c>
      <c r="L131" s="2">
        <v>1</v>
      </c>
      <c r="M131">
        <v>3</v>
      </c>
      <c r="N131">
        <v>5</v>
      </c>
      <c r="O131">
        <v>5</v>
      </c>
      <c r="P131">
        <v>2</v>
      </c>
      <c r="Q131">
        <v>5</v>
      </c>
      <c r="R131">
        <v>3</v>
      </c>
      <c r="S131" s="2">
        <f t="shared" si="24"/>
        <v>23</v>
      </c>
      <c r="T131" s="3">
        <f t="shared" si="25"/>
        <v>3.8330000000000002</v>
      </c>
      <c r="U131" s="2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 s="2">
        <f t="shared" si="26"/>
        <v>6</v>
      </c>
      <c r="AC131" s="3">
        <f t="shared" si="27"/>
        <v>1</v>
      </c>
      <c r="AD131" s="2">
        <v>1</v>
      </c>
      <c r="AE131">
        <v>4</v>
      </c>
      <c r="AF131">
        <v>4</v>
      </c>
      <c r="AG131">
        <v>2</v>
      </c>
      <c r="AH131">
        <v>4</v>
      </c>
      <c r="AI131">
        <v>2</v>
      </c>
      <c r="AJ131">
        <v>4</v>
      </c>
      <c r="AK131" s="2">
        <f t="shared" si="36"/>
        <v>20</v>
      </c>
      <c r="AL131" s="3">
        <f t="shared" si="37"/>
        <v>3.3330000000000002</v>
      </c>
      <c r="AM131" s="2">
        <v>1</v>
      </c>
      <c r="AN131">
        <v>5</v>
      </c>
      <c r="AO131" s="37">
        <f>LOOKUP(AN131,{1,2,3,4,5},{5,4,3,2,1})</f>
        <v>1</v>
      </c>
      <c r="AP131">
        <v>5</v>
      </c>
      <c r="AQ131" s="37">
        <f>LOOKUP(AP131,{1,2,3,4,5},{5,4,3,2,1})</f>
        <v>1</v>
      </c>
      <c r="AR131">
        <v>5</v>
      </c>
      <c r="AS131" s="37">
        <f>LOOKUP(AR131,{1,2,3,4,5},{5,4,3,2,1})</f>
        <v>1</v>
      </c>
      <c r="AT131">
        <v>5</v>
      </c>
      <c r="AU131" s="37">
        <f>LOOKUP(AT131,{1,2,3,4,5},{5,4,3,2,1})</f>
        <v>1</v>
      </c>
      <c r="AV131">
        <v>5</v>
      </c>
      <c r="AW131" s="37">
        <f>LOOKUP(AV131,{1,2,3,4,5},{5,4,3,2,1})</f>
        <v>1</v>
      </c>
      <c r="AX131">
        <v>5</v>
      </c>
      <c r="AY131" s="37">
        <f>LOOKUP(AX131,{1,2,3,4,5},{5,4,3,2,1})</f>
        <v>1</v>
      </c>
      <c r="AZ131" s="2">
        <f t="shared" si="29"/>
        <v>30</v>
      </c>
      <c r="BA131" s="3">
        <f t="shared" si="28"/>
        <v>5</v>
      </c>
      <c r="BB131" s="1"/>
      <c r="BC131" s="2">
        <f t="shared" si="30"/>
        <v>5</v>
      </c>
      <c r="BD131">
        <f t="shared" si="31"/>
        <v>11</v>
      </c>
      <c r="BE131">
        <f t="shared" si="32"/>
        <v>9</v>
      </c>
      <c r="BF131">
        <f t="shared" si="33"/>
        <v>4</v>
      </c>
      <c r="BG131">
        <f t="shared" si="34"/>
        <v>11</v>
      </c>
      <c r="BH131">
        <f t="shared" si="35"/>
        <v>5</v>
      </c>
      <c r="BI131" s="2">
        <f t="shared" si="39"/>
        <v>5</v>
      </c>
      <c r="BJ131">
        <f t="shared" si="39"/>
        <v>5</v>
      </c>
      <c r="BK131">
        <f t="shared" si="39"/>
        <v>3</v>
      </c>
      <c r="BL131">
        <f t="shared" si="39"/>
        <v>5</v>
      </c>
      <c r="BM131">
        <f t="shared" si="39"/>
        <v>3</v>
      </c>
      <c r="BN131" s="3">
        <f t="shared" si="39"/>
        <v>5</v>
      </c>
      <c r="BO131" s="1"/>
    </row>
    <row r="132" spans="1:67" x14ac:dyDescent="0.3">
      <c r="A132" s="30">
        <v>143</v>
      </c>
      <c r="B132" s="67"/>
      <c r="C132" s="2">
        <v>1</v>
      </c>
      <c r="D132">
        <v>1</v>
      </c>
      <c r="E132">
        <v>5</v>
      </c>
      <c r="F132">
        <v>1</v>
      </c>
      <c r="G132">
        <v>5</v>
      </c>
      <c r="H132">
        <v>5</v>
      </c>
      <c r="I132">
        <v>1</v>
      </c>
      <c r="J132" s="2">
        <f t="shared" si="38"/>
        <v>18</v>
      </c>
      <c r="K132" s="3">
        <f t="shared" ref="K132:K171" si="40">ROUND((J132/6),3)</f>
        <v>3</v>
      </c>
      <c r="L132" s="2">
        <v>1</v>
      </c>
      <c r="M132">
        <v>1</v>
      </c>
      <c r="N132">
        <v>5</v>
      </c>
      <c r="O132">
        <v>2</v>
      </c>
      <c r="P132">
        <v>2</v>
      </c>
      <c r="Q132">
        <v>5</v>
      </c>
      <c r="R132">
        <v>1</v>
      </c>
      <c r="S132" s="2">
        <f t="shared" ref="S132:S171" si="41">SUM(M132:R132)</f>
        <v>16</v>
      </c>
      <c r="T132" s="3">
        <f t="shared" ref="T132:T171" si="42">ROUND((S132/6),3)</f>
        <v>2.6669999999999998</v>
      </c>
      <c r="U132" s="2">
        <v>1</v>
      </c>
      <c r="V132">
        <v>1</v>
      </c>
      <c r="W132">
        <v>5</v>
      </c>
      <c r="X132">
        <v>3</v>
      </c>
      <c r="Y132">
        <v>5</v>
      </c>
      <c r="Z132">
        <v>3</v>
      </c>
      <c r="AA132">
        <v>5</v>
      </c>
      <c r="AB132" s="2">
        <f t="shared" ref="AB132:AB178" si="43">SUM(V132:AA132)</f>
        <v>22</v>
      </c>
      <c r="AC132" s="3">
        <f t="shared" ref="AC132:AC178" si="44">ROUND((AB132/6),3)</f>
        <v>3.6669999999999998</v>
      </c>
      <c r="AD132" s="2">
        <v>1</v>
      </c>
      <c r="AE132">
        <v>2</v>
      </c>
      <c r="AF132">
        <v>5</v>
      </c>
      <c r="AG132">
        <v>3</v>
      </c>
      <c r="AH132">
        <v>5</v>
      </c>
      <c r="AI132">
        <v>1</v>
      </c>
      <c r="AJ132">
        <v>5</v>
      </c>
      <c r="AK132" s="2">
        <f t="shared" si="36"/>
        <v>21</v>
      </c>
      <c r="AL132" s="3">
        <f t="shared" si="37"/>
        <v>3.5</v>
      </c>
      <c r="AM132" s="2">
        <v>1</v>
      </c>
      <c r="AN132">
        <v>5</v>
      </c>
      <c r="AO132" s="37">
        <f>LOOKUP(AN132,{1,2,3,4,5},{5,4,3,2,1})</f>
        <v>1</v>
      </c>
      <c r="AP132">
        <v>5</v>
      </c>
      <c r="AQ132" s="37">
        <f>LOOKUP(AP132,{1,2,3,4,5},{5,4,3,2,1})</f>
        <v>1</v>
      </c>
      <c r="AR132">
        <v>5</v>
      </c>
      <c r="AS132" s="37">
        <f>LOOKUP(AR132,{1,2,3,4,5},{5,4,3,2,1})</f>
        <v>1</v>
      </c>
      <c r="AT132">
        <v>5</v>
      </c>
      <c r="AU132" s="37">
        <f>LOOKUP(AT132,{1,2,3,4,5},{5,4,3,2,1})</f>
        <v>1</v>
      </c>
      <c r="AV132">
        <v>1</v>
      </c>
      <c r="AW132" s="37">
        <f>LOOKUP(AV132,{1,2,3,4,5},{5,4,3,2,1})</f>
        <v>5</v>
      </c>
      <c r="AX132">
        <v>5</v>
      </c>
      <c r="AY132" s="37">
        <f>LOOKUP(AX132,{1,2,3,4,5},{5,4,3,2,1})</f>
        <v>1</v>
      </c>
      <c r="AZ132" s="2">
        <f t="shared" si="29"/>
        <v>26</v>
      </c>
      <c r="BA132" s="3">
        <f t="shared" ref="BA132:BA178" si="45">ROUND((AZ132/6),3)</f>
        <v>4.3330000000000002</v>
      </c>
      <c r="BB132" s="1"/>
      <c r="BC132" s="2">
        <f t="shared" si="30"/>
        <v>3</v>
      </c>
      <c r="BD132">
        <f t="shared" si="31"/>
        <v>11</v>
      </c>
      <c r="BE132">
        <f t="shared" si="32"/>
        <v>4</v>
      </c>
      <c r="BF132">
        <f t="shared" si="33"/>
        <v>8</v>
      </c>
      <c r="BG132">
        <f t="shared" si="34"/>
        <v>15</v>
      </c>
      <c r="BH132">
        <f t="shared" si="35"/>
        <v>3</v>
      </c>
      <c r="BI132" s="2">
        <f t="shared" si="39"/>
        <v>3</v>
      </c>
      <c r="BJ132">
        <f t="shared" si="39"/>
        <v>10</v>
      </c>
      <c r="BK132">
        <f t="shared" si="39"/>
        <v>6</v>
      </c>
      <c r="BL132">
        <f t="shared" si="39"/>
        <v>10</v>
      </c>
      <c r="BM132">
        <f t="shared" si="39"/>
        <v>4</v>
      </c>
      <c r="BN132" s="3">
        <f t="shared" si="39"/>
        <v>10</v>
      </c>
      <c r="BO132" s="1"/>
    </row>
    <row r="133" spans="1:67" x14ac:dyDescent="0.3">
      <c r="A133" s="30">
        <v>144</v>
      </c>
      <c r="B133" s="67"/>
      <c r="C133" s="2">
        <v>1</v>
      </c>
      <c r="D133">
        <v>1</v>
      </c>
      <c r="E133">
        <v>3</v>
      </c>
      <c r="F133">
        <v>4</v>
      </c>
      <c r="G133">
        <v>1</v>
      </c>
      <c r="H133">
        <v>5</v>
      </c>
      <c r="I133">
        <v>1</v>
      </c>
      <c r="J133" s="2">
        <f t="shared" si="38"/>
        <v>15</v>
      </c>
      <c r="K133" s="3">
        <f t="shared" si="40"/>
        <v>2.5</v>
      </c>
      <c r="L133" s="2">
        <v>1</v>
      </c>
      <c r="M133">
        <v>1</v>
      </c>
      <c r="N133">
        <v>3</v>
      </c>
      <c r="O133">
        <v>4</v>
      </c>
      <c r="P133">
        <v>1</v>
      </c>
      <c r="Q133">
        <v>5</v>
      </c>
      <c r="R133">
        <v>1</v>
      </c>
      <c r="S133" s="2">
        <f t="shared" si="41"/>
        <v>15</v>
      </c>
      <c r="T133" s="3">
        <f t="shared" si="42"/>
        <v>2.5</v>
      </c>
      <c r="U133" s="2">
        <v>1</v>
      </c>
      <c r="V133">
        <v>3</v>
      </c>
      <c r="W133">
        <v>3</v>
      </c>
      <c r="X133">
        <v>3</v>
      </c>
      <c r="Y133">
        <v>3</v>
      </c>
      <c r="Z133">
        <v>2</v>
      </c>
      <c r="AA133">
        <v>3</v>
      </c>
      <c r="AB133" s="2">
        <f t="shared" si="43"/>
        <v>17</v>
      </c>
      <c r="AC133" s="3">
        <f t="shared" si="44"/>
        <v>2.8330000000000002</v>
      </c>
      <c r="AD133" s="2">
        <v>1</v>
      </c>
      <c r="AE133">
        <v>4</v>
      </c>
      <c r="AF133">
        <v>4</v>
      </c>
      <c r="AG133">
        <v>4</v>
      </c>
      <c r="AH133">
        <v>4</v>
      </c>
      <c r="AI133">
        <v>5</v>
      </c>
      <c r="AJ133">
        <v>4</v>
      </c>
      <c r="AK133" s="2">
        <f t="shared" si="36"/>
        <v>25</v>
      </c>
      <c r="AL133" s="3">
        <f t="shared" si="37"/>
        <v>4.1669999999999998</v>
      </c>
      <c r="AM133" s="2">
        <v>1</v>
      </c>
      <c r="AN133">
        <v>4</v>
      </c>
      <c r="AO133" s="37">
        <f>LOOKUP(AN133,{1,2,3,4,5},{5,4,3,2,1})</f>
        <v>2</v>
      </c>
      <c r="AP133">
        <v>3</v>
      </c>
      <c r="AQ133" s="37">
        <f>LOOKUP(AP133,{1,2,3,4,5},{5,4,3,2,1})</f>
        <v>3</v>
      </c>
      <c r="AR133">
        <v>2</v>
      </c>
      <c r="AS133" s="37">
        <f>LOOKUP(AR133,{1,2,3,4,5},{5,4,3,2,1})</f>
        <v>4</v>
      </c>
      <c r="AT133">
        <v>4</v>
      </c>
      <c r="AU133" s="37">
        <f>LOOKUP(AT133,{1,2,3,4,5},{5,4,3,2,1})</f>
        <v>2</v>
      </c>
      <c r="AV133">
        <v>2</v>
      </c>
      <c r="AW133" s="37">
        <f>LOOKUP(AV133,{1,2,3,4,5},{5,4,3,2,1})</f>
        <v>4</v>
      </c>
      <c r="AX133">
        <v>4</v>
      </c>
      <c r="AY133" s="37">
        <f>LOOKUP(AX133,{1,2,3,4,5},{5,4,3,2,1})</f>
        <v>2</v>
      </c>
      <c r="AZ133" s="2">
        <f t="shared" ref="AZ133:AZ178" si="46">SUM(AN133,AP133,AR133,AT133,AV133,AX133)</f>
        <v>19</v>
      </c>
      <c r="BA133" s="3">
        <f t="shared" si="45"/>
        <v>3.1669999999999998</v>
      </c>
      <c r="BB133" s="1"/>
      <c r="BC133" s="2">
        <f t="shared" ref="BC133:BC178" si="47">(D133+M133+AO133)</f>
        <v>4</v>
      </c>
      <c r="BD133">
        <f t="shared" ref="BD133:BD178" si="48">(E133+N133+AQ133)</f>
        <v>9</v>
      </c>
      <c r="BE133">
        <f t="shared" ref="BE133:BE178" si="49">(F133+O133+AS133)</f>
        <v>12</v>
      </c>
      <c r="BF133">
        <f t="shared" ref="BF133:BF178" si="50">(G133+P133+AU133)</f>
        <v>4</v>
      </c>
      <c r="BG133">
        <f t="shared" ref="BG133:BG178" si="51">(H133+Q133+AW133)</f>
        <v>14</v>
      </c>
      <c r="BH133">
        <f t="shared" ref="BH133:BH178" si="52">(I133+R133+AY133)</f>
        <v>4</v>
      </c>
      <c r="BI133" s="2">
        <f t="shared" si="39"/>
        <v>7</v>
      </c>
      <c r="BJ133">
        <f t="shared" si="39"/>
        <v>7</v>
      </c>
      <c r="BK133">
        <f t="shared" si="39"/>
        <v>7</v>
      </c>
      <c r="BL133">
        <f t="shared" si="39"/>
        <v>7</v>
      </c>
      <c r="BM133">
        <f t="shared" si="39"/>
        <v>7</v>
      </c>
      <c r="BN133" s="3">
        <f t="shared" si="39"/>
        <v>7</v>
      </c>
      <c r="BO133" s="1"/>
    </row>
    <row r="134" spans="1:67" x14ac:dyDescent="0.3">
      <c r="A134" s="30">
        <v>145</v>
      </c>
      <c r="B134" s="67"/>
      <c r="C134" s="2">
        <v>1</v>
      </c>
      <c r="D134">
        <v>1</v>
      </c>
      <c r="E134">
        <v>3</v>
      </c>
      <c r="F134">
        <v>3</v>
      </c>
      <c r="G134">
        <v>1</v>
      </c>
      <c r="H134">
        <v>4</v>
      </c>
      <c r="I134">
        <v>1</v>
      </c>
      <c r="J134" s="2">
        <f t="shared" si="38"/>
        <v>13</v>
      </c>
      <c r="K134" s="3">
        <f t="shared" si="40"/>
        <v>2.1669999999999998</v>
      </c>
      <c r="L134" s="2">
        <v>1</v>
      </c>
      <c r="M134">
        <v>2</v>
      </c>
      <c r="N134">
        <v>4</v>
      </c>
      <c r="O134">
        <v>2</v>
      </c>
      <c r="P134">
        <v>1</v>
      </c>
      <c r="Q134">
        <v>3</v>
      </c>
      <c r="R134">
        <v>3</v>
      </c>
      <c r="S134" s="2">
        <f t="shared" si="41"/>
        <v>15</v>
      </c>
      <c r="T134" s="3">
        <f t="shared" si="42"/>
        <v>2.5</v>
      </c>
      <c r="U134" s="2">
        <v>1</v>
      </c>
      <c r="V134">
        <v>1</v>
      </c>
      <c r="W134">
        <v>3</v>
      </c>
      <c r="X134">
        <v>2</v>
      </c>
      <c r="Y134">
        <v>2</v>
      </c>
      <c r="Z134">
        <v>2</v>
      </c>
      <c r="AA134">
        <v>3</v>
      </c>
      <c r="AB134" s="2">
        <f t="shared" si="43"/>
        <v>13</v>
      </c>
      <c r="AC134" s="3">
        <f t="shared" si="44"/>
        <v>2.1669999999999998</v>
      </c>
      <c r="AD134" s="2">
        <v>1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 s="2">
        <f t="shared" si="36"/>
        <v>18</v>
      </c>
      <c r="AL134" s="3">
        <f t="shared" si="37"/>
        <v>3</v>
      </c>
      <c r="AM134" s="2">
        <v>1</v>
      </c>
      <c r="AN134">
        <v>4</v>
      </c>
      <c r="AO134" s="37">
        <f>LOOKUP(AN134,{1,2,3,4,5},{5,4,3,2,1})</f>
        <v>2</v>
      </c>
      <c r="AP134">
        <v>4</v>
      </c>
      <c r="AQ134" s="37">
        <f>LOOKUP(AP134,{1,2,3,4,5},{5,4,3,2,1})</f>
        <v>2</v>
      </c>
      <c r="AR134">
        <v>4</v>
      </c>
      <c r="AS134" s="37">
        <f>LOOKUP(AR134,{1,2,3,4,5},{5,4,3,2,1})</f>
        <v>2</v>
      </c>
      <c r="AT134">
        <v>4</v>
      </c>
      <c r="AU134" s="37">
        <f>LOOKUP(AT134,{1,2,3,4,5},{5,4,3,2,1})</f>
        <v>2</v>
      </c>
      <c r="AV134">
        <v>3</v>
      </c>
      <c r="AW134" s="37">
        <f>LOOKUP(AV134,{1,2,3,4,5},{5,4,3,2,1})</f>
        <v>3</v>
      </c>
      <c r="AX134">
        <v>4</v>
      </c>
      <c r="AY134" s="37">
        <f>LOOKUP(AX134,{1,2,3,4,5},{5,4,3,2,1})</f>
        <v>2</v>
      </c>
      <c r="AZ134" s="2">
        <f t="shared" si="46"/>
        <v>23</v>
      </c>
      <c r="BA134" s="3">
        <f t="shared" si="45"/>
        <v>3.8330000000000002</v>
      </c>
      <c r="BB134" s="1"/>
      <c r="BC134" s="2">
        <f t="shared" si="47"/>
        <v>5</v>
      </c>
      <c r="BD134">
        <f t="shared" si="48"/>
        <v>9</v>
      </c>
      <c r="BE134">
        <f t="shared" si="49"/>
        <v>7</v>
      </c>
      <c r="BF134">
        <f t="shared" si="50"/>
        <v>4</v>
      </c>
      <c r="BG134">
        <f t="shared" si="51"/>
        <v>10</v>
      </c>
      <c r="BH134">
        <f t="shared" si="52"/>
        <v>6</v>
      </c>
      <c r="BI134" s="2">
        <f t="shared" si="39"/>
        <v>4</v>
      </c>
      <c r="BJ134">
        <f t="shared" si="39"/>
        <v>6</v>
      </c>
      <c r="BK134">
        <f t="shared" si="39"/>
        <v>5</v>
      </c>
      <c r="BL134">
        <f t="shared" si="39"/>
        <v>5</v>
      </c>
      <c r="BM134">
        <f t="shared" si="39"/>
        <v>5</v>
      </c>
      <c r="BN134" s="3">
        <f t="shared" si="39"/>
        <v>6</v>
      </c>
      <c r="BO134" s="1"/>
    </row>
    <row r="135" spans="1:67" x14ac:dyDescent="0.3">
      <c r="A135" s="30">
        <v>146</v>
      </c>
      <c r="B135" s="67"/>
      <c r="C135" s="2">
        <v>1</v>
      </c>
      <c r="D135">
        <v>1</v>
      </c>
      <c r="E135">
        <v>3</v>
      </c>
      <c r="F135">
        <v>4</v>
      </c>
      <c r="G135">
        <v>3</v>
      </c>
      <c r="H135">
        <v>4</v>
      </c>
      <c r="I135">
        <v>3</v>
      </c>
      <c r="J135" s="2">
        <f t="shared" si="38"/>
        <v>18</v>
      </c>
      <c r="K135" s="3">
        <f t="shared" si="40"/>
        <v>3</v>
      </c>
      <c r="L135" s="2">
        <v>1</v>
      </c>
      <c r="M135">
        <v>1</v>
      </c>
      <c r="N135">
        <v>4</v>
      </c>
      <c r="O135">
        <v>4</v>
      </c>
      <c r="P135">
        <v>2</v>
      </c>
      <c r="Q135">
        <v>5</v>
      </c>
      <c r="R135">
        <v>2</v>
      </c>
      <c r="S135" s="2">
        <f t="shared" si="41"/>
        <v>18</v>
      </c>
      <c r="T135" s="3">
        <f t="shared" si="42"/>
        <v>3</v>
      </c>
      <c r="U135" s="2">
        <v>1</v>
      </c>
      <c r="V135">
        <v>3</v>
      </c>
      <c r="W135">
        <v>2</v>
      </c>
      <c r="X135">
        <v>3</v>
      </c>
      <c r="Y135">
        <v>5</v>
      </c>
      <c r="Z135">
        <v>1</v>
      </c>
      <c r="AA135">
        <v>5</v>
      </c>
      <c r="AB135" s="2">
        <f t="shared" si="43"/>
        <v>19</v>
      </c>
      <c r="AC135" s="3">
        <f t="shared" si="44"/>
        <v>3.1669999999999998</v>
      </c>
      <c r="AD135" s="2">
        <v>1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 s="2">
        <f t="shared" si="36"/>
        <v>18</v>
      </c>
      <c r="AL135" s="3">
        <f t="shared" si="37"/>
        <v>3</v>
      </c>
      <c r="AM135" s="2">
        <v>1</v>
      </c>
      <c r="AN135">
        <v>3</v>
      </c>
      <c r="AO135" s="37">
        <f>LOOKUP(AN135,{1,2,3,4,5},{5,4,3,2,1})</f>
        <v>3</v>
      </c>
      <c r="AP135">
        <v>3</v>
      </c>
      <c r="AQ135" s="37">
        <f>LOOKUP(AP135,{1,2,3,4,5},{5,4,3,2,1})</f>
        <v>3</v>
      </c>
      <c r="AR135">
        <v>3</v>
      </c>
      <c r="AS135" s="37">
        <f>LOOKUP(AR135,{1,2,3,4,5},{5,4,3,2,1})</f>
        <v>3</v>
      </c>
      <c r="AT135">
        <v>3</v>
      </c>
      <c r="AU135" s="37">
        <f>LOOKUP(AT135,{1,2,3,4,5},{5,4,3,2,1})</f>
        <v>3</v>
      </c>
      <c r="AV135">
        <v>3</v>
      </c>
      <c r="AW135" s="37">
        <f>LOOKUP(AV135,{1,2,3,4,5},{5,4,3,2,1})</f>
        <v>3</v>
      </c>
      <c r="AX135">
        <v>3</v>
      </c>
      <c r="AY135" s="37">
        <f>LOOKUP(AX135,{1,2,3,4,5},{5,4,3,2,1})</f>
        <v>3</v>
      </c>
      <c r="AZ135" s="2">
        <f t="shared" si="46"/>
        <v>18</v>
      </c>
      <c r="BA135" s="3">
        <f t="shared" si="45"/>
        <v>3</v>
      </c>
      <c r="BB135" s="1"/>
      <c r="BC135" s="2">
        <f t="shared" si="47"/>
        <v>5</v>
      </c>
      <c r="BD135">
        <f t="shared" si="48"/>
        <v>10</v>
      </c>
      <c r="BE135">
        <f t="shared" si="49"/>
        <v>11</v>
      </c>
      <c r="BF135">
        <f t="shared" si="50"/>
        <v>8</v>
      </c>
      <c r="BG135">
        <f t="shared" si="51"/>
        <v>12</v>
      </c>
      <c r="BH135">
        <f t="shared" si="52"/>
        <v>8</v>
      </c>
      <c r="BI135" s="2">
        <f t="shared" si="39"/>
        <v>6</v>
      </c>
      <c r="BJ135">
        <f t="shared" si="39"/>
        <v>5</v>
      </c>
      <c r="BK135">
        <f t="shared" si="39"/>
        <v>6</v>
      </c>
      <c r="BL135">
        <f t="shared" si="39"/>
        <v>8</v>
      </c>
      <c r="BM135">
        <f t="shared" si="39"/>
        <v>4</v>
      </c>
      <c r="BN135" s="3">
        <f t="shared" si="39"/>
        <v>8</v>
      </c>
      <c r="BO135" s="1"/>
    </row>
    <row r="136" spans="1:67" x14ac:dyDescent="0.3">
      <c r="A136" s="30">
        <v>147</v>
      </c>
      <c r="B136" s="67"/>
      <c r="C136" s="2">
        <v>1</v>
      </c>
      <c r="D136">
        <v>2</v>
      </c>
      <c r="E136">
        <v>4</v>
      </c>
      <c r="F136">
        <v>3</v>
      </c>
      <c r="G136">
        <v>2</v>
      </c>
      <c r="H136">
        <v>5</v>
      </c>
      <c r="I136">
        <v>3</v>
      </c>
      <c r="J136" s="2">
        <f t="shared" si="38"/>
        <v>19</v>
      </c>
      <c r="K136" s="3">
        <f t="shared" si="40"/>
        <v>3.1669999999999998</v>
      </c>
      <c r="L136" s="2">
        <v>1</v>
      </c>
      <c r="M136">
        <v>2</v>
      </c>
      <c r="N136">
        <v>4</v>
      </c>
      <c r="O136">
        <v>3</v>
      </c>
      <c r="P136">
        <v>2</v>
      </c>
      <c r="Q136">
        <v>5</v>
      </c>
      <c r="R136">
        <v>3</v>
      </c>
      <c r="S136" s="2">
        <f t="shared" si="41"/>
        <v>19</v>
      </c>
      <c r="T136" s="3">
        <f t="shared" si="42"/>
        <v>3.1669999999999998</v>
      </c>
      <c r="U136" s="2">
        <v>1</v>
      </c>
      <c r="V136">
        <v>3</v>
      </c>
      <c r="W136">
        <v>1</v>
      </c>
      <c r="X136">
        <v>3</v>
      </c>
      <c r="Y136">
        <v>4</v>
      </c>
      <c r="Z136">
        <v>1</v>
      </c>
      <c r="AA136">
        <v>2</v>
      </c>
      <c r="AB136" s="2">
        <f t="shared" si="43"/>
        <v>14</v>
      </c>
      <c r="AC136" s="3">
        <f t="shared" si="44"/>
        <v>2.3330000000000002</v>
      </c>
      <c r="AD136" s="2">
        <v>1</v>
      </c>
      <c r="AE136">
        <v>4</v>
      </c>
      <c r="AF136">
        <v>4</v>
      </c>
      <c r="AG136">
        <v>4</v>
      </c>
      <c r="AH136">
        <v>3</v>
      </c>
      <c r="AI136">
        <v>4</v>
      </c>
      <c r="AJ136">
        <v>3</v>
      </c>
      <c r="AK136" s="2">
        <f t="shared" si="36"/>
        <v>22</v>
      </c>
      <c r="AL136" s="3">
        <f t="shared" si="37"/>
        <v>3.6669999999999998</v>
      </c>
      <c r="AM136" s="2">
        <v>1</v>
      </c>
      <c r="AN136">
        <v>4</v>
      </c>
      <c r="AO136" s="37">
        <f>LOOKUP(AN136,{1,2,3,4,5},{5,4,3,2,1})</f>
        <v>2</v>
      </c>
      <c r="AP136">
        <v>3</v>
      </c>
      <c r="AQ136" s="37">
        <f>LOOKUP(AP136,{1,2,3,4,5},{5,4,3,2,1})</f>
        <v>3</v>
      </c>
      <c r="AR136">
        <v>3</v>
      </c>
      <c r="AS136" s="37">
        <f>LOOKUP(AR136,{1,2,3,4,5},{5,4,3,2,1})</f>
        <v>3</v>
      </c>
      <c r="AT136">
        <v>4</v>
      </c>
      <c r="AU136" s="37">
        <f>LOOKUP(AT136,{1,2,3,4,5},{5,4,3,2,1})</f>
        <v>2</v>
      </c>
      <c r="AV136">
        <v>3</v>
      </c>
      <c r="AW136" s="37">
        <f>LOOKUP(AV136,{1,2,3,4,5},{5,4,3,2,1})</f>
        <v>3</v>
      </c>
      <c r="AX136">
        <v>4</v>
      </c>
      <c r="AY136" s="37">
        <f>LOOKUP(AX136,{1,2,3,4,5},{5,4,3,2,1})</f>
        <v>2</v>
      </c>
      <c r="AZ136" s="2">
        <f t="shared" si="46"/>
        <v>21</v>
      </c>
      <c r="BA136" s="3">
        <f t="shared" si="45"/>
        <v>3.5</v>
      </c>
      <c r="BB136" s="1"/>
      <c r="BC136" s="2">
        <f t="shared" si="47"/>
        <v>6</v>
      </c>
      <c r="BD136">
        <f t="shared" si="48"/>
        <v>11</v>
      </c>
      <c r="BE136">
        <f t="shared" si="49"/>
        <v>9</v>
      </c>
      <c r="BF136">
        <f t="shared" si="50"/>
        <v>6</v>
      </c>
      <c r="BG136">
        <f t="shared" si="51"/>
        <v>13</v>
      </c>
      <c r="BH136">
        <f t="shared" si="52"/>
        <v>8</v>
      </c>
      <c r="BI136" s="2">
        <f t="shared" si="39"/>
        <v>7</v>
      </c>
      <c r="BJ136">
        <f t="shared" si="39"/>
        <v>5</v>
      </c>
      <c r="BK136">
        <f t="shared" si="39"/>
        <v>7</v>
      </c>
      <c r="BL136">
        <f t="shared" si="39"/>
        <v>7</v>
      </c>
      <c r="BM136">
        <f t="shared" si="39"/>
        <v>5</v>
      </c>
      <c r="BN136" s="3">
        <f t="shared" si="39"/>
        <v>5</v>
      </c>
      <c r="BO136" s="1"/>
    </row>
    <row r="137" spans="1:67" x14ac:dyDescent="0.3">
      <c r="A137" s="30">
        <v>148</v>
      </c>
      <c r="B137" s="67"/>
      <c r="C137" s="2">
        <v>1</v>
      </c>
      <c r="D137">
        <v>2</v>
      </c>
      <c r="E137">
        <v>4</v>
      </c>
      <c r="F137">
        <v>3</v>
      </c>
      <c r="G137">
        <v>2</v>
      </c>
      <c r="H137">
        <v>5</v>
      </c>
      <c r="I137">
        <v>1</v>
      </c>
      <c r="J137" s="2">
        <f t="shared" si="38"/>
        <v>17</v>
      </c>
      <c r="K137" s="3">
        <f t="shared" si="40"/>
        <v>2.8330000000000002</v>
      </c>
      <c r="L137" s="2">
        <v>1</v>
      </c>
      <c r="M137">
        <v>3</v>
      </c>
      <c r="N137">
        <v>4</v>
      </c>
      <c r="O137">
        <v>3</v>
      </c>
      <c r="P137">
        <v>2</v>
      </c>
      <c r="Q137">
        <v>5</v>
      </c>
      <c r="R137">
        <v>1</v>
      </c>
      <c r="S137" s="2">
        <f t="shared" si="41"/>
        <v>18</v>
      </c>
      <c r="T137" s="3">
        <f t="shared" si="42"/>
        <v>3</v>
      </c>
      <c r="U137" s="2">
        <v>1</v>
      </c>
      <c r="V137">
        <v>3</v>
      </c>
      <c r="W137">
        <v>2</v>
      </c>
      <c r="X137">
        <v>3</v>
      </c>
      <c r="Y137">
        <v>4</v>
      </c>
      <c r="Z137">
        <v>1</v>
      </c>
      <c r="AA137">
        <v>4</v>
      </c>
      <c r="AB137" s="2">
        <f t="shared" si="43"/>
        <v>17</v>
      </c>
      <c r="AC137" s="3">
        <f t="shared" si="44"/>
        <v>2.8330000000000002</v>
      </c>
      <c r="AD137" s="2">
        <v>1</v>
      </c>
      <c r="AE137">
        <v>4</v>
      </c>
      <c r="AF137">
        <v>4</v>
      </c>
      <c r="AG137">
        <v>4</v>
      </c>
      <c r="AH137">
        <v>4</v>
      </c>
      <c r="AI137">
        <v>2</v>
      </c>
      <c r="AJ137">
        <v>4</v>
      </c>
      <c r="AK137" s="2">
        <f t="shared" si="36"/>
        <v>22</v>
      </c>
      <c r="AL137" s="3">
        <f t="shared" si="37"/>
        <v>3.6669999999999998</v>
      </c>
      <c r="AM137" s="2">
        <v>1</v>
      </c>
      <c r="AN137">
        <v>3</v>
      </c>
      <c r="AO137" s="37">
        <f>LOOKUP(AN137,{1,2,3,4,5},{5,4,3,2,1})</f>
        <v>3</v>
      </c>
      <c r="AP137">
        <v>3</v>
      </c>
      <c r="AQ137" s="37">
        <f>LOOKUP(AP137,{1,2,3,4,5},{5,4,3,2,1})</f>
        <v>3</v>
      </c>
      <c r="AR137">
        <v>4</v>
      </c>
      <c r="AS137" s="37">
        <f>LOOKUP(AR137,{1,2,3,4,5},{5,4,3,2,1})</f>
        <v>2</v>
      </c>
      <c r="AT137">
        <v>5</v>
      </c>
      <c r="AU137" s="37">
        <f>LOOKUP(AT137,{1,2,3,4,5},{5,4,3,2,1})</f>
        <v>1</v>
      </c>
      <c r="AV137">
        <v>1</v>
      </c>
      <c r="AW137" s="37">
        <f>LOOKUP(AV137,{1,2,3,4,5},{5,4,3,2,1})</f>
        <v>5</v>
      </c>
      <c r="AX137">
        <v>5</v>
      </c>
      <c r="AY137" s="37">
        <f>LOOKUP(AX137,{1,2,3,4,5},{5,4,3,2,1})</f>
        <v>1</v>
      </c>
      <c r="AZ137" s="2">
        <f t="shared" si="46"/>
        <v>21</v>
      </c>
      <c r="BA137" s="3">
        <f t="shared" si="45"/>
        <v>3.5</v>
      </c>
      <c r="BB137" s="1"/>
      <c r="BC137" s="2">
        <f t="shared" si="47"/>
        <v>8</v>
      </c>
      <c r="BD137">
        <f t="shared" si="48"/>
        <v>11</v>
      </c>
      <c r="BE137">
        <f t="shared" si="49"/>
        <v>8</v>
      </c>
      <c r="BF137">
        <f t="shared" si="50"/>
        <v>5</v>
      </c>
      <c r="BG137">
        <f t="shared" si="51"/>
        <v>15</v>
      </c>
      <c r="BH137">
        <f t="shared" si="52"/>
        <v>3</v>
      </c>
      <c r="BI137" s="2">
        <f t="shared" si="39"/>
        <v>7</v>
      </c>
      <c r="BJ137">
        <f t="shared" si="39"/>
        <v>6</v>
      </c>
      <c r="BK137">
        <f t="shared" si="39"/>
        <v>7</v>
      </c>
      <c r="BL137">
        <f t="shared" si="39"/>
        <v>8</v>
      </c>
      <c r="BM137">
        <f t="shared" si="39"/>
        <v>3</v>
      </c>
      <c r="BN137" s="3">
        <f t="shared" si="39"/>
        <v>8</v>
      </c>
      <c r="BO137" s="1"/>
    </row>
    <row r="138" spans="1:67" x14ac:dyDescent="0.3">
      <c r="A138" s="30">
        <v>149</v>
      </c>
      <c r="B138" s="67"/>
      <c r="C138" s="2">
        <v>1</v>
      </c>
      <c r="D138">
        <v>1</v>
      </c>
      <c r="E138">
        <v>4</v>
      </c>
      <c r="F138">
        <v>5</v>
      </c>
      <c r="G138">
        <v>3</v>
      </c>
      <c r="H138">
        <v>5</v>
      </c>
      <c r="I138">
        <v>3</v>
      </c>
      <c r="J138" s="2">
        <f t="shared" si="38"/>
        <v>21</v>
      </c>
      <c r="K138" s="3">
        <f t="shared" si="40"/>
        <v>3.5</v>
      </c>
      <c r="L138" s="2">
        <v>1</v>
      </c>
      <c r="M138">
        <v>3</v>
      </c>
      <c r="N138">
        <v>5</v>
      </c>
      <c r="O138">
        <v>5</v>
      </c>
      <c r="P138">
        <v>4</v>
      </c>
      <c r="Q138">
        <v>5</v>
      </c>
      <c r="R138">
        <v>3</v>
      </c>
      <c r="S138" s="2">
        <f t="shared" si="41"/>
        <v>25</v>
      </c>
      <c r="T138" s="3">
        <f t="shared" si="42"/>
        <v>4.1669999999999998</v>
      </c>
      <c r="U138" s="2">
        <v>1</v>
      </c>
      <c r="V138">
        <v>3</v>
      </c>
      <c r="W138">
        <v>2</v>
      </c>
      <c r="X138">
        <v>2</v>
      </c>
      <c r="Y138">
        <v>3</v>
      </c>
      <c r="Z138">
        <v>2</v>
      </c>
      <c r="AA138">
        <v>3</v>
      </c>
      <c r="AB138" s="2">
        <f t="shared" si="43"/>
        <v>15</v>
      </c>
      <c r="AC138" s="3">
        <f t="shared" si="44"/>
        <v>2.5</v>
      </c>
      <c r="AD138" s="2">
        <v>1</v>
      </c>
      <c r="AE138">
        <v>3</v>
      </c>
      <c r="AF138">
        <v>5</v>
      </c>
      <c r="AG138">
        <v>5</v>
      </c>
      <c r="AH138">
        <v>5</v>
      </c>
      <c r="AI138">
        <v>5</v>
      </c>
      <c r="AJ138">
        <v>5</v>
      </c>
      <c r="AK138" s="2">
        <f t="shared" si="36"/>
        <v>28</v>
      </c>
      <c r="AL138" s="3">
        <f t="shared" si="37"/>
        <v>4.6669999999999998</v>
      </c>
      <c r="AM138" s="2">
        <v>1</v>
      </c>
      <c r="AN138">
        <v>5</v>
      </c>
      <c r="AO138" s="37">
        <f>LOOKUP(AN138,{1,2,3,4,5},{5,4,3,2,1})</f>
        <v>1</v>
      </c>
      <c r="AP138">
        <v>1</v>
      </c>
      <c r="AQ138" s="37">
        <f>LOOKUP(AP138,{1,2,3,4,5},{5,4,3,2,1})</f>
        <v>5</v>
      </c>
      <c r="AR138">
        <v>1</v>
      </c>
      <c r="AS138" s="37">
        <f>LOOKUP(AR138,{1,2,3,4,5},{5,4,3,2,1})</f>
        <v>5</v>
      </c>
      <c r="AT138">
        <v>1</v>
      </c>
      <c r="AU138" s="37">
        <f>LOOKUP(AT138,{1,2,3,4,5},{5,4,3,2,1})</f>
        <v>5</v>
      </c>
      <c r="AV138">
        <v>1</v>
      </c>
      <c r="AW138" s="37">
        <f>LOOKUP(AV138,{1,2,3,4,5},{5,4,3,2,1})</f>
        <v>5</v>
      </c>
      <c r="AX138">
        <v>1</v>
      </c>
      <c r="AY138" s="37">
        <f>LOOKUP(AX138,{1,2,3,4,5},{5,4,3,2,1})</f>
        <v>5</v>
      </c>
      <c r="AZ138" s="2">
        <f t="shared" si="46"/>
        <v>10</v>
      </c>
      <c r="BA138" s="3">
        <f t="shared" si="45"/>
        <v>1.667</v>
      </c>
      <c r="BB138" s="1"/>
      <c r="BC138" s="2">
        <f t="shared" si="47"/>
        <v>5</v>
      </c>
      <c r="BD138">
        <f t="shared" si="48"/>
        <v>14</v>
      </c>
      <c r="BE138">
        <f t="shared" si="49"/>
        <v>15</v>
      </c>
      <c r="BF138">
        <f t="shared" si="50"/>
        <v>12</v>
      </c>
      <c r="BG138">
        <f t="shared" si="51"/>
        <v>15</v>
      </c>
      <c r="BH138">
        <f t="shared" si="52"/>
        <v>11</v>
      </c>
      <c r="BI138" s="2">
        <f t="shared" si="39"/>
        <v>6</v>
      </c>
      <c r="BJ138">
        <f t="shared" si="39"/>
        <v>7</v>
      </c>
      <c r="BK138">
        <f t="shared" si="39"/>
        <v>7</v>
      </c>
      <c r="BL138">
        <f t="shared" si="39"/>
        <v>8</v>
      </c>
      <c r="BM138">
        <f t="shared" si="39"/>
        <v>7</v>
      </c>
      <c r="BN138" s="3">
        <f t="shared" si="39"/>
        <v>8</v>
      </c>
      <c r="BO138" s="1"/>
    </row>
    <row r="139" spans="1:67" x14ac:dyDescent="0.3">
      <c r="A139" s="30">
        <v>150</v>
      </c>
      <c r="B139" s="67"/>
      <c r="C139" s="2">
        <v>1</v>
      </c>
      <c r="D139">
        <v>3</v>
      </c>
      <c r="E139">
        <v>3</v>
      </c>
      <c r="F139">
        <v>5</v>
      </c>
      <c r="G139">
        <v>2</v>
      </c>
      <c r="H139">
        <v>5</v>
      </c>
      <c r="I139">
        <v>3</v>
      </c>
      <c r="J139" s="2">
        <f t="shared" si="38"/>
        <v>21</v>
      </c>
      <c r="K139" s="3">
        <f t="shared" si="40"/>
        <v>3.5</v>
      </c>
      <c r="L139" s="2">
        <v>1</v>
      </c>
      <c r="M139">
        <v>4</v>
      </c>
      <c r="N139">
        <v>4</v>
      </c>
      <c r="O139">
        <v>5</v>
      </c>
      <c r="P139">
        <v>2</v>
      </c>
      <c r="Q139">
        <v>5</v>
      </c>
      <c r="R139">
        <v>3</v>
      </c>
      <c r="S139" s="2">
        <f t="shared" si="41"/>
        <v>23</v>
      </c>
      <c r="T139" s="3">
        <f t="shared" si="42"/>
        <v>3.8330000000000002</v>
      </c>
      <c r="U139" s="2">
        <v>1</v>
      </c>
      <c r="V139">
        <v>3</v>
      </c>
      <c r="W139">
        <v>3</v>
      </c>
      <c r="X139">
        <v>2</v>
      </c>
      <c r="Y139">
        <v>4</v>
      </c>
      <c r="Z139">
        <v>1</v>
      </c>
      <c r="AA139">
        <v>3</v>
      </c>
      <c r="AB139" s="2">
        <f t="shared" si="43"/>
        <v>16</v>
      </c>
      <c r="AC139" s="3">
        <f t="shared" si="44"/>
        <v>2.6669999999999998</v>
      </c>
      <c r="AD139" s="2">
        <v>1</v>
      </c>
      <c r="AE139">
        <v>4</v>
      </c>
      <c r="AF139">
        <v>4</v>
      </c>
      <c r="AG139">
        <v>4</v>
      </c>
      <c r="AH139">
        <v>4</v>
      </c>
      <c r="AI139">
        <v>3</v>
      </c>
      <c r="AJ139">
        <v>4</v>
      </c>
      <c r="AK139" s="2">
        <f t="shared" si="36"/>
        <v>23</v>
      </c>
      <c r="AL139" s="3">
        <f t="shared" si="37"/>
        <v>3.8330000000000002</v>
      </c>
      <c r="AM139" s="2">
        <v>1</v>
      </c>
      <c r="AN139">
        <v>4</v>
      </c>
      <c r="AO139" s="37">
        <f>LOOKUP(AN139,{1,2,3,4,5},{5,4,3,2,1})</f>
        <v>2</v>
      </c>
      <c r="AP139">
        <v>4</v>
      </c>
      <c r="AQ139" s="37">
        <f>LOOKUP(AP139,{1,2,3,4,5},{5,4,3,2,1})</f>
        <v>2</v>
      </c>
      <c r="AR139">
        <v>3</v>
      </c>
      <c r="AS139" s="37">
        <f>LOOKUP(AR139,{1,2,3,4,5},{5,4,3,2,1})</f>
        <v>3</v>
      </c>
      <c r="AT139">
        <v>4</v>
      </c>
      <c r="AU139" s="37">
        <f>LOOKUP(AT139,{1,2,3,4,5},{5,4,3,2,1})</f>
        <v>2</v>
      </c>
      <c r="AV139">
        <v>2</v>
      </c>
      <c r="AW139" s="37">
        <f>LOOKUP(AV139,{1,2,3,4,5},{5,4,3,2,1})</f>
        <v>4</v>
      </c>
      <c r="AX139">
        <v>4</v>
      </c>
      <c r="AY139" s="37">
        <f>LOOKUP(AX139,{1,2,3,4,5},{5,4,3,2,1})</f>
        <v>2</v>
      </c>
      <c r="AZ139" s="2">
        <f t="shared" si="46"/>
        <v>21</v>
      </c>
      <c r="BA139" s="3">
        <f t="shared" si="45"/>
        <v>3.5</v>
      </c>
      <c r="BB139" s="1"/>
      <c r="BC139" s="2">
        <f t="shared" si="47"/>
        <v>9</v>
      </c>
      <c r="BD139">
        <f t="shared" si="48"/>
        <v>9</v>
      </c>
      <c r="BE139">
        <f t="shared" si="49"/>
        <v>13</v>
      </c>
      <c r="BF139">
        <f t="shared" si="50"/>
        <v>6</v>
      </c>
      <c r="BG139">
        <f t="shared" si="51"/>
        <v>14</v>
      </c>
      <c r="BH139">
        <f t="shared" si="52"/>
        <v>8</v>
      </c>
      <c r="BI139" s="2">
        <f t="shared" si="39"/>
        <v>7</v>
      </c>
      <c r="BJ139">
        <f t="shared" si="39"/>
        <v>7</v>
      </c>
      <c r="BK139">
        <f t="shared" si="39"/>
        <v>6</v>
      </c>
      <c r="BL139">
        <f t="shared" si="39"/>
        <v>8</v>
      </c>
      <c r="BM139">
        <f t="shared" si="39"/>
        <v>4</v>
      </c>
      <c r="BN139" s="3">
        <f t="shared" si="39"/>
        <v>7</v>
      </c>
      <c r="BO139" s="1"/>
    </row>
    <row r="140" spans="1:67" x14ac:dyDescent="0.3">
      <c r="A140" s="30">
        <v>151</v>
      </c>
      <c r="B140" s="67"/>
      <c r="C140" s="2">
        <v>1</v>
      </c>
      <c r="D140">
        <v>2</v>
      </c>
      <c r="E140">
        <v>4</v>
      </c>
      <c r="F140">
        <v>2</v>
      </c>
      <c r="G140">
        <v>4</v>
      </c>
      <c r="H140">
        <v>5</v>
      </c>
      <c r="I140">
        <v>4</v>
      </c>
      <c r="J140" s="2">
        <f t="shared" si="38"/>
        <v>21</v>
      </c>
      <c r="K140" s="3">
        <f t="shared" si="40"/>
        <v>3.5</v>
      </c>
      <c r="L140" s="2">
        <v>1</v>
      </c>
      <c r="M140">
        <v>3</v>
      </c>
      <c r="N140">
        <v>5</v>
      </c>
      <c r="O140">
        <v>2</v>
      </c>
      <c r="P140">
        <v>3</v>
      </c>
      <c r="Q140">
        <v>5</v>
      </c>
      <c r="R140">
        <v>5</v>
      </c>
      <c r="S140" s="2">
        <f t="shared" si="41"/>
        <v>23</v>
      </c>
      <c r="T140" s="3">
        <f t="shared" si="42"/>
        <v>3.8330000000000002</v>
      </c>
      <c r="U140" s="2">
        <v>1</v>
      </c>
      <c r="V140">
        <v>4</v>
      </c>
      <c r="W140">
        <v>2</v>
      </c>
      <c r="X140">
        <v>4</v>
      </c>
      <c r="Y140">
        <v>2</v>
      </c>
      <c r="Z140">
        <v>1</v>
      </c>
      <c r="AA140">
        <v>2</v>
      </c>
      <c r="AB140" s="2">
        <f t="shared" si="43"/>
        <v>15</v>
      </c>
      <c r="AC140" s="3">
        <f t="shared" si="44"/>
        <v>2.5</v>
      </c>
      <c r="AD140" s="2">
        <v>1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 s="2">
        <f t="shared" ref="AK140:AK178" si="53">SUM(AE140:AJ140)</f>
        <v>30</v>
      </c>
      <c r="AL140" s="3">
        <f t="shared" ref="AL140:AL178" si="54">ROUND((AK140/6),3)</f>
        <v>5</v>
      </c>
      <c r="AM140" s="2">
        <v>1</v>
      </c>
      <c r="AN140">
        <v>3</v>
      </c>
      <c r="AO140" s="37">
        <f>LOOKUP(AN140,{1,2,3,4,5},{5,4,3,2,1})</f>
        <v>3</v>
      </c>
      <c r="AP140">
        <v>2</v>
      </c>
      <c r="AQ140" s="37">
        <f>LOOKUP(AP140,{1,2,3,4,5},{5,4,3,2,1})</f>
        <v>4</v>
      </c>
      <c r="AR140">
        <v>5</v>
      </c>
      <c r="AS140" s="37">
        <f>LOOKUP(AR140,{1,2,3,4,5},{5,4,3,2,1})</f>
        <v>1</v>
      </c>
      <c r="AT140">
        <v>2</v>
      </c>
      <c r="AU140" s="37">
        <f>LOOKUP(AT140,{1,2,3,4,5},{5,4,3,2,1})</f>
        <v>4</v>
      </c>
      <c r="AV140">
        <v>1</v>
      </c>
      <c r="AW140" s="37">
        <f>LOOKUP(AV140,{1,2,3,4,5},{5,4,3,2,1})</f>
        <v>5</v>
      </c>
      <c r="AX140">
        <v>1</v>
      </c>
      <c r="AY140" s="37">
        <f>LOOKUP(AX140,{1,2,3,4,5},{5,4,3,2,1})</f>
        <v>5</v>
      </c>
      <c r="AZ140" s="2">
        <f t="shared" si="46"/>
        <v>14</v>
      </c>
      <c r="BA140" s="3">
        <f t="shared" si="45"/>
        <v>2.3330000000000002</v>
      </c>
      <c r="BB140" s="1"/>
      <c r="BC140" s="2">
        <f t="shared" si="47"/>
        <v>8</v>
      </c>
      <c r="BD140">
        <f t="shared" si="48"/>
        <v>13</v>
      </c>
      <c r="BE140">
        <f t="shared" si="49"/>
        <v>5</v>
      </c>
      <c r="BF140">
        <f t="shared" si="50"/>
        <v>11</v>
      </c>
      <c r="BG140">
        <f t="shared" si="51"/>
        <v>15</v>
      </c>
      <c r="BH140">
        <f t="shared" si="52"/>
        <v>14</v>
      </c>
      <c r="BI140" s="2">
        <f t="shared" si="39"/>
        <v>9</v>
      </c>
      <c r="BJ140">
        <f t="shared" si="39"/>
        <v>7</v>
      </c>
      <c r="BK140">
        <f t="shared" si="39"/>
        <v>9</v>
      </c>
      <c r="BL140">
        <f t="shared" si="39"/>
        <v>7</v>
      </c>
      <c r="BM140">
        <f t="shared" si="39"/>
        <v>6</v>
      </c>
      <c r="BN140" s="3">
        <f t="shared" si="39"/>
        <v>7</v>
      </c>
      <c r="BO140" s="1"/>
    </row>
    <row r="141" spans="1:67" x14ac:dyDescent="0.3">
      <c r="A141" s="30">
        <v>152</v>
      </c>
      <c r="B141" s="67"/>
      <c r="C141" s="2">
        <v>1</v>
      </c>
      <c r="D141">
        <v>3</v>
      </c>
      <c r="E141">
        <v>4</v>
      </c>
      <c r="F141">
        <v>4</v>
      </c>
      <c r="G141">
        <v>1</v>
      </c>
      <c r="H141">
        <v>5</v>
      </c>
      <c r="I141">
        <v>2</v>
      </c>
      <c r="J141" s="2">
        <f t="shared" si="38"/>
        <v>19</v>
      </c>
      <c r="K141" s="3">
        <f t="shared" si="40"/>
        <v>3.1669999999999998</v>
      </c>
      <c r="L141" s="2">
        <v>1</v>
      </c>
      <c r="M141">
        <v>2</v>
      </c>
      <c r="N141">
        <v>4</v>
      </c>
      <c r="O141">
        <v>4</v>
      </c>
      <c r="P141">
        <v>3</v>
      </c>
      <c r="Q141">
        <v>5</v>
      </c>
      <c r="R141">
        <v>3</v>
      </c>
      <c r="S141" s="2">
        <f t="shared" si="41"/>
        <v>21</v>
      </c>
      <c r="T141" s="3">
        <f t="shared" si="42"/>
        <v>3.5</v>
      </c>
      <c r="U141" s="2">
        <v>1</v>
      </c>
      <c r="V141">
        <v>2</v>
      </c>
      <c r="W141">
        <v>2</v>
      </c>
      <c r="X141">
        <v>2</v>
      </c>
      <c r="Y141">
        <v>2</v>
      </c>
      <c r="Z141">
        <v>1</v>
      </c>
      <c r="AA141">
        <v>2</v>
      </c>
      <c r="AB141" s="2">
        <f t="shared" si="43"/>
        <v>11</v>
      </c>
      <c r="AC141" s="3">
        <f t="shared" si="44"/>
        <v>1.833</v>
      </c>
      <c r="AD141" s="2">
        <v>1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5</v>
      </c>
      <c r="AK141" s="2">
        <f t="shared" si="53"/>
        <v>30</v>
      </c>
      <c r="AL141" s="3">
        <f t="shared" si="54"/>
        <v>5</v>
      </c>
      <c r="AM141" s="2">
        <v>1</v>
      </c>
      <c r="AN141">
        <v>4</v>
      </c>
      <c r="AO141" s="37">
        <f>LOOKUP(AN141,{1,2,3,4,5},{5,4,3,2,1})</f>
        <v>2</v>
      </c>
      <c r="AP141">
        <v>4</v>
      </c>
      <c r="AQ141" s="37">
        <f>LOOKUP(AP141,{1,2,3,4,5},{5,4,3,2,1})</f>
        <v>2</v>
      </c>
      <c r="AR141">
        <v>4</v>
      </c>
      <c r="AS141" s="37">
        <f>LOOKUP(AR141,{1,2,3,4,5},{5,4,3,2,1})</f>
        <v>2</v>
      </c>
      <c r="AT141">
        <v>5</v>
      </c>
      <c r="AU141" s="37">
        <f>LOOKUP(AT141,{1,2,3,4,5},{5,4,3,2,1})</f>
        <v>1</v>
      </c>
      <c r="AV141">
        <v>2</v>
      </c>
      <c r="AW141" s="37">
        <f>LOOKUP(AV141,{1,2,3,4,5},{5,4,3,2,1})</f>
        <v>4</v>
      </c>
      <c r="AX141">
        <v>4</v>
      </c>
      <c r="AY141" s="37">
        <f>LOOKUP(AX141,{1,2,3,4,5},{5,4,3,2,1})</f>
        <v>2</v>
      </c>
      <c r="AZ141" s="2">
        <f t="shared" si="46"/>
        <v>23</v>
      </c>
      <c r="BA141" s="3">
        <f t="shared" si="45"/>
        <v>3.8330000000000002</v>
      </c>
      <c r="BB141" s="1"/>
      <c r="BC141" s="2">
        <f t="shared" si="47"/>
        <v>7</v>
      </c>
      <c r="BD141">
        <f t="shared" si="48"/>
        <v>10</v>
      </c>
      <c r="BE141">
        <f t="shared" si="49"/>
        <v>10</v>
      </c>
      <c r="BF141">
        <f t="shared" si="50"/>
        <v>5</v>
      </c>
      <c r="BG141">
        <f t="shared" si="51"/>
        <v>14</v>
      </c>
      <c r="BH141">
        <f t="shared" si="52"/>
        <v>7</v>
      </c>
      <c r="BI141" s="2">
        <f t="shared" si="39"/>
        <v>7</v>
      </c>
      <c r="BJ141">
        <f t="shared" si="39"/>
        <v>7</v>
      </c>
      <c r="BK141">
        <f t="shared" si="39"/>
        <v>7</v>
      </c>
      <c r="BL141">
        <f t="shared" si="39"/>
        <v>7</v>
      </c>
      <c r="BM141">
        <f t="shared" si="39"/>
        <v>6</v>
      </c>
      <c r="BN141" s="3">
        <f t="shared" si="39"/>
        <v>7</v>
      </c>
      <c r="BO141" s="1"/>
    </row>
    <row r="142" spans="1:67" x14ac:dyDescent="0.3">
      <c r="A142" s="30">
        <v>153</v>
      </c>
      <c r="B142" s="67"/>
      <c r="C142" s="2">
        <v>1</v>
      </c>
      <c r="D142">
        <v>1</v>
      </c>
      <c r="E142">
        <v>3</v>
      </c>
      <c r="F142">
        <v>4</v>
      </c>
      <c r="G142">
        <v>2</v>
      </c>
      <c r="H142">
        <v>5</v>
      </c>
      <c r="I142">
        <v>2</v>
      </c>
      <c r="J142" s="2">
        <f t="shared" si="38"/>
        <v>17</v>
      </c>
      <c r="K142" s="3">
        <f t="shared" si="40"/>
        <v>2.8330000000000002</v>
      </c>
      <c r="L142" s="2">
        <v>1</v>
      </c>
      <c r="M142">
        <v>2</v>
      </c>
      <c r="N142">
        <v>4</v>
      </c>
      <c r="O142">
        <v>4</v>
      </c>
      <c r="P142">
        <v>2</v>
      </c>
      <c r="Q142">
        <v>5</v>
      </c>
      <c r="R142">
        <v>3</v>
      </c>
      <c r="S142" s="2">
        <f t="shared" si="41"/>
        <v>20</v>
      </c>
      <c r="T142" s="3">
        <f t="shared" si="42"/>
        <v>3.3330000000000002</v>
      </c>
      <c r="U142" s="2">
        <v>1</v>
      </c>
      <c r="V142">
        <v>3</v>
      </c>
      <c r="W142">
        <v>3</v>
      </c>
      <c r="X142">
        <v>3</v>
      </c>
      <c r="Y142">
        <v>4</v>
      </c>
      <c r="Z142">
        <v>2</v>
      </c>
      <c r="AA142">
        <v>3</v>
      </c>
      <c r="AB142" s="2">
        <f t="shared" si="43"/>
        <v>18</v>
      </c>
      <c r="AC142" s="3">
        <f t="shared" si="44"/>
        <v>3</v>
      </c>
      <c r="AD142" s="2">
        <v>1</v>
      </c>
      <c r="AE142">
        <v>4</v>
      </c>
      <c r="AF142">
        <v>4</v>
      </c>
      <c r="AG142">
        <v>3</v>
      </c>
      <c r="AH142">
        <v>4</v>
      </c>
      <c r="AI142">
        <v>3</v>
      </c>
      <c r="AJ142">
        <v>4</v>
      </c>
      <c r="AK142" s="2">
        <f t="shared" si="53"/>
        <v>22</v>
      </c>
      <c r="AL142" s="3">
        <f t="shared" si="54"/>
        <v>3.6669999999999998</v>
      </c>
      <c r="AM142" s="2">
        <v>1</v>
      </c>
      <c r="AN142">
        <v>5</v>
      </c>
      <c r="AO142" s="37">
        <f>LOOKUP(AN142,{1,2,3,4,5},{5,4,3,2,1})</f>
        <v>1</v>
      </c>
      <c r="AP142">
        <v>3</v>
      </c>
      <c r="AQ142" s="37">
        <f>LOOKUP(AP142,{1,2,3,4,5},{5,4,3,2,1})</f>
        <v>3</v>
      </c>
      <c r="AR142">
        <v>3</v>
      </c>
      <c r="AS142" s="37">
        <f>LOOKUP(AR142,{1,2,3,4,5},{5,4,3,2,1})</f>
        <v>3</v>
      </c>
      <c r="AT142">
        <v>5</v>
      </c>
      <c r="AU142" s="37">
        <f>LOOKUP(AT142,{1,2,3,4,5},{5,4,3,2,1})</f>
        <v>1</v>
      </c>
      <c r="AV142">
        <v>2</v>
      </c>
      <c r="AW142" s="37">
        <f>LOOKUP(AV142,{1,2,3,4,5},{5,4,3,2,1})</f>
        <v>4</v>
      </c>
      <c r="AX142">
        <v>4</v>
      </c>
      <c r="AY142" s="37">
        <f>LOOKUP(AX142,{1,2,3,4,5},{5,4,3,2,1})</f>
        <v>2</v>
      </c>
      <c r="AZ142" s="2">
        <f t="shared" si="46"/>
        <v>22</v>
      </c>
      <c r="BA142" s="3">
        <f t="shared" si="45"/>
        <v>3.6669999999999998</v>
      </c>
      <c r="BB142" s="1"/>
      <c r="BC142" s="2">
        <f t="shared" si="47"/>
        <v>4</v>
      </c>
      <c r="BD142">
        <f t="shared" si="48"/>
        <v>10</v>
      </c>
      <c r="BE142">
        <f t="shared" si="49"/>
        <v>11</v>
      </c>
      <c r="BF142">
        <f t="shared" si="50"/>
        <v>5</v>
      </c>
      <c r="BG142">
        <f t="shared" si="51"/>
        <v>14</v>
      </c>
      <c r="BH142">
        <f t="shared" si="52"/>
        <v>7</v>
      </c>
      <c r="BI142" s="2">
        <f t="shared" si="39"/>
        <v>7</v>
      </c>
      <c r="BJ142">
        <f t="shared" si="39"/>
        <v>7</v>
      </c>
      <c r="BK142">
        <f t="shared" si="39"/>
        <v>6</v>
      </c>
      <c r="BL142">
        <f t="shared" si="39"/>
        <v>8</v>
      </c>
      <c r="BM142">
        <f t="shared" si="39"/>
        <v>5</v>
      </c>
      <c r="BN142" s="3">
        <f t="shared" si="39"/>
        <v>7</v>
      </c>
      <c r="BO142" s="1"/>
    </row>
    <row r="143" spans="1:67" x14ac:dyDescent="0.3">
      <c r="A143" s="30">
        <v>154</v>
      </c>
      <c r="B143" s="67"/>
      <c r="C143" s="2">
        <v>1</v>
      </c>
      <c r="D143">
        <v>2</v>
      </c>
      <c r="E143">
        <v>4</v>
      </c>
      <c r="F143">
        <v>4</v>
      </c>
      <c r="G143">
        <v>2</v>
      </c>
      <c r="H143">
        <v>5</v>
      </c>
      <c r="I143">
        <v>4</v>
      </c>
      <c r="J143" s="2">
        <f t="shared" si="38"/>
        <v>21</v>
      </c>
      <c r="K143" s="3">
        <f t="shared" si="40"/>
        <v>3.5</v>
      </c>
      <c r="L143" s="2">
        <v>1</v>
      </c>
      <c r="M143">
        <v>2</v>
      </c>
      <c r="N143">
        <v>4</v>
      </c>
      <c r="O143">
        <v>4</v>
      </c>
      <c r="P143">
        <v>2</v>
      </c>
      <c r="Q143">
        <v>5</v>
      </c>
      <c r="R143">
        <v>4</v>
      </c>
      <c r="S143" s="2">
        <f t="shared" si="41"/>
        <v>21</v>
      </c>
      <c r="T143" s="3">
        <f t="shared" si="42"/>
        <v>3.5</v>
      </c>
      <c r="U143" s="2">
        <v>1</v>
      </c>
      <c r="V143">
        <v>2</v>
      </c>
      <c r="W143">
        <v>3</v>
      </c>
      <c r="X143">
        <v>4</v>
      </c>
      <c r="Y143">
        <v>4</v>
      </c>
      <c r="Z143">
        <v>1</v>
      </c>
      <c r="AA143">
        <v>3</v>
      </c>
      <c r="AB143" s="2">
        <f t="shared" si="43"/>
        <v>17</v>
      </c>
      <c r="AC143" s="3">
        <f t="shared" si="44"/>
        <v>2.8330000000000002</v>
      </c>
      <c r="AD143" s="2">
        <v>1</v>
      </c>
      <c r="AE143">
        <v>4</v>
      </c>
      <c r="AF143">
        <v>3</v>
      </c>
      <c r="AG143">
        <v>3</v>
      </c>
      <c r="AH143">
        <v>4</v>
      </c>
      <c r="AI143">
        <v>2</v>
      </c>
      <c r="AJ143">
        <v>4</v>
      </c>
      <c r="AK143" s="2">
        <f t="shared" si="53"/>
        <v>20</v>
      </c>
      <c r="AL143" s="3">
        <f t="shared" si="54"/>
        <v>3.3330000000000002</v>
      </c>
      <c r="AM143" s="2">
        <v>1</v>
      </c>
      <c r="AN143">
        <v>4</v>
      </c>
      <c r="AO143" s="37">
        <f>LOOKUP(AN143,{1,2,3,4,5},{5,4,3,2,1})</f>
        <v>2</v>
      </c>
      <c r="AP143">
        <v>2</v>
      </c>
      <c r="AQ143" s="37">
        <f>LOOKUP(AP143,{1,2,3,4,5},{5,4,3,2,1})</f>
        <v>4</v>
      </c>
      <c r="AR143">
        <v>3</v>
      </c>
      <c r="AS143" s="37">
        <f>LOOKUP(AR143,{1,2,3,4,5},{5,4,3,2,1})</f>
        <v>3</v>
      </c>
      <c r="AT143">
        <v>4</v>
      </c>
      <c r="AU143" s="37">
        <f>LOOKUP(AT143,{1,2,3,4,5},{5,4,3,2,1})</f>
        <v>2</v>
      </c>
      <c r="AV143">
        <v>1</v>
      </c>
      <c r="AW143" s="37">
        <f>LOOKUP(AV143,{1,2,3,4,5},{5,4,3,2,1})</f>
        <v>5</v>
      </c>
      <c r="AX143">
        <v>3</v>
      </c>
      <c r="AY143" s="37">
        <f>LOOKUP(AX143,{1,2,3,4,5},{5,4,3,2,1})</f>
        <v>3</v>
      </c>
      <c r="AZ143" s="2">
        <f t="shared" si="46"/>
        <v>17</v>
      </c>
      <c r="BA143" s="3">
        <f t="shared" si="45"/>
        <v>2.8330000000000002</v>
      </c>
      <c r="BB143" s="1"/>
      <c r="BC143" s="2">
        <f t="shared" si="47"/>
        <v>6</v>
      </c>
      <c r="BD143">
        <f t="shared" si="48"/>
        <v>12</v>
      </c>
      <c r="BE143">
        <f t="shared" si="49"/>
        <v>11</v>
      </c>
      <c r="BF143">
        <f t="shared" si="50"/>
        <v>6</v>
      </c>
      <c r="BG143">
        <f t="shared" si="51"/>
        <v>15</v>
      </c>
      <c r="BH143">
        <f t="shared" si="52"/>
        <v>11</v>
      </c>
      <c r="BI143" s="2">
        <f t="shared" si="39"/>
        <v>6</v>
      </c>
      <c r="BJ143">
        <f t="shared" si="39"/>
        <v>6</v>
      </c>
      <c r="BK143">
        <f t="shared" si="39"/>
        <v>7</v>
      </c>
      <c r="BL143">
        <f t="shared" si="39"/>
        <v>8</v>
      </c>
      <c r="BM143">
        <f t="shared" si="39"/>
        <v>3</v>
      </c>
      <c r="BN143" s="3">
        <f t="shared" si="39"/>
        <v>7</v>
      </c>
      <c r="BO143" s="1"/>
    </row>
    <row r="144" spans="1:67" x14ac:dyDescent="0.3">
      <c r="A144" s="30">
        <v>156</v>
      </c>
      <c r="B144" s="67"/>
      <c r="C144" s="2">
        <v>1</v>
      </c>
      <c r="D144">
        <v>1</v>
      </c>
      <c r="E144">
        <v>3</v>
      </c>
      <c r="F144">
        <v>4</v>
      </c>
      <c r="G144">
        <v>2</v>
      </c>
      <c r="H144">
        <v>5</v>
      </c>
      <c r="I144">
        <v>3</v>
      </c>
      <c r="J144" s="2">
        <f t="shared" si="38"/>
        <v>18</v>
      </c>
      <c r="K144" s="3">
        <f t="shared" si="40"/>
        <v>3</v>
      </c>
      <c r="L144" s="2">
        <v>1</v>
      </c>
      <c r="M144">
        <v>1</v>
      </c>
      <c r="N144">
        <v>4</v>
      </c>
      <c r="O144">
        <v>3</v>
      </c>
      <c r="P144">
        <v>2</v>
      </c>
      <c r="Q144">
        <v>5</v>
      </c>
      <c r="R144">
        <v>4</v>
      </c>
      <c r="S144" s="2">
        <f t="shared" si="41"/>
        <v>19</v>
      </c>
      <c r="T144" s="3">
        <f t="shared" si="42"/>
        <v>3.1669999999999998</v>
      </c>
      <c r="U144" s="2">
        <v>1</v>
      </c>
      <c r="V144">
        <v>3</v>
      </c>
      <c r="W144">
        <v>3</v>
      </c>
      <c r="X144">
        <v>3</v>
      </c>
      <c r="Y144">
        <v>4</v>
      </c>
      <c r="Z144">
        <v>2</v>
      </c>
      <c r="AA144">
        <v>4</v>
      </c>
      <c r="AB144" s="2">
        <f t="shared" si="43"/>
        <v>19</v>
      </c>
      <c r="AC144" s="3">
        <f t="shared" si="44"/>
        <v>3.1669999999999998</v>
      </c>
      <c r="AD144" s="2">
        <v>1</v>
      </c>
      <c r="AE144">
        <v>5</v>
      </c>
      <c r="AF144">
        <v>4</v>
      </c>
      <c r="AG144">
        <v>3</v>
      </c>
      <c r="AH144">
        <v>4</v>
      </c>
      <c r="AI144">
        <v>2</v>
      </c>
      <c r="AJ144">
        <v>4</v>
      </c>
      <c r="AK144" s="2">
        <f t="shared" si="53"/>
        <v>22</v>
      </c>
      <c r="AL144" s="3">
        <f t="shared" si="54"/>
        <v>3.6669999999999998</v>
      </c>
      <c r="AM144" s="2">
        <v>1</v>
      </c>
      <c r="AN144">
        <v>5</v>
      </c>
      <c r="AO144" s="37">
        <f>LOOKUP(AN144,{1,2,3,4,5},{5,4,3,2,1})</f>
        <v>1</v>
      </c>
      <c r="AP144">
        <v>4</v>
      </c>
      <c r="AQ144" s="37">
        <f>LOOKUP(AP144,{1,2,3,4,5},{5,4,3,2,1})</f>
        <v>2</v>
      </c>
      <c r="AR144">
        <v>4</v>
      </c>
      <c r="AS144" s="37">
        <f>LOOKUP(AR144,{1,2,3,4,5},{5,4,3,2,1})</f>
        <v>2</v>
      </c>
      <c r="AT144">
        <v>4</v>
      </c>
      <c r="AU144" s="37">
        <f>LOOKUP(AT144,{1,2,3,4,5},{5,4,3,2,1})</f>
        <v>2</v>
      </c>
      <c r="AV144">
        <v>4</v>
      </c>
      <c r="AW144" s="37">
        <f>LOOKUP(AV144,{1,2,3,4,5},{5,4,3,2,1})</f>
        <v>2</v>
      </c>
      <c r="AX144">
        <v>4</v>
      </c>
      <c r="AY144" s="37">
        <f>LOOKUP(AX144,{1,2,3,4,5},{5,4,3,2,1})</f>
        <v>2</v>
      </c>
      <c r="AZ144" s="2">
        <f t="shared" si="46"/>
        <v>25</v>
      </c>
      <c r="BA144" s="3">
        <f t="shared" si="45"/>
        <v>4.1669999999999998</v>
      </c>
      <c r="BB144" s="1"/>
      <c r="BC144" s="2">
        <f t="shared" si="47"/>
        <v>3</v>
      </c>
      <c r="BD144">
        <f t="shared" si="48"/>
        <v>9</v>
      </c>
      <c r="BE144">
        <f t="shared" si="49"/>
        <v>9</v>
      </c>
      <c r="BF144">
        <f t="shared" si="50"/>
        <v>6</v>
      </c>
      <c r="BG144">
        <f t="shared" si="51"/>
        <v>12</v>
      </c>
      <c r="BH144">
        <f t="shared" si="52"/>
        <v>9</v>
      </c>
      <c r="BI144" s="2">
        <f t="shared" si="39"/>
        <v>8</v>
      </c>
      <c r="BJ144">
        <f t="shared" si="39"/>
        <v>7</v>
      </c>
      <c r="BK144">
        <f t="shared" si="39"/>
        <v>6</v>
      </c>
      <c r="BL144">
        <f t="shared" si="39"/>
        <v>8</v>
      </c>
      <c r="BM144">
        <f t="shared" si="39"/>
        <v>4</v>
      </c>
      <c r="BN144" s="3">
        <f t="shared" si="39"/>
        <v>8</v>
      </c>
      <c r="BO144" s="1"/>
    </row>
    <row r="145" spans="1:67" x14ac:dyDescent="0.3">
      <c r="A145" s="30">
        <v>157</v>
      </c>
      <c r="B145" s="67"/>
      <c r="C145" s="2">
        <v>1</v>
      </c>
      <c r="D145">
        <v>1</v>
      </c>
      <c r="E145">
        <v>4</v>
      </c>
      <c r="F145">
        <v>3</v>
      </c>
      <c r="G145">
        <v>2</v>
      </c>
      <c r="H145">
        <v>5</v>
      </c>
      <c r="I145">
        <v>2</v>
      </c>
      <c r="J145" s="2">
        <f t="shared" si="38"/>
        <v>17</v>
      </c>
      <c r="K145" s="3">
        <f t="shared" si="40"/>
        <v>2.8330000000000002</v>
      </c>
      <c r="L145" s="2">
        <v>1</v>
      </c>
      <c r="M145">
        <v>1</v>
      </c>
      <c r="N145">
        <v>4</v>
      </c>
      <c r="O145">
        <v>3</v>
      </c>
      <c r="P145">
        <v>2</v>
      </c>
      <c r="Q145">
        <v>5</v>
      </c>
      <c r="R145">
        <v>2</v>
      </c>
      <c r="S145" s="2">
        <f t="shared" si="41"/>
        <v>17</v>
      </c>
      <c r="T145" s="3">
        <f t="shared" si="42"/>
        <v>2.8330000000000002</v>
      </c>
      <c r="U145" s="2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 s="2">
        <f t="shared" si="43"/>
        <v>6</v>
      </c>
      <c r="AC145" s="3">
        <f t="shared" si="44"/>
        <v>1</v>
      </c>
      <c r="AD145" s="2">
        <v>1</v>
      </c>
      <c r="AE145">
        <v>4</v>
      </c>
      <c r="AF145">
        <v>5</v>
      </c>
      <c r="AG145">
        <v>5</v>
      </c>
      <c r="AH145">
        <v>4</v>
      </c>
      <c r="AI145">
        <v>5</v>
      </c>
      <c r="AJ145">
        <v>4</v>
      </c>
      <c r="AK145" s="2">
        <f t="shared" si="53"/>
        <v>27</v>
      </c>
      <c r="AL145" s="3">
        <f t="shared" si="54"/>
        <v>4.5</v>
      </c>
      <c r="AM145" s="2">
        <v>1</v>
      </c>
      <c r="AN145">
        <v>5</v>
      </c>
      <c r="AO145" s="37">
        <f>LOOKUP(AN145,{1,2,3,4,5},{5,4,3,2,1})</f>
        <v>1</v>
      </c>
      <c r="AP145">
        <v>4</v>
      </c>
      <c r="AQ145" s="37">
        <f>LOOKUP(AP145,{1,2,3,4,5},{5,4,3,2,1})</f>
        <v>2</v>
      </c>
      <c r="AR145">
        <v>3</v>
      </c>
      <c r="AS145" s="37">
        <f>LOOKUP(AR145,{1,2,3,4,5},{5,4,3,2,1})</f>
        <v>3</v>
      </c>
      <c r="AT145">
        <v>5</v>
      </c>
      <c r="AU145" s="37">
        <f>LOOKUP(AT145,{1,2,3,4,5},{5,4,3,2,1})</f>
        <v>1</v>
      </c>
      <c r="AV145">
        <v>2</v>
      </c>
      <c r="AW145" s="37">
        <f>LOOKUP(AV145,{1,2,3,4,5},{5,4,3,2,1})</f>
        <v>4</v>
      </c>
      <c r="AX145">
        <v>5</v>
      </c>
      <c r="AY145" s="37">
        <f>LOOKUP(AX145,{1,2,3,4,5},{5,4,3,2,1})</f>
        <v>1</v>
      </c>
      <c r="AZ145" s="2">
        <f t="shared" si="46"/>
        <v>24</v>
      </c>
      <c r="BA145" s="3">
        <f t="shared" si="45"/>
        <v>4</v>
      </c>
      <c r="BB145" s="1"/>
      <c r="BC145" s="2">
        <f t="shared" si="47"/>
        <v>3</v>
      </c>
      <c r="BD145">
        <f t="shared" si="48"/>
        <v>10</v>
      </c>
      <c r="BE145">
        <f t="shared" si="49"/>
        <v>9</v>
      </c>
      <c r="BF145">
        <f t="shared" si="50"/>
        <v>5</v>
      </c>
      <c r="BG145">
        <f t="shared" si="51"/>
        <v>14</v>
      </c>
      <c r="BH145">
        <f t="shared" si="52"/>
        <v>5</v>
      </c>
      <c r="BI145" s="2">
        <f t="shared" si="39"/>
        <v>5</v>
      </c>
      <c r="BJ145">
        <f t="shared" si="39"/>
        <v>6</v>
      </c>
      <c r="BK145">
        <f t="shared" si="39"/>
        <v>6</v>
      </c>
      <c r="BL145">
        <f t="shared" si="39"/>
        <v>5</v>
      </c>
      <c r="BM145">
        <f t="shared" si="39"/>
        <v>6</v>
      </c>
      <c r="BN145" s="3">
        <f t="shared" si="39"/>
        <v>5</v>
      </c>
      <c r="BO145" s="1"/>
    </row>
    <row r="146" spans="1:67" x14ac:dyDescent="0.3">
      <c r="A146" s="30">
        <v>158</v>
      </c>
      <c r="B146" s="67"/>
      <c r="C146" s="2">
        <v>1</v>
      </c>
      <c r="D146">
        <v>3</v>
      </c>
      <c r="E146">
        <v>4</v>
      </c>
      <c r="F146">
        <v>3</v>
      </c>
      <c r="G146">
        <v>3</v>
      </c>
      <c r="H146">
        <v>5</v>
      </c>
      <c r="I146">
        <v>4</v>
      </c>
      <c r="J146" s="2">
        <f t="shared" si="38"/>
        <v>22</v>
      </c>
      <c r="K146" s="3">
        <f t="shared" si="40"/>
        <v>3.6669999999999998</v>
      </c>
      <c r="L146" s="2">
        <v>1</v>
      </c>
      <c r="M146">
        <v>3</v>
      </c>
      <c r="N146">
        <v>5</v>
      </c>
      <c r="O146">
        <v>3</v>
      </c>
      <c r="P146">
        <v>3</v>
      </c>
      <c r="Q146">
        <v>4</v>
      </c>
      <c r="R146">
        <v>5</v>
      </c>
      <c r="S146" s="2">
        <f t="shared" si="41"/>
        <v>23</v>
      </c>
      <c r="T146" s="3">
        <f t="shared" si="42"/>
        <v>3.8330000000000002</v>
      </c>
      <c r="U146" s="2">
        <v>1</v>
      </c>
      <c r="V146">
        <v>4</v>
      </c>
      <c r="W146">
        <v>3</v>
      </c>
      <c r="X146">
        <v>3</v>
      </c>
      <c r="Y146">
        <v>5</v>
      </c>
      <c r="Z146">
        <v>2</v>
      </c>
      <c r="AA146">
        <v>3</v>
      </c>
      <c r="AB146" s="2">
        <f t="shared" si="43"/>
        <v>20</v>
      </c>
      <c r="AC146" s="3">
        <f t="shared" si="44"/>
        <v>3.3330000000000002</v>
      </c>
      <c r="AD146" s="2">
        <v>1</v>
      </c>
      <c r="AE146">
        <v>4</v>
      </c>
      <c r="AF146">
        <v>4</v>
      </c>
      <c r="AG146">
        <v>2</v>
      </c>
      <c r="AH146">
        <v>5</v>
      </c>
      <c r="AI146">
        <v>2</v>
      </c>
      <c r="AJ146">
        <v>4</v>
      </c>
      <c r="AK146" s="2">
        <f t="shared" si="53"/>
        <v>21</v>
      </c>
      <c r="AL146" s="3">
        <f t="shared" si="54"/>
        <v>3.5</v>
      </c>
      <c r="AM146" s="2">
        <v>1</v>
      </c>
      <c r="AN146">
        <v>2</v>
      </c>
      <c r="AO146" s="37">
        <f>LOOKUP(AN146,{1,2,3,4,5},{5,4,3,2,1})</f>
        <v>4</v>
      </c>
      <c r="AP146">
        <v>4</v>
      </c>
      <c r="AQ146" s="37">
        <f>LOOKUP(AP146,{1,2,3,4,5},{5,4,3,2,1})</f>
        <v>2</v>
      </c>
      <c r="AR146">
        <v>2</v>
      </c>
      <c r="AS146" s="37">
        <f>LOOKUP(AR146,{1,2,3,4,5},{5,4,3,2,1})</f>
        <v>4</v>
      </c>
      <c r="AT146">
        <v>5</v>
      </c>
      <c r="AU146" s="37">
        <f>LOOKUP(AT146,{1,2,3,4,5},{5,4,3,2,1})</f>
        <v>1</v>
      </c>
      <c r="AV146">
        <v>1</v>
      </c>
      <c r="AW146" s="37">
        <f>LOOKUP(AV146,{1,2,3,4,5},{5,4,3,2,1})</f>
        <v>5</v>
      </c>
      <c r="AX146">
        <v>2</v>
      </c>
      <c r="AY146" s="37">
        <f>LOOKUP(AX146,{1,2,3,4,5},{5,4,3,2,1})</f>
        <v>4</v>
      </c>
      <c r="AZ146" s="2">
        <f t="shared" si="46"/>
        <v>16</v>
      </c>
      <c r="BA146" s="3">
        <f t="shared" si="45"/>
        <v>2.6669999999999998</v>
      </c>
      <c r="BB146" s="1"/>
      <c r="BC146" s="2">
        <f t="shared" si="47"/>
        <v>10</v>
      </c>
      <c r="BD146">
        <f t="shared" si="48"/>
        <v>11</v>
      </c>
      <c r="BE146">
        <f t="shared" si="49"/>
        <v>10</v>
      </c>
      <c r="BF146">
        <f t="shared" si="50"/>
        <v>7</v>
      </c>
      <c r="BG146">
        <f t="shared" si="51"/>
        <v>14</v>
      </c>
      <c r="BH146">
        <f t="shared" si="52"/>
        <v>13</v>
      </c>
      <c r="BI146" s="2">
        <f t="shared" si="39"/>
        <v>8</v>
      </c>
      <c r="BJ146">
        <f t="shared" si="39"/>
        <v>7</v>
      </c>
      <c r="BK146">
        <f t="shared" si="39"/>
        <v>5</v>
      </c>
      <c r="BL146">
        <f t="shared" si="39"/>
        <v>10</v>
      </c>
      <c r="BM146">
        <f t="shared" si="39"/>
        <v>4</v>
      </c>
      <c r="BN146" s="3">
        <f t="shared" si="39"/>
        <v>7</v>
      </c>
      <c r="BO146" s="1"/>
    </row>
    <row r="147" spans="1:67" x14ac:dyDescent="0.3">
      <c r="A147" s="30">
        <v>159</v>
      </c>
      <c r="B147" s="67"/>
      <c r="C147" s="2">
        <v>1</v>
      </c>
      <c r="D147">
        <v>3</v>
      </c>
      <c r="E147">
        <v>4</v>
      </c>
      <c r="F147">
        <v>4</v>
      </c>
      <c r="G147">
        <v>2</v>
      </c>
      <c r="H147">
        <v>5</v>
      </c>
      <c r="I147">
        <v>4</v>
      </c>
      <c r="J147" s="2">
        <f t="shared" si="38"/>
        <v>22</v>
      </c>
      <c r="K147" s="3">
        <f t="shared" si="40"/>
        <v>3.6669999999999998</v>
      </c>
      <c r="L147" s="2">
        <v>1</v>
      </c>
      <c r="M147">
        <v>3</v>
      </c>
      <c r="N147">
        <v>4</v>
      </c>
      <c r="O147">
        <v>4</v>
      </c>
      <c r="P147">
        <v>3</v>
      </c>
      <c r="Q147">
        <v>5</v>
      </c>
      <c r="R147">
        <v>4</v>
      </c>
      <c r="S147" s="2">
        <f t="shared" si="41"/>
        <v>23</v>
      </c>
      <c r="T147" s="3">
        <f t="shared" si="42"/>
        <v>3.8330000000000002</v>
      </c>
      <c r="U147" s="2">
        <v>1</v>
      </c>
      <c r="V147">
        <v>3</v>
      </c>
      <c r="W147">
        <v>4</v>
      </c>
      <c r="X147">
        <v>2</v>
      </c>
      <c r="Y147">
        <v>3</v>
      </c>
      <c r="Z147">
        <v>2</v>
      </c>
      <c r="AA147">
        <v>3</v>
      </c>
      <c r="AB147" s="2">
        <f t="shared" si="43"/>
        <v>17</v>
      </c>
      <c r="AC147" s="3">
        <f t="shared" si="44"/>
        <v>2.8330000000000002</v>
      </c>
      <c r="AD147" s="2">
        <v>1</v>
      </c>
      <c r="AE147">
        <v>4</v>
      </c>
      <c r="AF147">
        <v>4</v>
      </c>
      <c r="AG147">
        <v>2</v>
      </c>
      <c r="AH147">
        <v>4</v>
      </c>
      <c r="AI147">
        <v>2</v>
      </c>
      <c r="AJ147">
        <v>4</v>
      </c>
      <c r="AK147" s="2">
        <f t="shared" si="53"/>
        <v>20</v>
      </c>
      <c r="AL147" s="3">
        <f t="shared" si="54"/>
        <v>3.3330000000000002</v>
      </c>
      <c r="AM147" s="2">
        <v>1</v>
      </c>
      <c r="AN147">
        <v>4</v>
      </c>
      <c r="AO147" s="37">
        <f>LOOKUP(AN147,{1,2,3,4,5},{5,4,3,2,1})</f>
        <v>2</v>
      </c>
      <c r="AP147">
        <v>3</v>
      </c>
      <c r="AQ147" s="37">
        <f>LOOKUP(AP147,{1,2,3,4,5},{5,4,3,2,1})</f>
        <v>3</v>
      </c>
      <c r="AR147">
        <v>2</v>
      </c>
      <c r="AS147" s="37">
        <f>LOOKUP(AR147,{1,2,3,4,5},{5,4,3,2,1})</f>
        <v>4</v>
      </c>
      <c r="AT147">
        <v>4</v>
      </c>
      <c r="AU147" s="37">
        <f>LOOKUP(AT147,{1,2,3,4,5},{5,4,3,2,1})</f>
        <v>2</v>
      </c>
      <c r="AV147">
        <v>2</v>
      </c>
      <c r="AW147" s="37">
        <f>LOOKUP(AV147,{1,2,3,4,5},{5,4,3,2,1})</f>
        <v>4</v>
      </c>
      <c r="AX147">
        <v>4</v>
      </c>
      <c r="AY147" s="37">
        <f>LOOKUP(AX147,{1,2,3,4,5},{5,4,3,2,1})</f>
        <v>2</v>
      </c>
      <c r="AZ147" s="2">
        <f t="shared" si="46"/>
        <v>19</v>
      </c>
      <c r="BA147" s="3">
        <f t="shared" si="45"/>
        <v>3.1669999999999998</v>
      </c>
      <c r="BB147" s="1"/>
      <c r="BC147" s="2">
        <f t="shared" si="47"/>
        <v>8</v>
      </c>
      <c r="BD147">
        <f t="shared" si="48"/>
        <v>11</v>
      </c>
      <c r="BE147">
        <f t="shared" si="49"/>
        <v>12</v>
      </c>
      <c r="BF147">
        <f t="shared" si="50"/>
        <v>7</v>
      </c>
      <c r="BG147">
        <f t="shared" si="51"/>
        <v>14</v>
      </c>
      <c r="BH147">
        <f t="shared" si="52"/>
        <v>10</v>
      </c>
      <c r="BI147" s="2">
        <f t="shared" si="39"/>
        <v>7</v>
      </c>
      <c r="BJ147">
        <f t="shared" si="39"/>
        <v>8</v>
      </c>
      <c r="BK147">
        <f t="shared" si="39"/>
        <v>4</v>
      </c>
      <c r="BL147">
        <f t="shared" si="39"/>
        <v>7</v>
      </c>
      <c r="BM147">
        <f t="shared" si="39"/>
        <v>4</v>
      </c>
      <c r="BN147" s="3">
        <f t="shared" si="39"/>
        <v>7</v>
      </c>
      <c r="BO147" s="1"/>
    </row>
    <row r="148" spans="1:67" x14ac:dyDescent="0.3">
      <c r="A148" s="30">
        <v>160</v>
      </c>
      <c r="B148" s="67"/>
      <c r="C148" s="2">
        <v>1</v>
      </c>
      <c r="D148">
        <v>1</v>
      </c>
      <c r="E148">
        <v>4</v>
      </c>
      <c r="F148">
        <v>4</v>
      </c>
      <c r="G148">
        <v>3</v>
      </c>
      <c r="H148">
        <v>5</v>
      </c>
      <c r="I148">
        <v>2</v>
      </c>
      <c r="J148" s="2">
        <f t="shared" si="38"/>
        <v>19</v>
      </c>
      <c r="K148" s="3">
        <f t="shared" si="40"/>
        <v>3.1669999999999998</v>
      </c>
      <c r="L148" s="2">
        <v>1</v>
      </c>
      <c r="M148">
        <v>1</v>
      </c>
      <c r="N148">
        <v>5</v>
      </c>
      <c r="O148">
        <v>4</v>
      </c>
      <c r="P148">
        <v>2</v>
      </c>
      <c r="Q148">
        <v>5</v>
      </c>
      <c r="R148">
        <v>3</v>
      </c>
      <c r="S148" s="2">
        <f t="shared" si="41"/>
        <v>20</v>
      </c>
      <c r="T148" s="3">
        <f t="shared" si="42"/>
        <v>3.3330000000000002</v>
      </c>
      <c r="U148" s="2">
        <v>1</v>
      </c>
      <c r="V148">
        <v>2</v>
      </c>
      <c r="W148">
        <v>4</v>
      </c>
      <c r="X148">
        <v>2</v>
      </c>
      <c r="Y148">
        <v>4</v>
      </c>
      <c r="Z148">
        <v>1</v>
      </c>
      <c r="AA148">
        <v>4</v>
      </c>
      <c r="AB148" s="2">
        <f t="shared" si="43"/>
        <v>17</v>
      </c>
      <c r="AC148" s="3">
        <f t="shared" si="44"/>
        <v>2.8330000000000002</v>
      </c>
      <c r="AD148" s="2">
        <v>1</v>
      </c>
      <c r="AE148">
        <v>2</v>
      </c>
      <c r="AF148">
        <v>5</v>
      </c>
      <c r="AG148">
        <v>5</v>
      </c>
      <c r="AH148">
        <v>4</v>
      </c>
      <c r="AI148">
        <v>3</v>
      </c>
      <c r="AJ148">
        <v>4</v>
      </c>
      <c r="AK148" s="2">
        <f t="shared" si="53"/>
        <v>23</v>
      </c>
      <c r="AL148" s="3">
        <f t="shared" si="54"/>
        <v>3.8330000000000002</v>
      </c>
      <c r="AM148" s="2">
        <v>1</v>
      </c>
      <c r="AN148">
        <v>2</v>
      </c>
      <c r="AO148" s="37">
        <f>LOOKUP(AN148,{1,2,3,4,5},{5,4,3,2,1})</f>
        <v>4</v>
      </c>
      <c r="AP148">
        <v>5</v>
      </c>
      <c r="AQ148" s="37">
        <f>LOOKUP(AP148,{1,2,3,4,5},{5,4,3,2,1})</f>
        <v>1</v>
      </c>
      <c r="AR148">
        <v>4</v>
      </c>
      <c r="AS148" s="37">
        <f>LOOKUP(AR148,{1,2,3,4,5},{5,4,3,2,1})</f>
        <v>2</v>
      </c>
      <c r="AT148">
        <v>3</v>
      </c>
      <c r="AU148" s="37">
        <f>LOOKUP(AT148,{1,2,3,4,5},{5,4,3,2,1})</f>
        <v>3</v>
      </c>
      <c r="AV148">
        <v>5</v>
      </c>
      <c r="AW148" s="37">
        <f>LOOKUP(AV148,{1,2,3,4,5},{5,4,3,2,1})</f>
        <v>1</v>
      </c>
      <c r="AX148">
        <v>4</v>
      </c>
      <c r="AY148" s="37">
        <f>LOOKUP(AX148,{1,2,3,4,5},{5,4,3,2,1})</f>
        <v>2</v>
      </c>
      <c r="AZ148" s="2">
        <f t="shared" si="46"/>
        <v>23</v>
      </c>
      <c r="BA148" s="3">
        <f t="shared" si="45"/>
        <v>3.8330000000000002</v>
      </c>
      <c r="BB148" s="1"/>
      <c r="BC148" s="2">
        <f t="shared" si="47"/>
        <v>6</v>
      </c>
      <c r="BD148">
        <f t="shared" si="48"/>
        <v>10</v>
      </c>
      <c r="BE148">
        <f t="shared" si="49"/>
        <v>10</v>
      </c>
      <c r="BF148">
        <f t="shared" si="50"/>
        <v>8</v>
      </c>
      <c r="BG148">
        <f t="shared" si="51"/>
        <v>11</v>
      </c>
      <c r="BH148">
        <f t="shared" si="52"/>
        <v>7</v>
      </c>
      <c r="BI148" s="2">
        <f t="shared" si="39"/>
        <v>4</v>
      </c>
      <c r="BJ148">
        <f t="shared" si="39"/>
        <v>9</v>
      </c>
      <c r="BK148">
        <f t="shared" si="39"/>
        <v>7</v>
      </c>
      <c r="BL148">
        <f t="shared" si="39"/>
        <v>8</v>
      </c>
      <c r="BM148">
        <f t="shared" si="39"/>
        <v>4</v>
      </c>
      <c r="BN148" s="3">
        <f t="shared" si="39"/>
        <v>8</v>
      </c>
      <c r="BO148" s="1"/>
    </row>
    <row r="149" spans="1:67" x14ac:dyDescent="0.3">
      <c r="A149" s="30">
        <v>161</v>
      </c>
      <c r="B149" s="67"/>
      <c r="C149" s="2">
        <v>1</v>
      </c>
      <c r="D149">
        <v>2</v>
      </c>
      <c r="E149">
        <v>4</v>
      </c>
      <c r="F149">
        <v>5</v>
      </c>
      <c r="G149">
        <v>2</v>
      </c>
      <c r="H149">
        <v>5</v>
      </c>
      <c r="I149">
        <v>2</v>
      </c>
      <c r="J149" s="2">
        <f t="shared" si="38"/>
        <v>20</v>
      </c>
      <c r="K149" s="3">
        <f t="shared" si="40"/>
        <v>3.3330000000000002</v>
      </c>
      <c r="L149" s="2">
        <v>1</v>
      </c>
      <c r="M149">
        <v>1</v>
      </c>
      <c r="N149">
        <v>4</v>
      </c>
      <c r="O149">
        <v>4</v>
      </c>
      <c r="P149">
        <v>2</v>
      </c>
      <c r="Q149">
        <v>5</v>
      </c>
      <c r="R149">
        <v>3</v>
      </c>
      <c r="S149" s="2">
        <f t="shared" si="41"/>
        <v>19</v>
      </c>
      <c r="T149" s="3">
        <f t="shared" si="42"/>
        <v>3.1669999999999998</v>
      </c>
      <c r="U149" s="2">
        <v>1</v>
      </c>
      <c r="V149">
        <v>2</v>
      </c>
      <c r="W149">
        <v>2</v>
      </c>
      <c r="X149">
        <v>1</v>
      </c>
      <c r="Y149">
        <v>3</v>
      </c>
      <c r="Z149">
        <v>1</v>
      </c>
      <c r="AA149">
        <v>2</v>
      </c>
      <c r="AB149" s="2">
        <f t="shared" si="43"/>
        <v>11</v>
      </c>
      <c r="AC149" s="3">
        <f t="shared" si="44"/>
        <v>1.833</v>
      </c>
      <c r="AD149" s="2">
        <v>1</v>
      </c>
      <c r="AE149">
        <v>4</v>
      </c>
      <c r="AF149">
        <v>5</v>
      </c>
      <c r="AG149">
        <v>5</v>
      </c>
      <c r="AH149">
        <v>3</v>
      </c>
      <c r="AI149">
        <v>5</v>
      </c>
      <c r="AJ149">
        <v>4</v>
      </c>
      <c r="AK149" s="2">
        <f t="shared" si="53"/>
        <v>26</v>
      </c>
      <c r="AL149" s="3">
        <f t="shared" si="54"/>
        <v>4.3330000000000002</v>
      </c>
      <c r="AM149" s="2">
        <v>1</v>
      </c>
      <c r="AN149">
        <v>5</v>
      </c>
      <c r="AO149" s="37">
        <f>LOOKUP(AN149,{1,2,3,4,5},{5,4,3,2,1})</f>
        <v>1</v>
      </c>
      <c r="AP149">
        <v>4</v>
      </c>
      <c r="AQ149" s="37">
        <f>LOOKUP(AP149,{1,2,3,4,5},{5,4,3,2,1})</f>
        <v>2</v>
      </c>
      <c r="AR149">
        <v>2</v>
      </c>
      <c r="AS149" s="37">
        <f>LOOKUP(AR149,{1,2,3,4,5},{5,4,3,2,1})</f>
        <v>4</v>
      </c>
      <c r="AT149">
        <v>4</v>
      </c>
      <c r="AU149" s="37">
        <f>LOOKUP(AT149,{1,2,3,4,5},{5,4,3,2,1})</f>
        <v>2</v>
      </c>
      <c r="AV149">
        <v>3</v>
      </c>
      <c r="AW149" s="37">
        <f>LOOKUP(AV149,{1,2,3,4,5},{5,4,3,2,1})</f>
        <v>3</v>
      </c>
      <c r="AX149">
        <v>3</v>
      </c>
      <c r="AY149" s="37">
        <f>LOOKUP(AX149,{1,2,3,4,5},{5,4,3,2,1})</f>
        <v>3</v>
      </c>
      <c r="AZ149" s="2">
        <f t="shared" si="46"/>
        <v>21</v>
      </c>
      <c r="BA149" s="3">
        <f t="shared" si="45"/>
        <v>3.5</v>
      </c>
      <c r="BB149" s="1"/>
      <c r="BC149" s="2">
        <f t="shared" si="47"/>
        <v>4</v>
      </c>
      <c r="BD149">
        <f t="shared" si="48"/>
        <v>10</v>
      </c>
      <c r="BE149">
        <f t="shared" si="49"/>
        <v>13</v>
      </c>
      <c r="BF149">
        <f t="shared" si="50"/>
        <v>6</v>
      </c>
      <c r="BG149">
        <f t="shared" si="51"/>
        <v>13</v>
      </c>
      <c r="BH149">
        <f t="shared" si="52"/>
        <v>8</v>
      </c>
      <c r="BI149" s="2">
        <f t="shared" si="39"/>
        <v>6</v>
      </c>
      <c r="BJ149">
        <f t="shared" si="39"/>
        <v>7</v>
      </c>
      <c r="BK149">
        <f t="shared" si="39"/>
        <v>6</v>
      </c>
      <c r="BL149">
        <f t="shared" si="39"/>
        <v>6</v>
      </c>
      <c r="BM149">
        <f t="shared" si="39"/>
        <v>6</v>
      </c>
      <c r="BN149" s="3">
        <f t="shared" si="39"/>
        <v>6</v>
      </c>
      <c r="BO149" s="1"/>
    </row>
    <row r="150" spans="1:67" x14ac:dyDescent="0.3">
      <c r="A150" s="30">
        <v>162</v>
      </c>
      <c r="B150" s="67"/>
      <c r="C150" s="2">
        <v>1</v>
      </c>
      <c r="D150">
        <v>1</v>
      </c>
      <c r="E150">
        <v>3</v>
      </c>
      <c r="F150">
        <v>2</v>
      </c>
      <c r="G150">
        <v>1</v>
      </c>
      <c r="H150">
        <v>4</v>
      </c>
      <c r="I150">
        <v>1</v>
      </c>
      <c r="J150" s="2">
        <f t="shared" si="38"/>
        <v>12</v>
      </c>
      <c r="K150" s="3">
        <f t="shared" si="40"/>
        <v>2</v>
      </c>
      <c r="L150" s="2">
        <v>1</v>
      </c>
      <c r="M150">
        <v>1</v>
      </c>
      <c r="N150">
        <v>4</v>
      </c>
      <c r="O150">
        <v>3</v>
      </c>
      <c r="P150">
        <v>2</v>
      </c>
      <c r="Q150">
        <v>4</v>
      </c>
      <c r="R150">
        <v>2</v>
      </c>
      <c r="S150" s="2">
        <f t="shared" si="41"/>
        <v>16</v>
      </c>
      <c r="T150" s="3">
        <f t="shared" si="42"/>
        <v>2.6669999999999998</v>
      </c>
      <c r="U150" s="2">
        <v>1</v>
      </c>
      <c r="V150">
        <v>2</v>
      </c>
      <c r="W150">
        <v>4</v>
      </c>
      <c r="X150">
        <v>3</v>
      </c>
      <c r="Y150">
        <v>4</v>
      </c>
      <c r="Z150">
        <v>3</v>
      </c>
      <c r="AA150">
        <v>4</v>
      </c>
      <c r="AB150" s="2">
        <f t="shared" si="43"/>
        <v>20</v>
      </c>
      <c r="AC150" s="3">
        <f t="shared" si="44"/>
        <v>3.3330000000000002</v>
      </c>
      <c r="AD150" s="2">
        <v>1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 s="2">
        <f t="shared" si="53"/>
        <v>24</v>
      </c>
      <c r="AL150" s="3">
        <f t="shared" si="54"/>
        <v>4</v>
      </c>
      <c r="AM150" s="2">
        <v>1</v>
      </c>
      <c r="AN150">
        <v>3</v>
      </c>
      <c r="AO150" s="37">
        <f>LOOKUP(AN150,{1,2,3,4,5},{5,4,3,2,1})</f>
        <v>3</v>
      </c>
      <c r="AP150">
        <v>2</v>
      </c>
      <c r="AQ150" s="37">
        <f>LOOKUP(AP150,{1,2,3,4,5},{5,4,3,2,1})</f>
        <v>4</v>
      </c>
      <c r="AR150">
        <v>3</v>
      </c>
      <c r="AS150" s="37">
        <f>LOOKUP(AR150,{1,2,3,4,5},{5,4,3,2,1})</f>
        <v>3</v>
      </c>
      <c r="AT150">
        <v>3</v>
      </c>
      <c r="AU150" s="37">
        <f>LOOKUP(AT150,{1,2,3,4,5},{5,4,3,2,1})</f>
        <v>3</v>
      </c>
      <c r="AV150">
        <v>2</v>
      </c>
      <c r="AW150" s="37">
        <f>LOOKUP(AV150,{1,2,3,4,5},{5,4,3,2,1})</f>
        <v>4</v>
      </c>
      <c r="AX150">
        <v>3</v>
      </c>
      <c r="AY150" s="37">
        <f>LOOKUP(AX150,{1,2,3,4,5},{5,4,3,2,1})</f>
        <v>3</v>
      </c>
      <c r="AZ150" s="2">
        <f t="shared" si="46"/>
        <v>16</v>
      </c>
      <c r="BA150" s="3">
        <f t="shared" si="45"/>
        <v>2.6669999999999998</v>
      </c>
      <c r="BB150" s="1"/>
      <c r="BC150" s="2">
        <f t="shared" si="47"/>
        <v>5</v>
      </c>
      <c r="BD150">
        <f t="shared" si="48"/>
        <v>11</v>
      </c>
      <c r="BE150">
        <f t="shared" si="49"/>
        <v>8</v>
      </c>
      <c r="BF150">
        <f t="shared" si="50"/>
        <v>6</v>
      </c>
      <c r="BG150">
        <f t="shared" si="51"/>
        <v>12</v>
      </c>
      <c r="BH150">
        <f t="shared" si="52"/>
        <v>6</v>
      </c>
      <c r="BI150" s="2">
        <f t="shared" si="39"/>
        <v>6</v>
      </c>
      <c r="BJ150">
        <f t="shared" si="39"/>
        <v>8</v>
      </c>
      <c r="BK150">
        <f t="shared" si="39"/>
        <v>7</v>
      </c>
      <c r="BL150">
        <f t="shared" si="39"/>
        <v>8</v>
      </c>
      <c r="BM150">
        <f t="shared" si="39"/>
        <v>7</v>
      </c>
      <c r="BN150" s="3">
        <f t="shared" si="39"/>
        <v>8</v>
      </c>
      <c r="BO150" s="1"/>
    </row>
    <row r="151" spans="1:67" x14ac:dyDescent="0.3">
      <c r="A151" s="30">
        <v>163</v>
      </c>
      <c r="B151" s="67"/>
      <c r="C151" s="2">
        <v>1</v>
      </c>
      <c r="D151">
        <v>2</v>
      </c>
      <c r="E151">
        <v>4</v>
      </c>
      <c r="F151">
        <v>5</v>
      </c>
      <c r="G151">
        <v>3</v>
      </c>
      <c r="H151">
        <v>5</v>
      </c>
      <c r="I151">
        <v>4</v>
      </c>
      <c r="J151" s="2">
        <f t="shared" si="38"/>
        <v>23</v>
      </c>
      <c r="K151" s="3">
        <f t="shared" si="40"/>
        <v>3.8330000000000002</v>
      </c>
      <c r="L151" s="2">
        <v>1</v>
      </c>
      <c r="M151">
        <v>2</v>
      </c>
      <c r="N151">
        <v>4</v>
      </c>
      <c r="O151">
        <v>4</v>
      </c>
      <c r="P151">
        <v>3</v>
      </c>
      <c r="Q151">
        <v>5</v>
      </c>
      <c r="R151">
        <v>4</v>
      </c>
      <c r="S151" s="2">
        <f t="shared" si="41"/>
        <v>22</v>
      </c>
      <c r="T151" s="3">
        <f t="shared" si="42"/>
        <v>3.6669999999999998</v>
      </c>
      <c r="U151" s="2">
        <v>1</v>
      </c>
      <c r="V151">
        <v>4</v>
      </c>
      <c r="W151">
        <v>2</v>
      </c>
      <c r="X151">
        <v>3</v>
      </c>
      <c r="Y151">
        <v>4</v>
      </c>
      <c r="Z151">
        <v>1</v>
      </c>
      <c r="AA151">
        <v>3</v>
      </c>
      <c r="AB151" s="2">
        <f t="shared" si="43"/>
        <v>17</v>
      </c>
      <c r="AC151" s="3">
        <f t="shared" si="44"/>
        <v>2.8330000000000002</v>
      </c>
      <c r="AD151" s="2">
        <v>1</v>
      </c>
      <c r="AE151">
        <v>2</v>
      </c>
      <c r="AF151">
        <v>4</v>
      </c>
      <c r="AG151">
        <v>3</v>
      </c>
      <c r="AH151">
        <v>3</v>
      </c>
      <c r="AI151">
        <v>5</v>
      </c>
      <c r="AJ151">
        <v>4</v>
      </c>
      <c r="AK151" s="2">
        <f t="shared" si="53"/>
        <v>21</v>
      </c>
      <c r="AL151" s="3">
        <f t="shared" si="54"/>
        <v>3.5</v>
      </c>
      <c r="AM151" s="2">
        <v>1</v>
      </c>
      <c r="AN151">
        <v>4</v>
      </c>
      <c r="AO151" s="37">
        <f>LOOKUP(AN151,{1,2,3,4,5},{5,4,3,2,1})</f>
        <v>2</v>
      </c>
      <c r="AP151">
        <v>3</v>
      </c>
      <c r="AQ151" s="37">
        <f>LOOKUP(AP151,{1,2,3,4,5},{5,4,3,2,1})</f>
        <v>3</v>
      </c>
      <c r="AR151">
        <v>4</v>
      </c>
      <c r="AS151" s="37">
        <f>LOOKUP(AR151,{1,2,3,4,5},{5,4,3,2,1})</f>
        <v>2</v>
      </c>
      <c r="AT151">
        <v>4</v>
      </c>
      <c r="AU151" s="37">
        <f>LOOKUP(AT151,{1,2,3,4,5},{5,4,3,2,1})</f>
        <v>2</v>
      </c>
      <c r="AV151">
        <v>3</v>
      </c>
      <c r="AW151" s="37">
        <f>LOOKUP(AV151,{1,2,3,4,5},{5,4,3,2,1})</f>
        <v>3</v>
      </c>
      <c r="AX151">
        <v>3</v>
      </c>
      <c r="AY151" s="37">
        <f>LOOKUP(AX151,{1,2,3,4,5},{5,4,3,2,1})</f>
        <v>3</v>
      </c>
      <c r="AZ151" s="2">
        <f t="shared" si="46"/>
        <v>21</v>
      </c>
      <c r="BA151" s="3">
        <f t="shared" si="45"/>
        <v>3.5</v>
      </c>
      <c r="BB151" s="1"/>
      <c r="BC151" s="2">
        <f t="shared" si="47"/>
        <v>6</v>
      </c>
      <c r="BD151">
        <f t="shared" si="48"/>
        <v>11</v>
      </c>
      <c r="BE151">
        <f t="shared" si="49"/>
        <v>11</v>
      </c>
      <c r="BF151">
        <f t="shared" si="50"/>
        <v>8</v>
      </c>
      <c r="BG151">
        <f t="shared" si="51"/>
        <v>13</v>
      </c>
      <c r="BH151">
        <f t="shared" si="52"/>
        <v>11</v>
      </c>
      <c r="BI151" s="2">
        <f t="shared" si="39"/>
        <v>6</v>
      </c>
      <c r="BJ151">
        <f t="shared" si="39"/>
        <v>6</v>
      </c>
      <c r="BK151">
        <f t="shared" si="39"/>
        <v>6</v>
      </c>
      <c r="BL151">
        <f t="shared" si="39"/>
        <v>7</v>
      </c>
      <c r="BM151">
        <f t="shared" si="39"/>
        <v>6</v>
      </c>
      <c r="BN151" s="3">
        <f t="shared" si="39"/>
        <v>7</v>
      </c>
      <c r="BO151" s="1"/>
    </row>
    <row r="152" spans="1:67" x14ac:dyDescent="0.3">
      <c r="A152" s="30">
        <v>164</v>
      </c>
      <c r="B152" s="67"/>
      <c r="C152" s="2">
        <v>1</v>
      </c>
      <c r="D152">
        <v>1</v>
      </c>
      <c r="E152">
        <v>3</v>
      </c>
      <c r="F152">
        <v>2</v>
      </c>
      <c r="G152">
        <v>1</v>
      </c>
      <c r="H152">
        <v>4</v>
      </c>
      <c r="I152">
        <v>1</v>
      </c>
      <c r="J152" s="2">
        <f t="shared" si="38"/>
        <v>12</v>
      </c>
      <c r="K152" s="3">
        <f t="shared" si="40"/>
        <v>2</v>
      </c>
      <c r="L152" s="2">
        <v>1</v>
      </c>
      <c r="M152">
        <v>2</v>
      </c>
      <c r="N152">
        <v>4</v>
      </c>
      <c r="O152">
        <v>3</v>
      </c>
      <c r="P152">
        <v>2</v>
      </c>
      <c r="Q152">
        <v>5</v>
      </c>
      <c r="R152">
        <v>2</v>
      </c>
      <c r="S152" s="2">
        <f t="shared" si="41"/>
        <v>18</v>
      </c>
      <c r="T152" s="3">
        <f t="shared" si="42"/>
        <v>3</v>
      </c>
      <c r="U152" s="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 s="2">
        <f t="shared" si="43"/>
        <v>6</v>
      </c>
      <c r="AC152" s="3">
        <f t="shared" si="44"/>
        <v>1</v>
      </c>
      <c r="AD152" s="2">
        <v>1</v>
      </c>
      <c r="AE152">
        <v>4</v>
      </c>
      <c r="AF152">
        <v>4</v>
      </c>
      <c r="AG152">
        <v>2</v>
      </c>
      <c r="AH152">
        <v>4</v>
      </c>
      <c r="AI152">
        <v>4</v>
      </c>
      <c r="AJ152">
        <v>2</v>
      </c>
      <c r="AK152" s="2">
        <f t="shared" si="53"/>
        <v>20</v>
      </c>
      <c r="AL152" s="3">
        <f t="shared" si="54"/>
        <v>3.3330000000000002</v>
      </c>
      <c r="AM152" s="2">
        <v>1</v>
      </c>
      <c r="AN152">
        <v>1</v>
      </c>
      <c r="AO152" s="37">
        <f>LOOKUP(AN152,{1,2,3,4,5},{5,4,3,2,1})</f>
        <v>5</v>
      </c>
      <c r="AP152">
        <v>1</v>
      </c>
      <c r="AQ152" s="37">
        <f>LOOKUP(AP152,{1,2,3,4,5},{5,4,3,2,1})</f>
        <v>5</v>
      </c>
      <c r="AR152">
        <v>1</v>
      </c>
      <c r="AS152" s="37">
        <f>LOOKUP(AR152,{1,2,3,4,5},{5,4,3,2,1})</f>
        <v>5</v>
      </c>
      <c r="AT152">
        <v>1</v>
      </c>
      <c r="AU152" s="37">
        <f>LOOKUP(AT152,{1,2,3,4,5},{5,4,3,2,1})</f>
        <v>5</v>
      </c>
      <c r="AV152">
        <v>1</v>
      </c>
      <c r="AW152" s="37">
        <f>LOOKUP(AV152,{1,2,3,4,5},{5,4,3,2,1})</f>
        <v>5</v>
      </c>
      <c r="AX152">
        <v>1</v>
      </c>
      <c r="AY152" s="37">
        <f>LOOKUP(AX152,{1,2,3,4,5},{5,4,3,2,1})</f>
        <v>5</v>
      </c>
      <c r="AZ152" s="2">
        <f t="shared" si="46"/>
        <v>6</v>
      </c>
      <c r="BA152" s="3">
        <f t="shared" si="45"/>
        <v>1</v>
      </c>
      <c r="BB152" s="1"/>
      <c r="BC152" s="2">
        <f t="shared" si="47"/>
        <v>8</v>
      </c>
      <c r="BD152">
        <f t="shared" si="48"/>
        <v>12</v>
      </c>
      <c r="BE152">
        <f t="shared" si="49"/>
        <v>10</v>
      </c>
      <c r="BF152">
        <f t="shared" si="50"/>
        <v>8</v>
      </c>
      <c r="BG152">
        <f t="shared" si="51"/>
        <v>14</v>
      </c>
      <c r="BH152">
        <f t="shared" si="52"/>
        <v>8</v>
      </c>
      <c r="BI152" s="2">
        <f t="shared" si="39"/>
        <v>5</v>
      </c>
      <c r="BJ152">
        <f t="shared" si="39"/>
        <v>5</v>
      </c>
      <c r="BK152">
        <f t="shared" si="39"/>
        <v>3</v>
      </c>
      <c r="BL152">
        <f t="shared" si="39"/>
        <v>5</v>
      </c>
      <c r="BM152">
        <f t="shared" si="39"/>
        <v>5</v>
      </c>
      <c r="BN152" s="3">
        <f t="shared" si="39"/>
        <v>3</v>
      </c>
      <c r="BO152" s="1"/>
    </row>
    <row r="153" spans="1:67" x14ac:dyDescent="0.3">
      <c r="A153" s="30">
        <v>165</v>
      </c>
      <c r="B153" s="67"/>
      <c r="C153" s="2">
        <v>1</v>
      </c>
      <c r="D153">
        <v>1</v>
      </c>
      <c r="E153">
        <v>4</v>
      </c>
      <c r="F153">
        <v>4</v>
      </c>
      <c r="G153">
        <v>1</v>
      </c>
      <c r="H153">
        <v>5</v>
      </c>
      <c r="I153">
        <v>3</v>
      </c>
      <c r="J153" s="2">
        <f t="shared" si="38"/>
        <v>18</v>
      </c>
      <c r="K153" s="3">
        <f t="shared" si="40"/>
        <v>3</v>
      </c>
      <c r="L153" s="2">
        <v>1</v>
      </c>
      <c r="M153">
        <v>1</v>
      </c>
      <c r="N153">
        <v>4</v>
      </c>
      <c r="O153">
        <v>4</v>
      </c>
      <c r="P153">
        <v>1</v>
      </c>
      <c r="Q153">
        <v>5</v>
      </c>
      <c r="R153">
        <v>3</v>
      </c>
      <c r="S153" s="2">
        <f t="shared" si="41"/>
        <v>18</v>
      </c>
      <c r="T153" s="3">
        <f t="shared" si="42"/>
        <v>3</v>
      </c>
      <c r="U153" s="2">
        <v>1</v>
      </c>
      <c r="V153">
        <v>5</v>
      </c>
      <c r="W153">
        <v>2</v>
      </c>
      <c r="X153">
        <v>1</v>
      </c>
      <c r="Y153">
        <v>4</v>
      </c>
      <c r="Z153">
        <v>1</v>
      </c>
      <c r="AA153">
        <v>2</v>
      </c>
      <c r="AB153" s="2">
        <f t="shared" si="43"/>
        <v>15</v>
      </c>
      <c r="AC153" s="3">
        <f t="shared" si="44"/>
        <v>2.5</v>
      </c>
      <c r="AD153" s="2">
        <v>1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 s="2">
        <f t="shared" si="53"/>
        <v>30</v>
      </c>
      <c r="AL153" s="3">
        <f t="shared" si="54"/>
        <v>5</v>
      </c>
      <c r="AM153" s="2">
        <v>1</v>
      </c>
      <c r="AN153">
        <v>5</v>
      </c>
      <c r="AO153" s="37">
        <f>LOOKUP(AN153,{1,2,3,4,5},{5,4,3,2,1})</f>
        <v>1</v>
      </c>
      <c r="AP153">
        <v>4</v>
      </c>
      <c r="AQ153" s="37">
        <f>LOOKUP(AP153,{1,2,3,4,5},{5,4,3,2,1})</f>
        <v>2</v>
      </c>
      <c r="AR153">
        <v>3</v>
      </c>
      <c r="AS153" s="37">
        <f>LOOKUP(AR153,{1,2,3,4,5},{5,4,3,2,1})</f>
        <v>3</v>
      </c>
      <c r="AT153">
        <v>4</v>
      </c>
      <c r="AU153" s="37">
        <f>LOOKUP(AT153,{1,2,3,4,5},{5,4,3,2,1})</f>
        <v>2</v>
      </c>
      <c r="AV153">
        <v>2</v>
      </c>
      <c r="AW153" s="37">
        <f>LOOKUP(AV153,{1,2,3,4,5},{5,4,3,2,1})</f>
        <v>4</v>
      </c>
      <c r="AX153">
        <v>4</v>
      </c>
      <c r="AY153" s="37">
        <f>LOOKUP(AX153,{1,2,3,4,5},{5,4,3,2,1})</f>
        <v>2</v>
      </c>
      <c r="AZ153" s="2">
        <f t="shared" si="46"/>
        <v>22</v>
      </c>
      <c r="BA153" s="3">
        <f t="shared" si="45"/>
        <v>3.6669999999999998</v>
      </c>
      <c r="BB153" s="1"/>
      <c r="BC153" s="2">
        <f t="shared" si="47"/>
        <v>3</v>
      </c>
      <c r="BD153">
        <f t="shared" si="48"/>
        <v>10</v>
      </c>
      <c r="BE153">
        <f t="shared" si="49"/>
        <v>11</v>
      </c>
      <c r="BF153">
        <f t="shared" si="50"/>
        <v>4</v>
      </c>
      <c r="BG153">
        <f t="shared" si="51"/>
        <v>14</v>
      </c>
      <c r="BH153">
        <f t="shared" si="52"/>
        <v>8</v>
      </c>
      <c r="BI153" s="2">
        <f t="shared" si="39"/>
        <v>10</v>
      </c>
      <c r="BJ153">
        <f t="shared" si="39"/>
        <v>7</v>
      </c>
      <c r="BK153">
        <f t="shared" si="39"/>
        <v>6</v>
      </c>
      <c r="BL153">
        <f t="shared" si="39"/>
        <v>9</v>
      </c>
      <c r="BM153">
        <f t="shared" si="39"/>
        <v>6</v>
      </c>
      <c r="BN153" s="3">
        <f t="shared" si="39"/>
        <v>7</v>
      </c>
      <c r="BO153" s="1"/>
    </row>
    <row r="154" spans="1:67" x14ac:dyDescent="0.3">
      <c r="A154" s="30">
        <v>166</v>
      </c>
      <c r="B154" s="67"/>
      <c r="C154" s="2">
        <v>1</v>
      </c>
      <c r="D154">
        <v>2</v>
      </c>
      <c r="E154">
        <v>4</v>
      </c>
      <c r="F154">
        <v>4</v>
      </c>
      <c r="G154">
        <v>2</v>
      </c>
      <c r="H154">
        <v>5</v>
      </c>
      <c r="I154">
        <v>2</v>
      </c>
      <c r="J154" s="2">
        <f t="shared" si="38"/>
        <v>19</v>
      </c>
      <c r="K154" s="3">
        <f t="shared" si="40"/>
        <v>3.1669999999999998</v>
      </c>
      <c r="L154" s="2">
        <v>1</v>
      </c>
      <c r="M154">
        <v>2</v>
      </c>
      <c r="N154">
        <v>5</v>
      </c>
      <c r="O154">
        <v>5</v>
      </c>
      <c r="P154">
        <v>3</v>
      </c>
      <c r="Q154">
        <v>5</v>
      </c>
      <c r="R154">
        <v>5</v>
      </c>
      <c r="S154" s="2">
        <f t="shared" si="41"/>
        <v>25</v>
      </c>
      <c r="T154" s="3">
        <f t="shared" si="42"/>
        <v>4.1669999999999998</v>
      </c>
      <c r="U154" s="2">
        <v>1</v>
      </c>
      <c r="V154">
        <v>2</v>
      </c>
      <c r="W154">
        <v>2</v>
      </c>
      <c r="X154">
        <v>2</v>
      </c>
      <c r="Y154">
        <v>2</v>
      </c>
      <c r="Z154">
        <v>1</v>
      </c>
      <c r="AA154">
        <v>2</v>
      </c>
      <c r="AB154" s="2">
        <f t="shared" si="43"/>
        <v>11</v>
      </c>
      <c r="AC154" s="3">
        <f t="shared" si="44"/>
        <v>1.833</v>
      </c>
      <c r="AD154" s="2">
        <v>1</v>
      </c>
      <c r="AE154">
        <v>3</v>
      </c>
      <c r="AF154">
        <v>5</v>
      </c>
      <c r="AG154">
        <v>3</v>
      </c>
      <c r="AH154">
        <v>4</v>
      </c>
      <c r="AI154">
        <v>5</v>
      </c>
      <c r="AJ154">
        <v>4</v>
      </c>
      <c r="AK154" s="2">
        <f t="shared" si="53"/>
        <v>24</v>
      </c>
      <c r="AL154" s="3">
        <f t="shared" si="54"/>
        <v>4</v>
      </c>
      <c r="AM154" s="2">
        <v>1</v>
      </c>
      <c r="AN154">
        <v>4</v>
      </c>
      <c r="AO154" s="37">
        <f>LOOKUP(AN154,{1,2,3,4,5},{5,4,3,2,1})</f>
        <v>2</v>
      </c>
      <c r="AP154">
        <v>2</v>
      </c>
      <c r="AQ154" s="37">
        <f>LOOKUP(AP154,{1,2,3,4,5},{5,4,3,2,1})</f>
        <v>4</v>
      </c>
      <c r="AR154">
        <v>2</v>
      </c>
      <c r="AS154" s="37">
        <f>LOOKUP(AR154,{1,2,3,4,5},{5,4,3,2,1})</f>
        <v>4</v>
      </c>
      <c r="AT154">
        <v>4</v>
      </c>
      <c r="AU154" s="37">
        <f>LOOKUP(AT154,{1,2,3,4,5},{5,4,3,2,1})</f>
        <v>2</v>
      </c>
      <c r="AV154">
        <v>1</v>
      </c>
      <c r="AW154" s="37">
        <f>LOOKUP(AV154,{1,2,3,4,5},{5,4,3,2,1})</f>
        <v>5</v>
      </c>
      <c r="AX154">
        <v>3</v>
      </c>
      <c r="AY154" s="37">
        <f>LOOKUP(AX154,{1,2,3,4,5},{5,4,3,2,1})</f>
        <v>3</v>
      </c>
      <c r="AZ154" s="2">
        <f t="shared" si="46"/>
        <v>16</v>
      </c>
      <c r="BA154" s="3">
        <f t="shared" si="45"/>
        <v>2.6669999999999998</v>
      </c>
      <c r="BB154" s="1"/>
      <c r="BC154" s="2">
        <f t="shared" si="47"/>
        <v>6</v>
      </c>
      <c r="BD154">
        <f t="shared" si="48"/>
        <v>13</v>
      </c>
      <c r="BE154">
        <f t="shared" si="49"/>
        <v>13</v>
      </c>
      <c r="BF154">
        <f t="shared" si="50"/>
        <v>7</v>
      </c>
      <c r="BG154">
        <f t="shared" si="51"/>
        <v>15</v>
      </c>
      <c r="BH154">
        <f t="shared" si="52"/>
        <v>10</v>
      </c>
      <c r="BI154" s="2">
        <f t="shared" si="39"/>
        <v>5</v>
      </c>
      <c r="BJ154">
        <f t="shared" si="39"/>
        <v>7</v>
      </c>
      <c r="BK154">
        <f t="shared" si="39"/>
        <v>5</v>
      </c>
      <c r="BL154">
        <f t="shared" si="39"/>
        <v>6</v>
      </c>
      <c r="BM154">
        <f t="shared" si="39"/>
        <v>6</v>
      </c>
      <c r="BN154" s="3">
        <f t="shared" si="39"/>
        <v>6</v>
      </c>
      <c r="BO154" s="1"/>
    </row>
    <row r="155" spans="1:67" x14ac:dyDescent="0.3">
      <c r="A155" s="30">
        <v>168</v>
      </c>
      <c r="B155" s="67"/>
      <c r="C155" s="2">
        <v>1</v>
      </c>
      <c r="D155">
        <v>2</v>
      </c>
      <c r="E155">
        <v>3</v>
      </c>
      <c r="F155">
        <v>4</v>
      </c>
      <c r="G155">
        <v>1</v>
      </c>
      <c r="H155">
        <v>5</v>
      </c>
      <c r="I155">
        <v>2</v>
      </c>
      <c r="J155" s="2">
        <f t="shared" si="38"/>
        <v>17</v>
      </c>
      <c r="K155" s="3">
        <f t="shared" si="40"/>
        <v>2.8330000000000002</v>
      </c>
      <c r="L155" s="2">
        <v>1</v>
      </c>
      <c r="M155">
        <v>1</v>
      </c>
      <c r="N155">
        <v>4</v>
      </c>
      <c r="O155">
        <v>3</v>
      </c>
      <c r="P155">
        <v>2</v>
      </c>
      <c r="Q155">
        <v>5</v>
      </c>
      <c r="R155">
        <v>3</v>
      </c>
      <c r="S155" s="2">
        <f t="shared" si="41"/>
        <v>18</v>
      </c>
      <c r="T155" s="3">
        <f t="shared" si="42"/>
        <v>3</v>
      </c>
      <c r="U155" s="2">
        <v>1</v>
      </c>
      <c r="V155">
        <v>2</v>
      </c>
      <c r="W155">
        <v>2</v>
      </c>
      <c r="X155">
        <v>3</v>
      </c>
      <c r="Y155">
        <v>3</v>
      </c>
      <c r="Z155">
        <v>3</v>
      </c>
      <c r="AA155">
        <v>2</v>
      </c>
      <c r="AB155" s="2">
        <f t="shared" si="43"/>
        <v>15</v>
      </c>
      <c r="AC155" s="3">
        <f t="shared" si="44"/>
        <v>2.5</v>
      </c>
      <c r="AD155" s="2">
        <v>1</v>
      </c>
      <c r="AE155">
        <v>4</v>
      </c>
      <c r="AF155">
        <v>4</v>
      </c>
      <c r="AG155">
        <v>3</v>
      </c>
      <c r="AH155">
        <v>4</v>
      </c>
      <c r="AI155">
        <v>3</v>
      </c>
      <c r="AJ155">
        <v>4</v>
      </c>
      <c r="AK155" s="2">
        <f t="shared" si="53"/>
        <v>22</v>
      </c>
      <c r="AL155" s="3">
        <f t="shared" si="54"/>
        <v>3.6669999999999998</v>
      </c>
      <c r="AM155" s="2">
        <v>1</v>
      </c>
      <c r="AN155">
        <v>4</v>
      </c>
      <c r="AO155" s="37">
        <f>LOOKUP(AN155,{1,2,3,4,5},{5,4,3,2,1})</f>
        <v>2</v>
      </c>
      <c r="AP155">
        <v>2</v>
      </c>
      <c r="AQ155" s="37">
        <f>LOOKUP(AP155,{1,2,3,4,5},{5,4,3,2,1})</f>
        <v>4</v>
      </c>
      <c r="AR155">
        <v>2</v>
      </c>
      <c r="AS155" s="37">
        <f>LOOKUP(AR155,{1,2,3,4,5},{5,4,3,2,1})</f>
        <v>4</v>
      </c>
      <c r="AT155">
        <v>2</v>
      </c>
      <c r="AU155" s="37">
        <f>LOOKUP(AT155,{1,2,3,4,5},{5,4,3,2,1})</f>
        <v>4</v>
      </c>
      <c r="AV155">
        <v>2</v>
      </c>
      <c r="AW155" s="37">
        <f>LOOKUP(AV155,{1,2,3,4,5},{5,4,3,2,1})</f>
        <v>4</v>
      </c>
      <c r="AX155">
        <v>2</v>
      </c>
      <c r="AY155" s="37">
        <f>LOOKUP(AX155,{1,2,3,4,5},{5,4,3,2,1})</f>
        <v>4</v>
      </c>
      <c r="AZ155" s="2">
        <f t="shared" si="46"/>
        <v>14</v>
      </c>
      <c r="BA155" s="3">
        <f t="shared" si="45"/>
        <v>2.3330000000000002</v>
      </c>
      <c r="BB155" s="1"/>
      <c r="BC155" s="2">
        <f t="shared" si="47"/>
        <v>5</v>
      </c>
      <c r="BD155">
        <f t="shared" si="48"/>
        <v>11</v>
      </c>
      <c r="BE155">
        <f t="shared" si="49"/>
        <v>11</v>
      </c>
      <c r="BF155">
        <f t="shared" si="50"/>
        <v>7</v>
      </c>
      <c r="BG155">
        <f t="shared" si="51"/>
        <v>14</v>
      </c>
      <c r="BH155">
        <f t="shared" si="52"/>
        <v>9</v>
      </c>
      <c r="BI155" s="2">
        <f t="shared" si="39"/>
        <v>6</v>
      </c>
      <c r="BJ155">
        <f t="shared" si="39"/>
        <v>6</v>
      </c>
      <c r="BK155">
        <f t="shared" si="39"/>
        <v>6</v>
      </c>
      <c r="BL155">
        <f t="shared" si="39"/>
        <v>7</v>
      </c>
      <c r="BM155">
        <f t="shared" si="39"/>
        <v>6</v>
      </c>
      <c r="BN155" s="3">
        <f t="shared" si="39"/>
        <v>6</v>
      </c>
      <c r="BO155" s="1"/>
    </row>
    <row r="156" spans="1:67" x14ac:dyDescent="0.3">
      <c r="A156" s="30">
        <v>169</v>
      </c>
      <c r="B156" s="67"/>
      <c r="C156" s="2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 s="2">
        <f t="shared" si="38"/>
        <v>6</v>
      </c>
      <c r="K156" s="3">
        <f t="shared" si="40"/>
        <v>1</v>
      </c>
      <c r="L156" s="2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 s="2">
        <f t="shared" si="41"/>
        <v>6</v>
      </c>
      <c r="T156" s="3">
        <f t="shared" si="42"/>
        <v>1</v>
      </c>
      <c r="U156" s="2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 s="2">
        <f t="shared" si="43"/>
        <v>6</v>
      </c>
      <c r="AC156" s="3">
        <f t="shared" si="44"/>
        <v>1</v>
      </c>
      <c r="AD156" s="2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 s="2">
        <f t="shared" si="53"/>
        <v>6</v>
      </c>
      <c r="AL156" s="3">
        <f t="shared" si="54"/>
        <v>1</v>
      </c>
      <c r="AM156" s="2">
        <v>1</v>
      </c>
      <c r="AN156">
        <v>1</v>
      </c>
      <c r="AO156" s="37">
        <f>LOOKUP(AN156,{1,2,3,4,5},{5,4,3,2,1})</f>
        <v>5</v>
      </c>
      <c r="AP156">
        <v>1</v>
      </c>
      <c r="AQ156" s="37">
        <f>LOOKUP(AP156,{1,2,3,4,5},{5,4,3,2,1})</f>
        <v>5</v>
      </c>
      <c r="AR156">
        <v>1</v>
      </c>
      <c r="AS156" s="37">
        <f>LOOKUP(AR156,{1,2,3,4,5},{5,4,3,2,1})</f>
        <v>5</v>
      </c>
      <c r="AT156">
        <v>1</v>
      </c>
      <c r="AU156" s="37">
        <f>LOOKUP(AT156,{1,2,3,4,5},{5,4,3,2,1})</f>
        <v>5</v>
      </c>
      <c r="AV156">
        <v>1</v>
      </c>
      <c r="AW156" s="37">
        <f>LOOKUP(AV156,{1,2,3,4,5},{5,4,3,2,1})</f>
        <v>5</v>
      </c>
      <c r="AX156">
        <v>1</v>
      </c>
      <c r="AY156" s="37">
        <f>LOOKUP(AX156,{1,2,3,4,5},{5,4,3,2,1})</f>
        <v>5</v>
      </c>
      <c r="AZ156" s="2">
        <f t="shared" si="46"/>
        <v>6</v>
      </c>
      <c r="BA156" s="3">
        <f t="shared" si="45"/>
        <v>1</v>
      </c>
      <c r="BB156" s="1"/>
      <c r="BC156" s="2">
        <f t="shared" si="47"/>
        <v>7</v>
      </c>
      <c r="BD156">
        <f t="shared" si="48"/>
        <v>7</v>
      </c>
      <c r="BE156">
        <f t="shared" si="49"/>
        <v>7</v>
      </c>
      <c r="BF156">
        <f t="shared" si="50"/>
        <v>7</v>
      </c>
      <c r="BG156">
        <f t="shared" si="51"/>
        <v>7</v>
      </c>
      <c r="BH156">
        <f t="shared" si="52"/>
        <v>7</v>
      </c>
      <c r="BI156" s="2">
        <f t="shared" si="39"/>
        <v>2</v>
      </c>
      <c r="BJ156">
        <f t="shared" si="39"/>
        <v>2</v>
      </c>
      <c r="BK156">
        <f t="shared" si="39"/>
        <v>2</v>
      </c>
      <c r="BL156">
        <f t="shared" si="39"/>
        <v>2</v>
      </c>
      <c r="BM156">
        <f t="shared" si="39"/>
        <v>2</v>
      </c>
      <c r="BN156" s="3">
        <f t="shared" si="39"/>
        <v>2</v>
      </c>
      <c r="BO156" s="1"/>
    </row>
    <row r="157" spans="1:67" x14ac:dyDescent="0.3">
      <c r="A157" s="30">
        <v>170</v>
      </c>
      <c r="B157" s="67"/>
      <c r="C157" s="2">
        <v>1</v>
      </c>
      <c r="D157">
        <v>2</v>
      </c>
      <c r="E157">
        <v>4</v>
      </c>
      <c r="F157">
        <v>4</v>
      </c>
      <c r="G157">
        <v>1</v>
      </c>
      <c r="H157">
        <v>5</v>
      </c>
      <c r="I157">
        <v>2</v>
      </c>
      <c r="J157" s="2">
        <f t="shared" si="38"/>
        <v>18</v>
      </c>
      <c r="K157" s="3">
        <f t="shared" si="40"/>
        <v>3</v>
      </c>
      <c r="L157" s="2">
        <v>1</v>
      </c>
      <c r="M157">
        <v>2</v>
      </c>
      <c r="N157">
        <v>5</v>
      </c>
      <c r="O157">
        <v>4</v>
      </c>
      <c r="P157">
        <v>1</v>
      </c>
      <c r="Q157">
        <v>5</v>
      </c>
      <c r="R157">
        <v>3</v>
      </c>
      <c r="S157" s="2">
        <f t="shared" si="41"/>
        <v>20</v>
      </c>
      <c r="T157" s="3">
        <f t="shared" si="42"/>
        <v>3.3330000000000002</v>
      </c>
      <c r="U157" s="2">
        <v>1</v>
      </c>
      <c r="V157">
        <v>5</v>
      </c>
      <c r="W157">
        <v>3</v>
      </c>
      <c r="X157">
        <v>3</v>
      </c>
      <c r="Y157">
        <v>3</v>
      </c>
      <c r="Z157">
        <v>2</v>
      </c>
      <c r="AA157">
        <v>3</v>
      </c>
      <c r="AB157" s="2">
        <f t="shared" si="43"/>
        <v>19</v>
      </c>
      <c r="AC157" s="3">
        <f t="shared" si="44"/>
        <v>3.1669999999999998</v>
      </c>
      <c r="AD157" s="2">
        <v>1</v>
      </c>
      <c r="AE157">
        <v>4</v>
      </c>
      <c r="AF157">
        <v>2</v>
      </c>
      <c r="AG157">
        <v>2</v>
      </c>
      <c r="AH157">
        <v>4</v>
      </c>
      <c r="AI157">
        <v>2</v>
      </c>
      <c r="AJ157">
        <v>3</v>
      </c>
      <c r="AK157" s="2">
        <f t="shared" si="53"/>
        <v>17</v>
      </c>
      <c r="AL157" s="3">
        <f t="shared" si="54"/>
        <v>2.8330000000000002</v>
      </c>
      <c r="AM157" s="2">
        <v>1</v>
      </c>
      <c r="AN157">
        <v>4</v>
      </c>
      <c r="AO157" s="37">
        <f>LOOKUP(AN157,{1,2,3,4,5},{5,4,3,2,1})</f>
        <v>2</v>
      </c>
      <c r="AP157">
        <v>3</v>
      </c>
      <c r="AQ157" s="37">
        <f>LOOKUP(AP157,{1,2,3,4,5},{5,4,3,2,1})</f>
        <v>3</v>
      </c>
      <c r="AR157">
        <v>3</v>
      </c>
      <c r="AS157" s="37">
        <f>LOOKUP(AR157,{1,2,3,4,5},{5,4,3,2,1})</f>
        <v>3</v>
      </c>
      <c r="AT157">
        <v>5</v>
      </c>
      <c r="AU157" s="37">
        <f>LOOKUP(AT157,{1,2,3,4,5},{5,4,3,2,1})</f>
        <v>1</v>
      </c>
      <c r="AV157">
        <v>1</v>
      </c>
      <c r="AW157" s="37">
        <f>LOOKUP(AV157,{1,2,3,4,5},{5,4,3,2,1})</f>
        <v>5</v>
      </c>
      <c r="AX157">
        <v>3</v>
      </c>
      <c r="AY157" s="37">
        <f>LOOKUP(AX157,{1,2,3,4,5},{5,4,3,2,1})</f>
        <v>3</v>
      </c>
      <c r="AZ157" s="2">
        <f t="shared" si="46"/>
        <v>19</v>
      </c>
      <c r="BA157" s="3">
        <f t="shared" si="45"/>
        <v>3.1669999999999998</v>
      </c>
      <c r="BB157" s="1"/>
      <c r="BC157" s="2">
        <f t="shared" si="47"/>
        <v>6</v>
      </c>
      <c r="BD157">
        <f t="shared" si="48"/>
        <v>12</v>
      </c>
      <c r="BE157">
        <f t="shared" si="49"/>
        <v>11</v>
      </c>
      <c r="BF157">
        <f t="shared" si="50"/>
        <v>3</v>
      </c>
      <c r="BG157">
        <f t="shared" si="51"/>
        <v>15</v>
      </c>
      <c r="BH157">
        <f t="shared" si="52"/>
        <v>8</v>
      </c>
      <c r="BI157" s="2">
        <f t="shared" si="39"/>
        <v>9</v>
      </c>
      <c r="BJ157">
        <f t="shared" si="39"/>
        <v>5</v>
      </c>
      <c r="BK157">
        <f t="shared" si="39"/>
        <v>5</v>
      </c>
      <c r="BL157">
        <f t="shared" si="39"/>
        <v>7</v>
      </c>
      <c r="BM157">
        <f t="shared" si="39"/>
        <v>4</v>
      </c>
      <c r="BN157" s="3">
        <f t="shared" si="39"/>
        <v>6</v>
      </c>
      <c r="BO157" s="1"/>
    </row>
    <row r="158" spans="1:67" x14ac:dyDescent="0.3">
      <c r="A158" s="30">
        <v>171</v>
      </c>
      <c r="B158" s="67"/>
      <c r="C158" s="2">
        <v>1</v>
      </c>
      <c r="D158">
        <v>2</v>
      </c>
      <c r="E158">
        <v>3</v>
      </c>
      <c r="F158">
        <v>5</v>
      </c>
      <c r="G158">
        <v>4</v>
      </c>
      <c r="H158">
        <v>5</v>
      </c>
      <c r="I158">
        <v>1</v>
      </c>
      <c r="J158" s="2">
        <f t="shared" si="38"/>
        <v>20</v>
      </c>
      <c r="K158" s="3">
        <f t="shared" si="40"/>
        <v>3.3330000000000002</v>
      </c>
      <c r="L158" s="2">
        <v>1</v>
      </c>
      <c r="M158">
        <v>1</v>
      </c>
      <c r="N158">
        <v>5</v>
      </c>
      <c r="O158">
        <v>5</v>
      </c>
      <c r="P158">
        <v>1</v>
      </c>
      <c r="Q158">
        <v>5</v>
      </c>
      <c r="R158">
        <v>1</v>
      </c>
      <c r="S158" s="2">
        <f t="shared" si="41"/>
        <v>18</v>
      </c>
      <c r="T158" s="3">
        <f t="shared" si="42"/>
        <v>3</v>
      </c>
      <c r="U158" s="2">
        <v>1</v>
      </c>
      <c r="V158">
        <v>5</v>
      </c>
      <c r="W158">
        <v>3</v>
      </c>
      <c r="X158">
        <v>1</v>
      </c>
      <c r="Y158">
        <v>5</v>
      </c>
      <c r="Z158">
        <v>4</v>
      </c>
      <c r="AA158">
        <v>3</v>
      </c>
      <c r="AB158" s="2">
        <f t="shared" si="43"/>
        <v>21</v>
      </c>
      <c r="AC158" s="3">
        <f t="shared" si="44"/>
        <v>3.5</v>
      </c>
      <c r="AD158" s="2">
        <v>1</v>
      </c>
      <c r="AE158">
        <v>5</v>
      </c>
      <c r="AF158">
        <v>1</v>
      </c>
      <c r="AG158">
        <v>5</v>
      </c>
      <c r="AH158">
        <v>1</v>
      </c>
      <c r="AI158">
        <v>4</v>
      </c>
      <c r="AJ158">
        <v>2</v>
      </c>
      <c r="AK158" s="2">
        <f t="shared" si="53"/>
        <v>18</v>
      </c>
      <c r="AL158" s="3">
        <f t="shared" si="54"/>
        <v>3</v>
      </c>
      <c r="AM158" s="2">
        <v>1</v>
      </c>
      <c r="AN158">
        <v>1</v>
      </c>
      <c r="AO158" s="37">
        <f>LOOKUP(AN158,{1,2,3,4,5},{5,4,3,2,1})</f>
        <v>5</v>
      </c>
      <c r="AP158">
        <v>1</v>
      </c>
      <c r="AQ158" s="37">
        <f>LOOKUP(AP158,{1,2,3,4,5},{5,4,3,2,1})</f>
        <v>5</v>
      </c>
      <c r="AR158">
        <v>1</v>
      </c>
      <c r="AS158" s="37">
        <f>LOOKUP(AR158,{1,2,3,4,5},{5,4,3,2,1})</f>
        <v>5</v>
      </c>
      <c r="AT158">
        <v>1</v>
      </c>
      <c r="AU158" s="37">
        <f>LOOKUP(AT158,{1,2,3,4,5},{5,4,3,2,1})</f>
        <v>5</v>
      </c>
      <c r="AV158">
        <v>1</v>
      </c>
      <c r="AW158" s="37">
        <f>LOOKUP(AV158,{1,2,3,4,5},{5,4,3,2,1})</f>
        <v>5</v>
      </c>
      <c r="AX158">
        <v>1</v>
      </c>
      <c r="AY158" s="37">
        <f>LOOKUP(AX158,{1,2,3,4,5},{5,4,3,2,1})</f>
        <v>5</v>
      </c>
      <c r="AZ158" s="2">
        <f t="shared" si="46"/>
        <v>6</v>
      </c>
      <c r="BA158" s="3">
        <f t="shared" si="45"/>
        <v>1</v>
      </c>
      <c r="BB158" s="1"/>
      <c r="BC158" s="2">
        <f t="shared" si="47"/>
        <v>8</v>
      </c>
      <c r="BD158">
        <f t="shared" si="48"/>
        <v>13</v>
      </c>
      <c r="BE158">
        <f t="shared" si="49"/>
        <v>15</v>
      </c>
      <c r="BF158">
        <f t="shared" si="50"/>
        <v>10</v>
      </c>
      <c r="BG158">
        <f t="shared" si="51"/>
        <v>15</v>
      </c>
      <c r="BH158">
        <f t="shared" si="52"/>
        <v>7</v>
      </c>
      <c r="BI158" s="2">
        <f t="shared" si="39"/>
        <v>10</v>
      </c>
      <c r="BJ158">
        <f t="shared" si="39"/>
        <v>4</v>
      </c>
      <c r="BK158">
        <f t="shared" si="39"/>
        <v>6</v>
      </c>
      <c r="BL158">
        <f t="shared" si="39"/>
        <v>6</v>
      </c>
      <c r="BM158">
        <f t="shared" si="39"/>
        <v>8</v>
      </c>
      <c r="BN158" s="3">
        <f t="shared" si="39"/>
        <v>5</v>
      </c>
      <c r="BO158" s="1"/>
    </row>
    <row r="159" spans="1:67" x14ac:dyDescent="0.3">
      <c r="A159" s="30">
        <v>174</v>
      </c>
      <c r="B159" s="67"/>
      <c r="C159" s="2">
        <v>1</v>
      </c>
      <c r="D159">
        <v>2</v>
      </c>
      <c r="E159">
        <v>4</v>
      </c>
      <c r="F159">
        <v>4</v>
      </c>
      <c r="G159">
        <v>3</v>
      </c>
      <c r="H159">
        <v>5</v>
      </c>
      <c r="I159">
        <v>4</v>
      </c>
      <c r="J159" s="2">
        <f t="shared" si="38"/>
        <v>22</v>
      </c>
      <c r="K159" s="3">
        <f t="shared" si="40"/>
        <v>3.6669999999999998</v>
      </c>
      <c r="L159" s="2">
        <v>1</v>
      </c>
      <c r="M159">
        <v>1</v>
      </c>
      <c r="N159">
        <v>4</v>
      </c>
      <c r="O159">
        <v>3</v>
      </c>
      <c r="P159">
        <v>3</v>
      </c>
      <c r="Q159">
        <v>5</v>
      </c>
      <c r="R159">
        <v>4</v>
      </c>
      <c r="S159" s="2">
        <f t="shared" si="41"/>
        <v>20</v>
      </c>
      <c r="T159" s="3">
        <f t="shared" si="42"/>
        <v>3.3330000000000002</v>
      </c>
      <c r="U159" s="2">
        <v>1</v>
      </c>
      <c r="V159">
        <v>2</v>
      </c>
      <c r="W159">
        <v>4</v>
      </c>
      <c r="X159">
        <v>4</v>
      </c>
      <c r="Y159">
        <v>3</v>
      </c>
      <c r="Z159">
        <v>5</v>
      </c>
      <c r="AA159">
        <v>4</v>
      </c>
      <c r="AB159" s="2">
        <f t="shared" si="43"/>
        <v>22</v>
      </c>
      <c r="AC159" s="3">
        <f t="shared" si="44"/>
        <v>3.6669999999999998</v>
      </c>
      <c r="AD159" s="2">
        <v>1</v>
      </c>
      <c r="AE159">
        <v>3</v>
      </c>
      <c r="AF159">
        <v>4</v>
      </c>
      <c r="AG159">
        <v>4</v>
      </c>
      <c r="AH159">
        <v>4</v>
      </c>
      <c r="AI159">
        <v>4</v>
      </c>
      <c r="AJ159">
        <v>4</v>
      </c>
      <c r="AK159" s="2">
        <f t="shared" si="53"/>
        <v>23</v>
      </c>
      <c r="AL159" s="3">
        <f t="shared" si="54"/>
        <v>3.8330000000000002</v>
      </c>
      <c r="AM159" s="2">
        <v>1</v>
      </c>
      <c r="AN159">
        <v>2</v>
      </c>
      <c r="AO159" s="37">
        <f>LOOKUP(AN159,{1,2,3,4,5},{5,4,3,2,1})</f>
        <v>4</v>
      </c>
      <c r="AP159">
        <v>2</v>
      </c>
      <c r="AQ159" s="37">
        <f>LOOKUP(AP159,{1,2,3,4,5},{5,4,3,2,1})</f>
        <v>4</v>
      </c>
      <c r="AR159">
        <v>2</v>
      </c>
      <c r="AS159" s="37">
        <f>LOOKUP(AR159,{1,2,3,4,5},{5,4,3,2,1})</f>
        <v>4</v>
      </c>
      <c r="AT159">
        <v>2</v>
      </c>
      <c r="AU159" s="37">
        <f>LOOKUP(AT159,{1,2,3,4,5},{5,4,3,2,1})</f>
        <v>4</v>
      </c>
      <c r="AV159">
        <v>1</v>
      </c>
      <c r="AW159" s="37">
        <f>LOOKUP(AV159,{1,2,3,4,5},{5,4,3,2,1})</f>
        <v>5</v>
      </c>
      <c r="AX159">
        <v>2</v>
      </c>
      <c r="AY159" s="37">
        <f>LOOKUP(AX159,{1,2,3,4,5},{5,4,3,2,1})</f>
        <v>4</v>
      </c>
      <c r="AZ159" s="2">
        <f t="shared" si="46"/>
        <v>11</v>
      </c>
      <c r="BA159" s="3">
        <f t="shared" si="45"/>
        <v>1.833</v>
      </c>
      <c r="BB159" s="1"/>
      <c r="BC159" s="2">
        <f t="shared" si="47"/>
        <v>7</v>
      </c>
      <c r="BD159">
        <f t="shared" si="48"/>
        <v>12</v>
      </c>
      <c r="BE159">
        <f t="shared" si="49"/>
        <v>11</v>
      </c>
      <c r="BF159">
        <f t="shared" si="50"/>
        <v>10</v>
      </c>
      <c r="BG159">
        <f t="shared" si="51"/>
        <v>15</v>
      </c>
      <c r="BH159">
        <f t="shared" si="52"/>
        <v>12</v>
      </c>
      <c r="BI159" s="2">
        <f t="shared" si="39"/>
        <v>5</v>
      </c>
      <c r="BJ159">
        <f t="shared" si="39"/>
        <v>8</v>
      </c>
      <c r="BK159">
        <f t="shared" si="39"/>
        <v>8</v>
      </c>
      <c r="BL159">
        <f t="shared" si="39"/>
        <v>7</v>
      </c>
      <c r="BM159">
        <f t="shared" si="39"/>
        <v>9</v>
      </c>
      <c r="BN159" s="3">
        <f t="shared" si="39"/>
        <v>8</v>
      </c>
      <c r="BO159" s="1"/>
    </row>
    <row r="160" spans="1:67" x14ac:dyDescent="0.3">
      <c r="A160" s="30">
        <v>178</v>
      </c>
      <c r="B160" s="67"/>
      <c r="C160" s="2">
        <v>1</v>
      </c>
      <c r="D160">
        <v>1</v>
      </c>
      <c r="E160">
        <v>4</v>
      </c>
      <c r="F160">
        <v>4</v>
      </c>
      <c r="G160">
        <v>2</v>
      </c>
      <c r="H160">
        <v>5</v>
      </c>
      <c r="I160">
        <v>3</v>
      </c>
      <c r="J160" s="2">
        <f t="shared" si="38"/>
        <v>19</v>
      </c>
      <c r="K160" s="3">
        <f t="shared" si="40"/>
        <v>3.1669999999999998</v>
      </c>
      <c r="L160" s="2">
        <v>1</v>
      </c>
      <c r="M160">
        <v>1</v>
      </c>
      <c r="N160">
        <v>4</v>
      </c>
      <c r="O160">
        <v>4</v>
      </c>
      <c r="P160">
        <v>2</v>
      </c>
      <c r="Q160">
        <v>5</v>
      </c>
      <c r="R160">
        <v>3</v>
      </c>
      <c r="S160" s="2">
        <f t="shared" si="41"/>
        <v>19</v>
      </c>
      <c r="T160" s="3">
        <f t="shared" si="42"/>
        <v>3.1669999999999998</v>
      </c>
      <c r="U160" s="2">
        <v>1</v>
      </c>
      <c r="V160">
        <v>2</v>
      </c>
      <c r="W160">
        <v>3</v>
      </c>
      <c r="X160">
        <v>2</v>
      </c>
      <c r="Y160">
        <v>4</v>
      </c>
      <c r="Z160">
        <v>1</v>
      </c>
      <c r="AA160">
        <v>4</v>
      </c>
      <c r="AB160" s="2">
        <f t="shared" si="43"/>
        <v>16</v>
      </c>
      <c r="AC160" s="3">
        <f t="shared" si="44"/>
        <v>2.6669999999999998</v>
      </c>
      <c r="AD160" s="2">
        <v>1</v>
      </c>
      <c r="AE160">
        <v>5</v>
      </c>
      <c r="AF160">
        <v>5</v>
      </c>
      <c r="AG160">
        <v>2</v>
      </c>
      <c r="AH160">
        <v>5</v>
      </c>
      <c r="AI160">
        <v>3</v>
      </c>
      <c r="AJ160">
        <v>5</v>
      </c>
      <c r="AK160" s="2">
        <f t="shared" si="53"/>
        <v>25</v>
      </c>
      <c r="AL160" s="3">
        <f t="shared" si="54"/>
        <v>4.1669999999999998</v>
      </c>
      <c r="AM160" s="2">
        <v>1</v>
      </c>
      <c r="AN160">
        <v>5</v>
      </c>
      <c r="AO160" s="37">
        <f>LOOKUP(AN160,{1,2,3,4,5},{5,4,3,2,1})</f>
        <v>1</v>
      </c>
      <c r="AP160">
        <v>5</v>
      </c>
      <c r="AQ160" s="37">
        <f>LOOKUP(AP160,{1,2,3,4,5},{5,4,3,2,1})</f>
        <v>1</v>
      </c>
      <c r="AR160">
        <v>2</v>
      </c>
      <c r="AS160" s="37">
        <f>LOOKUP(AR160,{1,2,3,4,5},{5,4,3,2,1})</f>
        <v>4</v>
      </c>
      <c r="AT160">
        <v>5</v>
      </c>
      <c r="AU160" s="37">
        <f>LOOKUP(AT160,{1,2,3,4,5},{5,4,3,2,1})</f>
        <v>1</v>
      </c>
      <c r="AV160">
        <v>2</v>
      </c>
      <c r="AW160" s="37">
        <f>LOOKUP(AV160,{1,2,3,4,5},{5,4,3,2,1})</f>
        <v>4</v>
      </c>
      <c r="AX160">
        <v>5</v>
      </c>
      <c r="AY160" s="37">
        <f>LOOKUP(AX160,{1,2,3,4,5},{5,4,3,2,1})</f>
        <v>1</v>
      </c>
      <c r="AZ160" s="2">
        <f t="shared" si="46"/>
        <v>24</v>
      </c>
      <c r="BA160" s="3">
        <f t="shared" si="45"/>
        <v>4</v>
      </c>
      <c r="BB160" s="1"/>
      <c r="BC160" s="2">
        <f t="shared" si="47"/>
        <v>3</v>
      </c>
      <c r="BD160">
        <f t="shared" si="48"/>
        <v>9</v>
      </c>
      <c r="BE160">
        <f t="shared" si="49"/>
        <v>12</v>
      </c>
      <c r="BF160">
        <f>(G160+P160+AU160)</f>
        <v>5</v>
      </c>
      <c r="BG160">
        <f t="shared" si="51"/>
        <v>14</v>
      </c>
      <c r="BH160">
        <f t="shared" si="52"/>
        <v>7</v>
      </c>
      <c r="BI160" s="2">
        <f t="shared" si="39"/>
        <v>7</v>
      </c>
      <c r="BJ160">
        <f t="shared" si="39"/>
        <v>8</v>
      </c>
      <c r="BK160">
        <f t="shared" si="39"/>
        <v>4</v>
      </c>
      <c r="BL160">
        <f t="shared" si="39"/>
        <v>9</v>
      </c>
      <c r="BM160">
        <f t="shared" si="39"/>
        <v>4</v>
      </c>
      <c r="BN160" s="3">
        <f t="shared" si="39"/>
        <v>9</v>
      </c>
      <c r="BO160" s="1"/>
    </row>
    <row r="161" spans="1:67" x14ac:dyDescent="0.3">
      <c r="A161" s="30">
        <v>179</v>
      </c>
      <c r="B161" s="67"/>
      <c r="C161" s="2">
        <v>1</v>
      </c>
      <c r="D161">
        <v>1</v>
      </c>
      <c r="E161">
        <v>3</v>
      </c>
      <c r="F161">
        <v>2</v>
      </c>
      <c r="G161">
        <v>2</v>
      </c>
      <c r="H161">
        <v>4</v>
      </c>
      <c r="I161">
        <v>2</v>
      </c>
      <c r="J161" s="2">
        <f t="shared" si="38"/>
        <v>14</v>
      </c>
      <c r="K161" s="3">
        <f t="shared" si="40"/>
        <v>2.3330000000000002</v>
      </c>
      <c r="L161" s="2">
        <v>1</v>
      </c>
      <c r="M161">
        <v>2</v>
      </c>
      <c r="N161">
        <v>4</v>
      </c>
      <c r="O161">
        <v>3</v>
      </c>
      <c r="P161">
        <v>3</v>
      </c>
      <c r="Q161">
        <v>5</v>
      </c>
      <c r="R161">
        <v>2</v>
      </c>
      <c r="S161" s="2">
        <f t="shared" si="41"/>
        <v>19</v>
      </c>
      <c r="T161" s="3">
        <f t="shared" si="42"/>
        <v>3.1669999999999998</v>
      </c>
      <c r="U161" s="2">
        <v>1</v>
      </c>
      <c r="V161">
        <v>2</v>
      </c>
      <c r="W161">
        <v>2</v>
      </c>
      <c r="X161">
        <v>3</v>
      </c>
      <c r="Y161">
        <v>3</v>
      </c>
      <c r="Z161">
        <v>3</v>
      </c>
      <c r="AA161">
        <v>3</v>
      </c>
      <c r="AB161" s="2">
        <f t="shared" si="43"/>
        <v>16</v>
      </c>
      <c r="AC161" s="3">
        <f t="shared" si="44"/>
        <v>2.6669999999999998</v>
      </c>
      <c r="AD161" s="2">
        <v>1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 s="2">
        <f t="shared" si="53"/>
        <v>24</v>
      </c>
      <c r="AL161" s="3">
        <f t="shared" si="54"/>
        <v>4</v>
      </c>
      <c r="AM161" s="2">
        <v>1</v>
      </c>
      <c r="AN161">
        <v>4</v>
      </c>
      <c r="AO161" s="37">
        <f>LOOKUP(AN161,{1,2,3,4,5},{5,4,3,2,1})</f>
        <v>2</v>
      </c>
      <c r="AP161">
        <v>3</v>
      </c>
      <c r="AQ161" s="37">
        <f>LOOKUP(AP161,{1,2,3,4,5},{5,4,3,2,1})</f>
        <v>3</v>
      </c>
      <c r="AR161">
        <v>4</v>
      </c>
      <c r="AS161" s="37">
        <f>LOOKUP(AR161,{1,2,3,4,5},{5,4,3,2,1})</f>
        <v>2</v>
      </c>
      <c r="AT161">
        <v>4</v>
      </c>
      <c r="AU161" s="37">
        <f>LOOKUP(AT161,{1,2,3,4,5},{5,4,3,2,1})</f>
        <v>2</v>
      </c>
      <c r="AV161">
        <v>2</v>
      </c>
      <c r="AW161" s="37">
        <f>LOOKUP(AV161,{1,2,3,4,5},{5,4,3,2,1})</f>
        <v>4</v>
      </c>
      <c r="AX161">
        <v>4</v>
      </c>
      <c r="AY161" s="37">
        <f>LOOKUP(AX161,{1,2,3,4,5},{5,4,3,2,1})</f>
        <v>2</v>
      </c>
      <c r="AZ161" s="2">
        <f t="shared" si="46"/>
        <v>21</v>
      </c>
      <c r="BA161" s="3">
        <f t="shared" si="45"/>
        <v>3.5</v>
      </c>
      <c r="BB161" s="1"/>
      <c r="BC161" s="2">
        <f t="shared" si="47"/>
        <v>5</v>
      </c>
      <c r="BD161">
        <f t="shared" si="48"/>
        <v>10</v>
      </c>
      <c r="BE161">
        <f t="shared" si="49"/>
        <v>7</v>
      </c>
      <c r="BF161">
        <f t="shared" si="50"/>
        <v>7</v>
      </c>
      <c r="BG161">
        <f t="shared" si="51"/>
        <v>13</v>
      </c>
      <c r="BH161">
        <f t="shared" si="52"/>
        <v>6</v>
      </c>
      <c r="BI161" s="2">
        <f t="shared" si="39"/>
        <v>6</v>
      </c>
      <c r="BJ161">
        <f t="shared" si="39"/>
        <v>6</v>
      </c>
      <c r="BK161">
        <f t="shared" si="39"/>
        <v>7</v>
      </c>
      <c r="BL161">
        <f t="shared" si="39"/>
        <v>7</v>
      </c>
      <c r="BM161">
        <f t="shared" si="39"/>
        <v>7</v>
      </c>
      <c r="BN161" s="3">
        <f t="shared" si="39"/>
        <v>7</v>
      </c>
      <c r="BO161" s="1"/>
    </row>
    <row r="162" spans="1:67" x14ac:dyDescent="0.3">
      <c r="A162" s="30">
        <v>180</v>
      </c>
      <c r="B162" s="67"/>
      <c r="C162" s="2">
        <v>1</v>
      </c>
      <c r="D162">
        <v>2</v>
      </c>
      <c r="E162">
        <v>4</v>
      </c>
      <c r="F162">
        <v>4</v>
      </c>
      <c r="G162">
        <v>2</v>
      </c>
      <c r="H162">
        <v>5</v>
      </c>
      <c r="I162">
        <v>4</v>
      </c>
      <c r="J162" s="2">
        <f t="shared" si="38"/>
        <v>21</v>
      </c>
      <c r="K162" s="3">
        <f t="shared" si="40"/>
        <v>3.5</v>
      </c>
      <c r="L162" s="2">
        <v>1</v>
      </c>
      <c r="M162">
        <v>1</v>
      </c>
      <c r="N162">
        <v>4</v>
      </c>
      <c r="O162">
        <v>5</v>
      </c>
      <c r="P162">
        <v>3</v>
      </c>
      <c r="Q162">
        <v>5</v>
      </c>
      <c r="R162">
        <v>4</v>
      </c>
      <c r="S162" s="2">
        <f t="shared" si="41"/>
        <v>22</v>
      </c>
      <c r="T162" s="3">
        <f t="shared" si="42"/>
        <v>3.6669999999999998</v>
      </c>
      <c r="U162" s="2">
        <v>1</v>
      </c>
      <c r="V162">
        <v>1</v>
      </c>
      <c r="W162">
        <v>4</v>
      </c>
      <c r="X162">
        <v>4</v>
      </c>
      <c r="Y162">
        <v>4</v>
      </c>
      <c r="Z162">
        <v>1</v>
      </c>
      <c r="AA162">
        <v>4</v>
      </c>
      <c r="AB162" s="2">
        <f t="shared" si="43"/>
        <v>18</v>
      </c>
      <c r="AC162" s="3">
        <f t="shared" si="44"/>
        <v>3</v>
      </c>
      <c r="AD162" s="2">
        <v>1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5</v>
      </c>
      <c r="AK162" s="2">
        <f t="shared" si="53"/>
        <v>30</v>
      </c>
      <c r="AL162" s="3">
        <f t="shared" si="54"/>
        <v>5</v>
      </c>
      <c r="AM162" s="2">
        <v>1</v>
      </c>
      <c r="AN162">
        <v>2</v>
      </c>
      <c r="AO162" s="37">
        <f>LOOKUP(AN162,{1,2,3,4,5},{5,4,3,2,1})</f>
        <v>4</v>
      </c>
      <c r="AP162">
        <v>2</v>
      </c>
      <c r="AQ162" s="37">
        <f>LOOKUP(AP162,{1,2,3,4,5},{5,4,3,2,1})</f>
        <v>4</v>
      </c>
      <c r="AR162">
        <v>5</v>
      </c>
      <c r="AS162" s="37">
        <f>LOOKUP(AR162,{1,2,3,4,5},{5,4,3,2,1})</f>
        <v>1</v>
      </c>
      <c r="AT162">
        <v>5</v>
      </c>
      <c r="AU162" s="37">
        <f>LOOKUP(AT162,{1,2,3,4,5},{5,4,3,2,1})</f>
        <v>1</v>
      </c>
      <c r="AV162">
        <v>3</v>
      </c>
      <c r="AW162" s="37">
        <f>LOOKUP(AV162,{1,2,3,4,5},{5,4,3,2,1})</f>
        <v>3</v>
      </c>
      <c r="AX162">
        <v>3</v>
      </c>
      <c r="AY162" s="37">
        <f>LOOKUP(AX162,{1,2,3,4,5},{5,4,3,2,1})</f>
        <v>3</v>
      </c>
      <c r="AZ162" s="2">
        <f t="shared" si="46"/>
        <v>20</v>
      </c>
      <c r="BA162" s="3">
        <f t="shared" si="45"/>
        <v>3.3330000000000002</v>
      </c>
      <c r="BB162" s="1"/>
      <c r="BC162" s="2">
        <f t="shared" si="47"/>
        <v>7</v>
      </c>
      <c r="BD162">
        <f t="shared" si="48"/>
        <v>12</v>
      </c>
      <c r="BE162">
        <f t="shared" si="49"/>
        <v>10</v>
      </c>
      <c r="BF162">
        <f t="shared" si="50"/>
        <v>6</v>
      </c>
      <c r="BG162">
        <f t="shared" si="51"/>
        <v>13</v>
      </c>
      <c r="BH162">
        <f t="shared" si="52"/>
        <v>11</v>
      </c>
      <c r="BI162" s="2">
        <f t="shared" ref="BI162:BN178" si="55">(V162+AE162)</f>
        <v>6</v>
      </c>
      <c r="BJ162">
        <f t="shared" si="55"/>
        <v>9</v>
      </c>
      <c r="BK162">
        <f t="shared" si="55"/>
        <v>9</v>
      </c>
      <c r="BL162">
        <f t="shared" si="55"/>
        <v>9</v>
      </c>
      <c r="BM162">
        <f t="shared" si="55"/>
        <v>6</v>
      </c>
      <c r="BN162" s="3">
        <f t="shared" si="55"/>
        <v>9</v>
      </c>
      <c r="BO162" s="1"/>
    </row>
    <row r="163" spans="1:67" x14ac:dyDescent="0.3">
      <c r="A163" s="30">
        <v>181</v>
      </c>
      <c r="B163" s="67"/>
      <c r="C163" s="2">
        <v>1</v>
      </c>
      <c r="D163">
        <v>3</v>
      </c>
      <c r="E163">
        <v>4</v>
      </c>
      <c r="F163">
        <v>3</v>
      </c>
      <c r="G163">
        <v>1</v>
      </c>
      <c r="H163">
        <v>5</v>
      </c>
      <c r="I163">
        <v>4</v>
      </c>
      <c r="J163" s="2">
        <f t="shared" si="38"/>
        <v>20</v>
      </c>
      <c r="K163" s="3">
        <f t="shared" si="40"/>
        <v>3.3330000000000002</v>
      </c>
      <c r="L163" s="2">
        <v>1</v>
      </c>
      <c r="M163">
        <v>3</v>
      </c>
      <c r="N163">
        <v>5</v>
      </c>
      <c r="O163">
        <v>4</v>
      </c>
      <c r="P163">
        <v>1</v>
      </c>
      <c r="Q163">
        <v>5</v>
      </c>
      <c r="R163">
        <v>4</v>
      </c>
      <c r="S163" s="2">
        <f t="shared" si="41"/>
        <v>22</v>
      </c>
      <c r="T163" s="3">
        <f t="shared" si="42"/>
        <v>3.6669999999999998</v>
      </c>
      <c r="U163" s="2">
        <v>1</v>
      </c>
      <c r="V163">
        <v>5</v>
      </c>
      <c r="W163">
        <v>3</v>
      </c>
      <c r="X163">
        <v>3</v>
      </c>
      <c r="Y163">
        <v>5</v>
      </c>
      <c r="Z163">
        <v>2</v>
      </c>
      <c r="AA163">
        <v>3</v>
      </c>
      <c r="AB163" s="2">
        <f t="shared" si="43"/>
        <v>21</v>
      </c>
      <c r="AC163" s="3">
        <f t="shared" si="44"/>
        <v>3.5</v>
      </c>
      <c r="AD163" s="2">
        <v>1</v>
      </c>
      <c r="AE163">
        <v>5</v>
      </c>
      <c r="AF163">
        <v>5</v>
      </c>
      <c r="AG163">
        <v>5</v>
      </c>
      <c r="AH163">
        <v>5</v>
      </c>
      <c r="AI163">
        <v>5</v>
      </c>
      <c r="AJ163">
        <v>5</v>
      </c>
      <c r="AK163" s="2">
        <f t="shared" si="53"/>
        <v>30</v>
      </c>
      <c r="AL163" s="3">
        <f t="shared" si="54"/>
        <v>5</v>
      </c>
      <c r="AM163" s="2">
        <v>1</v>
      </c>
      <c r="AN163">
        <v>4</v>
      </c>
      <c r="AO163" s="37">
        <f>LOOKUP(AN163,{1,2,3,4,5},{5,4,3,2,1})</f>
        <v>2</v>
      </c>
      <c r="AP163">
        <v>2</v>
      </c>
      <c r="AQ163" s="37">
        <f>LOOKUP(AP163,{1,2,3,4,5},{5,4,3,2,1})</f>
        <v>4</v>
      </c>
      <c r="AR163">
        <v>4</v>
      </c>
      <c r="AS163" s="37">
        <f>LOOKUP(AR163,{1,2,3,4,5},{5,4,3,2,1})</f>
        <v>2</v>
      </c>
      <c r="AT163">
        <v>5</v>
      </c>
      <c r="AU163" s="37">
        <f>LOOKUP(AT163,{1,2,3,4,5},{5,4,3,2,1})</f>
        <v>1</v>
      </c>
      <c r="AV163">
        <v>2</v>
      </c>
      <c r="AW163" s="37">
        <f>LOOKUP(AV163,{1,2,3,4,5},{5,4,3,2,1})</f>
        <v>4</v>
      </c>
      <c r="AX163">
        <v>4</v>
      </c>
      <c r="AY163" s="37">
        <f>LOOKUP(AX163,{1,2,3,4,5},{5,4,3,2,1})</f>
        <v>2</v>
      </c>
      <c r="AZ163" s="2">
        <f t="shared" si="46"/>
        <v>21</v>
      </c>
      <c r="BA163" s="3">
        <f t="shared" si="45"/>
        <v>3.5</v>
      </c>
      <c r="BB163" s="1"/>
      <c r="BC163" s="2">
        <f t="shared" si="47"/>
        <v>8</v>
      </c>
      <c r="BD163">
        <f t="shared" si="48"/>
        <v>13</v>
      </c>
      <c r="BE163">
        <f t="shared" si="49"/>
        <v>9</v>
      </c>
      <c r="BF163">
        <f t="shared" si="50"/>
        <v>3</v>
      </c>
      <c r="BG163">
        <f t="shared" si="51"/>
        <v>14</v>
      </c>
      <c r="BH163">
        <f t="shared" si="52"/>
        <v>10</v>
      </c>
      <c r="BI163" s="2">
        <f t="shared" si="55"/>
        <v>10</v>
      </c>
      <c r="BJ163">
        <f t="shared" si="55"/>
        <v>8</v>
      </c>
      <c r="BK163">
        <f t="shared" si="55"/>
        <v>8</v>
      </c>
      <c r="BL163">
        <f t="shared" si="55"/>
        <v>10</v>
      </c>
      <c r="BM163">
        <f t="shared" si="55"/>
        <v>7</v>
      </c>
      <c r="BN163" s="3">
        <f t="shared" si="55"/>
        <v>8</v>
      </c>
      <c r="BO163" s="1"/>
    </row>
    <row r="164" spans="1:67" x14ac:dyDescent="0.3">
      <c r="A164" s="30">
        <v>182</v>
      </c>
      <c r="B164" s="67"/>
      <c r="C164" s="2">
        <v>1</v>
      </c>
      <c r="D164">
        <v>1</v>
      </c>
      <c r="E164">
        <v>4</v>
      </c>
      <c r="F164">
        <v>3</v>
      </c>
      <c r="G164">
        <v>2</v>
      </c>
      <c r="H164">
        <v>4</v>
      </c>
      <c r="I164">
        <v>3</v>
      </c>
      <c r="J164" s="2">
        <f t="shared" ref="J164:J171" si="56">SUM(D164:I164)</f>
        <v>17</v>
      </c>
      <c r="K164" s="3">
        <f t="shared" si="40"/>
        <v>2.8330000000000002</v>
      </c>
      <c r="L164" s="2">
        <v>1</v>
      </c>
      <c r="M164">
        <v>2</v>
      </c>
      <c r="N164">
        <v>4</v>
      </c>
      <c r="O164">
        <v>5</v>
      </c>
      <c r="P164">
        <v>3</v>
      </c>
      <c r="Q164">
        <v>5</v>
      </c>
      <c r="R164">
        <v>4</v>
      </c>
      <c r="S164" s="2">
        <f t="shared" si="41"/>
        <v>23</v>
      </c>
      <c r="T164" s="3">
        <f t="shared" si="42"/>
        <v>3.8330000000000002</v>
      </c>
      <c r="U164" s="2">
        <v>1</v>
      </c>
      <c r="V164">
        <v>1</v>
      </c>
      <c r="W164">
        <v>2</v>
      </c>
      <c r="X164">
        <v>2</v>
      </c>
      <c r="Y164">
        <v>3</v>
      </c>
      <c r="Z164">
        <v>2</v>
      </c>
      <c r="AA164">
        <v>2</v>
      </c>
      <c r="AB164" s="2">
        <f t="shared" si="43"/>
        <v>12</v>
      </c>
      <c r="AC164" s="3">
        <f t="shared" si="44"/>
        <v>2</v>
      </c>
      <c r="AD164" s="2">
        <v>1</v>
      </c>
      <c r="AE164">
        <v>4</v>
      </c>
      <c r="AF164">
        <v>4</v>
      </c>
      <c r="AG164">
        <v>3</v>
      </c>
      <c r="AH164">
        <v>4</v>
      </c>
      <c r="AI164">
        <v>3</v>
      </c>
      <c r="AJ164">
        <v>4</v>
      </c>
      <c r="AK164" s="2">
        <f t="shared" si="53"/>
        <v>22</v>
      </c>
      <c r="AL164" s="3">
        <f t="shared" si="54"/>
        <v>3.6669999999999998</v>
      </c>
      <c r="AM164" s="2">
        <v>1</v>
      </c>
      <c r="AN164">
        <v>5</v>
      </c>
      <c r="AO164" s="37">
        <f>LOOKUP(AN164,{1,2,3,4,5},{5,4,3,2,1})</f>
        <v>1</v>
      </c>
      <c r="AP164">
        <v>4</v>
      </c>
      <c r="AQ164" s="37">
        <f>LOOKUP(AP164,{1,2,3,4,5},{5,4,3,2,1})</f>
        <v>2</v>
      </c>
      <c r="AR164">
        <v>2</v>
      </c>
      <c r="AS164" s="37">
        <f>LOOKUP(AR164,{1,2,3,4,5},{5,4,3,2,1})</f>
        <v>4</v>
      </c>
      <c r="AT164">
        <v>4</v>
      </c>
      <c r="AU164" s="37">
        <f>LOOKUP(AT164,{1,2,3,4,5},{5,4,3,2,1})</f>
        <v>2</v>
      </c>
      <c r="AV164">
        <v>2</v>
      </c>
      <c r="AW164" s="37">
        <f>LOOKUP(AV164,{1,2,3,4,5},{5,4,3,2,1})</f>
        <v>4</v>
      </c>
      <c r="AX164">
        <v>4</v>
      </c>
      <c r="AY164" s="37">
        <f>LOOKUP(AX164,{1,2,3,4,5},{5,4,3,2,1})</f>
        <v>2</v>
      </c>
      <c r="AZ164" s="2">
        <f t="shared" si="46"/>
        <v>21</v>
      </c>
      <c r="BA164" s="3">
        <f t="shared" si="45"/>
        <v>3.5</v>
      </c>
      <c r="BB164" s="1"/>
      <c r="BC164" s="2">
        <f t="shared" si="47"/>
        <v>4</v>
      </c>
      <c r="BD164">
        <f t="shared" si="48"/>
        <v>10</v>
      </c>
      <c r="BE164">
        <f t="shared" si="49"/>
        <v>12</v>
      </c>
      <c r="BF164">
        <f t="shared" si="50"/>
        <v>7</v>
      </c>
      <c r="BG164">
        <f t="shared" si="51"/>
        <v>13</v>
      </c>
      <c r="BH164">
        <f t="shared" si="52"/>
        <v>9</v>
      </c>
      <c r="BI164" s="2">
        <f t="shared" si="55"/>
        <v>5</v>
      </c>
      <c r="BJ164">
        <f t="shared" si="55"/>
        <v>6</v>
      </c>
      <c r="BK164">
        <f t="shared" si="55"/>
        <v>5</v>
      </c>
      <c r="BL164">
        <f t="shared" si="55"/>
        <v>7</v>
      </c>
      <c r="BM164">
        <f t="shared" si="55"/>
        <v>5</v>
      </c>
      <c r="BN164" s="3">
        <f t="shared" si="55"/>
        <v>6</v>
      </c>
      <c r="BO164" s="1"/>
    </row>
    <row r="165" spans="1:67" x14ac:dyDescent="0.3">
      <c r="A165" s="30">
        <v>183</v>
      </c>
      <c r="B165" s="67"/>
      <c r="C165" s="2">
        <v>1</v>
      </c>
      <c r="D165">
        <v>1</v>
      </c>
      <c r="E165">
        <v>4</v>
      </c>
      <c r="F165">
        <v>2</v>
      </c>
      <c r="G165">
        <v>1</v>
      </c>
      <c r="H165">
        <v>5</v>
      </c>
      <c r="I165">
        <v>2</v>
      </c>
      <c r="J165" s="2">
        <f t="shared" si="56"/>
        <v>15</v>
      </c>
      <c r="K165" s="3">
        <f t="shared" si="40"/>
        <v>2.5</v>
      </c>
      <c r="L165" s="2">
        <v>1</v>
      </c>
      <c r="M165">
        <v>2</v>
      </c>
      <c r="N165">
        <v>4</v>
      </c>
      <c r="O165">
        <v>3</v>
      </c>
      <c r="P165">
        <v>3</v>
      </c>
      <c r="Q165">
        <v>5</v>
      </c>
      <c r="R165">
        <v>2</v>
      </c>
      <c r="S165" s="2">
        <f t="shared" si="41"/>
        <v>19</v>
      </c>
      <c r="T165" s="3">
        <f t="shared" si="42"/>
        <v>3.1669999999999998</v>
      </c>
      <c r="U165" s="2">
        <v>1</v>
      </c>
      <c r="V165">
        <v>2</v>
      </c>
      <c r="W165">
        <v>4</v>
      </c>
      <c r="X165">
        <v>2</v>
      </c>
      <c r="Y165">
        <v>4</v>
      </c>
      <c r="Z165">
        <v>2</v>
      </c>
      <c r="AA165">
        <v>4</v>
      </c>
      <c r="AB165" s="2">
        <f t="shared" si="43"/>
        <v>18</v>
      </c>
      <c r="AC165" s="3">
        <f t="shared" si="44"/>
        <v>3</v>
      </c>
      <c r="AD165" s="2">
        <v>1</v>
      </c>
      <c r="AE165">
        <v>5</v>
      </c>
      <c r="AF165">
        <v>5</v>
      </c>
      <c r="AG165">
        <v>3</v>
      </c>
      <c r="AH165">
        <v>5</v>
      </c>
      <c r="AI165">
        <v>4</v>
      </c>
      <c r="AJ165">
        <v>5</v>
      </c>
      <c r="AK165" s="2">
        <f t="shared" si="53"/>
        <v>27</v>
      </c>
      <c r="AL165" s="3">
        <f t="shared" si="54"/>
        <v>4.5</v>
      </c>
      <c r="AM165" s="2">
        <v>1</v>
      </c>
      <c r="AN165">
        <v>5</v>
      </c>
      <c r="AO165" s="37">
        <f>LOOKUP(AN165,{1,2,3,4,5},{5,4,3,2,1})</f>
        <v>1</v>
      </c>
      <c r="AP165">
        <v>4</v>
      </c>
      <c r="AQ165" s="37">
        <f>LOOKUP(AP165,{1,2,3,4,5},{5,4,3,2,1})</f>
        <v>2</v>
      </c>
      <c r="AR165">
        <v>3</v>
      </c>
      <c r="AS165" s="37">
        <f>LOOKUP(AR165,{1,2,3,4,5},{5,4,3,2,1})</f>
        <v>3</v>
      </c>
      <c r="AT165">
        <v>5</v>
      </c>
      <c r="AU165" s="37">
        <f>LOOKUP(AT165,{1,2,3,4,5},{5,4,3,2,1})</f>
        <v>1</v>
      </c>
      <c r="AV165">
        <v>1</v>
      </c>
      <c r="AW165" s="37">
        <f>LOOKUP(AV165,{1,2,3,4,5},{5,4,3,2,1})</f>
        <v>5</v>
      </c>
      <c r="AX165">
        <v>4</v>
      </c>
      <c r="AY165" s="37">
        <f>LOOKUP(AX165,{1,2,3,4,5},{5,4,3,2,1})</f>
        <v>2</v>
      </c>
      <c r="AZ165" s="2">
        <f t="shared" si="46"/>
        <v>22</v>
      </c>
      <c r="BA165" s="3">
        <f t="shared" si="45"/>
        <v>3.6669999999999998</v>
      </c>
      <c r="BB165" s="1"/>
      <c r="BC165" s="2">
        <f t="shared" si="47"/>
        <v>4</v>
      </c>
      <c r="BD165">
        <f t="shared" si="48"/>
        <v>10</v>
      </c>
      <c r="BE165">
        <f t="shared" si="49"/>
        <v>8</v>
      </c>
      <c r="BF165">
        <f t="shared" si="50"/>
        <v>5</v>
      </c>
      <c r="BG165">
        <f t="shared" si="51"/>
        <v>15</v>
      </c>
      <c r="BH165">
        <f t="shared" si="52"/>
        <v>6</v>
      </c>
      <c r="BI165" s="2">
        <f t="shared" si="55"/>
        <v>7</v>
      </c>
      <c r="BJ165">
        <f t="shared" si="55"/>
        <v>9</v>
      </c>
      <c r="BK165">
        <f t="shared" si="55"/>
        <v>5</v>
      </c>
      <c r="BL165">
        <f t="shared" si="55"/>
        <v>9</v>
      </c>
      <c r="BM165">
        <f t="shared" si="55"/>
        <v>6</v>
      </c>
      <c r="BN165" s="3">
        <f t="shared" si="55"/>
        <v>9</v>
      </c>
      <c r="BO165" s="1"/>
    </row>
    <row r="166" spans="1:67" x14ac:dyDescent="0.3">
      <c r="A166" s="30">
        <v>184</v>
      </c>
      <c r="B166" s="67"/>
      <c r="C166" s="2">
        <v>1</v>
      </c>
      <c r="D166">
        <v>1</v>
      </c>
      <c r="E166">
        <v>3</v>
      </c>
      <c r="F166">
        <v>4</v>
      </c>
      <c r="G166">
        <v>2</v>
      </c>
      <c r="H166">
        <v>5</v>
      </c>
      <c r="I166">
        <v>3</v>
      </c>
      <c r="J166" s="2">
        <f t="shared" si="56"/>
        <v>18</v>
      </c>
      <c r="K166" s="3">
        <f t="shared" si="40"/>
        <v>3</v>
      </c>
      <c r="L166" s="2">
        <v>1</v>
      </c>
      <c r="M166">
        <v>1</v>
      </c>
      <c r="N166">
        <v>4</v>
      </c>
      <c r="O166">
        <v>4</v>
      </c>
      <c r="P166">
        <v>3</v>
      </c>
      <c r="Q166">
        <v>5</v>
      </c>
      <c r="R166">
        <v>4</v>
      </c>
      <c r="S166" s="2">
        <f t="shared" si="41"/>
        <v>21</v>
      </c>
      <c r="T166" s="3">
        <f t="shared" si="42"/>
        <v>3.5</v>
      </c>
      <c r="U166" s="2">
        <v>1</v>
      </c>
      <c r="V166">
        <v>3</v>
      </c>
      <c r="W166">
        <v>4</v>
      </c>
      <c r="X166">
        <v>2</v>
      </c>
      <c r="Y166">
        <v>2</v>
      </c>
      <c r="Z166">
        <v>1</v>
      </c>
      <c r="AA166">
        <v>4</v>
      </c>
      <c r="AB166" s="2">
        <f t="shared" si="43"/>
        <v>16</v>
      </c>
      <c r="AC166" s="3">
        <f t="shared" si="44"/>
        <v>2.6669999999999998</v>
      </c>
      <c r="AD166" s="2">
        <v>1</v>
      </c>
      <c r="AE166">
        <v>4</v>
      </c>
      <c r="AF166">
        <v>5</v>
      </c>
      <c r="AG166">
        <v>3</v>
      </c>
      <c r="AH166">
        <v>3</v>
      </c>
      <c r="AI166">
        <v>2</v>
      </c>
      <c r="AJ166">
        <v>5</v>
      </c>
      <c r="AK166" s="2">
        <f t="shared" si="53"/>
        <v>22</v>
      </c>
      <c r="AL166" s="3">
        <f t="shared" si="54"/>
        <v>3.6669999999999998</v>
      </c>
      <c r="AM166" s="2">
        <v>1</v>
      </c>
      <c r="AN166">
        <v>5</v>
      </c>
      <c r="AO166" s="37">
        <f>LOOKUP(AN166,{1,2,3,4,5},{5,4,3,2,1})</f>
        <v>1</v>
      </c>
      <c r="AP166">
        <v>4</v>
      </c>
      <c r="AQ166" s="37">
        <f>LOOKUP(AP166,{1,2,3,4,5},{5,4,3,2,1})</f>
        <v>2</v>
      </c>
      <c r="AR166">
        <v>2</v>
      </c>
      <c r="AS166" s="37">
        <f>LOOKUP(AR166,{1,2,3,4,5},{5,4,3,2,1})</f>
        <v>4</v>
      </c>
      <c r="AT166">
        <v>4</v>
      </c>
      <c r="AU166" s="37">
        <f>LOOKUP(AT166,{1,2,3,4,5},{5,4,3,2,1})</f>
        <v>2</v>
      </c>
      <c r="AV166">
        <v>1</v>
      </c>
      <c r="AW166" s="37">
        <f>LOOKUP(AV166,{1,2,3,4,5},{5,4,3,2,1})</f>
        <v>5</v>
      </c>
      <c r="AX166">
        <v>5</v>
      </c>
      <c r="AY166" s="37">
        <f>LOOKUP(AX166,{1,2,3,4,5},{5,4,3,2,1})</f>
        <v>1</v>
      </c>
      <c r="AZ166" s="2">
        <f t="shared" si="46"/>
        <v>21</v>
      </c>
      <c r="BA166" s="3">
        <f t="shared" si="45"/>
        <v>3.5</v>
      </c>
      <c r="BB166" s="1"/>
      <c r="BC166" s="2">
        <f t="shared" si="47"/>
        <v>3</v>
      </c>
      <c r="BD166">
        <f t="shared" si="48"/>
        <v>9</v>
      </c>
      <c r="BE166">
        <f t="shared" si="49"/>
        <v>12</v>
      </c>
      <c r="BF166">
        <f t="shared" si="50"/>
        <v>7</v>
      </c>
      <c r="BG166">
        <f t="shared" si="51"/>
        <v>15</v>
      </c>
      <c r="BH166">
        <f t="shared" si="52"/>
        <v>8</v>
      </c>
      <c r="BI166" s="2">
        <f t="shared" si="55"/>
        <v>7</v>
      </c>
      <c r="BJ166">
        <f t="shared" si="55"/>
        <v>9</v>
      </c>
      <c r="BK166">
        <f t="shared" si="55"/>
        <v>5</v>
      </c>
      <c r="BL166">
        <f t="shared" si="55"/>
        <v>5</v>
      </c>
      <c r="BM166">
        <f t="shared" si="55"/>
        <v>3</v>
      </c>
      <c r="BN166" s="3">
        <f t="shared" si="55"/>
        <v>9</v>
      </c>
      <c r="BO166" s="1"/>
    </row>
    <row r="167" spans="1:67" x14ac:dyDescent="0.3">
      <c r="A167" s="30">
        <v>185</v>
      </c>
      <c r="B167" s="67"/>
      <c r="C167" s="2">
        <v>1</v>
      </c>
      <c r="D167">
        <v>2</v>
      </c>
      <c r="E167">
        <v>4</v>
      </c>
      <c r="F167">
        <v>5</v>
      </c>
      <c r="G167">
        <v>1</v>
      </c>
      <c r="H167">
        <v>5</v>
      </c>
      <c r="I167">
        <v>4</v>
      </c>
      <c r="J167" s="2">
        <f t="shared" si="56"/>
        <v>21</v>
      </c>
      <c r="K167" s="3">
        <f t="shared" si="40"/>
        <v>3.5</v>
      </c>
      <c r="L167" s="2">
        <v>1</v>
      </c>
      <c r="M167">
        <v>2</v>
      </c>
      <c r="N167">
        <v>5</v>
      </c>
      <c r="O167">
        <v>5</v>
      </c>
      <c r="P167">
        <v>2</v>
      </c>
      <c r="Q167">
        <v>5</v>
      </c>
      <c r="R167">
        <v>3</v>
      </c>
      <c r="S167" s="2">
        <f t="shared" si="41"/>
        <v>22</v>
      </c>
      <c r="T167" s="3">
        <f t="shared" si="42"/>
        <v>3.6669999999999998</v>
      </c>
      <c r="U167" s="2">
        <v>1</v>
      </c>
      <c r="V167">
        <v>2</v>
      </c>
      <c r="W167">
        <v>4</v>
      </c>
      <c r="X167">
        <v>4</v>
      </c>
      <c r="Y167">
        <v>4</v>
      </c>
      <c r="Z167">
        <v>4</v>
      </c>
      <c r="AA167">
        <v>5</v>
      </c>
      <c r="AB167" s="2">
        <f t="shared" si="43"/>
        <v>23</v>
      </c>
      <c r="AC167" s="3">
        <f t="shared" si="44"/>
        <v>3.8330000000000002</v>
      </c>
      <c r="AD167" s="2">
        <v>1</v>
      </c>
      <c r="AE167">
        <v>4</v>
      </c>
      <c r="AF167">
        <v>4</v>
      </c>
      <c r="AG167">
        <v>2</v>
      </c>
      <c r="AH167">
        <v>4</v>
      </c>
      <c r="AI167">
        <v>4</v>
      </c>
      <c r="AJ167">
        <v>4</v>
      </c>
      <c r="AK167" s="2">
        <f t="shared" si="53"/>
        <v>22</v>
      </c>
      <c r="AL167" s="3">
        <f t="shared" si="54"/>
        <v>3.6669999999999998</v>
      </c>
      <c r="AM167" s="2">
        <v>1</v>
      </c>
      <c r="AN167">
        <v>5</v>
      </c>
      <c r="AO167" s="37">
        <f>LOOKUP(AN167,{1,2,3,4,5},{5,4,3,2,1})</f>
        <v>1</v>
      </c>
      <c r="AP167">
        <v>4</v>
      </c>
      <c r="AQ167" s="37">
        <f>LOOKUP(AP167,{1,2,3,4,5},{5,4,3,2,1})</f>
        <v>2</v>
      </c>
      <c r="AR167">
        <v>3</v>
      </c>
      <c r="AS167" s="37">
        <f>LOOKUP(AR167,{1,2,3,4,5},{5,4,3,2,1})</f>
        <v>3</v>
      </c>
      <c r="AT167">
        <v>5</v>
      </c>
      <c r="AU167" s="37">
        <f>LOOKUP(AT167,{1,2,3,4,5},{5,4,3,2,1})</f>
        <v>1</v>
      </c>
      <c r="AV167">
        <v>3</v>
      </c>
      <c r="AW167" s="37">
        <f>LOOKUP(AV167,{1,2,3,4,5},{5,4,3,2,1})</f>
        <v>3</v>
      </c>
      <c r="AX167">
        <v>5</v>
      </c>
      <c r="AY167" s="37">
        <f>LOOKUP(AX167,{1,2,3,4,5},{5,4,3,2,1})</f>
        <v>1</v>
      </c>
      <c r="AZ167" s="2">
        <f>SUM(AN167,AP167,AR167,AT167,AV167,AX167)</f>
        <v>25</v>
      </c>
      <c r="BA167" s="3">
        <f t="shared" si="45"/>
        <v>4.1669999999999998</v>
      </c>
      <c r="BB167" s="1"/>
      <c r="BC167" s="2">
        <f t="shared" si="47"/>
        <v>5</v>
      </c>
      <c r="BD167">
        <f t="shared" si="48"/>
        <v>11</v>
      </c>
      <c r="BE167">
        <f t="shared" si="49"/>
        <v>13</v>
      </c>
      <c r="BF167">
        <f t="shared" si="50"/>
        <v>4</v>
      </c>
      <c r="BG167">
        <f t="shared" si="51"/>
        <v>13</v>
      </c>
      <c r="BH167">
        <f t="shared" si="52"/>
        <v>8</v>
      </c>
      <c r="BI167" s="2">
        <f t="shared" si="55"/>
        <v>6</v>
      </c>
      <c r="BJ167">
        <f t="shared" si="55"/>
        <v>8</v>
      </c>
      <c r="BK167">
        <f t="shared" si="55"/>
        <v>6</v>
      </c>
      <c r="BL167">
        <f t="shared" si="55"/>
        <v>8</v>
      </c>
      <c r="BM167">
        <f t="shared" si="55"/>
        <v>8</v>
      </c>
      <c r="BN167" s="3">
        <f t="shared" si="55"/>
        <v>9</v>
      </c>
      <c r="BO167" s="1"/>
    </row>
    <row r="168" spans="1:67" x14ac:dyDescent="0.3">
      <c r="A168" s="30">
        <v>186</v>
      </c>
      <c r="B168" s="67"/>
      <c r="C168" s="2">
        <v>1</v>
      </c>
      <c r="D168">
        <v>2</v>
      </c>
      <c r="E168">
        <v>3</v>
      </c>
      <c r="F168">
        <v>5</v>
      </c>
      <c r="G168">
        <v>1</v>
      </c>
      <c r="H168">
        <v>5</v>
      </c>
      <c r="I168">
        <v>2</v>
      </c>
      <c r="J168" s="2">
        <f t="shared" si="56"/>
        <v>18</v>
      </c>
      <c r="K168" s="3">
        <f t="shared" si="40"/>
        <v>3</v>
      </c>
      <c r="L168" s="2">
        <v>1</v>
      </c>
      <c r="M168">
        <v>3</v>
      </c>
      <c r="N168">
        <v>5</v>
      </c>
      <c r="O168">
        <v>5</v>
      </c>
      <c r="P168">
        <v>1</v>
      </c>
      <c r="Q168">
        <v>5</v>
      </c>
      <c r="R168">
        <v>3</v>
      </c>
      <c r="S168" s="2">
        <f t="shared" si="41"/>
        <v>22</v>
      </c>
      <c r="T168" s="3">
        <f t="shared" si="42"/>
        <v>3.6669999999999998</v>
      </c>
      <c r="U168" s="2">
        <v>1</v>
      </c>
      <c r="V168">
        <v>3</v>
      </c>
      <c r="W168">
        <v>4</v>
      </c>
      <c r="X168">
        <v>1</v>
      </c>
      <c r="Y168">
        <v>4</v>
      </c>
      <c r="Z168">
        <v>1</v>
      </c>
      <c r="AA168">
        <v>3</v>
      </c>
      <c r="AB168" s="2">
        <f t="shared" si="43"/>
        <v>16</v>
      </c>
      <c r="AC168" s="3">
        <f t="shared" si="44"/>
        <v>2.6669999999999998</v>
      </c>
      <c r="AD168" s="2">
        <v>1</v>
      </c>
      <c r="AE168">
        <v>5</v>
      </c>
      <c r="AF168">
        <v>5</v>
      </c>
      <c r="AG168">
        <v>2</v>
      </c>
      <c r="AH168">
        <v>4</v>
      </c>
      <c r="AI168">
        <v>2</v>
      </c>
      <c r="AJ168">
        <v>4</v>
      </c>
      <c r="AK168" s="2">
        <f t="shared" si="53"/>
        <v>22</v>
      </c>
      <c r="AL168" s="3">
        <f t="shared" si="54"/>
        <v>3.6669999999999998</v>
      </c>
      <c r="AM168" s="2">
        <v>1</v>
      </c>
      <c r="AN168">
        <v>4</v>
      </c>
      <c r="AO168" s="37">
        <f>LOOKUP(AN168,{1,2,3,4,5},{5,4,3,2,1})</f>
        <v>2</v>
      </c>
      <c r="AP168">
        <v>4</v>
      </c>
      <c r="AQ168" s="37">
        <f>LOOKUP(AP168,{1,2,3,4,5},{5,4,3,2,1})</f>
        <v>2</v>
      </c>
      <c r="AR168">
        <v>3</v>
      </c>
      <c r="AS168" s="37">
        <f>LOOKUP(AR168,{1,2,3,4,5},{5,4,3,2,1})</f>
        <v>3</v>
      </c>
      <c r="AT168">
        <v>5</v>
      </c>
      <c r="AU168" s="37">
        <f>LOOKUP(AT168,{1,2,3,4,5},{5,4,3,2,1})</f>
        <v>1</v>
      </c>
      <c r="AV168">
        <v>3</v>
      </c>
      <c r="AW168" s="37">
        <f>LOOKUP(AV168,{1,2,3,4,5},{5,4,3,2,1})</f>
        <v>3</v>
      </c>
      <c r="AX168">
        <v>4</v>
      </c>
      <c r="AY168" s="37">
        <f>LOOKUP(AX168,{1,2,3,4,5},{5,4,3,2,1})</f>
        <v>2</v>
      </c>
      <c r="AZ168" s="2">
        <f t="shared" si="46"/>
        <v>23</v>
      </c>
      <c r="BA168" s="3">
        <f t="shared" si="45"/>
        <v>3.8330000000000002</v>
      </c>
      <c r="BB168" s="1"/>
      <c r="BC168" s="2">
        <f t="shared" si="47"/>
        <v>7</v>
      </c>
      <c r="BD168">
        <f t="shared" si="48"/>
        <v>10</v>
      </c>
      <c r="BE168">
        <f t="shared" si="49"/>
        <v>13</v>
      </c>
      <c r="BF168">
        <f t="shared" si="50"/>
        <v>3</v>
      </c>
      <c r="BG168">
        <f t="shared" si="51"/>
        <v>13</v>
      </c>
      <c r="BH168">
        <f t="shared" si="52"/>
        <v>7</v>
      </c>
      <c r="BI168" s="2">
        <f t="shared" si="55"/>
        <v>8</v>
      </c>
      <c r="BJ168">
        <f t="shared" si="55"/>
        <v>9</v>
      </c>
      <c r="BK168">
        <f t="shared" si="55"/>
        <v>3</v>
      </c>
      <c r="BL168">
        <f t="shared" si="55"/>
        <v>8</v>
      </c>
      <c r="BM168">
        <f t="shared" si="55"/>
        <v>3</v>
      </c>
      <c r="BN168" s="3">
        <f t="shared" si="55"/>
        <v>7</v>
      </c>
      <c r="BO168" s="1"/>
    </row>
    <row r="169" spans="1:67" x14ac:dyDescent="0.3">
      <c r="A169" s="30">
        <v>187</v>
      </c>
      <c r="B169" s="67"/>
      <c r="C169" s="2">
        <v>1</v>
      </c>
      <c r="D169">
        <v>1</v>
      </c>
      <c r="E169">
        <v>3</v>
      </c>
      <c r="F169">
        <v>5</v>
      </c>
      <c r="G169">
        <v>2</v>
      </c>
      <c r="H169">
        <v>5</v>
      </c>
      <c r="I169">
        <v>3</v>
      </c>
      <c r="J169" s="2">
        <f t="shared" si="56"/>
        <v>19</v>
      </c>
      <c r="K169" s="3">
        <f t="shared" si="40"/>
        <v>3.1669999999999998</v>
      </c>
      <c r="L169" s="2">
        <v>1</v>
      </c>
      <c r="M169">
        <v>1</v>
      </c>
      <c r="N169">
        <v>4</v>
      </c>
      <c r="O169">
        <v>5</v>
      </c>
      <c r="P169">
        <v>3</v>
      </c>
      <c r="Q169">
        <v>5</v>
      </c>
      <c r="R169">
        <v>3</v>
      </c>
      <c r="S169" s="2">
        <f t="shared" si="41"/>
        <v>21</v>
      </c>
      <c r="T169" s="3">
        <f t="shared" si="42"/>
        <v>3.5</v>
      </c>
      <c r="U169" s="2">
        <v>1</v>
      </c>
      <c r="V169">
        <v>4</v>
      </c>
      <c r="W169">
        <v>3</v>
      </c>
      <c r="X169">
        <v>3</v>
      </c>
      <c r="Y169">
        <v>3</v>
      </c>
      <c r="Z169">
        <v>3</v>
      </c>
      <c r="AA169">
        <v>3</v>
      </c>
      <c r="AB169" s="2">
        <f t="shared" si="43"/>
        <v>19</v>
      </c>
      <c r="AC169" s="3">
        <f t="shared" si="44"/>
        <v>3.1669999999999998</v>
      </c>
      <c r="AD169" s="2">
        <v>1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 s="2">
        <f t="shared" si="53"/>
        <v>24</v>
      </c>
      <c r="AL169" s="3">
        <f t="shared" si="54"/>
        <v>4</v>
      </c>
      <c r="AM169" s="2">
        <v>1</v>
      </c>
      <c r="AN169">
        <v>4</v>
      </c>
      <c r="AO169" s="37">
        <f>LOOKUP(AN169,{1,2,3,4,5},{5,4,3,2,1})</f>
        <v>2</v>
      </c>
      <c r="AP169">
        <v>4</v>
      </c>
      <c r="AQ169" s="37">
        <f>LOOKUP(AP169,{1,2,3,4,5},{5,4,3,2,1})</f>
        <v>2</v>
      </c>
      <c r="AR169">
        <v>4</v>
      </c>
      <c r="AS169" s="37">
        <f>LOOKUP(AR169,{1,2,3,4,5},{5,4,3,2,1})</f>
        <v>2</v>
      </c>
      <c r="AT169">
        <v>4</v>
      </c>
      <c r="AU169" s="37">
        <f>LOOKUP(AT169,{1,2,3,4,5},{5,4,3,2,1})</f>
        <v>2</v>
      </c>
      <c r="AV169">
        <v>4</v>
      </c>
      <c r="AW169" s="37">
        <f>LOOKUP(AV169,{1,2,3,4,5},{5,4,3,2,1})</f>
        <v>2</v>
      </c>
      <c r="AX169">
        <v>4</v>
      </c>
      <c r="AY169" s="37">
        <f>LOOKUP(AX169,{1,2,3,4,5},{5,4,3,2,1})</f>
        <v>2</v>
      </c>
      <c r="AZ169" s="2">
        <f t="shared" si="46"/>
        <v>24</v>
      </c>
      <c r="BA169" s="3">
        <f t="shared" si="45"/>
        <v>4</v>
      </c>
      <c r="BB169" s="1"/>
      <c r="BC169" s="2">
        <f t="shared" si="47"/>
        <v>4</v>
      </c>
      <c r="BD169">
        <f t="shared" si="48"/>
        <v>9</v>
      </c>
      <c r="BE169">
        <f t="shared" si="49"/>
        <v>12</v>
      </c>
      <c r="BF169">
        <f t="shared" si="50"/>
        <v>7</v>
      </c>
      <c r="BG169">
        <f t="shared" si="51"/>
        <v>12</v>
      </c>
      <c r="BH169">
        <f t="shared" si="52"/>
        <v>8</v>
      </c>
      <c r="BI169" s="2">
        <f t="shared" si="55"/>
        <v>8</v>
      </c>
      <c r="BJ169">
        <f t="shared" si="55"/>
        <v>7</v>
      </c>
      <c r="BK169">
        <f t="shared" si="55"/>
        <v>7</v>
      </c>
      <c r="BL169">
        <f t="shared" si="55"/>
        <v>7</v>
      </c>
      <c r="BM169">
        <f t="shared" si="55"/>
        <v>7</v>
      </c>
      <c r="BN169" s="3">
        <f t="shared" si="55"/>
        <v>7</v>
      </c>
      <c r="BO169" s="1"/>
    </row>
    <row r="170" spans="1:67" x14ac:dyDescent="0.3">
      <c r="A170" s="30">
        <v>188</v>
      </c>
      <c r="B170" s="67"/>
      <c r="C170" s="2">
        <v>1</v>
      </c>
      <c r="D170">
        <v>3</v>
      </c>
      <c r="E170">
        <v>4</v>
      </c>
      <c r="F170">
        <v>4</v>
      </c>
      <c r="G170">
        <v>1</v>
      </c>
      <c r="H170">
        <v>4</v>
      </c>
      <c r="I170">
        <v>2</v>
      </c>
      <c r="J170" s="2">
        <f t="shared" si="56"/>
        <v>18</v>
      </c>
      <c r="K170" s="3">
        <f t="shared" si="40"/>
        <v>3</v>
      </c>
      <c r="L170" s="2">
        <v>1</v>
      </c>
      <c r="M170">
        <v>2</v>
      </c>
      <c r="N170">
        <v>5</v>
      </c>
      <c r="O170">
        <v>4</v>
      </c>
      <c r="P170">
        <v>1</v>
      </c>
      <c r="Q170">
        <v>5</v>
      </c>
      <c r="R170">
        <v>2</v>
      </c>
      <c r="S170" s="2">
        <f t="shared" si="41"/>
        <v>19</v>
      </c>
      <c r="T170" s="3">
        <f t="shared" si="42"/>
        <v>3.1669999999999998</v>
      </c>
      <c r="U170" s="2">
        <v>1</v>
      </c>
      <c r="V170">
        <v>4</v>
      </c>
      <c r="W170">
        <v>1</v>
      </c>
      <c r="X170">
        <v>2</v>
      </c>
      <c r="Y170">
        <v>3</v>
      </c>
      <c r="Z170">
        <v>2</v>
      </c>
      <c r="AA170">
        <v>4</v>
      </c>
      <c r="AB170" s="2">
        <f t="shared" si="43"/>
        <v>16</v>
      </c>
      <c r="AC170" s="3">
        <f t="shared" si="44"/>
        <v>2.6669999999999998</v>
      </c>
      <c r="AD170" s="2">
        <v>1</v>
      </c>
      <c r="AE170">
        <v>3</v>
      </c>
      <c r="AF170">
        <v>5</v>
      </c>
      <c r="AG170">
        <v>4</v>
      </c>
      <c r="AH170">
        <v>2</v>
      </c>
      <c r="AI170">
        <v>4</v>
      </c>
      <c r="AJ170">
        <v>4</v>
      </c>
      <c r="AK170" s="2">
        <f t="shared" si="53"/>
        <v>22</v>
      </c>
      <c r="AL170" s="3">
        <f t="shared" si="54"/>
        <v>3.6669999999999998</v>
      </c>
      <c r="AM170" s="2">
        <v>1</v>
      </c>
      <c r="AN170">
        <v>4</v>
      </c>
      <c r="AO170" s="37">
        <f>LOOKUP(AN170,{1,2,3,4,5},{5,4,3,2,1})</f>
        <v>2</v>
      </c>
      <c r="AP170">
        <v>1</v>
      </c>
      <c r="AQ170" s="37">
        <f>LOOKUP(AP170,{1,2,3,4,5},{5,4,3,2,1})</f>
        <v>5</v>
      </c>
      <c r="AR170">
        <v>2</v>
      </c>
      <c r="AS170" s="37">
        <f>LOOKUP(AR170,{1,2,3,4,5},{5,4,3,2,1})</f>
        <v>4</v>
      </c>
      <c r="AT170">
        <v>4</v>
      </c>
      <c r="AU170" s="37">
        <f>LOOKUP(AT170,{1,2,3,4,5},{5,4,3,2,1})</f>
        <v>2</v>
      </c>
      <c r="AV170">
        <v>1</v>
      </c>
      <c r="AW170" s="37">
        <f>LOOKUP(AV170,{1,2,3,4,5},{5,4,3,2,1})</f>
        <v>5</v>
      </c>
      <c r="AX170">
        <v>4</v>
      </c>
      <c r="AY170" s="37">
        <f>LOOKUP(AX170,{1,2,3,4,5},{5,4,3,2,1})</f>
        <v>2</v>
      </c>
      <c r="AZ170" s="2">
        <f t="shared" si="46"/>
        <v>16</v>
      </c>
      <c r="BA170" s="3">
        <f t="shared" si="45"/>
        <v>2.6669999999999998</v>
      </c>
      <c r="BB170" s="1"/>
      <c r="BC170" s="2">
        <f t="shared" si="47"/>
        <v>7</v>
      </c>
      <c r="BD170">
        <f t="shared" si="48"/>
        <v>14</v>
      </c>
      <c r="BE170">
        <f t="shared" si="49"/>
        <v>12</v>
      </c>
      <c r="BF170">
        <f t="shared" si="50"/>
        <v>4</v>
      </c>
      <c r="BG170">
        <f t="shared" si="51"/>
        <v>14</v>
      </c>
      <c r="BH170">
        <f t="shared" si="52"/>
        <v>6</v>
      </c>
      <c r="BI170" s="2">
        <f t="shared" si="55"/>
        <v>7</v>
      </c>
      <c r="BJ170">
        <f t="shared" si="55"/>
        <v>6</v>
      </c>
      <c r="BK170">
        <f t="shared" si="55"/>
        <v>6</v>
      </c>
      <c r="BL170">
        <f t="shared" si="55"/>
        <v>5</v>
      </c>
      <c r="BM170">
        <f t="shared" si="55"/>
        <v>6</v>
      </c>
      <c r="BN170" s="3">
        <f t="shared" si="55"/>
        <v>8</v>
      </c>
      <c r="BO170" s="1"/>
    </row>
    <row r="171" spans="1:67" x14ac:dyDescent="0.3">
      <c r="A171" s="30">
        <v>189</v>
      </c>
      <c r="B171" s="67"/>
      <c r="C171" s="2">
        <v>1</v>
      </c>
      <c r="D171">
        <v>2</v>
      </c>
      <c r="E171">
        <v>3</v>
      </c>
      <c r="F171">
        <v>3</v>
      </c>
      <c r="G171">
        <v>2</v>
      </c>
      <c r="H171">
        <v>4</v>
      </c>
      <c r="I171">
        <v>2</v>
      </c>
      <c r="J171" s="2">
        <f t="shared" si="56"/>
        <v>16</v>
      </c>
      <c r="K171" s="3">
        <f t="shared" si="40"/>
        <v>2.6669999999999998</v>
      </c>
      <c r="L171" s="2">
        <v>1</v>
      </c>
      <c r="M171">
        <v>2</v>
      </c>
      <c r="N171">
        <v>5</v>
      </c>
      <c r="O171">
        <v>4</v>
      </c>
      <c r="P171">
        <v>3</v>
      </c>
      <c r="Q171">
        <v>5</v>
      </c>
      <c r="R171">
        <v>3</v>
      </c>
      <c r="S171" s="2">
        <f t="shared" si="41"/>
        <v>22</v>
      </c>
      <c r="T171" s="3">
        <f t="shared" si="42"/>
        <v>3.6669999999999998</v>
      </c>
      <c r="U171" s="2">
        <v>1</v>
      </c>
      <c r="V171">
        <v>4</v>
      </c>
      <c r="W171">
        <v>4</v>
      </c>
      <c r="X171">
        <v>3</v>
      </c>
      <c r="Y171">
        <v>4</v>
      </c>
      <c r="Z171">
        <v>2</v>
      </c>
      <c r="AA171">
        <v>4</v>
      </c>
      <c r="AB171" s="2">
        <f t="shared" si="43"/>
        <v>21</v>
      </c>
      <c r="AC171" s="3">
        <f t="shared" si="44"/>
        <v>3.5</v>
      </c>
      <c r="AD171" s="2">
        <v>1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 s="2">
        <f t="shared" si="53"/>
        <v>24</v>
      </c>
      <c r="AL171" s="3">
        <f t="shared" si="54"/>
        <v>4</v>
      </c>
      <c r="AM171" s="2">
        <v>1</v>
      </c>
      <c r="AN171">
        <v>4</v>
      </c>
      <c r="AO171" s="37">
        <f>LOOKUP(AN171,{1,2,3,4,5},{5,4,3,2,1})</f>
        <v>2</v>
      </c>
      <c r="AP171">
        <v>4</v>
      </c>
      <c r="AQ171" s="37">
        <f>LOOKUP(AP171,{1,2,3,4,5},{5,4,3,2,1})</f>
        <v>2</v>
      </c>
      <c r="AR171">
        <v>2</v>
      </c>
      <c r="AS171" s="37">
        <f>LOOKUP(AR171,{1,2,3,4,5},{5,4,3,2,1})</f>
        <v>4</v>
      </c>
      <c r="AT171">
        <v>4</v>
      </c>
      <c r="AU171" s="37">
        <f>LOOKUP(AT171,{1,2,3,4,5},{5,4,3,2,1})</f>
        <v>2</v>
      </c>
      <c r="AV171">
        <v>2</v>
      </c>
      <c r="AW171" s="37">
        <f>LOOKUP(AV171,{1,2,3,4,5},{5,4,3,2,1})</f>
        <v>4</v>
      </c>
      <c r="AX171">
        <v>4</v>
      </c>
      <c r="AY171" s="37">
        <f>LOOKUP(AX171,{1,2,3,4,5},{5,4,3,2,1})</f>
        <v>2</v>
      </c>
      <c r="AZ171" s="2">
        <f t="shared" si="46"/>
        <v>20</v>
      </c>
      <c r="BA171" s="3">
        <f t="shared" si="45"/>
        <v>3.3330000000000002</v>
      </c>
      <c r="BB171" s="1"/>
      <c r="BC171" s="2">
        <f t="shared" si="47"/>
        <v>6</v>
      </c>
      <c r="BD171">
        <f t="shared" si="48"/>
        <v>10</v>
      </c>
      <c r="BE171">
        <f t="shared" si="49"/>
        <v>11</v>
      </c>
      <c r="BF171">
        <f t="shared" si="50"/>
        <v>7</v>
      </c>
      <c r="BG171">
        <f t="shared" si="51"/>
        <v>13</v>
      </c>
      <c r="BH171">
        <f t="shared" si="52"/>
        <v>7</v>
      </c>
      <c r="BI171" s="2">
        <f t="shared" si="55"/>
        <v>8</v>
      </c>
      <c r="BJ171">
        <f t="shared" si="55"/>
        <v>8</v>
      </c>
      <c r="BK171">
        <f t="shared" si="55"/>
        <v>7</v>
      </c>
      <c r="BL171">
        <f t="shared" si="55"/>
        <v>8</v>
      </c>
      <c r="BM171">
        <f t="shared" si="55"/>
        <v>6</v>
      </c>
      <c r="BN171" s="3">
        <f t="shared" si="55"/>
        <v>8</v>
      </c>
      <c r="BO171" s="1"/>
    </row>
    <row r="172" spans="1:67" x14ac:dyDescent="0.3">
      <c r="A172" s="30">
        <v>190</v>
      </c>
      <c r="B172" s="67"/>
      <c r="C172" s="32">
        <v>1</v>
      </c>
      <c r="D172" s="31" t="s">
        <v>668</v>
      </c>
      <c r="E172" s="31" t="s">
        <v>668</v>
      </c>
      <c r="F172" s="31" t="s">
        <v>668</v>
      </c>
      <c r="G172" s="31" t="s">
        <v>668</v>
      </c>
      <c r="H172" s="31" t="s">
        <v>668</v>
      </c>
      <c r="I172" s="31" t="s">
        <v>668</v>
      </c>
      <c r="J172" s="31" t="s">
        <v>668</v>
      </c>
      <c r="K172" s="31" t="s">
        <v>668</v>
      </c>
      <c r="L172" s="32">
        <v>1</v>
      </c>
      <c r="M172" s="31" t="s">
        <v>668</v>
      </c>
      <c r="N172" s="31" t="s">
        <v>668</v>
      </c>
      <c r="O172" s="31" t="s">
        <v>668</v>
      </c>
      <c r="P172" s="31" t="s">
        <v>668</v>
      </c>
      <c r="Q172" s="31" t="s">
        <v>668</v>
      </c>
      <c r="R172" s="31" t="s">
        <v>668</v>
      </c>
      <c r="S172" s="31" t="s">
        <v>668</v>
      </c>
      <c r="T172" s="31" t="s">
        <v>668</v>
      </c>
      <c r="U172" s="2">
        <v>1</v>
      </c>
      <c r="V172">
        <v>3</v>
      </c>
      <c r="W172">
        <v>1</v>
      </c>
      <c r="X172">
        <v>4</v>
      </c>
      <c r="Y172">
        <v>4</v>
      </c>
      <c r="Z172">
        <v>2</v>
      </c>
      <c r="AA172">
        <v>4</v>
      </c>
      <c r="AB172" s="2">
        <f t="shared" si="43"/>
        <v>18</v>
      </c>
      <c r="AC172" s="3">
        <f t="shared" si="44"/>
        <v>3</v>
      </c>
      <c r="AD172" s="2">
        <v>1</v>
      </c>
      <c r="AE172">
        <v>5</v>
      </c>
      <c r="AF172">
        <v>5</v>
      </c>
      <c r="AG172">
        <v>5</v>
      </c>
      <c r="AH172">
        <v>4</v>
      </c>
      <c r="AI172">
        <v>5</v>
      </c>
      <c r="AJ172">
        <v>4</v>
      </c>
      <c r="AK172" s="2">
        <f t="shared" si="53"/>
        <v>28</v>
      </c>
      <c r="AL172" s="3">
        <f t="shared" si="54"/>
        <v>4.6669999999999998</v>
      </c>
      <c r="AM172" s="32">
        <v>1</v>
      </c>
      <c r="AN172" s="31">
        <v>5</v>
      </c>
      <c r="AO172" s="31">
        <f>LOOKUP(AN172,{1,2,3,4,5},{5,4,3,2,1})</f>
        <v>1</v>
      </c>
      <c r="AP172" s="31">
        <v>2</v>
      </c>
      <c r="AQ172" s="31">
        <f>LOOKUP(AP172,{1,2,3,4,5},{5,4,3,2,1})</f>
        <v>4</v>
      </c>
      <c r="AR172" s="31">
        <v>5</v>
      </c>
      <c r="AS172" s="31">
        <f>LOOKUP(AR172,{1,2,3,4,5},{5,4,3,2,1})</f>
        <v>1</v>
      </c>
      <c r="AT172" s="31">
        <v>5</v>
      </c>
      <c r="AU172" s="31">
        <f>LOOKUP(AT172,{1,2,3,4,5},{5,4,3,2,1})</f>
        <v>1</v>
      </c>
      <c r="AV172" s="31">
        <v>1</v>
      </c>
      <c r="AW172" s="31">
        <f>LOOKUP(AV172,{1,2,3,4,5},{5,4,3,2,1})</f>
        <v>5</v>
      </c>
      <c r="AX172" s="31">
        <v>4</v>
      </c>
      <c r="AY172" s="31">
        <f>LOOKUP(AX172,{1,2,3,4,5},{5,4,3,2,1})</f>
        <v>2</v>
      </c>
      <c r="AZ172" s="32">
        <f t="shared" si="46"/>
        <v>22</v>
      </c>
      <c r="BA172" s="33">
        <f t="shared" si="45"/>
        <v>3.6669999999999998</v>
      </c>
      <c r="BB172" s="1"/>
      <c r="BC172" s="32" t="s">
        <v>668</v>
      </c>
      <c r="BD172" s="31" t="s">
        <v>668</v>
      </c>
      <c r="BE172" s="31" t="s">
        <v>668</v>
      </c>
      <c r="BF172" s="31" t="s">
        <v>668</v>
      </c>
      <c r="BG172" s="31" t="s">
        <v>668</v>
      </c>
      <c r="BH172" s="31" t="s">
        <v>668</v>
      </c>
      <c r="BI172" s="2">
        <f t="shared" si="55"/>
        <v>8</v>
      </c>
      <c r="BJ172">
        <f t="shared" si="55"/>
        <v>6</v>
      </c>
      <c r="BK172">
        <f t="shared" si="55"/>
        <v>9</v>
      </c>
      <c r="BL172">
        <f t="shared" si="55"/>
        <v>8</v>
      </c>
      <c r="BM172">
        <f t="shared" si="55"/>
        <v>7</v>
      </c>
      <c r="BN172" s="3">
        <f t="shared" si="55"/>
        <v>8</v>
      </c>
      <c r="BO172" s="1"/>
    </row>
    <row r="173" spans="1:67" x14ac:dyDescent="0.3">
      <c r="A173" s="30">
        <v>191</v>
      </c>
      <c r="B173" s="67"/>
      <c r="C173" s="2">
        <v>1</v>
      </c>
      <c r="D173">
        <v>2</v>
      </c>
      <c r="E173">
        <v>4</v>
      </c>
      <c r="F173">
        <v>3</v>
      </c>
      <c r="G173">
        <v>3</v>
      </c>
      <c r="H173">
        <v>5</v>
      </c>
      <c r="I173">
        <v>4</v>
      </c>
      <c r="J173" s="2">
        <f t="shared" ref="J173:J178" si="57">SUM(D173:I173)</f>
        <v>21</v>
      </c>
      <c r="K173" s="3">
        <f t="shared" ref="K173:K178" si="58">ROUND((J173/6),3)</f>
        <v>3.5</v>
      </c>
      <c r="L173" s="2">
        <v>1</v>
      </c>
      <c r="M173">
        <v>2</v>
      </c>
      <c r="N173">
        <v>4</v>
      </c>
      <c r="O173">
        <v>4</v>
      </c>
      <c r="P173">
        <v>3</v>
      </c>
      <c r="Q173">
        <v>5</v>
      </c>
      <c r="R173">
        <v>4</v>
      </c>
      <c r="S173" s="2">
        <f t="shared" ref="S173:S178" si="59">SUM(M173:R173)</f>
        <v>22</v>
      </c>
      <c r="T173" s="3">
        <f t="shared" ref="T173:T178" si="60">ROUND((S173/6),3)</f>
        <v>3.6669999999999998</v>
      </c>
      <c r="U173" s="2">
        <v>1</v>
      </c>
      <c r="V173">
        <v>3</v>
      </c>
      <c r="W173">
        <v>4</v>
      </c>
      <c r="X173">
        <v>2</v>
      </c>
      <c r="Y173">
        <v>4</v>
      </c>
      <c r="Z173">
        <v>2</v>
      </c>
      <c r="AA173">
        <v>4</v>
      </c>
      <c r="AB173" s="2">
        <f t="shared" si="43"/>
        <v>19</v>
      </c>
      <c r="AC173" s="3">
        <f t="shared" si="44"/>
        <v>3.1669999999999998</v>
      </c>
      <c r="AD173" s="2">
        <v>1</v>
      </c>
      <c r="AE173">
        <v>4</v>
      </c>
      <c r="AF173">
        <v>4</v>
      </c>
      <c r="AG173">
        <v>3</v>
      </c>
      <c r="AH173">
        <v>4</v>
      </c>
      <c r="AI173">
        <v>3</v>
      </c>
      <c r="AJ173">
        <v>4</v>
      </c>
      <c r="AK173" s="2">
        <f t="shared" si="53"/>
        <v>22</v>
      </c>
      <c r="AL173" s="3">
        <f t="shared" si="54"/>
        <v>3.6669999999999998</v>
      </c>
      <c r="AM173" s="2">
        <v>1</v>
      </c>
      <c r="AN173">
        <v>4</v>
      </c>
      <c r="AO173" s="37">
        <f>LOOKUP(AN173,{1,2,3,4,5},{5,4,3,2,1})</f>
        <v>2</v>
      </c>
      <c r="AP173">
        <v>5</v>
      </c>
      <c r="AQ173" s="37">
        <f>LOOKUP(AP173,{1,2,3,4,5},{5,4,3,2,1})</f>
        <v>1</v>
      </c>
      <c r="AR173">
        <v>3</v>
      </c>
      <c r="AS173" s="37">
        <f>LOOKUP(AR173,{1,2,3,4,5},{5,4,3,2,1})</f>
        <v>3</v>
      </c>
      <c r="AT173">
        <v>5</v>
      </c>
      <c r="AU173" s="37">
        <f>LOOKUP(AT173,{1,2,3,4,5},{5,4,3,2,1})</f>
        <v>1</v>
      </c>
      <c r="AV173">
        <v>3</v>
      </c>
      <c r="AW173" s="37">
        <f>LOOKUP(AV173,{1,2,3,4,5},{5,4,3,2,1})</f>
        <v>3</v>
      </c>
      <c r="AX173">
        <v>5</v>
      </c>
      <c r="AY173" s="37">
        <f>LOOKUP(AX173,{1,2,3,4,5},{5,4,3,2,1})</f>
        <v>1</v>
      </c>
      <c r="AZ173" s="2">
        <f t="shared" si="46"/>
        <v>25</v>
      </c>
      <c r="BA173" s="3">
        <f t="shared" si="45"/>
        <v>4.1669999999999998</v>
      </c>
      <c r="BB173" s="1"/>
      <c r="BC173" s="2">
        <f t="shared" si="47"/>
        <v>6</v>
      </c>
      <c r="BD173">
        <f t="shared" si="48"/>
        <v>9</v>
      </c>
      <c r="BE173">
        <f t="shared" si="49"/>
        <v>10</v>
      </c>
      <c r="BF173">
        <f t="shared" si="50"/>
        <v>7</v>
      </c>
      <c r="BG173">
        <f t="shared" si="51"/>
        <v>13</v>
      </c>
      <c r="BH173">
        <f t="shared" si="52"/>
        <v>9</v>
      </c>
      <c r="BI173" s="2">
        <f t="shared" si="55"/>
        <v>7</v>
      </c>
      <c r="BJ173">
        <f t="shared" si="55"/>
        <v>8</v>
      </c>
      <c r="BK173">
        <f t="shared" si="55"/>
        <v>5</v>
      </c>
      <c r="BL173">
        <f t="shared" si="55"/>
        <v>8</v>
      </c>
      <c r="BM173">
        <f t="shared" si="55"/>
        <v>5</v>
      </c>
      <c r="BN173" s="3">
        <f t="shared" si="55"/>
        <v>8</v>
      </c>
      <c r="BO173" s="1"/>
    </row>
    <row r="174" spans="1:67" x14ac:dyDescent="0.3">
      <c r="A174" s="30">
        <v>192</v>
      </c>
      <c r="B174" s="67"/>
      <c r="C174" s="2">
        <v>1</v>
      </c>
      <c r="D174">
        <v>2</v>
      </c>
      <c r="E174">
        <v>3</v>
      </c>
      <c r="F174">
        <v>4</v>
      </c>
      <c r="G174">
        <v>1</v>
      </c>
      <c r="H174">
        <v>5</v>
      </c>
      <c r="I174">
        <v>4</v>
      </c>
      <c r="J174" s="2">
        <f t="shared" si="57"/>
        <v>19</v>
      </c>
      <c r="K174" s="3">
        <f t="shared" si="58"/>
        <v>3.1669999999999998</v>
      </c>
      <c r="L174" s="2">
        <v>1</v>
      </c>
      <c r="M174">
        <v>3</v>
      </c>
      <c r="N174">
        <v>4</v>
      </c>
      <c r="O174">
        <v>4</v>
      </c>
      <c r="P174">
        <v>3</v>
      </c>
      <c r="Q174">
        <v>5</v>
      </c>
      <c r="R174">
        <v>5</v>
      </c>
      <c r="S174" s="2">
        <f t="shared" si="59"/>
        <v>24</v>
      </c>
      <c r="T174" s="3">
        <f t="shared" si="60"/>
        <v>4</v>
      </c>
      <c r="U174" s="2">
        <v>1</v>
      </c>
      <c r="V174">
        <v>2</v>
      </c>
      <c r="W174">
        <v>4</v>
      </c>
      <c r="X174">
        <v>3</v>
      </c>
      <c r="Y174">
        <v>3</v>
      </c>
      <c r="Z174">
        <v>2</v>
      </c>
      <c r="AA174">
        <v>3</v>
      </c>
      <c r="AB174" s="2">
        <f t="shared" si="43"/>
        <v>17</v>
      </c>
      <c r="AC174" s="3">
        <f t="shared" si="44"/>
        <v>2.8330000000000002</v>
      </c>
      <c r="AD174" s="2">
        <v>1</v>
      </c>
      <c r="AE174">
        <v>4</v>
      </c>
      <c r="AF174">
        <v>4</v>
      </c>
      <c r="AG174">
        <v>3</v>
      </c>
      <c r="AH174">
        <v>5</v>
      </c>
      <c r="AI174">
        <v>3</v>
      </c>
      <c r="AJ174">
        <v>4</v>
      </c>
      <c r="AK174" s="2">
        <f t="shared" si="53"/>
        <v>23</v>
      </c>
      <c r="AL174" s="3">
        <f t="shared" si="54"/>
        <v>3.8330000000000002</v>
      </c>
      <c r="AM174" s="2">
        <v>1</v>
      </c>
      <c r="AN174">
        <v>4</v>
      </c>
      <c r="AO174" s="37">
        <f>LOOKUP(AN174,{1,2,3,4,5},{5,4,3,2,1})</f>
        <v>2</v>
      </c>
      <c r="AP174">
        <v>4</v>
      </c>
      <c r="AQ174" s="37">
        <f>LOOKUP(AP174,{1,2,3,4,5},{5,4,3,2,1})</f>
        <v>2</v>
      </c>
      <c r="AR174">
        <v>3</v>
      </c>
      <c r="AS174" s="37">
        <f>LOOKUP(AR174,{1,2,3,4,5},{5,4,3,2,1})</f>
        <v>3</v>
      </c>
      <c r="AT174">
        <v>5</v>
      </c>
      <c r="AU174" s="37">
        <f>LOOKUP(AT174,{1,2,3,4,5},{5,4,3,2,1})</f>
        <v>1</v>
      </c>
      <c r="AV174">
        <v>2</v>
      </c>
      <c r="AW174" s="37">
        <f>LOOKUP(AV174,{1,2,3,4,5},{5,4,3,2,1})</f>
        <v>4</v>
      </c>
      <c r="AX174">
        <v>2</v>
      </c>
      <c r="AY174" s="37">
        <f>LOOKUP(AX174,{1,2,3,4,5},{5,4,3,2,1})</f>
        <v>4</v>
      </c>
      <c r="AZ174" s="2">
        <f t="shared" si="46"/>
        <v>20</v>
      </c>
      <c r="BA174" s="3">
        <f t="shared" si="45"/>
        <v>3.3330000000000002</v>
      </c>
      <c r="BB174" s="1"/>
      <c r="BC174" s="2">
        <f t="shared" si="47"/>
        <v>7</v>
      </c>
      <c r="BD174">
        <f t="shared" si="48"/>
        <v>9</v>
      </c>
      <c r="BE174">
        <f t="shared" si="49"/>
        <v>11</v>
      </c>
      <c r="BF174">
        <f t="shared" si="50"/>
        <v>5</v>
      </c>
      <c r="BG174">
        <f t="shared" si="51"/>
        <v>14</v>
      </c>
      <c r="BH174">
        <f t="shared" si="52"/>
        <v>13</v>
      </c>
      <c r="BI174" s="2">
        <f t="shared" si="55"/>
        <v>6</v>
      </c>
      <c r="BJ174">
        <f t="shared" si="55"/>
        <v>8</v>
      </c>
      <c r="BK174">
        <f t="shared" si="55"/>
        <v>6</v>
      </c>
      <c r="BL174">
        <f t="shared" si="55"/>
        <v>8</v>
      </c>
      <c r="BM174">
        <f t="shared" si="55"/>
        <v>5</v>
      </c>
      <c r="BN174" s="3">
        <f t="shared" si="55"/>
        <v>7</v>
      </c>
      <c r="BO174" s="1"/>
    </row>
    <row r="175" spans="1:67" x14ac:dyDescent="0.3">
      <c r="A175" s="30">
        <v>193</v>
      </c>
      <c r="B175" s="67"/>
      <c r="C175" s="2">
        <v>1</v>
      </c>
      <c r="D175">
        <v>2</v>
      </c>
      <c r="E175">
        <v>4</v>
      </c>
      <c r="F175">
        <v>4</v>
      </c>
      <c r="G175">
        <v>2</v>
      </c>
      <c r="H175">
        <v>5</v>
      </c>
      <c r="I175">
        <v>3</v>
      </c>
      <c r="J175" s="2">
        <f t="shared" si="57"/>
        <v>20</v>
      </c>
      <c r="K175" s="3">
        <f t="shared" si="58"/>
        <v>3.3330000000000002</v>
      </c>
      <c r="L175" s="2">
        <v>1</v>
      </c>
      <c r="M175">
        <v>2</v>
      </c>
      <c r="N175">
        <v>4</v>
      </c>
      <c r="O175">
        <v>3</v>
      </c>
      <c r="P175">
        <v>3</v>
      </c>
      <c r="Q175">
        <v>5</v>
      </c>
      <c r="R175">
        <v>3</v>
      </c>
      <c r="S175" s="2">
        <f t="shared" si="59"/>
        <v>20</v>
      </c>
      <c r="T175" s="3">
        <f t="shared" si="60"/>
        <v>3.3330000000000002</v>
      </c>
      <c r="U175" s="2">
        <v>1</v>
      </c>
      <c r="V175">
        <v>1</v>
      </c>
      <c r="W175">
        <v>2</v>
      </c>
      <c r="X175">
        <v>3</v>
      </c>
      <c r="Y175">
        <v>2</v>
      </c>
      <c r="Z175">
        <v>1</v>
      </c>
      <c r="AA175">
        <v>2</v>
      </c>
      <c r="AB175" s="2">
        <f t="shared" si="43"/>
        <v>11</v>
      </c>
      <c r="AC175" s="3">
        <f t="shared" si="44"/>
        <v>1.833</v>
      </c>
      <c r="AD175" s="2">
        <v>1</v>
      </c>
      <c r="AE175">
        <v>2</v>
      </c>
      <c r="AF175">
        <v>5</v>
      </c>
      <c r="AG175">
        <v>3</v>
      </c>
      <c r="AH175">
        <v>4</v>
      </c>
      <c r="AI175">
        <v>5</v>
      </c>
      <c r="AJ175">
        <v>5</v>
      </c>
      <c r="AK175" s="2">
        <f t="shared" si="53"/>
        <v>24</v>
      </c>
      <c r="AL175" s="3">
        <f t="shared" si="54"/>
        <v>4</v>
      </c>
      <c r="AM175" s="2">
        <v>1</v>
      </c>
      <c r="AN175">
        <v>4</v>
      </c>
      <c r="AO175" s="37">
        <f>LOOKUP(AN175,{1,2,3,4,5},{5,4,3,2,1})</f>
        <v>2</v>
      </c>
      <c r="AP175">
        <v>2</v>
      </c>
      <c r="AQ175" s="37">
        <f>LOOKUP(AP175,{1,2,3,4,5},{5,4,3,2,1})</f>
        <v>4</v>
      </c>
      <c r="AR175">
        <v>2</v>
      </c>
      <c r="AS175" s="37">
        <f>LOOKUP(AR175,{1,2,3,4,5},{5,4,3,2,1})</f>
        <v>4</v>
      </c>
      <c r="AT175">
        <v>3</v>
      </c>
      <c r="AU175" s="37">
        <f>LOOKUP(AT175,{1,2,3,4,5},{5,4,3,2,1})</f>
        <v>3</v>
      </c>
      <c r="AV175">
        <v>2</v>
      </c>
      <c r="AW175" s="37">
        <f>LOOKUP(AV175,{1,2,3,4,5},{5,4,3,2,1})</f>
        <v>4</v>
      </c>
      <c r="AX175">
        <v>3</v>
      </c>
      <c r="AY175" s="37">
        <f>LOOKUP(AX175,{1,2,3,4,5},{5,4,3,2,1})</f>
        <v>3</v>
      </c>
      <c r="AZ175" s="2">
        <f t="shared" si="46"/>
        <v>16</v>
      </c>
      <c r="BA175" s="3">
        <f t="shared" si="45"/>
        <v>2.6669999999999998</v>
      </c>
      <c r="BB175" s="1"/>
      <c r="BC175" s="2">
        <f t="shared" si="47"/>
        <v>6</v>
      </c>
      <c r="BD175">
        <f t="shared" si="48"/>
        <v>12</v>
      </c>
      <c r="BE175">
        <f t="shared" si="49"/>
        <v>11</v>
      </c>
      <c r="BF175">
        <f t="shared" si="50"/>
        <v>8</v>
      </c>
      <c r="BG175">
        <f t="shared" si="51"/>
        <v>14</v>
      </c>
      <c r="BH175">
        <f t="shared" si="52"/>
        <v>9</v>
      </c>
      <c r="BI175" s="2">
        <f t="shared" si="55"/>
        <v>3</v>
      </c>
      <c r="BJ175">
        <f t="shared" si="55"/>
        <v>7</v>
      </c>
      <c r="BK175">
        <f t="shared" si="55"/>
        <v>6</v>
      </c>
      <c r="BL175">
        <f t="shared" si="55"/>
        <v>6</v>
      </c>
      <c r="BM175">
        <f t="shared" si="55"/>
        <v>6</v>
      </c>
      <c r="BN175" s="3">
        <f t="shared" si="55"/>
        <v>7</v>
      </c>
      <c r="BO175" s="1"/>
    </row>
    <row r="176" spans="1:67" x14ac:dyDescent="0.3">
      <c r="A176" s="30">
        <v>194</v>
      </c>
      <c r="B176" s="67"/>
      <c r="C176" s="2">
        <v>1</v>
      </c>
      <c r="D176">
        <v>2</v>
      </c>
      <c r="E176">
        <v>4</v>
      </c>
      <c r="F176">
        <v>4</v>
      </c>
      <c r="G176">
        <v>1</v>
      </c>
      <c r="H176">
        <v>4</v>
      </c>
      <c r="I176">
        <v>2</v>
      </c>
      <c r="J176" s="2">
        <f t="shared" si="57"/>
        <v>17</v>
      </c>
      <c r="K176" s="3">
        <f t="shared" si="58"/>
        <v>2.8330000000000002</v>
      </c>
      <c r="L176" s="2">
        <v>1</v>
      </c>
      <c r="M176">
        <v>2</v>
      </c>
      <c r="N176">
        <v>5</v>
      </c>
      <c r="O176">
        <v>5</v>
      </c>
      <c r="P176">
        <v>1</v>
      </c>
      <c r="Q176">
        <v>5</v>
      </c>
      <c r="R176">
        <v>3</v>
      </c>
      <c r="S176" s="2">
        <f t="shared" si="59"/>
        <v>21</v>
      </c>
      <c r="T176" s="3">
        <f t="shared" si="60"/>
        <v>3.5</v>
      </c>
      <c r="U176" s="2">
        <v>1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3</v>
      </c>
      <c r="AB176" s="2">
        <f t="shared" si="43"/>
        <v>16</v>
      </c>
      <c r="AC176" s="3">
        <f t="shared" si="44"/>
        <v>2.6669999999999998</v>
      </c>
      <c r="AD176" s="2">
        <v>1</v>
      </c>
      <c r="AE176">
        <v>2</v>
      </c>
      <c r="AF176">
        <v>4</v>
      </c>
      <c r="AG176">
        <v>4</v>
      </c>
      <c r="AH176">
        <v>2</v>
      </c>
      <c r="AI176">
        <v>5</v>
      </c>
      <c r="AJ176">
        <v>3</v>
      </c>
      <c r="AK176" s="2">
        <f t="shared" si="53"/>
        <v>20</v>
      </c>
      <c r="AL176" s="3">
        <f t="shared" si="54"/>
        <v>3.3330000000000002</v>
      </c>
      <c r="AM176" s="2">
        <v>1</v>
      </c>
      <c r="AN176">
        <v>4</v>
      </c>
      <c r="AO176" s="37">
        <f>LOOKUP(AN176,{1,2,3,4,5},{5,4,3,2,1})</f>
        <v>2</v>
      </c>
      <c r="AP176">
        <v>2</v>
      </c>
      <c r="AQ176" s="37">
        <f>LOOKUP(AP176,{1,2,3,4,5},{5,4,3,2,1})</f>
        <v>4</v>
      </c>
      <c r="AR176">
        <v>1</v>
      </c>
      <c r="AS176" s="37">
        <f>LOOKUP(AR176,{1,2,3,4,5},{5,4,3,2,1})</f>
        <v>5</v>
      </c>
      <c r="AT176">
        <v>5</v>
      </c>
      <c r="AU176" s="37">
        <f>LOOKUP(AT176,{1,2,3,4,5},{5,4,3,2,1})</f>
        <v>1</v>
      </c>
      <c r="AV176">
        <v>2</v>
      </c>
      <c r="AW176" s="37">
        <f>LOOKUP(AV176,{1,2,3,4,5},{5,4,3,2,1})</f>
        <v>4</v>
      </c>
      <c r="AX176">
        <v>5</v>
      </c>
      <c r="AY176" s="37">
        <f>LOOKUP(AX176,{1,2,3,4,5},{5,4,3,2,1})</f>
        <v>1</v>
      </c>
      <c r="AZ176" s="2">
        <f t="shared" si="46"/>
        <v>19</v>
      </c>
      <c r="BA176" s="3">
        <f t="shared" si="45"/>
        <v>3.1669999999999998</v>
      </c>
      <c r="BB176" s="1"/>
      <c r="BC176" s="2">
        <f t="shared" si="47"/>
        <v>6</v>
      </c>
      <c r="BD176">
        <f t="shared" si="48"/>
        <v>13</v>
      </c>
      <c r="BE176">
        <f t="shared" si="49"/>
        <v>14</v>
      </c>
      <c r="BF176">
        <f t="shared" si="50"/>
        <v>3</v>
      </c>
      <c r="BG176">
        <f t="shared" si="51"/>
        <v>13</v>
      </c>
      <c r="BH176">
        <f t="shared" si="52"/>
        <v>6</v>
      </c>
      <c r="BI176" s="2">
        <f t="shared" si="55"/>
        <v>4</v>
      </c>
      <c r="BJ176">
        <f t="shared" si="55"/>
        <v>7</v>
      </c>
      <c r="BK176">
        <f t="shared" si="55"/>
        <v>7</v>
      </c>
      <c r="BL176">
        <f t="shared" si="55"/>
        <v>5</v>
      </c>
      <c r="BM176">
        <f t="shared" si="55"/>
        <v>7</v>
      </c>
      <c r="BN176" s="3">
        <f t="shared" si="55"/>
        <v>6</v>
      </c>
      <c r="BO176" s="1"/>
    </row>
    <row r="177" spans="1:67" x14ac:dyDescent="0.3">
      <c r="A177" s="30">
        <v>196</v>
      </c>
      <c r="B177" s="67"/>
      <c r="C177" s="2">
        <v>1</v>
      </c>
      <c r="D177">
        <v>2</v>
      </c>
      <c r="E177">
        <v>3</v>
      </c>
      <c r="F177">
        <v>4</v>
      </c>
      <c r="G177">
        <v>1</v>
      </c>
      <c r="H177">
        <v>5</v>
      </c>
      <c r="I177">
        <v>3</v>
      </c>
      <c r="J177" s="2">
        <f t="shared" si="57"/>
        <v>18</v>
      </c>
      <c r="K177" s="3">
        <f t="shared" si="58"/>
        <v>3</v>
      </c>
      <c r="L177" s="2">
        <v>1</v>
      </c>
      <c r="M177">
        <v>2</v>
      </c>
      <c r="N177">
        <v>4</v>
      </c>
      <c r="O177">
        <v>4</v>
      </c>
      <c r="P177">
        <v>2</v>
      </c>
      <c r="Q177">
        <v>5</v>
      </c>
      <c r="R177">
        <v>3</v>
      </c>
      <c r="S177" s="2">
        <f t="shared" si="59"/>
        <v>20</v>
      </c>
      <c r="T177" s="3">
        <f t="shared" si="60"/>
        <v>3.3330000000000002</v>
      </c>
      <c r="U177" s="2">
        <v>1</v>
      </c>
      <c r="V177">
        <v>2</v>
      </c>
      <c r="W177">
        <v>3</v>
      </c>
      <c r="X177">
        <v>3</v>
      </c>
      <c r="Y177">
        <v>4</v>
      </c>
      <c r="Z177">
        <v>5</v>
      </c>
      <c r="AA177">
        <v>3</v>
      </c>
      <c r="AB177" s="2">
        <f t="shared" si="43"/>
        <v>20</v>
      </c>
      <c r="AC177" s="3">
        <f t="shared" si="44"/>
        <v>3.3330000000000002</v>
      </c>
      <c r="AD177" s="2">
        <v>1</v>
      </c>
      <c r="AE177">
        <v>4</v>
      </c>
      <c r="AF177">
        <v>5</v>
      </c>
      <c r="AG177">
        <v>4</v>
      </c>
      <c r="AH177">
        <v>4</v>
      </c>
      <c r="AI177">
        <v>5</v>
      </c>
      <c r="AJ177">
        <v>4</v>
      </c>
      <c r="AK177" s="2">
        <f t="shared" si="53"/>
        <v>26</v>
      </c>
      <c r="AL177" s="3">
        <f t="shared" si="54"/>
        <v>4.3330000000000002</v>
      </c>
      <c r="AM177" s="2">
        <v>1</v>
      </c>
      <c r="AN177">
        <v>2</v>
      </c>
      <c r="AO177" s="37">
        <f>LOOKUP(AN177,{1,2,3,4,5},{5,4,3,2,1})</f>
        <v>4</v>
      </c>
      <c r="AP177">
        <v>4</v>
      </c>
      <c r="AQ177" s="37">
        <f>LOOKUP(AP177,{1,2,3,4,5},{5,4,3,2,1})</f>
        <v>2</v>
      </c>
      <c r="AR177">
        <v>4</v>
      </c>
      <c r="AS177" s="37">
        <f>LOOKUP(AR177,{1,2,3,4,5},{5,4,3,2,1})</f>
        <v>2</v>
      </c>
      <c r="AT177">
        <v>2</v>
      </c>
      <c r="AU177" s="37">
        <f>LOOKUP(AT177,{1,2,3,4,5},{5,4,3,2,1})</f>
        <v>4</v>
      </c>
      <c r="AV177">
        <v>4</v>
      </c>
      <c r="AW177" s="37">
        <f>LOOKUP(AV177,{1,2,3,4,5},{5,4,3,2,1})</f>
        <v>2</v>
      </c>
      <c r="AX177">
        <v>4</v>
      </c>
      <c r="AY177" s="37">
        <f>LOOKUP(AX177,{1,2,3,4,5},{5,4,3,2,1})</f>
        <v>2</v>
      </c>
      <c r="AZ177" s="2">
        <f t="shared" si="46"/>
        <v>20</v>
      </c>
      <c r="BA177" s="3">
        <f t="shared" si="45"/>
        <v>3.3330000000000002</v>
      </c>
      <c r="BB177" s="1"/>
      <c r="BC177" s="2">
        <f t="shared" si="47"/>
        <v>8</v>
      </c>
      <c r="BD177">
        <f t="shared" si="48"/>
        <v>9</v>
      </c>
      <c r="BE177">
        <f t="shared" si="49"/>
        <v>10</v>
      </c>
      <c r="BF177">
        <f t="shared" si="50"/>
        <v>7</v>
      </c>
      <c r="BG177">
        <f t="shared" si="51"/>
        <v>12</v>
      </c>
      <c r="BH177">
        <f t="shared" si="52"/>
        <v>8</v>
      </c>
      <c r="BI177" s="2">
        <f t="shared" si="55"/>
        <v>6</v>
      </c>
      <c r="BJ177">
        <f t="shared" si="55"/>
        <v>8</v>
      </c>
      <c r="BK177">
        <f t="shared" si="55"/>
        <v>7</v>
      </c>
      <c r="BL177">
        <f t="shared" si="55"/>
        <v>8</v>
      </c>
      <c r="BM177">
        <f t="shared" si="55"/>
        <v>10</v>
      </c>
      <c r="BN177" s="3">
        <f t="shared" si="55"/>
        <v>7</v>
      </c>
      <c r="BO177" s="1"/>
    </row>
    <row r="178" spans="1:67" ht="15" thickBot="1" x14ac:dyDescent="0.35">
      <c r="A178" s="28">
        <v>197</v>
      </c>
      <c r="B178" s="97"/>
      <c r="C178" s="4">
        <v>1</v>
      </c>
      <c r="D178" s="5">
        <v>1</v>
      </c>
      <c r="E178" s="5">
        <v>4</v>
      </c>
      <c r="F178" s="5">
        <v>4</v>
      </c>
      <c r="G178" s="5">
        <v>1</v>
      </c>
      <c r="H178" s="5">
        <v>5</v>
      </c>
      <c r="I178" s="5">
        <v>1</v>
      </c>
      <c r="J178" s="2">
        <f t="shared" si="57"/>
        <v>16</v>
      </c>
      <c r="K178" s="3">
        <f t="shared" si="58"/>
        <v>2.6669999999999998</v>
      </c>
      <c r="L178" s="4">
        <v>1</v>
      </c>
      <c r="M178" s="5">
        <v>1</v>
      </c>
      <c r="N178" s="5">
        <v>4</v>
      </c>
      <c r="O178" s="5">
        <v>4</v>
      </c>
      <c r="P178" s="5">
        <v>1</v>
      </c>
      <c r="Q178" s="5">
        <v>5</v>
      </c>
      <c r="R178" s="5">
        <v>1</v>
      </c>
      <c r="S178" s="2">
        <f t="shared" si="59"/>
        <v>16</v>
      </c>
      <c r="T178" s="3">
        <f t="shared" si="60"/>
        <v>2.6669999999999998</v>
      </c>
      <c r="U178" s="4">
        <v>1</v>
      </c>
      <c r="V178" s="5">
        <v>4</v>
      </c>
      <c r="W178" s="5">
        <v>2</v>
      </c>
      <c r="X178" s="5">
        <v>2</v>
      </c>
      <c r="Y178" s="5">
        <v>4</v>
      </c>
      <c r="Z178" s="5">
        <v>1</v>
      </c>
      <c r="AA178" s="5">
        <v>4</v>
      </c>
      <c r="AB178" s="2">
        <f t="shared" si="43"/>
        <v>17</v>
      </c>
      <c r="AC178" s="3">
        <f t="shared" si="44"/>
        <v>2.8330000000000002</v>
      </c>
      <c r="AD178" s="4">
        <v>1</v>
      </c>
      <c r="AE178" s="5">
        <v>3</v>
      </c>
      <c r="AF178" s="5">
        <v>4</v>
      </c>
      <c r="AG178" s="5">
        <v>3</v>
      </c>
      <c r="AH178" s="5">
        <v>3</v>
      </c>
      <c r="AI178" s="5">
        <v>3</v>
      </c>
      <c r="AJ178" s="5">
        <v>4</v>
      </c>
      <c r="AK178" s="2">
        <f t="shared" si="53"/>
        <v>20</v>
      </c>
      <c r="AL178" s="3">
        <f t="shared" si="54"/>
        <v>3.3330000000000002</v>
      </c>
      <c r="AM178" s="4">
        <v>1</v>
      </c>
      <c r="AN178" s="5">
        <v>4</v>
      </c>
      <c r="AO178" s="37">
        <f>LOOKUP(AN178,{1,2,3,4,5},{5,4,3,2,1})</f>
        <v>2</v>
      </c>
      <c r="AP178" s="5">
        <v>3</v>
      </c>
      <c r="AQ178" s="37">
        <f>LOOKUP(AP178,{1,2,3,4,5},{5,4,3,2,1})</f>
        <v>3</v>
      </c>
      <c r="AR178" s="5">
        <v>3</v>
      </c>
      <c r="AS178" s="37">
        <f>LOOKUP(AR178,{1,2,3,4,5},{5,4,3,2,1})</f>
        <v>3</v>
      </c>
      <c r="AT178" s="5">
        <v>4</v>
      </c>
      <c r="AU178" s="37">
        <f>LOOKUP(AT178,{1,2,3,4,5},{5,4,3,2,1})</f>
        <v>2</v>
      </c>
      <c r="AV178" s="5">
        <v>2</v>
      </c>
      <c r="AW178" s="37">
        <f>LOOKUP(AV178,{1,2,3,4,5},{5,4,3,2,1})</f>
        <v>4</v>
      </c>
      <c r="AX178" s="5">
        <v>4</v>
      </c>
      <c r="AY178" s="37">
        <f>LOOKUP(AX178,{1,2,3,4,5},{5,4,3,2,1})</f>
        <v>2</v>
      </c>
      <c r="AZ178" s="2">
        <f t="shared" si="46"/>
        <v>20</v>
      </c>
      <c r="BA178" s="3">
        <f t="shared" si="45"/>
        <v>3.3330000000000002</v>
      </c>
      <c r="BB178" s="1"/>
      <c r="BC178" s="4">
        <f t="shared" si="47"/>
        <v>4</v>
      </c>
      <c r="BD178" s="5">
        <f t="shared" si="48"/>
        <v>11</v>
      </c>
      <c r="BE178" s="5">
        <f t="shared" si="49"/>
        <v>11</v>
      </c>
      <c r="BF178" s="5">
        <f t="shared" si="50"/>
        <v>4</v>
      </c>
      <c r="BG178" s="5">
        <f t="shared" si="51"/>
        <v>14</v>
      </c>
      <c r="BH178" s="5">
        <f t="shared" si="52"/>
        <v>4</v>
      </c>
      <c r="BI178" s="4">
        <f t="shared" si="55"/>
        <v>7</v>
      </c>
      <c r="BJ178" s="5">
        <f t="shared" si="55"/>
        <v>6</v>
      </c>
      <c r="BK178" s="5">
        <f t="shared" si="55"/>
        <v>5</v>
      </c>
      <c r="BL178" s="5">
        <f t="shared" si="55"/>
        <v>7</v>
      </c>
      <c r="BM178" s="5">
        <f t="shared" si="55"/>
        <v>4</v>
      </c>
      <c r="BN178" s="6">
        <f t="shared" si="55"/>
        <v>8</v>
      </c>
      <c r="BO178" s="1"/>
    </row>
    <row r="179" spans="1:67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37"/>
      <c r="AP179" s="1"/>
      <c r="AQ179" s="37"/>
      <c r="AR179" s="1"/>
      <c r="AS179" s="37"/>
      <c r="AT179" s="1"/>
      <c r="AU179" s="37"/>
      <c r="AV179" s="1"/>
      <c r="AW179" s="37"/>
      <c r="AX179" s="1"/>
      <c r="AY179" s="37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">
      <c r="A180" s="1"/>
      <c r="B180" s="1"/>
      <c r="C180" s="1"/>
      <c r="D180" t="s">
        <v>1076</v>
      </c>
      <c r="E180" t="s">
        <v>1076</v>
      </c>
      <c r="F180" t="s">
        <v>1076</v>
      </c>
      <c r="G180" t="s">
        <v>1076</v>
      </c>
      <c r="H180" t="s">
        <v>1076</v>
      </c>
      <c r="I180" t="s">
        <v>1076</v>
      </c>
      <c r="L180" s="1"/>
      <c r="M180" t="s">
        <v>1077</v>
      </c>
      <c r="N180" t="s">
        <v>1077</v>
      </c>
      <c r="O180" t="s">
        <v>1077</v>
      </c>
      <c r="P180" t="s">
        <v>1077</v>
      </c>
      <c r="Q180" t="s">
        <v>1077</v>
      </c>
      <c r="R180" t="s">
        <v>1077</v>
      </c>
      <c r="U180" s="1"/>
      <c r="V180" t="s">
        <v>1078</v>
      </c>
      <c r="W180" t="s">
        <v>1078</v>
      </c>
      <c r="X180" t="s">
        <v>1078</v>
      </c>
      <c r="Y180" t="s">
        <v>1078</v>
      </c>
      <c r="Z180" t="s">
        <v>1078</v>
      </c>
      <c r="AA180" t="s">
        <v>1078</v>
      </c>
      <c r="AD180" s="1"/>
      <c r="AE180" t="s">
        <v>1078</v>
      </c>
      <c r="AF180" t="s">
        <v>1078</v>
      </c>
      <c r="AG180" t="s">
        <v>1078</v>
      </c>
      <c r="AH180" t="s">
        <v>1078</v>
      </c>
      <c r="AI180" t="s">
        <v>1078</v>
      </c>
      <c r="AJ180" t="s">
        <v>1078</v>
      </c>
      <c r="AM180" s="1"/>
      <c r="AN180" t="s">
        <v>1078</v>
      </c>
      <c r="AP180" t="s">
        <v>1078</v>
      </c>
      <c r="AR180" t="s">
        <v>1078</v>
      </c>
      <c r="AT180" t="s">
        <v>1078</v>
      </c>
      <c r="AV180" t="s">
        <v>1078</v>
      </c>
      <c r="AX180" t="s">
        <v>1078</v>
      </c>
      <c r="BB180" s="1"/>
      <c r="BC180" t="s">
        <v>1062</v>
      </c>
      <c r="BD180" t="s">
        <v>1062</v>
      </c>
      <c r="BE180" t="s">
        <v>1062</v>
      </c>
      <c r="BF180" t="s">
        <v>1062</v>
      </c>
      <c r="BG180" t="s">
        <v>1062</v>
      </c>
      <c r="BH180" t="s">
        <v>1062</v>
      </c>
      <c r="BI180" t="s">
        <v>1062</v>
      </c>
      <c r="BJ180" t="s">
        <v>1062</v>
      </c>
      <c r="BK180" t="s">
        <v>1062</v>
      </c>
      <c r="BL180" t="s">
        <v>1062</v>
      </c>
      <c r="BM180" t="s">
        <v>1062</v>
      </c>
      <c r="BN180" t="s">
        <v>1062</v>
      </c>
      <c r="BO180" s="1"/>
    </row>
    <row r="181" spans="1:67" x14ac:dyDescent="0.3">
      <c r="A181" s="1"/>
      <c r="B181" s="1"/>
      <c r="C181" s="1"/>
      <c r="D181">
        <f t="shared" ref="D181:I181" si="61">COUNTIF(D4:D178,1)</f>
        <v>68</v>
      </c>
      <c r="E181">
        <f t="shared" si="61"/>
        <v>1</v>
      </c>
      <c r="F181">
        <f t="shared" si="61"/>
        <v>2</v>
      </c>
      <c r="G181">
        <f t="shared" si="61"/>
        <v>74</v>
      </c>
      <c r="H181">
        <f t="shared" si="61"/>
        <v>1</v>
      </c>
      <c r="I181">
        <f t="shared" si="61"/>
        <v>17</v>
      </c>
      <c r="L181" s="1"/>
      <c r="M181">
        <f t="shared" ref="M181:R181" si="62">COUNTIF(M4:M178,1)</f>
        <v>51</v>
      </c>
      <c r="N181">
        <f t="shared" si="62"/>
        <v>1</v>
      </c>
      <c r="O181">
        <f t="shared" si="62"/>
        <v>1</v>
      </c>
      <c r="P181">
        <f t="shared" si="62"/>
        <v>38</v>
      </c>
      <c r="Q181">
        <f t="shared" si="62"/>
        <v>1</v>
      </c>
      <c r="R181">
        <f t="shared" si="62"/>
        <v>13</v>
      </c>
      <c r="U181" s="1"/>
      <c r="V181">
        <f t="shared" ref="V181:AA181" si="63">COUNTIF(V4:V178,1)</f>
        <v>30</v>
      </c>
      <c r="W181">
        <f t="shared" si="63"/>
        <v>13</v>
      </c>
      <c r="X181">
        <f t="shared" si="63"/>
        <v>37</v>
      </c>
      <c r="Y181">
        <f t="shared" si="63"/>
        <v>8</v>
      </c>
      <c r="Z181">
        <f t="shared" si="63"/>
        <v>83</v>
      </c>
      <c r="AA181">
        <f t="shared" si="63"/>
        <v>7</v>
      </c>
      <c r="AD181" s="1"/>
      <c r="AE181">
        <f t="shared" ref="AE181:AJ181" si="64">COUNTIF(AE4:AE178,1)</f>
        <v>4</v>
      </c>
      <c r="AF181">
        <f t="shared" si="64"/>
        <v>2</v>
      </c>
      <c r="AG181">
        <f t="shared" si="64"/>
        <v>6</v>
      </c>
      <c r="AH181">
        <f t="shared" si="64"/>
        <v>5</v>
      </c>
      <c r="AI181">
        <f t="shared" si="64"/>
        <v>16</v>
      </c>
      <c r="AJ181">
        <f t="shared" si="64"/>
        <v>1</v>
      </c>
      <c r="AM181" s="1"/>
      <c r="AN181">
        <f t="shared" ref="AN181:AX181" si="65">COUNTIF(AN4:AN178,1)</f>
        <v>3</v>
      </c>
      <c r="AP181">
        <f t="shared" si="65"/>
        <v>9</v>
      </c>
      <c r="AR181">
        <f t="shared" si="65"/>
        <v>21</v>
      </c>
      <c r="AT181">
        <f t="shared" si="65"/>
        <v>5</v>
      </c>
      <c r="AV181">
        <f t="shared" si="65"/>
        <v>53</v>
      </c>
      <c r="AX181">
        <f t="shared" si="65"/>
        <v>7</v>
      </c>
      <c r="BB181" s="1"/>
      <c r="BC181">
        <f>ROUND(AVERAGE(BC4:BC178),2)</f>
        <v>5.8</v>
      </c>
      <c r="BD181">
        <f t="shared" ref="BD181:BN181" si="66">ROUND(AVERAGE(BD4:BD178),2)</f>
        <v>10.71</v>
      </c>
      <c r="BE181">
        <f t="shared" si="66"/>
        <v>11.12</v>
      </c>
      <c r="BF181">
        <f t="shared" si="66"/>
        <v>6.13</v>
      </c>
      <c r="BG181">
        <f t="shared" si="66"/>
        <v>13.66</v>
      </c>
      <c r="BH181">
        <f t="shared" si="66"/>
        <v>8.18</v>
      </c>
      <c r="BI181">
        <f t="shared" si="66"/>
        <v>6.83</v>
      </c>
      <c r="BJ181">
        <f t="shared" si="66"/>
        <v>7.44</v>
      </c>
      <c r="BK181">
        <f t="shared" si="66"/>
        <v>6.07</v>
      </c>
      <c r="BL181">
        <f t="shared" si="66"/>
        <v>7.66</v>
      </c>
      <c r="BM181">
        <f t="shared" si="66"/>
        <v>5.46</v>
      </c>
      <c r="BN181">
        <f t="shared" si="66"/>
        <v>7.45</v>
      </c>
      <c r="BO181" s="1"/>
    </row>
    <row r="182" spans="1:67" x14ac:dyDescent="0.3">
      <c r="A182" s="1"/>
      <c r="B182" s="1"/>
      <c r="C182" s="1"/>
      <c r="D182" t="s">
        <v>1098</v>
      </c>
      <c r="E182" t="s">
        <v>1098</v>
      </c>
      <c r="F182" t="s">
        <v>1098</v>
      </c>
      <c r="G182" t="s">
        <v>1098</v>
      </c>
      <c r="H182" t="s">
        <v>1098</v>
      </c>
      <c r="I182" t="s">
        <v>1098</v>
      </c>
      <c r="L182" s="1"/>
      <c r="M182" t="s">
        <v>1099</v>
      </c>
      <c r="N182" t="s">
        <v>1099</v>
      </c>
      <c r="O182" t="s">
        <v>1099</v>
      </c>
      <c r="P182" t="s">
        <v>1099</v>
      </c>
      <c r="Q182" t="s">
        <v>1099</v>
      </c>
      <c r="R182" t="s">
        <v>1099</v>
      </c>
      <c r="U182" s="1"/>
      <c r="V182" t="s">
        <v>1100</v>
      </c>
      <c r="W182" t="s">
        <v>1100</v>
      </c>
      <c r="X182" t="s">
        <v>1100</v>
      </c>
      <c r="Y182" t="s">
        <v>1100</v>
      </c>
      <c r="Z182" t="s">
        <v>1100</v>
      </c>
      <c r="AA182" t="s">
        <v>1100</v>
      </c>
      <c r="AD182" s="1"/>
      <c r="AE182" t="s">
        <v>1100</v>
      </c>
      <c r="AF182" t="s">
        <v>1100</v>
      </c>
      <c r="AG182" t="s">
        <v>1100</v>
      </c>
      <c r="AH182" t="s">
        <v>1100</v>
      </c>
      <c r="AI182" t="s">
        <v>1100</v>
      </c>
      <c r="AJ182" t="s">
        <v>1100</v>
      </c>
      <c r="AM182" s="1"/>
      <c r="AN182" t="s">
        <v>1100</v>
      </c>
      <c r="AP182" t="s">
        <v>1100</v>
      </c>
      <c r="AR182" t="s">
        <v>1100</v>
      </c>
      <c r="AT182" t="s">
        <v>1100</v>
      </c>
      <c r="AV182" t="s">
        <v>1100</v>
      </c>
      <c r="AX182" t="s">
        <v>1100</v>
      </c>
      <c r="BB182" s="1"/>
      <c r="BC182" t="s">
        <v>1088</v>
      </c>
      <c r="BD182" t="s">
        <v>1088</v>
      </c>
      <c r="BE182" t="s">
        <v>1088</v>
      </c>
      <c r="BF182" t="s">
        <v>1088</v>
      </c>
      <c r="BG182" t="s">
        <v>1088</v>
      </c>
      <c r="BH182" t="s">
        <v>1088</v>
      </c>
      <c r="BI182" t="s">
        <v>1088</v>
      </c>
      <c r="BJ182" t="s">
        <v>1088</v>
      </c>
      <c r="BK182" t="s">
        <v>1088</v>
      </c>
      <c r="BL182" t="s">
        <v>1088</v>
      </c>
      <c r="BM182" t="s">
        <v>1088</v>
      </c>
      <c r="BN182" t="s">
        <v>1088</v>
      </c>
      <c r="BO182" s="1"/>
    </row>
    <row r="183" spans="1:67" x14ac:dyDescent="0.3">
      <c r="A183" s="1"/>
      <c r="B183" s="1"/>
      <c r="C183" s="1"/>
      <c r="D183">
        <f t="shared" ref="D183:I183" si="67">COUNTIF(D4:D178,2)</f>
        <v>72</v>
      </c>
      <c r="E183">
        <f t="shared" si="67"/>
        <v>3</v>
      </c>
      <c r="F183">
        <f t="shared" si="67"/>
        <v>9</v>
      </c>
      <c r="G183">
        <f t="shared" si="67"/>
        <v>70</v>
      </c>
      <c r="H183">
        <f t="shared" si="67"/>
        <v>0</v>
      </c>
      <c r="I183">
        <f t="shared" si="67"/>
        <v>62</v>
      </c>
      <c r="L183" s="1"/>
      <c r="M183">
        <f t="shared" ref="M183:R183" si="68">COUNTIF(M4:M178,2)</f>
        <v>72</v>
      </c>
      <c r="N183">
        <f t="shared" si="68"/>
        <v>0</v>
      </c>
      <c r="O183">
        <f t="shared" si="68"/>
        <v>4</v>
      </c>
      <c r="P183">
        <f t="shared" si="68"/>
        <v>53</v>
      </c>
      <c r="Q183">
        <f t="shared" si="68"/>
        <v>0</v>
      </c>
      <c r="R183">
        <f t="shared" si="68"/>
        <v>32</v>
      </c>
      <c r="U183" s="1"/>
      <c r="V183">
        <f t="shared" ref="V183:AA183" si="69">COUNTIF(V4:V178,2)</f>
        <v>54</v>
      </c>
      <c r="W183">
        <f t="shared" si="69"/>
        <v>37</v>
      </c>
      <c r="X183">
        <f t="shared" si="69"/>
        <v>49</v>
      </c>
      <c r="Y183">
        <f t="shared" si="69"/>
        <v>17</v>
      </c>
      <c r="Z183">
        <f t="shared" si="69"/>
        <v>57</v>
      </c>
      <c r="AA183">
        <f t="shared" si="69"/>
        <v>26</v>
      </c>
      <c r="AD183" s="1"/>
      <c r="AE183">
        <f t="shared" ref="AE183:AJ183" si="70">COUNTIF(AE4:AE178,2)</f>
        <v>11</v>
      </c>
      <c r="AF183">
        <f t="shared" si="70"/>
        <v>4</v>
      </c>
      <c r="AG183">
        <f t="shared" si="70"/>
        <v>23</v>
      </c>
      <c r="AH183">
        <f t="shared" si="70"/>
        <v>8</v>
      </c>
      <c r="AI183">
        <f t="shared" si="70"/>
        <v>17</v>
      </c>
      <c r="AJ183">
        <f t="shared" si="70"/>
        <v>5</v>
      </c>
      <c r="AM183" s="1"/>
      <c r="AN183">
        <f t="shared" ref="AN183:AX183" si="71">COUNTIF(AN4:AN178,2)</f>
        <v>16</v>
      </c>
      <c r="AP183">
        <f t="shared" si="71"/>
        <v>40</v>
      </c>
      <c r="AR183">
        <f t="shared" si="71"/>
        <v>53</v>
      </c>
      <c r="AT183">
        <f t="shared" si="71"/>
        <v>14</v>
      </c>
      <c r="AV183">
        <f t="shared" si="71"/>
        <v>73</v>
      </c>
      <c r="AX183">
        <f t="shared" si="71"/>
        <v>22</v>
      </c>
      <c r="BB183" s="1"/>
      <c r="BC183">
        <f>ROUND(_xlfn.STDEV.S(BC4:BC178),2)</f>
        <v>1.86</v>
      </c>
      <c r="BD183">
        <f t="shared" ref="BD183:BN183" si="72">ROUND(_xlfn.STDEV.S(BD4:BD178),2)</f>
        <v>1.45</v>
      </c>
      <c r="BE183">
        <f t="shared" si="72"/>
        <v>2.1800000000000002</v>
      </c>
      <c r="BF183">
        <f t="shared" si="72"/>
        <v>2.0499999999999998</v>
      </c>
      <c r="BG183">
        <f t="shared" si="72"/>
        <v>1.29</v>
      </c>
      <c r="BH183">
        <f t="shared" si="72"/>
        <v>2.2000000000000002</v>
      </c>
      <c r="BI183">
        <f t="shared" si="72"/>
        <v>1.9</v>
      </c>
      <c r="BJ183">
        <f t="shared" si="72"/>
        <v>1.4</v>
      </c>
      <c r="BK183">
        <f t="shared" si="72"/>
        <v>1.7</v>
      </c>
      <c r="BL183">
        <f t="shared" si="72"/>
        <v>1.58</v>
      </c>
      <c r="BM183">
        <f t="shared" si="72"/>
        <v>1.79</v>
      </c>
      <c r="BN183">
        <f t="shared" si="72"/>
        <v>1.41</v>
      </c>
      <c r="BO183" s="1"/>
    </row>
    <row r="184" spans="1:67" x14ac:dyDescent="0.3">
      <c r="A184" s="1"/>
      <c r="B184" s="1"/>
      <c r="C184" s="1"/>
      <c r="D184" t="s">
        <v>1118</v>
      </c>
      <c r="E184" t="s">
        <v>1118</v>
      </c>
      <c r="F184" t="s">
        <v>1118</v>
      </c>
      <c r="G184" t="s">
        <v>1118</v>
      </c>
      <c r="H184" t="s">
        <v>1118</v>
      </c>
      <c r="I184" t="s">
        <v>1118</v>
      </c>
      <c r="L184" s="1"/>
      <c r="M184" t="s">
        <v>1119</v>
      </c>
      <c r="N184" t="s">
        <v>1119</v>
      </c>
      <c r="O184" t="s">
        <v>1119</v>
      </c>
      <c r="P184" t="s">
        <v>1119</v>
      </c>
      <c r="Q184" t="s">
        <v>1119</v>
      </c>
      <c r="R184" t="s">
        <v>1119</v>
      </c>
      <c r="U184" s="1"/>
      <c r="V184" t="s">
        <v>1120</v>
      </c>
      <c r="W184" t="s">
        <v>1120</v>
      </c>
      <c r="X184" t="s">
        <v>1120</v>
      </c>
      <c r="Y184" t="s">
        <v>1120</v>
      </c>
      <c r="Z184" t="s">
        <v>1120</v>
      </c>
      <c r="AA184" t="s">
        <v>1120</v>
      </c>
      <c r="AD184" s="1"/>
      <c r="AE184" t="s">
        <v>1120</v>
      </c>
      <c r="AF184" t="s">
        <v>1120</v>
      </c>
      <c r="AG184" t="s">
        <v>1120</v>
      </c>
      <c r="AH184" t="s">
        <v>1120</v>
      </c>
      <c r="AI184" t="s">
        <v>1120</v>
      </c>
      <c r="AJ184" t="s">
        <v>1120</v>
      </c>
      <c r="AM184" s="1"/>
      <c r="AN184" t="s">
        <v>1120</v>
      </c>
      <c r="AP184" t="s">
        <v>1120</v>
      </c>
      <c r="AR184" t="s">
        <v>1120</v>
      </c>
      <c r="AT184" t="s">
        <v>1120</v>
      </c>
      <c r="AV184" t="s">
        <v>1120</v>
      </c>
      <c r="AX184" t="s">
        <v>1120</v>
      </c>
      <c r="BB184" s="1"/>
      <c r="BC184" t="s">
        <v>1109</v>
      </c>
      <c r="BD184" t="s">
        <v>1109</v>
      </c>
      <c r="BE184" t="s">
        <v>1109</v>
      </c>
      <c r="BF184" t="s">
        <v>1109</v>
      </c>
      <c r="BG184" t="s">
        <v>1109</v>
      </c>
      <c r="BH184" t="s">
        <v>1109</v>
      </c>
      <c r="BI184" t="s">
        <v>1109</v>
      </c>
      <c r="BJ184" t="s">
        <v>1109</v>
      </c>
      <c r="BK184" t="s">
        <v>1109</v>
      </c>
      <c r="BL184" t="s">
        <v>1109</v>
      </c>
      <c r="BM184" t="s">
        <v>1109</v>
      </c>
      <c r="BN184" t="s">
        <v>1109</v>
      </c>
      <c r="BO184" s="1"/>
    </row>
    <row r="185" spans="1:67" x14ac:dyDescent="0.3">
      <c r="A185" s="1"/>
      <c r="B185" s="1"/>
      <c r="C185" s="1"/>
      <c r="D185">
        <f t="shared" ref="D185:I185" si="73">COUNTIF(D4:D178,3)</f>
        <v>31</v>
      </c>
      <c r="E185">
        <f t="shared" si="73"/>
        <v>56</v>
      </c>
      <c r="F185">
        <f t="shared" si="73"/>
        <v>41</v>
      </c>
      <c r="G185">
        <f t="shared" si="73"/>
        <v>25</v>
      </c>
      <c r="H185">
        <f t="shared" si="73"/>
        <v>2</v>
      </c>
      <c r="I185">
        <f t="shared" si="73"/>
        <v>66</v>
      </c>
      <c r="L185" s="1"/>
      <c r="M185">
        <f t="shared" ref="M185:R185" si="74">COUNTIF(M4:M178,3)</f>
        <v>41</v>
      </c>
      <c r="N185">
        <f t="shared" si="74"/>
        <v>8</v>
      </c>
      <c r="O185">
        <f t="shared" si="74"/>
        <v>39</v>
      </c>
      <c r="P185">
        <f t="shared" si="74"/>
        <v>69</v>
      </c>
      <c r="Q185">
        <f t="shared" si="74"/>
        <v>1</v>
      </c>
      <c r="R185">
        <f t="shared" si="74"/>
        <v>58</v>
      </c>
      <c r="U185" s="1"/>
      <c r="V185">
        <f t="shared" ref="V185:AA185" si="75">COUNTIF(V4:V178,3)</f>
        <v>35</v>
      </c>
      <c r="W185">
        <f t="shared" si="75"/>
        <v>58</v>
      </c>
      <c r="X185">
        <f t="shared" si="75"/>
        <v>65</v>
      </c>
      <c r="Y185">
        <f t="shared" si="75"/>
        <v>43</v>
      </c>
      <c r="Z185">
        <f t="shared" si="75"/>
        <v>22</v>
      </c>
      <c r="AA185">
        <f t="shared" si="75"/>
        <v>69</v>
      </c>
      <c r="AD185" s="1"/>
      <c r="AE185">
        <f t="shared" ref="AE185:AJ185" si="76">COUNTIF(AE4:AE178,3)</f>
        <v>23</v>
      </c>
      <c r="AF185">
        <f t="shared" si="76"/>
        <v>6</v>
      </c>
      <c r="AG185">
        <f t="shared" si="76"/>
        <v>46</v>
      </c>
      <c r="AH185">
        <f t="shared" si="76"/>
        <v>19</v>
      </c>
      <c r="AI185">
        <f t="shared" si="76"/>
        <v>42</v>
      </c>
      <c r="AJ185">
        <f t="shared" si="76"/>
        <v>18</v>
      </c>
      <c r="AM185" s="1"/>
      <c r="AN185">
        <f t="shared" ref="AN185:AX185" si="77">COUNTIF(AN4:AN178,3)</f>
        <v>16</v>
      </c>
      <c r="AP185">
        <f t="shared" si="77"/>
        <v>41</v>
      </c>
      <c r="AR185">
        <f t="shared" si="77"/>
        <v>52</v>
      </c>
      <c r="AT185">
        <f t="shared" si="77"/>
        <v>19</v>
      </c>
      <c r="AV185">
        <f t="shared" si="77"/>
        <v>37</v>
      </c>
      <c r="AX185">
        <f t="shared" si="77"/>
        <v>28</v>
      </c>
      <c r="BB185" s="1"/>
      <c r="BC185">
        <f>COUNT(BC4:BC178)</f>
        <v>174</v>
      </c>
      <c r="BD185">
        <f t="shared" ref="BD185:BN185" si="78">COUNT(BD4:BD178)</f>
        <v>174</v>
      </c>
      <c r="BE185">
        <f t="shared" si="78"/>
        <v>173</v>
      </c>
      <c r="BF185">
        <f t="shared" si="78"/>
        <v>174</v>
      </c>
      <c r="BG185">
        <f t="shared" si="78"/>
        <v>173</v>
      </c>
      <c r="BH185">
        <f t="shared" si="78"/>
        <v>174</v>
      </c>
      <c r="BI185">
        <f t="shared" si="78"/>
        <v>173</v>
      </c>
      <c r="BJ185">
        <f t="shared" si="78"/>
        <v>171</v>
      </c>
      <c r="BK185">
        <f t="shared" si="78"/>
        <v>174</v>
      </c>
      <c r="BL185">
        <f t="shared" si="78"/>
        <v>174</v>
      </c>
      <c r="BM185">
        <f t="shared" si="78"/>
        <v>173</v>
      </c>
      <c r="BN185">
        <f t="shared" si="78"/>
        <v>172</v>
      </c>
      <c r="BO185" s="1"/>
    </row>
    <row r="186" spans="1:67" x14ac:dyDescent="0.3">
      <c r="A186" s="1"/>
      <c r="B186" s="1"/>
      <c r="C186" s="1"/>
      <c r="D186" t="s">
        <v>1133</v>
      </c>
      <c r="E186" t="s">
        <v>1133</v>
      </c>
      <c r="F186" t="s">
        <v>1133</v>
      </c>
      <c r="G186" t="s">
        <v>1133</v>
      </c>
      <c r="H186" t="s">
        <v>1133</v>
      </c>
      <c r="I186" t="s">
        <v>1133</v>
      </c>
      <c r="L186" s="1"/>
      <c r="M186" t="s">
        <v>1134</v>
      </c>
      <c r="N186" t="s">
        <v>1134</v>
      </c>
      <c r="O186" t="s">
        <v>1134</v>
      </c>
      <c r="P186" t="s">
        <v>1134</v>
      </c>
      <c r="Q186" t="s">
        <v>1134</v>
      </c>
      <c r="R186" t="s">
        <v>1134</v>
      </c>
      <c r="U186" s="1"/>
      <c r="V186" t="s">
        <v>1135</v>
      </c>
      <c r="W186" t="s">
        <v>1135</v>
      </c>
      <c r="X186" t="s">
        <v>1135</v>
      </c>
      <c r="Y186" t="s">
        <v>1135</v>
      </c>
      <c r="Z186" t="s">
        <v>1135</v>
      </c>
      <c r="AA186" t="s">
        <v>1135</v>
      </c>
      <c r="AD186" s="1"/>
      <c r="AE186" t="s">
        <v>1135</v>
      </c>
      <c r="AF186" t="s">
        <v>1135</v>
      </c>
      <c r="AG186" t="s">
        <v>1135</v>
      </c>
      <c r="AH186" t="s">
        <v>1135</v>
      </c>
      <c r="AI186" t="s">
        <v>1135</v>
      </c>
      <c r="AJ186" t="s">
        <v>1135</v>
      </c>
      <c r="AM186" s="1"/>
      <c r="AN186" t="s">
        <v>1135</v>
      </c>
      <c r="AP186" t="s">
        <v>1135</v>
      </c>
      <c r="AR186" t="s">
        <v>1135</v>
      </c>
      <c r="AT186" t="s">
        <v>1135</v>
      </c>
      <c r="AV186" t="s">
        <v>1135</v>
      </c>
      <c r="AX186" t="s">
        <v>1135</v>
      </c>
      <c r="BB186" s="1"/>
      <c r="BC186" t="s">
        <v>1125</v>
      </c>
      <c r="BD186" t="s">
        <v>1125</v>
      </c>
      <c r="BE186" t="s">
        <v>1125</v>
      </c>
      <c r="BF186" t="s">
        <v>1125</v>
      </c>
      <c r="BG186" t="s">
        <v>1125</v>
      </c>
      <c r="BH186" t="s">
        <v>1125</v>
      </c>
      <c r="BI186" t="s">
        <v>1125</v>
      </c>
      <c r="BJ186" t="s">
        <v>1125</v>
      </c>
      <c r="BK186" t="s">
        <v>1125</v>
      </c>
      <c r="BL186" t="s">
        <v>1125</v>
      </c>
      <c r="BM186" t="s">
        <v>1125</v>
      </c>
      <c r="BN186" t="s">
        <v>1125</v>
      </c>
      <c r="BO186" s="1"/>
    </row>
    <row r="187" spans="1:67" x14ac:dyDescent="0.3">
      <c r="A187" s="1"/>
      <c r="B187" s="1"/>
      <c r="C187" s="1"/>
      <c r="D187">
        <f t="shared" ref="D187:I187" si="79">COUNTIF(D4:D178,4)</f>
        <v>3</v>
      </c>
      <c r="E187">
        <f t="shared" si="79"/>
        <v>108</v>
      </c>
      <c r="F187">
        <f t="shared" si="79"/>
        <v>76</v>
      </c>
      <c r="G187">
        <f t="shared" si="79"/>
        <v>4</v>
      </c>
      <c r="H187">
        <f t="shared" si="79"/>
        <v>25</v>
      </c>
      <c r="I187">
        <f t="shared" si="79"/>
        <v>29</v>
      </c>
      <c r="L187" s="1"/>
      <c r="M187">
        <f t="shared" ref="M187:R187" si="80">COUNTIF(M4:M178,4)</f>
        <v>9</v>
      </c>
      <c r="N187">
        <f t="shared" si="80"/>
        <v>109</v>
      </c>
      <c r="O187">
        <f t="shared" si="80"/>
        <v>75</v>
      </c>
      <c r="P187">
        <f t="shared" si="80"/>
        <v>11</v>
      </c>
      <c r="Q187">
        <f t="shared" si="80"/>
        <v>8</v>
      </c>
      <c r="R187">
        <f t="shared" si="80"/>
        <v>56</v>
      </c>
      <c r="U187" s="1"/>
      <c r="V187">
        <f t="shared" ref="V187:AA187" si="81">COUNTIF(V4:V178,4)</f>
        <v>32</v>
      </c>
      <c r="W187">
        <f t="shared" si="81"/>
        <v>56</v>
      </c>
      <c r="X187">
        <f t="shared" si="81"/>
        <v>23</v>
      </c>
      <c r="Y187">
        <f t="shared" si="81"/>
        <v>78</v>
      </c>
      <c r="Z187">
        <f t="shared" si="81"/>
        <v>7</v>
      </c>
      <c r="AA187">
        <f t="shared" si="81"/>
        <v>59</v>
      </c>
      <c r="AD187" s="1"/>
      <c r="AE187">
        <f t="shared" ref="AE187:AJ187" si="82">COUNTIF(AE4:AE178,4)</f>
        <v>75</v>
      </c>
      <c r="AF187">
        <f t="shared" si="82"/>
        <v>76</v>
      </c>
      <c r="AG187">
        <f t="shared" si="82"/>
        <v>55</v>
      </c>
      <c r="AH187">
        <f t="shared" si="82"/>
        <v>80</v>
      </c>
      <c r="AI187">
        <f t="shared" si="82"/>
        <v>39</v>
      </c>
      <c r="AJ187">
        <f t="shared" si="82"/>
        <v>86</v>
      </c>
      <c r="AM187" s="1"/>
      <c r="AN187">
        <f t="shared" ref="AN187:AX187" si="83">COUNTIF(AN4:AN178,4)</f>
        <v>68</v>
      </c>
      <c r="AP187">
        <f t="shared" si="83"/>
        <v>76</v>
      </c>
      <c r="AR187">
        <f t="shared" si="83"/>
        <v>37</v>
      </c>
      <c r="AT187">
        <f t="shared" si="83"/>
        <v>73</v>
      </c>
      <c r="AV187">
        <f t="shared" si="83"/>
        <v>8</v>
      </c>
      <c r="AX187">
        <f t="shared" si="83"/>
        <v>95</v>
      </c>
      <c r="BB187" s="1"/>
      <c r="BC187">
        <f>MAX(BC4:BC178)</f>
        <v>11</v>
      </c>
      <c r="BD187">
        <f t="shared" ref="BD187:BN187" si="84">MAX(BD4:BD178)</f>
        <v>14</v>
      </c>
      <c r="BE187">
        <f t="shared" si="84"/>
        <v>15</v>
      </c>
      <c r="BF187">
        <f t="shared" si="84"/>
        <v>12</v>
      </c>
      <c r="BG187">
        <f t="shared" si="84"/>
        <v>15</v>
      </c>
      <c r="BH187">
        <f t="shared" si="84"/>
        <v>14</v>
      </c>
      <c r="BI187">
        <f t="shared" si="84"/>
        <v>10</v>
      </c>
      <c r="BJ187">
        <f t="shared" si="84"/>
        <v>10</v>
      </c>
      <c r="BK187">
        <f t="shared" si="84"/>
        <v>10</v>
      </c>
      <c r="BL187">
        <f t="shared" si="84"/>
        <v>10</v>
      </c>
      <c r="BM187">
        <f t="shared" si="84"/>
        <v>10</v>
      </c>
      <c r="BN187">
        <f t="shared" si="84"/>
        <v>10</v>
      </c>
      <c r="BO187" s="1"/>
    </row>
    <row r="188" spans="1:67" x14ac:dyDescent="0.3">
      <c r="A188" s="1"/>
      <c r="B188" s="1"/>
      <c r="C188" s="1"/>
      <c r="D188" t="s">
        <v>1143</v>
      </c>
      <c r="E188" t="s">
        <v>1143</v>
      </c>
      <c r="F188" t="s">
        <v>1143</v>
      </c>
      <c r="G188" t="s">
        <v>1143</v>
      </c>
      <c r="H188" t="s">
        <v>1143</v>
      </c>
      <c r="I188" t="s">
        <v>1143</v>
      </c>
      <c r="L188" s="1"/>
      <c r="M188" t="s">
        <v>1144</v>
      </c>
      <c r="N188" t="s">
        <v>1144</v>
      </c>
      <c r="O188" t="s">
        <v>1144</v>
      </c>
      <c r="P188" t="s">
        <v>1144</v>
      </c>
      <c r="Q188" t="s">
        <v>1144</v>
      </c>
      <c r="R188" t="s">
        <v>1144</v>
      </c>
      <c r="U188" s="1"/>
      <c r="V188" t="s">
        <v>1145</v>
      </c>
      <c r="W188" t="s">
        <v>1145</v>
      </c>
      <c r="X188" t="s">
        <v>1145</v>
      </c>
      <c r="Y188" t="s">
        <v>1145</v>
      </c>
      <c r="Z188" t="s">
        <v>1145</v>
      </c>
      <c r="AA188" t="s">
        <v>1145</v>
      </c>
      <c r="AD188" s="1"/>
      <c r="AE188" t="s">
        <v>1145</v>
      </c>
      <c r="AF188" t="s">
        <v>1145</v>
      </c>
      <c r="AG188" t="s">
        <v>1145</v>
      </c>
      <c r="AH188" t="s">
        <v>1145</v>
      </c>
      <c r="AI188" t="s">
        <v>1145</v>
      </c>
      <c r="AJ188" t="s">
        <v>1145</v>
      </c>
      <c r="AM188" s="1"/>
      <c r="AN188" t="s">
        <v>1145</v>
      </c>
      <c r="AP188" t="s">
        <v>1145</v>
      </c>
      <c r="AR188" t="s">
        <v>1145</v>
      </c>
      <c r="AT188" t="s">
        <v>1145</v>
      </c>
      <c r="AV188" t="s">
        <v>1145</v>
      </c>
      <c r="AX188" t="s">
        <v>1145</v>
      </c>
      <c r="BB188" s="1"/>
      <c r="BC188" t="s">
        <v>1140</v>
      </c>
      <c r="BD188" t="s">
        <v>1140</v>
      </c>
      <c r="BE188" t="s">
        <v>1140</v>
      </c>
      <c r="BF188" t="s">
        <v>1140</v>
      </c>
      <c r="BG188" t="s">
        <v>1140</v>
      </c>
      <c r="BH188" t="s">
        <v>1140</v>
      </c>
      <c r="BI188" t="s">
        <v>1140</v>
      </c>
      <c r="BJ188" t="s">
        <v>1140</v>
      </c>
      <c r="BK188" t="s">
        <v>1140</v>
      </c>
      <c r="BL188" t="s">
        <v>1140</v>
      </c>
      <c r="BM188" t="s">
        <v>1140</v>
      </c>
      <c r="BN188" t="s">
        <v>1140</v>
      </c>
      <c r="BO188" s="1"/>
    </row>
    <row r="189" spans="1:67" x14ac:dyDescent="0.3">
      <c r="A189" s="1"/>
      <c r="B189" s="1"/>
      <c r="C189" s="1"/>
      <c r="D189">
        <f t="shared" ref="D189:I189" si="85">COUNTIF(D4:D178,5)</f>
        <v>0</v>
      </c>
      <c r="E189">
        <f t="shared" si="85"/>
        <v>6</v>
      </c>
      <c r="F189">
        <f t="shared" si="85"/>
        <v>46</v>
      </c>
      <c r="G189">
        <f t="shared" si="85"/>
        <v>1</v>
      </c>
      <c r="H189">
        <f t="shared" si="85"/>
        <v>146</v>
      </c>
      <c r="I189">
        <f t="shared" si="85"/>
        <v>0</v>
      </c>
      <c r="L189" s="1"/>
      <c r="M189">
        <f t="shared" ref="M189:R189" si="86">COUNTIF(M4:M178,5)</f>
        <v>1</v>
      </c>
      <c r="N189">
        <f t="shared" si="86"/>
        <v>56</v>
      </c>
      <c r="O189">
        <f t="shared" si="86"/>
        <v>54</v>
      </c>
      <c r="P189">
        <f t="shared" si="86"/>
        <v>3</v>
      </c>
      <c r="Q189">
        <f t="shared" si="86"/>
        <v>163</v>
      </c>
      <c r="R189">
        <f t="shared" si="86"/>
        <v>15</v>
      </c>
      <c r="U189" s="1"/>
      <c r="V189">
        <f t="shared" ref="V189:AA189" si="87">COUNTIF(V4:V178,5)</f>
        <v>24</v>
      </c>
      <c r="W189">
        <f t="shared" si="87"/>
        <v>9</v>
      </c>
      <c r="X189">
        <f t="shared" si="87"/>
        <v>1</v>
      </c>
      <c r="Y189">
        <f t="shared" si="87"/>
        <v>29</v>
      </c>
      <c r="Z189">
        <f t="shared" si="87"/>
        <v>5</v>
      </c>
      <c r="AA189">
        <f t="shared" si="87"/>
        <v>13</v>
      </c>
      <c r="AD189" s="1"/>
      <c r="AE189">
        <f t="shared" ref="AE189:AJ189" si="88">COUNTIF(AE4:AE178,5)</f>
        <v>60</v>
      </c>
      <c r="AF189">
        <f t="shared" si="88"/>
        <v>85</v>
      </c>
      <c r="AG189">
        <f t="shared" si="88"/>
        <v>44</v>
      </c>
      <c r="AH189">
        <f t="shared" si="88"/>
        <v>62</v>
      </c>
      <c r="AI189">
        <f t="shared" si="88"/>
        <v>60</v>
      </c>
      <c r="AJ189">
        <f t="shared" si="88"/>
        <v>63</v>
      </c>
      <c r="AM189" s="1"/>
      <c r="AN189">
        <f t="shared" ref="AN189:AX189" si="89">COUNTIF(AN4:AN178,5)</f>
        <v>72</v>
      </c>
      <c r="AP189">
        <f t="shared" si="89"/>
        <v>9</v>
      </c>
      <c r="AR189">
        <f t="shared" si="89"/>
        <v>12</v>
      </c>
      <c r="AT189">
        <f t="shared" si="89"/>
        <v>64</v>
      </c>
      <c r="AV189">
        <f t="shared" si="89"/>
        <v>4</v>
      </c>
      <c r="AX189">
        <f t="shared" si="89"/>
        <v>23</v>
      </c>
      <c r="BB189" s="1"/>
      <c r="BC189">
        <f>MIN(BC4:BC178)</f>
        <v>3</v>
      </c>
      <c r="BD189">
        <f t="shared" ref="BD189:BN189" si="90">MIN(BD4:BD178)</f>
        <v>7</v>
      </c>
      <c r="BE189">
        <f t="shared" si="90"/>
        <v>4</v>
      </c>
      <c r="BF189">
        <f t="shared" si="90"/>
        <v>3</v>
      </c>
      <c r="BG189">
        <f t="shared" si="90"/>
        <v>7</v>
      </c>
      <c r="BH189">
        <f t="shared" si="90"/>
        <v>3</v>
      </c>
      <c r="BI189">
        <f t="shared" si="90"/>
        <v>2</v>
      </c>
      <c r="BJ189">
        <f t="shared" si="90"/>
        <v>2</v>
      </c>
      <c r="BK189">
        <f t="shared" si="90"/>
        <v>2</v>
      </c>
      <c r="BL189">
        <f t="shared" si="90"/>
        <v>2</v>
      </c>
      <c r="BM189">
        <f t="shared" si="90"/>
        <v>2</v>
      </c>
      <c r="BN189">
        <f t="shared" si="90"/>
        <v>2</v>
      </c>
      <c r="BO189" s="1"/>
    </row>
    <row r="190" spans="1:67" x14ac:dyDescent="0.3">
      <c r="A190" s="1"/>
      <c r="B190" s="1"/>
      <c r="C190" s="1"/>
      <c r="D190" t="s">
        <v>1068</v>
      </c>
      <c r="E190" t="s">
        <v>1068</v>
      </c>
      <c r="F190" t="s">
        <v>1068</v>
      </c>
      <c r="G190" t="s">
        <v>1068</v>
      </c>
      <c r="H190" t="s">
        <v>1068</v>
      </c>
      <c r="I190" t="s">
        <v>1068</v>
      </c>
      <c r="L190" s="1"/>
      <c r="M190" t="s">
        <v>1068</v>
      </c>
      <c r="N190" t="s">
        <v>1068</v>
      </c>
      <c r="O190" t="s">
        <v>1068</v>
      </c>
      <c r="P190" t="s">
        <v>1068</v>
      </c>
      <c r="Q190" t="s">
        <v>1068</v>
      </c>
      <c r="R190" t="s">
        <v>1068</v>
      </c>
      <c r="U190" s="1"/>
      <c r="V190" t="s">
        <v>1068</v>
      </c>
      <c r="W190" t="s">
        <v>1068</v>
      </c>
      <c r="X190" t="s">
        <v>1068</v>
      </c>
      <c r="Y190" t="s">
        <v>1068</v>
      </c>
      <c r="Z190" t="s">
        <v>1068</v>
      </c>
      <c r="AA190" t="s">
        <v>1068</v>
      </c>
      <c r="AD190" s="1"/>
      <c r="AE190" t="s">
        <v>1068</v>
      </c>
      <c r="AF190" t="s">
        <v>1068</v>
      </c>
      <c r="AG190" t="s">
        <v>1068</v>
      </c>
      <c r="AH190" t="s">
        <v>1068</v>
      </c>
      <c r="AI190" t="s">
        <v>1068</v>
      </c>
      <c r="AJ190" t="s">
        <v>1068</v>
      </c>
      <c r="AM190" s="1"/>
      <c r="AN190" t="s">
        <v>1068</v>
      </c>
      <c r="AP190" t="s">
        <v>1068</v>
      </c>
      <c r="AR190" t="s">
        <v>1068</v>
      </c>
      <c r="AT190" t="s">
        <v>1068</v>
      </c>
      <c r="AV190" t="s">
        <v>1068</v>
      </c>
      <c r="AX190" t="s">
        <v>1068</v>
      </c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">
      <c r="A191" s="1"/>
      <c r="B191" s="1"/>
      <c r="C191" s="1"/>
      <c r="D191">
        <f t="shared" ref="D191:I191" si="91">COUNT(D4:D178)</f>
        <v>174</v>
      </c>
      <c r="E191">
        <f t="shared" si="91"/>
        <v>174</v>
      </c>
      <c r="F191">
        <f t="shared" si="91"/>
        <v>174</v>
      </c>
      <c r="G191">
        <f t="shared" si="91"/>
        <v>174</v>
      </c>
      <c r="H191">
        <f t="shared" si="91"/>
        <v>174</v>
      </c>
      <c r="I191">
        <f t="shared" si="91"/>
        <v>174</v>
      </c>
      <c r="L191" s="1"/>
      <c r="M191">
        <f t="shared" ref="M191:R191" si="92">COUNT(M4:M178)</f>
        <v>174</v>
      </c>
      <c r="N191">
        <f t="shared" si="92"/>
        <v>174</v>
      </c>
      <c r="O191">
        <f t="shared" si="92"/>
        <v>173</v>
      </c>
      <c r="P191">
        <f t="shared" si="92"/>
        <v>174</v>
      </c>
      <c r="Q191">
        <f t="shared" si="92"/>
        <v>173</v>
      </c>
      <c r="R191">
        <f t="shared" si="92"/>
        <v>174</v>
      </c>
      <c r="U191" s="1"/>
      <c r="V191">
        <f t="shared" ref="V191:AA191" si="93">COUNT(V4:V178)</f>
        <v>175</v>
      </c>
      <c r="W191">
        <f t="shared" si="93"/>
        <v>173</v>
      </c>
      <c r="X191">
        <f t="shared" si="93"/>
        <v>175</v>
      </c>
      <c r="Y191">
        <f t="shared" si="93"/>
        <v>175</v>
      </c>
      <c r="Z191">
        <f t="shared" si="93"/>
        <v>174</v>
      </c>
      <c r="AA191">
        <f t="shared" si="93"/>
        <v>174</v>
      </c>
      <c r="AD191" s="1"/>
      <c r="AE191">
        <f t="shared" ref="AE191:AJ191" si="94">COUNT(AE4:AE178)</f>
        <v>173</v>
      </c>
      <c r="AF191">
        <f t="shared" si="94"/>
        <v>173</v>
      </c>
      <c r="AG191">
        <f t="shared" si="94"/>
        <v>174</v>
      </c>
      <c r="AH191">
        <f t="shared" si="94"/>
        <v>174</v>
      </c>
      <c r="AI191">
        <f t="shared" si="94"/>
        <v>174</v>
      </c>
      <c r="AJ191">
        <f t="shared" si="94"/>
        <v>173</v>
      </c>
      <c r="AM191" s="1"/>
      <c r="AN191">
        <f t="shared" ref="AN191:AX191" si="95">COUNT(AN4:AN178)</f>
        <v>175</v>
      </c>
      <c r="AP191">
        <f t="shared" si="95"/>
        <v>175</v>
      </c>
      <c r="AR191">
        <f t="shared" si="95"/>
        <v>175</v>
      </c>
      <c r="AT191">
        <f t="shared" si="95"/>
        <v>175</v>
      </c>
      <c r="AV191">
        <f t="shared" si="95"/>
        <v>175</v>
      </c>
      <c r="AX191">
        <f t="shared" si="95"/>
        <v>175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">
      <c r="A192" s="1"/>
      <c r="B192" s="1"/>
      <c r="C192" s="1"/>
      <c r="D192" t="s">
        <v>1065</v>
      </c>
      <c r="E192" t="s">
        <v>1065</v>
      </c>
      <c r="F192" t="s">
        <v>1065</v>
      </c>
      <c r="G192" t="s">
        <v>1065</v>
      </c>
      <c r="H192" t="s">
        <v>1065</v>
      </c>
      <c r="I192" t="s">
        <v>1065</v>
      </c>
      <c r="L192" s="1"/>
      <c r="M192" t="s">
        <v>1065</v>
      </c>
      <c r="N192" t="s">
        <v>1065</v>
      </c>
      <c r="O192" t="s">
        <v>1065</v>
      </c>
      <c r="P192" t="s">
        <v>1065</v>
      </c>
      <c r="Q192" t="s">
        <v>1065</v>
      </c>
      <c r="R192" t="s">
        <v>1065</v>
      </c>
      <c r="U192" s="1"/>
      <c r="V192" t="s">
        <v>1065</v>
      </c>
      <c r="W192" t="s">
        <v>1065</v>
      </c>
      <c r="X192" t="s">
        <v>1065</v>
      </c>
      <c r="Y192" t="s">
        <v>1065</v>
      </c>
      <c r="Z192" t="s">
        <v>1065</v>
      </c>
      <c r="AA192" t="s">
        <v>1065</v>
      </c>
      <c r="AD192" s="1"/>
      <c r="AE192" t="s">
        <v>1065</v>
      </c>
      <c r="AF192" t="s">
        <v>1065</v>
      </c>
      <c r="AG192" t="s">
        <v>1065</v>
      </c>
      <c r="AH192" t="s">
        <v>1065</v>
      </c>
      <c r="AI192" t="s">
        <v>1065</v>
      </c>
      <c r="AJ192" t="s">
        <v>1065</v>
      </c>
      <c r="AM192" s="1"/>
      <c r="AN192" t="s">
        <v>1065</v>
      </c>
      <c r="AP192" t="s">
        <v>1065</v>
      </c>
      <c r="AR192" t="s">
        <v>1065</v>
      </c>
      <c r="AT192" t="s">
        <v>1065</v>
      </c>
      <c r="AV192" t="s">
        <v>1065</v>
      </c>
      <c r="AX192" t="s">
        <v>1065</v>
      </c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">
      <c r="A193" s="1"/>
      <c r="B193" s="1"/>
      <c r="C193" s="1"/>
      <c r="D193">
        <f t="shared" ref="D193:I193" si="96">ROUND(AVERAGE(D4:D178),0)</f>
        <v>2</v>
      </c>
      <c r="E193">
        <f t="shared" si="96"/>
        <v>4</v>
      </c>
      <c r="F193">
        <f t="shared" si="96"/>
        <v>4</v>
      </c>
      <c r="G193">
        <f t="shared" si="96"/>
        <v>2</v>
      </c>
      <c r="H193">
        <f t="shared" si="96"/>
        <v>5</v>
      </c>
      <c r="I193">
        <f t="shared" si="96"/>
        <v>3</v>
      </c>
      <c r="L193" s="1"/>
      <c r="M193">
        <f t="shared" ref="M193:R193" si="97">ROUND(AVERAGE(M4:M178),0)</f>
        <v>2</v>
      </c>
      <c r="N193">
        <f t="shared" si="97"/>
        <v>4</v>
      </c>
      <c r="O193">
        <f t="shared" si="97"/>
        <v>4</v>
      </c>
      <c r="P193">
        <f t="shared" si="97"/>
        <v>2</v>
      </c>
      <c r="Q193">
        <f t="shared" si="97"/>
        <v>5</v>
      </c>
      <c r="R193">
        <f t="shared" si="97"/>
        <v>3</v>
      </c>
      <c r="U193" s="1"/>
      <c r="V193">
        <f t="shared" ref="V193:AA193" si="98">ROUND(AVERAGE(V4:V178),0)</f>
        <v>3</v>
      </c>
      <c r="W193">
        <f t="shared" si="98"/>
        <v>3</v>
      </c>
      <c r="X193">
        <f t="shared" si="98"/>
        <v>2</v>
      </c>
      <c r="Y193">
        <f t="shared" si="98"/>
        <v>4</v>
      </c>
      <c r="Z193">
        <f t="shared" si="98"/>
        <v>2</v>
      </c>
      <c r="AA193">
        <f t="shared" si="98"/>
        <v>3</v>
      </c>
      <c r="AD193" s="1"/>
      <c r="AE193">
        <f t="shared" ref="AE193:AJ193" si="99">ROUND(AVERAGE(AE4:AE178),0)</f>
        <v>4</v>
      </c>
      <c r="AF193">
        <f t="shared" si="99"/>
        <v>4</v>
      </c>
      <c r="AG193">
        <f t="shared" si="99"/>
        <v>4</v>
      </c>
      <c r="AH193">
        <f t="shared" si="99"/>
        <v>4</v>
      </c>
      <c r="AI193">
        <f t="shared" si="99"/>
        <v>4</v>
      </c>
      <c r="AJ193">
        <f t="shared" si="99"/>
        <v>4</v>
      </c>
      <c r="AM193" s="1"/>
      <c r="AN193">
        <f t="shared" ref="AN193:AX193" si="100">ROUND(AVERAGE(AN4:AN178),0)</f>
        <v>4</v>
      </c>
      <c r="AP193">
        <f t="shared" si="100"/>
        <v>3</v>
      </c>
      <c r="AR193">
        <f t="shared" si="100"/>
        <v>3</v>
      </c>
      <c r="AT193">
        <f t="shared" si="100"/>
        <v>4</v>
      </c>
      <c r="AV193">
        <f t="shared" si="100"/>
        <v>2</v>
      </c>
      <c r="AX193">
        <f t="shared" si="100"/>
        <v>4</v>
      </c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ht="15" thickBo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6" t="s">
        <v>1153</v>
      </c>
      <c r="R195" s="18"/>
      <c r="S195" s="17"/>
      <c r="T195" s="17"/>
      <c r="U195" s="16" t="s">
        <v>1154</v>
      </c>
      <c r="V195" s="18"/>
      <c r="W195" s="16" t="s">
        <v>582</v>
      </c>
      <c r="X195" s="18"/>
      <c r="Y195" s="16" t="s">
        <v>1155</v>
      </c>
      <c r="Z195" s="18"/>
      <c r="AA195" s="16" t="s">
        <v>1156</v>
      </c>
      <c r="AB195" s="17"/>
      <c r="AC195" s="17"/>
      <c r="AD195" s="17"/>
      <c r="AE195" s="16" t="s">
        <v>1157</v>
      </c>
      <c r="AF195" s="18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ht="15" thickBo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9"/>
      <c r="R196" s="21"/>
      <c r="S196" s="20"/>
      <c r="T196" s="20"/>
      <c r="U196" s="19"/>
      <c r="V196" s="21"/>
      <c r="W196" s="19"/>
      <c r="X196" s="21"/>
      <c r="Y196" s="19"/>
      <c r="Z196" s="21"/>
      <c r="AA196" s="19"/>
      <c r="AB196" s="20"/>
      <c r="AC196" s="20"/>
      <c r="AD196" s="20"/>
      <c r="AE196" s="19"/>
      <c r="AF196" s="2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ht="15" thickBo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4" t="s">
        <v>1159</v>
      </c>
      <c r="R197" s="26" t="s">
        <v>1160</v>
      </c>
      <c r="S197" s="25"/>
      <c r="T197" s="25"/>
      <c r="U197" s="24" t="s">
        <v>1159</v>
      </c>
      <c r="V197" s="26" t="s">
        <v>1160</v>
      </c>
      <c r="W197" s="24" t="s">
        <v>1159</v>
      </c>
      <c r="X197" s="26" t="s">
        <v>1160</v>
      </c>
      <c r="Y197" s="24" t="s">
        <v>1159</v>
      </c>
      <c r="Z197" s="26" t="s">
        <v>1160</v>
      </c>
      <c r="AA197" s="24" t="s">
        <v>1159</v>
      </c>
      <c r="AB197" s="25"/>
      <c r="AC197" s="25"/>
      <c r="AD197" s="26" t="s">
        <v>1160</v>
      </c>
      <c r="AE197" s="24" t="s">
        <v>1159</v>
      </c>
      <c r="AF197" s="26" t="s">
        <v>1160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0" t="s">
        <v>1078</v>
      </c>
      <c r="R198" s="57"/>
      <c r="S198" s="22"/>
      <c r="T198" s="22"/>
      <c r="U198" s="10" t="s">
        <v>1162</v>
      </c>
      <c r="V198" s="57"/>
      <c r="W198" s="10" t="s">
        <v>1163</v>
      </c>
      <c r="X198" s="57"/>
      <c r="Y198" s="10" t="s">
        <v>1164</v>
      </c>
      <c r="Z198" s="57"/>
      <c r="AA198" s="10" t="s">
        <v>1165</v>
      </c>
      <c r="AB198" s="11"/>
      <c r="AC198" s="11"/>
      <c r="AD198" s="57"/>
      <c r="AE198" s="10" t="s">
        <v>1166</v>
      </c>
      <c r="AF198" s="57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">
        <f>SUM(D181,M181,V181,AE181,AN181)</f>
        <v>156</v>
      </c>
      <c r="R199" s="3">
        <f>ROUND(((Q199/Q209)*100),2)</f>
        <v>17.91</v>
      </c>
      <c r="U199" s="2">
        <f>SUM(E181,N181,W181,AF181,AP181)</f>
        <v>26</v>
      </c>
      <c r="V199" s="3">
        <f>ROUND(((U199/U209)*100),2)</f>
        <v>2.99</v>
      </c>
      <c r="W199" s="2">
        <f>SUM(F181,O181,X181,AG181,AR181)</f>
        <v>67</v>
      </c>
      <c r="X199" s="3">
        <f>ROUND(((W199/W209)*100),2)</f>
        <v>7.69</v>
      </c>
      <c r="Y199" s="2">
        <f>SUM(G181,P181,Y181,AH181,AT181)</f>
        <v>130</v>
      </c>
      <c r="Z199" s="3">
        <f>ROUND(((Y199/Y209)*100),2)</f>
        <v>14.91</v>
      </c>
      <c r="AA199" s="2">
        <f>SUM(H181,Q181,Z181,AI181,AV181)</f>
        <v>154</v>
      </c>
      <c r="AD199" s="3">
        <f>ROUND(((AA199/AA209)*100),2)</f>
        <v>17.7</v>
      </c>
      <c r="AE199" s="2">
        <f>SUM(I181,R181,AA181,AJ181,AX181)</f>
        <v>45</v>
      </c>
      <c r="AF199" s="3">
        <f>ROUND(((AE199/AE209)*100),2)</f>
        <v>5.17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" t="s">
        <v>1100</v>
      </c>
      <c r="R200" s="53"/>
      <c r="S200" s="1"/>
      <c r="T200" s="1"/>
      <c r="U200" s="2" t="s">
        <v>1168</v>
      </c>
      <c r="V200" s="53"/>
      <c r="W200" s="2" t="s">
        <v>1169</v>
      </c>
      <c r="X200" s="53"/>
      <c r="Y200" s="2" t="s">
        <v>1170</v>
      </c>
      <c r="Z200" s="53"/>
      <c r="AA200" s="2" t="s">
        <v>1171</v>
      </c>
      <c r="AD200" s="53"/>
      <c r="AE200" s="2" t="s">
        <v>1172</v>
      </c>
      <c r="AF200" s="53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">
        <f>SUM(D183,M183,V183,AE183,AN183)</f>
        <v>225</v>
      </c>
      <c r="R201" s="3">
        <f>ROUND(((Q201/Q209)*100),2)</f>
        <v>25.83</v>
      </c>
      <c r="U201" s="2">
        <f>SUM(E183,N183,W183,AF183,AP183)</f>
        <v>84</v>
      </c>
      <c r="V201" s="3">
        <f>ROUND(((U201/U209)*100),2)</f>
        <v>9.67</v>
      </c>
      <c r="W201" s="2">
        <f>SUM(F183,O183,X183,AG183,AR183)</f>
        <v>138</v>
      </c>
      <c r="X201" s="3">
        <f>ROUND(((W201/W209)*100),2)</f>
        <v>15.84</v>
      </c>
      <c r="Y201" s="2">
        <f>SUM(G183,P183,Y183,AH183,AT183)</f>
        <v>162</v>
      </c>
      <c r="Z201" s="3">
        <f>ROUND(((Y201/Y209)*100),2)</f>
        <v>18.579999999999998</v>
      </c>
      <c r="AA201" s="2">
        <f>SUM(H183,Q183,Z183,AI183,AV183)</f>
        <v>147</v>
      </c>
      <c r="AD201" s="3">
        <f>ROUND(((AA201/AA209)*100),2)</f>
        <v>16.899999999999999</v>
      </c>
      <c r="AE201" s="2">
        <f>SUM(I183,R183,AA183,AJ183,AX183)</f>
        <v>147</v>
      </c>
      <c r="AF201" s="3">
        <f>ROUND(((AE201/AE209)*100),2)</f>
        <v>16.899999999999999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" t="s">
        <v>1120</v>
      </c>
      <c r="R202" s="53"/>
      <c r="S202" s="1"/>
      <c r="T202" s="1"/>
      <c r="U202" s="2" t="s">
        <v>1174</v>
      </c>
      <c r="V202" s="53"/>
      <c r="W202" s="2" t="s">
        <v>1175</v>
      </c>
      <c r="X202" s="53"/>
      <c r="Y202" s="2" t="s">
        <v>1176</v>
      </c>
      <c r="Z202" s="53"/>
      <c r="AA202" s="2" t="s">
        <v>1177</v>
      </c>
      <c r="AD202" s="53"/>
      <c r="AE202" s="2" t="s">
        <v>1178</v>
      </c>
      <c r="AF202" s="53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">
        <f>SUM(D185,M185,V185,AE185,AN185)</f>
        <v>146</v>
      </c>
      <c r="R203" s="3">
        <f>ROUND(((Q203/Q209)*100),2)</f>
        <v>16.760000000000002</v>
      </c>
      <c r="U203" s="2">
        <f>SUM(E185,N185,W185,AF185,AP185)</f>
        <v>169</v>
      </c>
      <c r="V203" s="3">
        <f>ROUND(((U203/U209)*100),2)</f>
        <v>19.45</v>
      </c>
      <c r="W203" s="2">
        <f>SUM(F185,O185,X185,AG185,AR185)</f>
        <v>243</v>
      </c>
      <c r="X203" s="3">
        <f>ROUND(((W203/W209)*100),2)</f>
        <v>27.9</v>
      </c>
      <c r="Y203" s="2">
        <f>SUM(G185,P185,Y185,AH185,AT185)</f>
        <v>175</v>
      </c>
      <c r="Z203" s="3">
        <f>ROUND(((Y203/Y209)*100),2)</f>
        <v>20.07</v>
      </c>
      <c r="AA203" s="2">
        <f>SUM(H185,Q185,Z185,AI185,AV185)</f>
        <v>104</v>
      </c>
      <c r="AD203" s="3">
        <f>ROUND(((AA203/AA209)*100),2)</f>
        <v>11.95</v>
      </c>
      <c r="AE203" s="2">
        <f>SUM(I185,R185,AA185,AJ185,AX185)</f>
        <v>239</v>
      </c>
      <c r="AF203" s="3">
        <f>ROUND(((AE203/AE209)*100),2)</f>
        <v>27.47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" t="s">
        <v>1135</v>
      </c>
      <c r="R204" s="53"/>
      <c r="S204" s="1"/>
      <c r="T204" s="1"/>
      <c r="U204" s="2" t="s">
        <v>1180</v>
      </c>
      <c r="V204" s="53"/>
      <c r="W204" s="2" t="s">
        <v>1181</v>
      </c>
      <c r="X204" s="53"/>
      <c r="Y204" s="2" t="s">
        <v>1182</v>
      </c>
      <c r="Z204" s="53"/>
      <c r="AA204" s="2" t="s">
        <v>1183</v>
      </c>
      <c r="AD204" s="53"/>
      <c r="AE204" s="2" t="s">
        <v>1184</v>
      </c>
      <c r="AF204" s="53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">
        <f>SUM(D187,M187,V187,AE187,AN187)</f>
        <v>187</v>
      </c>
      <c r="R205" s="3">
        <f>ROUND(((Q205/Q209)*100),2)</f>
        <v>21.47</v>
      </c>
      <c r="U205" s="2">
        <f>SUM(E187,N187,W187,AF187,AP187)</f>
        <v>425</v>
      </c>
      <c r="V205" s="3">
        <f>ROUND(((U205/U209)*100),2)</f>
        <v>48.91</v>
      </c>
      <c r="W205" s="2">
        <f>SUM(F187,O187,X187,AG187,AR187)</f>
        <v>266</v>
      </c>
      <c r="X205" s="3">
        <f>ROUND(((W205/W209)*100),2)</f>
        <v>30.54</v>
      </c>
      <c r="Y205" s="2">
        <f>SUM(G187,P187,Y187,AH187,AT187)</f>
        <v>246</v>
      </c>
      <c r="Z205" s="3">
        <f>ROUND(((Y205/Y209)*100),2)</f>
        <v>28.21</v>
      </c>
      <c r="AA205" s="2">
        <f>SUM(H187,Q187,Z187,AI187,AV187)</f>
        <v>87</v>
      </c>
      <c r="AD205" s="3">
        <f>ROUND(((AA205/AA209)*100),2)</f>
        <v>10</v>
      </c>
      <c r="AE205" s="2">
        <f>SUM(I187,R187,AA187,AJ187,AX187)</f>
        <v>325</v>
      </c>
      <c r="AF205" s="3">
        <f>ROUND(((AE205/AE209)*100),2)</f>
        <v>37.36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" t="s">
        <v>1145</v>
      </c>
      <c r="R206" s="53"/>
      <c r="S206" s="1"/>
      <c r="T206" s="1"/>
      <c r="U206" s="2" t="s">
        <v>1186</v>
      </c>
      <c r="V206" s="53"/>
      <c r="W206" s="2" t="s">
        <v>1187</v>
      </c>
      <c r="X206" s="53"/>
      <c r="Y206" s="2" t="s">
        <v>1188</v>
      </c>
      <c r="Z206" s="53"/>
      <c r="AA206" s="2" t="s">
        <v>1189</v>
      </c>
      <c r="AD206" s="53"/>
      <c r="AE206" s="2" t="s">
        <v>1190</v>
      </c>
      <c r="AF206" s="53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">
        <f>SUM(D189,M189,V189,AE189,AN189)</f>
        <v>157</v>
      </c>
      <c r="R207" s="3">
        <f>ROUND(((Q207/Q209)*100),2)</f>
        <v>18.03</v>
      </c>
      <c r="U207" s="2">
        <f>SUM(E189,N189,W189,AF189,AP189)</f>
        <v>165</v>
      </c>
      <c r="V207" s="3">
        <f>ROUND(((U207/U209)*100),2)</f>
        <v>18.989999999999998</v>
      </c>
      <c r="W207" s="2">
        <f>SUM(F189,O189,X189,AG189,AR189)</f>
        <v>157</v>
      </c>
      <c r="X207" s="3">
        <f>ROUND(((W207/W209)*100),2)</f>
        <v>18.03</v>
      </c>
      <c r="Y207" s="2">
        <f>SUM(G189,P189,Y189,AH189,AT189)</f>
        <v>159</v>
      </c>
      <c r="Z207" s="3">
        <f>ROUND(((Y207/Y209)*100),2)</f>
        <v>18.23</v>
      </c>
      <c r="AA207" s="2">
        <f>SUM(H189,Q189,Z189,AI189,AV189)</f>
        <v>378</v>
      </c>
      <c r="AD207" s="3">
        <f>ROUND(((AA207/AA209)*100),2)</f>
        <v>43.45</v>
      </c>
      <c r="AE207" s="2">
        <f>SUM(I189,R189,AA189,AJ189,AX189)</f>
        <v>114</v>
      </c>
      <c r="AF207" s="3">
        <f>ROUND(((AE207/AE209)*100),2)</f>
        <v>13.1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" t="s">
        <v>1193</v>
      </c>
      <c r="R208" s="53"/>
      <c r="S208" s="1"/>
      <c r="T208" s="1"/>
      <c r="U208" s="2" t="s">
        <v>1193</v>
      </c>
      <c r="V208" s="53"/>
      <c r="W208" s="2" t="s">
        <v>1193</v>
      </c>
      <c r="X208" s="53"/>
      <c r="Y208" s="2" t="s">
        <v>1193</v>
      </c>
      <c r="Z208" s="53"/>
      <c r="AA208" s="2" t="s">
        <v>1193</v>
      </c>
      <c r="AD208" s="53"/>
      <c r="AE208" s="2" t="s">
        <v>1193</v>
      </c>
      <c r="AF208" s="53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ht="15" thickBo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4">
        <f>SUM(Q199,Q201,Q203,Q205,Q207)</f>
        <v>871</v>
      </c>
      <c r="R209" s="58"/>
      <c r="S209" s="70"/>
      <c r="T209" s="70"/>
      <c r="U209" s="4">
        <f t="shared" ref="U209" si="101">SUM(U199,U201,U203,U205,U207)</f>
        <v>869</v>
      </c>
      <c r="V209" s="58"/>
      <c r="W209" s="4">
        <f>SUM(W199,W201,W203,W205,W207)</f>
        <v>871</v>
      </c>
      <c r="X209" s="58"/>
      <c r="Y209" s="4">
        <f>SUM(Y199,Y201,Y203,Y205,Y207)</f>
        <v>872</v>
      </c>
      <c r="Z209" s="58"/>
      <c r="AA209" s="4">
        <f>SUM(AA199,AA201,AA203,AA205,AA207)</f>
        <v>870</v>
      </c>
      <c r="AB209" s="5"/>
      <c r="AC209" s="5"/>
      <c r="AD209" s="58"/>
      <c r="AE209" s="4">
        <f>SUM(AE199,AE201,AE203,AE205,AE207)</f>
        <v>870</v>
      </c>
      <c r="AF209" s="58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">
      <c r="A325" s="1"/>
      <c r="B325" s="1"/>
      <c r="C325" s="1"/>
      <c r="D325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326"/>
  <sheetViews>
    <sheetView workbookViewId="0">
      <selection activeCell="C1" sqref="C1:N1048576"/>
    </sheetView>
  </sheetViews>
  <sheetFormatPr defaultRowHeight="14.4" x14ac:dyDescent="0.3"/>
  <cols>
    <col min="3" max="14" width="20.6640625" customWidth="1"/>
  </cols>
  <sheetData>
    <row r="1" spans="1:14" x14ac:dyDescent="0.3">
      <c r="A1" s="15"/>
      <c r="B1" s="1"/>
      <c r="C1" s="115" t="s">
        <v>35</v>
      </c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22"/>
    </row>
    <row r="2" spans="1:14" ht="15" thickBot="1" x14ac:dyDescent="0.35">
      <c r="A2" s="29"/>
      <c r="B2" s="1"/>
      <c r="C2" s="19" t="s">
        <v>363</v>
      </c>
      <c r="D2" s="20" t="s">
        <v>364</v>
      </c>
      <c r="E2" s="20" t="s">
        <v>365</v>
      </c>
      <c r="F2" s="20" t="s">
        <v>366</v>
      </c>
      <c r="G2" s="20" t="s">
        <v>367</v>
      </c>
      <c r="H2" s="20" t="s">
        <v>368</v>
      </c>
      <c r="I2" s="20" t="s">
        <v>369</v>
      </c>
      <c r="J2" s="20" t="s">
        <v>370</v>
      </c>
      <c r="K2" s="20" t="s">
        <v>371</v>
      </c>
      <c r="L2" s="20" t="s">
        <v>372</v>
      </c>
      <c r="M2" s="27" t="s">
        <v>373</v>
      </c>
      <c r="N2" s="1"/>
    </row>
    <row r="3" spans="1:14" ht="15" thickBot="1" x14ac:dyDescent="0.35">
      <c r="A3" s="28"/>
      <c r="B3" s="1" t="s">
        <v>440</v>
      </c>
      <c r="C3" s="24" t="s">
        <v>625</v>
      </c>
      <c r="D3" s="25" t="s">
        <v>626</v>
      </c>
      <c r="E3" s="25" t="s">
        <v>627</v>
      </c>
      <c r="F3" s="25" t="s">
        <v>628</v>
      </c>
      <c r="G3" s="25" t="s">
        <v>629</v>
      </c>
      <c r="H3" s="25" t="s">
        <v>630</v>
      </c>
      <c r="I3" s="25" t="s">
        <v>631</v>
      </c>
      <c r="J3" s="25" t="s">
        <v>632</v>
      </c>
      <c r="K3" s="25" t="s">
        <v>633</v>
      </c>
      <c r="L3" s="25" t="s">
        <v>634</v>
      </c>
      <c r="M3" s="7" t="s">
        <v>635</v>
      </c>
      <c r="N3" s="1" t="s">
        <v>440</v>
      </c>
    </row>
    <row r="4" spans="1:14" x14ac:dyDescent="0.3">
      <c r="A4" s="30">
        <v>2</v>
      </c>
      <c r="B4" s="1"/>
      <c r="C4" s="2">
        <v>2</v>
      </c>
      <c r="D4">
        <v>2</v>
      </c>
      <c r="E4">
        <v>1</v>
      </c>
      <c r="F4">
        <v>1</v>
      </c>
      <c r="G4">
        <v>1</v>
      </c>
      <c r="H4">
        <v>2</v>
      </c>
      <c r="I4">
        <v>2</v>
      </c>
      <c r="J4">
        <v>1</v>
      </c>
      <c r="K4">
        <v>1</v>
      </c>
      <c r="L4" s="3">
        <v>2</v>
      </c>
      <c r="M4">
        <f t="shared" ref="M4:M67" si="0">SUM(C4,D4,E4,F4,G4,H4,I4,J4,K4,L4)</f>
        <v>15</v>
      </c>
      <c r="N4" s="1"/>
    </row>
    <row r="5" spans="1:14" x14ac:dyDescent="0.3">
      <c r="A5" s="30">
        <v>3</v>
      </c>
      <c r="B5" s="1"/>
      <c r="C5" s="2">
        <v>1</v>
      </c>
      <c r="D5">
        <v>2</v>
      </c>
      <c r="E5">
        <v>1</v>
      </c>
      <c r="F5">
        <v>2</v>
      </c>
      <c r="G5">
        <v>1</v>
      </c>
      <c r="H5">
        <v>1</v>
      </c>
      <c r="I5">
        <v>1</v>
      </c>
      <c r="J5">
        <v>1</v>
      </c>
      <c r="K5">
        <v>2</v>
      </c>
      <c r="L5" s="3">
        <v>1</v>
      </c>
      <c r="M5">
        <f t="shared" si="0"/>
        <v>13</v>
      </c>
      <c r="N5" s="1"/>
    </row>
    <row r="6" spans="1:14" x14ac:dyDescent="0.3">
      <c r="A6" s="30">
        <v>4</v>
      </c>
      <c r="B6" s="1"/>
      <c r="C6" s="2">
        <v>1</v>
      </c>
      <c r="D6">
        <v>1</v>
      </c>
      <c r="E6">
        <v>2</v>
      </c>
      <c r="F6">
        <v>1</v>
      </c>
      <c r="G6">
        <v>2</v>
      </c>
      <c r="H6">
        <v>1</v>
      </c>
      <c r="I6">
        <v>2</v>
      </c>
      <c r="J6">
        <v>1</v>
      </c>
      <c r="K6">
        <v>1</v>
      </c>
      <c r="L6" s="3">
        <v>1</v>
      </c>
      <c r="M6">
        <f t="shared" si="0"/>
        <v>13</v>
      </c>
      <c r="N6" s="1"/>
    </row>
    <row r="7" spans="1:14" x14ac:dyDescent="0.3">
      <c r="A7" s="30">
        <v>6</v>
      </c>
      <c r="B7" s="1"/>
      <c r="C7" s="2">
        <v>1</v>
      </c>
      <c r="D7">
        <v>2</v>
      </c>
      <c r="E7">
        <v>1</v>
      </c>
      <c r="F7">
        <v>1</v>
      </c>
      <c r="G7">
        <v>1</v>
      </c>
      <c r="H7">
        <v>1</v>
      </c>
      <c r="I7">
        <v>2</v>
      </c>
      <c r="J7">
        <v>1</v>
      </c>
      <c r="K7">
        <v>1</v>
      </c>
      <c r="L7" s="3">
        <v>2</v>
      </c>
      <c r="M7">
        <f t="shared" si="0"/>
        <v>13</v>
      </c>
      <c r="N7" s="1"/>
    </row>
    <row r="8" spans="1:14" x14ac:dyDescent="0.3">
      <c r="A8" s="30">
        <v>7</v>
      </c>
      <c r="B8" s="1"/>
      <c r="C8" s="2">
        <v>1</v>
      </c>
      <c r="D8">
        <v>2</v>
      </c>
      <c r="E8">
        <v>2</v>
      </c>
      <c r="F8">
        <v>1</v>
      </c>
      <c r="G8">
        <v>2</v>
      </c>
      <c r="H8">
        <v>2</v>
      </c>
      <c r="I8">
        <v>1</v>
      </c>
      <c r="J8">
        <v>1</v>
      </c>
      <c r="K8">
        <v>1</v>
      </c>
      <c r="L8" s="3">
        <v>2</v>
      </c>
      <c r="M8">
        <f t="shared" si="0"/>
        <v>15</v>
      </c>
      <c r="N8" s="1"/>
    </row>
    <row r="9" spans="1:14" x14ac:dyDescent="0.3">
      <c r="A9" s="30">
        <v>8</v>
      </c>
      <c r="B9" s="1"/>
      <c r="C9" s="2">
        <v>1</v>
      </c>
      <c r="D9">
        <v>1</v>
      </c>
      <c r="E9">
        <v>2</v>
      </c>
      <c r="F9">
        <v>1</v>
      </c>
      <c r="G9">
        <v>2</v>
      </c>
      <c r="H9">
        <v>1</v>
      </c>
      <c r="I9">
        <v>1</v>
      </c>
      <c r="J9">
        <v>1</v>
      </c>
      <c r="K9">
        <v>1</v>
      </c>
      <c r="L9" s="3">
        <v>2</v>
      </c>
      <c r="M9">
        <f t="shared" si="0"/>
        <v>13</v>
      </c>
      <c r="N9" s="1"/>
    </row>
    <row r="10" spans="1:14" x14ac:dyDescent="0.3">
      <c r="A10" s="30">
        <v>9</v>
      </c>
      <c r="B10" s="1"/>
      <c r="C10" s="2">
        <v>1</v>
      </c>
      <c r="D10">
        <v>1</v>
      </c>
      <c r="E10">
        <v>1</v>
      </c>
      <c r="F10">
        <v>1</v>
      </c>
      <c r="G10">
        <v>1</v>
      </c>
      <c r="H10">
        <v>2</v>
      </c>
      <c r="I10">
        <v>1</v>
      </c>
      <c r="J10">
        <v>1</v>
      </c>
      <c r="K10">
        <v>1</v>
      </c>
      <c r="L10" s="3">
        <v>1</v>
      </c>
      <c r="M10">
        <f t="shared" si="0"/>
        <v>11</v>
      </c>
      <c r="N10" s="1"/>
    </row>
    <row r="11" spans="1:14" x14ac:dyDescent="0.3">
      <c r="A11" s="30">
        <v>10</v>
      </c>
      <c r="B11" s="1"/>
      <c r="C11" s="2">
        <v>1</v>
      </c>
      <c r="D11">
        <v>2</v>
      </c>
      <c r="E11">
        <v>1</v>
      </c>
      <c r="F11">
        <v>1</v>
      </c>
      <c r="G11">
        <v>2</v>
      </c>
      <c r="H11">
        <v>1</v>
      </c>
      <c r="I11">
        <v>2</v>
      </c>
      <c r="J11">
        <v>1</v>
      </c>
      <c r="K11">
        <v>1</v>
      </c>
      <c r="L11" s="3">
        <v>1</v>
      </c>
      <c r="M11">
        <f t="shared" si="0"/>
        <v>13</v>
      </c>
      <c r="N11" s="1"/>
    </row>
    <row r="12" spans="1:14" x14ac:dyDescent="0.3">
      <c r="A12" s="30">
        <v>11</v>
      </c>
      <c r="B12" s="1"/>
      <c r="C12" s="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2</v>
      </c>
      <c r="L12" s="3">
        <v>2</v>
      </c>
      <c r="M12">
        <f t="shared" si="0"/>
        <v>12</v>
      </c>
      <c r="N12" s="1"/>
    </row>
    <row r="13" spans="1:14" x14ac:dyDescent="0.3">
      <c r="A13" s="30">
        <v>12</v>
      </c>
      <c r="B13" s="1"/>
      <c r="C13" s="2">
        <v>2</v>
      </c>
      <c r="D13">
        <v>1</v>
      </c>
      <c r="E13">
        <v>2</v>
      </c>
      <c r="F13">
        <v>1</v>
      </c>
      <c r="G13">
        <v>2</v>
      </c>
      <c r="H13">
        <v>2</v>
      </c>
      <c r="I13">
        <v>2</v>
      </c>
      <c r="J13">
        <v>1</v>
      </c>
      <c r="K13">
        <v>1</v>
      </c>
      <c r="L13" s="3">
        <v>1</v>
      </c>
      <c r="M13">
        <f t="shared" si="0"/>
        <v>15</v>
      </c>
      <c r="N13" s="1"/>
    </row>
    <row r="14" spans="1:14" x14ac:dyDescent="0.3">
      <c r="A14" s="30">
        <v>14</v>
      </c>
      <c r="B14" s="1"/>
      <c r="C14" s="2">
        <v>2</v>
      </c>
      <c r="D14">
        <v>2</v>
      </c>
      <c r="E14">
        <v>1</v>
      </c>
      <c r="F14">
        <v>2</v>
      </c>
      <c r="G14">
        <v>1</v>
      </c>
      <c r="H14">
        <v>1</v>
      </c>
      <c r="I14">
        <v>2</v>
      </c>
      <c r="J14">
        <v>1</v>
      </c>
      <c r="K14">
        <v>1</v>
      </c>
      <c r="L14" s="3">
        <v>1</v>
      </c>
      <c r="M14">
        <f t="shared" si="0"/>
        <v>14</v>
      </c>
      <c r="N14" s="1"/>
    </row>
    <row r="15" spans="1:14" x14ac:dyDescent="0.3">
      <c r="A15" s="30">
        <v>15</v>
      </c>
      <c r="B15" s="1"/>
      <c r="C15" s="2">
        <v>1</v>
      </c>
      <c r="D15">
        <v>2</v>
      </c>
      <c r="E15">
        <v>1</v>
      </c>
      <c r="F15">
        <v>2</v>
      </c>
      <c r="G15">
        <v>1</v>
      </c>
      <c r="H15">
        <v>2</v>
      </c>
      <c r="I15">
        <v>1</v>
      </c>
      <c r="J15">
        <v>1</v>
      </c>
      <c r="K15">
        <v>1</v>
      </c>
      <c r="L15" s="3">
        <v>1</v>
      </c>
      <c r="M15">
        <f t="shared" si="0"/>
        <v>13</v>
      </c>
      <c r="N15" s="1"/>
    </row>
    <row r="16" spans="1:14" x14ac:dyDescent="0.3">
      <c r="A16" s="30">
        <v>17</v>
      </c>
      <c r="B16" s="1"/>
      <c r="C16" s="2">
        <v>1</v>
      </c>
      <c r="D16">
        <v>2</v>
      </c>
      <c r="E16">
        <v>1</v>
      </c>
      <c r="F16">
        <v>1</v>
      </c>
      <c r="G16">
        <v>1</v>
      </c>
      <c r="H16">
        <v>2</v>
      </c>
      <c r="I16">
        <v>1</v>
      </c>
      <c r="J16">
        <v>1</v>
      </c>
      <c r="K16">
        <v>2</v>
      </c>
      <c r="L16" s="3">
        <v>2</v>
      </c>
      <c r="M16">
        <f t="shared" si="0"/>
        <v>14</v>
      </c>
      <c r="N16" s="1"/>
    </row>
    <row r="17" spans="1:14" x14ac:dyDescent="0.3">
      <c r="A17" s="30">
        <v>18</v>
      </c>
      <c r="B17" s="1"/>
      <c r="C17" s="2">
        <v>1</v>
      </c>
      <c r="D17">
        <v>1</v>
      </c>
      <c r="E17">
        <v>2</v>
      </c>
      <c r="F17">
        <v>1</v>
      </c>
      <c r="G17">
        <v>2</v>
      </c>
      <c r="H17">
        <v>1</v>
      </c>
      <c r="I17">
        <v>1</v>
      </c>
      <c r="J17">
        <v>1</v>
      </c>
      <c r="K17">
        <v>2</v>
      </c>
      <c r="L17" s="3">
        <v>1</v>
      </c>
      <c r="M17">
        <f t="shared" si="0"/>
        <v>13</v>
      </c>
      <c r="N17" s="1"/>
    </row>
    <row r="18" spans="1:14" x14ac:dyDescent="0.3">
      <c r="A18" s="30">
        <v>19</v>
      </c>
      <c r="B18" s="1"/>
      <c r="C18" s="2">
        <v>1</v>
      </c>
      <c r="D18">
        <v>2</v>
      </c>
      <c r="E18">
        <v>1</v>
      </c>
      <c r="F18">
        <v>2</v>
      </c>
      <c r="G18">
        <v>1</v>
      </c>
      <c r="H18">
        <v>2</v>
      </c>
      <c r="I18">
        <v>2</v>
      </c>
      <c r="J18">
        <v>1</v>
      </c>
      <c r="K18">
        <v>1</v>
      </c>
      <c r="L18" s="3">
        <v>2</v>
      </c>
      <c r="M18">
        <f t="shared" si="0"/>
        <v>15</v>
      </c>
      <c r="N18" s="1"/>
    </row>
    <row r="19" spans="1:14" x14ac:dyDescent="0.3">
      <c r="A19" s="30">
        <v>20</v>
      </c>
      <c r="B19" s="1"/>
      <c r="C19" s="2">
        <v>1</v>
      </c>
      <c r="D19">
        <v>1</v>
      </c>
      <c r="E19">
        <v>1</v>
      </c>
      <c r="F19">
        <v>1</v>
      </c>
      <c r="G19">
        <v>2</v>
      </c>
      <c r="H19">
        <v>2</v>
      </c>
      <c r="I19">
        <v>1</v>
      </c>
      <c r="J19">
        <v>1</v>
      </c>
      <c r="K19">
        <v>1</v>
      </c>
      <c r="L19" s="3">
        <v>1</v>
      </c>
      <c r="M19">
        <f t="shared" si="0"/>
        <v>12</v>
      </c>
      <c r="N19" s="1"/>
    </row>
    <row r="20" spans="1:14" x14ac:dyDescent="0.3">
      <c r="A20" s="30">
        <v>21</v>
      </c>
      <c r="B20" s="1"/>
      <c r="C20" s="2">
        <v>1</v>
      </c>
      <c r="D20">
        <v>1</v>
      </c>
      <c r="E20">
        <v>1</v>
      </c>
      <c r="F20">
        <v>1</v>
      </c>
      <c r="G20">
        <v>2</v>
      </c>
      <c r="H20">
        <v>2</v>
      </c>
      <c r="I20">
        <v>1</v>
      </c>
      <c r="J20">
        <v>1</v>
      </c>
      <c r="K20">
        <v>1</v>
      </c>
      <c r="L20" s="3">
        <v>2</v>
      </c>
      <c r="M20">
        <f t="shared" si="0"/>
        <v>13</v>
      </c>
      <c r="N20" s="1"/>
    </row>
    <row r="21" spans="1:14" x14ac:dyDescent="0.3">
      <c r="A21" s="30">
        <v>22</v>
      </c>
      <c r="B21" s="1"/>
      <c r="C21" s="2">
        <v>1</v>
      </c>
      <c r="D21">
        <v>1</v>
      </c>
      <c r="E21">
        <v>2</v>
      </c>
      <c r="F21">
        <v>1</v>
      </c>
      <c r="G21">
        <v>1</v>
      </c>
      <c r="H21">
        <v>2</v>
      </c>
      <c r="I21">
        <v>1</v>
      </c>
      <c r="J21">
        <v>2</v>
      </c>
      <c r="K21">
        <v>1</v>
      </c>
      <c r="L21" s="3">
        <v>2</v>
      </c>
      <c r="M21">
        <f t="shared" si="0"/>
        <v>14</v>
      </c>
      <c r="N21" s="1"/>
    </row>
    <row r="22" spans="1:14" x14ac:dyDescent="0.3">
      <c r="A22" s="30">
        <v>23</v>
      </c>
      <c r="B22" s="1"/>
      <c r="C22" s="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 s="3">
        <v>1</v>
      </c>
      <c r="M22">
        <f t="shared" si="0"/>
        <v>11</v>
      </c>
      <c r="N22" s="1"/>
    </row>
    <row r="23" spans="1:14" x14ac:dyDescent="0.3">
      <c r="A23" s="30">
        <v>24</v>
      </c>
      <c r="B23" s="1"/>
      <c r="C23" s="2">
        <v>1</v>
      </c>
      <c r="D23">
        <v>2</v>
      </c>
      <c r="E23">
        <v>1</v>
      </c>
      <c r="F23">
        <v>2</v>
      </c>
      <c r="G23">
        <v>1</v>
      </c>
      <c r="H23">
        <v>1</v>
      </c>
      <c r="I23">
        <v>2</v>
      </c>
      <c r="J23">
        <v>2</v>
      </c>
      <c r="K23">
        <v>1</v>
      </c>
      <c r="L23" s="3">
        <v>1</v>
      </c>
      <c r="M23">
        <f t="shared" si="0"/>
        <v>14</v>
      </c>
      <c r="N23" s="1"/>
    </row>
    <row r="24" spans="1:14" x14ac:dyDescent="0.3">
      <c r="A24" s="30">
        <v>25</v>
      </c>
      <c r="B24" s="1"/>
      <c r="C24" s="2">
        <v>1</v>
      </c>
      <c r="D24">
        <v>1</v>
      </c>
      <c r="E24">
        <v>1</v>
      </c>
      <c r="F24">
        <v>1</v>
      </c>
      <c r="G24">
        <v>2</v>
      </c>
      <c r="H24">
        <v>1</v>
      </c>
      <c r="I24">
        <v>1</v>
      </c>
      <c r="J24">
        <v>2</v>
      </c>
      <c r="K24">
        <v>1</v>
      </c>
      <c r="L24" s="3">
        <v>2</v>
      </c>
      <c r="M24">
        <f t="shared" si="0"/>
        <v>13</v>
      </c>
      <c r="N24" s="1"/>
    </row>
    <row r="25" spans="1:14" x14ac:dyDescent="0.3">
      <c r="A25" s="30">
        <v>26</v>
      </c>
      <c r="B25" s="1"/>
      <c r="C25" s="2">
        <v>1</v>
      </c>
      <c r="D25">
        <v>2</v>
      </c>
      <c r="E25">
        <v>1</v>
      </c>
      <c r="F25">
        <v>2</v>
      </c>
      <c r="G25">
        <v>1</v>
      </c>
      <c r="H25">
        <v>2</v>
      </c>
      <c r="I25">
        <v>2</v>
      </c>
      <c r="J25">
        <v>2</v>
      </c>
      <c r="K25">
        <v>1</v>
      </c>
      <c r="L25" s="3">
        <v>1</v>
      </c>
      <c r="M25">
        <f t="shared" si="0"/>
        <v>15</v>
      </c>
      <c r="N25" s="1"/>
    </row>
    <row r="26" spans="1:14" x14ac:dyDescent="0.3">
      <c r="A26" s="30">
        <v>27</v>
      </c>
      <c r="B26" s="1"/>
      <c r="C26" s="2">
        <v>1</v>
      </c>
      <c r="D26">
        <v>1</v>
      </c>
      <c r="E26">
        <v>1</v>
      </c>
      <c r="F26">
        <v>1</v>
      </c>
      <c r="G26">
        <v>2</v>
      </c>
      <c r="H26">
        <v>1</v>
      </c>
      <c r="I26">
        <v>1</v>
      </c>
      <c r="J26">
        <v>1</v>
      </c>
      <c r="K26">
        <v>1</v>
      </c>
      <c r="L26" s="3">
        <v>2</v>
      </c>
      <c r="M26">
        <f t="shared" si="0"/>
        <v>12</v>
      </c>
      <c r="N26" s="1"/>
    </row>
    <row r="27" spans="1:14" x14ac:dyDescent="0.3">
      <c r="A27" s="30">
        <v>28</v>
      </c>
      <c r="B27" s="1"/>
      <c r="C27" s="2">
        <v>1</v>
      </c>
      <c r="D27">
        <v>1</v>
      </c>
      <c r="E27">
        <v>2</v>
      </c>
      <c r="F27">
        <v>1</v>
      </c>
      <c r="G27">
        <v>2</v>
      </c>
      <c r="H27">
        <v>2</v>
      </c>
      <c r="I27">
        <v>1</v>
      </c>
      <c r="J27">
        <v>1</v>
      </c>
      <c r="K27">
        <v>1</v>
      </c>
      <c r="L27" s="3">
        <v>2</v>
      </c>
      <c r="M27">
        <f t="shared" si="0"/>
        <v>14</v>
      </c>
      <c r="N27" s="1"/>
    </row>
    <row r="28" spans="1:14" x14ac:dyDescent="0.3">
      <c r="A28" s="30">
        <v>29</v>
      </c>
      <c r="B28" s="1"/>
      <c r="C28" s="2">
        <v>2</v>
      </c>
      <c r="D28">
        <v>2</v>
      </c>
      <c r="E28">
        <v>1</v>
      </c>
      <c r="F28">
        <v>2</v>
      </c>
      <c r="G28">
        <v>1</v>
      </c>
      <c r="H28">
        <v>2</v>
      </c>
      <c r="I28">
        <v>2</v>
      </c>
      <c r="J28">
        <v>2</v>
      </c>
      <c r="K28">
        <v>2</v>
      </c>
      <c r="L28" s="3">
        <v>1</v>
      </c>
      <c r="M28">
        <f t="shared" si="0"/>
        <v>17</v>
      </c>
      <c r="N28" s="1"/>
    </row>
    <row r="29" spans="1:14" x14ac:dyDescent="0.3">
      <c r="A29" s="30">
        <v>30</v>
      </c>
      <c r="B29" s="1"/>
      <c r="C29" s="2">
        <v>1</v>
      </c>
      <c r="D29">
        <v>1</v>
      </c>
      <c r="E29">
        <v>2</v>
      </c>
      <c r="F29">
        <v>1</v>
      </c>
      <c r="G29">
        <v>2</v>
      </c>
      <c r="H29">
        <v>2</v>
      </c>
      <c r="I29">
        <v>1</v>
      </c>
      <c r="J29">
        <v>1</v>
      </c>
      <c r="K29">
        <v>2</v>
      </c>
      <c r="L29" s="3">
        <v>2</v>
      </c>
      <c r="M29">
        <f t="shared" si="0"/>
        <v>15</v>
      </c>
      <c r="N29" s="1"/>
    </row>
    <row r="30" spans="1:14" x14ac:dyDescent="0.3">
      <c r="A30" s="30">
        <v>31</v>
      </c>
      <c r="B30" s="1"/>
      <c r="C30" s="2">
        <v>1</v>
      </c>
      <c r="D30">
        <v>2</v>
      </c>
      <c r="E30">
        <v>1</v>
      </c>
      <c r="F30">
        <v>1</v>
      </c>
      <c r="G30">
        <v>1</v>
      </c>
      <c r="H30">
        <v>2</v>
      </c>
      <c r="I30">
        <v>2</v>
      </c>
      <c r="J30">
        <v>1</v>
      </c>
      <c r="K30">
        <v>1</v>
      </c>
      <c r="L30" s="3">
        <v>1</v>
      </c>
      <c r="M30">
        <f t="shared" si="0"/>
        <v>13</v>
      </c>
      <c r="N30" s="1"/>
    </row>
    <row r="31" spans="1:14" x14ac:dyDescent="0.3">
      <c r="A31" s="30">
        <v>32</v>
      </c>
      <c r="B31" s="1"/>
      <c r="C31" s="2">
        <v>1</v>
      </c>
      <c r="D31">
        <v>1</v>
      </c>
      <c r="E31">
        <v>1</v>
      </c>
      <c r="F31">
        <v>1</v>
      </c>
      <c r="G31">
        <v>2</v>
      </c>
      <c r="H31">
        <v>2</v>
      </c>
      <c r="I31">
        <v>1</v>
      </c>
      <c r="J31">
        <v>2</v>
      </c>
      <c r="K31">
        <v>1</v>
      </c>
      <c r="L31" s="3">
        <v>1</v>
      </c>
      <c r="M31">
        <f t="shared" si="0"/>
        <v>13</v>
      </c>
      <c r="N31" s="1"/>
    </row>
    <row r="32" spans="1:14" x14ac:dyDescent="0.3">
      <c r="A32" s="30">
        <v>33</v>
      </c>
      <c r="B32" s="1"/>
      <c r="C32" s="2">
        <v>1</v>
      </c>
      <c r="D32">
        <v>2</v>
      </c>
      <c r="E32">
        <v>1</v>
      </c>
      <c r="F32">
        <v>1</v>
      </c>
      <c r="G32">
        <v>2</v>
      </c>
      <c r="H32">
        <v>2</v>
      </c>
      <c r="I32">
        <v>1</v>
      </c>
      <c r="J32">
        <v>1</v>
      </c>
      <c r="K32">
        <v>1</v>
      </c>
      <c r="L32" s="3">
        <v>2</v>
      </c>
      <c r="M32">
        <f t="shared" si="0"/>
        <v>14</v>
      </c>
      <c r="N32" s="1"/>
    </row>
    <row r="33" spans="1:14" x14ac:dyDescent="0.3">
      <c r="A33" s="30">
        <v>34</v>
      </c>
      <c r="B33" s="1"/>
      <c r="C33" s="2">
        <v>2</v>
      </c>
      <c r="D33">
        <v>2</v>
      </c>
      <c r="E33">
        <v>1</v>
      </c>
      <c r="F33">
        <v>2</v>
      </c>
      <c r="G33">
        <v>1</v>
      </c>
      <c r="H33">
        <v>2</v>
      </c>
      <c r="I33">
        <v>1</v>
      </c>
      <c r="J33">
        <v>1</v>
      </c>
      <c r="K33">
        <v>1</v>
      </c>
      <c r="L33" s="3">
        <v>1</v>
      </c>
      <c r="M33">
        <f t="shared" si="0"/>
        <v>14</v>
      </c>
      <c r="N33" s="1"/>
    </row>
    <row r="34" spans="1:14" x14ac:dyDescent="0.3">
      <c r="A34" s="30">
        <v>35</v>
      </c>
      <c r="B34" s="1"/>
      <c r="C34" s="2">
        <v>1</v>
      </c>
      <c r="D34">
        <v>2</v>
      </c>
      <c r="E34">
        <v>1</v>
      </c>
      <c r="F34">
        <v>1</v>
      </c>
      <c r="G34">
        <v>2</v>
      </c>
      <c r="H34">
        <v>2</v>
      </c>
      <c r="I34">
        <v>1</v>
      </c>
      <c r="J34">
        <v>1</v>
      </c>
      <c r="K34">
        <v>1</v>
      </c>
      <c r="L34" s="3">
        <v>2</v>
      </c>
      <c r="M34">
        <f t="shared" si="0"/>
        <v>14</v>
      </c>
      <c r="N34" s="1"/>
    </row>
    <row r="35" spans="1:14" x14ac:dyDescent="0.3">
      <c r="A35" s="30">
        <v>36</v>
      </c>
      <c r="B35" s="1"/>
      <c r="C35" s="2">
        <v>1</v>
      </c>
      <c r="D35">
        <v>1</v>
      </c>
      <c r="E35">
        <v>2</v>
      </c>
      <c r="F35">
        <v>2</v>
      </c>
      <c r="G35">
        <v>1</v>
      </c>
      <c r="H35">
        <v>2</v>
      </c>
      <c r="I35">
        <v>1</v>
      </c>
      <c r="J35">
        <v>1</v>
      </c>
      <c r="K35">
        <v>1</v>
      </c>
      <c r="L35" s="3">
        <v>2</v>
      </c>
      <c r="M35">
        <f t="shared" si="0"/>
        <v>14</v>
      </c>
      <c r="N35" s="1"/>
    </row>
    <row r="36" spans="1:14" x14ac:dyDescent="0.3">
      <c r="A36" s="30">
        <v>37</v>
      </c>
      <c r="B36" s="1"/>
      <c r="C36" s="2">
        <v>2</v>
      </c>
      <c r="D36">
        <v>1</v>
      </c>
      <c r="E36">
        <v>1</v>
      </c>
      <c r="F36">
        <v>1</v>
      </c>
      <c r="G36">
        <v>2</v>
      </c>
      <c r="H36">
        <v>2</v>
      </c>
      <c r="I36">
        <v>1</v>
      </c>
      <c r="J36">
        <v>1</v>
      </c>
      <c r="K36">
        <v>1</v>
      </c>
      <c r="L36" s="3">
        <v>1</v>
      </c>
      <c r="M36">
        <f t="shared" si="0"/>
        <v>13</v>
      </c>
      <c r="N36" s="1"/>
    </row>
    <row r="37" spans="1:14" x14ac:dyDescent="0.3">
      <c r="A37" s="30">
        <v>38</v>
      </c>
      <c r="B37" s="1"/>
      <c r="C37" s="2">
        <v>1</v>
      </c>
      <c r="D37">
        <v>1</v>
      </c>
      <c r="E37">
        <v>1</v>
      </c>
      <c r="F37">
        <v>1</v>
      </c>
      <c r="G37">
        <v>2</v>
      </c>
      <c r="H37">
        <v>1</v>
      </c>
      <c r="I37">
        <v>1</v>
      </c>
      <c r="J37">
        <v>1</v>
      </c>
      <c r="K37">
        <v>2</v>
      </c>
      <c r="L37" s="3">
        <v>2</v>
      </c>
      <c r="M37">
        <f t="shared" si="0"/>
        <v>13</v>
      </c>
      <c r="N37" s="1"/>
    </row>
    <row r="38" spans="1:14" x14ac:dyDescent="0.3">
      <c r="A38" s="30">
        <v>39</v>
      </c>
      <c r="B38" s="1"/>
      <c r="C38" s="2">
        <v>2</v>
      </c>
      <c r="D38">
        <v>1</v>
      </c>
      <c r="E38">
        <v>2</v>
      </c>
      <c r="F38">
        <v>1</v>
      </c>
      <c r="G38">
        <v>2</v>
      </c>
      <c r="H38">
        <v>1</v>
      </c>
      <c r="I38">
        <v>1</v>
      </c>
      <c r="J38">
        <v>2</v>
      </c>
      <c r="K38">
        <v>2</v>
      </c>
      <c r="L38" s="3">
        <v>2</v>
      </c>
      <c r="M38">
        <f t="shared" si="0"/>
        <v>16</v>
      </c>
      <c r="N38" s="1"/>
    </row>
    <row r="39" spans="1:14" x14ac:dyDescent="0.3">
      <c r="A39" s="30">
        <v>40</v>
      </c>
      <c r="B39" s="1"/>
      <c r="C39" s="2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 s="3">
        <v>1</v>
      </c>
      <c r="M39">
        <f t="shared" si="0"/>
        <v>10</v>
      </c>
      <c r="N39" s="1"/>
    </row>
    <row r="40" spans="1:14" x14ac:dyDescent="0.3">
      <c r="A40" s="30">
        <v>41</v>
      </c>
      <c r="B40" s="1"/>
      <c r="C40" s="2">
        <v>1</v>
      </c>
      <c r="D40">
        <v>2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1</v>
      </c>
      <c r="L40" s="3">
        <v>1</v>
      </c>
      <c r="M40">
        <f t="shared" si="0"/>
        <v>12</v>
      </c>
      <c r="N40" s="1"/>
    </row>
    <row r="41" spans="1:14" x14ac:dyDescent="0.3">
      <c r="A41" s="30">
        <v>42</v>
      </c>
      <c r="B41" s="1"/>
      <c r="C41" s="2">
        <v>1</v>
      </c>
      <c r="D41">
        <v>1</v>
      </c>
      <c r="E41">
        <v>1</v>
      </c>
      <c r="F41">
        <v>1</v>
      </c>
      <c r="G41">
        <v>2</v>
      </c>
      <c r="H41">
        <v>2</v>
      </c>
      <c r="I41">
        <v>1</v>
      </c>
      <c r="J41">
        <v>1</v>
      </c>
      <c r="K41">
        <v>2</v>
      </c>
      <c r="L41" s="3">
        <v>2</v>
      </c>
      <c r="M41">
        <f t="shared" si="0"/>
        <v>14</v>
      </c>
      <c r="N41" s="1"/>
    </row>
    <row r="42" spans="1:14" x14ac:dyDescent="0.3">
      <c r="A42" s="30">
        <v>43</v>
      </c>
      <c r="B42" s="1"/>
      <c r="C42" s="2">
        <v>1</v>
      </c>
      <c r="D42">
        <v>2</v>
      </c>
      <c r="E42">
        <v>1</v>
      </c>
      <c r="F42">
        <v>2</v>
      </c>
      <c r="G42">
        <v>2</v>
      </c>
      <c r="H42">
        <v>1</v>
      </c>
      <c r="I42">
        <v>1</v>
      </c>
      <c r="J42">
        <v>1</v>
      </c>
      <c r="K42">
        <v>2</v>
      </c>
      <c r="L42" s="3">
        <v>2</v>
      </c>
      <c r="M42">
        <f t="shared" si="0"/>
        <v>15</v>
      </c>
      <c r="N42" s="1"/>
    </row>
    <row r="43" spans="1:14" x14ac:dyDescent="0.3">
      <c r="A43" s="30">
        <v>44</v>
      </c>
      <c r="B43" s="1"/>
      <c r="C43" s="2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2</v>
      </c>
      <c r="L43" s="3">
        <v>2</v>
      </c>
      <c r="M43">
        <f t="shared" si="0"/>
        <v>12</v>
      </c>
      <c r="N43" s="1"/>
    </row>
    <row r="44" spans="1:14" x14ac:dyDescent="0.3">
      <c r="A44" s="30">
        <v>45</v>
      </c>
      <c r="B44" s="1"/>
      <c r="C44" s="2">
        <v>2</v>
      </c>
      <c r="D44">
        <v>2</v>
      </c>
      <c r="E44">
        <v>1</v>
      </c>
      <c r="F44">
        <v>2</v>
      </c>
      <c r="G44">
        <v>1</v>
      </c>
      <c r="H44">
        <v>2</v>
      </c>
      <c r="I44">
        <v>2</v>
      </c>
      <c r="J44">
        <v>2</v>
      </c>
      <c r="K44">
        <v>2</v>
      </c>
      <c r="L44" s="3">
        <v>2</v>
      </c>
      <c r="M44">
        <f t="shared" si="0"/>
        <v>18</v>
      </c>
      <c r="N44" s="1"/>
    </row>
    <row r="45" spans="1:14" x14ac:dyDescent="0.3">
      <c r="A45" s="30">
        <v>46</v>
      </c>
      <c r="B45" s="1"/>
      <c r="C45" s="2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2</v>
      </c>
      <c r="J45">
        <v>1</v>
      </c>
      <c r="K45">
        <v>1</v>
      </c>
      <c r="L45" s="3">
        <v>1</v>
      </c>
      <c r="M45">
        <f t="shared" si="0"/>
        <v>11</v>
      </c>
      <c r="N45" s="1"/>
    </row>
    <row r="46" spans="1:14" x14ac:dyDescent="0.3">
      <c r="A46" s="30">
        <v>47</v>
      </c>
      <c r="B46" s="1"/>
      <c r="C46" s="2">
        <v>1</v>
      </c>
      <c r="D46">
        <v>2</v>
      </c>
      <c r="E46">
        <v>2</v>
      </c>
      <c r="F46">
        <v>1</v>
      </c>
      <c r="G46">
        <v>1</v>
      </c>
      <c r="H46">
        <v>1</v>
      </c>
      <c r="I46">
        <v>1</v>
      </c>
      <c r="J46">
        <v>1</v>
      </c>
      <c r="K46">
        <v>2</v>
      </c>
      <c r="L46" s="3">
        <v>1</v>
      </c>
      <c r="M46">
        <f t="shared" si="0"/>
        <v>13</v>
      </c>
      <c r="N46" s="1"/>
    </row>
    <row r="47" spans="1:14" x14ac:dyDescent="0.3">
      <c r="A47" s="30">
        <v>48</v>
      </c>
      <c r="B47" s="1"/>
      <c r="C47" s="2">
        <v>1</v>
      </c>
      <c r="D47">
        <v>1</v>
      </c>
      <c r="E47">
        <v>1</v>
      </c>
      <c r="F47">
        <v>1</v>
      </c>
      <c r="G47">
        <v>2</v>
      </c>
      <c r="H47">
        <v>1</v>
      </c>
      <c r="I47">
        <v>1</v>
      </c>
      <c r="J47">
        <v>1</v>
      </c>
      <c r="K47">
        <v>1</v>
      </c>
      <c r="L47" s="3">
        <v>1</v>
      </c>
      <c r="M47">
        <f t="shared" si="0"/>
        <v>11</v>
      </c>
      <c r="N47" s="1"/>
    </row>
    <row r="48" spans="1:14" x14ac:dyDescent="0.3">
      <c r="A48" s="30">
        <v>49</v>
      </c>
      <c r="B48" s="1"/>
      <c r="C48" s="2">
        <v>1</v>
      </c>
      <c r="D48">
        <v>1</v>
      </c>
      <c r="E48">
        <v>1</v>
      </c>
      <c r="F48">
        <v>1</v>
      </c>
      <c r="G48">
        <v>1</v>
      </c>
      <c r="H48">
        <v>2</v>
      </c>
      <c r="I48">
        <v>1</v>
      </c>
      <c r="J48">
        <v>1</v>
      </c>
      <c r="K48">
        <v>1</v>
      </c>
      <c r="L48" s="3">
        <v>2</v>
      </c>
      <c r="M48">
        <f t="shared" si="0"/>
        <v>12</v>
      </c>
      <c r="N48" s="1"/>
    </row>
    <row r="49" spans="1:14" x14ac:dyDescent="0.3">
      <c r="A49" s="30">
        <v>50</v>
      </c>
      <c r="B49" s="1"/>
      <c r="C49" s="2">
        <v>1</v>
      </c>
      <c r="D49">
        <v>2</v>
      </c>
      <c r="E49">
        <v>1</v>
      </c>
      <c r="F49">
        <v>2</v>
      </c>
      <c r="G49">
        <v>1</v>
      </c>
      <c r="H49">
        <v>1</v>
      </c>
      <c r="I49">
        <v>2</v>
      </c>
      <c r="J49">
        <v>1</v>
      </c>
      <c r="K49">
        <v>1</v>
      </c>
      <c r="L49" s="3">
        <v>1</v>
      </c>
      <c r="M49">
        <f t="shared" si="0"/>
        <v>13</v>
      </c>
      <c r="N49" s="1"/>
    </row>
    <row r="50" spans="1:14" x14ac:dyDescent="0.3">
      <c r="A50" s="30">
        <v>51</v>
      </c>
      <c r="B50" s="1"/>
      <c r="C50" s="2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2</v>
      </c>
      <c r="K50">
        <v>1</v>
      </c>
      <c r="L50" s="3">
        <v>1</v>
      </c>
      <c r="M50">
        <f t="shared" si="0"/>
        <v>11</v>
      </c>
      <c r="N50" s="1"/>
    </row>
    <row r="51" spans="1:14" x14ac:dyDescent="0.3">
      <c r="A51" s="30">
        <v>52</v>
      </c>
      <c r="B51" s="1"/>
      <c r="C51" s="2">
        <v>1</v>
      </c>
      <c r="D51">
        <v>2</v>
      </c>
      <c r="E51">
        <v>1</v>
      </c>
      <c r="F51">
        <v>2</v>
      </c>
      <c r="G51">
        <v>1</v>
      </c>
      <c r="H51">
        <v>1</v>
      </c>
      <c r="I51">
        <v>2</v>
      </c>
      <c r="J51">
        <v>2</v>
      </c>
      <c r="K51">
        <v>2</v>
      </c>
      <c r="L51" s="3">
        <v>1</v>
      </c>
      <c r="M51">
        <f t="shared" si="0"/>
        <v>15</v>
      </c>
      <c r="N51" s="1"/>
    </row>
    <row r="52" spans="1:14" x14ac:dyDescent="0.3">
      <c r="A52" s="30">
        <v>53</v>
      </c>
      <c r="B52" s="1"/>
      <c r="C52" s="2">
        <v>1</v>
      </c>
      <c r="D52">
        <v>1</v>
      </c>
      <c r="E52">
        <v>2</v>
      </c>
      <c r="F52">
        <v>1</v>
      </c>
      <c r="G52">
        <v>1</v>
      </c>
      <c r="H52">
        <v>2</v>
      </c>
      <c r="I52">
        <v>1</v>
      </c>
      <c r="J52">
        <v>1</v>
      </c>
      <c r="K52">
        <v>1</v>
      </c>
      <c r="L52" s="3">
        <v>2</v>
      </c>
      <c r="M52">
        <f t="shared" si="0"/>
        <v>13</v>
      </c>
      <c r="N52" s="1"/>
    </row>
    <row r="53" spans="1:14" x14ac:dyDescent="0.3">
      <c r="A53" s="30">
        <v>54</v>
      </c>
      <c r="B53" s="1"/>
      <c r="C53" s="2">
        <v>2</v>
      </c>
      <c r="D53">
        <v>2</v>
      </c>
      <c r="E53">
        <v>1</v>
      </c>
      <c r="F53">
        <v>1</v>
      </c>
      <c r="G53">
        <v>1</v>
      </c>
      <c r="H53">
        <v>2</v>
      </c>
      <c r="I53">
        <v>2</v>
      </c>
      <c r="J53">
        <v>2</v>
      </c>
      <c r="K53">
        <v>2</v>
      </c>
      <c r="L53" s="3">
        <v>2</v>
      </c>
      <c r="M53">
        <f t="shared" si="0"/>
        <v>17</v>
      </c>
      <c r="N53" s="1"/>
    </row>
    <row r="54" spans="1:14" x14ac:dyDescent="0.3">
      <c r="A54" s="30">
        <v>55</v>
      </c>
      <c r="B54" s="1"/>
      <c r="C54" s="2">
        <v>1</v>
      </c>
      <c r="D54">
        <v>1</v>
      </c>
      <c r="E54">
        <v>2</v>
      </c>
      <c r="F54">
        <v>1</v>
      </c>
      <c r="G54">
        <v>2</v>
      </c>
      <c r="H54">
        <v>2</v>
      </c>
      <c r="I54">
        <v>1</v>
      </c>
      <c r="J54">
        <v>1</v>
      </c>
      <c r="K54">
        <v>1</v>
      </c>
      <c r="L54" s="3">
        <v>1</v>
      </c>
      <c r="M54">
        <f t="shared" si="0"/>
        <v>13</v>
      </c>
      <c r="N54" s="1"/>
    </row>
    <row r="55" spans="1:14" x14ac:dyDescent="0.3">
      <c r="A55" s="30">
        <v>56</v>
      </c>
      <c r="B55" s="1"/>
      <c r="C55" s="2">
        <v>1</v>
      </c>
      <c r="D55">
        <v>2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 s="3">
        <v>2</v>
      </c>
      <c r="M55">
        <f t="shared" si="0"/>
        <v>12</v>
      </c>
      <c r="N55" s="1"/>
    </row>
    <row r="56" spans="1:14" x14ac:dyDescent="0.3">
      <c r="A56" s="30">
        <v>57</v>
      </c>
      <c r="B56" s="1"/>
      <c r="C56" s="2">
        <v>1</v>
      </c>
      <c r="D56">
        <v>2</v>
      </c>
      <c r="E56">
        <v>1</v>
      </c>
      <c r="F56">
        <v>1</v>
      </c>
      <c r="G56">
        <v>1</v>
      </c>
      <c r="H56">
        <v>2</v>
      </c>
      <c r="I56">
        <v>1</v>
      </c>
      <c r="J56">
        <v>1</v>
      </c>
      <c r="K56">
        <v>2</v>
      </c>
      <c r="L56" s="3">
        <v>2</v>
      </c>
      <c r="M56">
        <f t="shared" si="0"/>
        <v>14</v>
      </c>
      <c r="N56" s="1"/>
    </row>
    <row r="57" spans="1:14" x14ac:dyDescent="0.3">
      <c r="A57" s="30">
        <v>58</v>
      </c>
      <c r="B57" s="1"/>
      <c r="C57" s="2">
        <v>2</v>
      </c>
      <c r="D57">
        <v>2</v>
      </c>
      <c r="E57">
        <v>1</v>
      </c>
      <c r="F57">
        <v>2</v>
      </c>
      <c r="G57">
        <v>1</v>
      </c>
      <c r="H57">
        <v>2</v>
      </c>
      <c r="I57">
        <v>1</v>
      </c>
      <c r="J57">
        <v>1</v>
      </c>
      <c r="K57">
        <v>1</v>
      </c>
      <c r="L57" s="3">
        <v>2</v>
      </c>
      <c r="M57">
        <f t="shared" si="0"/>
        <v>15</v>
      </c>
      <c r="N57" s="1"/>
    </row>
    <row r="58" spans="1:14" x14ac:dyDescent="0.3">
      <c r="A58" s="30">
        <v>60</v>
      </c>
      <c r="B58" s="1"/>
      <c r="C58" s="2">
        <v>1</v>
      </c>
      <c r="D58">
        <v>1</v>
      </c>
      <c r="E58">
        <v>1</v>
      </c>
      <c r="F58">
        <v>2</v>
      </c>
      <c r="G58">
        <v>2</v>
      </c>
      <c r="H58">
        <v>2</v>
      </c>
      <c r="I58">
        <v>2</v>
      </c>
      <c r="J58">
        <v>1</v>
      </c>
      <c r="K58">
        <v>2</v>
      </c>
      <c r="L58" s="3">
        <v>2</v>
      </c>
      <c r="M58">
        <f t="shared" si="0"/>
        <v>16</v>
      </c>
      <c r="N58" s="1"/>
    </row>
    <row r="59" spans="1:14" x14ac:dyDescent="0.3">
      <c r="A59" s="30">
        <v>62</v>
      </c>
      <c r="B59" s="1"/>
      <c r="C59" s="2">
        <v>1</v>
      </c>
      <c r="D59">
        <v>1</v>
      </c>
      <c r="E59">
        <v>1</v>
      </c>
      <c r="F59">
        <v>2</v>
      </c>
      <c r="G59">
        <v>1</v>
      </c>
      <c r="H59">
        <v>2</v>
      </c>
      <c r="I59">
        <v>2</v>
      </c>
      <c r="J59">
        <v>1</v>
      </c>
      <c r="K59">
        <v>1</v>
      </c>
      <c r="L59" s="3">
        <v>2</v>
      </c>
      <c r="M59">
        <f t="shared" si="0"/>
        <v>14</v>
      </c>
      <c r="N59" s="1"/>
    </row>
    <row r="60" spans="1:14" x14ac:dyDescent="0.3">
      <c r="A60" s="30">
        <v>63</v>
      </c>
      <c r="B60" s="1"/>
      <c r="C60" s="2">
        <v>1</v>
      </c>
      <c r="D60">
        <v>1</v>
      </c>
      <c r="E60">
        <v>1</v>
      </c>
      <c r="F60">
        <v>2</v>
      </c>
      <c r="G60">
        <v>1</v>
      </c>
      <c r="H60">
        <v>2</v>
      </c>
      <c r="I60">
        <v>2</v>
      </c>
      <c r="J60">
        <v>1</v>
      </c>
      <c r="K60">
        <v>1</v>
      </c>
      <c r="L60" s="3">
        <v>2</v>
      </c>
      <c r="M60">
        <f t="shared" si="0"/>
        <v>14</v>
      </c>
      <c r="N60" s="1"/>
    </row>
    <row r="61" spans="1:14" x14ac:dyDescent="0.3">
      <c r="A61" s="30">
        <v>64</v>
      </c>
      <c r="B61" s="1"/>
      <c r="C61" s="2">
        <v>2</v>
      </c>
      <c r="D61">
        <v>2</v>
      </c>
      <c r="E61">
        <v>2</v>
      </c>
      <c r="F61">
        <v>1</v>
      </c>
      <c r="G61">
        <v>1</v>
      </c>
      <c r="H61">
        <v>1</v>
      </c>
      <c r="I61">
        <v>2</v>
      </c>
      <c r="J61">
        <v>1</v>
      </c>
      <c r="K61">
        <v>1</v>
      </c>
      <c r="L61" s="3">
        <v>1</v>
      </c>
      <c r="M61">
        <f t="shared" si="0"/>
        <v>14</v>
      </c>
      <c r="N61" s="1"/>
    </row>
    <row r="62" spans="1:14" x14ac:dyDescent="0.3">
      <c r="A62" s="30">
        <v>65</v>
      </c>
      <c r="B62" s="1"/>
      <c r="C62" s="2">
        <v>1</v>
      </c>
      <c r="D62">
        <v>2</v>
      </c>
      <c r="E62">
        <v>2</v>
      </c>
      <c r="F62">
        <v>1</v>
      </c>
      <c r="G62">
        <v>2</v>
      </c>
      <c r="H62">
        <v>1</v>
      </c>
      <c r="I62">
        <v>2</v>
      </c>
      <c r="J62">
        <v>2</v>
      </c>
      <c r="K62">
        <v>1</v>
      </c>
      <c r="L62" s="3">
        <v>2</v>
      </c>
      <c r="M62">
        <f t="shared" si="0"/>
        <v>16</v>
      </c>
      <c r="N62" s="1"/>
    </row>
    <row r="63" spans="1:14" x14ac:dyDescent="0.3">
      <c r="A63" s="30">
        <v>66</v>
      </c>
      <c r="B63" s="1"/>
      <c r="C63" s="2">
        <v>1</v>
      </c>
      <c r="D63">
        <v>1</v>
      </c>
      <c r="E63">
        <v>1</v>
      </c>
      <c r="F63">
        <v>1</v>
      </c>
      <c r="G63">
        <v>2</v>
      </c>
      <c r="H63">
        <v>2</v>
      </c>
      <c r="I63">
        <v>1</v>
      </c>
      <c r="J63">
        <v>1</v>
      </c>
      <c r="K63">
        <v>1</v>
      </c>
      <c r="L63" s="3">
        <v>1</v>
      </c>
      <c r="M63">
        <f t="shared" si="0"/>
        <v>12</v>
      </c>
      <c r="N63" s="1"/>
    </row>
    <row r="64" spans="1:14" x14ac:dyDescent="0.3">
      <c r="A64" s="30">
        <v>67</v>
      </c>
      <c r="B64" s="1"/>
      <c r="C64" s="2">
        <v>1</v>
      </c>
      <c r="D64">
        <v>2</v>
      </c>
      <c r="E64">
        <v>1</v>
      </c>
      <c r="F64">
        <v>1</v>
      </c>
      <c r="G64">
        <v>1</v>
      </c>
      <c r="H64">
        <v>1</v>
      </c>
      <c r="I64">
        <v>2</v>
      </c>
      <c r="J64">
        <v>1</v>
      </c>
      <c r="K64">
        <v>1</v>
      </c>
      <c r="L64" s="3">
        <v>2</v>
      </c>
      <c r="M64">
        <f t="shared" si="0"/>
        <v>13</v>
      </c>
      <c r="N64" s="1"/>
    </row>
    <row r="65" spans="1:14" x14ac:dyDescent="0.3">
      <c r="A65" s="30">
        <v>68</v>
      </c>
      <c r="B65" s="1"/>
      <c r="C65" s="2">
        <v>1</v>
      </c>
      <c r="D65">
        <v>2</v>
      </c>
      <c r="E65">
        <v>1</v>
      </c>
      <c r="F65">
        <v>1</v>
      </c>
      <c r="G65">
        <v>1</v>
      </c>
      <c r="H65">
        <v>2</v>
      </c>
      <c r="I65">
        <v>2</v>
      </c>
      <c r="J65">
        <v>1</v>
      </c>
      <c r="K65">
        <v>1</v>
      </c>
      <c r="L65" s="3">
        <v>2</v>
      </c>
      <c r="M65">
        <f t="shared" si="0"/>
        <v>14</v>
      </c>
      <c r="N65" s="1"/>
    </row>
    <row r="66" spans="1:14" x14ac:dyDescent="0.3">
      <c r="A66" s="30">
        <v>69</v>
      </c>
      <c r="B66" s="1"/>
      <c r="C66" s="2">
        <v>1</v>
      </c>
      <c r="D66">
        <v>1</v>
      </c>
      <c r="E66">
        <v>1</v>
      </c>
      <c r="F66">
        <v>1</v>
      </c>
      <c r="G66">
        <v>1</v>
      </c>
      <c r="H66">
        <v>2</v>
      </c>
      <c r="I66">
        <v>1</v>
      </c>
      <c r="J66">
        <v>1</v>
      </c>
      <c r="K66">
        <v>2</v>
      </c>
      <c r="L66" s="3">
        <v>2</v>
      </c>
      <c r="M66">
        <f t="shared" si="0"/>
        <v>13</v>
      </c>
      <c r="N66" s="1"/>
    </row>
    <row r="67" spans="1:14" x14ac:dyDescent="0.3">
      <c r="A67" s="30">
        <v>70</v>
      </c>
      <c r="B67" s="1"/>
      <c r="C67" s="2">
        <v>1</v>
      </c>
      <c r="D67">
        <v>1</v>
      </c>
      <c r="E67">
        <v>2</v>
      </c>
      <c r="F67">
        <v>1</v>
      </c>
      <c r="G67">
        <v>1</v>
      </c>
      <c r="H67">
        <v>2</v>
      </c>
      <c r="I67">
        <v>1</v>
      </c>
      <c r="J67">
        <v>1</v>
      </c>
      <c r="K67">
        <v>1</v>
      </c>
      <c r="L67" s="3">
        <v>2</v>
      </c>
      <c r="M67">
        <f t="shared" si="0"/>
        <v>13</v>
      </c>
      <c r="N67" s="1"/>
    </row>
    <row r="68" spans="1:14" x14ac:dyDescent="0.3">
      <c r="A68" s="30">
        <v>71</v>
      </c>
      <c r="B68" s="1"/>
      <c r="C68" s="2">
        <v>1</v>
      </c>
      <c r="D68">
        <v>2</v>
      </c>
      <c r="E68">
        <v>1</v>
      </c>
      <c r="F68">
        <v>1</v>
      </c>
      <c r="G68">
        <v>2</v>
      </c>
      <c r="H68">
        <v>1</v>
      </c>
      <c r="I68">
        <v>1</v>
      </c>
      <c r="J68">
        <v>2</v>
      </c>
      <c r="K68">
        <v>2</v>
      </c>
      <c r="L68" s="3">
        <v>1</v>
      </c>
      <c r="M68">
        <f t="shared" ref="M68:M131" si="1">SUM(C68,D68,E68,F68,G68,H68,I68,J68,K68,L68)</f>
        <v>14</v>
      </c>
      <c r="N68" s="1"/>
    </row>
    <row r="69" spans="1:14" x14ac:dyDescent="0.3">
      <c r="A69" s="30">
        <v>72</v>
      </c>
      <c r="B69" s="1"/>
      <c r="C69" s="2">
        <v>1</v>
      </c>
      <c r="D69">
        <v>2</v>
      </c>
      <c r="E69">
        <v>1</v>
      </c>
      <c r="F69">
        <v>1</v>
      </c>
      <c r="G69">
        <v>1</v>
      </c>
      <c r="H69">
        <v>2</v>
      </c>
      <c r="I69">
        <v>2</v>
      </c>
      <c r="J69">
        <v>1</v>
      </c>
      <c r="K69">
        <v>2</v>
      </c>
      <c r="L69" s="3">
        <v>2</v>
      </c>
      <c r="M69">
        <f t="shared" si="1"/>
        <v>15</v>
      </c>
      <c r="N69" s="1"/>
    </row>
    <row r="70" spans="1:14" x14ac:dyDescent="0.3">
      <c r="A70" s="30">
        <v>73</v>
      </c>
      <c r="B70" s="1"/>
      <c r="C70" s="2">
        <v>1</v>
      </c>
      <c r="D70">
        <v>1</v>
      </c>
      <c r="E70">
        <v>2</v>
      </c>
      <c r="F70">
        <v>1</v>
      </c>
      <c r="G70">
        <v>2</v>
      </c>
      <c r="H70">
        <v>2</v>
      </c>
      <c r="I70">
        <v>1</v>
      </c>
      <c r="J70">
        <v>1</v>
      </c>
      <c r="K70">
        <v>1</v>
      </c>
      <c r="L70" s="3">
        <v>2</v>
      </c>
      <c r="M70">
        <f t="shared" si="1"/>
        <v>14</v>
      </c>
      <c r="N70" s="1"/>
    </row>
    <row r="71" spans="1:14" x14ac:dyDescent="0.3">
      <c r="A71" s="30">
        <v>74</v>
      </c>
      <c r="B71" s="1"/>
      <c r="C71" s="2">
        <v>2</v>
      </c>
      <c r="D71">
        <v>2</v>
      </c>
      <c r="E71">
        <v>2</v>
      </c>
      <c r="F71">
        <v>1</v>
      </c>
      <c r="G71">
        <v>2</v>
      </c>
      <c r="H71">
        <v>2</v>
      </c>
      <c r="I71">
        <v>1</v>
      </c>
      <c r="J71">
        <v>1</v>
      </c>
      <c r="K71">
        <v>2</v>
      </c>
      <c r="L71" s="3">
        <v>1</v>
      </c>
      <c r="M71">
        <f t="shared" si="1"/>
        <v>16</v>
      </c>
      <c r="N71" s="1"/>
    </row>
    <row r="72" spans="1:14" x14ac:dyDescent="0.3">
      <c r="A72" s="30">
        <v>75</v>
      </c>
      <c r="B72" s="1"/>
      <c r="C72" s="2">
        <v>1</v>
      </c>
      <c r="D72">
        <v>1</v>
      </c>
      <c r="E72">
        <v>2</v>
      </c>
      <c r="F72">
        <v>1</v>
      </c>
      <c r="G72">
        <v>2</v>
      </c>
      <c r="H72">
        <v>2</v>
      </c>
      <c r="I72">
        <v>1</v>
      </c>
      <c r="J72">
        <v>1</v>
      </c>
      <c r="K72">
        <v>2</v>
      </c>
      <c r="L72" s="3">
        <v>2</v>
      </c>
      <c r="M72">
        <f t="shared" si="1"/>
        <v>15</v>
      </c>
      <c r="N72" s="1"/>
    </row>
    <row r="73" spans="1:14" x14ac:dyDescent="0.3">
      <c r="A73" s="30">
        <v>76</v>
      </c>
      <c r="B73" s="1"/>
      <c r="C73" s="2">
        <v>1</v>
      </c>
      <c r="D73">
        <v>2</v>
      </c>
      <c r="E73">
        <v>1</v>
      </c>
      <c r="F73">
        <v>1</v>
      </c>
      <c r="G73">
        <v>1</v>
      </c>
      <c r="H73">
        <v>2</v>
      </c>
      <c r="I73">
        <v>1</v>
      </c>
      <c r="J73">
        <v>1</v>
      </c>
      <c r="K73">
        <v>1</v>
      </c>
      <c r="L73" s="3">
        <v>1</v>
      </c>
      <c r="M73">
        <f t="shared" si="1"/>
        <v>12</v>
      </c>
      <c r="N73" s="1"/>
    </row>
    <row r="74" spans="1:14" x14ac:dyDescent="0.3">
      <c r="A74" s="30">
        <v>77</v>
      </c>
      <c r="B74" s="1"/>
      <c r="C74" s="2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1</v>
      </c>
      <c r="J74">
        <v>2</v>
      </c>
      <c r="K74">
        <v>1</v>
      </c>
      <c r="L74" s="3">
        <v>1</v>
      </c>
      <c r="M74">
        <f t="shared" si="1"/>
        <v>14</v>
      </c>
      <c r="N74" s="1"/>
    </row>
    <row r="75" spans="1:14" x14ac:dyDescent="0.3">
      <c r="A75" s="30">
        <v>78</v>
      </c>
      <c r="B75" s="1"/>
      <c r="C75" s="2">
        <v>1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2</v>
      </c>
      <c r="L75" s="3">
        <v>2</v>
      </c>
      <c r="M75">
        <f t="shared" si="1"/>
        <v>13</v>
      </c>
      <c r="N75" s="1"/>
    </row>
    <row r="76" spans="1:14" x14ac:dyDescent="0.3">
      <c r="A76" s="30">
        <v>79</v>
      </c>
      <c r="B76" s="1"/>
      <c r="C76" s="2">
        <v>1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1</v>
      </c>
      <c r="K76">
        <v>2</v>
      </c>
      <c r="L76" s="3">
        <v>1</v>
      </c>
      <c r="M76">
        <f t="shared" si="1"/>
        <v>13</v>
      </c>
      <c r="N76" s="1"/>
    </row>
    <row r="77" spans="1:14" x14ac:dyDescent="0.3">
      <c r="A77" s="30">
        <v>80</v>
      </c>
      <c r="B77" s="1"/>
      <c r="C77" s="2">
        <v>1</v>
      </c>
      <c r="D77">
        <v>1</v>
      </c>
      <c r="E77">
        <v>2</v>
      </c>
      <c r="F77">
        <v>1</v>
      </c>
      <c r="G77">
        <v>1</v>
      </c>
      <c r="H77">
        <v>1</v>
      </c>
      <c r="I77">
        <v>2</v>
      </c>
      <c r="J77">
        <v>1</v>
      </c>
      <c r="K77">
        <v>1</v>
      </c>
      <c r="L77" s="3">
        <v>1</v>
      </c>
      <c r="M77">
        <f t="shared" si="1"/>
        <v>12</v>
      </c>
      <c r="N77" s="1"/>
    </row>
    <row r="78" spans="1:14" x14ac:dyDescent="0.3">
      <c r="A78" s="30">
        <v>81</v>
      </c>
      <c r="B78" s="1"/>
      <c r="C78" s="2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2</v>
      </c>
      <c r="J78">
        <v>1</v>
      </c>
      <c r="K78">
        <v>1</v>
      </c>
      <c r="L78" s="3">
        <v>1</v>
      </c>
      <c r="M78">
        <f t="shared" si="1"/>
        <v>11</v>
      </c>
      <c r="N78" s="1"/>
    </row>
    <row r="79" spans="1:14" x14ac:dyDescent="0.3">
      <c r="A79" s="30">
        <v>82</v>
      </c>
      <c r="B79" s="1"/>
      <c r="C79" s="2">
        <v>1</v>
      </c>
      <c r="D79">
        <v>2</v>
      </c>
      <c r="E79">
        <v>1</v>
      </c>
      <c r="F79">
        <v>2</v>
      </c>
      <c r="G79">
        <v>2</v>
      </c>
      <c r="H79">
        <v>2</v>
      </c>
      <c r="I79">
        <v>2</v>
      </c>
      <c r="J79">
        <v>1</v>
      </c>
      <c r="K79">
        <v>1</v>
      </c>
      <c r="L79" s="3">
        <v>2</v>
      </c>
      <c r="M79">
        <f t="shared" si="1"/>
        <v>16</v>
      </c>
      <c r="N79" s="1"/>
    </row>
    <row r="80" spans="1:14" x14ac:dyDescent="0.3">
      <c r="A80" s="30">
        <v>83</v>
      </c>
      <c r="B80" s="1"/>
      <c r="C80" s="2">
        <v>1</v>
      </c>
      <c r="D80">
        <v>2</v>
      </c>
      <c r="E80">
        <v>2</v>
      </c>
      <c r="F80">
        <v>1</v>
      </c>
      <c r="G80">
        <v>2</v>
      </c>
      <c r="H80">
        <v>2</v>
      </c>
      <c r="I80">
        <v>1</v>
      </c>
      <c r="J80">
        <v>1</v>
      </c>
      <c r="K80">
        <v>2</v>
      </c>
      <c r="L80" s="3">
        <v>2</v>
      </c>
      <c r="M80">
        <f t="shared" si="1"/>
        <v>16</v>
      </c>
      <c r="N80" s="1"/>
    </row>
    <row r="81" spans="1:14" x14ac:dyDescent="0.3">
      <c r="A81" s="30">
        <v>84</v>
      </c>
      <c r="B81" s="1"/>
      <c r="C81" s="2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 s="3">
        <v>1</v>
      </c>
      <c r="M81">
        <f t="shared" si="1"/>
        <v>10</v>
      </c>
      <c r="N81" s="1"/>
    </row>
    <row r="82" spans="1:14" x14ac:dyDescent="0.3">
      <c r="A82" s="30">
        <v>85</v>
      </c>
      <c r="B82" s="1"/>
      <c r="C82" s="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 s="3">
        <v>1</v>
      </c>
      <c r="M82">
        <f t="shared" si="1"/>
        <v>10</v>
      </c>
      <c r="N82" s="1"/>
    </row>
    <row r="83" spans="1:14" x14ac:dyDescent="0.3">
      <c r="A83" s="30">
        <v>86</v>
      </c>
      <c r="B83" s="1"/>
      <c r="C83" s="2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2</v>
      </c>
      <c r="L83" s="3">
        <v>1</v>
      </c>
      <c r="M83">
        <f t="shared" si="1"/>
        <v>11</v>
      </c>
      <c r="N83" s="1"/>
    </row>
    <row r="84" spans="1:14" x14ac:dyDescent="0.3">
      <c r="A84" s="30">
        <v>87</v>
      </c>
      <c r="B84" s="1"/>
      <c r="C84" s="2">
        <v>1</v>
      </c>
      <c r="D84">
        <v>1</v>
      </c>
      <c r="E84">
        <v>1</v>
      </c>
      <c r="F84">
        <v>1</v>
      </c>
      <c r="G84">
        <v>1</v>
      </c>
      <c r="H84">
        <v>2</v>
      </c>
      <c r="I84">
        <v>2</v>
      </c>
      <c r="J84">
        <v>1</v>
      </c>
      <c r="K84">
        <v>1</v>
      </c>
      <c r="L84" s="3">
        <v>1</v>
      </c>
      <c r="M84">
        <f t="shared" si="1"/>
        <v>12</v>
      </c>
      <c r="N84" s="1"/>
    </row>
    <row r="85" spans="1:14" x14ac:dyDescent="0.3">
      <c r="A85" s="30">
        <v>88</v>
      </c>
      <c r="B85" s="1"/>
      <c r="C85" s="2">
        <v>2</v>
      </c>
      <c r="D85">
        <v>2</v>
      </c>
      <c r="E85">
        <v>1</v>
      </c>
      <c r="F85">
        <v>1</v>
      </c>
      <c r="G85">
        <v>1</v>
      </c>
      <c r="H85">
        <v>1</v>
      </c>
      <c r="I85">
        <v>2</v>
      </c>
      <c r="J85">
        <v>1</v>
      </c>
      <c r="K85">
        <v>1</v>
      </c>
      <c r="L85" s="3">
        <v>1</v>
      </c>
      <c r="M85">
        <f t="shared" si="1"/>
        <v>13</v>
      </c>
      <c r="N85" s="1"/>
    </row>
    <row r="86" spans="1:14" x14ac:dyDescent="0.3">
      <c r="A86" s="30">
        <v>89</v>
      </c>
      <c r="B86" s="1"/>
      <c r="C86" s="2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 s="3">
        <v>2</v>
      </c>
      <c r="M86">
        <f t="shared" si="1"/>
        <v>11</v>
      </c>
      <c r="N86" s="1"/>
    </row>
    <row r="87" spans="1:14" x14ac:dyDescent="0.3">
      <c r="A87" s="30">
        <v>90</v>
      </c>
      <c r="B87" s="1"/>
      <c r="C87" s="2">
        <v>1</v>
      </c>
      <c r="D87">
        <v>2</v>
      </c>
      <c r="E87">
        <v>1</v>
      </c>
      <c r="F87">
        <v>1</v>
      </c>
      <c r="G87">
        <v>2</v>
      </c>
      <c r="H87">
        <v>2</v>
      </c>
      <c r="I87">
        <v>2</v>
      </c>
      <c r="J87">
        <v>1</v>
      </c>
      <c r="K87">
        <v>1</v>
      </c>
      <c r="L87" s="3">
        <v>1</v>
      </c>
      <c r="M87">
        <f t="shared" si="1"/>
        <v>14</v>
      </c>
      <c r="N87" s="1"/>
    </row>
    <row r="88" spans="1:14" x14ac:dyDescent="0.3">
      <c r="A88" s="30">
        <v>91</v>
      </c>
      <c r="B88" s="1"/>
      <c r="C88" s="2">
        <v>1</v>
      </c>
      <c r="D88">
        <v>2</v>
      </c>
      <c r="E88">
        <v>1</v>
      </c>
      <c r="F88">
        <v>1</v>
      </c>
      <c r="G88">
        <v>1</v>
      </c>
      <c r="H88">
        <v>2</v>
      </c>
      <c r="I88">
        <v>1</v>
      </c>
      <c r="J88">
        <v>1</v>
      </c>
      <c r="K88">
        <v>1</v>
      </c>
      <c r="L88" s="3">
        <v>2</v>
      </c>
      <c r="M88">
        <f t="shared" si="1"/>
        <v>13</v>
      </c>
      <c r="N88" s="1"/>
    </row>
    <row r="89" spans="1:14" x14ac:dyDescent="0.3">
      <c r="A89" s="30">
        <v>93</v>
      </c>
      <c r="B89" s="1"/>
      <c r="C89" s="2">
        <v>1</v>
      </c>
      <c r="D89">
        <v>2</v>
      </c>
      <c r="E89">
        <v>1</v>
      </c>
      <c r="F89">
        <v>2</v>
      </c>
      <c r="G89">
        <v>1</v>
      </c>
      <c r="H89">
        <v>1</v>
      </c>
      <c r="I89">
        <v>1</v>
      </c>
      <c r="J89">
        <v>1</v>
      </c>
      <c r="K89">
        <v>2</v>
      </c>
      <c r="L89" s="3">
        <v>1</v>
      </c>
      <c r="M89">
        <f t="shared" si="1"/>
        <v>13</v>
      </c>
      <c r="N89" s="1"/>
    </row>
    <row r="90" spans="1:14" x14ac:dyDescent="0.3">
      <c r="A90" s="30">
        <v>94</v>
      </c>
      <c r="B90" s="1"/>
      <c r="C90" s="2">
        <v>1</v>
      </c>
      <c r="D90">
        <v>2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1</v>
      </c>
      <c r="L90" s="3">
        <v>1</v>
      </c>
      <c r="M90">
        <f t="shared" si="1"/>
        <v>12</v>
      </c>
      <c r="N90" s="1"/>
    </row>
    <row r="91" spans="1:14" x14ac:dyDescent="0.3">
      <c r="A91" s="30">
        <v>96</v>
      </c>
      <c r="B91" s="1"/>
      <c r="C91" s="2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 s="3">
        <v>1</v>
      </c>
      <c r="M91">
        <f t="shared" si="1"/>
        <v>10</v>
      </c>
      <c r="N91" s="1"/>
    </row>
    <row r="92" spans="1:14" x14ac:dyDescent="0.3">
      <c r="A92" s="30">
        <v>98</v>
      </c>
      <c r="B92" s="1"/>
      <c r="C92" s="2">
        <v>1</v>
      </c>
      <c r="D92">
        <v>1</v>
      </c>
      <c r="E92">
        <v>1</v>
      </c>
      <c r="F92">
        <v>1</v>
      </c>
      <c r="G92">
        <v>2</v>
      </c>
      <c r="H92">
        <v>2</v>
      </c>
      <c r="I92">
        <v>1</v>
      </c>
      <c r="J92">
        <v>1</v>
      </c>
      <c r="K92">
        <v>2</v>
      </c>
      <c r="L92" s="3">
        <v>1</v>
      </c>
      <c r="M92">
        <f t="shared" si="1"/>
        <v>13</v>
      </c>
      <c r="N92" s="1"/>
    </row>
    <row r="93" spans="1:14" x14ac:dyDescent="0.3">
      <c r="A93" s="30">
        <v>99</v>
      </c>
      <c r="B93" s="1"/>
      <c r="C93" s="2">
        <v>1</v>
      </c>
      <c r="D93">
        <v>1</v>
      </c>
      <c r="E93">
        <v>1</v>
      </c>
      <c r="F93">
        <v>1</v>
      </c>
      <c r="G93">
        <v>2</v>
      </c>
      <c r="H93">
        <v>2</v>
      </c>
      <c r="I93">
        <v>1</v>
      </c>
      <c r="J93">
        <v>1</v>
      </c>
      <c r="K93">
        <v>2</v>
      </c>
      <c r="L93" s="3">
        <v>1</v>
      </c>
      <c r="M93">
        <f t="shared" si="1"/>
        <v>13</v>
      </c>
      <c r="N93" s="1"/>
    </row>
    <row r="94" spans="1:14" x14ac:dyDescent="0.3">
      <c r="A94" s="30">
        <v>100</v>
      </c>
      <c r="B94" s="1"/>
      <c r="C94" s="2">
        <v>1</v>
      </c>
      <c r="D94">
        <v>1</v>
      </c>
      <c r="E94">
        <v>1</v>
      </c>
      <c r="F94">
        <v>2</v>
      </c>
      <c r="G94">
        <v>2</v>
      </c>
      <c r="H94">
        <v>2</v>
      </c>
      <c r="I94">
        <v>1</v>
      </c>
      <c r="J94">
        <v>1</v>
      </c>
      <c r="K94">
        <v>2</v>
      </c>
      <c r="L94" s="3">
        <v>1</v>
      </c>
      <c r="M94">
        <f t="shared" si="1"/>
        <v>14</v>
      </c>
      <c r="N94" s="1"/>
    </row>
    <row r="95" spans="1:14" x14ac:dyDescent="0.3">
      <c r="A95" s="30">
        <v>101</v>
      </c>
      <c r="B95" s="1"/>
      <c r="C95" s="2">
        <v>1</v>
      </c>
      <c r="D95">
        <v>1</v>
      </c>
      <c r="E95">
        <v>1</v>
      </c>
      <c r="F95">
        <v>1</v>
      </c>
      <c r="G95">
        <v>1</v>
      </c>
      <c r="H95">
        <v>2</v>
      </c>
      <c r="I95">
        <v>1</v>
      </c>
      <c r="J95">
        <v>2</v>
      </c>
      <c r="K95">
        <v>2</v>
      </c>
      <c r="L95" s="3">
        <v>2</v>
      </c>
      <c r="M95">
        <f t="shared" si="1"/>
        <v>14</v>
      </c>
      <c r="N95" s="1"/>
    </row>
    <row r="96" spans="1:14" x14ac:dyDescent="0.3">
      <c r="A96" s="30">
        <v>102</v>
      </c>
      <c r="B96" s="1"/>
      <c r="C96" s="2">
        <v>1</v>
      </c>
      <c r="D96">
        <v>2</v>
      </c>
      <c r="E96">
        <v>1</v>
      </c>
      <c r="F96">
        <v>1</v>
      </c>
      <c r="G96">
        <v>1</v>
      </c>
      <c r="H96">
        <v>2</v>
      </c>
      <c r="I96">
        <v>1</v>
      </c>
      <c r="J96">
        <v>1</v>
      </c>
      <c r="K96">
        <v>1</v>
      </c>
      <c r="L96" s="3">
        <v>1</v>
      </c>
      <c r="M96">
        <f t="shared" si="1"/>
        <v>12</v>
      </c>
      <c r="N96" s="1"/>
    </row>
    <row r="97" spans="1:14" x14ac:dyDescent="0.3">
      <c r="A97" s="30">
        <v>103</v>
      </c>
      <c r="B97" s="1"/>
      <c r="C97" s="2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2</v>
      </c>
      <c r="K97">
        <v>1</v>
      </c>
      <c r="L97" s="3">
        <v>1</v>
      </c>
      <c r="M97">
        <f t="shared" si="1"/>
        <v>11</v>
      </c>
      <c r="N97" s="1"/>
    </row>
    <row r="98" spans="1:14" x14ac:dyDescent="0.3">
      <c r="A98" s="30">
        <v>104</v>
      </c>
      <c r="B98" s="1"/>
      <c r="C98" s="2">
        <v>1</v>
      </c>
      <c r="D98">
        <v>2</v>
      </c>
      <c r="E98">
        <v>1</v>
      </c>
      <c r="F98">
        <v>1</v>
      </c>
      <c r="G98">
        <v>1</v>
      </c>
      <c r="H98">
        <v>1</v>
      </c>
      <c r="I98">
        <v>2</v>
      </c>
      <c r="J98">
        <v>1</v>
      </c>
      <c r="K98">
        <v>1</v>
      </c>
      <c r="L98" s="3">
        <v>1</v>
      </c>
      <c r="M98">
        <f t="shared" si="1"/>
        <v>12</v>
      </c>
      <c r="N98" s="1"/>
    </row>
    <row r="99" spans="1:14" x14ac:dyDescent="0.3">
      <c r="A99" s="30">
        <v>105</v>
      </c>
      <c r="B99" s="1"/>
      <c r="C99" s="2">
        <v>1</v>
      </c>
      <c r="D99">
        <v>2</v>
      </c>
      <c r="E99">
        <v>1</v>
      </c>
      <c r="F99">
        <v>2</v>
      </c>
      <c r="G99">
        <v>1</v>
      </c>
      <c r="H99">
        <v>1</v>
      </c>
      <c r="I99">
        <v>2</v>
      </c>
      <c r="J99">
        <v>1</v>
      </c>
      <c r="K99">
        <v>1</v>
      </c>
      <c r="L99" s="3">
        <v>1</v>
      </c>
      <c r="M99">
        <f t="shared" si="1"/>
        <v>13</v>
      </c>
      <c r="N99" s="1"/>
    </row>
    <row r="100" spans="1:14" x14ac:dyDescent="0.3">
      <c r="A100" s="30">
        <v>106</v>
      </c>
      <c r="B100" s="1"/>
      <c r="C100" s="2">
        <v>1</v>
      </c>
      <c r="D100">
        <v>2</v>
      </c>
      <c r="E100">
        <v>1</v>
      </c>
      <c r="F100">
        <v>1</v>
      </c>
      <c r="G100">
        <v>2</v>
      </c>
      <c r="H100">
        <v>2</v>
      </c>
      <c r="I100">
        <v>1</v>
      </c>
      <c r="J100">
        <v>1</v>
      </c>
      <c r="K100">
        <v>1</v>
      </c>
      <c r="L100" s="3">
        <v>1</v>
      </c>
      <c r="M100">
        <f t="shared" si="1"/>
        <v>13</v>
      </c>
      <c r="N100" s="1"/>
    </row>
    <row r="101" spans="1:14" x14ac:dyDescent="0.3">
      <c r="A101" s="30">
        <v>107</v>
      </c>
      <c r="B101" s="1"/>
      <c r="C101" s="2">
        <v>1</v>
      </c>
      <c r="D101">
        <v>2</v>
      </c>
      <c r="E101">
        <v>2</v>
      </c>
      <c r="F101">
        <v>1</v>
      </c>
      <c r="G101">
        <v>2</v>
      </c>
      <c r="H101">
        <v>2</v>
      </c>
      <c r="I101">
        <v>1</v>
      </c>
      <c r="J101">
        <v>1</v>
      </c>
      <c r="K101">
        <v>1</v>
      </c>
      <c r="L101" s="3">
        <v>1</v>
      </c>
      <c r="M101">
        <f t="shared" si="1"/>
        <v>14</v>
      </c>
      <c r="N101" s="1"/>
    </row>
    <row r="102" spans="1:14" x14ac:dyDescent="0.3">
      <c r="A102" s="30">
        <v>108</v>
      </c>
      <c r="B102" s="1"/>
      <c r="C102" s="2">
        <v>1</v>
      </c>
      <c r="D102">
        <v>1</v>
      </c>
      <c r="E102">
        <v>1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2</v>
      </c>
      <c r="L102" s="3">
        <v>2</v>
      </c>
      <c r="M102">
        <f t="shared" si="1"/>
        <v>15</v>
      </c>
      <c r="N102" s="1"/>
    </row>
    <row r="103" spans="1:14" x14ac:dyDescent="0.3">
      <c r="A103" s="30">
        <v>110</v>
      </c>
      <c r="B103" s="1"/>
      <c r="C103" s="2">
        <v>1</v>
      </c>
      <c r="D103">
        <v>2</v>
      </c>
      <c r="E103">
        <v>1</v>
      </c>
      <c r="F103">
        <v>1</v>
      </c>
      <c r="G103">
        <v>2</v>
      </c>
      <c r="H103">
        <v>1</v>
      </c>
      <c r="I103">
        <v>2</v>
      </c>
      <c r="J103">
        <v>1</v>
      </c>
      <c r="K103">
        <v>1</v>
      </c>
      <c r="L103" s="3">
        <v>1</v>
      </c>
      <c r="M103">
        <f t="shared" si="1"/>
        <v>13</v>
      </c>
      <c r="N103" s="1"/>
    </row>
    <row r="104" spans="1:14" x14ac:dyDescent="0.3">
      <c r="A104" s="30">
        <v>112</v>
      </c>
      <c r="B104" s="1"/>
      <c r="C104" s="2">
        <v>2</v>
      </c>
      <c r="D104">
        <v>2</v>
      </c>
      <c r="E104">
        <v>1</v>
      </c>
      <c r="F104">
        <v>1</v>
      </c>
      <c r="G104">
        <v>2</v>
      </c>
      <c r="H104">
        <v>2</v>
      </c>
      <c r="I104">
        <v>2</v>
      </c>
      <c r="J104">
        <v>1</v>
      </c>
      <c r="K104">
        <v>1</v>
      </c>
      <c r="L104" s="3">
        <v>2</v>
      </c>
      <c r="M104">
        <f t="shared" si="1"/>
        <v>16</v>
      </c>
      <c r="N104" s="1"/>
    </row>
    <row r="105" spans="1:14" x14ac:dyDescent="0.3">
      <c r="A105" s="30">
        <v>113</v>
      </c>
      <c r="B105" s="1"/>
      <c r="C105" s="32">
        <v>1</v>
      </c>
      <c r="D105" s="31">
        <v>1</v>
      </c>
      <c r="E105" s="31">
        <v>1</v>
      </c>
      <c r="F105" s="31">
        <v>1</v>
      </c>
      <c r="G105" s="31">
        <v>2</v>
      </c>
      <c r="H105" s="31">
        <v>1</v>
      </c>
      <c r="I105" s="31">
        <v>1</v>
      </c>
      <c r="J105" s="31">
        <v>1</v>
      </c>
      <c r="K105" s="31" t="s">
        <v>668</v>
      </c>
      <c r="L105" s="33">
        <v>2</v>
      </c>
      <c r="M105" s="31">
        <f t="shared" si="1"/>
        <v>11</v>
      </c>
      <c r="N105" s="1"/>
    </row>
    <row r="106" spans="1:14" x14ac:dyDescent="0.3">
      <c r="A106" s="30">
        <v>114</v>
      </c>
      <c r="B106" s="1"/>
      <c r="C106" s="2">
        <v>1</v>
      </c>
      <c r="D106">
        <v>2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2</v>
      </c>
      <c r="K106">
        <v>1</v>
      </c>
      <c r="L106" s="3">
        <v>1</v>
      </c>
      <c r="M106">
        <f t="shared" si="1"/>
        <v>12</v>
      </c>
      <c r="N106" s="1"/>
    </row>
    <row r="107" spans="1:14" x14ac:dyDescent="0.3">
      <c r="A107" s="30">
        <v>116</v>
      </c>
      <c r="B107" s="1"/>
      <c r="C107" s="2">
        <v>1</v>
      </c>
      <c r="D107">
        <v>2</v>
      </c>
      <c r="E107">
        <v>1</v>
      </c>
      <c r="F107">
        <v>2</v>
      </c>
      <c r="G107">
        <v>2</v>
      </c>
      <c r="H107">
        <v>1</v>
      </c>
      <c r="I107">
        <v>2</v>
      </c>
      <c r="J107">
        <v>1</v>
      </c>
      <c r="K107">
        <v>1</v>
      </c>
      <c r="L107" s="3">
        <v>1</v>
      </c>
      <c r="M107">
        <f t="shared" si="1"/>
        <v>14</v>
      </c>
      <c r="N107" s="1"/>
    </row>
    <row r="108" spans="1:14" x14ac:dyDescent="0.3">
      <c r="A108" s="30">
        <v>117</v>
      </c>
      <c r="B108" s="1"/>
      <c r="C108" s="32">
        <v>1</v>
      </c>
      <c r="D108" s="31">
        <v>1</v>
      </c>
      <c r="E108" s="31">
        <v>2</v>
      </c>
      <c r="F108" s="31">
        <v>2</v>
      </c>
      <c r="G108" s="31">
        <v>1</v>
      </c>
      <c r="H108" s="31">
        <v>1</v>
      </c>
      <c r="I108" s="31">
        <v>1</v>
      </c>
      <c r="J108" s="31" t="s">
        <v>668</v>
      </c>
      <c r="K108" s="31">
        <v>1</v>
      </c>
      <c r="L108" s="33">
        <v>1</v>
      </c>
      <c r="M108" s="31">
        <f t="shared" si="1"/>
        <v>11</v>
      </c>
      <c r="N108" s="1"/>
    </row>
    <row r="109" spans="1:14" x14ac:dyDescent="0.3">
      <c r="A109" s="30">
        <v>118</v>
      </c>
      <c r="B109" s="1"/>
      <c r="C109" s="2">
        <v>1</v>
      </c>
      <c r="D109">
        <v>1</v>
      </c>
      <c r="E109">
        <v>1</v>
      </c>
      <c r="F109">
        <v>1</v>
      </c>
      <c r="G109">
        <v>2</v>
      </c>
      <c r="H109">
        <v>2</v>
      </c>
      <c r="I109">
        <v>1</v>
      </c>
      <c r="J109">
        <v>1</v>
      </c>
      <c r="K109">
        <v>1</v>
      </c>
      <c r="L109" s="3">
        <v>1</v>
      </c>
      <c r="M109">
        <f t="shared" si="1"/>
        <v>12</v>
      </c>
      <c r="N109" s="1"/>
    </row>
    <row r="110" spans="1:14" x14ac:dyDescent="0.3">
      <c r="A110" s="30">
        <v>119</v>
      </c>
      <c r="B110" s="1"/>
      <c r="C110" s="2">
        <v>1</v>
      </c>
      <c r="D110">
        <v>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2</v>
      </c>
      <c r="L110" s="3">
        <v>2</v>
      </c>
      <c r="M110">
        <f t="shared" si="1"/>
        <v>13</v>
      </c>
      <c r="N110" s="1"/>
    </row>
    <row r="111" spans="1:14" x14ac:dyDescent="0.3">
      <c r="A111" s="30">
        <v>120</v>
      </c>
      <c r="B111" s="1"/>
      <c r="C111" s="2">
        <v>1</v>
      </c>
      <c r="D111">
        <v>2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2</v>
      </c>
      <c r="K111">
        <v>2</v>
      </c>
      <c r="L111" s="3">
        <v>1</v>
      </c>
      <c r="M111">
        <f t="shared" si="1"/>
        <v>13</v>
      </c>
      <c r="N111" s="1"/>
    </row>
    <row r="112" spans="1:14" x14ac:dyDescent="0.3">
      <c r="A112" s="30">
        <v>121</v>
      </c>
      <c r="B112" s="1"/>
      <c r="C112" s="2">
        <v>1</v>
      </c>
      <c r="D112">
        <v>2</v>
      </c>
      <c r="E112">
        <v>1</v>
      </c>
      <c r="F112">
        <v>2</v>
      </c>
      <c r="G112">
        <v>2</v>
      </c>
      <c r="H112">
        <v>1</v>
      </c>
      <c r="I112">
        <v>2</v>
      </c>
      <c r="J112">
        <v>1</v>
      </c>
      <c r="K112">
        <v>1</v>
      </c>
      <c r="L112" s="3">
        <v>1</v>
      </c>
      <c r="M112">
        <f t="shared" si="1"/>
        <v>14</v>
      </c>
      <c r="N112" s="1"/>
    </row>
    <row r="113" spans="1:14" x14ac:dyDescent="0.3">
      <c r="A113" s="30">
        <v>122</v>
      </c>
      <c r="B113" s="1"/>
      <c r="C113" s="2">
        <v>1</v>
      </c>
      <c r="D113">
        <v>2</v>
      </c>
      <c r="E113">
        <v>1</v>
      </c>
      <c r="F113">
        <v>2</v>
      </c>
      <c r="G113">
        <v>1</v>
      </c>
      <c r="H113">
        <v>2</v>
      </c>
      <c r="I113">
        <v>1</v>
      </c>
      <c r="J113">
        <v>1</v>
      </c>
      <c r="K113">
        <v>2</v>
      </c>
      <c r="L113" s="3">
        <v>1</v>
      </c>
      <c r="M113">
        <f t="shared" si="1"/>
        <v>14</v>
      </c>
      <c r="N113" s="1"/>
    </row>
    <row r="114" spans="1:14" x14ac:dyDescent="0.3">
      <c r="A114" s="30">
        <v>123</v>
      </c>
      <c r="B114" s="1"/>
      <c r="C114" s="2">
        <v>1</v>
      </c>
      <c r="D114">
        <v>2</v>
      </c>
      <c r="E114">
        <v>1</v>
      </c>
      <c r="F114">
        <v>2</v>
      </c>
      <c r="G114">
        <v>1</v>
      </c>
      <c r="H114">
        <v>1</v>
      </c>
      <c r="I114">
        <v>1</v>
      </c>
      <c r="J114">
        <v>1</v>
      </c>
      <c r="K114">
        <v>1</v>
      </c>
      <c r="L114" s="3">
        <v>1</v>
      </c>
      <c r="M114">
        <f t="shared" si="1"/>
        <v>12</v>
      </c>
      <c r="N114" s="1"/>
    </row>
    <row r="115" spans="1:14" x14ac:dyDescent="0.3">
      <c r="A115" s="30">
        <v>124</v>
      </c>
      <c r="B115" s="1"/>
      <c r="C115" s="2">
        <v>1</v>
      </c>
      <c r="D115">
        <v>1</v>
      </c>
      <c r="E115">
        <v>2</v>
      </c>
      <c r="F115">
        <v>1</v>
      </c>
      <c r="G115">
        <v>2</v>
      </c>
      <c r="H115">
        <v>1</v>
      </c>
      <c r="I115">
        <v>1</v>
      </c>
      <c r="J115">
        <v>1</v>
      </c>
      <c r="K115">
        <v>2</v>
      </c>
      <c r="L115" s="3">
        <v>1</v>
      </c>
      <c r="M115">
        <f t="shared" si="1"/>
        <v>13</v>
      </c>
      <c r="N115" s="1"/>
    </row>
    <row r="116" spans="1:14" x14ac:dyDescent="0.3">
      <c r="A116" s="30">
        <v>125</v>
      </c>
      <c r="B116" s="1"/>
      <c r="C116" s="2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2</v>
      </c>
      <c r="J116">
        <v>1</v>
      </c>
      <c r="K116">
        <v>2</v>
      </c>
      <c r="L116" s="3">
        <v>2</v>
      </c>
      <c r="M116">
        <f t="shared" si="1"/>
        <v>13</v>
      </c>
      <c r="N116" s="1"/>
    </row>
    <row r="117" spans="1:14" x14ac:dyDescent="0.3">
      <c r="A117" s="30">
        <v>126</v>
      </c>
      <c r="B117" s="1"/>
      <c r="C117" s="2">
        <v>1</v>
      </c>
      <c r="D117">
        <v>2</v>
      </c>
      <c r="E117">
        <v>1</v>
      </c>
      <c r="F117">
        <v>2</v>
      </c>
      <c r="G117">
        <v>1</v>
      </c>
      <c r="H117">
        <v>2</v>
      </c>
      <c r="I117">
        <v>1</v>
      </c>
      <c r="J117">
        <v>1</v>
      </c>
      <c r="K117">
        <v>1</v>
      </c>
      <c r="L117" s="3">
        <v>2</v>
      </c>
      <c r="M117">
        <f t="shared" si="1"/>
        <v>14</v>
      </c>
      <c r="N117" s="1"/>
    </row>
    <row r="118" spans="1:14" x14ac:dyDescent="0.3">
      <c r="A118" s="30">
        <v>127</v>
      </c>
      <c r="B118" s="1"/>
      <c r="C118" s="2">
        <v>1</v>
      </c>
      <c r="D118">
        <v>2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2</v>
      </c>
      <c r="L118" s="3">
        <v>1</v>
      </c>
      <c r="M118">
        <f t="shared" si="1"/>
        <v>12</v>
      </c>
      <c r="N118" s="1"/>
    </row>
    <row r="119" spans="1:14" x14ac:dyDescent="0.3">
      <c r="A119" s="30">
        <v>128</v>
      </c>
      <c r="B119" s="1"/>
      <c r="C119" s="2">
        <v>1</v>
      </c>
      <c r="D119">
        <v>1</v>
      </c>
      <c r="E119">
        <v>1</v>
      </c>
      <c r="F119">
        <v>1</v>
      </c>
      <c r="G119">
        <v>2</v>
      </c>
      <c r="H119">
        <v>1</v>
      </c>
      <c r="I119">
        <v>1</v>
      </c>
      <c r="J119">
        <v>1</v>
      </c>
      <c r="K119">
        <v>2</v>
      </c>
      <c r="L119" s="3">
        <v>2</v>
      </c>
      <c r="M119">
        <f t="shared" si="1"/>
        <v>13</v>
      </c>
      <c r="N119" s="1"/>
    </row>
    <row r="120" spans="1:14" x14ac:dyDescent="0.3">
      <c r="A120" s="30">
        <v>130</v>
      </c>
      <c r="B120" s="1"/>
      <c r="C120" s="2">
        <v>2</v>
      </c>
      <c r="D120">
        <v>2</v>
      </c>
      <c r="E120">
        <v>1</v>
      </c>
      <c r="F120">
        <v>1</v>
      </c>
      <c r="G120">
        <v>2</v>
      </c>
      <c r="H120">
        <v>1</v>
      </c>
      <c r="I120">
        <v>1</v>
      </c>
      <c r="J120">
        <v>1</v>
      </c>
      <c r="K120">
        <v>1</v>
      </c>
      <c r="L120" s="3">
        <v>2</v>
      </c>
      <c r="M120">
        <f t="shared" si="1"/>
        <v>14</v>
      </c>
      <c r="N120" s="1"/>
    </row>
    <row r="121" spans="1:14" x14ac:dyDescent="0.3">
      <c r="A121" s="30">
        <v>131</v>
      </c>
      <c r="B121" s="1"/>
      <c r="C121" s="2">
        <v>1</v>
      </c>
      <c r="D121">
        <v>2</v>
      </c>
      <c r="E121">
        <v>1</v>
      </c>
      <c r="F121">
        <v>1</v>
      </c>
      <c r="G121">
        <v>1</v>
      </c>
      <c r="H121">
        <v>1</v>
      </c>
      <c r="I121">
        <v>2</v>
      </c>
      <c r="J121">
        <v>1</v>
      </c>
      <c r="K121">
        <v>2</v>
      </c>
      <c r="L121" s="3">
        <v>2</v>
      </c>
      <c r="M121">
        <f t="shared" si="1"/>
        <v>14</v>
      </c>
      <c r="N121" s="1"/>
    </row>
    <row r="122" spans="1:14" x14ac:dyDescent="0.3">
      <c r="A122" s="30">
        <v>132</v>
      </c>
      <c r="B122" s="1"/>
      <c r="C122" s="2">
        <v>1</v>
      </c>
      <c r="D122">
        <v>1</v>
      </c>
      <c r="E122">
        <v>1</v>
      </c>
      <c r="F122">
        <v>1</v>
      </c>
      <c r="G122">
        <v>1</v>
      </c>
      <c r="H122">
        <v>2</v>
      </c>
      <c r="I122">
        <v>1</v>
      </c>
      <c r="J122">
        <v>1</v>
      </c>
      <c r="K122">
        <v>1</v>
      </c>
      <c r="L122" s="3">
        <v>2</v>
      </c>
      <c r="M122">
        <f t="shared" si="1"/>
        <v>12</v>
      </c>
      <c r="N122" s="1"/>
    </row>
    <row r="123" spans="1:14" x14ac:dyDescent="0.3">
      <c r="A123" s="30">
        <v>133</v>
      </c>
      <c r="B123" s="1"/>
      <c r="C123" s="2">
        <v>2</v>
      </c>
      <c r="D123">
        <v>2</v>
      </c>
      <c r="E123">
        <v>1</v>
      </c>
      <c r="F123">
        <v>2</v>
      </c>
      <c r="G123">
        <v>1</v>
      </c>
      <c r="H123">
        <v>1</v>
      </c>
      <c r="I123">
        <v>2</v>
      </c>
      <c r="J123">
        <v>1</v>
      </c>
      <c r="K123">
        <v>1</v>
      </c>
      <c r="L123" s="3">
        <v>1</v>
      </c>
      <c r="M123">
        <f t="shared" si="1"/>
        <v>14</v>
      </c>
      <c r="N123" s="1"/>
    </row>
    <row r="124" spans="1:14" x14ac:dyDescent="0.3">
      <c r="A124" s="30">
        <v>134</v>
      </c>
      <c r="B124" s="1"/>
      <c r="C124" s="2">
        <v>2</v>
      </c>
      <c r="D124">
        <v>2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1</v>
      </c>
      <c r="K124">
        <v>1</v>
      </c>
      <c r="L124" s="3">
        <v>1</v>
      </c>
      <c r="M124">
        <f t="shared" si="1"/>
        <v>13</v>
      </c>
      <c r="N124" s="1"/>
    </row>
    <row r="125" spans="1:14" x14ac:dyDescent="0.3">
      <c r="A125" s="30">
        <v>135</v>
      </c>
      <c r="B125" s="1"/>
      <c r="C125" s="2">
        <v>1</v>
      </c>
      <c r="D125">
        <v>2</v>
      </c>
      <c r="E125">
        <v>2</v>
      </c>
      <c r="F125">
        <v>1</v>
      </c>
      <c r="G125">
        <v>2</v>
      </c>
      <c r="H125">
        <v>1</v>
      </c>
      <c r="I125">
        <v>1</v>
      </c>
      <c r="J125">
        <v>2</v>
      </c>
      <c r="K125">
        <v>1</v>
      </c>
      <c r="L125" s="3">
        <v>2</v>
      </c>
      <c r="M125">
        <f t="shared" si="1"/>
        <v>15</v>
      </c>
      <c r="N125" s="1"/>
    </row>
    <row r="126" spans="1:14" x14ac:dyDescent="0.3">
      <c r="A126" s="30">
        <v>136</v>
      </c>
      <c r="B126" s="1"/>
      <c r="C126" s="2">
        <v>1</v>
      </c>
      <c r="D126">
        <v>1</v>
      </c>
      <c r="E126">
        <v>1</v>
      </c>
      <c r="F126">
        <v>1</v>
      </c>
      <c r="G126">
        <v>2</v>
      </c>
      <c r="H126">
        <v>1</v>
      </c>
      <c r="I126">
        <v>1</v>
      </c>
      <c r="J126">
        <v>2</v>
      </c>
      <c r="K126">
        <v>1</v>
      </c>
      <c r="L126" s="3">
        <v>2</v>
      </c>
      <c r="M126">
        <f t="shared" si="1"/>
        <v>13</v>
      </c>
      <c r="N126" s="1"/>
    </row>
    <row r="127" spans="1:14" x14ac:dyDescent="0.3">
      <c r="A127" s="30">
        <v>137</v>
      </c>
      <c r="B127" s="1"/>
      <c r="C127" s="2">
        <v>1</v>
      </c>
      <c r="D127">
        <v>2</v>
      </c>
      <c r="E127">
        <v>1</v>
      </c>
      <c r="F127">
        <v>1</v>
      </c>
      <c r="G127">
        <v>2</v>
      </c>
      <c r="H127">
        <v>2</v>
      </c>
      <c r="I127">
        <v>1</v>
      </c>
      <c r="J127">
        <v>1</v>
      </c>
      <c r="K127">
        <v>1</v>
      </c>
      <c r="L127" s="3">
        <v>2</v>
      </c>
      <c r="M127">
        <f t="shared" si="1"/>
        <v>14</v>
      </c>
      <c r="N127" s="1"/>
    </row>
    <row r="128" spans="1:14" x14ac:dyDescent="0.3">
      <c r="A128" s="30">
        <v>138</v>
      </c>
      <c r="B128" s="1"/>
      <c r="C128" s="2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 s="3">
        <v>1</v>
      </c>
      <c r="M128">
        <f t="shared" si="1"/>
        <v>10</v>
      </c>
      <c r="N128" s="1"/>
    </row>
    <row r="129" spans="1:14" x14ac:dyDescent="0.3">
      <c r="A129" s="30">
        <v>139</v>
      </c>
      <c r="B129" s="1"/>
      <c r="C129" s="2">
        <v>1</v>
      </c>
      <c r="D129">
        <v>2</v>
      </c>
      <c r="E129">
        <v>1</v>
      </c>
      <c r="F129">
        <v>1</v>
      </c>
      <c r="G129">
        <v>2</v>
      </c>
      <c r="H129">
        <v>1</v>
      </c>
      <c r="I129">
        <v>1</v>
      </c>
      <c r="J129">
        <v>1</v>
      </c>
      <c r="K129">
        <v>2</v>
      </c>
      <c r="L129" s="3">
        <v>2</v>
      </c>
      <c r="M129">
        <f t="shared" si="1"/>
        <v>14</v>
      </c>
      <c r="N129" s="1"/>
    </row>
    <row r="130" spans="1:14" x14ac:dyDescent="0.3">
      <c r="A130" s="30">
        <v>140</v>
      </c>
      <c r="B130" s="1"/>
      <c r="C130" s="2">
        <v>1</v>
      </c>
      <c r="D130">
        <v>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 s="3">
        <v>1</v>
      </c>
      <c r="M130">
        <f t="shared" si="1"/>
        <v>11</v>
      </c>
      <c r="N130" s="1"/>
    </row>
    <row r="131" spans="1:14" x14ac:dyDescent="0.3">
      <c r="A131" s="30">
        <v>141</v>
      </c>
      <c r="B131" s="1"/>
      <c r="C131" s="2">
        <v>1</v>
      </c>
      <c r="D131">
        <v>2</v>
      </c>
      <c r="E131">
        <v>2</v>
      </c>
      <c r="F131">
        <v>1</v>
      </c>
      <c r="G131">
        <v>2</v>
      </c>
      <c r="H131">
        <v>1</v>
      </c>
      <c r="I131">
        <v>1</v>
      </c>
      <c r="J131">
        <v>2</v>
      </c>
      <c r="K131">
        <v>1</v>
      </c>
      <c r="L131" s="3">
        <v>1</v>
      </c>
      <c r="M131">
        <f t="shared" si="1"/>
        <v>14</v>
      </c>
      <c r="N131" s="1"/>
    </row>
    <row r="132" spans="1:14" x14ac:dyDescent="0.3">
      <c r="A132" s="30">
        <v>143</v>
      </c>
      <c r="B132" s="1"/>
      <c r="C132" s="2">
        <v>1</v>
      </c>
      <c r="D132">
        <v>2</v>
      </c>
      <c r="E132">
        <v>2</v>
      </c>
      <c r="F132">
        <v>1</v>
      </c>
      <c r="G132">
        <v>2</v>
      </c>
      <c r="H132">
        <v>1</v>
      </c>
      <c r="I132">
        <v>1</v>
      </c>
      <c r="J132">
        <v>2</v>
      </c>
      <c r="K132">
        <v>1</v>
      </c>
      <c r="L132" s="3">
        <v>1</v>
      </c>
      <c r="M132">
        <f t="shared" ref="M132:M178" si="2">SUM(C132,D132,E132,F132,G132,H132,I132,J132,K132,L132)</f>
        <v>14</v>
      </c>
      <c r="N132" s="1"/>
    </row>
    <row r="133" spans="1:14" x14ac:dyDescent="0.3">
      <c r="A133" s="30">
        <v>144</v>
      </c>
      <c r="B133" s="1"/>
      <c r="C133" s="2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 s="3">
        <v>1</v>
      </c>
      <c r="M133">
        <f t="shared" si="2"/>
        <v>10</v>
      </c>
      <c r="N133" s="1"/>
    </row>
    <row r="134" spans="1:14" x14ac:dyDescent="0.3">
      <c r="A134" s="30">
        <v>145</v>
      </c>
      <c r="B134" s="1"/>
      <c r="C134" s="2">
        <v>1</v>
      </c>
      <c r="D134">
        <v>2</v>
      </c>
      <c r="E134">
        <v>1</v>
      </c>
      <c r="F134">
        <v>1</v>
      </c>
      <c r="G134">
        <v>2</v>
      </c>
      <c r="H134">
        <v>2</v>
      </c>
      <c r="I134">
        <v>1</v>
      </c>
      <c r="J134">
        <v>2</v>
      </c>
      <c r="K134">
        <v>1</v>
      </c>
      <c r="L134" s="3">
        <v>1</v>
      </c>
      <c r="M134">
        <f t="shared" si="2"/>
        <v>14</v>
      </c>
      <c r="N134" s="1"/>
    </row>
    <row r="135" spans="1:14" x14ac:dyDescent="0.3">
      <c r="A135" s="30">
        <v>146</v>
      </c>
      <c r="B135" s="1"/>
      <c r="C135" s="2">
        <v>2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2</v>
      </c>
      <c r="L135" s="3">
        <v>2</v>
      </c>
      <c r="M135">
        <f t="shared" si="2"/>
        <v>20</v>
      </c>
      <c r="N135" s="1"/>
    </row>
    <row r="136" spans="1:14" x14ac:dyDescent="0.3">
      <c r="A136" s="30">
        <v>147</v>
      </c>
      <c r="B136" s="1"/>
      <c r="C136" s="2">
        <v>1</v>
      </c>
      <c r="D136">
        <v>2</v>
      </c>
      <c r="E136">
        <v>1</v>
      </c>
      <c r="F136">
        <v>1</v>
      </c>
      <c r="G136">
        <v>2</v>
      </c>
      <c r="H136">
        <v>2</v>
      </c>
      <c r="I136">
        <v>1</v>
      </c>
      <c r="J136">
        <v>2</v>
      </c>
      <c r="K136">
        <v>1</v>
      </c>
      <c r="L136" s="3">
        <v>1</v>
      </c>
      <c r="M136">
        <f t="shared" si="2"/>
        <v>14</v>
      </c>
      <c r="N136" s="1"/>
    </row>
    <row r="137" spans="1:14" x14ac:dyDescent="0.3">
      <c r="A137" s="30">
        <v>148</v>
      </c>
      <c r="B137" s="1"/>
      <c r="C137" s="2">
        <v>1</v>
      </c>
      <c r="D137">
        <v>1</v>
      </c>
      <c r="E137">
        <v>1</v>
      </c>
      <c r="F137">
        <v>2</v>
      </c>
      <c r="G137">
        <v>2</v>
      </c>
      <c r="H137">
        <v>2</v>
      </c>
      <c r="I137">
        <v>1</v>
      </c>
      <c r="J137">
        <v>1</v>
      </c>
      <c r="K137">
        <v>1</v>
      </c>
      <c r="L137" s="3">
        <v>2</v>
      </c>
      <c r="M137">
        <f t="shared" si="2"/>
        <v>14</v>
      </c>
      <c r="N137" s="1"/>
    </row>
    <row r="138" spans="1:14" x14ac:dyDescent="0.3">
      <c r="A138" s="30">
        <v>149</v>
      </c>
      <c r="B138" s="1"/>
      <c r="C138" s="2">
        <v>1</v>
      </c>
      <c r="D138">
        <v>2</v>
      </c>
      <c r="E138">
        <v>1</v>
      </c>
      <c r="F138">
        <v>1</v>
      </c>
      <c r="G138">
        <v>1</v>
      </c>
      <c r="H138">
        <v>2</v>
      </c>
      <c r="I138">
        <v>1</v>
      </c>
      <c r="J138">
        <v>1</v>
      </c>
      <c r="K138">
        <v>1</v>
      </c>
      <c r="L138" s="3">
        <v>2</v>
      </c>
      <c r="M138">
        <f t="shared" si="2"/>
        <v>13</v>
      </c>
      <c r="N138" s="1"/>
    </row>
    <row r="139" spans="1:14" x14ac:dyDescent="0.3">
      <c r="A139" s="30">
        <v>150</v>
      </c>
      <c r="B139" s="1"/>
      <c r="C139" s="2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2</v>
      </c>
      <c r="K139">
        <v>1</v>
      </c>
      <c r="L139" s="3">
        <v>2</v>
      </c>
      <c r="M139">
        <f t="shared" si="2"/>
        <v>12</v>
      </c>
      <c r="N139" s="1"/>
    </row>
    <row r="140" spans="1:14" x14ac:dyDescent="0.3">
      <c r="A140" s="30">
        <v>151</v>
      </c>
      <c r="B140" s="1"/>
      <c r="C140" s="2">
        <v>2</v>
      </c>
      <c r="D140">
        <v>2</v>
      </c>
      <c r="E140">
        <v>2</v>
      </c>
      <c r="F140">
        <v>1</v>
      </c>
      <c r="G140">
        <v>2</v>
      </c>
      <c r="H140">
        <v>2</v>
      </c>
      <c r="I140">
        <v>1</v>
      </c>
      <c r="J140">
        <v>2</v>
      </c>
      <c r="K140">
        <v>2</v>
      </c>
      <c r="L140" s="3">
        <v>2</v>
      </c>
      <c r="M140">
        <f t="shared" si="2"/>
        <v>18</v>
      </c>
      <c r="N140" s="1"/>
    </row>
    <row r="141" spans="1:14" x14ac:dyDescent="0.3">
      <c r="A141" s="30">
        <v>152</v>
      </c>
      <c r="B141" s="1"/>
      <c r="C141" s="2">
        <v>1</v>
      </c>
      <c r="D141">
        <v>2</v>
      </c>
      <c r="E141">
        <v>2</v>
      </c>
      <c r="F141">
        <v>1</v>
      </c>
      <c r="G141">
        <v>2</v>
      </c>
      <c r="H141">
        <v>2</v>
      </c>
      <c r="I141">
        <v>1</v>
      </c>
      <c r="J141">
        <v>1</v>
      </c>
      <c r="K141">
        <v>1</v>
      </c>
      <c r="L141" s="3">
        <v>1</v>
      </c>
      <c r="M141">
        <f t="shared" si="2"/>
        <v>14</v>
      </c>
      <c r="N141" s="1"/>
    </row>
    <row r="142" spans="1:14" x14ac:dyDescent="0.3">
      <c r="A142" s="30">
        <v>153</v>
      </c>
      <c r="B142" s="1"/>
      <c r="C142" s="2">
        <v>1</v>
      </c>
      <c r="D142">
        <v>1</v>
      </c>
      <c r="E142">
        <v>1</v>
      </c>
      <c r="F142">
        <v>2</v>
      </c>
      <c r="G142">
        <v>1</v>
      </c>
      <c r="H142">
        <v>1</v>
      </c>
      <c r="I142">
        <v>2</v>
      </c>
      <c r="J142">
        <v>1</v>
      </c>
      <c r="K142">
        <v>1</v>
      </c>
      <c r="L142" s="3">
        <v>1</v>
      </c>
      <c r="M142">
        <f t="shared" si="2"/>
        <v>12</v>
      </c>
      <c r="N142" s="1"/>
    </row>
    <row r="143" spans="1:14" x14ac:dyDescent="0.3">
      <c r="A143" s="30">
        <v>154</v>
      </c>
      <c r="B143" s="1"/>
      <c r="C143" s="2">
        <v>1</v>
      </c>
      <c r="D143">
        <v>2</v>
      </c>
      <c r="E143">
        <v>2</v>
      </c>
      <c r="F143">
        <v>2</v>
      </c>
      <c r="G143">
        <v>1</v>
      </c>
      <c r="H143">
        <v>1</v>
      </c>
      <c r="I143">
        <v>2</v>
      </c>
      <c r="J143">
        <v>1</v>
      </c>
      <c r="K143">
        <v>1</v>
      </c>
      <c r="L143" s="3">
        <v>1</v>
      </c>
      <c r="M143">
        <f t="shared" si="2"/>
        <v>14</v>
      </c>
      <c r="N143" s="1"/>
    </row>
    <row r="144" spans="1:14" x14ac:dyDescent="0.3">
      <c r="A144" s="30">
        <v>156</v>
      </c>
      <c r="B144" s="1"/>
      <c r="C144" s="2">
        <v>1</v>
      </c>
      <c r="D144">
        <v>1</v>
      </c>
      <c r="E144">
        <v>2</v>
      </c>
      <c r="F144">
        <v>1</v>
      </c>
      <c r="G144">
        <v>1</v>
      </c>
      <c r="H144">
        <v>2</v>
      </c>
      <c r="I144">
        <v>1</v>
      </c>
      <c r="J144">
        <v>1</v>
      </c>
      <c r="K144">
        <v>1</v>
      </c>
      <c r="L144" s="3">
        <v>2</v>
      </c>
      <c r="M144">
        <f t="shared" si="2"/>
        <v>13</v>
      </c>
      <c r="N144" s="1"/>
    </row>
    <row r="145" spans="1:14" x14ac:dyDescent="0.3">
      <c r="A145" s="30">
        <v>157</v>
      </c>
      <c r="B145" s="1"/>
      <c r="C145" s="2">
        <v>1</v>
      </c>
      <c r="D145">
        <v>1</v>
      </c>
      <c r="E145">
        <v>2</v>
      </c>
      <c r="F145">
        <v>1</v>
      </c>
      <c r="G145">
        <v>2</v>
      </c>
      <c r="H145">
        <v>2</v>
      </c>
      <c r="I145">
        <v>1</v>
      </c>
      <c r="J145">
        <v>1</v>
      </c>
      <c r="K145">
        <v>1</v>
      </c>
      <c r="L145" s="3">
        <v>2</v>
      </c>
      <c r="M145">
        <f t="shared" si="2"/>
        <v>14</v>
      </c>
      <c r="N145" s="1"/>
    </row>
    <row r="146" spans="1:14" x14ac:dyDescent="0.3">
      <c r="A146" s="30">
        <v>158</v>
      </c>
      <c r="B146" s="1"/>
      <c r="C146" s="2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1</v>
      </c>
      <c r="L146" s="3">
        <v>1</v>
      </c>
      <c r="M146">
        <f t="shared" si="2"/>
        <v>11</v>
      </c>
      <c r="N146" s="1"/>
    </row>
    <row r="147" spans="1:14" x14ac:dyDescent="0.3">
      <c r="A147" s="30">
        <v>159</v>
      </c>
      <c r="B147" s="1"/>
      <c r="C147" s="2">
        <v>1</v>
      </c>
      <c r="D147">
        <v>2</v>
      </c>
      <c r="E147">
        <v>1</v>
      </c>
      <c r="F147">
        <v>1</v>
      </c>
      <c r="G147">
        <v>2</v>
      </c>
      <c r="H147">
        <v>1</v>
      </c>
      <c r="I147">
        <v>2</v>
      </c>
      <c r="J147">
        <v>1</v>
      </c>
      <c r="K147">
        <v>2</v>
      </c>
      <c r="L147" s="3">
        <v>1</v>
      </c>
      <c r="M147">
        <f t="shared" si="2"/>
        <v>14</v>
      </c>
      <c r="N147" s="1"/>
    </row>
    <row r="148" spans="1:14" x14ac:dyDescent="0.3">
      <c r="A148" s="30">
        <v>160</v>
      </c>
      <c r="B148" s="1"/>
      <c r="C148" s="2">
        <v>2</v>
      </c>
      <c r="D148">
        <v>2</v>
      </c>
      <c r="E148">
        <v>1</v>
      </c>
      <c r="F148">
        <v>1</v>
      </c>
      <c r="G148">
        <v>1</v>
      </c>
      <c r="H148">
        <v>1</v>
      </c>
      <c r="I148">
        <v>2</v>
      </c>
      <c r="J148">
        <v>1</v>
      </c>
      <c r="K148">
        <v>1</v>
      </c>
      <c r="L148" s="3">
        <v>2</v>
      </c>
      <c r="M148">
        <f t="shared" si="2"/>
        <v>14</v>
      </c>
      <c r="N148" s="1"/>
    </row>
    <row r="149" spans="1:14" x14ac:dyDescent="0.3">
      <c r="A149" s="30">
        <v>161</v>
      </c>
      <c r="B149" s="1"/>
      <c r="C149" s="2">
        <v>1</v>
      </c>
      <c r="D149">
        <v>2</v>
      </c>
      <c r="E149">
        <v>2</v>
      </c>
      <c r="F149">
        <v>1</v>
      </c>
      <c r="G149">
        <v>2</v>
      </c>
      <c r="H149">
        <v>2</v>
      </c>
      <c r="I149">
        <v>1</v>
      </c>
      <c r="J149">
        <v>1</v>
      </c>
      <c r="K149">
        <v>1</v>
      </c>
      <c r="L149" s="3">
        <v>2</v>
      </c>
      <c r="M149">
        <f t="shared" si="2"/>
        <v>15</v>
      </c>
      <c r="N149" s="1"/>
    </row>
    <row r="150" spans="1:14" x14ac:dyDescent="0.3">
      <c r="A150" s="30">
        <v>162</v>
      </c>
      <c r="B150" s="1"/>
      <c r="C150" s="2">
        <v>1</v>
      </c>
      <c r="D150">
        <v>2</v>
      </c>
      <c r="E150">
        <v>1</v>
      </c>
      <c r="F150">
        <v>2</v>
      </c>
      <c r="G150">
        <v>1</v>
      </c>
      <c r="H150">
        <v>1</v>
      </c>
      <c r="I150">
        <v>2</v>
      </c>
      <c r="J150">
        <v>1</v>
      </c>
      <c r="K150">
        <v>2</v>
      </c>
      <c r="L150" s="3">
        <v>1</v>
      </c>
      <c r="M150">
        <f t="shared" si="2"/>
        <v>14</v>
      </c>
      <c r="N150" s="1"/>
    </row>
    <row r="151" spans="1:14" x14ac:dyDescent="0.3">
      <c r="A151" s="30">
        <v>163</v>
      </c>
      <c r="B151" s="1"/>
      <c r="C151" s="2">
        <v>1</v>
      </c>
      <c r="D151">
        <v>1</v>
      </c>
      <c r="E151">
        <v>2</v>
      </c>
      <c r="F151">
        <v>1</v>
      </c>
      <c r="G151">
        <v>2</v>
      </c>
      <c r="H151">
        <v>2</v>
      </c>
      <c r="I151">
        <v>1</v>
      </c>
      <c r="J151">
        <v>2</v>
      </c>
      <c r="K151">
        <v>1</v>
      </c>
      <c r="L151" s="3">
        <v>2</v>
      </c>
      <c r="M151">
        <f t="shared" si="2"/>
        <v>15</v>
      </c>
      <c r="N151" s="1"/>
    </row>
    <row r="152" spans="1:14" x14ac:dyDescent="0.3">
      <c r="A152" s="30">
        <v>164</v>
      </c>
      <c r="B152" s="1"/>
      <c r="C152" s="2">
        <v>1</v>
      </c>
      <c r="D152">
        <v>2</v>
      </c>
      <c r="E152">
        <v>2</v>
      </c>
      <c r="F152">
        <v>2</v>
      </c>
      <c r="G152">
        <v>2</v>
      </c>
      <c r="H152">
        <v>2</v>
      </c>
      <c r="I152">
        <v>1</v>
      </c>
      <c r="J152">
        <v>1</v>
      </c>
      <c r="K152">
        <v>1</v>
      </c>
      <c r="L152" s="3">
        <v>1</v>
      </c>
      <c r="M152">
        <f t="shared" si="2"/>
        <v>15</v>
      </c>
      <c r="N152" s="1"/>
    </row>
    <row r="153" spans="1:14" x14ac:dyDescent="0.3">
      <c r="A153" s="30">
        <v>165</v>
      </c>
      <c r="B153" s="1"/>
      <c r="C153" s="2">
        <v>1</v>
      </c>
      <c r="D153">
        <v>2</v>
      </c>
      <c r="E153">
        <v>1</v>
      </c>
      <c r="F153">
        <v>1</v>
      </c>
      <c r="G153">
        <v>1</v>
      </c>
      <c r="H153">
        <v>2</v>
      </c>
      <c r="I153">
        <v>1</v>
      </c>
      <c r="J153">
        <v>1</v>
      </c>
      <c r="K153">
        <v>2</v>
      </c>
      <c r="L153" s="3">
        <v>2</v>
      </c>
      <c r="M153">
        <f t="shared" si="2"/>
        <v>14</v>
      </c>
      <c r="N153" s="1"/>
    </row>
    <row r="154" spans="1:14" x14ac:dyDescent="0.3">
      <c r="A154" s="30">
        <v>166</v>
      </c>
      <c r="B154" s="1"/>
      <c r="C154" s="2">
        <v>1</v>
      </c>
      <c r="D154">
        <v>1</v>
      </c>
      <c r="E154">
        <v>1</v>
      </c>
      <c r="F154">
        <v>1</v>
      </c>
      <c r="G154">
        <v>2</v>
      </c>
      <c r="H154">
        <v>1</v>
      </c>
      <c r="I154">
        <v>2</v>
      </c>
      <c r="J154">
        <v>1</v>
      </c>
      <c r="K154">
        <v>1</v>
      </c>
      <c r="L154" s="3">
        <v>2</v>
      </c>
      <c r="M154">
        <f t="shared" si="2"/>
        <v>13</v>
      </c>
      <c r="N154" s="1"/>
    </row>
    <row r="155" spans="1:14" x14ac:dyDescent="0.3">
      <c r="A155" s="30">
        <v>168</v>
      </c>
      <c r="B155" s="1"/>
      <c r="C155" s="2">
        <v>1</v>
      </c>
      <c r="D155">
        <v>2</v>
      </c>
      <c r="E155">
        <v>1</v>
      </c>
      <c r="F155">
        <v>1</v>
      </c>
      <c r="G155">
        <v>2</v>
      </c>
      <c r="H155">
        <v>2</v>
      </c>
      <c r="I155">
        <v>1</v>
      </c>
      <c r="J155">
        <v>1</v>
      </c>
      <c r="K155">
        <v>1</v>
      </c>
      <c r="L155" s="3">
        <v>2</v>
      </c>
      <c r="M155">
        <f t="shared" si="2"/>
        <v>14</v>
      </c>
      <c r="N155" s="1"/>
    </row>
    <row r="156" spans="1:14" x14ac:dyDescent="0.3">
      <c r="A156" s="30">
        <v>169</v>
      </c>
      <c r="B156" s="1"/>
      <c r="C156" s="2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 s="3">
        <v>1</v>
      </c>
      <c r="M156">
        <f t="shared" si="2"/>
        <v>10</v>
      </c>
      <c r="N156" s="1"/>
    </row>
    <row r="157" spans="1:14" x14ac:dyDescent="0.3">
      <c r="A157" s="30">
        <v>170</v>
      </c>
      <c r="B157" s="1"/>
      <c r="C157" s="2">
        <v>1</v>
      </c>
      <c r="D157">
        <v>1</v>
      </c>
      <c r="E157">
        <v>2</v>
      </c>
      <c r="F157">
        <v>2</v>
      </c>
      <c r="G157">
        <v>1</v>
      </c>
      <c r="H157">
        <v>1</v>
      </c>
      <c r="I157">
        <v>1</v>
      </c>
      <c r="J157">
        <v>2</v>
      </c>
      <c r="K157">
        <v>1</v>
      </c>
      <c r="L157" s="3">
        <v>1</v>
      </c>
      <c r="M157">
        <f t="shared" si="2"/>
        <v>13</v>
      </c>
      <c r="N157" s="1"/>
    </row>
    <row r="158" spans="1:14" x14ac:dyDescent="0.3">
      <c r="A158" s="30">
        <v>171</v>
      </c>
      <c r="B158" s="1"/>
      <c r="C158" s="2">
        <v>2</v>
      </c>
      <c r="D158">
        <v>2</v>
      </c>
      <c r="E158">
        <v>1</v>
      </c>
      <c r="F158">
        <v>1</v>
      </c>
      <c r="G158">
        <v>2</v>
      </c>
      <c r="H158">
        <v>1</v>
      </c>
      <c r="I158">
        <v>1</v>
      </c>
      <c r="J158">
        <v>2</v>
      </c>
      <c r="K158">
        <v>1</v>
      </c>
      <c r="L158" s="3">
        <v>2</v>
      </c>
      <c r="M158">
        <f t="shared" si="2"/>
        <v>15</v>
      </c>
      <c r="N158" s="1"/>
    </row>
    <row r="159" spans="1:14" x14ac:dyDescent="0.3">
      <c r="A159" s="30">
        <v>174</v>
      </c>
      <c r="B159" s="1"/>
      <c r="C159" s="2">
        <v>1</v>
      </c>
      <c r="D159">
        <v>1</v>
      </c>
      <c r="E159">
        <v>2</v>
      </c>
      <c r="F159">
        <v>2</v>
      </c>
      <c r="G159">
        <v>1</v>
      </c>
      <c r="H159">
        <v>1</v>
      </c>
      <c r="I159">
        <v>2</v>
      </c>
      <c r="J159">
        <v>1</v>
      </c>
      <c r="K159">
        <v>1</v>
      </c>
      <c r="L159" s="3">
        <v>2</v>
      </c>
      <c r="M159">
        <f t="shared" si="2"/>
        <v>14</v>
      </c>
      <c r="N159" s="1"/>
    </row>
    <row r="160" spans="1:14" x14ac:dyDescent="0.3">
      <c r="A160" s="30">
        <v>178</v>
      </c>
      <c r="B160" s="1"/>
      <c r="C160" s="2">
        <v>1</v>
      </c>
      <c r="D160">
        <v>1</v>
      </c>
      <c r="E160">
        <v>1</v>
      </c>
      <c r="F160">
        <v>1</v>
      </c>
      <c r="G160">
        <v>1</v>
      </c>
      <c r="H160">
        <v>2</v>
      </c>
      <c r="I160">
        <v>2</v>
      </c>
      <c r="J160">
        <v>2</v>
      </c>
      <c r="K160">
        <v>1</v>
      </c>
      <c r="L160" s="3">
        <v>2</v>
      </c>
      <c r="M160">
        <f t="shared" si="2"/>
        <v>14</v>
      </c>
      <c r="N160" s="1"/>
    </row>
    <row r="161" spans="1:14" x14ac:dyDescent="0.3">
      <c r="A161" s="30">
        <v>179</v>
      </c>
      <c r="B161" s="1"/>
      <c r="C161" s="2">
        <v>1</v>
      </c>
      <c r="D161">
        <v>2</v>
      </c>
      <c r="E161">
        <v>2</v>
      </c>
      <c r="F161">
        <v>1</v>
      </c>
      <c r="G161">
        <v>1</v>
      </c>
      <c r="H161">
        <v>2</v>
      </c>
      <c r="I161">
        <v>1</v>
      </c>
      <c r="J161">
        <v>2</v>
      </c>
      <c r="K161">
        <v>2</v>
      </c>
      <c r="L161" s="3">
        <v>2</v>
      </c>
      <c r="M161">
        <f t="shared" si="2"/>
        <v>16</v>
      </c>
      <c r="N161" s="1"/>
    </row>
    <row r="162" spans="1:14" x14ac:dyDescent="0.3">
      <c r="A162" s="30">
        <v>180</v>
      </c>
      <c r="B162" s="1"/>
      <c r="C162" s="2">
        <v>1</v>
      </c>
      <c r="D162">
        <v>2</v>
      </c>
      <c r="E162">
        <v>2</v>
      </c>
      <c r="F162">
        <v>1</v>
      </c>
      <c r="G162">
        <v>1</v>
      </c>
      <c r="H162">
        <v>1</v>
      </c>
      <c r="I162">
        <v>2</v>
      </c>
      <c r="J162">
        <v>1</v>
      </c>
      <c r="K162">
        <v>1</v>
      </c>
      <c r="L162" s="3">
        <v>2</v>
      </c>
      <c r="M162">
        <f t="shared" si="2"/>
        <v>14</v>
      </c>
      <c r="N162" s="1"/>
    </row>
    <row r="163" spans="1:14" x14ac:dyDescent="0.3">
      <c r="A163" s="30">
        <v>181</v>
      </c>
      <c r="B163" s="1"/>
      <c r="C163" s="2">
        <v>1</v>
      </c>
      <c r="D163">
        <v>2</v>
      </c>
      <c r="E163">
        <v>2</v>
      </c>
      <c r="F163">
        <v>1</v>
      </c>
      <c r="G163">
        <v>2</v>
      </c>
      <c r="H163">
        <v>1</v>
      </c>
      <c r="I163">
        <v>1</v>
      </c>
      <c r="J163">
        <v>1</v>
      </c>
      <c r="K163">
        <v>1</v>
      </c>
      <c r="L163" s="3">
        <v>2</v>
      </c>
      <c r="M163">
        <f t="shared" si="2"/>
        <v>14</v>
      </c>
      <c r="N163" s="1"/>
    </row>
    <row r="164" spans="1:14" x14ac:dyDescent="0.3">
      <c r="A164" s="30">
        <v>182</v>
      </c>
      <c r="B164" s="1"/>
      <c r="C164" s="2">
        <v>1</v>
      </c>
      <c r="D164">
        <v>1</v>
      </c>
      <c r="E164">
        <v>2</v>
      </c>
      <c r="F164">
        <v>1</v>
      </c>
      <c r="G164">
        <v>1</v>
      </c>
      <c r="H164">
        <v>2</v>
      </c>
      <c r="I164">
        <v>1</v>
      </c>
      <c r="J164">
        <v>1</v>
      </c>
      <c r="K164">
        <v>2</v>
      </c>
      <c r="L164" s="3">
        <v>2</v>
      </c>
      <c r="M164">
        <f t="shared" si="2"/>
        <v>14</v>
      </c>
      <c r="N164" s="1"/>
    </row>
    <row r="165" spans="1:14" x14ac:dyDescent="0.3">
      <c r="A165" s="30">
        <v>183</v>
      </c>
      <c r="B165" s="1"/>
      <c r="C165" s="2">
        <v>1</v>
      </c>
      <c r="D165">
        <v>1</v>
      </c>
      <c r="E165">
        <v>1</v>
      </c>
      <c r="F165">
        <v>1</v>
      </c>
      <c r="G165">
        <v>2</v>
      </c>
      <c r="H165">
        <v>1</v>
      </c>
      <c r="I165">
        <v>1</v>
      </c>
      <c r="J165">
        <v>1</v>
      </c>
      <c r="K165">
        <v>1</v>
      </c>
      <c r="L165" s="3">
        <v>2</v>
      </c>
      <c r="M165">
        <f t="shared" si="2"/>
        <v>12</v>
      </c>
      <c r="N165" s="1"/>
    </row>
    <row r="166" spans="1:14" x14ac:dyDescent="0.3">
      <c r="A166" s="30">
        <v>184</v>
      </c>
      <c r="B166" s="1"/>
      <c r="C166" s="2">
        <v>1</v>
      </c>
      <c r="D166">
        <v>2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 s="3">
        <v>1</v>
      </c>
      <c r="M166">
        <f t="shared" si="2"/>
        <v>11</v>
      </c>
      <c r="N166" s="1"/>
    </row>
    <row r="167" spans="1:14" x14ac:dyDescent="0.3">
      <c r="A167" s="30">
        <v>185</v>
      </c>
      <c r="B167" s="1"/>
      <c r="C167" s="2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 s="3">
        <v>1</v>
      </c>
      <c r="M167">
        <f t="shared" si="2"/>
        <v>10</v>
      </c>
      <c r="N167" s="1"/>
    </row>
    <row r="168" spans="1:14" x14ac:dyDescent="0.3">
      <c r="A168" s="30">
        <v>186</v>
      </c>
      <c r="B168" s="1"/>
      <c r="C168" s="2">
        <v>2</v>
      </c>
      <c r="D168">
        <v>2</v>
      </c>
      <c r="E168">
        <v>1</v>
      </c>
      <c r="F168">
        <v>1</v>
      </c>
      <c r="G168">
        <v>2</v>
      </c>
      <c r="H168">
        <v>2</v>
      </c>
      <c r="I168">
        <v>2</v>
      </c>
      <c r="J168">
        <v>1</v>
      </c>
      <c r="K168">
        <v>2</v>
      </c>
      <c r="L168" s="3">
        <v>2</v>
      </c>
      <c r="M168">
        <f t="shared" si="2"/>
        <v>17</v>
      </c>
      <c r="N168" s="1"/>
    </row>
    <row r="169" spans="1:14" x14ac:dyDescent="0.3">
      <c r="A169" s="30">
        <v>187</v>
      </c>
      <c r="B169" s="1"/>
      <c r="C169" s="2">
        <v>1</v>
      </c>
      <c r="D169">
        <v>1</v>
      </c>
      <c r="E169">
        <v>1</v>
      </c>
      <c r="F169">
        <v>1</v>
      </c>
      <c r="G169">
        <v>1</v>
      </c>
      <c r="H169">
        <v>2</v>
      </c>
      <c r="I169">
        <v>1</v>
      </c>
      <c r="J169">
        <v>1</v>
      </c>
      <c r="K169">
        <v>2</v>
      </c>
      <c r="L169" s="3">
        <v>2</v>
      </c>
      <c r="M169">
        <f t="shared" si="2"/>
        <v>13</v>
      </c>
      <c r="N169" s="1"/>
    </row>
    <row r="170" spans="1:14" x14ac:dyDescent="0.3">
      <c r="A170" s="30">
        <v>188</v>
      </c>
      <c r="B170" s="1"/>
      <c r="C170" s="2">
        <v>2</v>
      </c>
      <c r="D170">
        <v>1</v>
      </c>
      <c r="E170">
        <v>1</v>
      </c>
      <c r="F170">
        <v>1</v>
      </c>
      <c r="G170">
        <v>1</v>
      </c>
      <c r="H170">
        <v>2</v>
      </c>
      <c r="I170">
        <v>1</v>
      </c>
      <c r="J170">
        <v>1</v>
      </c>
      <c r="K170">
        <v>2</v>
      </c>
      <c r="L170" s="3">
        <v>2</v>
      </c>
      <c r="M170">
        <f t="shared" si="2"/>
        <v>14</v>
      </c>
      <c r="N170" s="1"/>
    </row>
    <row r="171" spans="1:14" x14ac:dyDescent="0.3">
      <c r="A171" s="30">
        <v>189</v>
      </c>
      <c r="B171" s="1"/>
      <c r="C171" s="2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2</v>
      </c>
      <c r="J171">
        <v>1</v>
      </c>
      <c r="K171">
        <v>1</v>
      </c>
      <c r="L171" s="3">
        <v>1</v>
      </c>
      <c r="M171">
        <f t="shared" si="2"/>
        <v>11</v>
      </c>
      <c r="N171" s="1"/>
    </row>
    <row r="172" spans="1:14" x14ac:dyDescent="0.3">
      <c r="A172" s="30">
        <v>190</v>
      </c>
      <c r="B172" s="1"/>
      <c r="C172" s="2">
        <v>1</v>
      </c>
      <c r="D172">
        <v>2</v>
      </c>
      <c r="E172">
        <v>1</v>
      </c>
      <c r="F172">
        <v>1</v>
      </c>
      <c r="G172">
        <v>2</v>
      </c>
      <c r="H172">
        <v>2</v>
      </c>
      <c r="I172">
        <v>2</v>
      </c>
      <c r="J172">
        <v>1</v>
      </c>
      <c r="K172">
        <v>1</v>
      </c>
      <c r="L172" s="3">
        <v>2</v>
      </c>
      <c r="M172">
        <f t="shared" si="2"/>
        <v>15</v>
      </c>
      <c r="N172" s="1"/>
    </row>
    <row r="173" spans="1:14" x14ac:dyDescent="0.3">
      <c r="A173" s="30">
        <v>191</v>
      </c>
      <c r="B173" s="1"/>
      <c r="C173" s="2">
        <v>1</v>
      </c>
      <c r="D173">
        <v>2</v>
      </c>
      <c r="E173">
        <v>2</v>
      </c>
      <c r="F173">
        <v>1</v>
      </c>
      <c r="G173">
        <v>2</v>
      </c>
      <c r="H173">
        <v>2</v>
      </c>
      <c r="I173">
        <v>1</v>
      </c>
      <c r="J173">
        <v>1</v>
      </c>
      <c r="K173">
        <v>1</v>
      </c>
      <c r="L173" s="3">
        <v>1</v>
      </c>
      <c r="M173">
        <f t="shared" si="2"/>
        <v>14</v>
      </c>
      <c r="N173" s="1"/>
    </row>
    <row r="174" spans="1:14" x14ac:dyDescent="0.3">
      <c r="A174" s="30">
        <v>192</v>
      </c>
      <c r="B174" s="1"/>
      <c r="C174" s="2">
        <v>2</v>
      </c>
      <c r="D174">
        <v>2</v>
      </c>
      <c r="E174">
        <v>1</v>
      </c>
      <c r="F174">
        <v>1</v>
      </c>
      <c r="G174">
        <v>1</v>
      </c>
      <c r="H174">
        <v>2</v>
      </c>
      <c r="I174">
        <v>1</v>
      </c>
      <c r="J174">
        <v>1</v>
      </c>
      <c r="K174">
        <v>2</v>
      </c>
      <c r="L174" s="3">
        <v>2</v>
      </c>
      <c r="M174">
        <f t="shared" si="2"/>
        <v>15</v>
      </c>
      <c r="N174" s="1"/>
    </row>
    <row r="175" spans="1:14" x14ac:dyDescent="0.3">
      <c r="A175" s="30">
        <v>193</v>
      </c>
      <c r="B175" s="1"/>
      <c r="C175" s="2">
        <v>1</v>
      </c>
      <c r="D175">
        <v>1</v>
      </c>
      <c r="E175">
        <v>1</v>
      </c>
      <c r="F175">
        <v>2</v>
      </c>
      <c r="G175">
        <v>1</v>
      </c>
      <c r="H175">
        <v>1</v>
      </c>
      <c r="I175">
        <v>2</v>
      </c>
      <c r="J175">
        <v>1</v>
      </c>
      <c r="K175">
        <v>1</v>
      </c>
      <c r="L175" s="3">
        <v>1</v>
      </c>
      <c r="M175">
        <f t="shared" si="2"/>
        <v>12</v>
      </c>
      <c r="N175" s="1"/>
    </row>
    <row r="176" spans="1:14" x14ac:dyDescent="0.3">
      <c r="A176" s="30">
        <v>194</v>
      </c>
      <c r="B176" s="1"/>
      <c r="C176" s="2">
        <v>2</v>
      </c>
      <c r="D176">
        <v>1</v>
      </c>
      <c r="E176">
        <v>1</v>
      </c>
      <c r="F176">
        <v>1</v>
      </c>
      <c r="G176">
        <v>2</v>
      </c>
      <c r="H176">
        <v>2</v>
      </c>
      <c r="I176">
        <v>1</v>
      </c>
      <c r="J176">
        <v>1</v>
      </c>
      <c r="K176">
        <v>1</v>
      </c>
      <c r="L176" s="3">
        <v>2</v>
      </c>
      <c r="M176">
        <f t="shared" si="2"/>
        <v>14</v>
      </c>
      <c r="N176" s="1"/>
    </row>
    <row r="177" spans="1:14" x14ac:dyDescent="0.3">
      <c r="A177" s="30">
        <v>196</v>
      </c>
      <c r="B177" s="1"/>
      <c r="C177" s="2">
        <v>1</v>
      </c>
      <c r="D177">
        <v>2</v>
      </c>
      <c r="E177">
        <v>1</v>
      </c>
      <c r="F177">
        <v>1</v>
      </c>
      <c r="G177">
        <v>2</v>
      </c>
      <c r="H177">
        <v>2</v>
      </c>
      <c r="I177">
        <v>1</v>
      </c>
      <c r="J177">
        <v>1</v>
      </c>
      <c r="K177">
        <v>2</v>
      </c>
      <c r="L177" s="3">
        <v>2</v>
      </c>
      <c r="M177">
        <f t="shared" si="2"/>
        <v>15</v>
      </c>
      <c r="N177" s="1"/>
    </row>
    <row r="178" spans="1:14" ht="15" thickBot="1" x14ac:dyDescent="0.35">
      <c r="A178" s="28">
        <v>197</v>
      </c>
      <c r="B178" s="1"/>
      <c r="C178" s="4">
        <v>1</v>
      </c>
      <c r="D178" s="5">
        <v>1</v>
      </c>
      <c r="E178" s="5">
        <v>1</v>
      </c>
      <c r="F178" s="5">
        <v>1</v>
      </c>
      <c r="G178" s="5">
        <v>2</v>
      </c>
      <c r="H178" s="5">
        <v>1</v>
      </c>
      <c r="I178" s="5">
        <v>1</v>
      </c>
      <c r="J178" s="5">
        <v>2</v>
      </c>
      <c r="K178" s="5">
        <v>1</v>
      </c>
      <c r="L178" s="6">
        <v>2</v>
      </c>
      <c r="M178">
        <f t="shared" si="2"/>
        <v>13</v>
      </c>
      <c r="N178" s="23"/>
    </row>
    <row r="179" spans="1:1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x14ac:dyDescent="0.3">
      <c r="A180" s="1"/>
      <c r="B180" s="1"/>
      <c r="C180" t="s">
        <v>1080</v>
      </c>
      <c r="D180" t="s">
        <v>1080</v>
      </c>
      <c r="E180" t="s">
        <v>1080</v>
      </c>
      <c r="F180" t="s">
        <v>1080</v>
      </c>
      <c r="G180" t="s">
        <v>1080</v>
      </c>
      <c r="H180" t="s">
        <v>1080</v>
      </c>
      <c r="I180" t="s">
        <v>1080</v>
      </c>
      <c r="J180" t="s">
        <v>1080</v>
      </c>
      <c r="K180" t="s">
        <v>1080</v>
      </c>
      <c r="L180" t="s">
        <v>1080</v>
      </c>
      <c r="N180" s="1"/>
    </row>
    <row r="181" spans="1:14" x14ac:dyDescent="0.3">
      <c r="A181" s="1"/>
      <c r="B181" s="1"/>
      <c r="C181">
        <f t="shared" ref="C181:L181" si="3">COUNTIF(C4:C178,1)</f>
        <v>149</v>
      </c>
      <c r="D181">
        <f t="shared" si="3"/>
        <v>81</v>
      </c>
      <c r="E181">
        <f t="shared" si="3"/>
        <v>132</v>
      </c>
      <c r="F181">
        <f t="shared" si="3"/>
        <v>137</v>
      </c>
      <c r="G181">
        <f t="shared" si="3"/>
        <v>101</v>
      </c>
      <c r="H181">
        <f t="shared" si="3"/>
        <v>89</v>
      </c>
      <c r="I181">
        <f t="shared" si="3"/>
        <v>118</v>
      </c>
      <c r="J181">
        <f t="shared" si="3"/>
        <v>139</v>
      </c>
      <c r="K181">
        <f t="shared" si="3"/>
        <v>120</v>
      </c>
      <c r="L181">
        <f t="shared" si="3"/>
        <v>87</v>
      </c>
      <c r="N181" s="1"/>
    </row>
    <row r="182" spans="1:14" x14ac:dyDescent="0.3">
      <c r="A182" s="1"/>
      <c r="B182" s="1"/>
      <c r="C182" t="s">
        <v>1102</v>
      </c>
      <c r="D182" t="s">
        <v>1102</v>
      </c>
      <c r="E182" t="s">
        <v>1102</v>
      </c>
      <c r="F182" t="s">
        <v>1102</v>
      </c>
      <c r="G182" t="s">
        <v>1102</v>
      </c>
      <c r="H182" t="s">
        <v>1102</v>
      </c>
      <c r="I182" t="s">
        <v>1102</v>
      </c>
      <c r="J182" t="s">
        <v>1102</v>
      </c>
      <c r="K182" t="s">
        <v>1102</v>
      </c>
      <c r="L182" t="s">
        <v>1102</v>
      </c>
      <c r="N182" s="1"/>
    </row>
    <row r="183" spans="1:14" x14ac:dyDescent="0.3">
      <c r="A183" s="1"/>
      <c r="B183" s="1"/>
      <c r="C183">
        <f t="shared" ref="C183:L183" si="4">COUNTIF(C4:C178,2)</f>
        <v>26</v>
      </c>
      <c r="D183">
        <f t="shared" si="4"/>
        <v>94</v>
      </c>
      <c r="E183">
        <f t="shared" si="4"/>
        <v>43</v>
      </c>
      <c r="F183">
        <f t="shared" si="4"/>
        <v>38</v>
      </c>
      <c r="G183">
        <f t="shared" si="4"/>
        <v>74</v>
      </c>
      <c r="H183">
        <f t="shared" si="4"/>
        <v>86</v>
      </c>
      <c r="I183">
        <f t="shared" si="4"/>
        <v>57</v>
      </c>
      <c r="J183">
        <f t="shared" si="4"/>
        <v>35</v>
      </c>
      <c r="K183">
        <f t="shared" si="4"/>
        <v>54</v>
      </c>
      <c r="L183">
        <f t="shared" si="4"/>
        <v>88</v>
      </c>
      <c r="N183" s="1"/>
    </row>
    <row r="184" spans="1:14" x14ac:dyDescent="0.3">
      <c r="A184" s="1"/>
      <c r="B184" s="1"/>
      <c r="C184" t="s">
        <v>1068</v>
      </c>
      <c r="D184" t="s">
        <v>1068</v>
      </c>
      <c r="E184" t="s">
        <v>1068</v>
      </c>
      <c r="F184" t="s">
        <v>1068</v>
      </c>
      <c r="G184" t="s">
        <v>1068</v>
      </c>
      <c r="H184" t="s">
        <v>1068</v>
      </c>
      <c r="I184" t="s">
        <v>1068</v>
      </c>
      <c r="J184" t="s">
        <v>1068</v>
      </c>
      <c r="K184" t="s">
        <v>1068</v>
      </c>
      <c r="L184" t="s">
        <v>1068</v>
      </c>
      <c r="N184" s="1"/>
    </row>
    <row r="185" spans="1:14" x14ac:dyDescent="0.3">
      <c r="A185" s="1"/>
      <c r="B185" s="1"/>
      <c r="C185">
        <f t="shared" ref="C185:L185" si="5">COUNT(C4:C178)</f>
        <v>175</v>
      </c>
      <c r="D185">
        <f t="shared" si="5"/>
        <v>175</v>
      </c>
      <c r="E185">
        <f t="shared" si="5"/>
        <v>175</v>
      </c>
      <c r="F185">
        <f t="shared" si="5"/>
        <v>175</v>
      </c>
      <c r="G185">
        <f t="shared" si="5"/>
        <v>175</v>
      </c>
      <c r="H185">
        <f t="shared" si="5"/>
        <v>175</v>
      </c>
      <c r="I185">
        <f t="shared" si="5"/>
        <v>175</v>
      </c>
      <c r="J185">
        <f t="shared" si="5"/>
        <v>174</v>
      </c>
      <c r="K185">
        <f t="shared" si="5"/>
        <v>174</v>
      </c>
      <c r="L185">
        <f t="shared" si="5"/>
        <v>175</v>
      </c>
      <c r="N185" s="1"/>
    </row>
    <row r="186" spans="1:1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x14ac:dyDescent="0.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x14ac:dyDescent="0.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x14ac:dyDescent="0.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x14ac:dyDescent="0.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x14ac:dyDescent="0.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x14ac:dyDescent="0.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3:14" x14ac:dyDescent="0.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3:14" x14ac:dyDescent="0.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3:14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3:14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3:14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3:14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3:14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3:14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3:14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3:14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3:14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3:14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3:14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3:14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3:14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3:14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3:14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3:14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3:14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3:14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3:14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3:14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3:14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3:14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3:14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3:14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3:14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3:14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3:14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3:14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3:14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3:14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3:14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3:14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3:14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3:14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3:14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3:14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3:14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3:14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3:14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3:14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3:14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3:14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3:14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3:14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3:14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3:14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3:14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3:14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3:14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3:14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3:14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3:14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3:14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3:14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3:14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3:14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3:14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3:14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3:14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3:14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3:14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3:14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3:14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3:14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3:14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3:14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3:14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3:14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3:14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3:14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3:14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3:14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3:14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3:14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3:14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3:14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3:14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3:14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3:14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3:14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3:14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3:14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3:14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3:14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3:14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3:14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3:14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3:14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3:14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3:14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3:14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3:14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3:14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3:14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3:14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3:14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3:14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3:14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3:14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3:14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3:14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3:14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3:14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3:14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3:14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3:14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3:14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3:14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3:14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3:14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3:14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3:14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3:14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3:14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3:14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3:14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3:14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3:14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3:14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3:14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3:14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3:14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3:14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3:14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3:14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3:14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3:14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3:14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3:14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3:14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3:14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3:14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</sheetData>
  <mergeCells count="1">
    <mergeCell ref="C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S326"/>
  <sheetViews>
    <sheetView workbookViewId="0">
      <selection activeCell="G28" sqref="G28"/>
    </sheetView>
  </sheetViews>
  <sheetFormatPr defaultRowHeight="14.4" x14ac:dyDescent="0.3"/>
  <cols>
    <col min="3" max="45" width="20.6640625" customWidth="1"/>
  </cols>
  <sheetData>
    <row r="1" spans="1:45" x14ac:dyDescent="0.3">
      <c r="A1" s="15"/>
      <c r="B1" s="22"/>
      <c r="C1" s="16"/>
      <c r="D1" s="17"/>
      <c r="E1" s="17"/>
      <c r="F1" s="17"/>
      <c r="G1" s="36"/>
      <c r="H1" s="17"/>
      <c r="I1" s="17"/>
      <c r="J1" s="36"/>
      <c r="K1" s="17"/>
      <c r="L1" s="36"/>
      <c r="M1" s="17"/>
      <c r="N1" s="17"/>
      <c r="O1" s="17"/>
      <c r="P1" s="17"/>
      <c r="Q1" s="36"/>
      <c r="R1" s="17"/>
      <c r="S1" s="17"/>
      <c r="T1" s="17"/>
      <c r="U1" s="36"/>
      <c r="V1" s="17"/>
      <c r="W1" s="17"/>
      <c r="X1" s="36"/>
      <c r="Y1" s="17"/>
      <c r="Z1" s="36"/>
      <c r="AA1" s="17"/>
      <c r="AB1" s="17"/>
      <c r="AC1" s="36"/>
      <c r="AD1" s="17"/>
      <c r="AE1" s="36"/>
      <c r="AF1" s="17"/>
      <c r="AG1" s="36"/>
      <c r="AH1" s="17"/>
      <c r="AI1" s="17"/>
      <c r="AJ1" s="17"/>
      <c r="AK1" s="17"/>
      <c r="AL1" s="36"/>
      <c r="AM1" s="17"/>
      <c r="AN1" s="36"/>
      <c r="AO1" s="17"/>
      <c r="AP1" s="43"/>
      <c r="AQ1" s="16"/>
      <c r="AR1" s="18"/>
      <c r="AS1" s="1"/>
    </row>
    <row r="2" spans="1:45" ht="15" thickBot="1" x14ac:dyDescent="0.35">
      <c r="A2" s="29"/>
      <c r="B2" s="1"/>
      <c r="C2" s="19" t="s">
        <v>374</v>
      </c>
      <c r="D2" s="20" t="s">
        <v>375</v>
      </c>
      <c r="E2" s="20" t="s">
        <v>376</v>
      </c>
      <c r="F2" s="20" t="s">
        <v>377</v>
      </c>
      <c r="G2" s="38" t="s">
        <v>378</v>
      </c>
      <c r="H2" s="20" t="s">
        <v>379</v>
      </c>
      <c r="I2" s="20" t="s">
        <v>380</v>
      </c>
      <c r="J2" s="38" t="s">
        <v>381</v>
      </c>
      <c r="K2" s="20" t="s">
        <v>382</v>
      </c>
      <c r="L2" s="38" t="s">
        <v>383</v>
      </c>
      <c r="M2" s="20" t="s">
        <v>384</v>
      </c>
      <c r="N2" s="20" t="s">
        <v>385</v>
      </c>
      <c r="O2" s="20" t="s">
        <v>386</v>
      </c>
      <c r="P2" s="20" t="s">
        <v>387</v>
      </c>
      <c r="Q2" s="38" t="s">
        <v>388</v>
      </c>
      <c r="R2" s="20" t="s">
        <v>389</v>
      </c>
      <c r="S2" s="20" t="s">
        <v>390</v>
      </c>
      <c r="T2" s="20" t="s">
        <v>391</v>
      </c>
      <c r="U2" s="38" t="s">
        <v>392</v>
      </c>
      <c r="V2" s="20" t="s">
        <v>393</v>
      </c>
      <c r="W2" s="20" t="s">
        <v>394</v>
      </c>
      <c r="X2" s="38" t="s">
        <v>395</v>
      </c>
      <c r="Y2" s="20" t="s">
        <v>396</v>
      </c>
      <c r="Z2" s="38" t="s">
        <v>397</v>
      </c>
      <c r="AA2" s="20" t="s">
        <v>398</v>
      </c>
      <c r="AB2" s="20" t="s">
        <v>399</v>
      </c>
      <c r="AC2" s="38" t="s">
        <v>400</v>
      </c>
      <c r="AD2" s="20" t="s">
        <v>401</v>
      </c>
      <c r="AE2" s="38" t="s">
        <v>402</v>
      </c>
      <c r="AF2" s="20" t="s">
        <v>403</v>
      </c>
      <c r="AG2" s="38" t="s">
        <v>404</v>
      </c>
      <c r="AH2" s="20" t="s">
        <v>405</v>
      </c>
      <c r="AI2" s="20" t="s">
        <v>406</v>
      </c>
      <c r="AJ2" s="20" t="s">
        <v>407</v>
      </c>
      <c r="AK2" s="20" t="s">
        <v>408</v>
      </c>
      <c r="AL2" s="38" t="s">
        <v>409</v>
      </c>
      <c r="AM2" s="20" t="s">
        <v>410</v>
      </c>
      <c r="AN2" s="38" t="s">
        <v>411</v>
      </c>
      <c r="AO2" s="20" t="s">
        <v>412</v>
      </c>
      <c r="AP2" s="54" t="s">
        <v>413</v>
      </c>
      <c r="AQ2" s="19" t="s">
        <v>414</v>
      </c>
      <c r="AR2" s="21" t="s">
        <v>415</v>
      </c>
      <c r="AS2" s="1"/>
    </row>
    <row r="3" spans="1:45" ht="15" thickBot="1" x14ac:dyDescent="0.35">
      <c r="A3" s="28"/>
      <c r="B3" s="1" t="s">
        <v>440</v>
      </c>
      <c r="C3" s="7" t="s">
        <v>636</v>
      </c>
      <c r="D3" s="8" t="s">
        <v>637</v>
      </c>
      <c r="E3" s="8" t="s">
        <v>638</v>
      </c>
      <c r="F3" s="8" t="s">
        <v>639</v>
      </c>
      <c r="G3" s="35" t="s">
        <v>486</v>
      </c>
      <c r="H3" s="8" t="s">
        <v>640</v>
      </c>
      <c r="I3" s="8" t="s">
        <v>641</v>
      </c>
      <c r="J3" s="35" t="s">
        <v>486</v>
      </c>
      <c r="K3" s="8" t="s">
        <v>642</v>
      </c>
      <c r="L3" s="35" t="s">
        <v>486</v>
      </c>
      <c r="M3" s="8" t="s">
        <v>643</v>
      </c>
      <c r="N3" s="8" t="s">
        <v>644</v>
      </c>
      <c r="O3" s="8" t="s">
        <v>645</v>
      </c>
      <c r="P3" s="8" t="s">
        <v>646</v>
      </c>
      <c r="Q3" s="35" t="s">
        <v>486</v>
      </c>
      <c r="R3" s="8" t="s">
        <v>647</v>
      </c>
      <c r="S3" s="8" t="s">
        <v>648</v>
      </c>
      <c r="T3" s="8" t="s">
        <v>649</v>
      </c>
      <c r="U3" s="35" t="s">
        <v>486</v>
      </c>
      <c r="V3" s="8" t="s">
        <v>650</v>
      </c>
      <c r="W3" s="8" t="s">
        <v>651</v>
      </c>
      <c r="X3" s="35" t="s">
        <v>486</v>
      </c>
      <c r="Y3" s="8" t="s">
        <v>652</v>
      </c>
      <c r="Z3" s="35" t="s">
        <v>486</v>
      </c>
      <c r="AA3" s="8" t="s">
        <v>653</v>
      </c>
      <c r="AB3" s="8" t="s">
        <v>654</v>
      </c>
      <c r="AC3" s="35" t="s">
        <v>486</v>
      </c>
      <c r="AD3" s="8" t="s">
        <v>655</v>
      </c>
      <c r="AE3" s="35" t="s">
        <v>486</v>
      </c>
      <c r="AF3" s="8" t="s">
        <v>656</v>
      </c>
      <c r="AG3" s="35" t="s">
        <v>486</v>
      </c>
      <c r="AH3" s="8" t="s">
        <v>657</v>
      </c>
      <c r="AI3" s="8" t="s">
        <v>658</v>
      </c>
      <c r="AJ3" s="8" t="s">
        <v>659</v>
      </c>
      <c r="AK3" s="8" t="s">
        <v>660</v>
      </c>
      <c r="AL3" s="35" t="s">
        <v>486</v>
      </c>
      <c r="AM3" s="8" t="s">
        <v>661</v>
      </c>
      <c r="AN3" s="35" t="s">
        <v>486</v>
      </c>
      <c r="AO3" s="9" t="s">
        <v>662</v>
      </c>
      <c r="AP3" s="35" t="s">
        <v>486</v>
      </c>
      <c r="AQ3" s="7" t="s">
        <v>663</v>
      </c>
      <c r="AR3" s="9" t="s">
        <v>664</v>
      </c>
      <c r="AS3" s="1" t="s">
        <v>440</v>
      </c>
    </row>
    <row r="4" spans="1:45" x14ac:dyDescent="0.3">
      <c r="A4" s="30">
        <v>2</v>
      </c>
      <c r="B4" s="1"/>
      <c r="C4" s="2">
        <v>1</v>
      </c>
      <c r="D4">
        <v>3</v>
      </c>
      <c r="E4">
        <v>3</v>
      </c>
      <c r="F4">
        <v>4</v>
      </c>
      <c r="G4" s="37">
        <f>LOOKUP(F4,{1,2,3,4,5},{5,4,3,2,1})</f>
        <v>2</v>
      </c>
      <c r="H4">
        <v>2</v>
      </c>
      <c r="I4">
        <v>2</v>
      </c>
      <c r="J4" s="37">
        <f>LOOKUP(I4,{1,2,3,4,5},{5,4,3,2,1})</f>
        <v>4</v>
      </c>
      <c r="K4">
        <v>3</v>
      </c>
      <c r="L4" s="37">
        <f>LOOKUP(K4,{1,2,3,4,5},{5,4,3,2,1})</f>
        <v>3</v>
      </c>
      <c r="M4">
        <v>3</v>
      </c>
      <c r="N4">
        <v>3</v>
      </c>
      <c r="O4">
        <v>2</v>
      </c>
      <c r="P4">
        <v>4</v>
      </c>
      <c r="Q4" s="37">
        <f>LOOKUP(P4,{1,2,3,4,5},{5,4,3,2,1})</f>
        <v>2</v>
      </c>
      <c r="R4">
        <v>4</v>
      </c>
      <c r="S4">
        <v>2</v>
      </c>
      <c r="T4">
        <v>3</v>
      </c>
      <c r="U4" s="37">
        <f>LOOKUP(T4,{1,2,3,4,5},{5,4,3,2,1})</f>
        <v>3</v>
      </c>
      <c r="V4">
        <v>4</v>
      </c>
      <c r="W4">
        <v>4</v>
      </c>
      <c r="X4" s="37">
        <f>LOOKUP(W4,{1,2,3,4,5},{5,4,3,2,1})</f>
        <v>2</v>
      </c>
      <c r="Y4">
        <v>4</v>
      </c>
      <c r="Z4" s="37">
        <f>LOOKUP(Y4,{1,2,3,4,5},{5,4,3,2,1})</f>
        <v>2</v>
      </c>
      <c r="AA4">
        <v>4</v>
      </c>
      <c r="AB4">
        <v>3</v>
      </c>
      <c r="AC4" s="37">
        <f>LOOKUP(AB4,{1,2,3,4,5},{5,4,3,2,1})</f>
        <v>3</v>
      </c>
      <c r="AD4">
        <v>3</v>
      </c>
      <c r="AE4" s="37">
        <f>LOOKUP(AD4,{1,2,3,4,5},{5,4,3,2,1})</f>
        <v>3</v>
      </c>
      <c r="AF4">
        <v>4</v>
      </c>
      <c r="AG4" s="37">
        <f>LOOKUP(AF4,{1,2,3,4,5},{5,4,3,2,1})</f>
        <v>2</v>
      </c>
      <c r="AH4">
        <v>2</v>
      </c>
      <c r="AI4">
        <v>2</v>
      </c>
      <c r="AJ4">
        <v>4</v>
      </c>
      <c r="AK4">
        <v>3</v>
      </c>
      <c r="AL4" s="37">
        <f>LOOKUP(AK4,{1,2,3,4,5},{5,4,3,2,1})</f>
        <v>3</v>
      </c>
      <c r="AM4">
        <v>4</v>
      </c>
      <c r="AN4" s="37">
        <f>LOOKUP(AM4,{1,2,3,4,5},{5,4,3,2,1})</f>
        <v>2</v>
      </c>
      <c r="AO4">
        <v>3</v>
      </c>
      <c r="AP4" s="37">
        <f>LOOKUP(AO4,{1,2,3,4,5},{5,4,3,2,1})</f>
        <v>3</v>
      </c>
      <c r="AQ4">
        <f t="shared" ref="AQ4:AQ67" si="0">SUM(D4,E4,G4,H4,J4,L4,M4,N4,O4,Q4,R4,S4,U4,V4,X4,Z4,AA4,AC4,AE4,AG4,AH4,AI4,AJ4,AL4,AN4,AP4)</f>
        <v>72</v>
      </c>
      <c r="AR4">
        <f t="shared" ref="AR4:AR67" si="1">ROUND((AQ4/26), 2)</f>
        <v>2.77</v>
      </c>
      <c r="AS4" s="1"/>
    </row>
    <row r="5" spans="1:45" x14ac:dyDescent="0.3">
      <c r="A5" s="30">
        <v>3</v>
      </c>
      <c r="B5" s="1"/>
      <c r="C5" s="2">
        <v>1</v>
      </c>
      <c r="D5">
        <v>4</v>
      </c>
      <c r="E5">
        <v>3</v>
      </c>
      <c r="F5">
        <v>3</v>
      </c>
      <c r="G5" s="37">
        <f>LOOKUP(F5,{1,2,3,4,5},{5,4,3,2,1})</f>
        <v>3</v>
      </c>
      <c r="H5">
        <v>3</v>
      </c>
      <c r="I5">
        <v>2</v>
      </c>
      <c r="J5" s="37">
        <f>LOOKUP(I5,{1,2,3,4,5},{5,4,3,2,1})</f>
        <v>4</v>
      </c>
      <c r="K5">
        <v>2</v>
      </c>
      <c r="L5" s="37">
        <f>LOOKUP(K5,{1,2,3,4,5},{5,4,3,2,1})</f>
        <v>4</v>
      </c>
      <c r="M5">
        <v>3</v>
      </c>
      <c r="N5">
        <v>2</v>
      </c>
      <c r="O5">
        <v>3</v>
      </c>
      <c r="P5">
        <v>3</v>
      </c>
      <c r="Q5" s="37">
        <f>LOOKUP(P5,{1,2,3,4,5},{5,4,3,2,1})</f>
        <v>3</v>
      </c>
      <c r="R5">
        <v>4</v>
      </c>
      <c r="S5">
        <v>3</v>
      </c>
      <c r="T5">
        <v>2</v>
      </c>
      <c r="U5" s="37">
        <f>LOOKUP(T5,{1,2,3,4,5},{5,4,3,2,1})</f>
        <v>4</v>
      </c>
      <c r="V5">
        <v>2</v>
      </c>
      <c r="W5">
        <v>2</v>
      </c>
      <c r="X5" s="37">
        <f>LOOKUP(W5,{1,2,3,4,5},{5,4,3,2,1})</f>
        <v>4</v>
      </c>
      <c r="Y5">
        <v>2</v>
      </c>
      <c r="Z5" s="37">
        <f>LOOKUP(Y5,{1,2,3,4,5},{5,4,3,2,1})</f>
        <v>4</v>
      </c>
      <c r="AA5">
        <v>3</v>
      </c>
      <c r="AB5">
        <v>3</v>
      </c>
      <c r="AC5" s="37">
        <f>LOOKUP(AB5,{1,2,3,4,5},{5,4,3,2,1})</f>
        <v>3</v>
      </c>
      <c r="AD5">
        <v>1</v>
      </c>
      <c r="AE5" s="37">
        <f>LOOKUP(AD5,{1,2,3,4,5},{5,4,3,2,1})</f>
        <v>5</v>
      </c>
      <c r="AF5">
        <v>2</v>
      </c>
      <c r="AG5" s="37">
        <f>LOOKUP(AF5,{1,2,3,4,5},{5,4,3,2,1})</f>
        <v>4</v>
      </c>
      <c r="AH5">
        <v>3</v>
      </c>
      <c r="AI5">
        <v>3</v>
      </c>
      <c r="AJ5">
        <v>4</v>
      </c>
      <c r="AK5">
        <v>4</v>
      </c>
      <c r="AL5" s="37">
        <f>LOOKUP(AK5,{1,2,3,4,5},{5,4,3,2,1})</f>
        <v>2</v>
      </c>
      <c r="AM5">
        <v>4</v>
      </c>
      <c r="AN5" s="37">
        <f>LOOKUP(AM5,{1,2,3,4,5},{5,4,3,2,1})</f>
        <v>2</v>
      </c>
      <c r="AO5">
        <v>4</v>
      </c>
      <c r="AP5" s="37">
        <f>LOOKUP(AO5,{1,2,3,4,5},{5,4,3,2,1})</f>
        <v>2</v>
      </c>
      <c r="AQ5">
        <f t="shared" si="0"/>
        <v>84</v>
      </c>
      <c r="AR5">
        <f t="shared" si="1"/>
        <v>3.23</v>
      </c>
      <c r="AS5" s="1"/>
    </row>
    <row r="6" spans="1:45" x14ac:dyDescent="0.3">
      <c r="A6" s="30">
        <v>4</v>
      </c>
      <c r="B6" s="1"/>
      <c r="C6" s="2">
        <v>1</v>
      </c>
      <c r="D6">
        <v>3</v>
      </c>
      <c r="E6">
        <v>3</v>
      </c>
      <c r="F6">
        <v>4</v>
      </c>
      <c r="G6" s="37">
        <f>LOOKUP(F6,{1,2,3,4,5},{5,4,3,2,1})</f>
        <v>2</v>
      </c>
      <c r="H6">
        <v>2</v>
      </c>
      <c r="I6">
        <v>4</v>
      </c>
      <c r="J6" s="37">
        <f>LOOKUP(I6,{1,2,3,4,5},{5,4,3,2,1})</f>
        <v>2</v>
      </c>
      <c r="K6">
        <v>2</v>
      </c>
      <c r="L6" s="37">
        <f>LOOKUP(K6,{1,2,3,4,5},{5,4,3,2,1})</f>
        <v>4</v>
      </c>
      <c r="M6">
        <v>2</v>
      </c>
      <c r="N6">
        <v>2</v>
      </c>
      <c r="O6">
        <v>2</v>
      </c>
      <c r="P6">
        <v>4</v>
      </c>
      <c r="Q6" s="37">
        <f>LOOKUP(P6,{1,2,3,4,5},{5,4,3,2,1})</f>
        <v>2</v>
      </c>
      <c r="R6">
        <v>2</v>
      </c>
      <c r="S6">
        <v>4</v>
      </c>
      <c r="T6">
        <v>3</v>
      </c>
      <c r="U6" s="37">
        <f>LOOKUP(T6,{1,2,3,4,5},{5,4,3,2,1})</f>
        <v>3</v>
      </c>
      <c r="V6">
        <v>2</v>
      </c>
      <c r="W6">
        <v>4</v>
      </c>
      <c r="X6" s="37">
        <f>LOOKUP(W6,{1,2,3,4,5},{5,4,3,2,1})</f>
        <v>2</v>
      </c>
      <c r="Y6">
        <v>4</v>
      </c>
      <c r="Z6" s="37">
        <f>LOOKUP(Y6,{1,2,3,4,5},{5,4,3,2,1})</f>
        <v>2</v>
      </c>
      <c r="AA6">
        <v>2</v>
      </c>
      <c r="AB6">
        <v>4</v>
      </c>
      <c r="AC6" s="37">
        <f>LOOKUP(AB6,{1,2,3,4,5},{5,4,3,2,1})</f>
        <v>2</v>
      </c>
      <c r="AD6">
        <v>4</v>
      </c>
      <c r="AE6" s="37">
        <f>LOOKUP(AD6,{1,2,3,4,5},{5,4,3,2,1})</f>
        <v>2</v>
      </c>
      <c r="AF6">
        <v>4</v>
      </c>
      <c r="AG6" s="37">
        <f>LOOKUP(AF6,{1,2,3,4,5},{5,4,3,2,1})</f>
        <v>2</v>
      </c>
      <c r="AH6">
        <v>2</v>
      </c>
      <c r="AI6">
        <v>2</v>
      </c>
      <c r="AJ6">
        <v>4</v>
      </c>
      <c r="AK6">
        <v>3</v>
      </c>
      <c r="AL6" s="37">
        <f>LOOKUP(AK6,{1,2,3,4,5},{5,4,3,2,1})</f>
        <v>3</v>
      </c>
      <c r="AM6">
        <v>4</v>
      </c>
      <c r="AN6" s="37">
        <f>LOOKUP(AM6,{1,2,3,4,5},{5,4,3,2,1})</f>
        <v>2</v>
      </c>
      <c r="AO6">
        <v>4</v>
      </c>
      <c r="AP6" s="37">
        <f>LOOKUP(AO6,{1,2,3,4,5},{5,4,3,2,1})</f>
        <v>2</v>
      </c>
      <c r="AQ6">
        <f t="shared" si="0"/>
        <v>62</v>
      </c>
      <c r="AR6">
        <f t="shared" si="1"/>
        <v>2.38</v>
      </c>
      <c r="AS6" s="1"/>
    </row>
    <row r="7" spans="1:45" x14ac:dyDescent="0.3">
      <c r="A7" s="30">
        <v>6</v>
      </c>
      <c r="B7" s="1"/>
      <c r="C7" s="2">
        <v>1</v>
      </c>
      <c r="D7">
        <v>3</v>
      </c>
      <c r="E7">
        <v>3</v>
      </c>
      <c r="F7">
        <v>3</v>
      </c>
      <c r="G7" s="37">
        <f>LOOKUP(F7,{1,2,3,4,5},{5,4,3,2,1})</f>
        <v>3</v>
      </c>
      <c r="H7">
        <v>3</v>
      </c>
      <c r="I7">
        <v>3</v>
      </c>
      <c r="J7" s="37">
        <f>LOOKUP(I7,{1,2,3,4,5},{5,4,3,2,1})</f>
        <v>3</v>
      </c>
      <c r="K7">
        <v>3</v>
      </c>
      <c r="L7" s="37">
        <f>LOOKUP(K7,{1,2,3,4,5},{5,4,3,2,1})</f>
        <v>3</v>
      </c>
      <c r="M7">
        <v>4</v>
      </c>
      <c r="N7">
        <v>2</v>
      </c>
      <c r="O7">
        <v>3</v>
      </c>
      <c r="P7">
        <v>3</v>
      </c>
      <c r="Q7" s="37">
        <f>LOOKUP(P7,{1,2,3,4,5},{5,4,3,2,1})</f>
        <v>3</v>
      </c>
      <c r="R7">
        <v>3</v>
      </c>
      <c r="S7">
        <v>4</v>
      </c>
      <c r="T7">
        <v>2</v>
      </c>
      <c r="U7" s="37">
        <f>LOOKUP(T7,{1,2,3,4,5},{5,4,3,2,1})</f>
        <v>4</v>
      </c>
      <c r="V7">
        <v>2</v>
      </c>
      <c r="W7">
        <v>2</v>
      </c>
      <c r="X7" s="37">
        <f>LOOKUP(W7,{1,2,3,4,5},{5,4,3,2,1})</f>
        <v>4</v>
      </c>
      <c r="Y7">
        <v>2</v>
      </c>
      <c r="Z7" s="37">
        <f>LOOKUP(Y7,{1,2,3,4,5},{5,4,3,2,1})</f>
        <v>4</v>
      </c>
      <c r="AA7">
        <v>3</v>
      </c>
      <c r="AB7">
        <v>2</v>
      </c>
      <c r="AC7" s="37">
        <f>LOOKUP(AB7,{1,2,3,4,5},{5,4,3,2,1})</f>
        <v>4</v>
      </c>
      <c r="AD7">
        <v>2</v>
      </c>
      <c r="AE7" s="37">
        <f>LOOKUP(AD7,{1,2,3,4,5},{5,4,3,2,1})</f>
        <v>4</v>
      </c>
      <c r="AF7">
        <v>4</v>
      </c>
      <c r="AG7" s="37">
        <f>LOOKUP(AF7,{1,2,3,4,5},{5,4,3,2,1})</f>
        <v>2</v>
      </c>
      <c r="AH7">
        <v>3</v>
      </c>
      <c r="AI7">
        <v>2</v>
      </c>
      <c r="AJ7">
        <v>4</v>
      </c>
      <c r="AK7">
        <v>3</v>
      </c>
      <c r="AL7" s="37">
        <f>LOOKUP(AK7,{1,2,3,4,5},{5,4,3,2,1})</f>
        <v>3</v>
      </c>
      <c r="AM7">
        <v>5</v>
      </c>
      <c r="AN7" s="37">
        <f>LOOKUP(AM7,{1,2,3,4,5},{5,4,3,2,1})</f>
        <v>1</v>
      </c>
      <c r="AO7">
        <v>3</v>
      </c>
      <c r="AP7" s="37">
        <f>LOOKUP(AO7,{1,2,3,4,5},{5,4,3,2,1})</f>
        <v>3</v>
      </c>
      <c r="AQ7">
        <f t="shared" si="0"/>
        <v>80</v>
      </c>
      <c r="AR7">
        <f t="shared" si="1"/>
        <v>3.08</v>
      </c>
      <c r="AS7" s="1"/>
    </row>
    <row r="8" spans="1:45" x14ac:dyDescent="0.3">
      <c r="A8" s="30">
        <v>7</v>
      </c>
      <c r="B8" s="1"/>
      <c r="C8" s="2">
        <v>1</v>
      </c>
      <c r="D8">
        <v>3</v>
      </c>
      <c r="E8">
        <v>2</v>
      </c>
      <c r="F8">
        <v>4</v>
      </c>
      <c r="G8" s="37">
        <f>LOOKUP(F8,{1,2,3,4,5},{5,4,3,2,1})</f>
        <v>2</v>
      </c>
      <c r="H8">
        <v>3</v>
      </c>
      <c r="I8">
        <v>3</v>
      </c>
      <c r="J8" s="37">
        <f>LOOKUP(I8,{1,2,3,4,5},{5,4,3,2,1})</f>
        <v>3</v>
      </c>
      <c r="K8">
        <v>2</v>
      </c>
      <c r="L8" s="37">
        <f>LOOKUP(K8,{1,2,3,4,5},{5,4,3,2,1})</f>
        <v>4</v>
      </c>
      <c r="M8">
        <v>2</v>
      </c>
      <c r="N8">
        <v>1</v>
      </c>
      <c r="O8">
        <v>1</v>
      </c>
      <c r="P8">
        <v>2</v>
      </c>
      <c r="Q8" s="37">
        <f>LOOKUP(P8,{1,2,3,4,5},{5,4,3,2,1})</f>
        <v>4</v>
      </c>
      <c r="R8">
        <v>2</v>
      </c>
      <c r="S8">
        <v>2</v>
      </c>
      <c r="T8">
        <v>4</v>
      </c>
      <c r="U8" s="37">
        <f>LOOKUP(T8,{1,2,3,4,5},{5,4,3,2,1})</f>
        <v>2</v>
      </c>
      <c r="V8">
        <v>1</v>
      </c>
      <c r="W8">
        <v>1</v>
      </c>
      <c r="X8" s="37">
        <f>LOOKUP(W8,{1,2,3,4,5},{5,4,3,2,1})</f>
        <v>5</v>
      </c>
      <c r="Y8">
        <v>3</v>
      </c>
      <c r="Z8" s="37">
        <f>LOOKUP(Y8,{1,2,3,4,5},{5,4,3,2,1})</f>
        <v>3</v>
      </c>
      <c r="AA8">
        <v>3</v>
      </c>
      <c r="AB8">
        <v>3</v>
      </c>
      <c r="AC8" s="37">
        <f>LOOKUP(AB8,{1,2,3,4,5},{5,4,3,2,1})</f>
        <v>3</v>
      </c>
      <c r="AD8">
        <v>3</v>
      </c>
      <c r="AE8" s="37">
        <f>LOOKUP(AD8,{1,2,3,4,5},{5,4,3,2,1})</f>
        <v>3</v>
      </c>
      <c r="AF8">
        <v>4</v>
      </c>
      <c r="AG8" s="37">
        <f>LOOKUP(AF8,{1,2,3,4,5},{5,4,3,2,1})</f>
        <v>2</v>
      </c>
      <c r="AH8">
        <v>1</v>
      </c>
      <c r="AI8">
        <v>1</v>
      </c>
      <c r="AJ8">
        <v>4</v>
      </c>
      <c r="AK8">
        <v>2</v>
      </c>
      <c r="AL8" s="37">
        <f>LOOKUP(AK8,{1,2,3,4,5},{5,4,3,2,1})</f>
        <v>4</v>
      </c>
      <c r="AM8">
        <v>5</v>
      </c>
      <c r="AN8" s="37">
        <f>LOOKUP(AM8,{1,2,3,4,5},{5,4,3,2,1})</f>
        <v>1</v>
      </c>
      <c r="AO8">
        <v>5</v>
      </c>
      <c r="AP8" s="37">
        <f>LOOKUP(AO8,{1,2,3,4,5},{5,4,3,2,1})</f>
        <v>1</v>
      </c>
      <c r="AQ8">
        <f t="shared" si="0"/>
        <v>63</v>
      </c>
      <c r="AR8">
        <f t="shared" si="1"/>
        <v>2.42</v>
      </c>
      <c r="AS8" s="1"/>
    </row>
    <row r="9" spans="1:45" x14ac:dyDescent="0.3">
      <c r="A9" s="30">
        <v>8</v>
      </c>
      <c r="B9" s="1"/>
      <c r="C9" s="2">
        <v>1</v>
      </c>
      <c r="D9">
        <v>4</v>
      </c>
      <c r="E9">
        <v>2</v>
      </c>
      <c r="F9">
        <v>4</v>
      </c>
      <c r="G9" s="37">
        <f>LOOKUP(F9,{1,2,3,4,5},{5,4,3,2,1})</f>
        <v>2</v>
      </c>
      <c r="H9">
        <v>2</v>
      </c>
      <c r="I9">
        <v>3</v>
      </c>
      <c r="J9" s="37">
        <f>LOOKUP(I9,{1,2,3,4,5},{5,4,3,2,1})</f>
        <v>3</v>
      </c>
      <c r="K9">
        <v>2</v>
      </c>
      <c r="L9" s="37">
        <f>LOOKUP(K9,{1,2,3,4,5},{5,4,3,2,1})</f>
        <v>4</v>
      </c>
      <c r="M9">
        <v>3</v>
      </c>
      <c r="N9">
        <v>2</v>
      </c>
      <c r="O9">
        <v>1</v>
      </c>
      <c r="P9">
        <v>4</v>
      </c>
      <c r="Q9" s="37">
        <f>LOOKUP(P9,{1,2,3,4,5},{5,4,3,2,1})</f>
        <v>2</v>
      </c>
      <c r="R9">
        <v>3</v>
      </c>
      <c r="S9">
        <v>4</v>
      </c>
      <c r="T9">
        <v>2</v>
      </c>
      <c r="U9" s="37">
        <f>LOOKUP(T9,{1,2,3,4,5},{5,4,3,2,1})</f>
        <v>4</v>
      </c>
      <c r="V9">
        <v>1</v>
      </c>
      <c r="W9">
        <v>5</v>
      </c>
      <c r="X9" s="37">
        <f>LOOKUP(W9,{1,2,3,4,5},{5,4,3,2,1})</f>
        <v>1</v>
      </c>
      <c r="Y9">
        <v>1</v>
      </c>
      <c r="Z9" s="37">
        <f>LOOKUP(Y9,{1,2,3,4,5},{5,4,3,2,1})</f>
        <v>5</v>
      </c>
      <c r="AA9">
        <v>2</v>
      </c>
      <c r="AB9">
        <v>2</v>
      </c>
      <c r="AC9" s="37">
        <f>LOOKUP(AB9,{1,2,3,4,5},{5,4,3,2,1})</f>
        <v>4</v>
      </c>
      <c r="AD9">
        <v>2</v>
      </c>
      <c r="AE9" s="37">
        <f>LOOKUP(AD9,{1,2,3,4,5},{5,4,3,2,1})</f>
        <v>4</v>
      </c>
      <c r="AF9">
        <v>2</v>
      </c>
      <c r="AG9" s="37">
        <f>LOOKUP(AF9,{1,2,3,4,5},{5,4,3,2,1})</f>
        <v>4</v>
      </c>
      <c r="AH9">
        <v>4</v>
      </c>
      <c r="AI9">
        <v>4</v>
      </c>
      <c r="AJ9">
        <v>4</v>
      </c>
      <c r="AK9">
        <v>4</v>
      </c>
      <c r="AL9" s="37">
        <f>LOOKUP(AK9,{1,2,3,4,5},{5,4,3,2,1})</f>
        <v>2</v>
      </c>
      <c r="AM9">
        <v>5</v>
      </c>
      <c r="AN9" s="37">
        <f>LOOKUP(AM9,{1,2,3,4,5},{5,4,3,2,1})</f>
        <v>1</v>
      </c>
      <c r="AO9">
        <v>3</v>
      </c>
      <c r="AP9" s="37">
        <f>LOOKUP(AO9,{1,2,3,4,5},{5,4,3,2,1})</f>
        <v>3</v>
      </c>
      <c r="AQ9">
        <f t="shared" si="0"/>
        <v>75</v>
      </c>
      <c r="AR9">
        <f t="shared" si="1"/>
        <v>2.88</v>
      </c>
      <c r="AS9" s="1"/>
    </row>
    <row r="10" spans="1:45" x14ac:dyDescent="0.3">
      <c r="A10" s="30">
        <v>9</v>
      </c>
      <c r="B10" s="1"/>
      <c r="C10" s="2">
        <v>1</v>
      </c>
      <c r="D10">
        <v>3</v>
      </c>
      <c r="E10">
        <v>2</v>
      </c>
      <c r="F10">
        <v>3</v>
      </c>
      <c r="G10" s="37">
        <f>LOOKUP(F10,{1,2,3,4,5},{5,4,3,2,1})</f>
        <v>3</v>
      </c>
      <c r="H10">
        <v>3</v>
      </c>
      <c r="I10">
        <v>2</v>
      </c>
      <c r="J10" s="37">
        <f>LOOKUP(I10,{1,2,3,4,5},{5,4,3,2,1})</f>
        <v>4</v>
      </c>
      <c r="K10">
        <v>3</v>
      </c>
      <c r="L10" s="37">
        <f>LOOKUP(K10,{1,2,3,4,5},{5,4,3,2,1})</f>
        <v>3</v>
      </c>
      <c r="M10">
        <v>2</v>
      </c>
      <c r="N10">
        <v>1</v>
      </c>
      <c r="O10">
        <v>1</v>
      </c>
      <c r="P10">
        <v>4</v>
      </c>
      <c r="Q10" s="37">
        <f>LOOKUP(P10,{1,2,3,4,5},{5,4,3,2,1})</f>
        <v>2</v>
      </c>
      <c r="R10">
        <v>3</v>
      </c>
      <c r="S10">
        <v>4</v>
      </c>
      <c r="T10">
        <v>3</v>
      </c>
      <c r="U10" s="37">
        <f>LOOKUP(T10,{1,2,3,4,5},{5,4,3,2,1})</f>
        <v>3</v>
      </c>
      <c r="V10">
        <v>1</v>
      </c>
      <c r="W10">
        <v>1</v>
      </c>
      <c r="X10" s="37">
        <f>LOOKUP(W10,{1,2,3,4,5},{5,4,3,2,1})</f>
        <v>5</v>
      </c>
      <c r="Y10">
        <v>1</v>
      </c>
      <c r="Z10" s="37">
        <f>LOOKUP(Y10,{1,2,3,4,5},{5,4,3,2,1})</f>
        <v>5</v>
      </c>
      <c r="AA10">
        <v>2</v>
      </c>
      <c r="AB10">
        <v>3</v>
      </c>
      <c r="AC10" s="37">
        <f>LOOKUP(AB10,{1,2,3,4,5},{5,4,3,2,1})</f>
        <v>3</v>
      </c>
      <c r="AD10">
        <v>1</v>
      </c>
      <c r="AE10" s="37">
        <f>LOOKUP(AD10,{1,2,3,4,5},{5,4,3,2,1})</f>
        <v>5</v>
      </c>
      <c r="AF10">
        <v>2</v>
      </c>
      <c r="AG10" s="37">
        <f>LOOKUP(AF10,{1,2,3,4,5},{5,4,3,2,1})</f>
        <v>4</v>
      </c>
      <c r="AH10">
        <v>1</v>
      </c>
      <c r="AI10">
        <v>1</v>
      </c>
      <c r="AJ10">
        <v>4</v>
      </c>
      <c r="AK10">
        <v>3</v>
      </c>
      <c r="AL10" s="37">
        <f>LOOKUP(AK10,{1,2,3,4,5},{5,4,3,2,1})</f>
        <v>3</v>
      </c>
      <c r="AM10">
        <v>5</v>
      </c>
      <c r="AN10" s="37">
        <f>LOOKUP(AM10,{1,2,3,4,5},{5,4,3,2,1})</f>
        <v>1</v>
      </c>
      <c r="AO10">
        <v>3</v>
      </c>
      <c r="AP10" s="37">
        <f>LOOKUP(AO10,{1,2,3,4,5},{5,4,3,2,1})</f>
        <v>3</v>
      </c>
      <c r="AQ10">
        <f t="shared" si="0"/>
        <v>72</v>
      </c>
      <c r="AR10">
        <f t="shared" si="1"/>
        <v>2.77</v>
      </c>
      <c r="AS10" s="1"/>
    </row>
    <row r="11" spans="1:45" x14ac:dyDescent="0.3">
      <c r="A11" s="30">
        <v>10</v>
      </c>
      <c r="B11" s="1"/>
      <c r="C11" s="2">
        <v>1</v>
      </c>
      <c r="D11">
        <v>5</v>
      </c>
      <c r="E11">
        <v>4</v>
      </c>
      <c r="F11">
        <v>4</v>
      </c>
      <c r="G11" s="37">
        <f>LOOKUP(F11,{1,2,3,4,5},{5,4,3,2,1})</f>
        <v>2</v>
      </c>
      <c r="H11">
        <v>3</v>
      </c>
      <c r="I11">
        <v>3</v>
      </c>
      <c r="J11" s="37">
        <f>LOOKUP(I11,{1,2,3,4,5},{5,4,3,2,1})</f>
        <v>3</v>
      </c>
      <c r="K11">
        <v>2</v>
      </c>
      <c r="L11" s="37">
        <f>LOOKUP(K11,{1,2,3,4,5},{5,4,3,2,1})</f>
        <v>4</v>
      </c>
      <c r="M11">
        <v>3</v>
      </c>
      <c r="N11">
        <v>3</v>
      </c>
      <c r="O11">
        <v>2</v>
      </c>
      <c r="P11">
        <v>3</v>
      </c>
      <c r="Q11" s="37">
        <f>LOOKUP(P11,{1,2,3,4,5},{5,4,3,2,1})</f>
        <v>3</v>
      </c>
      <c r="R11">
        <v>2</v>
      </c>
      <c r="S11">
        <v>4</v>
      </c>
      <c r="T11">
        <v>4</v>
      </c>
      <c r="U11" s="37">
        <f>LOOKUP(T11,{1,2,3,4,5},{5,4,3,2,1})</f>
        <v>2</v>
      </c>
      <c r="V11">
        <v>2</v>
      </c>
      <c r="W11">
        <v>4</v>
      </c>
      <c r="X11" s="37">
        <f>LOOKUP(W11,{1,2,3,4,5},{5,4,3,2,1})</f>
        <v>2</v>
      </c>
      <c r="Y11">
        <v>4</v>
      </c>
      <c r="Z11" s="37">
        <f>LOOKUP(Y11,{1,2,3,4,5},{5,4,3,2,1})</f>
        <v>2</v>
      </c>
      <c r="AA11">
        <v>3</v>
      </c>
      <c r="AB11">
        <v>2</v>
      </c>
      <c r="AC11" s="37">
        <f>LOOKUP(AB11,{1,2,3,4,5},{5,4,3,2,1})</f>
        <v>4</v>
      </c>
      <c r="AD11">
        <v>3</v>
      </c>
      <c r="AE11" s="37">
        <f>LOOKUP(AD11,{1,2,3,4,5},{5,4,3,2,1})</f>
        <v>3</v>
      </c>
      <c r="AF11">
        <v>2</v>
      </c>
      <c r="AG11" s="37">
        <f>LOOKUP(AF11,{1,2,3,4,5},{5,4,3,2,1})</f>
        <v>4</v>
      </c>
      <c r="AH11">
        <v>4</v>
      </c>
      <c r="AI11">
        <v>4</v>
      </c>
      <c r="AJ11">
        <v>4</v>
      </c>
      <c r="AK11">
        <v>2</v>
      </c>
      <c r="AL11" s="37">
        <f>LOOKUP(AK11,{1,2,3,4,5},{5,4,3,2,1})</f>
        <v>4</v>
      </c>
      <c r="AM11">
        <v>4</v>
      </c>
      <c r="AN11" s="37">
        <f>LOOKUP(AM11,{1,2,3,4,5},{5,4,3,2,1})</f>
        <v>2</v>
      </c>
      <c r="AO11">
        <v>2</v>
      </c>
      <c r="AP11" s="37">
        <f>LOOKUP(AO11,{1,2,3,4,5},{5,4,3,2,1})</f>
        <v>4</v>
      </c>
      <c r="AQ11">
        <f t="shared" si="0"/>
        <v>82</v>
      </c>
      <c r="AR11">
        <f t="shared" si="1"/>
        <v>3.15</v>
      </c>
      <c r="AS11" s="1"/>
    </row>
    <row r="12" spans="1:45" x14ac:dyDescent="0.3">
      <c r="A12" s="30">
        <v>11</v>
      </c>
      <c r="B12" s="1"/>
      <c r="C12" s="2">
        <v>1</v>
      </c>
      <c r="D12">
        <v>3</v>
      </c>
      <c r="E12">
        <v>3</v>
      </c>
      <c r="F12">
        <v>3</v>
      </c>
      <c r="G12" s="37">
        <f>LOOKUP(F12,{1,2,3,4,5},{5,4,3,2,1})</f>
        <v>3</v>
      </c>
      <c r="H12">
        <v>3</v>
      </c>
      <c r="I12">
        <v>2</v>
      </c>
      <c r="J12" s="37">
        <f>LOOKUP(I12,{1,2,3,4,5},{5,4,3,2,1})</f>
        <v>4</v>
      </c>
      <c r="K12">
        <v>1</v>
      </c>
      <c r="L12" s="37">
        <f>LOOKUP(K12,{1,2,3,4,5},{5,4,3,2,1})</f>
        <v>5</v>
      </c>
      <c r="M12">
        <v>2</v>
      </c>
      <c r="N12">
        <v>3</v>
      </c>
      <c r="O12">
        <v>1</v>
      </c>
      <c r="P12">
        <v>5</v>
      </c>
      <c r="Q12" s="37">
        <f>LOOKUP(P12,{1,2,3,4,5},{5,4,3,2,1})</f>
        <v>1</v>
      </c>
      <c r="R12">
        <v>3</v>
      </c>
      <c r="S12">
        <v>2</v>
      </c>
      <c r="T12">
        <v>2</v>
      </c>
      <c r="U12" s="37">
        <f>LOOKUP(T12,{1,2,3,4,5},{5,4,3,2,1})</f>
        <v>4</v>
      </c>
      <c r="V12">
        <v>2</v>
      </c>
      <c r="W12">
        <v>2</v>
      </c>
      <c r="X12" s="37">
        <f>LOOKUP(W12,{1,2,3,4,5},{5,4,3,2,1})</f>
        <v>4</v>
      </c>
      <c r="Y12">
        <v>3</v>
      </c>
      <c r="Z12" s="37">
        <f>LOOKUP(Y12,{1,2,3,4,5},{5,4,3,2,1})</f>
        <v>3</v>
      </c>
      <c r="AA12">
        <v>3</v>
      </c>
      <c r="AB12">
        <v>2</v>
      </c>
      <c r="AC12" s="37">
        <f>LOOKUP(AB12,{1,2,3,4,5},{5,4,3,2,1})</f>
        <v>4</v>
      </c>
      <c r="AD12">
        <v>3</v>
      </c>
      <c r="AE12" s="37">
        <f>LOOKUP(AD12,{1,2,3,4,5},{5,4,3,2,1})</f>
        <v>3</v>
      </c>
      <c r="AF12">
        <v>3</v>
      </c>
      <c r="AG12" s="37">
        <f>LOOKUP(AF12,{1,2,3,4,5},{5,4,3,2,1})</f>
        <v>3</v>
      </c>
      <c r="AH12">
        <v>2</v>
      </c>
      <c r="AI12">
        <v>3</v>
      </c>
      <c r="AJ12">
        <v>3</v>
      </c>
      <c r="AK12">
        <v>3</v>
      </c>
      <c r="AL12" s="37">
        <f>LOOKUP(AK12,{1,2,3,4,5},{5,4,3,2,1})</f>
        <v>3</v>
      </c>
      <c r="AM12">
        <v>3</v>
      </c>
      <c r="AN12" s="37">
        <f>LOOKUP(AM12,{1,2,3,4,5},{5,4,3,2,1})</f>
        <v>3</v>
      </c>
      <c r="AO12">
        <v>4</v>
      </c>
      <c r="AP12" s="37">
        <f>LOOKUP(AO12,{1,2,3,4,5},{5,4,3,2,1})</f>
        <v>2</v>
      </c>
      <c r="AQ12">
        <f t="shared" si="0"/>
        <v>75</v>
      </c>
      <c r="AR12">
        <f t="shared" si="1"/>
        <v>2.88</v>
      </c>
      <c r="AS12" s="1"/>
    </row>
    <row r="13" spans="1:45" x14ac:dyDescent="0.3">
      <c r="A13" s="30">
        <v>12</v>
      </c>
      <c r="B13" s="1"/>
      <c r="C13" s="2">
        <v>1</v>
      </c>
      <c r="D13">
        <v>1</v>
      </c>
      <c r="E13">
        <v>3</v>
      </c>
      <c r="F13">
        <v>5</v>
      </c>
      <c r="G13" s="37">
        <f>LOOKUP(F13,{1,2,3,4,5},{5,4,3,2,1})</f>
        <v>1</v>
      </c>
      <c r="H13">
        <v>2</v>
      </c>
      <c r="I13">
        <v>2</v>
      </c>
      <c r="J13" s="37">
        <f>LOOKUP(I13,{1,2,3,4,5},{5,4,3,2,1})</f>
        <v>4</v>
      </c>
      <c r="K13">
        <v>2</v>
      </c>
      <c r="L13" s="37">
        <f>LOOKUP(K13,{1,2,3,4,5},{5,4,3,2,1})</f>
        <v>4</v>
      </c>
      <c r="M13">
        <v>1</v>
      </c>
      <c r="N13">
        <v>1</v>
      </c>
      <c r="O13">
        <v>1</v>
      </c>
      <c r="P13">
        <v>5</v>
      </c>
      <c r="Q13" s="37">
        <f>LOOKUP(P13,{1,2,3,4,5},{5,4,3,2,1})</f>
        <v>1</v>
      </c>
      <c r="R13">
        <v>2</v>
      </c>
      <c r="S13">
        <v>2</v>
      </c>
      <c r="T13">
        <v>5</v>
      </c>
      <c r="U13" s="37">
        <f>LOOKUP(T13,{1,2,3,4,5},{5,4,3,2,1})</f>
        <v>1</v>
      </c>
      <c r="V13">
        <v>1</v>
      </c>
      <c r="W13">
        <v>1</v>
      </c>
      <c r="X13" s="37">
        <f>LOOKUP(W13,{1,2,3,4,5},{5,4,3,2,1})</f>
        <v>5</v>
      </c>
      <c r="Y13">
        <v>5</v>
      </c>
      <c r="Z13" s="37">
        <f>LOOKUP(Y13,{1,2,3,4,5},{5,4,3,2,1})</f>
        <v>1</v>
      </c>
      <c r="AA13">
        <v>1</v>
      </c>
      <c r="AB13">
        <v>1</v>
      </c>
      <c r="AC13" s="37">
        <f>LOOKUP(AB13,{1,2,3,4,5},{5,4,3,2,1})</f>
        <v>5</v>
      </c>
      <c r="AD13">
        <v>1</v>
      </c>
      <c r="AE13" s="37">
        <f>LOOKUP(AD13,{1,2,3,4,5},{5,4,3,2,1})</f>
        <v>5</v>
      </c>
      <c r="AF13">
        <v>5</v>
      </c>
      <c r="AG13" s="37">
        <f>LOOKUP(AF13,{1,2,3,4,5},{5,4,3,2,1})</f>
        <v>1</v>
      </c>
      <c r="AH13">
        <v>1</v>
      </c>
      <c r="AI13">
        <v>2</v>
      </c>
      <c r="AJ13">
        <v>5</v>
      </c>
      <c r="AK13">
        <v>3</v>
      </c>
      <c r="AL13" s="37">
        <f>LOOKUP(AK13,{1,2,3,4,5},{5,4,3,2,1})</f>
        <v>3</v>
      </c>
      <c r="AM13">
        <v>5</v>
      </c>
      <c r="AN13" s="37">
        <f>LOOKUP(AM13,{1,2,3,4,5},{5,4,3,2,1})</f>
        <v>1</v>
      </c>
      <c r="AO13">
        <v>3</v>
      </c>
      <c r="AP13" s="37">
        <f>LOOKUP(AO13,{1,2,3,4,5},{5,4,3,2,1})</f>
        <v>3</v>
      </c>
      <c r="AQ13">
        <f t="shared" si="0"/>
        <v>58</v>
      </c>
      <c r="AR13">
        <f t="shared" si="1"/>
        <v>2.23</v>
      </c>
      <c r="AS13" s="1"/>
    </row>
    <row r="14" spans="1:45" x14ac:dyDescent="0.3">
      <c r="A14" s="30">
        <v>14</v>
      </c>
      <c r="B14" s="1"/>
      <c r="C14" s="2">
        <v>1</v>
      </c>
      <c r="D14">
        <v>5</v>
      </c>
      <c r="E14">
        <v>4</v>
      </c>
      <c r="F14">
        <v>2</v>
      </c>
      <c r="G14" s="37">
        <f>LOOKUP(F14,{1,2,3,4,5},{5,4,3,2,1})</f>
        <v>4</v>
      </c>
      <c r="H14">
        <v>3</v>
      </c>
      <c r="I14">
        <v>2</v>
      </c>
      <c r="J14" s="37">
        <f>LOOKUP(I14,{1,2,3,4,5},{5,4,3,2,1})</f>
        <v>4</v>
      </c>
      <c r="K14">
        <v>2</v>
      </c>
      <c r="L14" s="37">
        <f>LOOKUP(K14,{1,2,3,4,5},{5,4,3,2,1})</f>
        <v>4</v>
      </c>
      <c r="M14">
        <v>2</v>
      </c>
      <c r="N14">
        <v>2</v>
      </c>
      <c r="O14">
        <v>3</v>
      </c>
      <c r="P14">
        <v>4</v>
      </c>
      <c r="Q14" s="37">
        <f>LOOKUP(P14,{1,2,3,4,5},{5,4,3,2,1})</f>
        <v>2</v>
      </c>
      <c r="R14">
        <v>4</v>
      </c>
      <c r="S14">
        <v>3</v>
      </c>
      <c r="T14">
        <v>2</v>
      </c>
      <c r="U14" s="37">
        <f>LOOKUP(T14,{1,2,3,4,5},{5,4,3,2,1})</f>
        <v>4</v>
      </c>
      <c r="V14">
        <v>4</v>
      </c>
      <c r="W14">
        <v>2</v>
      </c>
      <c r="X14" s="37">
        <f>LOOKUP(W14,{1,2,3,4,5},{5,4,3,2,1})</f>
        <v>4</v>
      </c>
      <c r="Y14">
        <v>3</v>
      </c>
      <c r="Z14" s="37">
        <f>LOOKUP(Y14,{1,2,3,4,5},{5,4,3,2,1})</f>
        <v>3</v>
      </c>
      <c r="AA14">
        <v>3</v>
      </c>
      <c r="AB14">
        <v>3</v>
      </c>
      <c r="AC14" s="37">
        <f>LOOKUP(AB14,{1,2,3,4,5},{5,4,3,2,1})</f>
        <v>3</v>
      </c>
      <c r="AD14">
        <v>3</v>
      </c>
      <c r="AE14" s="37">
        <f>LOOKUP(AD14,{1,2,3,4,5},{5,4,3,2,1})</f>
        <v>3</v>
      </c>
      <c r="AF14">
        <v>2</v>
      </c>
      <c r="AG14" s="37">
        <f>LOOKUP(AF14,{1,2,3,4,5},{5,4,3,2,1})</f>
        <v>4</v>
      </c>
      <c r="AH14">
        <v>2</v>
      </c>
      <c r="AI14">
        <v>4</v>
      </c>
      <c r="AJ14">
        <v>5</v>
      </c>
      <c r="AK14">
        <v>1</v>
      </c>
      <c r="AL14" s="37">
        <f>LOOKUP(AK14,{1,2,3,4,5},{5,4,3,2,1})</f>
        <v>5</v>
      </c>
      <c r="AM14">
        <v>5</v>
      </c>
      <c r="AN14" s="37">
        <f>LOOKUP(AM14,{1,2,3,4,5},{5,4,3,2,1})</f>
        <v>1</v>
      </c>
      <c r="AO14">
        <v>3</v>
      </c>
      <c r="AP14" s="37">
        <f>LOOKUP(AO14,{1,2,3,4,5},{5,4,3,2,1})</f>
        <v>3</v>
      </c>
      <c r="AQ14">
        <f t="shared" si="0"/>
        <v>88</v>
      </c>
      <c r="AR14">
        <f t="shared" si="1"/>
        <v>3.38</v>
      </c>
      <c r="AS14" s="1"/>
    </row>
    <row r="15" spans="1:45" x14ac:dyDescent="0.3">
      <c r="A15" s="30">
        <v>15</v>
      </c>
      <c r="B15" s="1"/>
      <c r="C15" s="2">
        <v>1</v>
      </c>
      <c r="D15">
        <v>4</v>
      </c>
      <c r="E15">
        <v>3</v>
      </c>
      <c r="F15">
        <v>2</v>
      </c>
      <c r="G15" s="37">
        <f>LOOKUP(F15,{1,2,3,4,5},{5,4,3,2,1})</f>
        <v>4</v>
      </c>
      <c r="H15">
        <v>1</v>
      </c>
      <c r="I15">
        <v>3</v>
      </c>
      <c r="J15" s="37">
        <f>LOOKUP(I15,{1,2,3,4,5},{5,4,3,2,1})</f>
        <v>3</v>
      </c>
      <c r="K15">
        <v>2</v>
      </c>
      <c r="L15" s="37">
        <f>LOOKUP(K15,{1,2,3,4,5},{5,4,3,2,1})</f>
        <v>4</v>
      </c>
      <c r="M15">
        <v>3</v>
      </c>
      <c r="N15">
        <v>1</v>
      </c>
      <c r="O15">
        <v>1</v>
      </c>
      <c r="P15">
        <v>4</v>
      </c>
      <c r="Q15" s="37">
        <f>LOOKUP(P15,{1,2,3,4,5},{5,4,3,2,1})</f>
        <v>2</v>
      </c>
      <c r="R15">
        <v>1</v>
      </c>
      <c r="S15">
        <v>5</v>
      </c>
      <c r="T15">
        <v>2</v>
      </c>
      <c r="U15" s="37">
        <f>LOOKUP(T15,{1,2,3,4,5},{5,4,3,2,1})</f>
        <v>4</v>
      </c>
      <c r="V15">
        <v>4</v>
      </c>
      <c r="W15">
        <v>4</v>
      </c>
      <c r="X15" s="37">
        <f>LOOKUP(W15,{1,2,3,4,5},{5,4,3,2,1})</f>
        <v>2</v>
      </c>
      <c r="Y15">
        <v>4</v>
      </c>
      <c r="Z15" s="37">
        <f>LOOKUP(Y15,{1,2,3,4,5},{5,4,3,2,1})</f>
        <v>2</v>
      </c>
      <c r="AA15">
        <v>2</v>
      </c>
      <c r="AB15">
        <v>2</v>
      </c>
      <c r="AC15" s="37">
        <f>LOOKUP(AB15,{1,2,3,4,5},{5,4,3,2,1})</f>
        <v>4</v>
      </c>
      <c r="AD15">
        <v>4</v>
      </c>
      <c r="AE15" s="37">
        <f>LOOKUP(AD15,{1,2,3,4,5},{5,4,3,2,1})</f>
        <v>2</v>
      </c>
      <c r="AF15">
        <v>2</v>
      </c>
      <c r="AG15" s="37">
        <f>LOOKUP(AF15,{1,2,3,4,5},{5,4,3,2,1})</f>
        <v>4</v>
      </c>
      <c r="AH15">
        <v>3</v>
      </c>
      <c r="AI15">
        <v>5</v>
      </c>
      <c r="AJ15">
        <v>5</v>
      </c>
      <c r="AK15">
        <v>2</v>
      </c>
      <c r="AL15" s="37">
        <f>LOOKUP(AK15,{1,2,3,4,5},{5,4,3,2,1})</f>
        <v>4</v>
      </c>
      <c r="AM15">
        <v>5</v>
      </c>
      <c r="AN15" s="37">
        <f>LOOKUP(AM15,{1,2,3,4,5},{5,4,3,2,1})</f>
        <v>1</v>
      </c>
      <c r="AO15">
        <v>3</v>
      </c>
      <c r="AP15" s="37">
        <f>LOOKUP(AO15,{1,2,3,4,5},{5,4,3,2,1})</f>
        <v>3</v>
      </c>
      <c r="AQ15">
        <f t="shared" si="0"/>
        <v>77</v>
      </c>
      <c r="AR15">
        <f t="shared" si="1"/>
        <v>2.96</v>
      </c>
      <c r="AS15" s="1"/>
    </row>
    <row r="16" spans="1:45" x14ac:dyDescent="0.3">
      <c r="A16" s="30">
        <v>17</v>
      </c>
      <c r="B16" s="1"/>
      <c r="C16" s="2">
        <v>1</v>
      </c>
      <c r="D16">
        <v>5</v>
      </c>
      <c r="E16">
        <v>4</v>
      </c>
      <c r="F16">
        <v>3</v>
      </c>
      <c r="G16" s="37">
        <f>LOOKUP(F16,{1,2,3,4,5},{5,4,3,2,1})</f>
        <v>3</v>
      </c>
      <c r="H16">
        <v>4</v>
      </c>
      <c r="I16">
        <v>2</v>
      </c>
      <c r="J16" s="37">
        <f>LOOKUP(I16,{1,2,3,4,5},{5,4,3,2,1})</f>
        <v>4</v>
      </c>
      <c r="K16">
        <v>2</v>
      </c>
      <c r="L16" s="37">
        <f>LOOKUP(K16,{1,2,3,4,5},{5,4,3,2,1})</f>
        <v>4</v>
      </c>
      <c r="M16">
        <v>3</v>
      </c>
      <c r="N16">
        <v>2</v>
      </c>
      <c r="O16">
        <v>4</v>
      </c>
      <c r="P16">
        <v>5</v>
      </c>
      <c r="Q16" s="37">
        <f>LOOKUP(P16,{1,2,3,4,5},{5,4,3,2,1})</f>
        <v>1</v>
      </c>
      <c r="R16">
        <v>3</v>
      </c>
      <c r="S16">
        <v>5</v>
      </c>
      <c r="T16">
        <v>3</v>
      </c>
      <c r="U16" s="37">
        <f>LOOKUP(T16,{1,2,3,4,5},{5,4,3,2,1})</f>
        <v>3</v>
      </c>
      <c r="V16">
        <v>3</v>
      </c>
      <c r="W16">
        <v>4</v>
      </c>
      <c r="X16" s="37">
        <f>LOOKUP(W16,{1,2,3,4,5},{5,4,3,2,1})</f>
        <v>2</v>
      </c>
      <c r="Y16">
        <v>3</v>
      </c>
      <c r="Z16" s="37">
        <f>LOOKUP(Y16,{1,2,3,4,5},{5,4,3,2,1})</f>
        <v>3</v>
      </c>
      <c r="AA16">
        <v>2</v>
      </c>
      <c r="AB16">
        <v>3</v>
      </c>
      <c r="AC16" s="37">
        <f>LOOKUP(AB16,{1,2,3,4,5},{5,4,3,2,1})</f>
        <v>3</v>
      </c>
      <c r="AD16">
        <v>3</v>
      </c>
      <c r="AE16" s="37">
        <f>LOOKUP(AD16,{1,2,3,4,5},{5,4,3,2,1})</f>
        <v>3</v>
      </c>
      <c r="AF16">
        <v>2</v>
      </c>
      <c r="AG16" s="37">
        <f>LOOKUP(AF16,{1,2,3,4,5},{5,4,3,2,1})</f>
        <v>4</v>
      </c>
      <c r="AH16">
        <v>4</v>
      </c>
      <c r="AI16">
        <v>3</v>
      </c>
      <c r="AJ16">
        <v>4</v>
      </c>
      <c r="AK16">
        <v>3</v>
      </c>
      <c r="AL16" s="37">
        <f>LOOKUP(AK16,{1,2,3,4,5},{5,4,3,2,1})</f>
        <v>3</v>
      </c>
      <c r="AM16">
        <v>5</v>
      </c>
      <c r="AN16" s="37">
        <f>LOOKUP(AM16,{1,2,3,4,5},{5,4,3,2,1})</f>
        <v>1</v>
      </c>
      <c r="AO16">
        <v>3</v>
      </c>
      <c r="AP16" s="37">
        <f>LOOKUP(AO16,{1,2,3,4,5},{5,4,3,2,1})</f>
        <v>3</v>
      </c>
      <c r="AQ16">
        <f t="shared" si="0"/>
        <v>83</v>
      </c>
      <c r="AR16">
        <f t="shared" si="1"/>
        <v>3.19</v>
      </c>
      <c r="AS16" s="1"/>
    </row>
    <row r="17" spans="1:45" x14ac:dyDescent="0.3">
      <c r="A17" s="30">
        <v>18</v>
      </c>
      <c r="B17" s="1"/>
      <c r="C17" s="2">
        <v>1</v>
      </c>
      <c r="D17">
        <v>5</v>
      </c>
      <c r="E17">
        <v>5</v>
      </c>
      <c r="F17">
        <v>4</v>
      </c>
      <c r="G17" s="37">
        <f>LOOKUP(F17,{1,2,3,4,5},{5,4,3,2,1})</f>
        <v>2</v>
      </c>
      <c r="H17">
        <v>4</v>
      </c>
      <c r="I17">
        <v>3</v>
      </c>
      <c r="J17" s="37">
        <f>LOOKUP(I17,{1,2,3,4,5},{5,4,3,2,1})</f>
        <v>3</v>
      </c>
      <c r="K17">
        <v>1</v>
      </c>
      <c r="L17" s="37">
        <f>LOOKUP(K17,{1,2,3,4,5},{5,4,3,2,1})</f>
        <v>5</v>
      </c>
      <c r="M17">
        <v>4</v>
      </c>
      <c r="N17">
        <v>5</v>
      </c>
      <c r="O17">
        <v>3</v>
      </c>
      <c r="P17">
        <v>2</v>
      </c>
      <c r="Q17" s="37">
        <f>LOOKUP(P17,{1,2,3,4,5},{5,4,3,2,1})</f>
        <v>4</v>
      </c>
      <c r="R17">
        <v>2</v>
      </c>
      <c r="S17">
        <v>5</v>
      </c>
      <c r="T17">
        <v>4</v>
      </c>
      <c r="U17" s="37">
        <f>LOOKUP(T17,{1,2,3,4,5},{5,4,3,2,1})</f>
        <v>2</v>
      </c>
      <c r="V17">
        <v>1</v>
      </c>
      <c r="W17">
        <v>4</v>
      </c>
      <c r="X17" s="37">
        <f>LOOKUP(W17,{1,2,3,4,5},{5,4,3,2,1})</f>
        <v>2</v>
      </c>
      <c r="Y17">
        <v>2</v>
      </c>
      <c r="Z17" s="37">
        <f>LOOKUP(Y17,{1,2,3,4,5},{5,4,3,2,1})</f>
        <v>4</v>
      </c>
      <c r="AA17">
        <v>4</v>
      </c>
      <c r="AB17">
        <v>2</v>
      </c>
      <c r="AC17" s="37">
        <f>LOOKUP(AB17,{1,2,3,4,5},{5,4,3,2,1})</f>
        <v>4</v>
      </c>
      <c r="AD17">
        <v>3</v>
      </c>
      <c r="AE17" s="37">
        <f>LOOKUP(AD17,{1,2,3,4,5},{5,4,3,2,1})</f>
        <v>3</v>
      </c>
      <c r="AF17">
        <v>1</v>
      </c>
      <c r="AG17" s="37">
        <f>LOOKUP(AF17,{1,2,3,4,5},{5,4,3,2,1})</f>
        <v>5</v>
      </c>
      <c r="AH17">
        <v>4</v>
      </c>
      <c r="AI17">
        <v>4</v>
      </c>
      <c r="AJ17">
        <v>5</v>
      </c>
      <c r="AK17">
        <v>2</v>
      </c>
      <c r="AL17" s="37">
        <f>LOOKUP(AK17,{1,2,3,4,5},{5,4,3,2,1})</f>
        <v>4</v>
      </c>
      <c r="AM17">
        <v>5</v>
      </c>
      <c r="AN17" s="37">
        <f>LOOKUP(AM17,{1,2,3,4,5},{5,4,3,2,1})</f>
        <v>1</v>
      </c>
      <c r="AO17">
        <v>1</v>
      </c>
      <c r="AP17" s="37">
        <f>LOOKUP(AO17,{1,2,3,4,5},{5,4,3,2,1})</f>
        <v>5</v>
      </c>
      <c r="AQ17">
        <f t="shared" si="0"/>
        <v>95</v>
      </c>
      <c r="AR17">
        <f t="shared" si="1"/>
        <v>3.65</v>
      </c>
      <c r="AS17" s="1"/>
    </row>
    <row r="18" spans="1:45" x14ac:dyDescent="0.3">
      <c r="A18" s="30">
        <v>19</v>
      </c>
      <c r="B18" s="1"/>
      <c r="C18" s="2">
        <v>1</v>
      </c>
      <c r="D18">
        <v>5</v>
      </c>
      <c r="E18">
        <v>4</v>
      </c>
      <c r="F18">
        <v>2</v>
      </c>
      <c r="G18" s="37">
        <f>LOOKUP(F18,{1,2,3,4,5},{5,4,3,2,1})</f>
        <v>4</v>
      </c>
      <c r="H18">
        <v>3</v>
      </c>
      <c r="I18">
        <v>1</v>
      </c>
      <c r="J18" s="37">
        <f>LOOKUP(I18,{1,2,3,4,5},{5,4,3,2,1})</f>
        <v>5</v>
      </c>
      <c r="K18">
        <v>1</v>
      </c>
      <c r="L18" s="37">
        <f>LOOKUP(K18,{1,2,3,4,5},{5,4,3,2,1})</f>
        <v>5</v>
      </c>
      <c r="M18">
        <v>4</v>
      </c>
      <c r="N18">
        <v>3</v>
      </c>
      <c r="O18">
        <v>5</v>
      </c>
      <c r="P18">
        <v>4</v>
      </c>
      <c r="Q18" s="37">
        <f>LOOKUP(P18,{1,2,3,4,5},{5,4,3,2,1})</f>
        <v>2</v>
      </c>
      <c r="R18">
        <v>4</v>
      </c>
      <c r="S18">
        <v>5</v>
      </c>
      <c r="T18">
        <v>3</v>
      </c>
      <c r="U18" s="37">
        <f>LOOKUP(T18,{1,2,3,4,5},{5,4,3,2,1})</f>
        <v>3</v>
      </c>
      <c r="V18">
        <v>2</v>
      </c>
      <c r="W18">
        <v>4</v>
      </c>
      <c r="X18" s="37">
        <f>LOOKUP(W18,{1,2,3,4,5},{5,4,3,2,1})</f>
        <v>2</v>
      </c>
      <c r="Y18">
        <v>4</v>
      </c>
      <c r="Z18" s="37">
        <f>LOOKUP(Y18,{1,2,3,4,5},{5,4,3,2,1})</f>
        <v>2</v>
      </c>
      <c r="AA18">
        <v>5</v>
      </c>
      <c r="AB18">
        <v>3</v>
      </c>
      <c r="AC18" s="37">
        <f>LOOKUP(AB18,{1,2,3,4,5},{5,4,3,2,1})</f>
        <v>3</v>
      </c>
      <c r="AD18">
        <v>3</v>
      </c>
      <c r="AE18" s="37">
        <f>LOOKUP(AD18,{1,2,3,4,5},{5,4,3,2,1})</f>
        <v>3</v>
      </c>
      <c r="AF18">
        <v>1</v>
      </c>
      <c r="AG18" s="37">
        <f>LOOKUP(AF18,{1,2,3,4,5},{5,4,3,2,1})</f>
        <v>5</v>
      </c>
      <c r="AH18">
        <v>5</v>
      </c>
      <c r="AI18">
        <v>4</v>
      </c>
      <c r="AJ18">
        <v>5</v>
      </c>
      <c r="AK18">
        <v>3</v>
      </c>
      <c r="AL18" s="37">
        <f>LOOKUP(AK18,{1,2,3,4,5},{5,4,3,2,1})</f>
        <v>3</v>
      </c>
      <c r="AM18">
        <v>3</v>
      </c>
      <c r="AN18" s="37">
        <f>LOOKUP(AM18,{1,2,3,4,5},{5,4,3,2,1})</f>
        <v>3</v>
      </c>
      <c r="AO18">
        <v>2</v>
      </c>
      <c r="AP18" s="37">
        <f>LOOKUP(AO18,{1,2,3,4,5},{5,4,3,2,1})</f>
        <v>4</v>
      </c>
      <c r="AQ18">
        <f t="shared" si="0"/>
        <v>98</v>
      </c>
      <c r="AR18">
        <f t="shared" si="1"/>
        <v>3.77</v>
      </c>
      <c r="AS18" s="1"/>
    </row>
    <row r="19" spans="1:45" x14ac:dyDescent="0.3">
      <c r="A19" s="30">
        <v>20</v>
      </c>
      <c r="B19" s="1"/>
      <c r="C19" s="2">
        <v>1</v>
      </c>
      <c r="D19">
        <v>5</v>
      </c>
      <c r="E19">
        <v>5</v>
      </c>
      <c r="F19">
        <v>3</v>
      </c>
      <c r="G19" s="37">
        <f>LOOKUP(F19,{1,2,3,4,5},{5,4,3,2,1})</f>
        <v>3</v>
      </c>
      <c r="H19">
        <v>3</v>
      </c>
      <c r="I19">
        <v>5</v>
      </c>
      <c r="J19" s="37">
        <f>LOOKUP(I19,{1,2,3,4,5},{5,4,3,2,1})</f>
        <v>1</v>
      </c>
      <c r="K19">
        <v>4</v>
      </c>
      <c r="L19" s="37">
        <f>LOOKUP(K19,{1,2,3,4,5},{5,4,3,2,1})</f>
        <v>2</v>
      </c>
      <c r="M19">
        <v>1</v>
      </c>
      <c r="N19">
        <v>1</v>
      </c>
      <c r="O19">
        <v>5</v>
      </c>
      <c r="P19">
        <v>1</v>
      </c>
      <c r="Q19" s="37">
        <f>LOOKUP(P19,{1,2,3,4,5},{5,4,3,2,1})</f>
        <v>5</v>
      </c>
      <c r="R19">
        <v>2</v>
      </c>
      <c r="S19">
        <v>3</v>
      </c>
      <c r="T19">
        <v>4</v>
      </c>
      <c r="U19" s="37">
        <f>LOOKUP(T19,{1,2,3,4,5},{5,4,3,2,1})</f>
        <v>2</v>
      </c>
      <c r="V19">
        <v>5</v>
      </c>
      <c r="W19">
        <v>4</v>
      </c>
      <c r="X19" s="37">
        <f>LOOKUP(W19,{1,2,3,4,5},{5,4,3,2,1})</f>
        <v>2</v>
      </c>
      <c r="Y19">
        <v>3</v>
      </c>
      <c r="Z19" s="37">
        <f>LOOKUP(Y19,{1,2,3,4,5},{5,4,3,2,1})</f>
        <v>3</v>
      </c>
      <c r="AA19">
        <v>2</v>
      </c>
      <c r="AB19">
        <v>1</v>
      </c>
      <c r="AC19" s="37">
        <f>LOOKUP(AB19,{1,2,3,4,5},{5,4,3,2,1})</f>
        <v>5</v>
      </c>
      <c r="AD19">
        <v>2</v>
      </c>
      <c r="AE19" s="37">
        <f>LOOKUP(AD19,{1,2,3,4,5},{5,4,3,2,1})</f>
        <v>4</v>
      </c>
      <c r="AF19">
        <v>3</v>
      </c>
      <c r="AG19" s="37">
        <f>LOOKUP(AF19,{1,2,3,4,5},{5,4,3,2,1})</f>
        <v>3</v>
      </c>
      <c r="AH19">
        <v>4</v>
      </c>
      <c r="AI19">
        <v>5</v>
      </c>
      <c r="AJ19">
        <v>4</v>
      </c>
      <c r="AK19">
        <v>3</v>
      </c>
      <c r="AL19" s="37">
        <f>LOOKUP(AK19,{1,2,3,4,5},{5,4,3,2,1})</f>
        <v>3</v>
      </c>
      <c r="AM19">
        <v>2</v>
      </c>
      <c r="AN19" s="37">
        <f>LOOKUP(AM19,{1,2,3,4,5},{5,4,3,2,1})</f>
        <v>4</v>
      </c>
      <c r="AO19">
        <v>3</v>
      </c>
      <c r="AP19" s="37">
        <f>LOOKUP(AO19,{1,2,3,4,5},{5,4,3,2,1})</f>
        <v>3</v>
      </c>
      <c r="AQ19">
        <f t="shared" si="0"/>
        <v>85</v>
      </c>
      <c r="AR19">
        <f t="shared" si="1"/>
        <v>3.27</v>
      </c>
      <c r="AS19" s="1"/>
    </row>
    <row r="20" spans="1:45" x14ac:dyDescent="0.3">
      <c r="A20" s="30">
        <v>21</v>
      </c>
      <c r="B20" s="1"/>
      <c r="C20" s="2">
        <v>1</v>
      </c>
      <c r="D20">
        <v>2</v>
      </c>
      <c r="E20">
        <v>4</v>
      </c>
      <c r="F20">
        <v>3</v>
      </c>
      <c r="G20" s="37">
        <f>LOOKUP(F20,{1,2,3,4,5},{5,4,3,2,1})</f>
        <v>3</v>
      </c>
      <c r="H20">
        <v>4</v>
      </c>
      <c r="I20">
        <v>4</v>
      </c>
      <c r="J20" s="37">
        <f>LOOKUP(I20,{1,2,3,4,5},{5,4,3,2,1})</f>
        <v>2</v>
      </c>
      <c r="K20">
        <v>2</v>
      </c>
      <c r="L20" s="37">
        <f>LOOKUP(K20,{1,2,3,4,5},{5,4,3,2,1})</f>
        <v>4</v>
      </c>
      <c r="M20">
        <v>2</v>
      </c>
      <c r="N20">
        <v>3</v>
      </c>
      <c r="O20">
        <v>1</v>
      </c>
      <c r="P20">
        <v>5</v>
      </c>
      <c r="Q20" s="37">
        <f>LOOKUP(P20,{1,2,3,4,5},{5,4,3,2,1})</f>
        <v>1</v>
      </c>
      <c r="R20">
        <v>1</v>
      </c>
      <c r="S20">
        <v>4</v>
      </c>
      <c r="T20">
        <v>3</v>
      </c>
      <c r="U20" s="37">
        <f>LOOKUP(T20,{1,2,3,4,5},{5,4,3,2,1})</f>
        <v>3</v>
      </c>
      <c r="V20">
        <v>1</v>
      </c>
      <c r="W20">
        <v>5</v>
      </c>
      <c r="X20" s="37">
        <f>LOOKUP(W20,{1,2,3,4,5},{5,4,3,2,1})</f>
        <v>1</v>
      </c>
      <c r="Y20">
        <v>5</v>
      </c>
      <c r="Z20" s="37">
        <f>LOOKUP(Y20,{1,2,3,4,5},{5,4,3,2,1})</f>
        <v>1</v>
      </c>
      <c r="AA20">
        <v>1</v>
      </c>
      <c r="AB20">
        <v>5</v>
      </c>
      <c r="AC20" s="37">
        <f>LOOKUP(AB20,{1,2,3,4,5},{5,4,3,2,1})</f>
        <v>1</v>
      </c>
      <c r="AD20">
        <v>5</v>
      </c>
      <c r="AE20" s="37">
        <f>LOOKUP(AD20,{1,2,3,4,5},{5,4,3,2,1})</f>
        <v>1</v>
      </c>
      <c r="AF20">
        <v>4</v>
      </c>
      <c r="AG20" s="37">
        <f>LOOKUP(AF20,{1,2,3,4,5},{5,4,3,2,1})</f>
        <v>2</v>
      </c>
      <c r="AH20">
        <v>1</v>
      </c>
      <c r="AI20">
        <v>1</v>
      </c>
      <c r="AJ20">
        <v>5</v>
      </c>
      <c r="AK20">
        <v>4</v>
      </c>
      <c r="AL20" s="37">
        <f>LOOKUP(AK20,{1,2,3,4,5},{5,4,3,2,1})</f>
        <v>2</v>
      </c>
      <c r="AM20">
        <v>5</v>
      </c>
      <c r="AN20" s="37">
        <f>LOOKUP(AM20,{1,2,3,4,5},{5,4,3,2,1})</f>
        <v>1</v>
      </c>
      <c r="AO20">
        <v>3</v>
      </c>
      <c r="AP20" s="37">
        <f>LOOKUP(AO20,{1,2,3,4,5},{5,4,3,2,1})</f>
        <v>3</v>
      </c>
      <c r="AQ20">
        <f t="shared" si="0"/>
        <v>55</v>
      </c>
      <c r="AR20">
        <f t="shared" si="1"/>
        <v>2.12</v>
      </c>
      <c r="AS20" s="1"/>
    </row>
    <row r="21" spans="1:45" x14ac:dyDescent="0.3">
      <c r="A21" s="30">
        <v>22</v>
      </c>
      <c r="B21" s="1"/>
      <c r="C21" s="2">
        <v>1</v>
      </c>
      <c r="D21">
        <v>4</v>
      </c>
      <c r="E21">
        <v>4</v>
      </c>
      <c r="F21">
        <v>4</v>
      </c>
      <c r="G21" s="37">
        <f>LOOKUP(F21,{1,2,3,4,5},{5,4,3,2,1})</f>
        <v>2</v>
      </c>
      <c r="H21">
        <v>2</v>
      </c>
      <c r="I21">
        <v>3</v>
      </c>
      <c r="J21" s="37">
        <f>LOOKUP(I21,{1,2,3,4,5},{5,4,3,2,1})</f>
        <v>3</v>
      </c>
      <c r="K21">
        <v>3</v>
      </c>
      <c r="L21" s="37">
        <f>LOOKUP(K21,{1,2,3,4,5},{5,4,3,2,1})</f>
        <v>3</v>
      </c>
      <c r="M21">
        <v>2</v>
      </c>
      <c r="N21">
        <v>2</v>
      </c>
      <c r="O21">
        <v>1</v>
      </c>
      <c r="P21">
        <v>4</v>
      </c>
      <c r="Q21" s="37">
        <f>LOOKUP(P21,{1,2,3,4,5},{5,4,3,2,1})</f>
        <v>2</v>
      </c>
      <c r="R21">
        <v>4</v>
      </c>
      <c r="S21">
        <v>4</v>
      </c>
      <c r="T21">
        <v>4</v>
      </c>
      <c r="U21" s="37">
        <f>LOOKUP(T21,{1,2,3,4,5},{5,4,3,2,1})</f>
        <v>2</v>
      </c>
      <c r="V21">
        <v>2</v>
      </c>
      <c r="W21">
        <v>4</v>
      </c>
      <c r="X21" s="37">
        <f>LOOKUP(W21,{1,2,3,4,5},{5,4,3,2,1})</f>
        <v>2</v>
      </c>
      <c r="Y21">
        <v>4</v>
      </c>
      <c r="Z21" s="37">
        <f>LOOKUP(Y21,{1,2,3,4,5},{5,4,3,2,1})</f>
        <v>2</v>
      </c>
      <c r="AA21">
        <v>3</v>
      </c>
      <c r="AB21">
        <v>3</v>
      </c>
      <c r="AC21" s="37">
        <f>LOOKUP(AB21,{1,2,3,4,5},{5,4,3,2,1})</f>
        <v>3</v>
      </c>
      <c r="AD21">
        <v>2</v>
      </c>
      <c r="AE21" s="37">
        <f>LOOKUP(AD21,{1,2,3,4,5},{5,4,3,2,1})</f>
        <v>4</v>
      </c>
      <c r="AF21">
        <v>2</v>
      </c>
      <c r="AG21" s="37">
        <f>LOOKUP(AF21,{1,2,3,4,5},{5,4,3,2,1})</f>
        <v>4</v>
      </c>
      <c r="AH21">
        <v>3</v>
      </c>
      <c r="AI21">
        <v>3</v>
      </c>
      <c r="AJ21">
        <v>5</v>
      </c>
      <c r="AK21">
        <v>3</v>
      </c>
      <c r="AL21" s="37">
        <f>LOOKUP(AK21,{1,2,3,4,5},{5,4,3,2,1})</f>
        <v>3</v>
      </c>
      <c r="AM21">
        <v>5</v>
      </c>
      <c r="AN21" s="37">
        <f>LOOKUP(AM21,{1,2,3,4,5},{5,4,3,2,1})</f>
        <v>1</v>
      </c>
      <c r="AO21">
        <v>3</v>
      </c>
      <c r="AP21" s="37">
        <f>LOOKUP(AO21,{1,2,3,4,5},{5,4,3,2,1})</f>
        <v>3</v>
      </c>
      <c r="AQ21">
        <f t="shared" si="0"/>
        <v>73</v>
      </c>
      <c r="AR21">
        <f t="shared" si="1"/>
        <v>2.81</v>
      </c>
      <c r="AS21" s="1"/>
    </row>
    <row r="22" spans="1:45" x14ac:dyDescent="0.3">
      <c r="A22" s="30">
        <v>23</v>
      </c>
      <c r="B22" s="1"/>
      <c r="C22" s="2">
        <v>1</v>
      </c>
      <c r="D22">
        <v>4</v>
      </c>
      <c r="E22">
        <v>4</v>
      </c>
      <c r="F22">
        <v>3</v>
      </c>
      <c r="G22" s="37">
        <f>LOOKUP(F22,{1,2,3,4,5},{5,4,3,2,1})</f>
        <v>3</v>
      </c>
      <c r="H22">
        <v>3</v>
      </c>
      <c r="I22">
        <v>3</v>
      </c>
      <c r="J22" s="37">
        <f>LOOKUP(I22,{1,2,3,4,5},{5,4,3,2,1})</f>
        <v>3</v>
      </c>
      <c r="K22">
        <v>2</v>
      </c>
      <c r="L22" s="37">
        <f>LOOKUP(K22,{1,2,3,4,5},{5,4,3,2,1})</f>
        <v>4</v>
      </c>
      <c r="M22">
        <v>3</v>
      </c>
      <c r="N22">
        <v>3</v>
      </c>
      <c r="O22">
        <v>3</v>
      </c>
      <c r="P22">
        <v>4</v>
      </c>
      <c r="Q22" s="37">
        <f>LOOKUP(P22,{1,2,3,4,5},{5,4,3,2,1})</f>
        <v>2</v>
      </c>
      <c r="R22">
        <v>3</v>
      </c>
      <c r="S22">
        <v>4</v>
      </c>
      <c r="T22">
        <v>4</v>
      </c>
      <c r="U22" s="37">
        <f>LOOKUP(T22,{1,2,3,4,5},{5,4,3,2,1})</f>
        <v>2</v>
      </c>
      <c r="V22">
        <v>4</v>
      </c>
      <c r="W22">
        <v>3</v>
      </c>
      <c r="X22" s="37">
        <f>LOOKUP(W22,{1,2,3,4,5},{5,4,3,2,1})</f>
        <v>3</v>
      </c>
      <c r="Y22">
        <v>2</v>
      </c>
      <c r="Z22" s="37">
        <f>LOOKUP(Y22,{1,2,3,4,5},{5,4,3,2,1})</f>
        <v>4</v>
      </c>
      <c r="AA22">
        <v>2</v>
      </c>
      <c r="AB22">
        <v>3</v>
      </c>
      <c r="AC22" s="37">
        <f>LOOKUP(AB22,{1,2,3,4,5},{5,4,3,2,1})</f>
        <v>3</v>
      </c>
      <c r="AD22">
        <v>3</v>
      </c>
      <c r="AE22" s="37">
        <f>LOOKUP(AD22,{1,2,3,4,5},{5,4,3,2,1})</f>
        <v>3</v>
      </c>
      <c r="AF22">
        <v>3</v>
      </c>
      <c r="AG22" s="37">
        <f>LOOKUP(AF22,{1,2,3,4,5},{5,4,3,2,1})</f>
        <v>3</v>
      </c>
      <c r="AH22">
        <v>3</v>
      </c>
      <c r="AI22">
        <v>2</v>
      </c>
      <c r="AJ22">
        <v>4</v>
      </c>
      <c r="AK22">
        <v>3</v>
      </c>
      <c r="AL22" s="37">
        <f>LOOKUP(AK22,{1,2,3,4,5},{5,4,3,2,1})</f>
        <v>3</v>
      </c>
      <c r="AM22">
        <v>4</v>
      </c>
      <c r="AN22" s="37">
        <f>LOOKUP(AM22,{1,2,3,4,5},{5,4,3,2,1})</f>
        <v>2</v>
      </c>
      <c r="AO22">
        <v>3</v>
      </c>
      <c r="AP22" s="37">
        <f>LOOKUP(AO22,{1,2,3,4,5},{5,4,3,2,1})</f>
        <v>3</v>
      </c>
      <c r="AQ22">
        <f t="shared" si="0"/>
        <v>80</v>
      </c>
      <c r="AR22">
        <f t="shared" si="1"/>
        <v>3.08</v>
      </c>
      <c r="AS22" s="1"/>
    </row>
    <row r="23" spans="1:45" x14ac:dyDescent="0.3">
      <c r="A23" s="30">
        <v>24</v>
      </c>
      <c r="B23" s="1"/>
      <c r="C23" s="2">
        <v>1</v>
      </c>
      <c r="D23">
        <v>4</v>
      </c>
      <c r="E23">
        <v>5</v>
      </c>
      <c r="F23">
        <v>4</v>
      </c>
      <c r="G23" s="37">
        <f>LOOKUP(F23,{1,2,3,4,5},{5,4,3,2,1})</f>
        <v>2</v>
      </c>
      <c r="H23">
        <v>5</v>
      </c>
      <c r="I23">
        <v>3</v>
      </c>
      <c r="J23" s="37">
        <f>LOOKUP(I23,{1,2,3,4,5},{5,4,3,2,1})</f>
        <v>3</v>
      </c>
      <c r="K23">
        <v>4</v>
      </c>
      <c r="L23" s="37">
        <f>LOOKUP(K23,{1,2,3,4,5},{5,4,3,2,1})</f>
        <v>2</v>
      </c>
      <c r="M23">
        <v>2</v>
      </c>
      <c r="N23">
        <v>3</v>
      </c>
      <c r="O23">
        <v>1</v>
      </c>
      <c r="P23">
        <v>4</v>
      </c>
      <c r="Q23" s="37">
        <f>LOOKUP(P23,{1,2,3,4,5},{5,4,3,2,1})</f>
        <v>2</v>
      </c>
      <c r="R23">
        <v>3</v>
      </c>
      <c r="S23">
        <v>3</v>
      </c>
      <c r="T23">
        <v>3</v>
      </c>
      <c r="U23" s="37">
        <f>LOOKUP(T23,{1,2,3,4,5},{5,4,3,2,1})</f>
        <v>3</v>
      </c>
      <c r="V23">
        <v>2</v>
      </c>
      <c r="W23">
        <v>1</v>
      </c>
      <c r="X23" s="37">
        <f>LOOKUP(W23,{1,2,3,4,5},{5,4,3,2,1})</f>
        <v>5</v>
      </c>
      <c r="Y23">
        <v>2</v>
      </c>
      <c r="Z23" s="37">
        <f>LOOKUP(Y23,{1,2,3,4,5},{5,4,3,2,1})</f>
        <v>4</v>
      </c>
      <c r="AA23">
        <v>3</v>
      </c>
      <c r="AB23">
        <v>2</v>
      </c>
      <c r="AC23" s="37">
        <f>LOOKUP(AB23,{1,2,3,4,5},{5,4,3,2,1})</f>
        <v>4</v>
      </c>
      <c r="AD23">
        <v>3</v>
      </c>
      <c r="AE23" s="37">
        <f>LOOKUP(AD23,{1,2,3,4,5},{5,4,3,2,1})</f>
        <v>3</v>
      </c>
      <c r="AF23">
        <v>3</v>
      </c>
      <c r="AG23" s="37">
        <f>LOOKUP(AF23,{1,2,3,4,5},{5,4,3,2,1})</f>
        <v>3</v>
      </c>
      <c r="AH23">
        <v>1</v>
      </c>
      <c r="AI23">
        <v>1</v>
      </c>
      <c r="AJ23">
        <v>5</v>
      </c>
      <c r="AK23">
        <v>1</v>
      </c>
      <c r="AL23" s="37">
        <f>LOOKUP(AK23,{1,2,3,4,5},{5,4,3,2,1})</f>
        <v>5</v>
      </c>
      <c r="AM23">
        <v>5</v>
      </c>
      <c r="AN23" s="37">
        <f>LOOKUP(AM23,{1,2,3,4,5},{5,4,3,2,1})</f>
        <v>1</v>
      </c>
      <c r="AO23">
        <v>3</v>
      </c>
      <c r="AP23" s="37">
        <f>LOOKUP(AO23,{1,2,3,4,5},{5,4,3,2,1})</f>
        <v>3</v>
      </c>
      <c r="AQ23">
        <f t="shared" si="0"/>
        <v>78</v>
      </c>
      <c r="AR23">
        <f t="shared" si="1"/>
        <v>3</v>
      </c>
      <c r="AS23" s="1"/>
    </row>
    <row r="24" spans="1:45" x14ac:dyDescent="0.3">
      <c r="A24" s="30">
        <v>25</v>
      </c>
      <c r="B24" s="1"/>
      <c r="C24" s="2">
        <v>1</v>
      </c>
      <c r="D24">
        <v>2</v>
      </c>
      <c r="E24">
        <v>4</v>
      </c>
      <c r="F24">
        <v>5</v>
      </c>
      <c r="G24" s="37">
        <f>LOOKUP(F24,{1,2,3,4,5},{5,4,3,2,1})</f>
        <v>1</v>
      </c>
      <c r="H24">
        <v>3</v>
      </c>
      <c r="I24">
        <v>3</v>
      </c>
      <c r="J24" s="37">
        <f>LOOKUP(I24,{1,2,3,4,5},{5,4,3,2,1})</f>
        <v>3</v>
      </c>
      <c r="K24">
        <v>3</v>
      </c>
      <c r="L24" s="37">
        <f>LOOKUP(K24,{1,2,3,4,5},{5,4,3,2,1})</f>
        <v>3</v>
      </c>
      <c r="M24">
        <v>2</v>
      </c>
      <c r="N24">
        <v>3</v>
      </c>
      <c r="O24">
        <v>1</v>
      </c>
      <c r="P24">
        <v>4</v>
      </c>
      <c r="Q24" s="37">
        <f>LOOKUP(P24,{1,2,3,4,5},{5,4,3,2,1})</f>
        <v>2</v>
      </c>
      <c r="R24">
        <v>1</v>
      </c>
      <c r="S24">
        <v>4</v>
      </c>
      <c r="T24">
        <v>3</v>
      </c>
      <c r="U24" s="37">
        <f>LOOKUP(T24,{1,2,3,4,5},{5,4,3,2,1})</f>
        <v>3</v>
      </c>
      <c r="V24">
        <v>1</v>
      </c>
      <c r="W24">
        <v>4</v>
      </c>
      <c r="X24" s="37">
        <f>LOOKUP(W24,{1,2,3,4,5},{5,4,3,2,1})</f>
        <v>2</v>
      </c>
      <c r="Y24">
        <v>5</v>
      </c>
      <c r="Z24" s="37">
        <f>LOOKUP(Y24,{1,2,3,4,5},{5,4,3,2,1})</f>
        <v>1</v>
      </c>
      <c r="AA24">
        <v>2</v>
      </c>
      <c r="AB24">
        <v>2</v>
      </c>
      <c r="AC24" s="37">
        <f>LOOKUP(AB24,{1,2,3,4,5},{5,4,3,2,1})</f>
        <v>4</v>
      </c>
      <c r="AD24">
        <v>4</v>
      </c>
      <c r="AE24" s="37">
        <f>LOOKUP(AD24,{1,2,3,4,5},{5,4,3,2,1})</f>
        <v>2</v>
      </c>
      <c r="AF24">
        <v>2</v>
      </c>
      <c r="AG24" s="37">
        <f>LOOKUP(AF24,{1,2,3,4,5},{5,4,3,2,1})</f>
        <v>4</v>
      </c>
      <c r="AH24">
        <v>2</v>
      </c>
      <c r="AI24">
        <v>2</v>
      </c>
      <c r="AJ24">
        <v>4</v>
      </c>
      <c r="AK24">
        <v>2</v>
      </c>
      <c r="AL24" s="37">
        <f>LOOKUP(AK24,{1,2,3,4,5},{5,4,3,2,1})</f>
        <v>4</v>
      </c>
      <c r="AM24">
        <v>5</v>
      </c>
      <c r="AN24" s="37">
        <f>LOOKUP(AM24,{1,2,3,4,5},{5,4,3,2,1})</f>
        <v>1</v>
      </c>
      <c r="AO24">
        <v>4</v>
      </c>
      <c r="AP24" s="37">
        <f>LOOKUP(AO24,{1,2,3,4,5},{5,4,3,2,1})</f>
        <v>2</v>
      </c>
      <c r="AQ24">
        <f t="shared" si="0"/>
        <v>63</v>
      </c>
      <c r="AR24">
        <f t="shared" si="1"/>
        <v>2.42</v>
      </c>
      <c r="AS24" s="1"/>
    </row>
    <row r="25" spans="1:45" x14ac:dyDescent="0.3">
      <c r="A25" s="30">
        <v>26</v>
      </c>
      <c r="B25" s="1"/>
      <c r="C25" s="32">
        <v>1</v>
      </c>
      <c r="D25" s="31">
        <v>4</v>
      </c>
      <c r="E25" s="31">
        <v>4</v>
      </c>
      <c r="F25" s="31">
        <v>2</v>
      </c>
      <c r="G25" s="31">
        <f>LOOKUP(F25,{1,2,3,4,5},{5,4,3,2,1})</f>
        <v>4</v>
      </c>
      <c r="H25" s="31">
        <v>4</v>
      </c>
      <c r="I25" s="31">
        <v>2</v>
      </c>
      <c r="J25" s="31">
        <f>LOOKUP(I25,{1,2,3,4,5},{5,4,3,2,1})</f>
        <v>4</v>
      </c>
      <c r="K25" s="31">
        <v>2</v>
      </c>
      <c r="L25" s="31">
        <f>LOOKUP(K25,{1,2,3,4,5},{5,4,3,2,1})</f>
        <v>4</v>
      </c>
      <c r="M25" s="31">
        <v>3</v>
      </c>
      <c r="N25" s="31" t="s">
        <v>668</v>
      </c>
      <c r="O25" s="31">
        <v>3</v>
      </c>
      <c r="P25" s="31">
        <v>4</v>
      </c>
      <c r="Q25" s="31">
        <f>LOOKUP(P25,{1,2,3,4,5},{5,4,3,2,1})</f>
        <v>2</v>
      </c>
      <c r="R25" s="31">
        <v>4</v>
      </c>
      <c r="S25" s="31">
        <v>4</v>
      </c>
      <c r="T25" s="31">
        <v>2</v>
      </c>
      <c r="U25" s="31">
        <f>LOOKUP(T25,{1,2,3,4,5},{5,4,3,2,1})</f>
        <v>4</v>
      </c>
      <c r="V25" s="31">
        <v>2</v>
      </c>
      <c r="W25" s="31">
        <v>2</v>
      </c>
      <c r="X25" s="31">
        <f>LOOKUP(W25,{1,2,3,4,5},{5,4,3,2,1})</f>
        <v>4</v>
      </c>
      <c r="Y25" s="31">
        <v>1</v>
      </c>
      <c r="Z25" s="31">
        <f>LOOKUP(Y25,{1,2,3,4,5},{5,4,3,2,1})</f>
        <v>5</v>
      </c>
      <c r="AA25" s="31">
        <v>4</v>
      </c>
      <c r="AB25" s="31">
        <v>2</v>
      </c>
      <c r="AC25" s="31">
        <f>LOOKUP(AB25,{1,2,3,4,5},{5,4,3,2,1})</f>
        <v>4</v>
      </c>
      <c r="AD25" s="31">
        <v>3</v>
      </c>
      <c r="AE25" s="31">
        <f>LOOKUP(AD25,{1,2,3,4,5},{5,4,3,2,1})</f>
        <v>3</v>
      </c>
      <c r="AF25" s="31">
        <v>2</v>
      </c>
      <c r="AG25" s="31">
        <f>LOOKUP(AF25,{1,2,3,4,5},{5,4,3,2,1})</f>
        <v>4</v>
      </c>
      <c r="AH25" s="31">
        <v>4</v>
      </c>
      <c r="AI25" s="31">
        <v>4</v>
      </c>
      <c r="AJ25" s="31">
        <v>4</v>
      </c>
      <c r="AK25" s="31">
        <v>2</v>
      </c>
      <c r="AL25" s="31">
        <f>LOOKUP(AK25,{1,2,3,4,5},{5,4,3,2,1})</f>
        <v>4</v>
      </c>
      <c r="AM25" s="31">
        <v>3</v>
      </c>
      <c r="AN25" s="31">
        <f>LOOKUP(AM25,{1,2,3,4,5},{5,4,3,2,1})</f>
        <v>3</v>
      </c>
      <c r="AO25" s="31">
        <v>2</v>
      </c>
      <c r="AP25" s="31">
        <f>LOOKUP(AO25,{1,2,3,4,5},{5,4,3,2,1})</f>
        <v>4</v>
      </c>
      <c r="AQ25" s="31">
        <f t="shared" si="0"/>
        <v>93</v>
      </c>
      <c r="AR25" s="31">
        <f t="shared" si="1"/>
        <v>3.58</v>
      </c>
      <c r="AS25" s="1"/>
    </row>
    <row r="26" spans="1:45" x14ac:dyDescent="0.3">
      <c r="A26" s="30">
        <v>27</v>
      </c>
      <c r="B26" s="1"/>
      <c r="C26" s="2">
        <v>1</v>
      </c>
      <c r="D26">
        <v>5</v>
      </c>
      <c r="E26">
        <v>5</v>
      </c>
      <c r="F26">
        <v>5</v>
      </c>
      <c r="G26" s="37">
        <f>LOOKUP(F26,{1,2,3,4,5},{5,4,3,2,1})</f>
        <v>1</v>
      </c>
      <c r="H26">
        <v>5</v>
      </c>
      <c r="I26">
        <v>4</v>
      </c>
      <c r="J26" s="37">
        <f>LOOKUP(I26,{1,2,3,4,5},{5,4,3,2,1})</f>
        <v>2</v>
      </c>
      <c r="K26">
        <v>4</v>
      </c>
      <c r="L26" s="37">
        <f>LOOKUP(K26,{1,2,3,4,5},{5,4,3,2,1})</f>
        <v>2</v>
      </c>
      <c r="M26">
        <v>4</v>
      </c>
      <c r="N26">
        <v>4</v>
      </c>
      <c r="O26">
        <v>4</v>
      </c>
      <c r="P26">
        <v>4</v>
      </c>
      <c r="Q26" s="37">
        <f>LOOKUP(P26,{1,2,3,4,5},{5,4,3,2,1})</f>
        <v>2</v>
      </c>
      <c r="R26">
        <v>4</v>
      </c>
      <c r="S26">
        <v>4</v>
      </c>
      <c r="T26">
        <v>2</v>
      </c>
      <c r="U26" s="37">
        <f>LOOKUP(T26,{1,2,3,4,5},{5,4,3,2,1})</f>
        <v>4</v>
      </c>
      <c r="V26">
        <v>4</v>
      </c>
      <c r="W26">
        <v>4</v>
      </c>
      <c r="X26" s="37">
        <f>LOOKUP(W26,{1,2,3,4,5},{5,4,3,2,1})</f>
        <v>2</v>
      </c>
      <c r="Y26">
        <v>5</v>
      </c>
      <c r="Z26" s="37">
        <f>LOOKUP(Y26,{1,2,3,4,5},{5,4,3,2,1})</f>
        <v>1</v>
      </c>
      <c r="AA26">
        <v>5</v>
      </c>
      <c r="AB26">
        <v>4</v>
      </c>
      <c r="AC26" s="37">
        <f>LOOKUP(AB26,{1,2,3,4,5},{5,4,3,2,1})</f>
        <v>2</v>
      </c>
      <c r="AD26">
        <v>4</v>
      </c>
      <c r="AE26" s="37">
        <f>LOOKUP(AD26,{1,2,3,4,5},{5,4,3,2,1})</f>
        <v>2</v>
      </c>
      <c r="AF26">
        <v>2</v>
      </c>
      <c r="AG26" s="37">
        <f>LOOKUP(AF26,{1,2,3,4,5},{5,4,3,2,1})</f>
        <v>4</v>
      </c>
      <c r="AH26">
        <v>4</v>
      </c>
      <c r="AI26">
        <v>3</v>
      </c>
      <c r="AJ26">
        <v>5</v>
      </c>
      <c r="AK26">
        <v>2</v>
      </c>
      <c r="AL26" s="37">
        <f>LOOKUP(AK26,{1,2,3,4,5},{5,4,3,2,1})</f>
        <v>4</v>
      </c>
      <c r="AM26">
        <v>2</v>
      </c>
      <c r="AN26" s="37">
        <f>LOOKUP(AM26,{1,2,3,4,5},{5,4,3,2,1})</f>
        <v>4</v>
      </c>
      <c r="AO26">
        <v>4</v>
      </c>
      <c r="AP26" s="37">
        <f>LOOKUP(AO26,{1,2,3,4,5},{5,4,3,2,1})</f>
        <v>2</v>
      </c>
      <c r="AQ26">
        <f t="shared" si="0"/>
        <v>88</v>
      </c>
      <c r="AR26">
        <f t="shared" si="1"/>
        <v>3.38</v>
      </c>
      <c r="AS26" s="1"/>
    </row>
    <row r="27" spans="1:45" x14ac:dyDescent="0.3">
      <c r="A27" s="30">
        <v>28</v>
      </c>
      <c r="B27" s="1"/>
      <c r="C27" s="2">
        <v>1</v>
      </c>
      <c r="D27">
        <v>4</v>
      </c>
      <c r="E27">
        <v>4</v>
      </c>
      <c r="F27">
        <v>2</v>
      </c>
      <c r="G27" s="37">
        <f>LOOKUP(F27,{1,2,3,4,5},{5,4,3,2,1})</f>
        <v>4</v>
      </c>
      <c r="H27">
        <v>4</v>
      </c>
      <c r="I27">
        <v>3</v>
      </c>
      <c r="J27" s="37">
        <f>LOOKUP(I27,{1,2,3,4,5},{5,4,3,2,1})</f>
        <v>3</v>
      </c>
      <c r="K27">
        <v>3</v>
      </c>
      <c r="L27" s="37">
        <f>LOOKUP(K27,{1,2,3,4,5},{5,4,3,2,1})</f>
        <v>3</v>
      </c>
      <c r="M27">
        <v>3</v>
      </c>
      <c r="N27">
        <v>3</v>
      </c>
      <c r="O27">
        <v>2</v>
      </c>
      <c r="P27">
        <v>3</v>
      </c>
      <c r="Q27" s="37">
        <f>LOOKUP(P27,{1,2,3,4,5},{5,4,3,2,1})</f>
        <v>3</v>
      </c>
      <c r="R27">
        <v>5</v>
      </c>
      <c r="S27">
        <v>5</v>
      </c>
      <c r="T27">
        <v>3</v>
      </c>
      <c r="U27" s="37">
        <f>LOOKUP(T27,{1,2,3,4,5},{5,4,3,2,1})</f>
        <v>3</v>
      </c>
      <c r="V27">
        <v>3</v>
      </c>
      <c r="W27">
        <v>2</v>
      </c>
      <c r="X27" s="37">
        <f>LOOKUP(W27,{1,2,3,4,5},{5,4,3,2,1})</f>
        <v>4</v>
      </c>
      <c r="Y27">
        <v>4</v>
      </c>
      <c r="Z27" s="37">
        <f>LOOKUP(Y27,{1,2,3,4,5},{5,4,3,2,1})</f>
        <v>2</v>
      </c>
      <c r="AA27">
        <v>2</v>
      </c>
      <c r="AB27">
        <v>3</v>
      </c>
      <c r="AC27" s="37">
        <f>LOOKUP(AB27,{1,2,3,4,5},{5,4,3,2,1})</f>
        <v>3</v>
      </c>
      <c r="AD27">
        <v>3</v>
      </c>
      <c r="AE27" s="37">
        <f>LOOKUP(AD27,{1,2,3,4,5},{5,4,3,2,1})</f>
        <v>3</v>
      </c>
      <c r="AF27">
        <v>2</v>
      </c>
      <c r="AG27" s="37">
        <f>LOOKUP(AF27,{1,2,3,4,5},{5,4,3,2,1})</f>
        <v>4</v>
      </c>
      <c r="AH27">
        <v>4</v>
      </c>
      <c r="AI27">
        <v>4</v>
      </c>
      <c r="AJ27">
        <v>4</v>
      </c>
      <c r="AK27">
        <v>2</v>
      </c>
      <c r="AL27" s="37">
        <f>LOOKUP(AK27,{1,2,3,4,5},{5,4,3,2,1})</f>
        <v>4</v>
      </c>
      <c r="AM27">
        <v>5</v>
      </c>
      <c r="AN27" s="37">
        <f>LOOKUP(AM27,{1,2,3,4,5},{5,4,3,2,1})</f>
        <v>1</v>
      </c>
      <c r="AO27">
        <v>4</v>
      </c>
      <c r="AP27" s="37">
        <f>LOOKUP(AO27,{1,2,3,4,5},{5,4,3,2,1})</f>
        <v>2</v>
      </c>
      <c r="AQ27">
        <f t="shared" si="0"/>
        <v>86</v>
      </c>
      <c r="AR27">
        <f t="shared" si="1"/>
        <v>3.31</v>
      </c>
      <c r="AS27" s="1"/>
    </row>
    <row r="28" spans="1:45" x14ac:dyDescent="0.3">
      <c r="A28" s="30">
        <v>29</v>
      </c>
      <c r="B28" s="1"/>
      <c r="C28" s="2">
        <v>1</v>
      </c>
      <c r="D28">
        <v>4</v>
      </c>
      <c r="E28">
        <v>4</v>
      </c>
      <c r="F28">
        <v>2</v>
      </c>
      <c r="G28" s="37">
        <f>LOOKUP(F28,{1,2,3,4,5},{5,4,3,2,1})</f>
        <v>4</v>
      </c>
      <c r="H28">
        <v>2</v>
      </c>
      <c r="I28">
        <v>4</v>
      </c>
      <c r="J28" s="37">
        <f>LOOKUP(I28,{1,2,3,4,5},{5,4,3,2,1})</f>
        <v>2</v>
      </c>
      <c r="K28">
        <v>1</v>
      </c>
      <c r="L28" s="37">
        <f>LOOKUP(K28,{1,2,3,4,5},{5,4,3,2,1})</f>
        <v>5</v>
      </c>
      <c r="M28">
        <v>2</v>
      </c>
      <c r="N28">
        <v>3</v>
      </c>
      <c r="O28">
        <v>1</v>
      </c>
      <c r="P28">
        <v>3</v>
      </c>
      <c r="Q28" s="37">
        <f>LOOKUP(P28,{1,2,3,4,5},{5,4,3,2,1})</f>
        <v>3</v>
      </c>
      <c r="R28">
        <v>3</v>
      </c>
      <c r="S28">
        <v>2</v>
      </c>
      <c r="T28">
        <v>3</v>
      </c>
      <c r="U28" s="37">
        <f>LOOKUP(T28,{1,2,3,4,5},{5,4,3,2,1})</f>
        <v>3</v>
      </c>
      <c r="V28">
        <v>3</v>
      </c>
      <c r="W28">
        <v>3</v>
      </c>
      <c r="X28" s="37">
        <f>LOOKUP(W28,{1,2,3,4,5},{5,4,3,2,1})</f>
        <v>3</v>
      </c>
      <c r="Y28">
        <v>2</v>
      </c>
      <c r="Z28" s="37">
        <f>LOOKUP(Y28,{1,2,3,4,5},{5,4,3,2,1})</f>
        <v>4</v>
      </c>
      <c r="AA28">
        <v>1</v>
      </c>
      <c r="AB28">
        <v>3</v>
      </c>
      <c r="AC28" s="37">
        <f>LOOKUP(AB28,{1,2,3,4,5},{5,4,3,2,1})</f>
        <v>3</v>
      </c>
      <c r="AD28">
        <v>2</v>
      </c>
      <c r="AE28" s="37">
        <f>LOOKUP(AD28,{1,2,3,4,5},{5,4,3,2,1})</f>
        <v>4</v>
      </c>
      <c r="AF28">
        <v>3</v>
      </c>
      <c r="AG28" s="37">
        <f>LOOKUP(AF28,{1,2,3,4,5},{5,4,3,2,1})</f>
        <v>3</v>
      </c>
      <c r="AH28">
        <v>2</v>
      </c>
      <c r="AI28">
        <v>2</v>
      </c>
      <c r="AJ28">
        <v>2</v>
      </c>
      <c r="AK28">
        <v>2</v>
      </c>
      <c r="AL28" s="37">
        <f>LOOKUP(AK28,{1,2,3,4,5},{5,4,3,2,1})</f>
        <v>4</v>
      </c>
      <c r="AM28">
        <v>4</v>
      </c>
      <c r="AN28" s="37">
        <f>LOOKUP(AM28,{1,2,3,4,5},{5,4,3,2,1})</f>
        <v>2</v>
      </c>
      <c r="AO28">
        <v>2</v>
      </c>
      <c r="AP28" s="37">
        <f>LOOKUP(AO28,{1,2,3,4,5},{5,4,3,2,1})</f>
        <v>4</v>
      </c>
      <c r="AQ28">
        <f t="shared" si="0"/>
        <v>75</v>
      </c>
      <c r="AR28">
        <f t="shared" si="1"/>
        <v>2.88</v>
      </c>
      <c r="AS28" s="1"/>
    </row>
    <row r="29" spans="1:45" x14ac:dyDescent="0.3">
      <c r="A29" s="30">
        <v>30</v>
      </c>
      <c r="B29" s="1"/>
      <c r="C29" s="2">
        <v>1</v>
      </c>
      <c r="D29">
        <v>3</v>
      </c>
      <c r="E29">
        <v>4</v>
      </c>
      <c r="F29">
        <v>2</v>
      </c>
      <c r="G29" s="37">
        <f>LOOKUP(F29,{1,2,3,4,5},{5,4,3,2,1})</f>
        <v>4</v>
      </c>
      <c r="H29">
        <v>3</v>
      </c>
      <c r="I29">
        <v>3</v>
      </c>
      <c r="J29" s="37">
        <f>LOOKUP(I29,{1,2,3,4,5},{5,4,3,2,1})</f>
        <v>3</v>
      </c>
      <c r="K29">
        <v>2</v>
      </c>
      <c r="L29" s="37">
        <f>LOOKUP(K29,{1,2,3,4,5},{5,4,3,2,1})</f>
        <v>4</v>
      </c>
      <c r="M29">
        <v>3</v>
      </c>
      <c r="N29">
        <v>1</v>
      </c>
      <c r="O29">
        <v>1</v>
      </c>
      <c r="P29">
        <v>2</v>
      </c>
      <c r="Q29" s="37">
        <f>LOOKUP(P29,{1,2,3,4,5},{5,4,3,2,1})</f>
        <v>4</v>
      </c>
      <c r="R29">
        <v>1</v>
      </c>
      <c r="S29">
        <v>1</v>
      </c>
      <c r="T29">
        <v>1</v>
      </c>
      <c r="U29" s="37">
        <f>LOOKUP(T29,{1,2,3,4,5},{5,4,3,2,1})</f>
        <v>5</v>
      </c>
      <c r="V29">
        <v>2</v>
      </c>
      <c r="W29">
        <v>1</v>
      </c>
      <c r="X29" s="37">
        <f>LOOKUP(W29,{1,2,3,4,5},{5,4,3,2,1})</f>
        <v>5</v>
      </c>
      <c r="Y29">
        <v>1</v>
      </c>
      <c r="Z29" s="37">
        <f>LOOKUP(Y29,{1,2,3,4,5},{5,4,3,2,1})</f>
        <v>5</v>
      </c>
      <c r="AA29">
        <v>1</v>
      </c>
      <c r="AB29">
        <v>1</v>
      </c>
      <c r="AC29" s="37">
        <f>LOOKUP(AB29,{1,2,3,4,5},{5,4,3,2,1})</f>
        <v>5</v>
      </c>
      <c r="AD29">
        <v>1</v>
      </c>
      <c r="AE29" s="37">
        <f>LOOKUP(AD29,{1,2,3,4,5},{5,4,3,2,1})</f>
        <v>5</v>
      </c>
      <c r="AF29">
        <v>5</v>
      </c>
      <c r="AG29" s="37">
        <f>LOOKUP(AF29,{1,2,3,4,5},{5,4,3,2,1})</f>
        <v>1</v>
      </c>
      <c r="AH29">
        <v>1</v>
      </c>
      <c r="AI29">
        <v>2</v>
      </c>
      <c r="AJ29">
        <v>5</v>
      </c>
      <c r="AK29">
        <v>2</v>
      </c>
      <c r="AL29" s="37">
        <f>LOOKUP(AK29,{1,2,3,4,5},{5,4,3,2,1})</f>
        <v>4</v>
      </c>
      <c r="AM29">
        <v>5</v>
      </c>
      <c r="AN29" s="37">
        <f>LOOKUP(AM29,{1,2,3,4,5},{5,4,3,2,1})</f>
        <v>1</v>
      </c>
      <c r="AO29">
        <v>5</v>
      </c>
      <c r="AP29" s="37">
        <f>LOOKUP(AO29,{1,2,3,4,5},{5,4,3,2,1})</f>
        <v>1</v>
      </c>
      <c r="AQ29">
        <f t="shared" si="0"/>
        <v>75</v>
      </c>
      <c r="AR29">
        <f t="shared" si="1"/>
        <v>2.88</v>
      </c>
      <c r="AS29" s="1"/>
    </row>
    <row r="30" spans="1:45" x14ac:dyDescent="0.3">
      <c r="A30" s="30">
        <v>31</v>
      </c>
      <c r="B30" s="1"/>
      <c r="C30" s="2">
        <v>1</v>
      </c>
      <c r="D30">
        <v>4</v>
      </c>
      <c r="E30">
        <v>5</v>
      </c>
      <c r="F30">
        <v>4</v>
      </c>
      <c r="G30" s="37">
        <f>LOOKUP(F30,{1,2,3,4,5},{5,4,3,2,1})</f>
        <v>2</v>
      </c>
      <c r="H30">
        <v>4</v>
      </c>
      <c r="I30">
        <v>2</v>
      </c>
      <c r="J30" s="37">
        <f>LOOKUP(I30,{1,2,3,4,5},{5,4,3,2,1})</f>
        <v>4</v>
      </c>
      <c r="K30">
        <v>2</v>
      </c>
      <c r="L30" s="37">
        <f>LOOKUP(K30,{1,2,3,4,5},{5,4,3,2,1})</f>
        <v>4</v>
      </c>
      <c r="M30">
        <v>4</v>
      </c>
      <c r="N30">
        <v>3</v>
      </c>
      <c r="O30">
        <v>2</v>
      </c>
      <c r="P30">
        <v>4</v>
      </c>
      <c r="Q30" s="37">
        <f>LOOKUP(P30,{1,2,3,4,5},{5,4,3,2,1})</f>
        <v>2</v>
      </c>
      <c r="R30">
        <v>2</v>
      </c>
      <c r="S30">
        <v>4</v>
      </c>
      <c r="T30">
        <v>4</v>
      </c>
      <c r="U30" s="37">
        <f>LOOKUP(T30,{1,2,3,4,5},{5,4,3,2,1})</f>
        <v>2</v>
      </c>
      <c r="V30">
        <v>1</v>
      </c>
      <c r="W30">
        <v>3</v>
      </c>
      <c r="X30" s="37">
        <f>LOOKUP(W30,{1,2,3,4,5},{5,4,3,2,1})</f>
        <v>3</v>
      </c>
      <c r="Y30">
        <v>4</v>
      </c>
      <c r="Z30" s="37">
        <f>LOOKUP(Y30,{1,2,3,4,5},{5,4,3,2,1})</f>
        <v>2</v>
      </c>
      <c r="AA30">
        <v>3</v>
      </c>
      <c r="AB30">
        <v>4</v>
      </c>
      <c r="AC30" s="37">
        <f>LOOKUP(AB30,{1,2,3,4,5},{5,4,3,2,1})</f>
        <v>2</v>
      </c>
      <c r="AD30">
        <v>4</v>
      </c>
      <c r="AE30" s="37">
        <f>LOOKUP(AD30,{1,2,3,4,5},{5,4,3,2,1})</f>
        <v>2</v>
      </c>
      <c r="AF30">
        <v>3</v>
      </c>
      <c r="AG30" s="37">
        <f>LOOKUP(AF30,{1,2,3,4,5},{5,4,3,2,1})</f>
        <v>3</v>
      </c>
      <c r="AH30">
        <v>3</v>
      </c>
      <c r="AI30">
        <v>3</v>
      </c>
      <c r="AJ30">
        <v>4</v>
      </c>
      <c r="AK30">
        <v>2</v>
      </c>
      <c r="AL30" s="37">
        <f>LOOKUP(AK30,{1,2,3,4,5},{5,4,3,2,1})</f>
        <v>4</v>
      </c>
      <c r="AM30">
        <v>4</v>
      </c>
      <c r="AN30" s="37">
        <f>LOOKUP(AM30,{1,2,3,4,5},{5,4,3,2,1})</f>
        <v>2</v>
      </c>
      <c r="AO30">
        <v>3</v>
      </c>
      <c r="AP30" s="37">
        <f>LOOKUP(AO30,{1,2,3,4,5},{5,4,3,2,1})</f>
        <v>3</v>
      </c>
      <c r="AQ30">
        <f t="shared" si="0"/>
        <v>77</v>
      </c>
      <c r="AR30">
        <f t="shared" si="1"/>
        <v>2.96</v>
      </c>
      <c r="AS30" s="1"/>
    </row>
    <row r="31" spans="1:45" x14ac:dyDescent="0.3">
      <c r="A31" s="30">
        <v>32</v>
      </c>
      <c r="B31" s="1"/>
      <c r="C31" s="2">
        <v>1</v>
      </c>
      <c r="D31">
        <v>2</v>
      </c>
      <c r="E31">
        <v>1</v>
      </c>
      <c r="F31">
        <v>2</v>
      </c>
      <c r="G31" s="37">
        <f>LOOKUP(F31,{1,2,3,4,5},{5,4,3,2,1})</f>
        <v>4</v>
      </c>
      <c r="H31">
        <v>2</v>
      </c>
      <c r="I31">
        <v>3</v>
      </c>
      <c r="J31" s="37">
        <f>LOOKUP(I31,{1,2,3,4,5},{5,4,3,2,1})</f>
        <v>3</v>
      </c>
      <c r="K31">
        <v>2</v>
      </c>
      <c r="L31" s="37">
        <f>LOOKUP(K31,{1,2,3,4,5},{5,4,3,2,1})</f>
        <v>4</v>
      </c>
      <c r="M31">
        <v>3</v>
      </c>
      <c r="N31">
        <v>2</v>
      </c>
      <c r="O31">
        <v>3</v>
      </c>
      <c r="P31">
        <v>1</v>
      </c>
      <c r="Q31" s="37">
        <f>LOOKUP(P31,{1,2,3,4,5},{5,4,3,2,1})</f>
        <v>5</v>
      </c>
      <c r="R31">
        <v>1</v>
      </c>
      <c r="S31">
        <v>4</v>
      </c>
      <c r="T31">
        <v>1</v>
      </c>
      <c r="U31" s="37">
        <f>LOOKUP(T31,{1,2,3,4,5},{5,4,3,2,1})</f>
        <v>5</v>
      </c>
      <c r="V31">
        <v>1</v>
      </c>
      <c r="W31">
        <v>5</v>
      </c>
      <c r="X31" s="37">
        <f>LOOKUP(W31,{1,2,3,4,5},{5,4,3,2,1})</f>
        <v>1</v>
      </c>
      <c r="Y31">
        <v>5</v>
      </c>
      <c r="Z31" s="37">
        <f>LOOKUP(Y31,{1,2,3,4,5},{5,4,3,2,1})</f>
        <v>1</v>
      </c>
      <c r="AA31">
        <v>2</v>
      </c>
      <c r="AB31">
        <v>5</v>
      </c>
      <c r="AC31" s="37">
        <f>LOOKUP(AB31,{1,2,3,4,5},{5,4,3,2,1})</f>
        <v>1</v>
      </c>
      <c r="AD31">
        <v>4</v>
      </c>
      <c r="AE31" s="37">
        <f>LOOKUP(AD31,{1,2,3,4,5},{5,4,3,2,1})</f>
        <v>2</v>
      </c>
      <c r="AF31">
        <v>3</v>
      </c>
      <c r="AG31" s="37">
        <f>LOOKUP(AF31,{1,2,3,4,5},{5,4,3,2,1})</f>
        <v>3</v>
      </c>
      <c r="AH31">
        <v>3</v>
      </c>
      <c r="AI31">
        <v>1</v>
      </c>
      <c r="AJ31">
        <v>5</v>
      </c>
      <c r="AK31">
        <v>2</v>
      </c>
      <c r="AL31" s="37">
        <f>LOOKUP(AK31,{1,2,3,4,5},{5,4,3,2,1})</f>
        <v>4</v>
      </c>
      <c r="AM31">
        <v>4</v>
      </c>
      <c r="AN31" s="37">
        <f>LOOKUP(AM31,{1,2,3,4,5},{5,4,3,2,1})</f>
        <v>2</v>
      </c>
      <c r="AO31">
        <v>1</v>
      </c>
      <c r="AP31" s="37">
        <f>LOOKUP(AO31,{1,2,3,4,5},{5,4,3,2,1})</f>
        <v>5</v>
      </c>
      <c r="AQ31">
        <f t="shared" si="0"/>
        <v>70</v>
      </c>
      <c r="AR31">
        <f t="shared" si="1"/>
        <v>2.69</v>
      </c>
      <c r="AS31" s="1"/>
    </row>
    <row r="32" spans="1:45" x14ac:dyDescent="0.3">
      <c r="A32" s="30">
        <v>33</v>
      </c>
      <c r="B32" s="1"/>
      <c r="C32" s="2">
        <v>1</v>
      </c>
      <c r="D32">
        <v>3</v>
      </c>
      <c r="E32">
        <v>4</v>
      </c>
      <c r="F32">
        <v>4</v>
      </c>
      <c r="G32" s="37">
        <f>LOOKUP(F32,{1,2,3,4,5},{5,4,3,2,1})</f>
        <v>2</v>
      </c>
      <c r="H32">
        <v>2</v>
      </c>
      <c r="I32">
        <v>2</v>
      </c>
      <c r="J32" s="37">
        <f>LOOKUP(I32,{1,2,3,4,5},{5,4,3,2,1})</f>
        <v>4</v>
      </c>
      <c r="K32">
        <v>4</v>
      </c>
      <c r="L32" s="37">
        <f>LOOKUP(K32,{1,2,3,4,5},{5,4,3,2,1})</f>
        <v>2</v>
      </c>
      <c r="M32">
        <v>1</v>
      </c>
      <c r="N32">
        <v>3</v>
      </c>
      <c r="O32">
        <v>3</v>
      </c>
      <c r="P32">
        <v>4</v>
      </c>
      <c r="Q32" s="37">
        <f>LOOKUP(P32,{1,2,3,4,5},{5,4,3,2,1})</f>
        <v>2</v>
      </c>
      <c r="R32">
        <v>2</v>
      </c>
      <c r="S32">
        <v>2</v>
      </c>
      <c r="T32">
        <v>2</v>
      </c>
      <c r="U32" s="37">
        <f>LOOKUP(T32,{1,2,3,4,5},{5,4,3,2,1})</f>
        <v>4</v>
      </c>
      <c r="V32">
        <v>1</v>
      </c>
      <c r="W32">
        <v>4</v>
      </c>
      <c r="X32" s="37">
        <f>LOOKUP(W32,{1,2,3,4,5},{5,4,3,2,1})</f>
        <v>2</v>
      </c>
      <c r="Y32">
        <v>4</v>
      </c>
      <c r="Z32" s="37">
        <f>LOOKUP(Y32,{1,2,3,4,5},{5,4,3,2,1})</f>
        <v>2</v>
      </c>
      <c r="AA32">
        <v>1</v>
      </c>
      <c r="AB32">
        <v>3</v>
      </c>
      <c r="AC32" s="37">
        <f>LOOKUP(AB32,{1,2,3,4,5},{5,4,3,2,1})</f>
        <v>3</v>
      </c>
      <c r="AD32">
        <v>5</v>
      </c>
      <c r="AE32" s="37">
        <f>LOOKUP(AD32,{1,2,3,4,5},{5,4,3,2,1})</f>
        <v>1</v>
      </c>
      <c r="AF32">
        <v>3</v>
      </c>
      <c r="AG32" s="37">
        <f>LOOKUP(AF32,{1,2,3,4,5},{5,4,3,2,1})</f>
        <v>3</v>
      </c>
      <c r="AH32">
        <v>1</v>
      </c>
      <c r="AI32">
        <v>1</v>
      </c>
      <c r="AJ32">
        <v>3</v>
      </c>
      <c r="AK32">
        <v>5</v>
      </c>
      <c r="AL32" s="37">
        <f>LOOKUP(AK32,{1,2,3,4,5},{5,4,3,2,1})</f>
        <v>1</v>
      </c>
      <c r="AM32">
        <v>5</v>
      </c>
      <c r="AN32" s="37">
        <f>LOOKUP(AM32,{1,2,3,4,5},{5,4,3,2,1})</f>
        <v>1</v>
      </c>
      <c r="AO32">
        <v>3</v>
      </c>
      <c r="AP32" s="37">
        <f>LOOKUP(AO32,{1,2,3,4,5},{5,4,3,2,1})</f>
        <v>3</v>
      </c>
      <c r="AQ32">
        <f t="shared" si="0"/>
        <v>57</v>
      </c>
      <c r="AR32">
        <f t="shared" si="1"/>
        <v>2.19</v>
      </c>
      <c r="AS32" s="1"/>
    </row>
    <row r="33" spans="1:45" x14ac:dyDescent="0.3">
      <c r="A33" s="30">
        <v>34</v>
      </c>
      <c r="B33" s="1"/>
      <c r="C33" s="2">
        <v>1</v>
      </c>
      <c r="D33">
        <v>5</v>
      </c>
      <c r="E33">
        <v>5</v>
      </c>
      <c r="F33">
        <v>2</v>
      </c>
      <c r="G33" s="37">
        <f>LOOKUP(F33,{1,2,3,4,5},{5,4,3,2,1})</f>
        <v>4</v>
      </c>
      <c r="H33">
        <v>3</v>
      </c>
      <c r="I33">
        <v>2</v>
      </c>
      <c r="J33" s="37">
        <f>LOOKUP(I33,{1,2,3,4,5},{5,4,3,2,1})</f>
        <v>4</v>
      </c>
      <c r="K33">
        <v>2</v>
      </c>
      <c r="L33" s="37">
        <f>LOOKUP(K33,{1,2,3,4,5},{5,4,3,2,1})</f>
        <v>4</v>
      </c>
      <c r="M33">
        <v>4</v>
      </c>
      <c r="N33">
        <v>4</v>
      </c>
      <c r="O33">
        <v>3</v>
      </c>
      <c r="P33">
        <v>3</v>
      </c>
      <c r="Q33" s="37">
        <f>LOOKUP(P33,{1,2,3,4,5},{5,4,3,2,1})</f>
        <v>3</v>
      </c>
      <c r="R33">
        <v>4</v>
      </c>
      <c r="S33">
        <v>4</v>
      </c>
      <c r="T33">
        <v>2</v>
      </c>
      <c r="U33" s="37">
        <f>LOOKUP(T33,{1,2,3,4,5},{5,4,3,2,1})</f>
        <v>4</v>
      </c>
      <c r="V33">
        <v>3</v>
      </c>
      <c r="W33">
        <v>4</v>
      </c>
      <c r="X33" s="37">
        <f>LOOKUP(W33,{1,2,3,4,5},{5,4,3,2,1})</f>
        <v>2</v>
      </c>
      <c r="Y33">
        <v>4</v>
      </c>
      <c r="Z33" s="37">
        <f>LOOKUP(Y33,{1,2,3,4,5},{5,4,3,2,1})</f>
        <v>2</v>
      </c>
      <c r="AA33">
        <v>4</v>
      </c>
      <c r="AB33">
        <v>2</v>
      </c>
      <c r="AC33" s="37">
        <f>LOOKUP(AB33,{1,2,3,4,5},{5,4,3,2,1})</f>
        <v>4</v>
      </c>
      <c r="AD33">
        <v>2</v>
      </c>
      <c r="AE33" s="37">
        <f>LOOKUP(AD33,{1,2,3,4,5},{5,4,3,2,1})</f>
        <v>4</v>
      </c>
      <c r="AF33">
        <v>1</v>
      </c>
      <c r="AG33" s="37">
        <f>LOOKUP(AF33,{1,2,3,4,5},{5,4,3,2,1})</f>
        <v>5</v>
      </c>
      <c r="AH33">
        <v>2</v>
      </c>
      <c r="AI33">
        <v>4</v>
      </c>
      <c r="AJ33">
        <v>5</v>
      </c>
      <c r="AK33">
        <v>3</v>
      </c>
      <c r="AL33" s="37">
        <f>LOOKUP(AK33,{1,2,3,4,5},{5,4,3,2,1})</f>
        <v>3</v>
      </c>
      <c r="AM33">
        <v>5</v>
      </c>
      <c r="AN33" s="37">
        <f>LOOKUP(AM33,{1,2,3,4,5},{5,4,3,2,1})</f>
        <v>1</v>
      </c>
      <c r="AO33">
        <v>4</v>
      </c>
      <c r="AP33" s="37">
        <f>LOOKUP(AO33,{1,2,3,4,5},{5,4,3,2,1})</f>
        <v>2</v>
      </c>
      <c r="AQ33">
        <f t="shared" si="0"/>
        <v>92</v>
      </c>
      <c r="AR33">
        <f t="shared" si="1"/>
        <v>3.54</v>
      </c>
      <c r="AS33" s="1"/>
    </row>
    <row r="34" spans="1:45" x14ac:dyDescent="0.3">
      <c r="A34" s="30">
        <v>35</v>
      </c>
      <c r="B34" s="1"/>
      <c r="C34" s="2">
        <v>1</v>
      </c>
      <c r="D34">
        <v>3</v>
      </c>
      <c r="E34">
        <v>4</v>
      </c>
      <c r="F34">
        <v>4</v>
      </c>
      <c r="G34" s="37">
        <f>LOOKUP(F34,{1,2,3,4,5},{5,4,3,2,1})</f>
        <v>2</v>
      </c>
      <c r="H34">
        <v>3</v>
      </c>
      <c r="I34">
        <v>3</v>
      </c>
      <c r="J34" s="37">
        <f>LOOKUP(I34,{1,2,3,4,5},{5,4,3,2,1})</f>
        <v>3</v>
      </c>
      <c r="K34">
        <v>2</v>
      </c>
      <c r="L34" s="37">
        <f>LOOKUP(K34,{1,2,3,4,5},{5,4,3,2,1})</f>
        <v>4</v>
      </c>
      <c r="M34">
        <v>2</v>
      </c>
      <c r="N34">
        <v>3</v>
      </c>
      <c r="O34">
        <v>2</v>
      </c>
      <c r="P34">
        <v>4</v>
      </c>
      <c r="Q34" s="37">
        <f>LOOKUP(P34,{1,2,3,4,5},{5,4,3,2,1})</f>
        <v>2</v>
      </c>
      <c r="R34">
        <v>4</v>
      </c>
      <c r="S34">
        <v>3</v>
      </c>
      <c r="T34">
        <v>4</v>
      </c>
      <c r="U34" s="37">
        <f>LOOKUP(T34,{1,2,3,4,5},{5,4,3,2,1})</f>
        <v>2</v>
      </c>
      <c r="V34">
        <v>1</v>
      </c>
      <c r="W34">
        <v>4</v>
      </c>
      <c r="X34" s="37">
        <f>LOOKUP(W34,{1,2,3,4,5},{5,4,3,2,1})</f>
        <v>2</v>
      </c>
      <c r="Y34">
        <v>4</v>
      </c>
      <c r="Z34" s="37">
        <f>LOOKUP(Y34,{1,2,3,4,5},{5,4,3,2,1})</f>
        <v>2</v>
      </c>
      <c r="AA34">
        <v>3</v>
      </c>
      <c r="AB34">
        <v>4</v>
      </c>
      <c r="AC34" s="37">
        <f>LOOKUP(AB34,{1,2,3,4,5},{5,4,3,2,1})</f>
        <v>2</v>
      </c>
      <c r="AD34">
        <v>4</v>
      </c>
      <c r="AE34" s="37">
        <f>LOOKUP(AD34,{1,2,3,4,5},{5,4,3,2,1})</f>
        <v>2</v>
      </c>
      <c r="AF34">
        <v>2</v>
      </c>
      <c r="AG34" s="37">
        <f>LOOKUP(AF34,{1,2,3,4,5},{5,4,3,2,1})</f>
        <v>4</v>
      </c>
      <c r="AH34">
        <v>4</v>
      </c>
      <c r="AI34">
        <v>4</v>
      </c>
      <c r="AJ34">
        <v>4</v>
      </c>
      <c r="AK34">
        <v>2</v>
      </c>
      <c r="AL34" s="37">
        <f>LOOKUP(AK34,{1,2,3,4,5},{5,4,3,2,1})</f>
        <v>4</v>
      </c>
      <c r="AM34">
        <v>5</v>
      </c>
      <c r="AN34" s="37">
        <f>LOOKUP(AM34,{1,2,3,4,5},{5,4,3,2,1})</f>
        <v>1</v>
      </c>
      <c r="AO34">
        <v>4</v>
      </c>
      <c r="AP34" s="37">
        <f>LOOKUP(AO34,{1,2,3,4,5},{5,4,3,2,1})</f>
        <v>2</v>
      </c>
      <c r="AQ34">
        <f t="shared" si="0"/>
        <v>72</v>
      </c>
      <c r="AR34">
        <f t="shared" si="1"/>
        <v>2.77</v>
      </c>
      <c r="AS34" s="1"/>
    </row>
    <row r="35" spans="1:45" x14ac:dyDescent="0.3">
      <c r="A35" s="30">
        <v>36</v>
      </c>
      <c r="B35" s="1"/>
      <c r="C35" s="2">
        <v>1</v>
      </c>
      <c r="D35">
        <v>3</v>
      </c>
      <c r="E35">
        <v>3</v>
      </c>
      <c r="F35">
        <v>4</v>
      </c>
      <c r="G35" s="37">
        <f>LOOKUP(F35,{1,2,3,4,5},{5,4,3,2,1})</f>
        <v>2</v>
      </c>
      <c r="H35">
        <v>1</v>
      </c>
      <c r="I35">
        <v>2</v>
      </c>
      <c r="J35" s="37">
        <f>LOOKUP(I35,{1,2,3,4,5},{5,4,3,2,1})</f>
        <v>4</v>
      </c>
      <c r="K35">
        <v>2</v>
      </c>
      <c r="L35" s="37">
        <f>LOOKUP(K35,{1,2,3,4,5},{5,4,3,2,1})</f>
        <v>4</v>
      </c>
      <c r="M35">
        <v>4</v>
      </c>
      <c r="N35">
        <v>1</v>
      </c>
      <c r="O35">
        <v>1</v>
      </c>
      <c r="P35">
        <v>2</v>
      </c>
      <c r="Q35" s="37">
        <f>LOOKUP(P35,{1,2,3,4,5},{5,4,3,2,1})</f>
        <v>4</v>
      </c>
      <c r="R35">
        <v>3</v>
      </c>
      <c r="S35">
        <v>4</v>
      </c>
      <c r="T35">
        <v>5</v>
      </c>
      <c r="U35" s="37">
        <f>LOOKUP(T35,{1,2,3,4,5},{5,4,3,2,1})</f>
        <v>1</v>
      </c>
      <c r="V35">
        <v>1</v>
      </c>
      <c r="W35">
        <v>5</v>
      </c>
      <c r="X35" s="37">
        <f>LOOKUP(W35,{1,2,3,4,5},{5,4,3,2,1})</f>
        <v>1</v>
      </c>
      <c r="Y35">
        <v>5</v>
      </c>
      <c r="Z35" s="37">
        <f>LOOKUP(Y35,{1,2,3,4,5},{5,4,3,2,1})</f>
        <v>1</v>
      </c>
      <c r="AA35">
        <v>4</v>
      </c>
      <c r="AB35">
        <v>1</v>
      </c>
      <c r="AC35" s="37">
        <f>LOOKUP(AB35,{1,2,3,4,5},{5,4,3,2,1})</f>
        <v>5</v>
      </c>
      <c r="AD35">
        <v>4</v>
      </c>
      <c r="AE35" s="37">
        <f>LOOKUP(AD35,{1,2,3,4,5},{5,4,3,2,1})</f>
        <v>2</v>
      </c>
      <c r="AF35">
        <v>3</v>
      </c>
      <c r="AG35" s="37">
        <f>LOOKUP(AF35,{1,2,3,4,5},{5,4,3,2,1})</f>
        <v>3</v>
      </c>
      <c r="AH35">
        <v>3</v>
      </c>
      <c r="AI35">
        <v>1</v>
      </c>
      <c r="AJ35">
        <v>3</v>
      </c>
      <c r="AK35">
        <v>2</v>
      </c>
      <c r="AL35" s="37">
        <f>LOOKUP(AK35,{1,2,3,4,5},{5,4,3,2,1})</f>
        <v>4</v>
      </c>
      <c r="AM35">
        <v>5</v>
      </c>
      <c r="AN35" s="37">
        <f>LOOKUP(AM35,{1,2,3,4,5},{5,4,3,2,1})</f>
        <v>1</v>
      </c>
      <c r="AO35">
        <v>1</v>
      </c>
      <c r="AP35" s="37">
        <f>LOOKUP(AO35,{1,2,3,4,5},{5,4,3,2,1})</f>
        <v>5</v>
      </c>
      <c r="AQ35">
        <f t="shared" si="0"/>
        <v>69</v>
      </c>
      <c r="AR35">
        <f t="shared" si="1"/>
        <v>2.65</v>
      </c>
      <c r="AS35" s="1"/>
    </row>
    <row r="36" spans="1:45" x14ac:dyDescent="0.3">
      <c r="A36" s="30">
        <v>37</v>
      </c>
      <c r="B36" s="1"/>
      <c r="C36" s="2">
        <v>1</v>
      </c>
      <c r="D36">
        <v>4</v>
      </c>
      <c r="E36">
        <v>2</v>
      </c>
      <c r="F36">
        <v>4</v>
      </c>
      <c r="G36" s="37">
        <f>LOOKUP(F36,{1,2,3,4,5},{5,4,3,2,1})</f>
        <v>2</v>
      </c>
      <c r="H36">
        <v>2</v>
      </c>
      <c r="I36">
        <v>4</v>
      </c>
      <c r="J36" s="37">
        <f>LOOKUP(I36,{1,2,3,4,5},{5,4,3,2,1})</f>
        <v>2</v>
      </c>
      <c r="K36">
        <v>2</v>
      </c>
      <c r="L36" s="37">
        <f>LOOKUP(K36,{1,2,3,4,5},{5,4,3,2,1})</f>
        <v>4</v>
      </c>
      <c r="M36">
        <v>3</v>
      </c>
      <c r="N36">
        <v>2</v>
      </c>
      <c r="O36">
        <v>2</v>
      </c>
      <c r="P36">
        <v>5</v>
      </c>
      <c r="Q36" s="37">
        <f>LOOKUP(P36,{1,2,3,4,5},{5,4,3,2,1})</f>
        <v>1</v>
      </c>
      <c r="R36">
        <v>2</v>
      </c>
      <c r="S36">
        <v>4</v>
      </c>
      <c r="T36">
        <v>3</v>
      </c>
      <c r="U36" s="37">
        <f>LOOKUP(T36,{1,2,3,4,5},{5,4,3,2,1})</f>
        <v>3</v>
      </c>
      <c r="V36">
        <v>4</v>
      </c>
      <c r="W36">
        <v>5</v>
      </c>
      <c r="X36" s="37">
        <f>LOOKUP(W36,{1,2,3,4,5},{5,4,3,2,1})</f>
        <v>1</v>
      </c>
      <c r="Y36">
        <v>4</v>
      </c>
      <c r="Z36" s="37">
        <f>LOOKUP(Y36,{1,2,3,4,5},{5,4,3,2,1})</f>
        <v>2</v>
      </c>
      <c r="AA36">
        <v>3</v>
      </c>
      <c r="AB36">
        <v>3</v>
      </c>
      <c r="AC36" s="37">
        <f>LOOKUP(AB36,{1,2,3,4,5},{5,4,3,2,1})</f>
        <v>3</v>
      </c>
      <c r="AD36">
        <v>3</v>
      </c>
      <c r="AE36" s="37">
        <f>LOOKUP(AD36,{1,2,3,4,5},{5,4,3,2,1})</f>
        <v>3</v>
      </c>
      <c r="AF36">
        <v>2</v>
      </c>
      <c r="AG36" s="37">
        <f>LOOKUP(AF36,{1,2,3,4,5},{5,4,3,2,1})</f>
        <v>4</v>
      </c>
      <c r="AH36">
        <v>4</v>
      </c>
      <c r="AI36">
        <v>5</v>
      </c>
      <c r="AJ36">
        <v>5</v>
      </c>
      <c r="AK36">
        <v>4</v>
      </c>
      <c r="AL36" s="37">
        <f>LOOKUP(AK36,{1,2,3,4,5},{5,4,3,2,1})</f>
        <v>2</v>
      </c>
      <c r="AM36">
        <v>5</v>
      </c>
      <c r="AN36" s="37">
        <f>LOOKUP(AM36,{1,2,3,4,5},{5,4,3,2,1})</f>
        <v>1</v>
      </c>
      <c r="AO36">
        <v>5</v>
      </c>
      <c r="AP36" s="37">
        <f>LOOKUP(AO36,{1,2,3,4,5},{5,4,3,2,1})</f>
        <v>1</v>
      </c>
      <c r="AQ36">
        <f t="shared" si="0"/>
        <v>71</v>
      </c>
      <c r="AR36">
        <f t="shared" si="1"/>
        <v>2.73</v>
      </c>
      <c r="AS36" s="1"/>
    </row>
    <row r="37" spans="1:45" x14ac:dyDescent="0.3">
      <c r="A37" s="30">
        <v>38</v>
      </c>
      <c r="B37" s="1"/>
      <c r="C37" s="2">
        <v>1</v>
      </c>
      <c r="D37">
        <v>4</v>
      </c>
      <c r="E37">
        <v>4</v>
      </c>
      <c r="F37">
        <v>3</v>
      </c>
      <c r="G37" s="37">
        <f>LOOKUP(F37,{1,2,3,4,5},{5,4,3,2,1})</f>
        <v>3</v>
      </c>
      <c r="H37">
        <v>3</v>
      </c>
      <c r="I37">
        <v>3</v>
      </c>
      <c r="J37" s="37">
        <f>LOOKUP(I37,{1,2,3,4,5},{5,4,3,2,1})</f>
        <v>3</v>
      </c>
      <c r="K37">
        <v>2</v>
      </c>
      <c r="L37" s="37">
        <f>LOOKUP(K37,{1,2,3,4,5},{5,4,3,2,1})</f>
        <v>4</v>
      </c>
      <c r="M37">
        <v>1</v>
      </c>
      <c r="N37">
        <v>2</v>
      </c>
      <c r="O37">
        <v>3</v>
      </c>
      <c r="P37">
        <v>5</v>
      </c>
      <c r="Q37" s="37">
        <f>LOOKUP(P37,{1,2,3,4,5},{5,4,3,2,1})</f>
        <v>1</v>
      </c>
      <c r="R37">
        <v>3</v>
      </c>
      <c r="S37">
        <v>3</v>
      </c>
      <c r="T37">
        <v>3</v>
      </c>
      <c r="U37" s="37">
        <f>LOOKUP(T37,{1,2,3,4,5},{5,4,3,2,1})</f>
        <v>3</v>
      </c>
      <c r="V37">
        <v>2</v>
      </c>
      <c r="W37">
        <v>1</v>
      </c>
      <c r="X37" s="37">
        <f>LOOKUP(W37,{1,2,3,4,5},{5,4,3,2,1})</f>
        <v>5</v>
      </c>
      <c r="Y37">
        <v>2</v>
      </c>
      <c r="Z37" s="37">
        <f>LOOKUP(Y37,{1,2,3,4,5},{5,4,3,2,1})</f>
        <v>4</v>
      </c>
      <c r="AA37">
        <v>2</v>
      </c>
      <c r="AB37">
        <v>2</v>
      </c>
      <c r="AC37" s="37">
        <f>LOOKUP(AB37,{1,2,3,4,5},{5,4,3,2,1})</f>
        <v>4</v>
      </c>
      <c r="AD37">
        <v>5</v>
      </c>
      <c r="AE37" s="37">
        <f>LOOKUP(AD37,{1,2,3,4,5},{5,4,3,2,1})</f>
        <v>1</v>
      </c>
      <c r="AF37">
        <v>4</v>
      </c>
      <c r="AG37" s="37">
        <f>LOOKUP(AF37,{1,2,3,4,5},{5,4,3,2,1})</f>
        <v>2</v>
      </c>
      <c r="AH37">
        <v>2</v>
      </c>
      <c r="AI37">
        <v>4</v>
      </c>
      <c r="AJ37">
        <v>5</v>
      </c>
      <c r="AK37">
        <v>3</v>
      </c>
      <c r="AL37" s="37">
        <f>LOOKUP(AK37,{1,2,3,4,5},{5,4,3,2,1})</f>
        <v>3</v>
      </c>
      <c r="AM37">
        <v>5</v>
      </c>
      <c r="AN37" s="37">
        <f>LOOKUP(AM37,{1,2,3,4,5},{5,4,3,2,1})</f>
        <v>1</v>
      </c>
      <c r="AO37">
        <v>4</v>
      </c>
      <c r="AP37" s="37">
        <f>LOOKUP(AO37,{1,2,3,4,5},{5,4,3,2,1})</f>
        <v>2</v>
      </c>
      <c r="AQ37">
        <f t="shared" si="0"/>
        <v>74</v>
      </c>
      <c r="AR37">
        <f t="shared" si="1"/>
        <v>2.85</v>
      </c>
      <c r="AS37" s="1"/>
    </row>
    <row r="38" spans="1:45" x14ac:dyDescent="0.3">
      <c r="A38" s="30">
        <v>39</v>
      </c>
      <c r="B38" s="1"/>
      <c r="C38" s="2">
        <v>1</v>
      </c>
      <c r="D38">
        <v>3</v>
      </c>
      <c r="E38">
        <v>3</v>
      </c>
      <c r="F38">
        <v>2</v>
      </c>
      <c r="G38" s="37">
        <f>LOOKUP(F38,{1,2,3,4,5},{5,4,3,2,1})</f>
        <v>4</v>
      </c>
      <c r="H38">
        <v>3</v>
      </c>
      <c r="I38">
        <v>2</v>
      </c>
      <c r="J38" s="37">
        <f>LOOKUP(I38,{1,2,3,4,5},{5,4,3,2,1})</f>
        <v>4</v>
      </c>
      <c r="K38">
        <v>2</v>
      </c>
      <c r="L38" s="37">
        <f>LOOKUP(K38,{1,2,3,4,5},{5,4,3,2,1})</f>
        <v>4</v>
      </c>
      <c r="M38">
        <v>3</v>
      </c>
      <c r="N38">
        <v>3</v>
      </c>
      <c r="O38">
        <v>4</v>
      </c>
      <c r="P38">
        <v>4</v>
      </c>
      <c r="Q38" s="37">
        <f>LOOKUP(P38,{1,2,3,4,5},{5,4,3,2,1})</f>
        <v>2</v>
      </c>
      <c r="R38">
        <v>3</v>
      </c>
      <c r="S38">
        <v>3</v>
      </c>
      <c r="T38">
        <v>4</v>
      </c>
      <c r="U38" s="37">
        <f>LOOKUP(T38,{1,2,3,4,5},{5,4,3,2,1})</f>
        <v>2</v>
      </c>
      <c r="V38">
        <v>2</v>
      </c>
      <c r="W38">
        <v>4</v>
      </c>
      <c r="X38" s="37">
        <f>LOOKUP(W38,{1,2,3,4,5},{5,4,3,2,1})</f>
        <v>2</v>
      </c>
      <c r="Y38">
        <v>1</v>
      </c>
      <c r="Z38" s="37">
        <f>LOOKUP(Y38,{1,2,3,4,5},{5,4,3,2,1})</f>
        <v>5</v>
      </c>
      <c r="AA38">
        <v>4</v>
      </c>
      <c r="AB38">
        <v>1</v>
      </c>
      <c r="AC38" s="37">
        <f>LOOKUP(AB38,{1,2,3,4,5},{5,4,3,2,1})</f>
        <v>5</v>
      </c>
      <c r="AD38">
        <v>4</v>
      </c>
      <c r="AE38" s="37">
        <f>LOOKUP(AD38,{1,2,3,4,5},{5,4,3,2,1})</f>
        <v>2</v>
      </c>
      <c r="AF38">
        <v>2</v>
      </c>
      <c r="AG38" s="37">
        <f>LOOKUP(AF38,{1,2,3,4,5},{5,4,3,2,1})</f>
        <v>4</v>
      </c>
      <c r="AH38">
        <v>2</v>
      </c>
      <c r="AI38">
        <v>4</v>
      </c>
      <c r="AJ38">
        <v>4</v>
      </c>
      <c r="AK38">
        <v>2</v>
      </c>
      <c r="AL38" s="37">
        <f>LOOKUP(AK38,{1,2,3,4,5},{5,4,3,2,1})</f>
        <v>4</v>
      </c>
      <c r="AM38">
        <v>4</v>
      </c>
      <c r="AN38" s="37">
        <f>LOOKUP(AM38,{1,2,3,4,5},{5,4,3,2,1})</f>
        <v>2</v>
      </c>
      <c r="AO38">
        <v>2</v>
      </c>
      <c r="AP38" s="37">
        <f>LOOKUP(AO38,{1,2,3,4,5},{5,4,3,2,1})</f>
        <v>4</v>
      </c>
      <c r="AQ38">
        <f t="shared" si="0"/>
        <v>85</v>
      </c>
      <c r="AR38">
        <f t="shared" si="1"/>
        <v>3.27</v>
      </c>
      <c r="AS38" s="1"/>
    </row>
    <row r="39" spans="1:45" x14ac:dyDescent="0.3">
      <c r="A39" s="30">
        <v>40</v>
      </c>
      <c r="B39" s="1"/>
      <c r="C39" s="2">
        <v>1</v>
      </c>
      <c r="D39">
        <v>4</v>
      </c>
      <c r="E39">
        <v>3</v>
      </c>
      <c r="F39">
        <v>4</v>
      </c>
      <c r="G39" s="37">
        <f>LOOKUP(F39,{1,2,3,4,5},{5,4,3,2,1})</f>
        <v>2</v>
      </c>
      <c r="H39">
        <v>3</v>
      </c>
      <c r="I39">
        <v>4</v>
      </c>
      <c r="J39" s="37">
        <f>LOOKUP(I39,{1,2,3,4,5},{5,4,3,2,1})</f>
        <v>2</v>
      </c>
      <c r="K39">
        <v>3</v>
      </c>
      <c r="L39" s="37">
        <f>LOOKUP(K39,{1,2,3,4,5},{5,4,3,2,1})</f>
        <v>3</v>
      </c>
      <c r="M39">
        <v>3</v>
      </c>
      <c r="N39">
        <v>4</v>
      </c>
      <c r="O39">
        <v>3</v>
      </c>
      <c r="P39">
        <v>4</v>
      </c>
      <c r="Q39" s="37">
        <f>LOOKUP(P39,{1,2,3,4,5},{5,4,3,2,1})</f>
        <v>2</v>
      </c>
      <c r="R39">
        <v>4</v>
      </c>
      <c r="S39">
        <v>4</v>
      </c>
      <c r="T39">
        <v>4</v>
      </c>
      <c r="U39" s="37">
        <f>LOOKUP(T39,{1,2,3,4,5},{5,4,3,2,1})</f>
        <v>2</v>
      </c>
      <c r="V39">
        <v>4</v>
      </c>
      <c r="W39">
        <v>3</v>
      </c>
      <c r="X39" s="37">
        <f>LOOKUP(W39,{1,2,3,4,5},{5,4,3,2,1})</f>
        <v>3</v>
      </c>
      <c r="Y39">
        <v>5</v>
      </c>
      <c r="Z39" s="37">
        <f>LOOKUP(Y39,{1,2,3,4,5},{5,4,3,2,1})</f>
        <v>1</v>
      </c>
      <c r="AA39">
        <v>4</v>
      </c>
      <c r="AB39">
        <v>2</v>
      </c>
      <c r="AC39" s="37">
        <f>LOOKUP(AB39,{1,2,3,4,5},{5,4,3,2,1})</f>
        <v>4</v>
      </c>
      <c r="AD39">
        <v>2</v>
      </c>
      <c r="AE39" s="37">
        <f>LOOKUP(AD39,{1,2,3,4,5},{5,4,3,2,1})</f>
        <v>4</v>
      </c>
      <c r="AF39">
        <v>2</v>
      </c>
      <c r="AG39" s="37">
        <f>LOOKUP(AF39,{1,2,3,4,5},{5,4,3,2,1})</f>
        <v>4</v>
      </c>
      <c r="AH39">
        <v>2</v>
      </c>
      <c r="AI39">
        <v>3</v>
      </c>
      <c r="AJ39">
        <v>3</v>
      </c>
      <c r="AK39">
        <v>2</v>
      </c>
      <c r="AL39" s="37">
        <f>LOOKUP(AK39,{1,2,3,4,5},{5,4,3,2,1})</f>
        <v>4</v>
      </c>
      <c r="AM39">
        <v>3</v>
      </c>
      <c r="AN39" s="37">
        <f>LOOKUP(AM39,{1,2,3,4,5},{5,4,3,2,1})</f>
        <v>3</v>
      </c>
      <c r="AO39">
        <v>4</v>
      </c>
      <c r="AP39" s="37">
        <f>LOOKUP(AO39,{1,2,3,4,5},{5,4,3,2,1})</f>
        <v>2</v>
      </c>
      <c r="AQ39">
        <f t="shared" si="0"/>
        <v>80</v>
      </c>
      <c r="AR39">
        <f t="shared" si="1"/>
        <v>3.08</v>
      </c>
      <c r="AS39" s="1"/>
    </row>
    <row r="40" spans="1:45" x14ac:dyDescent="0.3">
      <c r="A40" s="30">
        <v>41</v>
      </c>
      <c r="B40" s="1"/>
      <c r="C40" s="2">
        <v>1</v>
      </c>
      <c r="D40">
        <v>4</v>
      </c>
      <c r="E40">
        <v>4</v>
      </c>
      <c r="F40">
        <v>3</v>
      </c>
      <c r="G40" s="37">
        <f>LOOKUP(F40,{1,2,3,4,5},{5,4,3,2,1})</f>
        <v>3</v>
      </c>
      <c r="H40">
        <v>4</v>
      </c>
      <c r="I40">
        <v>3</v>
      </c>
      <c r="J40" s="37">
        <f>LOOKUP(I40,{1,2,3,4,5},{5,4,3,2,1})</f>
        <v>3</v>
      </c>
      <c r="K40">
        <v>2</v>
      </c>
      <c r="L40" s="37">
        <f>LOOKUP(K40,{1,2,3,4,5},{5,4,3,2,1})</f>
        <v>4</v>
      </c>
      <c r="M40">
        <v>2</v>
      </c>
      <c r="N40">
        <v>3</v>
      </c>
      <c r="O40">
        <v>2</v>
      </c>
      <c r="P40">
        <v>3</v>
      </c>
      <c r="Q40" s="37">
        <f>LOOKUP(P40,{1,2,3,4,5},{5,4,3,2,1})</f>
        <v>3</v>
      </c>
      <c r="R40">
        <v>3</v>
      </c>
      <c r="S40">
        <v>4</v>
      </c>
      <c r="T40">
        <v>3</v>
      </c>
      <c r="U40" s="37">
        <f>LOOKUP(T40,{1,2,3,4,5},{5,4,3,2,1})</f>
        <v>3</v>
      </c>
      <c r="V40">
        <v>2</v>
      </c>
      <c r="W40">
        <v>2</v>
      </c>
      <c r="X40" s="37">
        <f>LOOKUP(W40,{1,2,3,4,5},{5,4,3,2,1})</f>
        <v>4</v>
      </c>
      <c r="Y40">
        <v>4</v>
      </c>
      <c r="Z40" s="37">
        <f>LOOKUP(Y40,{1,2,3,4,5},{5,4,3,2,1})</f>
        <v>2</v>
      </c>
      <c r="AA40">
        <v>4</v>
      </c>
      <c r="AB40">
        <v>2</v>
      </c>
      <c r="AC40" s="37">
        <f>LOOKUP(AB40,{1,2,3,4,5},{5,4,3,2,1})</f>
        <v>4</v>
      </c>
      <c r="AD40">
        <v>3</v>
      </c>
      <c r="AE40" s="37">
        <f>LOOKUP(AD40,{1,2,3,4,5},{5,4,3,2,1})</f>
        <v>3</v>
      </c>
      <c r="AF40">
        <v>2</v>
      </c>
      <c r="AG40" s="37">
        <f>LOOKUP(AF40,{1,2,3,4,5},{5,4,3,2,1})</f>
        <v>4</v>
      </c>
      <c r="AH40">
        <v>4</v>
      </c>
      <c r="AI40">
        <v>4</v>
      </c>
      <c r="AJ40">
        <v>4</v>
      </c>
      <c r="AK40">
        <v>3</v>
      </c>
      <c r="AL40" s="37">
        <f>LOOKUP(AK40,{1,2,3,4,5},{5,4,3,2,1})</f>
        <v>3</v>
      </c>
      <c r="AM40">
        <v>4</v>
      </c>
      <c r="AN40" s="37">
        <f>LOOKUP(AM40,{1,2,3,4,5},{5,4,3,2,1})</f>
        <v>2</v>
      </c>
      <c r="AO40">
        <v>2</v>
      </c>
      <c r="AP40" s="37">
        <f>LOOKUP(AO40,{1,2,3,4,5},{5,4,3,2,1})</f>
        <v>4</v>
      </c>
      <c r="AQ40">
        <f t="shared" si="0"/>
        <v>86</v>
      </c>
      <c r="AR40">
        <f t="shared" si="1"/>
        <v>3.31</v>
      </c>
      <c r="AS40" s="1"/>
    </row>
    <row r="41" spans="1:45" x14ac:dyDescent="0.3">
      <c r="A41" s="30">
        <v>42</v>
      </c>
      <c r="B41" s="1"/>
      <c r="C41" s="2">
        <v>1</v>
      </c>
      <c r="D41">
        <v>4</v>
      </c>
      <c r="E41">
        <v>5</v>
      </c>
      <c r="F41">
        <v>2</v>
      </c>
      <c r="G41" s="37">
        <f>LOOKUP(F41,{1,2,3,4,5},{5,4,3,2,1})</f>
        <v>4</v>
      </c>
      <c r="H41">
        <v>5</v>
      </c>
      <c r="I41">
        <v>1</v>
      </c>
      <c r="J41" s="37">
        <f>LOOKUP(I41,{1,2,3,4,5},{5,4,3,2,1})</f>
        <v>5</v>
      </c>
      <c r="K41">
        <v>2</v>
      </c>
      <c r="L41" s="37">
        <f>LOOKUP(K41,{1,2,3,4,5},{5,4,3,2,1})</f>
        <v>4</v>
      </c>
      <c r="M41">
        <v>2</v>
      </c>
      <c r="N41">
        <v>4</v>
      </c>
      <c r="O41">
        <v>4</v>
      </c>
      <c r="P41">
        <v>1</v>
      </c>
      <c r="Q41" s="37">
        <f>LOOKUP(P41,{1,2,3,4,5},{5,4,3,2,1})</f>
        <v>5</v>
      </c>
      <c r="R41">
        <v>1</v>
      </c>
      <c r="S41">
        <v>4</v>
      </c>
      <c r="T41">
        <v>3</v>
      </c>
      <c r="U41" s="37">
        <f>LOOKUP(T41,{1,2,3,4,5},{5,4,3,2,1})</f>
        <v>3</v>
      </c>
      <c r="V41">
        <v>3</v>
      </c>
      <c r="W41">
        <v>2</v>
      </c>
      <c r="X41" s="37">
        <f>LOOKUP(W41,{1,2,3,4,5},{5,4,3,2,1})</f>
        <v>4</v>
      </c>
      <c r="Y41">
        <v>1</v>
      </c>
      <c r="Z41" s="37">
        <f>LOOKUP(Y41,{1,2,3,4,5},{5,4,3,2,1})</f>
        <v>5</v>
      </c>
      <c r="AA41">
        <v>3</v>
      </c>
      <c r="AB41">
        <v>2</v>
      </c>
      <c r="AC41" s="37">
        <f>LOOKUP(AB41,{1,2,3,4,5},{5,4,3,2,1})</f>
        <v>4</v>
      </c>
      <c r="AD41">
        <v>4</v>
      </c>
      <c r="AE41" s="37">
        <f>LOOKUP(AD41,{1,2,3,4,5},{5,4,3,2,1})</f>
        <v>2</v>
      </c>
      <c r="AF41">
        <v>2</v>
      </c>
      <c r="AG41" s="37">
        <f>LOOKUP(AF41,{1,2,3,4,5},{5,4,3,2,1})</f>
        <v>4</v>
      </c>
      <c r="AH41">
        <v>4</v>
      </c>
      <c r="AI41">
        <v>5</v>
      </c>
      <c r="AJ41">
        <v>5</v>
      </c>
      <c r="AK41">
        <v>1</v>
      </c>
      <c r="AL41" s="37">
        <f>LOOKUP(AK41,{1,2,3,4,5},{5,4,3,2,1})</f>
        <v>5</v>
      </c>
      <c r="AM41">
        <v>5</v>
      </c>
      <c r="AN41" s="37">
        <f>LOOKUP(AM41,{1,2,3,4,5},{5,4,3,2,1})</f>
        <v>1</v>
      </c>
      <c r="AO41">
        <v>3</v>
      </c>
      <c r="AP41" s="37">
        <f>LOOKUP(AO41,{1,2,3,4,5},{5,4,3,2,1})</f>
        <v>3</v>
      </c>
      <c r="AQ41">
        <f t="shared" si="0"/>
        <v>98</v>
      </c>
      <c r="AR41">
        <f t="shared" si="1"/>
        <v>3.77</v>
      </c>
      <c r="AS41" s="1"/>
    </row>
    <row r="42" spans="1:45" x14ac:dyDescent="0.3">
      <c r="A42" s="30">
        <v>43</v>
      </c>
      <c r="B42" s="1"/>
      <c r="C42" s="2">
        <v>1</v>
      </c>
      <c r="D42">
        <v>3</v>
      </c>
      <c r="E42">
        <v>3</v>
      </c>
      <c r="F42">
        <v>5</v>
      </c>
      <c r="G42" s="37">
        <f>LOOKUP(F42,{1,2,3,4,5},{5,4,3,2,1})</f>
        <v>1</v>
      </c>
      <c r="H42">
        <v>2</v>
      </c>
      <c r="I42">
        <v>4</v>
      </c>
      <c r="J42" s="37">
        <f>LOOKUP(I42,{1,2,3,4,5},{5,4,3,2,1})</f>
        <v>2</v>
      </c>
      <c r="K42">
        <v>2</v>
      </c>
      <c r="L42" s="37">
        <f>LOOKUP(K42,{1,2,3,4,5},{5,4,3,2,1})</f>
        <v>4</v>
      </c>
      <c r="M42">
        <v>3</v>
      </c>
      <c r="N42">
        <v>3</v>
      </c>
      <c r="O42">
        <v>1</v>
      </c>
      <c r="P42">
        <v>4</v>
      </c>
      <c r="Q42" s="37">
        <f>LOOKUP(P42,{1,2,3,4,5},{5,4,3,2,1})</f>
        <v>2</v>
      </c>
      <c r="R42">
        <v>3</v>
      </c>
      <c r="S42">
        <v>2</v>
      </c>
      <c r="T42">
        <v>4</v>
      </c>
      <c r="U42" s="37">
        <f>LOOKUP(T42,{1,2,3,4,5},{5,4,3,2,1})</f>
        <v>2</v>
      </c>
      <c r="V42">
        <v>2</v>
      </c>
      <c r="W42">
        <v>5</v>
      </c>
      <c r="X42" s="37">
        <f>LOOKUP(W42,{1,2,3,4,5},{5,4,3,2,1})</f>
        <v>1</v>
      </c>
      <c r="Y42">
        <v>4</v>
      </c>
      <c r="Z42" s="37">
        <f>LOOKUP(Y42,{1,2,3,4,5},{5,4,3,2,1})</f>
        <v>2</v>
      </c>
      <c r="AA42">
        <v>4</v>
      </c>
      <c r="AB42">
        <v>4</v>
      </c>
      <c r="AC42" s="37">
        <f>LOOKUP(AB42,{1,2,3,4,5},{5,4,3,2,1})</f>
        <v>2</v>
      </c>
      <c r="AD42">
        <v>4</v>
      </c>
      <c r="AE42" s="37">
        <f>LOOKUP(AD42,{1,2,3,4,5},{5,4,3,2,1})</f>
        <v>2</v>
      </c>
      <c r="AF42">
        <v>3</v>
      </c>
      <c r="AG42" s="37">
        <f>LOOKUP(AF42,{1,2,3,4,5},{5,4,3,2,1})</f>
        <v>3</v>
      </c>
      <c r="AH42">
        <v>1</v>
      </c>
      <c r="AI42">
        <v>4</v>
      </c>
      <c r="AJ42">
        <v>5</v>
      </c>
      <c r="AK42">
        <v>3</v>
      </c>
      <c r="AL42" s="37">
        <f>LOOKUP(AK42,{1,2,3,4,5},{5,4,3,2,1})</f>
        <v>3</v>
      </c>
      <c r="AM42">
        <v>5</v>
      </c>
      <c r="AN42" s="37">
        <f>LOOKUP(AM42,{1,2,3,4,5},{5,4,3,2,1})</f>
        <v>1</v>
      </c>
      <c r="AO42">
        <v>2</v>
      </c>
      <c r="AP42" s="37">
        <f>LOOKUP(AO42,{1,2,3,4,5},{5,4,3,2,1})</f>
        <v>4</v>
      </c>
      <c r="AQ42">
        <f t="shared" si="0"/>
        <v>65</v>
      </c>
      <c r="AR42">
        <f t="shared" si="1"/>
        <v>2.5</v>
      </c>
      <c r="AS42" s="1"/>
    </row>
    <row r="43" spans="1:45" x14ac:dyDescent="0.3">
      <c r="A43" s="30">
        <v>44</v>
      </c>
      <c r="B43" s="1"/>
      <c r="C43" s="2">
        <v>1</v>
      </c>
      <c r="D43">
        <v>4</v>
      </c>
      <c r="E43">
        <v>3</v>
      </c>
      <c r="F43">
        <v>3</v>
      </c>
      <c r="G43" s="37">
        <f>LOOKUP(F43,{1,2,3,4,5},{5,4,3,2,1})</f>
        <v>3</v>
      </c>
      <c r="H43">
        <v>3</v>
      </c>
      <c r="I43">
        <v>3</v>
      </c>
      <c r="J43" s="37">
        <f>LOOKUP(I43,{1,2,3,4,5},{5,4,3,2,1})</f>
        <v>3</v>
      </c>
      <c r="K43">
        <v>4</v>
      </c>
      <c r="L43" s="37">
        <f>LOOKUP(K43,{1,2,3,4,5},{5,4,3,2,1})</f>
        <v>2</v>
      </c>
      <c r="M43">
        <v>4</v>
      </c>
      <c r="N43">
        <v>3</v>
      </c>
      <c r="O43">
        <v>3</v>
      </c>
      <c r="P43">
        <v>4</v>
      </c>
      <c r="Q43" s="37">
        <f>LOOKUP(P43,{1,2,3,4,5},{5,4,3,2,1})</f>
        <v>2</v>
      </c>
      <c r="R43">
        <v>4</v>
      </c>
      <c r="S43">
        <v>4</v>
      </c>
      <c r="T43">
        <v>3</v>
      </c>
      <c r="U43" s="37">
        <f>LOOKUP(T43,{1,2,3,4,5},{5,4,3,2,1})</f>
        <v>3</v>
      </c>
      <c r="V43">
        <v>3</v>
      </c>
      <c r="W43">
        <v>2</v>
      </c>
      <c r="X43" s="37">
        <f>LOOKUP(W43,{1,2,3,4,5},{5,4,3,2,1})</f>
        <v>4</v>
      </c>
      <c r="Y43">
        <v>2</v>
      </c>
      <c r="Z43" s="37">
        <f>LOOKUP(Y43,{1,2,3,4,5},{5,4,3,2,1})</f>
        <v>4</v>
      </c>
      <c r="AA43">
        <v>2</v>
      </c>
      <c r="AB43">
        <v>3</v>
      </c>
      <c r="AC43" s="37">
        <f>LOOKUP(AB43,{1,2,3,4,5},{5,4,3,2,1})</f>
        <v>3</v>
      </c>
      <c r="AD43">
        <v>2</v>
      </c>
      <c r="AE43" s="37">
        <f>LOOKUP(AD43,{1,2,3,4,5},{5,4,3,2,1})</f>
        <v>4</v>
      </c>
      <c r="AF43">
        <v>3</v>
      </c>
      <c r="AG43" s="37">
        <f>LOOKUP(AF43,{1,2,3,4,5},{5,4,3,2,1})</f>
        <v>3</v>
      </c>
      <c r="AH43">
        <v>3</v>
      </c>
      <c r="AI43">
        <v>4</v>
      </c>
      <c r="AJ43">
        <v>4</v>
      </c>
      <c r="AK43">
        <v>2</v>
      </c>
      <c r="AL43" s="37">
        <f>LOOKUP(AK43,{1,2,3,4,5},{5,4,3,2,1})</f>
        <v>4</v>
      </c>
      <c r="AM43">
        <v>4</v>
      </c>
      <c r="AN43" s="37">
        <f>LOOKUP(AM43,{1,2,3,4,5},{5,4,3,2,1})</f>
        <v>2</v>
      </c>
      <c r="AO43">
        <v>4</v>
      </c>
      <c r="AP43" s="37">
        <f>LOOKUP(AO43,{1,2,3,4,5},{5,4,3,2,1})</f>
        <v>2</v>
      </c>
      <c r="AQ43">
        <f t="shared" si="0"/>
        <v>83</v>
      </c>
      <c r="AR43">
        <f t="shared" si="1"/>
        <v>3.19</v>
      </c>
      <c r="AS43" s="1"/>
    </row>
    <row r="44" spans="1:45" x14ac:dyDescent="0.3">
      <c r="A44" s="30">
        <v>45</v>
      </c>
      <c r="B44" s="1"/>
      <c r="C44" s="2">
        <v>1</v>
      </c>
      <c r="D44">
        <v>3</v>
      </c>
      <c r="E44">
        <v>4</v>
      </c>
      <c r="F44">
        <v>4</v>
      </c>
      <c r="G44" s="37">
        <f>LOOKUP(F44,{1,2,3,4,5},{5,4,3,2,1})</f>
        <v>2</v>
      </c>
      <c r="H44">
        <v>3</v>
      </c>
      <c r="I44">
        <v>3</v>
      </c>
      <c r="J44" s="37">
        <f>LOOKUP(I44,{1,2,3,4,5},{5,4,3,2,1})</f>
        <v>3</v>
      </c>
      <c r="K44">
        <v>3</v>
      </c>
      <c r="L44" s="37">
        <f>LOOKUP(K44,{1,2,3,4,5},{5,4,3,2,1})</f>
        <v>3</v>
      </c>
      <c r="M44">
        <v>4</v>
      </c>
      <c r="N44">
        <v>3</v>
      </c>
      <c r="O44">
        <v>3</v>
      </c>
      <c r="P44">
        <v>4</v>
      </c>
      <c r="Q44" s="37">
        <f>LOOKUP(P44,{1,2,3,4,5},{5,4,3,2,1})</f>
        <v>2</v>
      </c>
      <c r="R44">
        <v>3</v>
      </c>
      <c r="S44">
        <v>4</v>
      </c>
      <c r="T44">
        <v>4</v>
      </c>
      <c r="U44" s="37">
        <f>LOOKUP(T44,{1,2,3,4,5},{5,4,3,2,1})</f>
        <v>2</v>
      </c>
      <c r="V44">
        <v>3</v>
      </c>
      <c r="W44">
        <v>3</v>
      </c>
      <c r="X44" s="37">
        <f>LOOKUP(W44,{1,2,3,4,5},{5,4,3,2,1})</f>
        <v>3</v>
      </c>
      <c r="Y44">
        <v>3</v>
      </c>
      <c r="Z44" s="37">
        <f>LOOKUP(Y44,{1,2,3,4,5},{5,4,3,2,1})</f>
        <v>3</v>
      </c>
      <c r="AA44">
        <v>3</v>
      </c>
      <c r="AB44">
        <v>4</v>
      </c>
      <c r="AC44" s="37">
        <f>LOOKUP(AB44,{1,2,3,4,5},{5,4,3,2,1})</f>
        <v>2</v>
      </c>
      <c r="AD44">
        <v>3</v>
      </c>
      <c r="AE44" s="37">
        <f>LOOKUP(AD44,{1,2,3,4,5},{5,4,3,2,1})</f>
        <v>3</v>
      </c>
      <c r="AF44">
        <v>2</v>
      </c>
      <c r="AG44" s="37">
        <f>LOOKUP(AF44,{1,2,3,4,5},{5,4,3,2,1})</f>
        <v>4</v>
      </c>
      <c r="AH44">
        <v>4</v>
      </c>
      <c r="AI44">
        <v>4</v>
      </c>
      <c r="AJ44">
        <v>4</v>
      </c>
      <c r="AK44">
        <v>3</v>
      </c>
      <c r="AL44" s="37">
        <f>LOOKUP(AK44,{1,2,3,4,5},{5,4,3,2,1})</f>
        <v>3</v>
      </c>
      <c r="AM44">
        <v>3</v>
      </c>
      <c r="AN44" s="37">
        <f>LOOKUP(AM44,{1,2,3,4,5},{5,4,3,2,1})</f>
        <v>3</v>
      </c>
      <c r="AO44">
        <v>2</v>
      </c>
      <c r="AP44" s="37">
        <f>LOOKUP(AO44,{1,2,3,4,5},{5,4,3,2,1})</f>
        <v>4</v>
      </c>
      <c r="AQ44">
        <f t="shared" si="0"/>
        <v>82</v>
      </c>
      <c r="AR44">
        <f t="shared" si="1"/>
        <v>3.15</v>
      </c>
      <c r="AS44" s="1"/>
    </row>
    <row r="45" spans="1:45" x14ac:dyDescent="0.3">
      <c r="A45" s="30">
        <v>46</v>
      </c>
      <c r="B45" s="1"/>
      <c r="C45" s="2">
        <v>1</v>
      </c>
      <c r="D45">
        <v>3</v>
      </c>
      <c r="E45">
        <v>3</v>
      </c>
      <c r="F45">
        <v>3</v>
      </c>
      <c r="G45" s="37">
        <f>LOOKUP(F45,{1,2,3,4,5},{5,4,3,2,1})</f>
        <v>3</v>
      </c>
      <c r="H45">
        <v>3</v>
      </c>
      <c r="I45">
        <v>3</v>
      </c>
      <c r="J45" s="37">
        <f>LOOKUP(I45,{1,2,3,4,5},{5,4,3,2,1})</f>
        <v>3</v>
      </c>
      <c r="K45">
        <v>3</v>
      </c>
      <c r="L45" s="37">
        <f>LOOKUP(K45,{1,2,3,4,5},{5,4,3,2,1})</f>
        <v>3</v>
      </c>
      <c r="M45">
        <v>3</v>
      </c>
      <c r="N45">
        <v>3</v>
      </c>
      <c r="O45">
        <v>3</v>
      </c>
      <c r="P45">
        <v>3</v>
      </c>
      <c r="Q45" s="37">
        <f>LOOKUP(P45,{1,2,3,4,5},{5,4,3,2,1})</f>
        <v>3</v>
      </c>
      <c r="R45">
        <v>3</v>
      </c>
      <c r="S45">
        <v>3</v>
      </c>
      <c r="T45">
        <v>3</v>
      </c>
      <c r="U45" s="37">
        <f>LOOKUP(T45,{1,2,3,4,5},{5,4,3,2,1})</f>
        <v>3</v>
      </c>
      <c r="V45">
        <v>3</v>
      </c>
      <c r="W45">
        <v>3</v>
      </c>
      <c r="X45" s="37">
        <f>LOOKUP(W45,{1,2,3,4,5},{5,4,3,2,1})</f>
        <v>3</v>
      </c>
      <c r="Y45">
        <v>3</v>
      </c>
      <c r="Z45" s="37">
        <f>LOOKUP(Y45,{1,2,3,4,5},{5,4,3,2,1})</f>
        <v>3</v>
      </c>
      <c r="AA45">
        <v>3</v>
      </c>
      <c r="AB45">
        <v>3</v>
      </c>
      <c r="AC45" s="37">
        <f>LOOKUP(AB45,{1,2,3,4,5},{5,4,3,2,1})</f>
        <v>3</v>
      </c>
      <c r="AD45">
        <v>3</v>
      </c>
      <c r="AE45" s="37">
        <f>LOOKUP(AD45,{1,2,3,4,5},{5,4,3,2,1})</f>
        <v>3</v>
      </c>
      <c r="AF45">
        <v>3</v>
      </c>
      <c r="AG45" s="37">
        <f>LOOKUP(AF45,{1,2,3,4,5},{5,4,3,2,1})</f>
        <v>3</v>
      </c>
      <c r="AH45">
        <v>3</v>
      </c>
      <c r="AI45">
        <v>3</v>
      </c>
      <c r="AJ45">
        <v>3</v>
      </c>
      <c r="AK45">
        <v>3</v>
      </c>
      <c r="AL45" s="37">
        <f>LOOKUP(AK45,{1,2,3,4,5},{5,4,3,2,1})</f>
        <v>3</v>
      </c>
      <c r="AM45">
        <v>3</v>
      </c>
      <c r="AN45" s="37">
        <f>LOOKUP(AM45,{1,2,3,4,5},{5,4,3,2,1})</f>
        <v>3</v>
      </c>
      <c r="AO45">
        <v>3</v>
      </c>
      <c r="AP45" s="37">
        <f>LOOKUP(AO45,{1,2,3,4,5},{5,4,3,2,1})</f>
        <v>3</v>
      </c>
      <c r="AQ45">
        <f t="shared" si="0"/>
        <v>78</v>
      </c>
      <c r="AR45">
        <f t="shared" si="1"/>
        <v>3</v>
      </c>
      <c r="AS45" s="1"/>
    </row>
    <row r="46" spans="1:45" x14ac:dyDescent="0.3">
      <c r="A46" s="30">
        <v>47</v>
      </c>
      <c r="B46" s="1"/>
      <c r="C46" s="2">
        <v>1</v>
      </c>
      <c r="D46">
        <v>4</v>
      </c>
      <c r="E46">
        <v>4</v>
      </c>
      <c r="F46">
        <v>5</v>
      </c>
      <c r="G46" s="37">
        <f>LOOKUP(F46,{1,2,3,4,5},{5,4,3,2,1})</f>
        <v>1</v>
      </c>
      <c r="H46">
        <v>3</v>
      </c>
      <c r="I46">
        <v>2</v>
      </c>
      <c r="J46" s="37">
        <f>LOOKUP(I46,{1,2,3,4,5},{5,4,3,2,1})</f>
        <v>4</v>
      </c>
      <c r="K46">
        <v>4</v>
      </c>
      <c r="L46" s="37">
        <f>LOOKUP(K46,{1,2,3,4,5},{5,4,3,2,1})</f>
        <v>2</v>
      </c>
      <c r="M46">
        <v>2</v>
      </c>
      <c r="N46">
        <v>1</v>
      </c>
      <c r="O46">
        <v>2</v>
      </c>
      <c r="P46">
        <v>4</v>
      </c>
      <c r="Q46" s="37">
        <f>LOOKUP(P46,{1,2,3,4,5},{5,4,3,2,1})</f>
        <v>2</v>
      </c>
      <c r="R46">
        <v>3</v>
      </c>
      <c r="S46">
        <v>1</v>
      </c>
      <c r="T46">
        <v>2</v>
      </c>
      <c r="U46" s="37">
        <f>LOOKUP(T46,{1,2,3,4,5},{5,4,3,2,1})</f>
        <v>4</v>
      </c>
      <c r="V46">
        <v>3</v>
      </c>
      <c r="W46">
        <v>5</v>
      </c>
      <c r="X46" s="37">
        <f>LOOKUP(W46,{1,2,3,4,5},{5,4,3,2,1})</f>
        <v>1</v>
      </c>
      <c r="Y46">
        <v>2</v>
      </c>
      <c r="Z46" s="37">
        <f>LOOKUP(Y46,{1,2,3,4,5},{5,4,3,2,1})</f>
        <v>4</v>
      </c>
      <c r="AA46">
        <v>4</v>
      </c>
      <c r="AB46">
        <v>2</v>
      </c>
      <c r="AC46" s="37">
        <f>LOOKUP(AB46,{1,2,3,4,5},{5,4,3,2,1})</f>
        <v>4</v>
      </c>
      <c r="AD46">
        <v>2</v>
      </c>
      <c r="AE46" s="37">
        <f>LOOKUP(AD46,{1,2,3,4,5},{5,4,3,2,1})</f>
        <v>4</v>
      </c>
      <c r="AF46">
        <v>4</v>
      </c>
      <c r="AG46" s="37">
        <f>LOOKUP(AF46,{1,2,3,4,5},{5,4,3,2,1})</f>
        <v>2</v>
      </c>
      <c r="AH46">
        <v>2</v>
      </c>
      <c r="AI46">
        <v>3</v>
      </c>
      <c r="AJ46">
        <v>4</v>
      </c>
      <c r="AK46">
        <v>2</v>
      </c>
      <c r="AL46" s="37">
        <f>LOOKUP(AK46,{1,2,3,4,5},{5,4,3,2,1})</f>
        <v>4</v>
      </c>
      <c r="AM46">
        <v>5</v>
      </c>
      <c r="AN46" s="37">
        <f>LOOKUP(AM46,{1,2,3,4,5},{5,4,3,2,1})</f>
        <v>1</v>
      </c>
      <c r="AO46">
        <v>4</v>
      </c>
      <c r="AP46" s="37">
        <f>LOOKUP(AO46,{1,2,3,4,5},{5,4,3,2,1})</f>
        <v>2</v>
      </c>
      <c r="AQ46">
        <f t="shared" si="0"/>
        <v>71</v>
      </c>
      <c r="AR46">
        <f t="shared" si="1"/>
        <v>2.73</v>
      </c>
      <c r="AS46" s="1"/>
    </row>
    <row r="47" spans="1:45" x14ac:dyDescent="0.3">
      <c r="A47" s="30">
        <v>48</v>
      </c>
      <c r="B47" s="1"/>
      <c r="C47" s="2">
        <v>1</v>
      </c>
      <c r="D47">
        <v>3</v>
      </c>
      <c r="E47">
        <v>3</v>
      </c>
      <c r="F47">
        <v>4</v>
      </c>
      <c r="G47" s="37">
        <f>LOOKUP(F47,{1,2,3,4,5},{5,4,3,2,1})</f>
        <v>2</v>
      </c>
      <c r="H47">
        <v>2</v>
      </c>
      <c r="I47">
        <v>2</v>
      </c>
      <c r="J47" s="37">
        <f>LOOKUP(I47,{1,2,3,4,5},{5,4,3,2,1})</f>
        <v>4</v>
      </c>
      <c r="K47">
        <v>2</v>
      </c>
      <c r="L47" s="37">
        <f>LOOKUP(K47,{1,2,3,4,5},{5,4,3,2,1})</f>
        <v>4</v>
      </c>
      <c r="M47">
        <v>3</v>
      </c>
      <c r="N47">
        <v>2</v>
      </c>
      <c r="O47">
        <v>2</v>
      </c>
      <c r="P47">
        <v>4</v>
      </c>
      <c r="Q47" s="37">
        <f>LOOKUP(P47,{1,2,3,4,5},{5,4,3,2,1})</f>
        <v>2</v>
      </c>
      <c r="R47">
        <v>2</v>
      </c>
      <c r="S47">
        <v>4</v>
      </c>
      <c r="T47">
        <v>3</v>
      </c>
      <c r="U47" s="37">
        <f>LOOKUP(T47,{1,2,3,4,5},{5,4,3,2,1})</f>
        <v>3</v>
      </c>
      <c r="V47">
        <v>2</v>
      </c>
      <c r="W47">
        <v>3</v>
      </c>
      <c r="X47" s="37">
        <f>LOOKUP(W47,{1,2,3,4,5},{5,4,3,2,1})</f>
        <v>3</v>
      </c>
      <c r="Y47">
        <v>4</v>
      </c>
      <c r="Z47" s="37">
        <f>LOOKUP(Y47,{1,2,3,4,5},{5,4,3,2,1})</f>
        <v>2</v>
      </c>
      <c r="AA47">
        <v>4</v>
      </c>
      <c r="AB47">
        <v>3</v>
      </c>
      <c r="AC47" s="37">
        <f>LOOKUP(AB47,{1,2,3,4,5},{5,4,3,2,1})</f>
        <v>3</v>
      </c>
      <c r="AD47">
        <v>2</v>
      </c>
      <c r="AE47" s="37">
        <f>LOOKUP(AD47,{1,2,3,4,5},{5,4,3,2,1})</f>
        <v>4</v>
      </c>
      <c r="AF47">
        <v>2</v>
      </c>
      <c r="AG47" s="37">
        <f>LOOKUP(AF47,{1,2,3,4,5},{5,4,3,2,1})</f>
        <v>4</v>
      </c>
      <c r="AH47">
        <v>4</v>
      </c>
      <c r="AI47">
        <v>4</v>
      </c>
      <c r="AJ47">
        <v>4</v>
      </c>
      <c r="AK47">
        <v>2</v>
      </c>
      <c r="AL47" s="37">
        <f>LOOKUP(AK47,{1,2,3,4,5},{5,4,3,2,1})</f>
        <v>4</v>
      </c>
      <c r="AM47">
        <v>4</v>
      </c>
      <c r="AN47" s="37">
        <f>LOOKUP(AM47,{1,2,3,4,5},{5,4,3,2,1})</f>
        <v>2</v>
      </c>
      <c r="AO47">
        <v>3</v>
      </c>
      <c r="AP47" s="37">
        <f>LOOKUP(AO47,{1,2,3,4,5},{5,4,3,2,1})</f>
        <v>3</v>
      </c>
      <c r="AQ47">
        <f t="shared" si="0"/>
        <v>79</v>
      </c>
      <c r="AR47">
        <f t="shared" si="1"/>
        <v>3.04</v>
      </c>
      <c r="AS47" s="1"/>
    </row>
    <row r="48" spans="1:45" x14ac:dyDescent="0.3">
      <c r="A48" s="30">
        <v>49</v>
      </c>
      <c r="B48" s="1"/>
      <c r="C48" s="2">
        <v>1</v>
      </c>
      <c r="D48">
        <v>3</v>
      </c>
      <c r="E48">
        <v>2</v>
      </c>
      <c r="F48">
        <v>1</v>
      </c>
      <c r="G48" s="37">
        <f>LOOKUP(F48,{1,2,3,4,5},{5,4,3,2,1})</f>
        <v>5</v>
      </c>
      <c r="H48">
        <v>2</v>
      </c>
      <c r="I48">
        <v>2</v>
      </c>
      <c r="J48" s="37">
        <f>LOOKUP(I48,{1,2,3,4,5},{5,4,3,2,1})</f>
        <v>4</v>
      </c>
      <c r="K48">
        <v>2</v>
      </c>
      <c r="L48" s="37">
        <f>LOOKUP(K48,{1,2,3,4,5},{5,4,3,2,1})</f>
        <v>4</v>
      </c>
      <c r="M48">
        <v>2</v>
      </c>
      <c r="N48">
        <v>2</v>
      </c>
      <c r="O48">
        <v>3</v>
      </c>
      <c r="P48">
        <v>3</v>
      </c>
      <c r="Q48" s="37">
        <f>LOOKUP(P48,{1,2,3,4,5},{5,4,3,2,1})</f>
        <v>3</v>
      </c>
      <c r="R48">
        <v>4</v>
      </c>
      <c r="S48">
        <v>4</v>
      </c>
      <c r="T48">
        <v>2</v>
      </c>
      <c r="U48" s="37">
        <f>LOOKUP(T48,{1,2,3,4,5},{5,4,3,2,1})</f>
        <v>4</v>
      </c>
      <c r="V48">
        <v>1</v>
      </c>
      <c r="W48">
        <v>3</v>
      </c>
      <c r="X48" s="37">
        <f>LOOKUP(W48,{1,2,3,4,5},{5,4,3,2,1})</f>
        <v>3</v>
      </c>
      <c r="Y48">
        <v>3</v>
      </c>
      <c r="Z48" s="37">
        <f>LOOKUP(Y48,{1,2,3,4,5},{5,4,3,2,1})</f>
        <v>3</v>
      </c>
      <c r="AA48">
        <v>2</v>
      </c>
      <c r="AB48">
        <v>3</v>
      </c>
      <c r="AC48" s="37">
        <f>LOOKUP(AB48,{1,2,3,4,5},{5,4,3,2,1})</f>
        <v>3</v>
      </c>
      <c r="AD48">
        <v>3</v>
      </c>
      <c r="AE48" s="37">
        <f>LOOKUP(AD48,{1,2,3,4,5},{5,4,3,2,1})</f>
        <v>3</v>
      </c>
      <c r="AF48">
        <v>2</v>
      </c>
      <c r="AG48" s="37">
        <f>LOOKUP(AF48,{1,2,3,4,5},{5,4,3,2,1})</f>
        <v>4</v>
      </c>
      <c r="AH48">
        <v>2</v>
      </c>
      <c r="AI48">
        <v>3</v>
      </c>
      <c r="AJ48">
        <v>4</v>
      </c>
      <c r="AK48">
        <v>2</v>
      </c>
      <c r="AL48" s="37">
        <f>LOOKUP(AK48,{1,2,3,4,5},{5,4,3,2,1})</f>
        <v>4</v>
      </c>
      <c r="AM48">
        <v>4</v>
      </c>
      <c r="AN48" s="37">
        <f>LOOKUP(AM48,{1,2,3,4,5},{5,4,3,2,1})</f>
        <v>2</v>
      </c>
      <c r="AO48">
        <v>3</v>
      </c>
      <c r="AP48" s="37">
        <f>LOOKUP(AO48,{1,2,3,4,5},{5,4,3,2,1})</f>
        <v>3</v>
      </c>
      <c r="AQ48">
        <f t="shared" si="0"/>
        <v>79</v>
      </c>
      <c r="AR48">
        <f t="shared" si="1"/>
        <v>3.04</v>
      </c>
      <c r="AS48" s="1"/>
    </row>
    <row r="49" spans="1:45" x14ac:dyDescent="0.3">
      <c r="A49" s="30">
        <v>50</v>
      </c>
      <c r="B49" s="1"/>
      <c r="C49" s="2">
        <v>1</v>
      </c>
      <c r="D49">
        <v>4</v>
      </c>
      <c r="E49">
        <v>4</v>
      </c>
      <c r="F49">
        <v>5</v>
      </c>
      <c r="G49" s="37">
        <f>LOOKUP(F49,{1,2,3,4,5},{5,4,3,2,1})</f>
        <v>1</v>
      </c>
      <c r="H49">
        <v>1</v>
      </c>
      <c r="I49">
        <v>1</v>
      </c>
      <c r="J49" s="37">
        <f>LOOKUP(I49,{1,2,3,4,5},{5,4,3,2,1})</f>
        <v>5</v>
      </c>
      <c r="K49">
        <v>2</v>
      </c>
      <c r="L49" s="37">
        <f>LOOKUP(K49,{1,2,3,4,5},{5,4,3,2,1})</f>
        <v>4</v>
      </c>
      <c r="M49">
        <v>4</v>
      </c>
      <c r="N49">
        <v>1</v>
      </c>
      <c r="O49">
        <v>1</v>
      </c>
      <c r="P49">
        <v>5</v>
      </c>
      <c r="Q49" s="37">
        <f>LOOKUP(P49,{1,2,3,4,5},{5,4,3,2,1})</f>
        <v>1</v>
      </c>
      <c r="R49">
        <v>5</v>
      </c>
      <c r="S49">
        <v>2</v>
      </c>
      <c r="T49">
        <v>5</v>
      </c>
      <c r="U49" s="37">
        <f>LOOKUP(T49,{1,2,3,4,5},{5,4,3,2,1})</f>
        <v>1</v>
      </c>
      <c r="V49">
        <v>1</v>
      </c>
      <c r="W49">
        <v>5</v>
      </c>
      <c r="X49" s="37">
        <f>LOOKUP(W49,{1,2,3,4,5},{5,4,3,2,1})</f>
        <v>1</v>
      </c>
      <c r="Y49">
        <v>3</v>
      </c>
      <c r="Z49" s="37">
        <f>LOOKUP(Y49,{1,2,3,4,5},{5,4,3,2,1})</f>
        <v>3</v>
      </c>
      <c r="AA49">
        <v>2</v>
      </c>
      <c r="AB49">
        <v>1</v>
      </c>
      <c r="AC49" s="37">
        <f>LOOKUP(AB49,{1,2,3,4,5},{5,4,3,2,1})</f>
        <v>5</v>
      </c>
      <c r="AD49">
        <v>3</v>
      </c>
      <c r="AE49" s="37">
        <f>LOOKUP(AD49,{1,2,3,4,5},{5,4,3,2,1})</f>
        <v>3</v>
      </c>
      <c r="AF49">
        <v>5</v>
      </c>
      <c r="AG49" s="37">
        <f>LOOKUP(AF49,{1,2,3,4,5},{5,4,3,2,1})</f>
        <v>1</v>
      </c>
      <c r="AH49">
        <v>1</v>
      </c>
      <c r="AI49">
        <v>3</v>
      </c>
      <c r="AJ49">
        <v>4</v>
      </c>
      <c r="AK49">
        <v>2</v>
      </c>
      <c r="AL49" s="37">
        <f>LOOKUP(AK49,{1,2,3,4,5},{5,4,3,2,1})</f>
        <v>4</v>
      </c>
      <c r="AM49">
        <v>5</v>
      </c>
      <c r="AN49" s="37">
        <f>LOOKUP(AM49,{1,2,3,4,5},{5,4,3,2,1})</f>
        <v>1</v>
      </c>
      <c r="AO49">
        <v>4</v>
      </c>
      <c r="AP49" s="37">
        <f>LOOKUP(AO49,{1,2,3,4,5},{5,4,3,2,1})</f>
        <v>2</v>
      </c>
      <c r="AQ49">
        <f t="shared" si="0"/>
        <v>65</v>
      </c>
      <c r="AR49">
        <f t="shared" si="1"/>
        <v>2.5</v>
      </c>
      <c r="AS49" s="1"/>
    </row>
    <row r="50" spans="1:45" x14ac:dyDescent="0.3">
      <c r="A50" s="30">
        <v>51</v>
      </c>
      <c r="B50" s="1"/>
      <c r="C50" s="2">
        <v>1</v>
      </c>
      <c r="D50">
        <v>4</v>
      </c>
      <c r="E50">
        <v>3</v>
      </c>
      <c r="F50">
        <v>4</v>
      </c>
      <c r="G50" s="37">
        <f>LOOKUP(F50,{1,2,3,4,5},{5,4,3,2,1})</f>
        <v>2</v>
      </c>
      <c r="H50">
        <v>3</v>
      </c>
      <c r="I50">
        <v>2</v>
      </c>
      <c r="J50" s="37">
        <f>LOOKUP(I50,{1,2,3,4,5},{5,4,3,2,1})</f>
        <v>4</v>
      </c>
      <c r="K50">
        <v>1</v>
      </c>
      <c r="L50" s="37">
        <f>LOOKUP(K50,{1,2,3,4,5},{5,4,3,2,1})</f>
        <v>5</v>
      </c>
      <c r="M50">
        <v>3</v>
      </c>
      <c r="N50">
        <v>2</v>
      </c>
      <c r="O50">
        <v>5</v>
      </c>
      <c r="P50">
        <v>5</v>
      </c>
      <c r="Q50" s="37">
        <f>LOOKUP(P50,{1,2,3,4,5},{5,4,3,2,1})</f>
        <v>1</v>
      </c>
      <c r="R50">
        <v>3</v>
      </c>
      <c r="S50">
        <v>4</v>
      </c>
      <c r="T50">
        <v>4</v>
      </c>
      <c r="U50" s="37">
        <f>LOOKUP(T50,{1,2,3,4,5},{5,4,3,2,1})</f>
        <v>2</v>
      </c>
      <c r="V50">
        <v>2</v>
      </c>
      <c r="W50">
        <v>2</v>
      </c>
      <c r="X50" s="37">
        <f>LOOKUP(W50,{1,2,3,4,5},{5,4,3,2,1})</f>
        <v>4</v>
      </c>
      <c r="Y50">
        <v>4</v>
      </c>
      <c r="Z50" s="37">
        <f>LOOKUP(Y50,{1,2,3,4,5},{5,4,3,2,1})</f>
        <v>2</v>
      </c>
      <c r="AA50">
        <v>3</v>
      </c>
      <c r="AB50">
        <v>4</v>
      </c>
      <c r="AC50" s="37">
        <f>LOOKUP(AB50,{1,2,3,4,5},{5,4,3,2,1})</f>
        <v>2</v>
      </c>
      <c r="AD50">
        <v>3</v>
      </c>
      <c r="AE50" s="37">
        <f>LOOKUP(AD50,{1,2,3,4,5},{5,4,3,2,1})</f>
        <v>3</v>
      </c>
      <c r="AF50">
        <v>4</v>
      </c>
      <c r="AG50" s="37">
        <f>LOOKUP(AF50,{1,2,3,4,5},{5,4,3,2,1})</f>
        <v>2</v>
      </c>
      <c r="AH50">
        <v>3</v>
      </c>
      <c r="AI50">
        <v>5</v>
      </c>
      <c r="AJ50">
        <v>5</v>
      </c>
      <c r="AK50">
        <v>3</v>
      </c>
      <c r="AL50" s="37">
        <f>LOOKUP(AK50,{1,2,3,4,5},{5,4,3,2,1})</f>
        <v>3</v>
      </c>
      <c r="AM50">
        <v>5</v>
      </c>
      <c r="AN50" s="37">
        <f>LOOKUP(AM50,{1,2,3,4,5},{5,4,3,2,1})</f>
        <v>1</v>
      </c>
      <c r="AO50">
        <v>3</v>
      </c>
      <c r="AP50" s="37">
        <f>LOOKUP(AO50,{1,2,3,4,5},{5,4,3,2,1})</f>
        <v>3</v>
      </c>
      <c r="AQ50">
        <f t="shared" si="0"/>
        <v>79</v>
      </c>
      <c r="AR50">
        <f t="shared" si="1"/>
        <v>3.04</v>
      </c>
      <c r="AS50" s="1"/>
    </row>
    <row r="51" spans="1:45" x14ac:dyDescent="0.3">
      <c r="A51" s="30">
        <v>52</v>
      </c>
      <c r="B51" s="1"/>
      <c r="C51" s="2">
        <v>1</v>
      </c>
      <c r="D51">
        <v>4</v>
      </c>
      <c r="E51">
        <v>2</v>
      </c>
      <c r="F51">
        <v>2</v>
      </c>
      <c r="G51" s="37">
        <f>LOOKUP(F51,{1,2,3,4,5},{5,4,3,2,1})</f>
        <v>4</v>
      </c>
      <c r="H51">
        <v>3</v>
      </c>
      <c r="I51">
        <v>2</v>
      </c>
      <c r="J51" s="37">
        <f>LOOKUP(I51,{1,2,3,4,5},{5,4,3,2,1})</f>
        <v>4</v>
      </c>
      <c r="K51">
        <v>1</v>
      </c>
      <c r="L51" s="37">
        <f>LOOKUP(K51,{1,2,3,4,5},{5,4,3,2,1})</f>
        <v>5</v>
      </c>
      <c r="M51">
        <v>4</v>
      </c>
      <c r="N51">
        <v>2</v>
      </c>
      <c r="O51">
        <v>2</v>
      </c>
      <c r="P51">
        <v>2</v>
      </c>
      <c r="Q51" s="37">
        <f>LOOKUP(P51,{1,2,3,4,5},{5,4,3,2,1})</f>
        <v>4</v>
      </c>
      <c r="R51">
        <v>4</v>
      </c>
      <c r="S51">
        <v>4</v>
      </c>
      <c r="T51">
        <v>2</v>
      </c>
      <c r="U51" s="37">
        <f>LOOKUP(T51,{1,2,3,4,5},{5,4,3,2,1})</f>
        <v>4</v>
      </c>
      <c r="V51">
        <v>1</v>
      </c>
      <c r="W51">
        <v>2</v>
      </c>
      <c r="X51" s="37">
        <f>LOOKUP(W51,{1,2,3,4,5},{5,4,3,2,1})</f>
        <v>4</v>
      </c>
      <c r="Y51">
        <v>4</v>
      </c>
      <c r="Z51" s="37">
        <f>LOOKUP(Y51,{1,2,3,4,5},{5,4,3,2,1})</f>
        <v>2</v>
      </c>
      <c r="AA51">
        <v>4</v>
      </c>
      <c r="AB51">
        <v>2</v>
      </c>
      <c r="AC51" s="37">
        <f>LOOKUP(AB51,{1,2,3,4,5},{5,4,3,2,1})</f>
        <v>4</v>
      </c>
      <c r="AD51">
        <v>1</v>
      </c>
      <c r="AE51" s="37">
        <f>LOOKUP(AD51,{1,2,3,4,5},{5,4,3,2,1})</f>
        <v>5</v>
      </c>
      <c r="AF51">
        <v>1</v>
      </c>
      <c r="AG51" s="37">
        <f>LOOKUP(AF51,{1,2,3,4,5},{5,4,3,2,1})</f>
        <v>5</v>
      </c>
      <c r="AH51">
        <v>3</v>
      </c>
      <c r="AI51">
        <v>4</v>
      </c>
      <c r="AJ51">
        <v>4</v>
      </c>
      <c r="AK51">
        <v>2</v>
      </c>
      <c r="AL51" s="37">
        <f>LOOKUP(AK51,{1,2,3,4,5},{5,4,3,2,1})</f>
        <v>4</v>
      </c>
      <c r="AM51">
        <v>2</v>
      </c>
      <c r="AN51" s="37">
        <f>LOOKUP(AM51,{1,2,3,4,5},{5,4,3,2,1})</f>
        <v>4</v>
      </c>
      <c r="AO51">
        <v>2</v>
      </c>
      <c r="AP51" s="37">
        <f>LOOKUP(AO51,{1,2,3,4,5},{5,4,3,2,1})</f>
        <v>4</v>
      </c>
      <c r="AQ51">
        <f t="shared" si="0"/>
        <v>94</v>
      </c>
      <c r="AR51">
        <f t="shared" si="1"/>
        <v>3.62</v>
      </c>
      <c r="AS51" s="1"/>
    </row>
    <row r="52" spans="1:45" x14ac:dyDescent="0.3">
      <c r="A52" s="30">
        <v>53</v>
      </c>
      <c r="B52" s="1"/>
      <c r="C52" s="2">
        <v>1</v>
      </c>
      <c r="D52">
        <v>4</v>
      </c>
      <c r="E52">
        <v>3</v>
      </c>
      <c r="F52">
        <v>4</v>
      </c>
      <c r="G52" s="37">
        <f>LOOKUP(F52,{1,2,3,4,5},{5,4,3,2,1})</f>
        <v>2</v>
      </c>
      <c r="H52">
        <v>3</v>
      </c>
      <c r="I52">
        <v>2</v>
      </c>
      <c r="J52" s="37">
        <f>LOOKUP(I52,{1,2,3,4,5},{5,4,3,2,1})</f>
        <v>4</v>
      </c>
      <c r="K52">
        <v>3</v>
      </c>
      <c r="L52" s="37">
        <f>LOOKUP(K52,{1,2,3,4,5},{5,4,3,2,1})</f>
        <v>3</v>
      </c>
      <c r="M52">
        <v>1</v>
      </c>
      <c r="N52">
        <v>3</v>
      </c>
      <c r="O52">
        <v>2</v>
      </c>
      <c r="P52">
        <v>5</v>
      </c>
      <c r="Q52" s="37">
        <f>LOOKUP(P52,{1,2,3,4,5},{5,4,3,2,1})</f>
        <v>1</v>
      </c>
      <c r="R52">
        <v>2</v>
      </c>
      <c r="S52">
        <v>2</v>
      </c>
      <c r="T52">
        <v>2</v>
      </c>
      <c r="U52" s="37">
        <f>LOOKUP(T52,{1,2,3,4,5},{5,4,3,2,1})</f>
        <v>4</v>
      </c>
      <c r="V52">
        <v>1</v>
      </c>
      <c r="W52">
        <v>1</v>
      </c>
      <c r="X52" s="37">
        <f>LOOKUP(W52,{1,2,3,4,5},{5,4,3,2,1})</f>
        <v>5</v>
      </c>
      <c r="Y52">
        <v>1</v>
      </c>
      <c r="Z52" s="37">
        <f>LOOKUP(Y52,{1,2,3,4,5},{5,4,3,2,1})</f>
        <v>5</v>
      </c>
      <c r="AA52">
        <v>3</v>
      </c>
      <c r="AB52">
        <v>2</v>
      </c>
      <c r="AC52" s="37">
        <f>LOOKUP(AB52,{1,2,3,4,5},{5,4,3,2,1})</f>
        <v>4</v>
      </c>
      <c r="AD52">
        <v>4</v>
      </c>
      <c r="AE52" s="37">
        <f>LOOKUP(AD52,{1,2,3,4,5},{5,4,3,2,1})</f>
        <v>2</v>
      </c>
      <c r="AF52">
        <v>4</v>
      </c>
      <c r="AG52" s="37">
        <f>LOOKUP(AF52,{1,2,3,4,5},{5,4,3,2,1})</f>
        <v>2</v>
      </c>
      <c r="AH52">
        <v>2</v>
      </c>
      <c r="AI52">
        <v>1</v>
      </c>
      <c r="AJ52">
        <v>4</v>
      </c>
      <c r="AK52">
        <v>2</v>
      </c>
      <c r="AL52" s="37">
        <f>LOOKUP(AK52,{1,2,3,4,5},{5,4,3,2,1})</f>
        <v>4</v>
      </c>
      <c r="AM52">
        <v>5</v>
      </c>
      <c r="AN52" s="37">
        <f>LOOKUP(AM52,{1,2,3,4,5},{5,4,3,2,1})</f>
        <v>1</v>
      </c>
      <c r="AO52">
        <v>3</v>
      </c>
      <c r="AP52" s="37">
        <f>LOOKUP(AO52,{1,2,3,4,5},{5,4,3,2,1})</f>
        <v>3</v>
      </c>
      <c r="AQ52">
        <f t="shared" si="0"/>
        <v>71</v>
      </c>
      <c r="AR52">
        <f t="shared" si="1"/>
        <v>2.73</v>
      </c>
      <c r="AS52" s="1"/>
    </row>
    <row r="53" spans="1:45" x14ac:dyDescent="0.3">
      <c r="A53" s="30">
        <v>54</v>
      </c>
      <c r="B53" s="1"/>
      <c r="C53" s="32">
        <v>1</v>
      </c>
      <c r="D53" s="31">
        <v>4</v>
      </c>
      <c r="E53" s="31">
        <v>3</v>
      </c>
      <c r="F53" s="31">
        <v>2</v>
      </c>
      <c r="G53" s="31">
        <f>LOOKUP(F53,{1,2,3,4,5},{5,4,3,2,1})</f>
        <v>4</v>
      </c>
      <c r="H53" s="31" t="s">
        <v>668</v>
      </c>
      <c r="I53" s="31" t="s">
        <v>668</v>
      </c>
      <c r="J53" s="31" t="s">
        <v>668</v>
      </c>
      <c r="K53" s="31">
        <v>2</v>
      </c>
      <c r="L53" s="31">
        <f>LOOKUP(K53,{1,2,3,4,5},{5,4,3,2,1})</f>
        <v>4</v>
      </c>
      <c r="M53" s="31">
        <v>3</v>
      </c>
      <c r="N53" s="31">
        <v>2</v>
      </c>
      <c r="O53" s="31">
        <v>3</v>
      </c>
      <c r="P53" s="31">
        <v>4</v>
      </c>
      <c r="Q53" s="31">
        <f>LOOKUP(P53,{1,2,3,4,5},{5,4,3,2,1})</f>
        <v>2</v>
      </c>
      <c r="R53" s="31" t="s">
        <v>668</v>
      </c>
      <c r="S53" s="31">
        <v>4</v>
      </c>
      <c r="T53" s="31">
        <v>3</v>
      </c>
      <c r="U53" s="31">
        <f>LOOKUP(T53,{1,2,3,4,5},{5,4,3,2,1})</f>
        <v>3</v>
      </c>
      <c r="V53" s="31">
        <v>2</v>
      </c>
      <c r="W53" s="31">
        <v>4</v>
      </c>
      <c r="X53" s="31">
        <f>LOOKUP(W53,{1,2,3,4,5},{5,4,3,2,1})</f>
        <v>2</v>
      </c>
      <c r="Y53" s="31">
        <v>3</v>
      </c>
      <c r="Z53" s="31">
        <f>LOOKUP(Y53,{1,2,3,4,5},{5,4,3,2,1})</f>
        <v>3</v>
      </c>
      <c r="AA53" s="31">
        <v>3</v>
      </c>
      <c r="AB53" s="31">
        <v>4</v>
      </c>
      <c r="AC53" s="31">
        <f>LOOKUP(AB53,{1,2,3,4,5},{5,4,3,2,1})</f>
        <v>2</v>
      </c>
      <c r="AD53" s="31">
        <v>2</v>
      </c>
      <c r="AE53" s="31">
        <f>LOOKUP(AD53,{1,2,3,4,5},{5,4,3,2,1})</f>
        <v>4</v>
      </c>
      <c r="AF53" s="31">
        <v>2</v>
      </c>
      <c r="AG53" s="31">
        <f>LOOKUP(AF53,{1,2,3,4,5},{5,4,3,2,1})</f>
        <v>4</v>
      </c>
      <c r="AH53" s="31">
        <v>4</v>
      </c>
      <c r="AI53" s="31">
        <v>3</v>
      </c>
      <c r="AJ53" s="31">
        <v>3</v>
      </c>
      <c r="AK53" s="31">
        <v>2</v>
      </c>
      <c r="AL53" s="31">
        <f>LOOKUP(AK53,{1,2,3,4,5},{5,4,3,2,1})</f>
        <v>4</v>
      </c>
      <c r="AM53" s="31">
        <v>4</v>
      </c>
      <c r="AN53" s="31">
        <f>LOOKUP(AM53,{1,2,3,4,5},{5,4,3,2,1})</f>
        <v>2</v>
      </c>
      <c r="AO53" s="31">
        <v>2</v>
      </c>
      <c r="AP53" s="31">
        <f>LOOKUP(AO53,{1,2,3,4,5},{5,4,3,2,1})</f>
        <v>4</v>
      </c>
      <c r="AQ53" s="31">
        <f t="shared" si="0"/>
        <v>72</v>
      </c>
      <c r="AR53" s="31">
        <f t="shared" si="1"/>
        <v>2.77</v>
      </c>
      <c r="AS53" s="1"/>
    </row>
    <row r="54" spans="1:45" x14ac:dyDescent="0.3">
      <c r="A54" s="30">
        <v>55</v>
      </c>
      <c r="B54" s="1"/>
      <c r="C54" s="2">
        <v>1</v>
      </c>
      <c r="D54">
        <v>3</v>
      </c>
      <c r="E54">
        <v>3</v>
      </c>
      <c r="F54">
        <v>2</v>
      </c>
      <c r="G54" s="37">
        <f>LOOKUP(F54,{1,2,3,4,5},{5,4,3,2,1})</f>
        <v>4</v>
      </c>
      <c r="H54">
        <v>1</v>
      </c>
      <c r="I54">
        <v>3</v>
      </c>
      <c r="J54" s="37">
        <f>LOOKUP(I54,{1,2,3,4,5},{5,4,3,2,1})</f>
        <v>3</v>
      </c>
      <c r="K54">
        <v>3</v>
      </c>
      <c r="L54" s="37">
        <f>LOOKUP(K54,{1,2,3,4,5},{5,4,3,2,1})</f>
        <v>3</v>
      </c>
      <c r="M54">
        <v>2</v>
      </c>
      <c r="N54">
        <v>1</v>
      </c>
      <c r="O54">
        <v>2</v>
      </c>
      <c r="P54">
        <v>4</v>
      </c>
      <c r="Q54" s="37">
        <f>LOOKUP(P54,{1,2,3,4,5},{5,4,3,2,1})</f>
        <v>2</v>
      </c>
      <c r="R54">
        <v>3</v>
      </c>
      <c r="S54">
        <v>3</v>
      </c>
      <c r="T54">
        <v>4</v>
      </c>
      <c r="U54" s="37">
        <f>LOOKUP(T54,{1,2,3,4,5},{5,4,3,2,1})</f>
        <v>2</v>
      </c>
      <c r="V54">
        <v>2</v>
      </c>
      <c r="W54">
        <v>4</v>
      </c>
      <c r="X54" s="37">
        <f>LOOKUP(W54,{1,2,3,4,5},{5,4,3,2,1})</f>
        <v>2</v>
      </c>
      <c r="Y54">
        <v>2</v>
      </c>
      <c r="Z54" s="37">
        <f>LOOKUP(Y54,{1,2,3,4,5},{5,4,3,2,1})</f>
        <v>4</v>
      </c>
      <c r="AA54">
        <v>2</v>
      </c>
      <c r="AB54">
        <v>4</v>
      </c>
      <c r="AC54" s="37">
        <f>LOOKUP(AB54,{1,2,3,4,5},{5,4,3,2,1})</f>
        <v>2</v>
      </c>
      <c r="AD54">
        <v>3</v>
      </c>
      <c r="AE54" s="37">
        <f>LOOKUP(AD54,{1,2,3,4,5},{5,4,3,2,1})</f>
        <v>3</v>
      </c>
      <c r="AF54">
        <v>2</v>
      </c>
      <c r="AG54" s="37">
        <f>LOOKUP(AF54,{1,2,3,4,5},{5,4,3,2,1})</f>
        <v>4</v>
      </c>
      <c r="AH54">
        <v>1</v>
      </c>
      <c r="AI54">
        <v>2</v>
      </c>
      <c r="AJ54">
        <v>4</v>
      </c>
      <c r="AK54">
        <v>3</v>
      </c>
      <c r="AL54" s="37">
        <f>LOOKUP(AK54,{1,2,3,4,5},{5,4,3,2,1})</f>
        <v>3</v>
      </c>
      <c r="AM54">
        <v>4</v>
      </c>
      <c r="AN54" s="37">
        <f>LOOKUP(AM54,{1,2,3,4,5},{5,4,3,2,1})</f>
        <v>2</v>
      </c>
      <c r="AO54">
        <v>4</v>
      </c>
      <c r="AP54" s="37">
        <f>LOOKUP(AO54,{1,2,3,4,5},{5,4,3,2,1})</f>
        <v>2</v>
      </c>
      <c r="AQ54">
        <f t="shared" si="0"/>
        <v>65</v>
      </c>
      <c r="AR54">
        <f t="shared" si="1"/>
        <v>2.5</v>
      </c>
      <c r="AS54" s="1"/>
    </row>
    <row r="55" spans="1:45" x14ac:dyDescent="0.3">
      <c r="A55" s="30">
        <v>56</v>
      </c>
      <c r="B55" s="1"/>
      <c r="C55" s="2">
        <v>1</v>
      </c>
      <c r="D55">
        <v>4</v>
      </c>
      <c r="E55">
        <v>5</v>
      </c>
      <c r="F55">
        <v>4</v>
      </c>
      <c r="G55" s="37">
        <f>LOOKUP(F55,{1,2,3,4,5},{5,4,3,2,1})</f>
        <v>2</v>
      </c>
      <c r="H55">
        <v>3</v>
      </c>
      <c r="I55">
        <v>2</v>
      </c>
      <c r="J55" s="37">
        <f>LOOKUP(I55,{1,2,3,4,5},{5,4,3,2,1})</f>
        <v>4</v>
      </c>
      <c r="K55">
        <v>3</v>
      </c>
      <c r="L55" s="37">
        <f>LOOKUP(K55,{1,2,3,4,5},{5,4,3,2,1})</f>
        <v>3</v>
      </c>
      <c r="M55">
        <v>2</v>
      </c>
      <c r="N55">
        <v>2</v>
      </c>
      <c r="O55">
        <v>2</v>
      </c>
      <c r="P55">
        <v>4</v>
      </c>
      <c r="Q55" s="37">
        <f>LOOKUP(P55,{1,2,3,4,5},{5,4,3,2,1})</f>
        <v>2</v>
      </c>
      <c r="R55">
        <v>3</v>
      </c>
      <c r="S55">
        <v>3</v>
      </c>
      <c r="T55">
        <v>4</v>
      </c>
      <c r="U55" s="37">
        <f>LOOKUP(T55,{1,2,3,4,5},{5,4,3,2,1})</f>
        <v>2</v>
      </c>
      <c r="V55">
        <v>2</v>
      </c>
      <c r="W55">
        <v>4</v>
      </c>
      <c r="X55" s="37">
        <f>LOOKUP(W55,{1,2,3,4,5},{5,4,3,2,1})</f>
        <v>2</v>
      </c>
      <c r="Y55">
        <v>4</v>
      </c>
      <c r="Z55" s="37">
        <f>LOOKUP(Y55,{1,2,3,4,5},{5,4,3,2,1})</f>
        <v>2</v>
      </c>
      <c r="AA55">
        <v>3</v>
      </c>
      <c r="AB55">
        <v>4</v>
      </c>
      <c r="AC55" s="37">
        <f>LOOKUP(AB55,{1,2,3,4,5},{5,4,3,2,1})</f>
        <v>2</v>
      </c>
      <c r="AD55">
        <v>3</v>
      </c>
      <c r="AE55" s="37">
        <f>LOOKUP(AD55,{1,2,3,4,5},{5,4,3,2,1})</f>
        <v>3</v>
      </c>
      <c r="AF55">
        <v>5</v>
      </c>
      <c r="AG55" s="37">
        <f>LOOKUP(AF55,{1,2,3,4,5},{5,4,3,2,1})</f>
        <v>1</v>
      </c>
      <c r="AH55">
        <v>1</v>
      </c>
      <c r="AI55">
        <v>3</v>
      </c>
      <c r="AJ55">
        <v>5</v>
      </c>
      <c r="AK55">
        <v>2</v>
      </c>
      <c r="AL55" s="37">
        <f>LOOKUP(AK55,{1,2,3,4,5},{5,4,3,2,1})</f>
        <v>4</v>
      </c>
      <c r="AM55">
        <v>5</v>
      </c>
      <c r="AN55" s="37">
        <f>LOOKUP(AM55,{1,2,3,4,5},{5,4,3,2,1})</f>
        <v>1</v>
      </c>
      <c r="AO55">
        <v>4</v>
      </c>
      <c r="AP55" s="37">
        <f>LOOKUP(AO55,{1,2,3,4,5},{5,4,3,2,1})</f>
        <v>2</v>
      </c>
      <c r="AQ55">
        <f t="shared" si="0"/>
        <v>68</v>
      </c>
      <c r="AR55">
        <f t="shared" si="1"/>
        <v>2.62</v>
      </c>
      <c r="AS55" s="1"/>
    </row>
    <row r="56" spans="1:45" x14ac:dyDescent="0.3">
      <c r="A56" s="30">
        <v>57</v>
      </c>
      <c r="B56" s="1"/>
      <c r="C56" s="2">
        <v>1</v>
      </c>
      <c r="D56">
        <v>3</v>
      </c>
      <c r="E56">
        <v>4</v>
      </c>
      <c r="F56">
        <v>4</v>
      </c>
      <c r="G56" s="37">
        <f>LOOKUP(F56,{1,2,3,4,5},{5,4,3,2,1})</f>
        <v>2</v>
      </c>
      <c r="H56">
        <v>4</v>
      </c>
      <c r="I56">
        <v>4</v>
      </c>
      <c r="J56" s="37">
        <f>LOOKUP(I56,{1,2,3,4,5},{5,4,3,2,1})</f>
        <v>2</v>
      </c>
      <c r="K56">
        <v>4</v>
      </c>
      <c r="L56" s="37">
        <f>LOOKUP(K56,{1,2,3,4,5},{5,4,3,2,1})</f>
        <v>2</v>
      </c>
      <c r="M56">
        <v>2</v>
      </c>
      <c r="N56">
        <v>3</v>
      </c>
      <c r="O56">
        <v>3</v>
      </c>
      <c r="P56">
        <v>3</v>
      </c>
      <c r="Q56" s="37">
        <f>LOOKUP(P56,{1,2,3,4,5},{5,4,3,2,1})</f>
        <v>3</v>
      </c>
      <c r="R56">
        <v>3</v>
      </c>
      <c r="S56">
        <v>3</v>
      </c>
      <c r="T56">
        <v>3</v>
      </c>
      <c r="U56" s="37">
        <f>LOOKUP(T56,{1,2,3,4,5},{5,4,3,2,1})</f>
        <v>3</v>
      </c>
      <c r="V56">
        <v>3</v>
      </c>
      <c r="W56">
        <v>3</v>
      </c>
      <c r="X56" s="37">
        <f>LOOKUP(W56,{1,2,3,4,5},{5,4,3,2,1})</f>
        <v>3</v>
      </c>
      <c r="Y56">
        <v>3</v>
      </c>
      <c r="Z56" s="37">
        <f>LOOKUP(Y56,{1,2,3,4,5},{5,4,3,2,1})</f>
        <v>3</v>
      </c>
      <c r="AA56">
        <v>3</v>
      </c>
      <c r="AB56">
        <v>3</v>
      </c>
      <c r="AC56" s="37">
        <f>LOOKUP(AB56,{1,2,3,4,5},{5,4,3,2,1})</f>
        <v>3</v>
      </c>
      <c r="AD56">
        <v>3</v>
      </c>
      <c r="AE56" s="37">
        <f>LOOKUP(AD56,{1,2,3,4,5},{5,4,3,2,1})</f>
        <v>3</v>
      </c>
      <c r="AF56">
        <v>3</v>
      </c>
      <c r="AG56" s="37">
        <f>LOOKUP(AF56,{1,2,3,4,5},{5,4,3,2,1})</f>
        <v>3</v>
      </c>
      <c r="AH56">
        <v>2</v>
      </c>
      <c r="AI56">
        <v>3</v>
      </c>
      <c r="AJ56">
        <v>3</v>
      </c>
      <c r="AK56">
        <v>3</v>
      </c>
      <c r="AL56" s="37">
        <f>LOOKUP(AK56,{1,2,3,4,5},{5,4,3,2,1})</f>
        <v>3</v>
      </c>
      <c r="AM56">
        <v>3</v>
      </c>
      <c r="AN56" s="37">
        <f>LOOKUP(AM56,{1,2,3,4,5},{5,4,3,2,1})</f>
        <v>3</v>
      </c>
      <c r="AO56">
        <v>3</v>
      </c>
      <c r="AP56" s="37">
        <f>LOOKUP(AO56,{1,2,3,4,5},{5,4,3,2,1})</f>
        <v>3</v>
      </c>
      <c r="AQ56">
        <f t="shared" si="0"/>
        <v>75</v>
      </c>
      <c r="AR56">
        <f t="shared" si="1"/>
        <v>2.88</v>
      </c>
      <c r="AS56" s="1"/>
    </row>
    <row r="57" spans="1:45" x14ac:dyDescent="0.3">
      <c r="A57" s="30">
        <v>58</v>
      </c>
      <c r="B57" s="1"/>
      <c r="C57" s="32">
        <v>1</v>
      </c>
      <c r="D57" s="31">
        <v>4</v>
      </c>
      <c r="E57" s="31">
        <v>4</v>
      </c>
      <c r="F57" s="31">
        <v>4</v>
      </c>
      <c r="G57" s="31">
        <f>LOOKUP(F57,{1,2,3,4,5},{5,4,3,2,1})</f>
        <v>2</v>
      </c>
      <c r="H57" s="31">
        <v>2</v>
      </c>
      <c r="I57" s="31">
        <v>4</v>
      </c>
      <c r="J57" s="31">
        <f>LOOKUP(I57,{1,2,3,4,5},{5,4,3,2,1})</f>
        <v>2</v>
      </c>
      <c r="K57" s="31">
        <v>2</v>
      </c>
      <c r="L57" s="31">
        <f>LOOKUP(K57,{1,2,3,4,5},{5,4,3,2,1})</f>
        <v>4</v>
      </c>
      <c r="M57" s="31">
        <v>3</v>
      </c>
      <c r="N57" s="31">
        <v>4</v>
      </c>
      <c r="O57" s="31">
        <v>4</v>
      </c>
      <c r="P57" s="31">
        <v>4</v>
      </c>
      <c r="Q57" s="31">
        <f>LOOKUP(P57,{1,2,3,4,5},{5,4,3,2,1})</f>
        <v>2</v>
      </c>
      <c r="R57" s="31">
        <v>4</v>
      </c>
      <c r="S57" s="31">
        <v>5</v>
      </c>
      <c r="T57" s="31">
        <v>3</v>
      </c>
      <c r="U57" s="31">
        <f>LOOKUP(T57,{1,2,3,4,5},{5,4,3,2,1})</f>
        <v>3</v>
      </c>
      <c r="V57" s="31">
        <v>3</v>
      </c>
      <c r="W57" s="31">
        <v>4</v>
      </c>
      <c r="X57" s="31">
        <f>LOOKUP(W57,{1,2,3,4,5},{5,4,3,2,1})</f>
        <v>2</v>
      </c>
      <c r="Y57" s="31">
        <v>3</v>
      </c>
      <c r="Z57" s="31">
        <f>LOOKUP(Y57,{1,2,3,4,5},{5,4,3,2,1})</f>
        <v>3</v>
      </c>
      <c r="AA57" s="31">
        <v>3</v>
      </c>
      <c r="AB57" s="31">
        <v>3</v>
      </c>
      <c r="AC57" s="31">
        <f>LOOKUP(AB57,{1,2,3,4,5},{5,4,3,2,1})</f>
        <v>3</v>
      </c>
      <c r="AD57" s="31">
        <v>3</v>
      </c>
      <c r="AE57" s="31">
        <f>LOOKUP(AD57,{1,2,3,4,5},{5,4,3,2,1})</f>
        <v>3</v>
      </c>
      <c r="AF57" s="31">
        <v>2</v>
      </c>
      <c r="AG57" s="31">
        <f>LOOKUP(AF57,{1,2,3,4,5},{5,4,3,2,1})</f>
        <v>4</v>
      </c>
      <c r="AH57" s="31">
        <v>3</v>
      </c>
      <c r="AI57" s="31" t="s">
        <v>668</v>
      </c>
      <c r="AJ57" s="31" t="s">
        <v>668</v>
      </c>
      <c r="AK57" s="31">
        <v>5</v>
      </c>
      <c r="AL57" s="31">
        <f>LOOKUP(AK57,{1,2,3,4,5},{5,4,3,2,1})</f>
        <v>1</v>
      </c>
      <c r="AM57" s="31">
        <v>1</v>
      </c>
      <c r="AN57" s="31">
        <f>LOOKUP(AM57,{1,2,3,4,5},{5,4,3,2,1})</f>
        <v>5</v>
      </c>
      <c r="AO57" s="31">
        <v>5</v>
      </c>
      <c r="AP57" s="31">
        <f>LOOKUP(AO57,{1,2,3,4,5},{5,4,3,2,1})</f>
        <v>1</v>
      </c>
      <c r="AQ57" s="31">
        <f t="shared" si="0"/>
        <v>74</v>
      </c>
      <c r="AR57" s="31">
        <f t="shared" si="1"/>
        <v>2.85</v>
      </c>
      <c r="AS57" s="1"/>
    </row>
    <row r="58" spans="1:45" x14ac:dyDescent="0.3">
      <c r="A58" s="30">
        <v>60</v>
      </c>
      <c r="B58" s="1"/>
      <c r="C58" s="2">
        <v>1</v>
      </c>
      <c r="D58">
        <v>4</v>
      </c>
      <c r="E58">
        <v>5</v>
      </c>
      <c r="F58">
        <v>3</v>
      </c>
      <c r="G58" s="37">
        <f>LOOKUP(F58,{1,2,3,4,5},{5,4,3,2,1})</f>
        <v>3</v>
      </c>
      <c r="H58">
        <v>4</v>
      </c>
      <c r="I58">
        <v>2</v>
      </c>
      <c r="J58" s="37">
        <f>LOOKUP(I58,{1,2,3,4,5},{5,4,3,2,1})</f>
        <v>4</v>
      </c>
      <c r="K58">
        <v>2</v>
      </c>
      <c r="L58" s="37">
        <f>LOOKUP(K58,{1,2,3,4,5},{5,4,3,2,1})</f>
        <v>4</v>
      </c>
      <c r="M58">
        <v>4</v>
      </c>
      <c r="N58">
        <v>4</v>
      </c>
      <c r="O58">
        <v>4</v>
      </c>
      <c r="P58">
        <v>4</v>
      </c>
      <c r="Q58" s="37">
        <f>LOOKUP(P58,{1,2,3,4,5},{5,4,3,2,1})</f>
        <v>2</v>
      </c>
      <c r="R58">
        <v>5</v>
      </c>
      <c r="S58">
        <v>3</v>
      </c>
      <c r="T58">
        <v>2</v>
      </c>
      <c r="U58" s="37">
        <f>LOOKUP(T58,{1,2,3,4,5},{5,4,3,2,1})</f>
        <v>4</v>
      </c>
      <c r="V58">
        <v>3</v>
      </c>
      <c r="W58">
        <v>2</v>
      </c>
      <c r="X58" s="37">
        <f>LOOKUP(W58,{1,2,3,4,5},{5,4,3,2,1})</f>
        <v>4</v>
      </c>
      <c r="Y58">
        <v>3</v>
      </c>
      <c r="Z58" s="37">
        <f>LOOKUP(Y58,{1,2,3,4,5},{5,4,3,2,1})</f>
        <v>3</v>
      </c>
      <c r="AA58">
        <v>2</v>
      </c>
      <c r="AB58">
        <v>1</v>
      </c>
      <c r="AC58" s="37">
        <f>LOOKUP(AB58,{1,2,3,4,5},{5,4,3,2,1})</f>
        <v>5</v>
      </c>
      <c r="AD58">
        <v>2</v>
      </c>
      <c r="AE58" s="37">
        <f>LOOKUP(AD58,{1,2,3,4,5},{5,4,3,2,1})</f>
        <v>4</v>
      </c>
      <c r="AF58">
        <v>2</v>
      </c>
      <c r="AG58" s="37">
        <f>LOOKUP(AF58,{1,2,3,4,5},{5,4,3,2,1})</f>
        <v>4</v>
      </c>
      <c r="AH58">
        <v>3</v>
      </c>
      <c r="AI58">
        <v>3</v>
      </c>
      <c r="AJ58">
        <v>4</v>
      </c>
      <c r="AK58">
        <v>4</v>
      </c>
      <c r="AL58" s="37">
        <f>LOOKUP(AK58,{1,2,3,4,5},{5,4,3,2,1})</f>
        <v>2</v>
      </c>
      <c r="AM58">
        <v>3</v>
      </c>
      <c r="AN58" s="37">
        <f>LOOKUP(AM58,{1,2,3,4,5},{5,4,3,2,1})</f>
        <v>3</v>
      </c>
      <c r="AO58">
        <v>3</v>
      </c>
      <c r="AP58" s="37">
        <f>LOOKUP(AO58,{1,2,3,4,5},{5,4,3,2,1})</f>
        <v>3</v>
      </c>
      <c r="AQ58">
        <f t="shared" si="0"/>
        <v>93</v>
      </c>
      <c r="AR58">
        <f t="shared" si="1"/>
        <v>3.58</v>
      </c>
      <c r="AS58" s="1"/>
    </row>
    <row r="59" spans="1:45" x14ac:dyDescent="0.3">
      <c r="A59" s="30">
        <v>62</v>
      </c>
      <c r="B59" s="1"/>
      <c r="C59" s="2">
        <v>1</v>
      </c>
      <c r="D59">
        <v>5</v>
      </c>
      <c r="E59">
        <v>2</v>
      </c>
      <c r="F59">
        <v>4</v>
      </c>
      <c r="G59" s="37">
        <f>LOOKUP(F59,{1,2,3,4,5},{5,4,3,2,1})</f>
        <v>2</v>
      </c>
      <c r="H59">
        <v>2</v>
      </c>
      <c r="I59">
        <v>1</v>
      </c>
      <c r="J59" s="37">
        <f>LOOKUP(I59,{1,2,3,4,5},{5,4,3,2,1})</f>
        <v>5</v>
      </c>
      <c r="K59">
        <v>1</v>
      </c>
      <c r="L59" s="37">
        <f>LOOKUP(K59,{1,2,3,4,5},{5,4,3,2,1})</f>
        <v>5</v>
      </c>
      <c r="M59">
        <v>4</v>
      </c>
      <c r="N59">
        <v>1</v>
      </c>
      <c r="O59">
        <v>1</v>
      </c>
      <c r="P59">
        <v>5</v>
      </c>
      <c r="Q59" s="37">
        <f>LOOKUP(P59,{1,2,3,4,5},{5,4,3,2,1})</f>
        <v>1</v>
      </c>
      <c r="R59">
        <v>2</v>
      </c>
      <c r="S59">
        <v>4</v>
      </c>
      <c r="T59">
        <v>4</v>
      </c>
      <c r="U59" s="37">
        <f>LOOKUP(T59,{1,2,3,4,5},{5,4,3,2,1})</f>
        <v>2</v>
      </c>
      <c r="V59">
        <v>1</v>
      </c>
      <c r="W59">
        <v>4</v>
      </c>
      <c r="X59" s="37">
        <f>LOOKUP(W59,{1,2,3,4,5},{5,4,3,2,1})</f>
        <v>2</v>
      </c>
      <c r="Y59">
        <v>2</v>
      </c>
      <c r="Z59" s="37">
        <f>LOOKUP(Y59,{1,2,3,4,5},{5,4,3,2,1})</f>
        <v>4</v>
      </c>
      <c r="AA59">
        <v>2</v>
      </c>
      <c r="AB59">
        <v>2</v>
      </c>
      <c r="AC59" s="37">
        <f>LOOKUP(AB59,{1,2,3,4,5},{5,4,3,2,1})</f>
        <v>4</v>
      </c>
      <c r="AD59">
        <v>1</v>
      </c>
      <c r="AE59" s="37">
        <f>LOOKUP(AD59,{1,2,3,4,5},{5,4,3,2,1})</f>
        <v>5</v>
      </c>
      <c r="AF59">
        <v>1</v>
      </c>
      <c r="AG59" s="37">
        <f>LOOKUP(AF59,{1,2,3,4,5},{5,4,3,2,1})</f>
        <v>5</v>
      </c>
      <c r="AH59">
        <v>4</v>
      </c>
      <c r="AI59">
        <v>2</v>
      </c>
      <c r="AJ59">
        <v>5</v>
      </c>
      <c r="AK59">
        <v>1</v>
      </c>
      <c r="AL59" s="37">
        <f>LOOKUP(AK59,{1,2,3,4,5},{5,4,3,2,1})</f>
        <v>5</v>
      </c>
      <c r="AM59">
        <v>5</v>
      </c>
      <c r="AN59" s="37">
        <f>LOOKUP(AM59,{1,2,3,4,5},{5,4,3,2,1})</f>
        <v>1</v>
      </c>
      <c r="AO59">
        <v>5</v>
      </c>
      <c r="AP59" s="37">
        <f>LOOKUP(AO59,{1,2,3,4,5},{5,4,3,2,1})</f>
        <v>1</v>
      </c>
      <c r="AQ59">
        <f t="shared" si="0"/>
        <v>77</v>
      </c>
      <c r="AR59">
        <f t="shared" si="1"/>
        <v>2.96</v>
      </c>
      <c r="AS59" s="1"/>
    </row>
    <row r="60" spans="1:45" x14ac:dyDescent="0.3">
      <c r="A60" s="30">
        <v>63</v>
      </c>
      <c r="B60" s="1"/>
      <c r="C60" s="2">
        <v>1</v>
      </c>
      <c r="D60">
        <v>5</v>
      </c>
      <c r="E60">
        <v>2</v>
      </c>
      <c r="F60">
        <v>4</v>
      </c>
      <c r="G60" s="37">
        <f>LOOKUP(F60,{1,2,3,4,5},{5,4,3,2,1})</f>
        <v>2</v>
      </c>
      <c r="H60">
        <v>2</v>
      </c>
      <c r="I60">
        <v>1</v>
      </c>
      <c r="J60" s="37">
        <f>LOOKUP(I60,{1,2,3,4,5},{5,4,3,2,1})</f>
        <v>5</v>
      </c>
      <c r="K60">
        <v>1</v>
      </c>
      <c r="L60" s="37">
        <f>LOOKUP(K60,{1,2,3,4,5},{5,4,3,2,1})</f>
        <v>5</v>
      </c>
      <c r="M60">
        <v>4</v>
      </c>
      <c r="N60">
        <v>1</v>
      </c>
      <c r="O60">
        <v>1</v>
      </c>
      <c r="P60">
        <v>5</v>
      </c>
      <c r="Q60" s="37">
        <f>LOOKUP(P60,{1,2,3,4,5},{5,4,3,2,1})</f>
        <v>1</v>
      </c>
      <c r="R60">
        <v>2</v>
      </c>
      <c r="S60">
        <v>4</v>
      </c>
      <c r="T60">
        <v>4</v>
      </c>
      <c r="U60" s="37">
        <f>LOOKUP(T60,{1,2,3,4,5},{5,4,3,2,1})</f>
        <v>2</v>
      </c>
      <c r="V60">
        <v>1</v>
      </c>
      <c r="W60">
        <v>4</v>
      </c>
      <c r="X60" s="37">
        <f>LOOKUP(W60,{1,2,3,4,5},{5,4,3,2,1})</f>
        <v>2</v>
      </c>
      <c r="Y60">
        <v>2</v>
      </c>
      <c r="Z60" s="37">
        <f>LOOKUP(Y60,{1,2,3,4,5},{5,4,3,2,1})</f>
        <v>4</v>
      </c>
      <c r="AA60">
        <v>2</v>
      </c>
      <c r="AB60">
        <v>2</v>
      </c>
      <c r="AC60" s="37">
        <f>LOOKUP(AB60,{1,2,3,4,5},{5,4,3,2,1})</f>
        <v>4</v>
      </c>
      <c r="AD60">
        <v>1</v>
      </c>
      <c r="AE60" s="37">
        <f>LOOKUP(AD60,{1,2,3,4,5},{5,4,3,2,1})</f>
        <v>5</v>
      </c>
      <c r="AF60">
        <v>1</v>
      </c>
      <c r="AG60" s="37">
        <f>LOOKUP(AF60,{1,2,3,4,5},{5,4,3,2,1})</f>
        <v>5</v>
      </c>
      <c r="AH60">
        <v>4</v>
      </c>
      <c r="AI60">
        <v>2</v>
      </c>
      <c r="AJ60">
        <v>5</v>
      </c>
      <c r="AK60">
        <v>1</v>
      </c>
      <c r="AL60" s="37">
        <f>LOOKUP(AK60,{1,2,3,4,5},{5,4,3,2,1})</f>
        <v>5</v>
      </c>
      <c r="AM60">
        <v>5</v>
      </c>
      <c r="AN60" s="37">
        <f>LOOKUP(AM60,{1,2,3,4,5},{5,4,3,2,1})</f>
        <v>1</v>
      </c>
      <c r="AO60">
        <v>5</v>
      </c>
      <c r="AP60" s="37">
        <f>LOOKUP(AO60,{1,2,3,4,5},{5,4,3,2,1})</f>
        <v>1</v>
      </c>
      <c r="AQ60">
        <f t="shared" si="0"/>
        <v>77</v>
      </c>
      <c r="AR60">
        <f t="shared" si="1"/>
        <v>2.96</v>
      </c>
      <c r="AS60" s="1"/>
    </row>
    <row r="61" spans="1:45" x14ac:dyDescent="0.3">
      <c r="A61" s="30">
        <v>64</v>
      </c>
      <c r="B61" s="1"/>
      <c r="C61" s="2">
        <v>1</v>
      </c>
      <c r="D61">
        <v>4</v>
      </c>
      <c r="E61">
        <v>4</v>
      </c>
      <c r="F61">
        <v>4</v>
      </c>
      <c r="G61" s="37">
        <f>LOOKUP(F61,{1,2,3,4,5},{5,4,3,2,1})</f>
        <v>2</v>
      </c>
      <c r="H61">
        <v>5</v>
      </c>
      <c r="I61">
        <v>1</v>
      </c>
      <c r="J61" s="37">
        <f>LOOKUP(I61,{1,2,3,4,5},{5,4,3,2,1})</f>
        <v>5</v>
      </c>
      <c r="K61">
        <v>4</v>
      </c>
      <c r="L61" s="37">
        <f>LOOKUP(K61,{1,2,3,4,5},{5,4,3,2,1})</f>
        <v>2</v>
      </c>
      <c r="M61">
        <v>3</v>
      </c>
      <c r="N61">
        <v>3</v>
      </c>
      <c r="O61">
        <v>4</v>
      </c>
      <c r="P61">
        <v>4</v>
      </c>
      <c r="Q61" s="37">
        <f>LOOKUP(P61,{1,2,3,4,5},{5,4,3,2,1})</f>
        <v>2</v>
      </c>
      <c r="R61">
        <v>5</v>
      </c>
      <c r="S61">
        <v>5</v>
      </c>
      <c r="T61">
        <v>3</v>
      </c>
      <c r="U61" s="37">
        <f>LOOKUP(T61,{1,2,3,4,5},{5,4,3,2,1})</f>
        <v>3</v>
      </c>
      <c r="V61">
        <v>5</v>
      </c>
      <c r="W61">
        <v>4</v>
      </c>
      <c r="X61" s="37">
        <f>LOOKUP(W61,{1,2,3,4,5},{5,4,3,2,1})</f>
        <v>2</v>
      </c>
      <c r="Y61">
        <v>2</v>
      </c>
      <c r="Z61" s="37">
        <f>LOOKUP(Y61,{1,2,3,4,5},{5,4,3,2,1})</f>
        <v>4</v>
      </c>
      <c r="AA61">
        <v>5</v>
      </c>
      <c r="AB61">
        <v>2</v>
      </c>
      <c r="AC61" s="37">
        <f>LOOKUP(AB61,{1,2,3,4,5},{5,4,3,2,1})</f>
        <v>4</v>
      </c>
      <c r="AD61">
        <v>3</v>
      </c>
      <c r="AE61" s="37">
        <f>LOOKUP(AD61,{1,2,3,4,5},{5,4,3,2,1})</f>
        <v>3</v>
      </c>
      <c r="AF61">
        <v>2</v>
      </c>
      <c r="AG61" s="37">
        <f>LOOKUP(AF61,{1,2,3,4,5},{5,4,3,2,1})</f>
        <v>4</v>
      </c>
      <c r="AH61">
        <v>4</v>
      </c>
      <c r="AI61">
        <v>5</v>
      </c>
      <c r="AJ61">
        <v>5</v>
      </c>
      <c r="AK61">
        <v>2</v>
      </c>
      <c r="AL61" s="37">
        <f>LOOKUP(AK61,{1,2,3,4,5},{5,4,3,2,1})</f>
        <v>4</v>
      </c>
      <c r="AM61">
        <v>5</v>
      </c>
      <c r="AN61" s="37">
        <f>LOOKUP(AM61,{1,2,3,4,5},{5,4,3,2,1})</f>
        <v>1</v>
      </c>
      <c r="AO61">
        <v>4</v>
      </c>
      <c r="AP61" s="37">
        <f>LOOKUP(AO61,{1,2,3,4,5},{5,4,3,2,1})</f>
        <v>2</v>
      </c>
      <c r="AQ61">
        <f t="shared" si="0"/>
        <v>95</v>
      </c>
      <c r="AR61">
        <f t="shared" si="1"/>
        <v>3.65</v>
      </c>
      <c r="AS61" s="1"/>
    </row>
    <row r="62" spans="1:45" x14ac:dyDescent="0.3">
      <c r="A62" s="30">
        <v>65</v>
      </c>
      <c r="B62" s="1"/>
      <c r="C62" s="2">
        <v>1</v>
      </c>
      <c r="D62">
        <v>4</v>
      </c>
      <c r="E62">
        <v>4</v>
      </c>
      <c r="F62">
        <v>3</v>
      </c>
      <c r="G62" s="37">
        <f>LOOKUP(F62,{1,2,3,4,5},{5,4,3,2,1})</f>
        <v>3</v>
      </c>
      <c r="H62">
        <v>2</v>
      </c>
      <c r="I62">
        <v>1</v>
      </c>
      <c r="J62" s="37">
        <f>LOOKUP(I62,{1,2,3,4,5},{5,4,3,2,1})</f>
        <v>5</v>
      </c>
      <c r="K62">
        <v>2</v>
      </c>
      <c r="L62" s="37">
        <f>LOOKUP(K62,{1,2,3,4,5},{5,4,3,2,1})</f>
        <v>4</v>
      </c>
      <c r="M62">
        <v>3</v>
      </c>
      <c r="N62">
        <v>2</v>
      </c>
      <c r="O62">
        <v>3</v>
      </c>
      <c r="P62">
        <v>4</v>
      </c>
      <c r="Q62" s="37">
        <f>LOOKUP(P62,{1,2,3,4,5},{5,4,3,2,1})</f>
        <v>2</v>
      </c>
      <c r="R62">
        <v>4</v>
      </c>
      <c r="S62">
        <v>2</v>
      </c>
      <c r="T62">
        <v>5</v>
      </c>
      <c r="U62" s="37">
        <f>LOOKUP(T62,{1,2,3,4,5},{5,4,3,2,1})</f>
        <v>1</v>
      </c>
      <c r="V62">
        <v>2</v>
      </c>
      <c r="W62">
        <v>5</v>
      </c>
      <c r="X62" s="37">
        <f>LOOKUP(W62,{1,2,3,4,5},{5,4,3,2,1})</f>
        <v>1</v>
      </c>
      <c r="Y62">
        <v>5</v>
      </c>
      <c r="Z62" s="37">
        <f>LOOKUP(Y62,{1,2,3,4,5},{5,4,3,2,1})</f>
        <v>1</v>
      </c>
      <c r="AA62">
        <v>3</v>
      </c>
      <c r="AB62">
        <v>4</v>
      </c>
      <c r="AC62" s="37">
        <f>LOOKUP(AB62,{1,2,3,4,5},{5,4,3,2,1})</f>
        <v>2</v>
      </c>
      <c r="AD62">
        <v>3</v>
      </c>
      <c r="AE62" s="37">
        <f>LOOKUP(AD62,{1,2,3,4,5},{5,4,3,2,1})</f>
        <v>3</v>
      </c>
      <c r="AF62">
        <v>3</v>
      </c>
      <c r="AG62" s="37">
        <f>LOOKUP(AF62,{1,2,3,4,5},{5,4,3,2,1})</f>
        <v>3</v>
      </c>
      <c r="AH62">
        <v>1</v>
      </c>
      <c r="AI62">
        <v>5</v>
      </c>
      <c r="AJ62">
        <v>5</v>
      </c>
      <c r="AK62">
        <v>3</v>
      </c>
      <c r="AL62" s="37">
        <f>LOOKUP(AK62,{1,2,3,4,5},{5,4,3,2,1})</f>
        <v>3</v>
      </c>
      <c r="AM62">
        <v>4</v>
      </c>
      <c r="AN62" s="37">
        <f>LOOKUP(AM62,{1,2,3,4,5},{5,4,3,2,1})</f>
        <v>2</v>
      </c>
      <c r="AO62">
        <v>4</v>
      </c>
      <c r="AP62" s="37">
        <f>LOOKUP(AO62,{1,2,3,4,5},{5,4,3,2,1})</f>
        <v>2</v>
      </c>
      <c r="AQ62">
        <f t="shared" si="0"/>
        <v>72</v>
      </c>
      <c r="AR62">
        <f t="shared" si="1"/>
        <v>2.77</v>
      </c>
      <c r="AS62" s="1"/>
    </row>
    <row r="63" spans="1:45" x14ac:dyDescent="0.3">
      <c r="A63" s="30">
        <v>66</v>
      </c>
      <c r="B63" s="1"/>
      <c r="C63" s="2">
        <v>1</v>
      </c>
      <c r="D63">
        <v>3</v>
      </c>
      <c r="E63">
        <v>4</v>
      </c>
      <c r="F63">
        <v>3</v>
      </c>
      <c r="G63" s="37">
        <f>LOOKUP(F63,{1,2,3,4,5},{5,4,3,2,1})</f>
        <v>3</v>
      </c>
      <c r="H63">
        <v>3</v>
      </c>
      <c r="I63">
        <v>3</v>
      </c>
      <c r="J63" s="37">
        <f>LOOKUP(I63,{1,2,3,4,5},{5,4,3,2,1})</f>
        <v>3</v>
      </c>
      <c r="K63">
        <v>2</v>
      </c>
      <c r="L63" s="37">
        <f>LOOKUP(K63,{1,2,3,4,5},{5,4,3,2,1})</f>
        <v>4</v>
      </c>
      <c r="M63">
        <v>3</v>
      </c>
      <c r="N63">
        <v>2</v>
      </c>
      <c r="O63">
        <v>2</v>
      </c>
      <c r="P63">
        <v>3</v>
      </c>
      <c r="Q63" s="37">
        <f>LOOKUP(P63,{1,2,3,4,5},{5,4,3,2,1})</f>
        <v>3</v>
      </c>
      <c r="R63">
        <v>4</v>
      </c>
      <c r="S63">
        <v>4</v>
      </c>
      <c r="T63">
        <v>3</v>
      </c>
      <c r="U63" s="37">
        <f>LOOKUP(T63,{1,2,3,4,5},{5,4,3,2,1})</f>
        <v>3</v>
      </c>
      <c r="V63">
        <v>1</v>
      </c>
      <c r="W63">
        <v>5</v>
      </c>
      <c r="X63" s="37">
        <f>LOOKUP(W63,{1,2,3,4,5},{5,4,3,2,1})</f>
        <v>1</v>
      </c>
      <c r="Y63">
        <v>5</v>
      </c>
      <c r="Z63" s="37">
        <f>LOOKUP(Y63,{1,2,3,4,5},{5,4,3,2,1})</f>
        <v>1</v>
      </c>
      <c r="AA63">
        <v>1</v>
      </c>
      <c r="AB63">
        <v>5</v>
      </c>
      <c r="AC63" s="37">
        <f>LOOKUP(AB63,{1,2,3,4,5},{5,4,3,2,1})</f>
        <v>1</v>
      </c>
      <c r="AD63">
        <v>5</v>
      </c>
      <c r="AE63" s="37">
        <f>LOOKUP(AD63,{1,2,3,4,5},{5,4,3,2,1})</f>
        <v>1</v>
      </c>
      <c r="AF63">
        <v>3</v>
      </c>
      <c r="AG63" s="37">
        <f>LOOKUP(AF63,{1,2,3,4,5},{5,4,3,2,1})</f>
        <v>3</v>
      </c>
      <c r="AH63">
        <v>2</v>
      </c>
      <c r="AI63">
        <v>2</v>
      </c>
      <c r="AJ63">
        <v>3</v>
      </c>
      <c r="AK63">
        <v>2</v>
      </c>
      <c r="AL63" s="37">
        <f>LOOKUP(AK63,{1,2,3,4,5},{5,4,3,2,1})</f>
        <v>4</v>
      </c>
      <c r="AM63">
        <v>4</v>
      </c>
      <c r="AN63" s="37">
        <f>LOOKUP(AM63,{1,2,3,4,5},{5,4,3,2,1})</f>
        <v>2</v>
      </c>
      <c r="AO63">
        <v>3</v>
      </c>
      <c r="AP63" s="37">
        <f>LOOKUP(AO63,{1,2,3,4,5},{5,4,3,2,1})</f>
        <v>3</v>
      </c>
      <c r="AQ63">
        <f t="shared" si="0"/>
        <v>66</v>
      </c>
      <c r="AR63">
        <f t="shared" si="1"/>
        <v>2.54</v>
      </c>
      <c r="AS63" s="1"/>
    </row>
    <row r="64" spans="1:45" x14ac:dyDescent="0.3">
      <c r="A64" s="30">
        <v>67</v>
      </c>
      <c r="B64" s="1"/>
      <c r="C64" s="2">
        <v>1</v>
      </c>
      <c r="D64">
        <v>3</v>
      </c>
      <c r="E64">
        <v>2</v>
      </c>
      <c r="F64">
        <v>2</v>
      </c>
      <c r="G64" s="37">
        <f>LOOKUP(F64,{1,2,3,4,5},{5,4,3,2,1})</f>
        <v>4</v>
      </c>
      <c r="H64">
        <v>3</v>
      </c>
      <c r="I64">
        <v>2</v>
      </c>
      <c r="J64" s="37">
        <f>LOOKUP(I64,{1,2,3,4,5},{5,4,3,2,1})</f>
        <v>4</v>
      </c>
      <c r="K64">
        <v>2</v>
      </c>
      <c r="L64" s="37">
        <f>LOOKUP(K64,{1,2,3,4,5},{5,4,3,2,1})</f>
        <v>4</v>
      </c>
      <c r="M64">
        <v>2</v>
      </c>
      <c r="N64">
        <v>2</v>
      </c>
      <c r="O64">
        <v>2</v>
      </c>
      <c r="P64">
        <v>3</v>
      </c>
      <c r="Q64" s="37">
        <f>LOOKUP(P64,{1,2,3,4,5},{5,4,3,2,1})</f>
        <v>3</v>
      </c>
      <c r="R64">
        <v>2</v>
      </c>
      <c r="S64">
        <v>3</v>
      </c>
      <c r="T64">
        <v>2</v>
      </c>
      <c r="U64" s="37">
        <f>LOOKUP(T64,{1,2,3,4,5},{5,4,3,2,1})</f>
        <v>4</v>
      </c>
      <c r="V64">
        <v>2</v>
      </c>
      <c r="W64">
        <v>2</v>
      </c>
      <c r="X64" s="37">
        <f>LOOKUP(W64,{1,2,3,4,5},{5,4,3,2,1})</f>
        <v>4</v>
      </c>
      <c r="Y64">
        <v>3</v>
      </c>
      <c r="Z64" s="37">
        <f>LOOKUP(Y64,{1,2,3,4,5},{5,4,3,2,1})</f>
        <v>3</v>
      </c>
      <c r="AA64">
        <v>2</v>
      </c>
      <c r="AB64">
        <v>2</v>
      </c>
      <c r="AC64" s="37">
        <f>LOOKUP(AB64,{1,2,3,4,5},{5,4,3,2,1})</f>
        <v>4</v>
      </c>
      <c r="AD64">
        <v>2</v>
      </c>
      <c r="AE64" s="37">
        <f>LOOKUP(AD64,{1,2,3,4,5},{5,4,3,2,1})</f>
        <v>4</v>
      </c>
      <c r="AF64">
        <v>2</v>
      </c>
      <c r="AG64" s="37">
        <f>LOOKUP(AF64,{1,2,3,4,5},{5,4,3,2,1})</f>
        <v>4</v>
      </c>
      <c r="AH64">
        <v>2</v>
      </c>
      <c r="AI64">
        <v>2</v>
      </c>
      <c r="AJ64">
        <v>2</v>
      </c>
      <c r="AK64">
        <v>2</v>
      </c>
      <c r="AL64" s="37">
        <f>LOOKUP(AK64,{1,2,3,4,5},{5,4,3,2,1})</f>
        <v>4</v>
      </c>
      <c r="AM64">
        <v>2</v>
      </c>
      <c r="AN64" s="37">
        <f>LOOKUP(AM64,{1,2,3,4,5},{5,4,3,2,1})</f>
        <v>4</v>
      </c>
      <c r="AO64">
        <v>2</v>
      </c>
      <c r="AP64" s="37">
        <f>LOOKUP(AO64,{1,2,3,4,5},{5,4,3,2,1})</f>
        <v>4</v>
      </c>
      <c r="AQ64">
        <f t="shared" si="0"/>
        <v>79</v>
      </c>
      <c r="AR64">
        <f t="shared" si="1"/>
        <v>3.04</v>
      </c>
      <c r="AS64" s="1"/>
    </row>
    <row r="65" spans="1:45" x14ac:dyDescent="0.3">
      <c r="A65" s="30">
        <v>68</v>
      </c>
      <c r="B65" s="1"/>
      <c r="C65" s="2">
        <v>1</v>
      </c>
      <c r="D65">
        <v>4</v>
      </c>
      <c r="E65">
        <v>3</v>
      </c>
      <c r="F65">
        <v>4</v>
      </c>
      <c r="G65" s="37">
        <f>LOOKUP(F65,{1,2,3,4,5},{5,4,3,2,1})</f>
        <v>2</v>
      </c>
      <c r="H65">
        <v>2</v>
      </c>
      <c r="I65">
        <v>4</v>
      </c>
      <c r="J65" s="37">
        <f>LOOKUP(I65,{1,2,3,4,5},{5,4,3,2,1})</f>
        <v>2</v>
      </c>
      <c r="K65">
        <v>2</v>
      </c>
      <c r="L65" s="37">
        <f>LOOKUP(K65,{1,2,3,4,5},{5,4,3,2,1})</f>
        <v>4</v>
      </c>
      <c r="M65">
        <v>3</v>
      </c>
      <c r="N65">
        <v>2</v>
      </c>
      <c r="O65">
        <v>1</v>
      </c>
      <c r="P65">
        <v>4</v>
      </c>
      <c r="Q65" s="37">
        <f>LOOKUP(P65,{1,2,3,4,5},{5,4,3,2,1})</f>
        <v>2</v>
      </c>
      <c r="R65">
        <v>3</v>
      </c>
      <c r="S65">
        <v>3</v>
      </c>
      <c r="T65">
        <v>3</v>
      </c>
      <c r="U65" s="37">
        <f>LOOKUP(T65,{1,2,3,4,5},{5,4,3,2,1})</f>
        <v>3</v>
      </c>
      <c r="V65">
        <v>1</v>
      </c>
      <c r="W65">
        <v>5</v>
      </c>
      <c r="X65" s="37">
        <f>LOOKUP(W65,{1,2,3,4,5},{5,4,3,2,1})</f>
        <v>1</v>
      </c>
      <c r="Y65">
        <v>3</v>
      </c>
      <c r="Z65" s="37">
        <f>LOOKUP(Y65,{1,2,3,4,5},{5,4,3,2,1})</f>
        <v>3</v>
      </c>
      <c r="AA65">
        <v>2</v>
      </c>
      <c r="AB65">
        <v>3</v>
      </c>
      <c r="AC65" s="37">
        <f>LOOKUP(AB65,{1,2,3,4,5},{5,4,3,2,1})</f>
        <v>3</v>
      </c>
      <c r="AD65">
        <v>4</v>
      </c>
      <c r="AE65" s="37">
        <f>LOOKUP(AD65,{1,2,3,4,5},{5,4,3,2,1})</f>
        <v>2</v>
      </c>
      <c r="AF65">
        <v>3</v>
      </c>
      <c r="AG65" s="37">
        <f>LOOKUP(AF65,{1,2,3,4,5},{5,4,3,2,1})</f>
        <v>3</v>
      </c>
      <c r="AH65">
        <v>2</v>
      </c>
      <c r="AI65">
        <v>4</v>
      </c>
      <c r="AJ65">
        <v>4</v>
      </c>
      <c r="AK65">
        <v>3</v>
      </c>
      <c r="AL65" s="37">
        <f>LOOKUP(AK65,{1,2,3,4,5},{5,4,3,2,1})</f>
        <v>3</v>
      </c>
      <c r="AM65">
        <v>5</v>
      </c>
      <c r="AN65" s="37">
        <f>LOOKUP(AM65,{1,2,3,4,5},{5,4,3,2,1})</f>
        <v>1</v>
      </c>
      <c r="AO65">
        <v>4</v>
      </c>
      <c r="AP65" s="37">
        <f>LOOKUP(AO65,{1,2,3,4,5},{5,4,3,2,1})</f>
        <v>2</v>
      </c>
      <c r="AQ65">
        <f t="shared" si="0"/>
        <v>65</v>
      </c>
      <c r="AR65">
        <f t="shared" si="1"/>
        <v>2.5</v>
      </c>
      <c r="AS65" s="1"/>
    </row>
    <row r="66" spans="1:45" x14ac:dyDescent="0.3">
      <c r="A66" s="30">
        <v>69</v>
      </c>
      <c r="B66" s="1"/>
      <c r="C66" s="2">
        <v>1</v>
      </c>
      <c r="D66">
        <v>3</v>
      </c>
      <c r="E66">
        <v>3</v>
      </c>
      <c r="F66">
        <v>4</v>
      </c>
      <c r="G66" s="37">
        <f>LOOKUP(F66,{1,2,3,4,5},{5,4,3,2,1})</f>
        <v>2</v>
      </c>
      <c r="H66">
        <v>3</v>
      </c>
      <c r="I66">
        <v>2</v>
      </c>
      <c r="J66" s="37">
        <f>LOOKUP(I66,{1,2,3,4,5},{5,4,3,2,1})</f>
        <v>4</v>
      </c>
      <c r="K66">
        <v>2</v>
      </c>
      <c r="L66" s="37">
        <f>LOOKUP(K66,{1,2,3,4,5},{5,4,3,2,1})</f>
        <v>4</v>
      </c>
      <c r="M66">
        <v>3</v>
      </c>
      <c r="N66">
        <v>3</v>
      </c>
      <c r="O66">
        <v>1</v>
      </c>
      <c r="P66">
        <v>4</v>
      </c>
      <c r="Q66" s="37">
        <f>LOOKUP(P66,{1,2,3,4,5},{5,4,3,2,1})</f>
        <v>2</v>
      </c>
      <c r="R66">
        <v>1</v>
      </c>
      <c r="S66">
        <v>2</v>
      </c>
      <c r="T66">
        <v>4</v>
      </c>
      <c r="U66" s="37">
        <f>LOOKUP(T66,{1,2,3,4,5},{5,4,3,2,1})</f>
        <v>2</v>
      </c>
      <c r="V66">
        <v>2</v>
      </c>
      <c r="W66">
        <v>5</v>
      </c>
      <c r="X66" s="37">
        <f>LOOKUP(W66,{1,2,3,4,5},{5,4,3,2,1})</f>
        <v>1</v>
      </c>
      <c r="Y66">
        <v>3</v>
      </c>
      <c r="Z66" s="37">
        <f>LOOKUP(Y66,{1,2,3,4,5},{5,4,3,2,1})</f>
        <v>3</v>
      </c>
      <c r="AA66">
        <v>2</v>
      </c>
      <c r="AB66">
        <v>3</v>
      </c>
      <c r="AC66" s="37">
        <f>LOOKUP(AB66,{1,2,3,4,5},{5,4,3,2,1})</f>
        <v>3</v>
      </c>
      <c r="AD66">
        <v>5</v>
      </c>
      <c r="AE66" s="37">
        <f>LOOKUP(AD66,{1,2,3,4,5},{5,4,3,2,1})</f>
        <v>1</v>
      </c>
      <c r="AF66">
        <v>4</v>
      </c>
      <c r="AG66" s="37">
        <f>LOOKUP(AF66,{1,2,3,4,5},{5,4,3,2,1})</f>
        <v>2</v>
      </c>
      <c r="AH66">
        <v>2</v>
      </c>
      <c r="AI66">
        <v>4</v>
      </c>
      <c r="AJ66">
        <v>5</v>
      </c>
      <c r="AK66">
        <v>2</v>
      </c>
      <c r="AL66" s="37">
        <f>LOOKUP(AK66,{1,2,3,4,5},{5,4,3,2,1})</f>
        <v>4</v>
      </c>
      <c r="AM66">
        <v>5</v>
      </c>
      <c r="AN66" s="37">
        <f>LOOKUP(AM66,{1,2,3,4,5},{5,4,3,2,1})</f>
        <v>1</v>
      </c>
      <c r="AO66">
        <v>5</v>
      </c>
      <c r="AP66" s="37">
        <f>LOOKUP(AO66,{1,2,3,4,5},{5,4,3,2,1})</f>
        <v>1</v>
      </c>
      <c r="AQ66">
        <f t="shared" si="0"/>
        <v>64</v>
      </c>
      <c r="AR66">
        <f t="shared" si="1"/>
        <v>2.46</v>
      </c>
      <c r="AS66" s="1"/>
    </row>
    <row r="67" spans="1:45" x14ac:dyDescent="0.3">
      <c r="A67" s="30">
        <v>70</v>
      </c>
      <c r="B67" s="1"/>
      <c r="C67" s="2">
        <v>1</v>
      </c>
      <c r="D67">
        <v>3</v>
      </c>
      <c r="E67">
        <v>4</v>
      </c>
      <c r="F67">
        <v>5</v>
      </c>
      <c r="G67" s="37">
        <f>LOOKUP(F67,{1,2,3,4,5},{5,4,3,2,1})</f>
        <v>1</v>
      </c>
      <c r="H67">
        <v>3</v>
      </c>
      <c r="I67">
        <v>4</v>
      </c>
      <c r="J67" s="37">
        <f>LOOKUP(I67,{1,2,3,4,5},{5,4,3,2,1})</f>
        <v>2</v>
      </c>
      <c r="K67">
        <v>1</v>
      </c>
      <c r="L67" s="37">
        <f>LOOKUP(K67,{1,2,3,4,5},{5,4,3,2,1})</f>
        <v>5</v>
      </c>
      <c r="M67">
        <v>1</v>
      </c>
      <c r="N67">
        <v>2</v>
      </c>
      <c r="O67">
        <v>1</v>
      </c>
      <c r="P67">
        <v>4</v>
      </c>
      <c r="Q67" s="37">
        <f>LOOKUP(P67,{1,2,3,4,5},{5,4,3,2,1})</f>
        <v>2</v>
      </c>
      <c r="R67">
        <v>2</v>
      </c>
      <c r="S67">
        <v>3</v>
      </c>
      <c r="T67">
        <v>4</v>
      </c>
      <c r="U67" s="37">
        <f>LOOKUP(T67,{1,2,3,4,5},{5,4,3,2,1})</f>
        <v>2</v>
      </c>
      <c r="V67">
        <v>2</v>
      </c>
      <c r="W67">
        <v>5</v>
      </c>
      <c r="X67" s="37">
        <f>LOOKUP(W67,{1,2,3,4,5},{5,4,3,2,1})</f>
        <v>1</v>
      </c>
      <c r="Y67">
        <v>3</v>
      </c>
      <c r="Z67" s="37">
        <f>LOOKUP(Y67,{1,2,3,4,5},{5,4,3,2,1})</f>
        <v>3</v>
      </c>
      <c r="AA67">
        <v>2</v>
      </c>
      <c r="AB67">
        <v>4</v>
      </c>
      <c r="AC67" s="37">
        <f>LOOKUP(AB67,{1,2,3,4,5},{5,4,3,2,1})</f>
        <v>2</v>
      </c>
      <c r="AD67">
        <v>4</v>
      </c>
      <c r="AE67" s="37">
        <f>LOOKUP(AD67,{1,2,3,4,5},{5,4,3,2,1})</f>
        <v>2</v>
      </c>
      <c r="AF67">
        <v>4</v>
      </c>
      <c r="AG67" s="37">
        <f>LOOKUP(AF67,{1,2,3,4,5},{5,4,3,2,1})</f>
        <v>2</v>
      </c>
      <c r="AH67">
        <v>1</v>
      </c>
      <c r="AI67">
        <v>4</v>
      </c>
      <c r="AJ67">
        <v>5</v>
      </c>
      <c r="AK67">
        <v>3</v>
      </c>
      <c r="AL67" s="37">
        <f>LOOKUP(AK67,{1,2,3,4,5},{5,4,3,2,1})</f>
        <v>3</v>
      </c>
      <c r="AM67">
        <v>5</v>
      </c>
      <c r="AN67" s="37">
        <f>LOOKUP(AM67,{1,2,3,4,5},{5,4,3,2,1})</f>
        <v>1</v>
      </c>
      <c r="AO67">
        <v>5</v>
      </c>
      <c r="AP67" s="37">
        <f>LOOKUP(AO67,{1,2,3,4,5},{5,4,3,2,1})</f>
        <v>1</v>
      </c>
      <c r="AQ67">
        <f t="shared" si="0"/>
        <v>60</v>
      </c>
      <c r="AR67">
        <f t="shared" si="1"/>
        <v>2.31</v>
      </c>
      <c r="AS67" s="1"/>
    </row>
    <row r="68" spans="1:45" x14ac:dyDescent="0.3">
      <c r="A68" s="30">
        <v>71</v>
      </c>
      <c r="B68" s="1"/>
      <c r="C68" s="2">
        <v>1</v>
      </c>
      <c r="D68">
        <v>4</v>
      </c>
      <c r="E68">
        <v>3</v>
      </c>
      <c r="F68">
        <v>3</v>
      </c>
      <c r="G68" s="37">
        <f>LOOKUP(F68,{1,2,3,4,5},{5,4,3,2,1})</f>
        <v>3</v>
      </c>
      <c r="H68">
        <v>3</v>
      </c>
      <c r="I68">
        <v>1</v>
      </c>
      <c r="J68" s="37">
        <f>LOOKUP(I68,{1,2,3,4,5},{5,4,3,2,1})</f>
        <v>5</v>
      </c>
      <c r="K68">
        <v>4</v>
      </c>
      <c r="L68" s="37">
        <f>LOOKUP(K68,{1,2,3,4,5},{5,4,3,2,1})</f>
        <v>2</v>
      </c>
      <c r="M68">
        <v>3</v>
      </c>
      <c r="N68">
        <v>2</v>
      </c>
      <c r="O68">
        <v>3</v>
      </c>
      <c r="P68">
        <v>5</v>
      </c>
      <c r="Q68" s="37">
        <f>LOOKUP(P68,{1,2,3,4,5},{5,4,3,2,1})</f>
        <v>1</v>
      </c>
      <c r="R68">
        <v>4</v>
      </c>
      <c r="S68">
        <v>2</v>
      </c>
      <c r="T68">
        <v>2</v>
      </c>
      <c r="U68" s="37">
        <f>LOOKUP(T68,{1,2,3,4,5},{5,4,3,2,1})</f>
        <v>4</v>
      </c>
      <c r="V68">
        <v>3</v>
      </c>
      <c r="W68">
        <v>4</v>
      </c>
      <c r="X68" s="37">
        <f>LOOKUP(W68,{1,2,3,4,5},{5,4,3,2,1})</f>
        <v>2</v>
      </c>
      <c r="Y68">
        <v>3</v>
      </c>
      <c r="Z68" s="37">
        <f>LOOKUP(Y68,{1,2,3,4,5},{5,4,3,2,1})</f>
        <v>3</v>
      </c>
      <c r="AA68">
        <v>2</v>
      </c>
      <c r="AB68">
        <v>3</v>
      </c>
      <c r="AC68" s="37">
        <f>LOOKUP(AB68,{1,2,3,4,5},{5,4,3,2,1})</f>
        <v>3</v>
      </c>
      <c r="AD68">
        <v>1</v>
      </c>
      <c r="AE68" s="37">
        <f>LOOKUP(AD68,{1,2,3,4,5},{5,4,3,2,1})</f>
        <v>5</v>
      </c>
      <c r="AF68">
        <v>1</v>
      </c>
      <c r="AG68" s="37">
        <f>LOOKUP(AF68,{1,2,3,4,5},{5,4,3,2,1})</f>
        <v>5</v>
      </c>
      <c r="AH68">
        <v>3</v>
      </c>
      <c r="AI68">
        <v>4</v>
      </c>
      <c r="AJ68">
        <v>5</v>
      </c>
      <c r="AK68">
        <v>4</v>
      </c>
      <c r="AL68" s="37">
        <f>LOOKUP(AK68,{1,2,3,4,5},{5,4,3,2,1})</f>
        <v>2</v>
      </c>
      <c r="AM68">
        <v>5</v>
      </c>
      <c r="AN68" s="37">
        <f>LOOKUP(AM68,{1,2,3,4,5},{5,4,3,2,1})</f>
        <v>1</v>
      </c>
      <c r="AO68">
        <v>4</v>
      </c>
      <c r="AP68" s="37">
        <f>LOOKUP(AO68,{1,2,3,4,5},{5,4,3,2,1})</f>
        <v>2</v>
      </c>
      <c r="AQ68">
        <f t="shared" ref="AQ68:AQ88" si="2">SUM(D68,E68,G68,H68,J68,L68,M68,N68,O68,Q68,R68,S68,U68,V68,X68,Z68,AA68,AC68,AE68,AG68,AH68,AI68,AJ68,AL68,AN68,AP68)</f>
        <v>79</v>
      </c>
      <c r="AR68">
        <f t="shared" ref="AR68:AR88" si="3">ROUND((AQ68/26), 2)</f>
        <v>3.04</v>
      </c>
      <c r="AS68" s="1"/>
    </row>
    <row r="69" spans="1:45" x14ac:dyDescent="0.3">
      <c r="A69" s="30">
        <v>72</v>
      </c>
      <c r="B69" s="1"/>
      <c r="C69" s="2">
        <v>1</v>
      </c>
      <c r="D69">
        <v>3</v>
      </c>
      <c r="E69">
        <v>2</v>
      </c>
      <c r="F69">
        <v>5</v>
      </c>
      <c r="G69" s="37">
        <f>LOOKUP(F69,{1,2,3,4,5},{5,4,3,2,1})</f>
        <v>1</v>
      </c>
      <c r="H69">
        <v>2</v>
      </c>
      <c r="I69">
        <v>5</v>
      </c>
      <c r="J69" s="37">
        <f>LOOKUP(I69,{1,2,3,4,5},{5,4,3,2,1})</f>
        <v>1</v>
      </c>
      <c r="K69">
        <v>2</v>
      </c>
      <c r="L69" s="37">
        <f>LOOKUP(K69,{1,2,3,4,5},{5,4,3,2,1})</f>
        <v>4</v>
      </c>
      <c r="M69">
        <v>2</v>
      </c>
      <c r="N69">
        <v>1</v>
      </c>
      <c r="O69">
        <v>1</v>
      </c>
      <c r="P69">
        <v>5</v>
      </c>
      <c r="Q69" s="37">
        <f>LOOKUP(P69,{1,2,3,4,5},{5,4,3,2,1})</f>
        <v>1</v>
      </c>
      <c r="R69">
        <v>3</v>
      </c>
      <c r="S69">
        <v>2</v>
      </c>
      <c r="T69">
        <v>5</v>
      </c>
      <c r="U69" s="37">
        <f>LOOKUP(T69,{1,2,3,4,5},{5,4,3,2,1})</f>
        <v>1</v>
      </c>
      <c r="V69">
        <v>1</v>
      </c>
      <c r="W69">
        <v>5</v>
      </c>
      <c r="X69" s="37">
        <f>LOOKUP(W69,{1,2,3,4,5},{5,4,3,2,1})</f>
        <v>1</v>
      </c>
      <c r="Y69">
        <v>5</v>
      </c>
      <c r="Z69" s="37">
        <f>LOOKUP(Y69,{1,2,3,4,5},{5,4,3,2,1})</f>
        <v>1</v>
      </c>
      <c r="AA69">
        <v>1</v>
      </c>
      <c r="AB69">
        <v>5</v>
      </c>
      <c r="AC69" s="37">
        <f>LOOKUP(AB69,{1,2,3,4,5},{5,4,3,2,1})</f>
        <v>1</v>
      </c>
      <c r="AD69">
        <v>5</v>
      </c>
      <c r="AE69" s="37">
        <f>LOOKUP(AD69,{1,2,3,4,5},{5,4,3,2,1})</f>
        <v>1</v>
      </c>
      <c r="AF69">
        <v>3</v>
      </c>
      <c r="AG69" s="37">
        <f>LOOKUP(AF69,{1,2,3,4,5},{5,4,3,2,1})</f>
        <v>3</v>
      </c>
      <c r="AH69">
        <v>1</v>
      </c>
      <c r="AI69">
        <v>1</v>
      </c>
      <c r="AJ69">
        <v>3</v>
      </c>
      <c r="AK69">
        <v>4</v>
      </c>
      <c r="AL69" s="37">
        <f>LOOKUP(AK69,{1,2,3,4,5},{5,4,3,2,1})</f>
        <v>2</v>
      </c>
      <c r="AM69">
        <v>5</v>
      </c>
      <c r="AN69" s="37">
        <f>LOOKUP(AM69,{1,2,3,4,5},{5,4,3,2,1})</f>
        <v>1</v>
      </c>
      <c r="AO69">
        <v>5</v>
      </c>
      <c r="AP69" s="37">
        <f>LOOKUP(AO69,{1,2,3,4,5},{5,4,3,2,1})</f>
        <v>1</v>
      </c>
      <c r="AQ69">
        <f t="shared" si="2"/>
        <v>42</v>
      </c>
      <c r="AR69">
        <f t="shared" si="3"/>
        <v>1.62</v>
      </c>
      <c r="AS69" s="1"/>
    </row>
    <row r="70" spans="1:45" x14ac:dyDescent="0.3">
      <c r="A70" s="30">
        <v>73</v>
      </c>
      <c r="B70" s="1"/>
      <c r="C70" s="2">
        <v>1</v>
      </c>
      <c r="D70">
        <v>3</v>
      </c>
      <c r="E70">
        <v>3</v>
      </c>
      <c r="F70">
        <v>5</v>
      </c>
      <c r="G70" s="37">
        <f>LOOKUP(F70,{1,2,3,4,5},{5,4,3,2,1})</f>
        <v>1</v>
      </c>
      <c r="H70">
        <v>2</v>
      </c>
      <c r="I70">
        <v>2</v>
      </c>
      <c r="J70" s="37">
        <f>LOOKUP(I70,{1,2,3,4,5},{5,4,3,2,1})</f>
        <v>4</v>
      </c>
      <c r="K70">
        <v>3</v>
      </c>
      <c r="L70" s="37">
        <f>LOOKUP(K70,{1,2,3,4,5},{5,4,3,2,1})</f>
        <v>3</v>
      </c>
      <c r="M70">
        <v>2</v>
      </c>
      <c r="N70">
        <v>2</v>
      </c>
      <c r="O70">
        <v>2</v>
      </c>
      <c r="P70">
        <v>4</v>
      </c>
      <c r="Q70" s="37">
        <f>LOOKUP(P70,{1,2,3,4,5},{5,4,3,2,1})</f>
        <v>2</v>
      </c>
      <c r="R70">
        <v>2</v>
      </c>
      <c r="S70">
        <v>5</v>
      </c>
      <c r="T70">
        <v>4</v>
      </c>
      <c r="U70" s="37">
        <f>LOOKUP(T70,{1,2,3,4,5},{5,4,3,2,1})</f>
        <v>2</v>
      </c>
      <c r="V70">
        <v>3</v>
      </c>
      <c r="W70">
        <v>4</v>
      </c>
      <c r="X70" s="37">
        <f>LOOKUP(W70,{1,2,3,4,5},{5,4,3,2,1})</f>
        <v>2</v>
      </c>
      <c r="Y70">
        <v>4</v>
      </c>
      <c r="Z70" s="37">
        <f>LOOKUP(Y70,{1,2,3,4,5},{5,4,3,2,1})</f>
        <v>2</v>
      </c>
      <c r="AA70">
        <v>2</v>
      </c>
      <c r="AB70">
        <v>4</v>
      </c>
      <c r="AC70" s="37">
        <f>LOOKUP(AB70,{1,2,3,4,5},{5,4,3,2,1})</f>
        <v>2</v>
      </c>
      <c r="AD70">
        <v>4</v>
      </c>
      <c r="AE70" s="37">
        <f>LOOKUP(AD70,{1,2,3,4,5},{5,4,3,2,1})</f>
        <v>2</v>
      </c>
      <c r="AF70">
        <v>4</v>
      </c>
      <c r="AG70" s="37">
        <f>LOOKUP(AF70,{1,2,3,4,5},{5,4,3,2,1})</f>
        <v>2</v>
      </c>
      <c r="AH70">
        <v>2</v>
      </c>
      <c r="AI70">
        <v>4</v>
      </c>
      <c r="AJ70">
        <v>5</v>
      </c>
      <c r="AK70">
        <v>3</v>
      </c>
      <c r="AL70" s="37">
        <f>LOOKUP(AK70,{1,2,3,4,5},{5,4,3,2,1})</f>
        <v>3</v>
      </c>
      <c r="AM70">
        <v>5</v>
      </c>
      <c r="AN70" s="37">
        <f>LOOKUP(AM70,{1,2,3,4,5},{5,4,3,2,1})</f>
        <v>1</v>
      </c>
      <c r="AO70">
        <v>4</v>
      </c>
      <c r="AP70" s="37">
        <f>LOOKUP(AO70,{1,2,3,4,5},{5,4,3,2,1})</f>
        <v>2</v>
      </c>
      <c r="AQ70">
        <f t="shared" si="2"/>
        <v>65</v>
      </c>
      <c r="AR70">
        <f t="shared" si="3"/>
        <v>2.5</v>
      </c>
      <c r="AS70" s="1"/>
    </row>
    <row r="71" spans="1:45" x14ac:dyDescent="0.3">
      <c r="A71" s="30">
        <v>74</v>
      </c>
      <c r="B71" s="1"/>
      <c r="C71" s="2">
        <v>1</v>
      </c>
      <c r="D71">
        <v>4</v>
      </c>
      <c r="E71">
        <v>4</v>
      </c>
      <c r="F71">
        <v>4</v>
      </c>
      <c r="G71" s="37">
        <f>LOOKUP(F71,{1,2,3,4,5},{5,4,3,2,1})</f>
        <v>2</v>
      </c>
      <c r="H71">
        <v>3</v>
      </c>
      <c r="I71">
        <v>2</v>
      </c>
      <c r="J71" s="37">
        <f>LOOKUP(I71,{1,2,3,4,5},{5,4,3,2,1})</f>
        <v>4</v>
      </c>
      <c r="K71">
        <v>2</v>
      </c>
      <c r="L71" s="37">
        <f>LOOKUP(K71,{1,2,3,4,5},{5,4,3,2,1})</f>
        <v>4</v>
      </c>
      <c r="M71">
        <v>2</v>
      </c>
      <c r="N71">
        <v>3</v>
      </c>
      <c r="O71">
        <v>2</v>
      </c>
      <c r="P71">
        <v>4</v>
      </c>
      <c r="Q71" s="37">
        <f>LOOKUP(P71,{1,2,3,4,5},{5,4,3,2,1})</f>
        <v>2</v>
      </c>
      <c r="R71">
        <v>2</v>
      </c>
      <c r="S71">
        <v>4</v>
      </c>
      <c r="T71">
        <v>3</v>
      </c>
      <c r="U71" s="37">
        <f>LOOKUP(T71,{1,2,3,4,5},{5,4,3,2,1})</f>
        <v>3</v>
      </c>
      <c r="V71">
        <v>2</v>
      </c>
      <c r="W71">
        <v>4</v>
      </c>
      <c r="X71" s="37">
        <f>LOOKUP(W71,{1,2,3,4,5},{5,4,3,2,1})</f>
        <v>2</v>
      </c>
      <c r="Y71">
        <v>3</v>
      </c>
      <c r="Z71" s="37">
        <f>LOOKUP(Y71,{1,2,3,4,5},{5,4,3,2,1})</f>
        <v>3</v>
      </c>
      <c r="AA71">
        <v>4</v>
      </c>
      <c r="AB71">
        <v>2</v>
      </c>
      <c r="AC71" s="37">
        <f>LOOKUP(AB71,{1,2,3,4,5},{5,4,3,2,1})</f>
        <v>4</v>
      </c>
      <c r="AD71">
        <v>3</v>
      </c>
      <c r="AE71" s="37">
        <f>LOOKUP(AD71,{1,2,3,4,5},{5,4,3,2,1})</f>
        <v>3</v>
      </c>
      <c r="AF71">
        <v>2</v>
      </c>
      <c r="AG71" s="37">
        <f>LOOKUP(AF71,{1,2,3,4,5},{5,4,3,2,1})</f>
        <v>4</v>
      </c>
      <c r="AH71">
        <v>3</v>
      </c>
      <c r="AI71">
        <v>4</v>
      </c>
      <c r="AJ71">
        <v>5</v>
      </c>
      <c r="AK71">
        <v>2</v>
      </c>
      <c r="AL71" s="37">
        <f>LOOKUP(AK71,{1,2,3,4,5},{5,4,3,2,1})</f>
        <v>4</v>
      </c>
      <c r="AM71">
        <v>4</v>
      </c>
      <c r="AN71" s="37">
        <f>LOOKUP(AM71,{1,2,3,4,5},{5,4,3,2,1})</f>
        <v>2</v>
      </c>
      <c r="AO71">
        <v>3</v>
      </c>
      <c r="AP71" s="37">
        <f>LOOKUP(AO71,{1,2,3,4,5},{5,4,3,2,1})</f>
        <v>3</v>
      </c>
      <c r="AQ71">
        <f t="shared" si="2"/>
        <v>82</v>
      </c>
      <c r="AR71">
        <f t="shared" si="3"/>
        <v>3.15</v>
      </c>
      <c r="AS71" s="1"/>
    </row>
    <row r="72" spans="1:45" x14ac:dyDescent="0.3">
      <c r="A72" s="30">
        <v>75</v>
      </c>
      <c r="B72" s="1"/>
      <c r="C72" s="2">
        <v>1</v>
      </c>
      <c r="D72">
        <v>1</v>
      </c>
      <c r="E72">
        <v>4</v>
      </c>
      <c r="F72">
        <v>5</v>
      </c>
      <c r="G72" s="37">
        <f>LOOKUP(F72,{1,2,3,4,5},{5,4,3,2,1})</f>
        <v>1</v>
      </c>
      <c r="H72">
        <v>3</v>
      </c>
      <c r="I72">
        <v>4</v>
      </c>
      <c r="J72" s="37">
        <f>LOOKUP(I72,{1,2,3,4,5},{5,4,3,2,1})</f>
        <v>2</v>
      </c>
      <c r="K72">
        <v>2</v>
      </c>
      <c r="L72" s="37">
        <f>LOOKUP(K72,{1,2,3,4,5},{5,4,3,2,1})</f>
        <v>4</v>
      </c>
      <c r="M72">
        <v>2</v>
      </c>
      <c r="N72">
        <v>3</v>
      </c>
      <c r="O72">
        <v>1</v>
      </c>
      <c r="P72">
        <v>5</v>
      </c>
      <c r="Q72" s="37">
        <f>LOOKUP(P72,{1,2,3,4,5},{5,4,3,2,1})</f>
        <v>1</v>
      </c>
      <c r="R72">
        <v>3</v>
      </c>
      <c r="S72">
        <v>2</v>
      </c>
      <c r="T72">
        <v>4</v>
      </c>
      <c r="U72" s="37">
        <f>LOOKUP(T72,{1,2,3,4,5},{5,4,3,2,1})</f>
        <v>2</v>
      </c>
      <c r="V72">
        <v>1</v>
      </c>
      <c r="W72">
        <v>5</v>
      </c>
      <c r="X72" s="37">
        <f>LOOKUP(W72,{1,2,3,4,5},{5,4,3,2,1})</f>
        <v>1</v>
      </c>
      <c r="Y72">
        <v>5</v>
      </c>
      <c r="Z72" s="37">
        <f>LOOKUP(Y72,{1,2,3,4,5},{5,4,3,2,1})</f>
        <v>1</v>
      </c>
      <c r="AA72">
        <v>3</v>
      </c>
      <c r="AB72">
        <v>3</v>
      </c>
      <c r="AC72" s="37">
        <f>LOOKUP(AB72,{1,2,3,4,5},{5,4,3,2,1})</f>
        <v>3</v>
      </c>
      <c r="AD72">
        <v>4</v>
      </c>
      <c r="AE72" s="37">
        <f>LOOKUP(AD72,{1,2,3,4,5},{5,4,3,2,1})</f>
        <v>2</v>
      </c>
      <c r="AF72">
        <v>4</v>
      </c>
      <c r="AG72" s="37">
        <f>LOOKUP(AF72,{1,2,3,4,5},{5,4,3,2,1})</f>
        <v>2</v>
      </c>
      <c r="AH72">
        <v>1</v>
      </c>
      <c r="AI72">
        <v>3</v>
      </c>
      <c r="AJ72">
        <v>5</v>
      </c>
      <c r="AK72">
        <v>2</v>
      </c>
      <c r="AL72" s="37">
        <f>LOOKUP(AK72,{1,2,3,4,5},{5,4,3,2,1})</f>
        <v>4</v>
      </c>
      <c r="AM72">
        <v>5</v>
      </c>
      <c r="AN72" s="37">
        <f>LOOKUP(AM72,{1,2,3,4,5},{5,4,3,2,1})</f>
        <v>1</v>
      </c>
      <c r="AO72">
        <v>3</v>
      </c>
      <c r="AP72" s="37">
        <f>LOOKUP(AO72,{1,2,3,4,5},{5,4,3,2,1})</f>
        <v>3</v>
      </c>
      <c r="AQ72">
        <f t="shared" si="2"/>
        <v>59</v>
      </c>
      <c r="AR72">
        <f t="shared" si="3"/>
        <v>2.27</v>
      </c>
      <c r="AS72" s="1"/>
    </row>
    <row r="73" spans="1:45" x14ac:dyDescent="0.3">
      <c r="A73" s="30">
        <v>76</v>
      </c>
      <c r="B73" s="1"/>
      <c r="C73" s="2">
        <v>1</v>
      </c>
      <c r="D73">
        <v>4</v>
      </c>
      <c r="E73">
        <v>3</v>
      </c>
      <c r="F73">
        <v>3</v>
      </c>
      <c r="G73" s="37">
        <f>LOOKUP(F73,{1,2,3,4,5},{5,4,3,2,1})</f>
        <v>3</v>
      </c>
      <c r="H73">
        <v>3</v>
      </c>
      <c r="I73">
        <v>2</v>
      </c>
      <c r="J73" s="37">
        <f>LOOKUP(I73,{1,2,3,4,5},{5,4,3,2,1})</f>
        <v>4</v>
      </c>
      <c r="K73">
        <v>2</v>
      </c>
      <c r="L73" s="37">
        <f>LOOKUP(K73,{1,2,3,4,5},{5,4,3,2,1})</f>
        <v>4</v>
      </c>
      <c r="M73">
        <v>4</v>
      </c>
      <c r="N73">
        <v>2</v>
      </c>
      <c r="O73">
        <v>3</v>
      </c>
      <c r="P73">
        <v>4</v>
      </c>
      <c r="Q73" s="37">
        <f>LOOKUP(P73,{1,2,3,4,5},{5,4,3,2,1})</f>
        <v>2</v>
      </c>
      <c r="R73">
        <v>4</v>
      </c>
      <c r="S73">
        <v>3</v>
      </c>
      <c r="T73">
        <v>3</v>
      </c>
      <c r="U73" s="37">
        <f>LOOKUP(T73,{1,2,3,4,5},{5,4,3,2,1})</f>
        <v>3</v>
      </c>
      <c r="V73">
        <v>2</v>
      </c>
      <c r="W73">
        <v>2</v>
      </c>
      <c r="X73" s="37">
        <f>LOOKUP(W73,{1,2,3,4,5},{5,4,3,2,1})</f>
        <v>4</v>
      </c>
      <c r="Y73">
        <v>3</v>
      </c>
      <c r="Z73" s="37">
        <f>LOOKUP(Y73,{1,2,3,4,5},{5,4,3,2,1})</f>
        <v>3</v>
      </c>
      <c r="AA73">
        <v>1</v>
      </c>
      <c r="AB73">
        <v>3</v>
      </c>
      <c r="AC73" s="37">
        <f>LOOKUP(AB73,{1,2,3,4,5},{5,4,3,2,1})</f>
        <v>3</v>
      </c>
      <c r="AD73">
        <v>3</v>
      </c>
      <c r="AE73" s="37">
        <f>LOOKUP(AD73,{1,2,3,4,5},{5,4,3,2,1})</f>
        <v>3</v>
      </c>
      <c r="AF73">
        <v>2</v>
      </c>
      <c r="AG73" s="37">
        <f>LOOKUP(AF73,{1,2,3,4,5},{5,4,3,2,1})</f>
        <v>4</v>
      </c>
      <c r="AH73">
        <v>2</v>
      </c>
      <c r="AI73">
        <v>3</v>
      </c>
      <c r="AJ73">
        <v>5</v>
      </c>
      <c r="AK73">
        <v>2</v>
      </c>
      <c r="AL73" s="37">
        <f>LOOKUP(AK73,{1,2,3,4,5},{5,4,3,2,1})</f>
        <v>4</v>
      </c>
      <c r="AM73">
        <v>5</v>
      </c>
      <c r="AN73" s="37">
        <f>LOOKUP(AM73,{1,2,3,4,5},{5,4,3,2,1})</f>
        <v>1</v>
      </c>
      <c r="AO73">
        <v>4</v>
      </c>
      <c r="AP73" s="37">
        <f>LOOKUP(AO73,{1,2,3,4,5},{5,4,3,2,1})</f>
        <v>2</v>
      </c>
      <c r="AQ73">
        <f t="shared" si="2"/>
        <v>79</v>
      </c>
      <c r="AR73">
        <f t="shared" si="3"/>
        <v>3.04</v>
      </c>
      <c r="AS73" s="1"/>
    </row>
    <row r="74" spans="1:45" x14ac:dyDescent="0.3">
      <c r="A74" s="30">
        <v>77</v>
      </c>
      <c r="B74" s="1"/>
      <c r="C74" s="2">
        <v>1</v>
      </c>
      <c r="D74">
        <v>4</v>
      </c>
      <c r="E74">
        <v>4</v>
      </c>
      <c r="F74">
        <v>5</v>
      </c>
      <c r="G74" s="37">
        <f>LOOKUP(F74,{1,2,3,4,5},{5,4,3,2,1})</f>
        <v>1</v>
      </c>
      <c r="H74">
        <v>3</v>
      </c>
      <c r="I74">
        <v>2</v>
      </c>
      <c r="J74" s="37">
        <f>LOOKUP(I74,{1,2,3,4,5},{5,4,3,2,1})</f>
        <v>4</v>
      </c>
      <c r="K74">
        <v>2</v>
      </c>
      <c r="L74" s="37">
        <f>LOOKUP(K74,{1,2,3,4,5},{5,4,3,2,1})</f>
        <v>4</v>
      </c>
      <c r="M74">
        <v>4</v>
      </c>
      <c r="N74">
        <v>2</v>
      </c>
      <c r="O74">
        <v>2</v>
      </c>
      <c r="P74">
        <v>4</v>
      </c>
      <c r="Q74" s="37">
        <f>LOOKUP(P74,{1,2,3,4,5},{5,4,3,2,1})</f>
        <v>2</v>
      </c>
      <c r="R74">
        <v>4</v>
      </c>
      <c r="S74">
        <v>2</v>
      </c>
      <c r="T74">
        <v>5</v>
      </c>
      <c r="U74" s="37">
        <f>LOOKUP(T74,{1,2,3,4,5},{5,4,3,2,1})</f>
        <v>1</v>
      </c>
      <c r="V74">
        <v>3</v>
      </c>
      <c r="W74">
        <v>2</v>
      </c>
      <c r="X74" s="37">
        <f>LOOKUP(W74,{1,2,3,4,5},{5,4,3,2,1})</f>
        <v>4</v>
      </c>
      <c r="Y74">
        <v>2</v>
      </c>
      <c r="Z74" s="37">
        <f>LOOKUP(Y74,{1,2,3,4,5},{5,4,3,2,1})</f>
        <v>4</v>
      </c>
      <c r="AA74">
        <v>2</v>
      </c>
      <c r="AB74">
        <v>2</v>
      </c>
      <c r="AC74" s="37">
        <f>LOOKUP(AB74,{1,2,3,4,5},{5,4,3,2,1})</f>
        <v>4</v>
      </c>
      <c r="AD74">
        <v>2</v>
      </c>
      <c r="AE74" s="37">
        <f>LOOKUP(AD74,{1,2,3,4,5},{5,4,3,2,1})</f>
        <v>4</v>
      </c>
      <c r="AF74">
        <v>2</v>
      </c>
      <c r="AG74" s="37">
        <f>LOOKUP(AF74,{1,2,3,4,5},{5,4,3,2,1})</f>
        <v>4</v>
      </c>
      <c r="AH74">
        <v>2</v>
      </c>
      <c r="AI74">
        <v>4</v>
      </c>
      <c r="AJ74">
        <v>5</v>
      </c>
      <c r="AK74">
        <v>4</v>
      </c>
      <c r="AL74" s="37">
        <f>LOOKUP(AK74,{1,2,3,4,5},{5,4,3,2,1})</f>
        <v>2</v>
      </c>
      <c r="AM74">
        <v>5</v>
      </c>
      <c r="AN74" s="37">
        <f>LOOKUP(AM74,{1,2,3,4,5},{5,4,3,2,1})</f>
        <v>1</v>
      </c>
      <c r="AO74">
        <v>3</v>
      </c>
      <c r="AP74" s="37">
        <f>LOOKUP(AO74,{1,2,3,4,5},{5,4,3,2,1})</f>
        <v>3</v>
      </c>
      <c r="AQ74">
        <f t="shared" si="2"/>
        <v>79</v>
      </c>
      <c r="AR74">
        <f t="shared" si="3"/>
        <v>3.04</v>
      </c>
      <c r="AS74" s="1"/>
    </row>
    <row r="75" spans="1:45" x14ac:dyDescent="0.3">
      <c r="A75" s="30">
        <v>78</v>
      </c>
      <c r="B75" s="1"/>
      <c r="C75" s="2">
        <v>1</v>
      </c>
      <c r="D75">
        <v>3</v>
      </c>
      <c r="E75">
        <v>2</v>
      </c>
      <c r="F75">
        <v>4</v>
      </c>
      <c r="G75" s="37">
        <f>LOOKUP(F75,{1,2,3,4,5},{5,4,3,2,1})</f>
        <v>2</v>
      </c>
      <c r="H75">
        <v>2</v>
      </c>
      <c r="I75">
        <v>4</v>
      </c>
      <c r="J75" s="37">
        <f>LOOKUP(I75,{1,2,3,4,5},{5,4,3,2,1})</f>
        <v>2</v>
      </c>
      <c r="K75">
        <v>3</v>
      </c>
      <c r="L75" s="37">
        <f>LOOKUP(K75,{1,2,3,4,5},{5,4,3,2,1})</f>
        <v>3</v>
      </c>
      <c r="M75">
        <v>2</v>
      </c>
      <c r="N75">
        <v>2</v>
      </c>
      <c r="O75">
        <v>2</v>
      </c>
      <c r="P75">
        <v>4</v>
      </c>
      <c r="Q75" s="37">
        <f>LOOKUP(P75,{1,2,3,4,5},{5,4,3,2,1})</f>
        <v>2</v>
      </c>
      <c r="R75">
        <v>4</v>
      </c>
      <c r="S75">
        <v>2</v>
      </c>
      <c r="T75">
        <v>5</v>
      </c>
      <c r="U75" s="37">
        <f>LOOKUP(T75,{1,2,3,4,5},{5,4,3,2,1})</f>
        <v>1</v>
      </c>
      <c r="V75">
        <v>2</v>
      </c>
      <c r="W75">
        <v>5</v>
      </c>
      <c r="X75" s="37">
        <f>LOOKUP(W75,{1,2,3,4,5},{5,4,3,2,1})</f>
        <v>1</v>
      </c>
      <c r="Y75">
        <v>5</v>
      </c>
      <c r="Z75" s="37">
        <f>LOOKUP(Y75,{1,2,3,4,5},{5,4,3,2,1})</f>
        <v>1</v>
      </c>
      <c r="AA75">
        <v>2</v>
      </c>
      <c r="AB75">
        <v>2</v>
      </c>
      <c r="AC75" s="37">
        <f>LOOKUP(AB75,{1,2,3,4,5},{5,4,3,2,1})</f>
        <v>4</v>
      </c>
      <c r="AD75">
        <v>2</v>
      </c>
      <c r="AE75" s="37">
        <f>LOOKUP(AD75,{1,2,3,4,5},{5,4,3,2,1})</f>
        <v>4</v>
      </c>
      <c r="AF75">
        <v>4</v>
      </c>
      <c r="AG75" s="37">
        <f>LOOKUP(AF75,{1,2,3,4,5},{5,4,3,2,1})</f>
        <v>2</v>
      </c>
      <c r="AH75">
        <v>2</v>
      </c>
      <c r="AI75">
        <v>5</v>
      </c>
      <c r="AJ75">
        <v>3</v>
      </c>
      <c r="AK75">
        <v>4</v>
      </c>
      <c r="AL75" s="37">
        <f>LOOKUP(AK75,{1,2,3,4,5},{5,4,3,2,1})</f>
        <v>2</v>
      </c>
      <c r="AM75">
        <v>5</v>
      </c>
      <c r="AN75" s="37">
        <f>LOOKUP(AM75,{1,2,3,4,5},{5,4,3,2,1})</f>
        <v>1</v>
      </c>
      <c r="AO75">
        <v>2</v>
      </c>
      <c r="AP75" s="37">
        <f>LOOKUP(AO75,{1,2,3,4,5},{5,4,3,2,1})</f>
        <v>4</v>
      </c>
      <c r="AQ75">
        <f t="shared" si="2"/>
        <v>62</v>
      </c>
      <c r="AR75">
        <f t="shared" si="3"/>
        <v>2.38</v>
      </c>
      <c r="AS75" s="1"/>
    </row>
    <row r="76" spans="1:45" x14ac:dyDescent="0.3">
      <c r="A76" s="30">
        <v>79</v>
      </c>
      <c r="B76" s="1"/>
      <c r="C76" s="2">
        <v>1</v>
      </c>
      <c r="D76">
        <v>4</v>
      </c>
      <c r="E76">
        <v>3</v>
      </c>
      <c r="F76">
        <v>4</v>
      </c>
      <c r="G76" s="37">
        <f>LOOKUP(F76,{1,2,3,4,5},{5,4,3,2,1})</f>
        <v>2</v>
      </c>
      <c r="H76">
        <v>2</v>
      </c>
      <c r="I76">
        <v>3</v>
      </c>
      <c r="J76" s="37">
        <f>LOOKUP(I76,{1,2,3,4,5},{5,4,3,2,1})</f>
        <v>3</v>
      </c>
      <c r="K76">
        <v>2</v>
      </c>
      <c r="L76" s="37">
        <f>LOOKUP(K76,{1,2,3,4,5},{5,4,3,2,1})</f>
        <v>4</v>
      </c>
      <c r="M76">
        <v>2</v>
      </c>
      <c r="N76">
        <v>2</v>
      </c>
      <c r="O76">
        <v>2</v>
      </c>
      <c r="P76">
        <v>5</v>
      </c>
      <c r="Q76" s="37">
        <f>LOOKUP(P76,{1,2,3,4,5},{5,4,3,2,1})</f>
        <v>1</v>
      </c>
      <c r="R76">
        <v>2</v>
      </c>
      <c r="S76">
        <v>3</v>
      </c>
      <c r="T76">
        <v>5</v>
      </c>
      <c r="U76" s="37">
        <f>LOOKUP(T76,{1,2,3,4,5},{5,4,3,2,1})</f>
        <v>1</v>
      </c>
      <c r="V76">
        <v>2</v>
      </c>
      <c r="W76">
        <v>1</v>
      </c>
      <c r="X76" s="37">
        <f>LOOKUP(W76,{1,2,3,4,5},{5,4,3,2,1})</f>
        <v>5</v>
      </c>
      <c r="Y76">
        <v>5</v>
      </c>
      <c r="Z76" s="37">
        <f>LOOKUP(Y76,{1,2,3,4,5},{5,4,3,2,1})</f>
        <v>1</v>
      </c>
      <c r="AA76">
        <v>2</v>
      </c>
      <c r="AB76">
        <v>5</v>
      </c>
      <c r="AC76" s="37">
        <f>LOOKUP(AB76,{1,2,3,4,5},{5,4,3,2,1})</f>
        <v>1</v>
      </c>
      <c r="AD76">
        <v>2</v>
      </c>
      <c r="AE76" s="37">
        <f>LOOKUP(AD76,{1,2,3,4,5},{5,4,3,2,1})</f>
        <v>4</v>
      </c>
      <c r="AF76">
        <v>2</v>
      </c>
      <c r="AG76" s="37">
        <f>LOOKUP(AF76,{1,2,3,4,5},{5,4,3,2,1})</f>
        <v>4</v>
      </c>
      <c r="AH76">
        <v>1</v>
      </c>
      <c r="AI76">
        <v>4</v>
      </c>
      <c r="AJ76">
        <v>4</v>
      </c>
      <c r="AK76">
        <v>2</v>
      </c>
      <c r="AL76" s="37">
        <f>LOOKUP(AK76,{1,2,3,4,5},{5,4,3,2,1})</f>
        <v>4</v>
      </c>
      <c r="AM76">
        <v>5</v>
      </c>
      <c r="AN76" s="37">
        <f>LOOKUP(AM76,{1,2,3,4,5},{5,4,3,2,1})</f>
        <v>1</v>
      </c>
      <c r="AO76">
        <v>5</v>
      </c>
      <c r="AP76" s="37">
        <f>LOOKUP(AO76,{1,2,3,4,5},{5,4,3,2,1})</f>
        <v>1</v>
      </c>
      <c r="AQ76">
        <f t="shared" si="2"/>
        <v>65</v>
      </c>
      <c r="AR76">
        <f t="shared" si="3"/>
        <v>2.5</v>
      </c>
      <c r="AS76" s="1"/>
    </row>
    <row r="77" spans="1:45" x14ac:dyDescent="0.3">
      <c r="A77" s="30">
        <v>80</v>
      </c>
      <c r="B77" s="1"/>
      <c r="C77" s="2">
        <v>1</v>
      </c>
      <c r="D77">
        <v>5</v>
      </c>
      <c r="E77">
        <v>5</v>
      </c>
      <c r="F77">
        <v>5</v>
      </c>
      <c r="G77" s="37">
        <f>LOOKUP(F77,{1,2,3,4,5},{5,4,3,2,1})</f>
        <v>1</v>
      </c>
      <c r="H77">
        <v>4</v>
      </c>
      <c r="I77">
        <v>4</v>
      </c>
      <c r="J77" s="37">
        <f>LOOKUP(I77,{1,2,3,4,5},{5,4,3,2,1})</f>
        <v>2</v>
      </c>
      <c r="K77">
        <v>4</v>
      </c>
      <c r="L77" s="37">
        <f>LOOKUP(K77,{1,2,3,4,5},{5,4,3,2,1})</f>
        <v>2</v>
      </c>
      <c r="M77">
        <v>4</v>
      </c>
      <c r="N77">
        <v>4</v>
      </c>
      <c r="O77">
        <v>3</v>
      </c>
      <c r="P77">
        <v>4</v>
      </c>
      <c r="Q77" s="37">
        <f>LOOKUP(P77,{1,2,3,4,5},{5,4,3,2,1})</f>
        <v>2</v>
      </c>
      <c r="R77">
        <v>4</v>
      </c>
      <c r="S77">
        <v>5</v>
      </c>
      <c r="T77">
        <v>4</v>
      </c>
      <c r="U77" s="37">
        <f>LOOKUP(T77,{1,2,3,4,5},{5,4,3,2,1})</f>
        <v>2</v>
      </c>
      <c r="V77">
        <v>4</v>
      </c>
      <c r="W77">
        <v>2</v>
      </c>
      <c r="X77" s="37">
        <f>LOOKUP(W77,{1,2,3,4,5},{5,4,3,2,1})</f>
        <v>4</v>
      </c>
      <c r="Y77">
        <v>2</v>
      </c>
      <c r="Z77" s="37">
        <f>LOOKUP(Y77,{1,2,3,4,5},{5,4,3,2,1})</f>
        <v>4</v>
      </c>
      <c r="AA77">
        <v>3</v>
      </c>
      <c r="AB77">
        <v>2</v>
      </c>
      <c r="AC77" s="37">
        <f>LOOKUP(AB77,{1,2,3,4,5},{5,4,3,2,1})</f>
        <v>4</v>
      </c>
      <c r="AD77">
        <v>4</v>
      </c>
      <c r="AE77" s="37">
        <f>LOOKUP(AD77,{1,2,3,4,5},{5,4,3,2,1})</f>
        <v>2</v>
      </c>
      <c r="AF77">
        <v>2</v>
      </c>
      <c r="AG77" s="37">
        <f>LOOKUP(AF77,{1,2,3,4,5},{5,4,3,2,1})</f>
        <v>4</v>
      </c>
      <c r="AH77">
        <v>3</v>
      </c>
      <c r="AI77">
        <v>3</v>
      </c>
      <c r="AJ77">
        <v>4</v>
      </c>
      <c r="AK77">
        <v>4</v>
      </c>
      <c r="AL77" s="37">
        <f>LOOKUP(AK77,{1,2,3,4,5},{5,4,3,2,1})</f>
        <v>2</v>
      </c>
      <c r="AM77">
        <v>5</v>
      </c>
      <c r="AN77" s="37">
        <f>LOOKUP(AM77,{1,2,3,4,5},{5,4,3,2,1})</f>
        <v>1</v>
      </c>
      <c r="AO77">
        <v>5</v>
      </c>
      <c r="AP77" s="37">
        <f>LOOKUP(AO77,{1,2,3,4,5},{5,4,3,2,1})</f>
        <v>1</v>
      </c>
      <c r="AQ77">
        <f t="shared" si="2"/>
        <v>82</v>
      </c>
      <c r="AR77">
        <f t="shared" si="3"/>
        <v>3.15</v>
      </c>
      <c r="AS77" s="1"/>
    </row>
    <row r="78" spans="1:45" x14ac:dyDescent="0.3">
      <c r="A78" s="30">
        <v>81</v>
      </c>
      <c r="B78" s="1"/>
      <c r="C78" s="2">
        <v>1</v>
      </c>
      <c r="D78">
        <v>3</v>
      </c>
      <c r="E78">
        <v>5</v>
      </c>
      <c r="F78">
        <v>1</v>
      </c>
      <c r="G78" s="37">
        <f>LOOKUP(F78,{1,2,3,4,5},{5,4,3,2,1})</f>
        <v>5</v>
      </c>
      <c r="H78">
        <v>2</v>
      </c>
      <c r="I78">
        <v>5</v>
      </c>
      <c r="J78" s="37">
        <f>LOOKUP(I78,{1,2,3,4,5},{5,4,3,2,1})</f>
        <v>1</v>
      </c>
      <c r="K78">
        <v>3</v>
      </c>
      <c r="L78" s="37">
        <f>LOOKUP(K78,{1,2,3,4,5},{5,4,3,2,1})</f>
        <v>3</v>
      </c>
      <c r="M78">
        <v>1</v>
      </c>
      <c r="N78">
        <v>1</v>
      </c>
      <c r="O78">
        <v>1</v>
      </c>
      <c r="P78">
        <v>4</v>
      </c>
      <c r="Q78" s="37">
        <f>LOOKUP(P78,{1,2,3,4,5},{5,4,3,2,1})</f>
        <v>2</v>
      </c>
      <c r="R78">
        <v>3</v>
      </c>
      <c r="S78">
        <v>4</v>
      </c>
      <c r="T78">
        <v>5</v>
      </c>
      <c r="U78" s="37">
        <f>LOOKUP(T78,{1,2,3,4,5},{5,4,3,2,1})</f>
        <v>1</v>
      </c>
      <c r="V78">
        <v>1</v>
      </c>
      <c r="W78">
        <v>5</v>
      </c>
      <c r="X78" s="37">
        <f>LOOKUP(W78,{1,2,3,4,5},{5,4,3,2,1})</f>
        <v>1</v>
      </c>
      <c r="Y78">
        <v>2</v>
      </c>
      <c r="Z78" s="37">
        <f>LOOKUP(Y78,{1,2,3,4,5},{5,4,3,2,1})</f>
        <v>4</v>
      </c>
      <c r="AA78">
        <v>1</v>
      </c>
      <c r="AB78">
        <v>5</v>
      </c>
      <c r="AC78" s="37">
        <f>LOOKUP(AB78,{1,2,3,4,5},{5,4,3,2,1})</f>
        <v>1</v>
      </c>
      <c r="AD78">
        <v>2</v>
      </c>
      <c r="AE78" s="37">
        <f>LOOKUP(AD78,{1,2,3,4,5},{5,4,3,2,1})</f>
        <v>4</v>
      </c>
      <c r="AF78">
        <v>1</v>
      </c>
      <c r="AG78" s="37">
        <f>LOOKUP(AF78,{1,2,3,4,5},{5,4,3,2,1})</f>
        <v>5</v>
      </c>
      <c r="AH78">
        <v>1</v>
      </c>
      <c r="AI78">
        <v>5</v>
      </c>
      <c r="AJ78">
        <v>5</v>
      </c>
      <c r="AK78">
        <v>5</v>
      </c>
      <c r="AL78" s="37">
        <f>LOOKUP(AK78,{1,2,3,4,5},{5,4,3,2,1})</f>
        <v>1</v>
      </c>
      <c r="AM78">
        <v>5</v>
      </c>
      <c r="AN78" s="37">
        <f>LOOKUP(AM78,{1,2,3,4,5},{5,4,3,2,1})</f>
        <v>1</v>
      </c>
      <c r="AO78">
        <v>4</v>
      </c>
      <c r="AP78" s="37">
        <f>LOOKUP(AO78,{1,2,3,4,5},{5,4,3,2,1})</f>
        <v>2</v>
      </c>
      <c r="AQ78">
        <f t="shared" si="2"/>
        <v>64</v>
      </c>
      <c r="AR78">
        <f t="shared" si="3"/>
        <v>2.46</v>
      </c>
      <c r="AS78" s="1"/>
    </row>
    <row r="79" spans="1:45" x14ac:dyDescent="0.3">
      <c r="A79" s="30">
        <v>82</v>
      </c>
      <c r="B79" s="1"/>
      <c r="C79" s="2">
        <v>1</v>
      </c>
      <c r="D79">
        <v>5</v>
      </c>
      <c r="E79">
        <v>4</v>
      </c>
      <c r="F79">
        <v>2</v>
      </c>
      <c r="G79" s="37">
        <f>LOOKUP(F79,{1,2,3,4,5},{5,4,3,2,1})</f>
        <v>4</v>
      </c>
      <c r="H79">
        <v>4</v>
      </c>
      <c r="I79">
        <v>1</v>
      </c>
      <c r="J79" s="37">
        <f>LOOKUP(I79,{1,2,3,4,5},{5,4,3,2,1})</f>
        <v>5</v>
      </c>
      <c r="K79">
        <v>1</v>
      </c>
      <c r="L79" s="37">
        <f>LOOKUP(K79,{1,2,3,4,5},{5,4,3,2,1})</f>
        <v>5</v>
      </c>
      <c r="M79">
        <v>4</v>
      </c>
      <c r="N79">
        <v>3</v>
      </c>
      <c r="O79">
        <v>2</v>
      </c>
      <c r="P79">
        <v>5</v>
      </c>
      <c r="Q79" s="37">
        <f>LOOKUP(P79,{1,2,3,4,5},{5,4,3,2,1})</f>
        <v>1</v>
      </c>
      <c r="R79">
        <v>5</v>
      </c>
      <c r="S79">
        <v>4</v>
      </c>
      <c r="T79">
        <v>2</v>
      </c>
      <c r="U79" s="37">
        <f>LOOKUP(T79,{1,2,3,4,5},{5,4,3,2,1})</f>
        <v>4</v>
      </c>
      <c r="V79">
        <v>1</v>
      </c>
      <c r="W79">
        <v>4</v>
      </c>
      <c r="X79" s="37">
        <f>LOOKUP(W79,{1,2,3,4,5},{5,4,3,2,1})</f>
        <v>2</v>
      </c>
      <c r="Y79">
        <v>2</v>
      </c>
      <c r="Z79" s="37">
        <f>LOOKUP(Y79,{1,2,3,4,5},{5,4,3,2,1})</f>
        <v>4</v>
      </c>
      <c r="AA79">
        <v>2</v>
      </c>
      <c r="AB79">
        <v>2</v>
      </c>
      <c r="AC79" s="37">
        <f>LOOKUP(AB79,{1,2,3,4,5},{5,4,3,2,1})</f>
        <v>4</v>
      </c>
      <c r="AD79">
        <v>3</v>
      </c>
      <c r="AE79" s="37">
        <f>LOOKUP(AD79,{1,2,3,4,5},{5,4,3,2,1})</f>
        <v>3</v>
      </c>
      <c r="AF79">
        <v>2</v>
      </c>
      <c r="AG79" s="37">
        <f>LOOKUP(AF79,{1,2,3,4,5},{5,4,3,2,1})</f>
        <v>4</v>
      </c>
      <c r="AH79">
        <v>4</v>
      </c>
      <c r="AI79">
        <v>4</v>
      </c>
      <c r="AJ79">
        <v>5</v>
      </c>
      <c r="AK79">
        <v>2</v>
      </c>
      <c r="AL79" s="37">
        <f>LOOKUP(AK79,{1,2,3,4,5},{5,4,3,2,1})</f>
        <v>4</v>
      </c>
      <c r="AM79">
        <v>5</v>
      </c>
      <c r="AN79" s="37">
        <f>LOOKUP(AM79,{1,2,3,4,5},{5,4,3,2,1})</f>
        <v>1</v>
      </c>
      <c r="AO79">
        <v>4</v>
      </c>
      <c r="AP79" s="37">
        <f>LOOKUP(AO79,{1,2,3,4,5},{5,4,3,2,1})</f>
        <v>2</v>
      </c>
      <c r="AQ79">
        <f t="shared" si="2"/>
        <v>90</v>
      </c>
      <c r="AR79">
        <f t="shared" si="3"/>
        <v>3.46</v>
      </c>
      <c r="AS79" s="1"/>
    </row>
    <row r="80" spans="1:45" x14ac:dyDescent="0.3">
      <c r="A80" s="30">
        <v>83</v>
      </c>
      <c r="B80" s="1"/>
      <c r="C80" s="2">
        <v>1</v>
      </c>
      <c r="D80">
        <v>4</v>
      </c>
      <c r="E80">
        <v>4</v>
      </c>
      <c r="F80">
        <v>3</v>
      </c>
      <c r="G80" s="37">
        <f>LOOKUP(F80,{1,2,3,4,5},{5,4,3,2,1})</f>
        <v>3</v>
      </c>
      <c r="H80">
        <v>3</v>
      </c>
      <c r="I80">
        <v>2</v>
      </c>
      <c r="J80" s="37">
        <f>LOOKUP(I80,{1,2,3,4,5},{5,4,3,2,1})</f>
        <v>4</v>
      </c>
      <c r="K80">
        <v>2</v>
      </c>
      <c r="L80" s="37">
        <f>LOOKUP(K80,{1,2,3,4,5},{5,4,3,2,1})</f>
        <v>4</v>
      </c>
      <c r="M80">
        <v>2</v>
      </c>
      <c r="N80">
        <v>3</v>
      </c>
      <c r="O80">
        <v>2</v>
      </c>
      <c r="P80">
        <v>4</v>
      </c>
      <c r="Q80" s="37">
        <f>LOOKUP(P80,{1,2,3,4,5},{5,4,3,2,1})</f>
        <v>2</v>
      </c>
      <c r="R80">
        <v>2</v>
      </c>
      <c r="S80">
        <v>4</v>
      </c>
      <c r="T80">
        <v>4</v>
      </c>
      <c r="U80" s="37">
        <f>LOOKUP(T80,{1,2,3,4,5},{5,4,3,2,1})</f>
        <v>2</v>
      </c>
      <c r="V80">
        <v>2</v>
      </c>
      <c r="W80">
        <v>4</v>
      </c>
      <c r="X80" s="37">
        <f>LOOKUP(W80,{1,2,3,4,5},{5,4,3,2,1})</f>
        <v>2</v>
      </c>
      <c r="Y80">
        <v>4</v>
      </c>
      <c r="Z80" s="37">
        <f>LOOKUP(Y80,{1,2,3,4,5},{5,4,3,2,1})</f>
        <v>2</v>
      </c>
      <c r="AA80">
        <v>2</v>
      </c>
      <c r="AB80">
        <v>3</v>
      </c>
      <c r="AC80" s="37">
        <f>LOOKUP(AB80,{1,2,3,4,5},{5,4,3,2,1})</f>
        <v>3</v>
      </c>
      <c r="AD80">
        <v>3</v>
      </c>
      <c r="AE80" s="37">
        <f>LOOKUP(AD80,{1,2,3,4,5},{5,4,3,2,1})</f>
        <v>3</v>
      </c>
      <c r="AF80">
        <v>2</v>
      </c>
      <c r="AG80" s="37">
        <f>LOOKUP(AF80,{1,2,3,4,5},{5,4,3,2,1})</f>
        <v>4</v>
      </c>
      <c r="AH80">
        <v>4</v>
      </c>
      <c r="AI80">
        <v>3</v>
      </c>
      <c r="AJ80">
        <v>4</v>
      </c>
      <c r="AK80">
        <v>3</v>
      </c>
      <c r="AL80" s="37">
        <f>LOOKUP(AK80,{1,2,3,4,5},{5,4,3,2,1})</f>
        <v>3</v>
      </c>
      <c r="AM80">
        <v>4</v>
      </c>
      <c r="AN80" s="37">
        <f>LOOKUP(AM80,{1,2,3,4,5},{5,4,3,2,1})</f>
        <v>2</v>
      </c>
      <c r="AO80">
        <v>3</v>
      </c>
      <c r="AP80" s="37">
        <f>LOOKUP(AO80,{1,2,3,4,5},{5,4,3,2,1})</f>
        <v>3</v>
      </c>
      <c r="AQ80">
        <f t="shared" si="2"/>
        <v>76</v>
      </c>
      <c r="AR80">
        <f t="shared" si="3"/>
        <v>2.92</v>
      </c>
      <c r="AS80" s="1"/>
    </row>
    <row r="81" spans="1:45" x14ac:dyDescent="0.3">
      <c r="A81" s="30">
        <v>84</v>
      </c>
      <c r="B81" s="1"/>
      <c r="C81" s="2">
        <v>1</v>
      </c>
      <c r="D81">
        <v>3</v>
      </c>
      <c r="E81">
        <v>3</v>
      </c>
      <c r="F81">
        <v>3</v>
      </c>
      <c r="G81" s="37">
        <f>LOOKUP(F81,{1,2,3,4,5},{5,4,3,2,1})</f>
        <v>3</v>
      </c>
      <c r="H81">
        <v>3</v>
      </c>
      <c r="I81">
        <v>4</v>
      </c>
      <c r="J81" s="37">
        <f>LOOKUP(I81,{1,2,3,4,5},{5,4,3,2,1})</f>
        <v>2</v>
      </c>
      <c r="K81">
        <v>3</v>
      </c>
      <c r="L81" s="37">
        <f>LOOKUP(K81,{1,2,3,4,5},{5,4,3,2,1})</f>
        <v>3</v>
      </c>
      <c r="M81">
        <v>2</v>
      </c>
      <c r="N81">
        <v>3</v>
      </c>
      <c r="O81">
        <v>3</v>
      </c>
      <c r="P81">
        <v>3</v>
      </c>
      <c r="Q81" s="37">
        <f>LOOKUP(P81,{1,2,3,4,5},{5,4,3,2,1})</f>
        <v>3</v>
      </c>
      <c r="R81">
        <v>3</v>
      </c>
      <c r="S81">
        <v>2</v>
      </c>
      <c r="T81">
        <v>3</v>
      </c>
      <c r="U81" s="37">
        <f>LOOKUP(T81,{1,2,3,4,5},{5,4,3,2,1})</f>
        <v>3</v>
      </c>
      <c r="V81">
        <v>3</v>
      </c>
      <c r="W81">
        <v>4</v>
      </c>
      <c r="X81" s="37">
        <f>LOOKUP(W81,{1,2,3,4,5},{5,4,3,2,1})</f>
        <v>2</v>
      </c>
      <c r="Y81">
        <v>4</v>
      </c>
      <c r="Z81" s="37">
        <f>LOOKUP(Y81,{1,2,3,4,5},{5,4,3,2,1})</f>
        <v>2</v>
      </c>
      <c r="AA81">
        <v>3</v>
      </c>
      <c r="AB81">
        <v>3</v>
      </c>
      <c r="AC81" s="37">
        <f>LOOKUP(AB81,{1,2,3,4,5},{5,4,3,2,1})</f>
        <v>3</v>
      </c>
      <c r="AD81">
        <v>3</v>
      </c>
      <c r="AE81" s="37">
        <f>LOOKUP(AD81,{1,2,3,4,5},{5,4,3,2,1})</f>
        <v>3</v>
      </c>
      <c r="AF81">
        <v>3</v>
      </c>
      <c r="AG81" s="37">
        <f>LOOKUP(AF81,{1,2,3,4,5},{5,4,3,2,1})</f>
        <v>3</v>
      </c>
      <c r="AH81">
        <v>3</v>
      </c>
      <c r="AI81">
        <v>3</v>
      </c>
      <c r="AJ81">
        <v>3</v>
      </c>
      <c r="AK81">
        <v>3</v>
      </c>
      <c r="AL81" s="37">
        <f>LOOKUP(AK81,{1,2,3,4,5},{5,4,3,2,1})</f>
        <v>3</v>
      </c>
      <c r="AM81">
        <v>3</v>
      </c>
      <c r="AN81" s="37">
        <f>LOOKUP(AM81,{1,2,3,4,5},{5,4,3,2,1})</f>
        <v>3</v>
      </c>
      <c r="AO81">
        <v>3</v>
      </c>
      <c r="AP81" s="37">
        <f>LOOKUP(AO81,{1,2,3,4,5},{5,4,3,2,1})</f>
        <v>3</v>
      </c>
      <c r="AQ81">
        <f t="shared" si="2"/>
        <v>73</v>
      </c>
      <c r="AR81">
        <f t="shared" si="3"/>
        <v>2.81</v>
      </c>
      <c r="AS81" s="1"/>
    </row>
    <row r="82" spans="1:45" x14ac:dyDescent="0.3">
      <c r="A82" s="30">
        <v>85</v>
      </c>
      <c r="B82" s="1"/>
      <c r="C82" s="2">
        <v>1</v>
      </c>
      <c r="D82">
        <v>3</v>
      </c>
      <c r="E82">
        <v>3</v>
      </c>
      <c r="F82">
        <v>3</v>
      </c>
      <c r="G82" s="37">
        <f>LOOKUP(F82,{1,2,3,4,5},{5,4,3,2,1})</f>
        <v>3</v>
      </c>
      <c r="H82">
        <v>2</v>
      </c>
      <c r="I82">
        <v>2</v>
      </c>
      <c r="J82" s="37">
        <f>LOOKUP(I82,{1,2,3,4,5},{5,4,3,2,1})</f>
        <v>4</v>
      </c>
      <c r="K82">
        <v>2</v>
      </c>
      <c r="L82" s="37">
        <f>LOOKUP(K82,{1,2,3,4,5},{5,4,3,2,1})</f>
        <v>4</v>
      </c>
      <c r="M82">
        <v>2</v>
      </c>
      <c r="N82">
        <v>1</v>
      </c>
      <c r="O82">
        <v>1</v>
      </c>
      <c r="P82">
        <v>4</v>
      </c>
      <c r="Q82" s="37">
        <f>LOOKUP(P82,{1,2,3,4,5},{5,4,3,2,1})</f>
        <v>2</v>
      </c>
      <c r="R82">
        <v>3</v>
      </c>
      <c r="S82">
        <v>3</v>
      </c>
      <c r="T82">
        <v>3</v>
      </c>
      <c r="U82" s="37">
        <f>LOOKUP(T82,{1,2,3,4,5},{5,4,3,2,1})</f>
        <v>3</v>
      </c>
      <c r="V82">
        <v>3</v>
      </c>
      <c r="W82">
        <v>2</v>
      </c>
      <c r="X82" s="37">
        <f>LOOKUP(W82,{1,2,3,4,5},{5,4,3,2,1})</f>
        <v>4</v>
      </c>
      <c r="Y82">
        <v>2</v>
      </c>
      <c r="Z82" s="37">
        <f>LOOKUP(Y82,{1,2,3,4,5},{5,4,3,2,1})</f>
        <v>4</v>
      </c>
      <c r="AA82">
        <v>3</v>
      </c>
      <c r="AB82">
        <v>3</v>
      </c>
      <c r="AC82" s="37">
        <f>LOOKUP(AB82,{1,2,3,4,5},{5,4,3,2,1})</f>
        <v>3</v>
      </c>
      <c r="AD82">
        <v>3</v>
      </c>
      <c r="AE82" s="37">
        <f>LOOKUP(AD82,{1,2,3,4,5},{5,4,3,2,1})</f>
        <v>3</v>
      </c>
      <c r="AF82">
        <v>3</v>
      </c>
      <c r="AG82" s="37">
        <f>LOOKUP(AF82,{1,2,3,4,5},{5,4,3,2,1})</f>
        <v>3</v>
      </c>
      <c r="AH82">
        <v>3</v>
      </c>
      <c r="AI82">
        <v>4</v>
      </c>
      <c r="AJ82">
        <v>5</v>
      </c>
      <c r="AK82">
        <v>3</v>
      </c>
      <c r="AL82" s="37">
        <f>LOOKUP(AK82,{1,2,3,4,5},{5,4,3,2,1})</f>
        <v>3</v>
      </c>
      <c r="AM82">
        <v>5</v>
      </c>
      <c r="AN82" s="37">
        <f>LOOKUP(AM82,{1,2,3,4,5},{5,4,3,2,1})</f>
        <v>1</v>
      </c>
      <c r="AO82">
        <v>4</v>
      </c>
      <c r="AP82" s="37">
        <f>LOOKUP(AO82,{1,2,3,4,5},{5,4,3,2,1})</f>
        <v>2</v>
      </c>
      <c r="AQ82">
        <f t="shared" si="2"/>
        <v>75</v>
      </c>
      <c r="AR82">
        <f t="shared" si="3"/>
        <v>2.88</v>
      </c>
      <c r="AS82" s="1"/>
    </row>
    <row r="83" spans="1:45" x14ac:dyDescent="0.3">
      <c r="A83" s="30">
        <v>86</v>
      </c>
      <c r="B83" s="1"/>
      <c r="C83" s="2">
        <v>1</v>
      </c>
      <c r="D83">
        <v>4</v>
      </c>
      <c r="E83">
        <v>3</v>
      </c>
      <c r="F83">
        <v>3</v>
      </c>
      <c r="G83" s="37">
        <f>LOOKUP(F83,{1,2,3,4,5},{5,4,3,2,1})</f>
        <v>3</v>
      </c>
      <c r="H83">
        <v>3</v>
      </c>
      <c r="I83">
        <v>3</v>
      </c>
      <c r="J83" s="37">
        <f>LOOKUP(I83,{1,2,3,4,5},{5,4,3,2,1})</f>
        <v>3</v>
      </c>
      <c r="K83">
        <v>3</v>
      </c>
      <c r="L83" s="37">
        <f>LOOKUP(K83,{1,2,3,4,5},{5,4,3,2,1})</f>
        <v>3</v>
      </c>
      <c r="M83">
        <v>4</v>
      </c>
      <c r="N83">
        <v>2</v>
      </c>
      <c r="O83">
        <v>4</v>
      </c>
      <c r="P83">
        <v>3</v>
      </c>
      <c r="Q83" s="37">
        <f>LOOKUP(P83,{1,2,3,4,5},{5,4,3,2,1})</f>
        <v>3</v>
      </c>
      <c r="R83">
        <v>5</v>
      </c>
      <c r="S83">
        <v>5</v>
      </c>
      <c r="T83">
        <v>3</v>
      </c>
      <c r="U83" s="37">
        <f>LOOKUP(T83,{1,2,3,4,5},{5,4,3,2,1})</f>
        <v>3</v>
      </c>
      <c r="V83">
        <v>3</v>
      </c>
      <c r="W83">
        <v>3</v>
      </c>
      <c r="X83" s="37">
        <f>LOOKUP(W83,{1,2,3,4,5},{5,4,3,2,1})</f>
        <v>3</v>
      </c>
      <c r="Y83">
        <v>3</v>
      </c>
      <c r="Z83" s="37">
        <f>LOOKUP(Y83,{1,2,3,4,5},{5,4,3,2,1})</f>
        <v>3</v>
      </c>
      <c r="AA83">
        <v>3</v>
      </c>
      <c r="AB83">
        <v>4</v>
      </c>
      <c r="AC83" s="37">
        <f>LOOKUP(AB83,{1,2,3,4,5},{5,4,3,2,1})</f>
        <v>2</v>
      </c>
      <c r="AD83">
        <v>3</v>
      </c>
      <c r="AE83" s="37">
        <f>LOOKUP(AD83,{1,2,3,4,5},{5,4,3,2,1})</f>
        <v>3</v>
      </c>
      <c r="AF83">
        <v>2</v>
      </c>
      <c r="AG83" s="37">
        <f>LOOKUP(AF83,{1,2,3,4,5},{5,4,3,2,1})</f>
        <v>4</v>
      </c>
      <c r="AH83">
        <v>5</v>
      </c>
      <c r="AI83">
        <v>4</v>
      </c>
      <c r="AJ83">
        <v>4</v>
      </c>
      <c r="AK83">
        <v>3</v>
      </c>
      <c r="AL83" s="37">
        <f>LOOKUP(AK83,{1,2,3,4,5},{5,4,3,2,1})</f>
        <v>3</v>
      </c>
      <c r="AM83">
        <v>4</v>
      </c>
      <c r="AN83" s="37">
        <f>LOOKUP(AM83,{1,2,3,4,5},{5,4,3,2,1})</f>
        <v>2</v>
      </c>
      <c r="AO83">
        <v>4</v>
      </c>
      <c r="AP83" s="37">
        <f>LOOKUP(AO83,{1,2,3,4,5},{5,4,3,2,1})</f>
        <v>2</v>
      </c>
      <c r="AQ83">
        <f t="shared" si="2"/>
        <v>86</v>
      </c>
      <c r="AR83">
        <f t="shared" si="3"/>
        <v>3.31</v>
      </c>
      <c r="AS83" s="1"/>
    </row>
    <row r="84" spans="1:45" x14ac:dyDescent="0.3">
      <c r="A84" s="30">
        <v>87</v>
      </c>
      <c r="B84" s="1"/>
      <c r="C84" s="2">
        <v>1</v>
      </c>
      <c r="D84">
        <v>4</v>
      </c>
      <c r="E84">
        <v>4</v>
      </c>
      <c r="F84">
        <v>3</v>
      </c>
      <c r="G84" s="37">
        <f>LOOKUP(F84,{1,2,3,4,5},{5,4,3,2,1})</f>
        <v>3</v>
      </c>
      <c r="H84">
        <v>3</v>
      </c>
      <c r="I84">
        <v>2</v>
      </c>
      <c r="J84" s="37">
        <f>LOOKUP(I84,{1,2,3,4,5},{5,4,3,2,1})</f>
        <v>4</v>
      </c>
      <c r="K84">
        <v>2</v>
      </c>
      <c r="L84" s="37">
        <f>LOOKUP(K84,{1,2,3,4,5},{5,4,3,2,1})</f>
        <v>4</v>
      </c>
      <c r="M84">
        <v>3</v>
      </c>
      <c r="N84">
        <v>2</v>
      </c>
      <c r="O84">
        <v>2</v>
      </c>
      <c r="P84">
        <v>4</v>
      </c>
      <c r="Q84" s="37">
        <f>LOOKUP(P84,{1,2,3,4,5},{5,4,3,2,1})</f>
        <v>2</v>
      </c>
      <c r="R84">
        <v>3</v>
      </c>
      <c r="S84">
        <v>4</v>
      </c>
      <c r="T84">
        <v>4</v>
      </c>
      <c r="U84" s="37">
        <f>LOOKUP(T84,{1,2,3,4,5},{5,4,3,2,1})</f>
        <v>2</v>
      </c>
      <c r="V84">
        <v>2</v>
      </c>
      <c r="W84">
        <v>4</v>
      </c>
      <c r="X84" s="37">
        <f>LOOKUP(W84,{1,2,3,4,5},{5,4,3,2,1})</f>
        <v>2</v>
      </c>
      <c r="Y84">
        <v>4</v>
      </c>
      <c r="Z84" s="37">
        <f>LOOKUP(Y84,{1,2,3,4,5},{5,4,3,2,1})</f>
        <v>2</v>
      </c>
      <c r="AA84">
        <v>3</v>
      </c>
      <c r="AB84">
        <v>2</v>
      </c>
      <c r="AC84" s="37">
        <f>LOOKUP(AB84,{1,2,3,4,5},{5,4,3,2,1})</f>
        <v>4</v>
      </c>
      <c r="AD84">
        <v>3</v>
      </c>
      <c r="AE84" s="37">
        <f>LOOKUP(AD84,{1,2,3,4,5},{5,4,3,2,1})</f>
        <v>3</v>
      </c>
      <c r="AF84">
        <v>2</v>
      </c>
      <c r="AG84" s="37">
        <f>LOOKUP(AF84,{1,2,3,4,5},{5,4,3,2,1})</f>
        <v>4</v>
      </c>
      <c r="AH84">
        <v>3</v>
      </c>
      <c r="AI84">
        <v>3</v>
      </c>
      <c r="AJ84">
        <v>4</v>
      </c>
      <c r="AK84">
        <v>4</v>
      </c>
      <c r="AL84" s="37">
        <f>LOOKUP(AK84,{1,2,3,4,5},{5,4,3,2,1})</f>
        <v>2</v>
      </c>
      <c r="AM84">
        <v>4</v>
      </c>
      <c r="AN84" s="37">
        <f>LOOKUP(AM84,{1,2,3,4,5},{5,4,3,2,1})</f>
        <v>2</v>
      </c>
      <c r="AO84">
        <v>4</v>
      </c>
      <c r="AP84" s="37">
        <f>LOOKUP(AO84,{1,2,3,4,5},{5,4,3,2,1})</f>
        <v>2</v>
      </c>
      <c r="AQ84">
        <f t="shared" si="2"/>
        <v>76</v>
      </c>
      <c r="AR84">
        <f t="shared" si="3"/>
        <v>2.92</v>
      </c>
      <c r="AS84" s="1"/>
    </row>
    <row r="85" spans="1:45" x14ac:dyDescent="0.3">
      <c r="A85" s="30">
        <v>88</v>
      </c>
      <c r="B85" s="1"/>
      <c r="C85" s="2">
        <v>1</v>
      </c>
      <c r="D85">
        <v>4</v>
      </c>
      <c r="E85">
        <v>3</v>
      </c>
      <c r="F85">
        <v>3</v>
      </c>
      <c r="G85" s="37">
        <f>LOOKUP(F85,{1,2,3,4,5},{5,4,3,2,1})</f>
        <v>3</v>
      </c>
      <c r="H85">
        <v>2</v>
      </c>
      <c r="I85">
        <v>2</v>
      </c>
      <c r="J85" s="37">
        <f>LOOKUP(I85,{1,2,3,4,5},{5,4,3,2,1})</f>
        <v>4</v>
      </c>
      <c r="K85">
        <v>2</v>
      </c>
      <c r="L85" s="37">
        <f>LOOKUP(K85,{1,2,3,4,5},{5,4,3,2,1})</f>
        <v>4</v>
      </c>
      <c r="M85">
        <v>4</v>
      </c>
      <c r="N85">
        <v>2</v>
      </c>
      <c r="O85">
        <v>2</v>
      </c>
      <c r="P85">
        <v>2</v>
      </c>
      <c r="Q85" s="37">
        <f>LOOKUP(P85,{1,2,3,4,5},{5,4,3,2,1})</f>
        <v>4</v>
      </c>
      <c r="R85">
        <v>2</v>
      </c>
      <c r="S85">
        <v>4</v>
      </c>
      <c r="T85">
        <v>2</v>
      </c>
      <c r="U85" s="37">
        <f>LOOKUP(T85,{1,2,3,4,5},{5,4,3,2,1})</f>
        <v>4</v>
      </c>
      <c r="V85">
        <v>2</v>
      </c>
      <c r="W85">
        <v>4</v>
      </c>
      <c r="X85" s="37">
        <f>LOOKUP(W85,{1,2,3,4,5},{5,4,3,2,1})</f>
        <v>2</v>
      </c>
      <c r="Y85">
        <v>4</v>
      </c>
      <c r="Z85" s="37">
        <f>LOOKUP(Y85,{1,2,3,4,5},{5,4,3,2,1})</f>
        <v>2</v>
      </c>
      <c r="AA85">
        <v>3</v>
      </c>
      <c r="AB85">
        <v>2</v>
      </c>
      <c r="AC85" s="37">
        <f>LOOKUP(AB85,{1,2,3,4,5},{5,4,3,2,1})</f>
        <v>4</v>
      </c>
      <c r="AD85">
        <v>2</v>
      </c>
      <c r="AE85" s="37">
        <f>LOOKUP(AD85,{1,2,3,4,5},{5,4,3,2,1})</f>
        <v>4</v>
      </c>
      <c r="AF85">
        <v>2</v>
      </c>
      <c r="AG85" s="37">
        <f>LOOKUP(AF85,{1,2,3,4,5},{5,4,3,2,1})</f>
        <v>4</v>
      </c>
      <c r="AH85">
        <v>3</v>
      </c>
      <c r="AI85">
        <v>4</v>
      </c>
      <c r="AJ85">
        <v>4</v>
      </c>
      <c r="AK85">
        <v>2</v>
      </c>
      <c r="AL85" s="37">
        <f>LOOKUP(AK85,{1,2,3,4,5},{5,4,3,2,1})</f>
        <v>4</v>
      </c>
      <c r="AM85">
        <v>4</v>
      </c>
      <c r="AN85" s="37">
        <f>LOOKUP(AM85,{1,2,3,4,5},{5,4,3,2,1})</f>
        <v>2</v>
      </c>
      <c r="AO85">
        <v>2</v>
      </c>
      <c r="AP85" s="37">
        <f>LOOKUP(AO85,{1,2,3,4,5},{5,4,3,2,1})</f>
        <v>4</v>
      </c>
      <c r="AQ85">
        <f t="shared" si="2"/>
        <v>84</v>
      </c>
      <c r="AR85">
        <f t="shared" si="3"/>
        <v>3.23</v>
      </c>
      <c r="AS85" s="1"/>
    </row>
    <row r="86" spans="1:45" x14ac:dyDescent="0.3">
      <c r="A86" s="30">
        <v>89</v>
      </c>
      <c r="B86" s="1"/>
      <c r="C86" s="2">
        <v>1</v>
      </c>
      <c r="D86">
        <v>4</v>
      </c>
      <c r="E86">
        <v>4</v>
      </c>
      <c r="F86">
        <v>3</v>
      </c>
      <c r="G86" s="37">
        <f>LOOKUP(F86,{1,2,3,4,5},{5,4,3,2,1})</f>
        <v>3</v>
      </c>
      <c r="H86">
        <v>2</v>
      </c>
      <c r="I86">
        <v>3</v>
      </c>
      <c r="J86" s="37">
        <f>LOOKUP(I86,{1,2,3,4,5},{5,4,3,2,1})</f>
        <v>3</v>
      </c>
      <c r="K86">
        <v>3</v>
      </c>
      <c r="L86" s="37">
        <f>LOOKUP(K86,{1,2,3,4,5},{5,4,3,2,1})</f>
        <v>3</v>
      </c>
      <c r="M86">
        <v>3</v>
      </c>
      <c r="N86">
        <v>2</v>
      </c>
      <c r="O86">
        <v>2</v>
      </c>
      <c r="P86">
        <v>4</v>
      </c>
      <c r="Q86" s="37">
        <f>LOOKUP(P86,{1,2,3,4,5},{5,4,3,2,1})</f>
        <v>2</v>
      </c>
      <c r="R86">
        <v>4</v>
      </c>
      <c r="S86">
        <v>4</v>
      </c>
      <c r="T86">
        <v>4</v>
      </c>
      <c r="U86" s="37">
        <f>LOOKUP(T86,{1,2,3,4,5},{5,4,3,2,1})</f>
        <v>2</v>
      </c>
      <c r="V86">
        <v>3</v>
      </c>
      <c r="W86">
        <v>4</v>
      </c>
      <c r="X86" s="37">
        <f>LOOKUP(W86,{1,2,3,4,5},{5,4,3,2,1})</f>
        <v>2</v>
      </c>
      <c r="Y86">
        <v>3</v>
      </c>
      <c r="Z86" s="37">
        <f>LOOKUP(Y86,{1,2,3,4,5},{5,4,3,2,1})</f>
        <v>3</v>
      </c>
      <c r="AA86">
        <v>3</v>
      </c>
      <c r="AB86">
        <v>3</v>
      </c>
      <c r="AC86" s="37">
        <f>LOOKUP(AB86,{1,2,3,4,5},{5,4,3,2,1})</f>
        <v>3</v>
      </c>
      <c r="AD86">
        <v>4</v>
      </c>
      <c r="AE86" s="37">
        <f>LOOKUP(AD86,{1,2,3,4,5},{5,4,3,2,1})</f>
        <v>2</v>
      </c>
      <c r="AF86">
        <v>3</v>
      </c>
      <c r="AG86" s="37">
        <f>LOOKUP(AF86,{1,2,3,4,5},{5,4,3,2,1})</f>
        <v>3</v>
      </c>
      <c r="AH86">
        <v>2</v>
      </c>
      <c r="AI86">
        <v>3</v>
      </c>
      <c r="AJ86">
        <v>4</v>
      </c>
      <c r="AK86">
        <v>2</v>
      </c>
      <c r="AL86" s="37">
        <f>LOOKUP(AK86,{1,2,3,4,5},{5,4,3,2,1})</f>
        <v>4</v>
      </c>
      <c r="AM86">
        <v>4</v>
      </c>
      <c r="AN86" s="37">
        <f>LOOKUP(AM86,{1,2,3,4,5},{5,4,3,2,1})</f>
        <v>2</v>
      </c>
      <c r="AO86">
        <v>4</v>
      </c>
      <c r="AP86" s="37">
        <f>LOOKUP(AO86,{1,2,3,4,5},{5,4,3,2,1})</f>
        <v>2</v>
      </c>
      <c r="AQ86">
        <f t="shared" si="2"/>
        <v>74</v>
      </c>
      <c r="AR86">
        <f t="shared" si="3"/>
        <v>2.85</v>
      </c>
      <c r="AS86" s="1"/>
    </row>
    <row r="87" spans="1:45" x14ac:dyDescent="0.3">
      <c r="A87" s="30">
        <v>90</v>
      </c>
      <c r="B87" s="1"/>
      <c r="C87" s="2">
        <v>1</v>
      </c>
      <c r="D87">
        <v>3</v>
      </c>
      <c r="E87">
        <v>3</v>
      </c>
      <c r="F87">
        <v>4</v>
      </c>
      <c r="G87" s="37">
        <f>LOOKUP(F87,{1,2,3,4,5},{5,4,3,2,1})</f>
        <v>2</v>
      </c>
      <c r="H87">
        <v>4</v>
      </c>
      <c r="I87">
        <v>3</v>
      </c>
      <c r="J87" s="37">
        <f>LOOKUP(I87,{1,2,3,4,5},{5,4,3,2,1})</f>
        <v>3</v>
      </c>
      <c r="K87">
        <v>3</v>
      </c>
      <c r="L87" s="37">
        <f>LOOKUP(K87,{1,2,3,4,5},{5,4,3,2,1})</f>
        <v>3</v>
      </c>
      <c r="M87">
        <v>2</v>
      </c>
      <c r="N87">
        <v>2</v>
      </c>
      <c r="O87">
        <v>2</v>
      </c>
      <c r="P87">
        <v>4</v>
      </c>
      <c r="Q87" s="37">
        <f>LOOKUP(P87,{1,2,3,4,5},{5,4,3,2,1})</f>
        <v>2</v>
      </c>
      <c r="R87">
        <v>3</v>
      </c>
      <c r="S87">
        <v>3</v>
      </c>
      <c r="T87">
        <v>4</v>
      </c>
      <c r="U87" s="37">
        <f>LOOKUP(T87,{1,2,3,4,5},{5,4,3,2,1})</f>
        <v>2</v>
      </c>
      <c r="V87">
        <v>3</v>
      </c>
      <c r="W87">
        <v>4</v>
      </c>
      <c r="X87" s="37">
        <f>LOOKUP(W87,{1,2,3,4,5},{5,4,3,2,1})</f>
        <v>2</v>
      </c>
      <c r="Y87">
        <v>3</v>
      </c>
      <c r="Z87" s="37">
        <f>LOOKUP(Y87,{1,2,3,4,5},{5,4,3,2,1})</f>
        <v>3</v>
      </c>
      <c r="AA87">
        <v>3</v>
      </c>
      <c r="AB87">
        <v>3</v>
      </c>
      <c r="AC87" s="37">
        <f>LOOKUP(AB87,{1,2,3,4,5},{5,4,3,2,1})</f>
        <v>3</v>
      </c>
      <c r="AD87">
        <v>2</v>
      </c>
      <c r="AE87" s="37">
        <f>LOOKUP(AD87,{1,2,3,4,5},{5,4,3,2,1})</f>
        <v>4</v>
      </c>
      <c r="AF87">
        <v>1</v>
      </c>
      <c r="AG87" s="37">
        <f>LOOKUP(AF87,{1,2,3,4,5},{5,4,3,2,1})</f>
        <v>5</v>
      </c>
      <c r="AH87">
        <v>2</v>
      </c>
      <c r="AI87">
        <v>2</v>
      </c>
      <c r="AJ87">
        <v>2</v>
      </c>
      <c r="AK87">
        <v>2</v>
      </c>
      <c r="AL87" s="37">
        <f>LOOKUP(AK87,{1,2,3,4,5},{5,4,3,2,1})</f>
        <v>4</v>
      </c>
      <c r="AM87">
        <v>3</v>
      </c>
      <c r="AN87" s="37">
        <f>LOOKUP(AM87,{1,2,3,4,5},{5,4,3,2,1})</f>
        <v>3</v>
      </c>
      <c r="AO87">
        <v>3</v>
      </c>
      <c r="AP87" s="37">
        <f>LOOKUP(AO87,{1,2,3,4,5},{5,4,3,2,1})</f>
        <v>3</v>
      </c>
      <c r="AQ87">
        <f t="shared" si="2"/>
        <v>73</v>
      </c>
      <c r="AR87">
        <f t="shared" si="3"/>
        <v>2.81</v>
      </c>
      <c r="AS87" s="1"/>
    </row>
    <row r="88" spans="1:45" x14ac:dyDescent="0.3">
      <c r="A88" s="30">
        <v>91</v>
      </c>
      <c r="B88" s="1"/>
      <c r="C88" s="2">
        <v>1</v>
      </c>
      <c r="D88">
        <v>4</v>
      </c>
      <c r="E88">
        <v>3</v>
      </c>
      <c r="F88">
        <v>3</v>
      </c>
      <c r="G88" s="37">
        <f>LOOKUP(F88,{1,2,3,4,5},{5,4,3,2,1})</f>
        <v>3</v>
      </c>
      <c r="H88">
        <v>3</v>
      </c>
      <c r="I88">
        <v>2</v>
      </c>
      <c r="J88" s="37">
        <f>LOOKUP(I88,{1,2,3,4,5},{5,4,3,2,1})</f>
        <v>4</v>
      </c>
      <c r="K88">
        <v>2</v>
      </c>
      <c r="L88" s="37">
        <f>LOOKUP(K88,{1,2,3,4,5},{5,4,3,2,1})</f>
        <v>4</v>
      </c>
      <c r="M88">
        <v>4</v>
      </c>
      <c r="N88">
        <v>4</v>
      </c>
      <c r="O88">
        <v>2</v>
      </c>
      <c r="P88">
        <v>4</v>
      </c>
      <c r="Q88" s="37">
        <f>LOOKUP(P88,{1,2,3,4,5},{5,4,3,2,1})</f>
        <v>2</v>
      </c>
      <c r="R88">
        <v>2</v>
      </c>
      <c r="S88">
        <v>4</v>
      </c>
      <c r="T88">
        <v>4</v>
      </c>
      <c r="U88" s="37">
        <f>LOOKUP(T88,{1,2,3,4,5},{5,4,3,2,1})</f>
        <v>2</v>
      </c>
      <c r="V88">
        <v>2</v>
      </c>
      <c r="W88">
        <v>5</v>
      </c>
      <c r="X88" s="37">
        <f>LOOKUP(W88,{1,2,3,4,5},{5,4,3,2,1})</f>
        <v>1</v>
      </c>
      <c r="Y88">
        <v>4</v>
      </c>
      <c r="Z88" s="37">
        <f>LOOKUP(Y88,{1,2,3,4,5},{5,4,3,2,1})</f>
        <v>2</v>
      </c>
      <c r="AA88">
        <v>3</v>
      </c>
      <c r="AB88">
        <v>4</v>
      </c>
      <c r="AC88" s="37">
        <f>LOOKUP(AB88,{1,2,3,4,5},{5,4,3,2,1})</f>
        <v>2</v>
      </c>
      <c r="AD88">
        <v>4</v>
      </c>
      <c r="AE88" s="37">
        <f>LOOKUP(AD88,{1,2,3,4,5},{5,4,3,2,1})</f>
        <v>2</v>
      </c>
      <c r="AF88">
        <v>2</v>
      </c>
      <c r="AG88" s="37">
        <f>LOOKUP(AF88,{1,2,3,4,5},{5,4,3,2,1})</f>
        <v>4</v>
      </c>
      <c r="AH88">
        <v>2</v>
      </c>
      <c r="AI88">
        <v>4</v>
      </c>
      <c r="AJ88">
        <v>4</v>
      </c>
      <c r="AK88">
        <v>1</v>
      </c>
      <c r="AL88" s="37">
        <f>LOOKUP(AK88,{1,2,3,4,5},{5,4,3,2,1})</f>
        <v>5</v>
      </c>
      <c r="AM88">
        <v>5</v>
      </c>
      <c r="AN88" s="37">
        <f>LOOKUP(AM88,{1,2,3,4,5},{5,4,3,2,1})</f>
        <v>1</v>
      </c>
      <c r="AO88">
        <v>4</v>
      </c>
      <c r="AP88" s="37">
        <f>LOOKUP(AO88,{1,2,3,4,5},{5,4,3,2,1})</f>
        <v>2</v>
      </c>
      <c r="AQ88">
        <f t="shared" si="2"/>
        <v>75</v>
      </c>
      <c r="AR88">
        <f t="shared" si="3"/>
        <v>2.88</v>
      </c>
      <c r="AS88" s="1"/>
    </row>
    <row r="89" spans="1:45" x14ac:dyDescent="0.3">
      <c r="A89" s="30">
        <v>93</v>
      </c>
      <c r="B89" s="1"/>
      <c r="C89" s="31" t="s">
        <v>668</v>
      </c>
      <c r="D89" s="31" t="s">
        <v>668</v>
      </c>
      <c r="E89" s="31" t="s">
        <v>668</v>
      </c>
      <c r="F89" s="31" t="s">
        <v>668</v>
      </c>
      <c r="G89" s="31" t="s">
        <v>668</v>
      </c>
      <c r="H89" s="31" t="s">
        <v>668</v>
      </c>
      <c r="I89" s="31" t="s">
        <v>668</v>
      </c>
      <c r="J89" s="31" t="s">
        <v>668</v>
      </c>
      <c r="K89" s="31" t="s">
        <v>668</v>
      </c>
      <c r="L89" s="31" t="s">
        <v>668</v>
      </c>
      <c r="M89" s="31" t="s">
        <v>668</v>
      </c>
      <c r="N89" s="31" t="s">
        <v>668</v>
      </c>
      <c r="O89" s="31" t="s">
        <v>668</v>
      </c>
      <c r="P89" s="31" t="s">
        <v>668</v>
      </c>
      <c r="Q89" s="31" t="s">
        <v>668</v>
      </c>
      <c r="R89" s="31" t="s">
        <v>668</v>
      </c>
      <c r="S89" s="31" t="s">
        <v>668</v>
      </c>
      <c r="T89" s="31" t="s">
        <v>668</v>
      </c>
      <c r="U89" s="31" t="s">
        <v>668</v>
      </c>
      <c r="V89" s="31" t="s">
        <v>668</v>
      </c>
      <c r="W89" s="31" t="s">
        <v>668</v>
      </c>
      <c r="X89" s="31" t="s">
        <v>668</v>
      </c>
      <c r="Y89" s="31" t="s">
        <v>668</v>
      </c>
      <c r="Z89" s="31" t="s">
        <v>668</v>
      </c>
      <c r="AA89" s="31" t="s">
        <v>668</v>
      </c>
      <c r="AB89" s="31" t="s">
        <v>668</v>
      </c>
      <c r="AC89" s="31" t="s">
        <v>668</v>
      </c>
      <c r="AD89" s="31" t="s">
        <v>668</v>
      </c>
      <c r="AE89" s="31" t="s">
        <v>668</v>
      </c>
      <c r="AF89" s="31" t="s">
        <v>668</v>
      </c>
      <c r="AG89" s="31" t="s">
        <v>668</v>
      </c>
      <c r="AH89" s="31" t="s">
        <v>668</v>
      </c>
      <c r="AI89" s="31" t="s">
        <v>668</v>
      </c>
      <c r="AJ89" s="31" t="s">
        <v>668</v>
      </c>
      <c r="AK89" s="31" t="s">
        <v>668</v>
      </c>
      <c r="AL89" s="31" t="s">
        <v>668</v>
      </c>
      <c r="AM89" s="31" t="s">
        <v>668</v>
      </c>
      <c r="AN89" s="31" t="s">
        <v>668</v>
      </c>
      <c r="AO89" s="31" t="s">
        <v>668</v>
      </c>
      <c r="AP89" s="31" t="s">
        <v>668</v>
      </c>
      <c r="AQ89" s="31" t="s">
        <v>668</v>
      </c>
      <c r="AR89" s="31" t="s">
        <v>668</v>
      </c>
      <c r="AS89" s="1"/>
    </row>
    <row r="90" spans="1:45" x14ac:dyDescent="0.3">
      <c r="A90" s="30">
        <v>94</v>
      </c>
      <c r="B90" s="1"/>
      <c r="C90" s="2">
        <v>1</v>
      </c>
      <c r="D90">
        <v>5</v>
      </c>
      <c r="E90">
        <v>5</v>
      </c>
      <c r="F90">
        <v>2</v>
      </c>
      <c r="G90" s="37">
        <f>LOOKUP(F90,{1,2,3,4,5},{5,4,3,2,1})</f>
        <v>4</v>
      </c>
      <c r="H90">
        <v>3</v>
      </c>
      <c r="I90">
        <v>2</v>
      </c>
      <c r="J90" s="37">
        <f>LOOKUP(I90,{1,2,3,4,5},{5,4,3,2,1})</f>
        <v>4</v>
      </c>
      <c r="K90">
        <v>2</v>
      </c>
      <c r="L90" s="37">
        <f>LOOKUP(K90,{1,2,3,4,5},{5,4,3,2,1})</f>
        <v>4</v>
      </c>
      <c r="M90">
        <v>4</v>
      </c>
      <c r="N90">
        <v>3</v>
      </c>
      <c r="O90">
        <v>4</v>
      </c>
      <c r="P90">
        <v>3</v>
      </c>
      <c r="Q90" s="37">
        <f>LOOKUP(P90,{1,2,3,4,5},{5,4,3,2,1})</f>
        <v>3</v>
      </c>
      <c r="R90">
        <v>4</v>
      </c>
      <c r="S90">
        <v>4</v>
      </c>
      <c r="T90">
        <v>2</v>
      </c>
      <c r="U90" s="37">
        <f>LOOKUP(T90,{1,2,3,4,5},{5,4,3,2,1})</f>
        <v>4</v>
      </c>
      <c r="V90">
        <v>3</v>
      </c>
      <c r="W90">
        <v>3</v>
      </c>
      <c r="X90" s="37">
        <f>LOOKUP(W90,{1,2,3,4,5},{5,4,3,2,1})</f>
        <v>3</v>
      </c>
      <c r="Y90">
        <v>3</v>
      </c>
      <c r="Z90" s="37">
        <f>LOOKUP(Y90,{1,2,3,4,5},{5,4,3,2,1})</f>
        <v>3</v>
      </c>
      <c r="AA90">
        <v>4</v>
      </c>
      <c r="AB90">
        <v>3</v>
      </c>
      <c r="AC90" s="37">
        <f>LOOKUP(AB90,{1,2,3,4,5},{5,4,3,2,1})</f>
        <v>3</v>
      </c>
      <c r="AD90">
        <v>2</v>
      </c>
      <c r="AE90" s="37">
        <f>LOOKUP(AD90,{1,2,3,4,5},{5,4,3,2,1})</f>
        <v>4</v>
      </c>
      <c r="AF90">
        <v>2</v>
      </c>
      <c r="AG90" s="37">
        <f>LOOKUP(AF90,{1,2,3,4,5},{5,4,3,2,1})</f>
        <v>4</v>
      </c>
      <c r="AH90">
        <v>4</v>
      </c>
      <c r="AI90">
        <v>4</v>
      </c>
      <c r="AJ90">
        <v>4</v>
      </c>
      <c r="AK90">
        <v>3</v>
      </c>
      <c r="AL90" s="37">
        <f>LOOKUP(AK90,{1,2,3,4,5},{5,4,3,2,1})</f>
        <v>3</v>
      </c>
      <c r="AM90">
        <v>4</v>
      </c>
      <c r="AN90" s="37">
        <f>LOOKUP(AM90,{1,2,3,4,5},{5,4,3,2,1})</f>
        <v>2</v>
      </c>
      <c r="AO90">
        <v>2</v>
      </c>
      <c r="AP90" s="37">
        <f>LOOKUP(AO90,{1,2,3,4,5},{5,4,3,2,1})</f>
        <v>4</v>
      </c>
      <c r="AQ90">
        <f t="shared" ref="AQ90:AQ153" si="4">SUM(D90,E90,G90,H90,J90,L90,M90,N90,O90,Q90,R90,S90,U90,V90,X90,Z90,AA90,AC90,AE90,AG90,AH90,AI90,AJ90,AL90,AN90,AP90)</f>
        <v>96</v>
      </c>
      <c r="AR90">
        <f t="shared" ref="AR90:AR153" si="5">ROUND((AQ90/26), 2)</f>
        <v>3.69</v>
      </c>
      <c r="AS90" s="1"/>
    </row>
    <row r="91" spans="1:45" x14ac:dyDescent="0.3">
      <c r="A91" s="30">
        <v>96</v>
      </c>
      <c r="B91" s="1"/>
      <c r="C91" s="2">
        <v>1</v>
      </c>
      <c r="D91">
        <v>4</v>
      </c>
      <c r="E91">
        <v>2</v>
      </c>
      <c r="F91">
        <v>4</v>
      </c>
      <c r="G91" s="37">
        <f>LOOKUP(F91,{1,2,3,4,5},{5,4,3,2,1})</f>
        <v>2</v>
      </c>
      <c r="H91">
        <v>2</v>
      </c>
      <c r="I91">
        <v>4</v>
      </c>
      <c r="J91" s="37">
        <f>LOOKUP(I91,{1,2,3,4,5},{5,4,3,2,1})</f>
        <v>2</v>
      </c>
      <c r="K91">
        <v>4</v>
      </c>
      <c r="L91" s="37">
        <f>LOOKUP(K91,{1,2,3,4,5},{5,4,3,2,1})</f>
        <v>2</v>
      </c>
      <c r="M91">
        <v>3</v>
      </c>
      <c r="N91">
        <v>2</v>
      </c>
      <c r="O91">
        <v>2</v>
      </c>
      <c r="P91">
        <v>3</v>
      </c>
      <c r="Q91" s="37">
        <f>LOOKUP(P91,{1,2,3,4,5},{5,4,3,2,1})</f>
        <v>3</v>
      </c>
      <c r="R91">
        <v>2</v>
      </c>
      <c r="S91">
        <v>3</v>
      </c>
      <c r="T91">
        <v>4</v>
      </c>
      <c r="U91" s="37">
        <f>LOOKUP(T91,{1,2,3,4,5},{5,4,3,2,1})</f>
        <v>2</v>
      </c>
      <c r="V91">
        <v>2</v>
      </c>
      <c r="W91">
        <v>4</v>
      </c>
      <c r="X91" s="37">
        <f>LOOKUP(W91,{1,2,3,4,5},{5,4,3,2,1})</f>
        <v>2</v>
      </c>
      <c r="Y91">
        <v>4</v>
      </c>
      <c r="Z91" s="37">
        <f>LOOKUP(Y91,{1,2,3,4,5},{5,4,3,2,1})</f>
        <v>2</v>
      </c>
      <c r="AA91">
        <v>2</v>
      </c>
      <c r="AB91">
        <v>3</v>
      </c>
      <c r="AC91" s="37">
        <f>LOOKUP(AB91,{1,2,3,4,5},{5,4,3,2,1})</f>
        <v>3</v>
      </c>
      <c r="AD91">
        <v>3</v>
      </c>
      <c r="AE91" s="37">
        <f>LOOKUP(AD91,{1,2,3,4,5},{5,4,3,2,1})</f>
        <v>3</v>
      </c>
      <c r="AF91">
        <v>4</v>
      </c>
      <c r="AG91" s="37">
        <f>LOOKUP(AF91,{1,2,3,4,5},{5,4,3,2,1})</f>
        <v>2</v>
      </c>
      <c r="AH91">
        <v>2</v>
      </c>
      <c r="AI91">
        <v>3</v>
      </c>
      <c r="AJ91">
        <v>4</v>
      </c>
      <c r="AK91">
        <v>3</v>
      </c>
      <c r="AL91" s="37">
        <f>LOOKUP(AK91,{1,2,3,4,5},{5,4,3,2,1})</f>
        <v>3</v>
      </c>
      <c r="AM91">
        <v>4</v>
      </c>
      <c r="AN91" s="37">
        <f>LOOKUP(AM91,{1,2,3,4,5},{5,4,3,2,1})</f>
        <v>2</v>
      </c>
      <c r="AO91">
        <v>4</v>
      </c>
      <c r="AP91" s="37">
        <f>LOOKUP(AO91,{1,2,3,4,5},{5,4,3,2,1})</f>
        <v>2</v>
      </c>
      <c r="AQ91">
        <f t="shared" si="4"/>
        <v>63</v>
      </c>
      <c r="AR91">
        <f t="shared" si="5"/>
        <v>2.42</v>
      </c>
      <c r="AS91" s="1"/>
    </row>
    <row r="92" spans="1:45" x14ac:dyDescent="0.3">
      <c r="A92" s="30">
        <v>98</v>
      </c>
      <c r="B92" s="1"/>
      <c r="C92" s="2">
        <v>1</v>
      </c>
      <c r="D92">
        <v>4</v>
      </c>
      <c r="E92">
        <v>3</v>
      </c>
      <c r="F92">
        <v>5</v>
      </c>
      <c r="G92" s="37">
        <f>LOOKUP(F92,{1,2,3,4,5},{5,4,3,2,1})</f>
        <v>1</v>
      </c>
      <c r="H92">
        <v>3</v>
      </c>
      <c r="I92">
        <v>2</v>
      </c>
      <c r="J92" s="37">
        <f>LOOKUP(I92,{1,2,3,4,5},{5,4,3,2,1})</f>
        <v>4</v>
      </c>
      <c r="K92">
        <v>3</v>
      </c>
      <c r="L92" s="37">
        <f>LOOKUP(K92,{1,2,3,4,5},{5,4,3,2,1})</f>
        <v>3</v>
      </c>
      <c r="M92">
        <v>2</v>
      </c>
      <c r="N92">
        <v>3</v>
      </c>
      <c r="O92">
        <v>2</v>
      </c>
      <c r="P92">
        <v>4</v>
      </c>
      <c r="Q92" s="37">
        <f>LOOKUP(P92,{1,2,3,4,5},{5,4,3,2,1})</f>
        <v>2</v>
      </c>
      <c r="R92">
        <v>3</v>
      </c>
      <c r="S92">
        <v>3</v>
      </c>
      <c r="T92">
        <v>4</v>
      </c>
      <c r="U92" s="37">
        <f>LOOKUP(T92,{1,2,3,4,5},{5,4,3,2,1})</f>
        <v>2</v>
      </c>
      <c r="V92">
        <v>2</v>
      </c>
      <c r="W92">
        <v>4</v>
      </c>
      <c r="X92" s="37">
        <f>LOOKUP(W92,{1,2,3,4,5},{5,4,3,2,1})</f>
        <v>2</v>
      </c>
      <c r="Y92">
        <v>4</v>
      </c>
      <c r="Z92" s="37">
        <f>LOOKUP(Y92,{1,2,3,4,5},{5,4,3,2,1})</f>
        <v>2</v>
      </c>
      <c r="AA92">
        <v>2</v>
      </c>
      <c r="AB92">
        <v>3</v>
      </c>
      <c r="AC92" s="37">
        <f>LOOKUP(AB92,{1,2,3,4,5},{5,4,3,2,1})</f>
        <v>3</v>
      </c>
      <c r="AD92">
        <v>3</v>
      </c>
      <c r="AE92" s="37">
        <f>LOOKUP(AD92,{1,2,3,4,5},{5,4,3,2,1})</f>
        <v>3</v>
      </c>
      <c r="AF92">
        <v>2</v>
      </c>
      <c r="AG92" s="37">
        <f>LOOKUP(AF92,{1,2,3,4,5},{5,4,3,2,1})</f>
        <v>4</v>
      </c>
      <c r="AH92">
        <v>2</v>
      </c>
      <c r="AI92">
        <v>4</v>
      </c>
      <c r="AJ92">
        <v>4</v>
      </c>
      <c r="AK92">
        <v>3</v>
      </c>
      <c r="AL92" s="37">
        <f>LOOKUP(AK92,{1,2,3,4,5},{5,4,3,2,1})</f>
        <v>3</v>
      </c>
      <c r="AM92">
        <v>5</v>
      </c>
      <c r="AN92" s="37">
        <f>LOOKUP(AM92,{1,2,3,4,5},{5,4,3,2,1})</f>
        <v>1</v>
      </c>
      <c r="AO92">
        <v>4</v>
      </c>
      <c r="AP92" s="37">
        <f>LOOKUP(AO92,{1,2,3,4,5},{5,4,3,2,1})</f>
        <v>2</v>
      </c>
      <c r="AQ92">
        <f t="shared" si="4"/>
        <v>69</v>
      </c>
      <c r="AR92">
        <f t="shared" si="5"/>
        <v>2.65</v>
      </c>
      <c r="AS92" s="1"/>
    </row>
    <row r="93" spans="1:45" x14ac:dyDescent="0.3">
      <c r="A93" s="30">
        <v>99</v>
      </c>
      <c r="B93" s="1"/>
      <c r="C93" s="2">
        <v>1</v>
      </c>
      <c r="D93">
        <v>4</v>
      </c>
      <c r="E93">
        <v>3</v>
      </c>
      <c r="F93">
        <v>5</v>
      </c>
      <c r="G93" s="37">
        <f>LOOKUP(F93,{1,2,3,4,5},{5,4,3,2,1})</f>
        <v>1</v>
      </c>
      <c r="H93">
        <v>3</v>
      </c>
      <c r="I93">
        <v>2</v>
      </c>
      <c r="J93" s="37">
        <f>LOOKUP(I93,{1,2,3,4,5},{5,4,3,2,1})</f>
        <v>4</v>
      </c>
      <c r="K93">
        <v>3</v>
      </c>
      <c r="L93" s="37">
        <f>LOOKUP(K93,{1,2,3,4,5},{5,4,3,2,1})</f>
        <v>3</v>
      </c>
      <c r="M93">
        <v>2</v>
      </c>
      <c r="N93">
        <v>3</v>
      </c>
      <c r="O93">
        <v>2</v>
      </c>
      <c r="P93">
        <v>4</v>
      </c>
      <c r="Q93" s="37">
        <f>LOOKUP(P93,{1,2,3,4,5},{5,4,3,2,1})</f>
        <v>2</v>
      </c>
      <c r="R93">
        <v>3</v>
      </c>
      <c r="S93">
        <v>3</v>
      </c>
      <c r="T93">
        <v>4</v>
      </c>
      <c r="U93" s="37">
        <f>LOOKUP(T93,{1,2,3,4,5},{5,4,3,2,1})</f>
        <v>2</v>
      </c>
      <c r="V93">
        <v>2</v>
      </c>
      <c r="W93">
        <v>4</v>
      </c>
      <c r="X93" s="37">
        <f>LOOKUP(W93,{1,2,3,4,5},{5,4,3,2,1})</f>
        <v>2</v>
      </c>
      <c r="Y93">
        <v>4</v>
      </c>
      <c r="Z93" s="37">
        <f>LOOKUP(Y93,{1,2,3,4,5},{5,4,3,2,1})</f>
        <v>2</v>
      </c>
      <c r="AA93">
        <v>2</v>
      </c>
      <c r="AB93">
        <v>3</v>
      </c>
      <c r="AC93" s="37">
        <f>LOOKUP(AB93,{1,2,3,4,5},{5,4,3,2,1})</f>
        <v>3</v>
      </c>
      <c r="AD93">
        <v>3</v>
      </c>
      <c r="AE93" s="37">
        <f>LOOKUP(AD93,{1,2,3,4,5},{5,4,3,2,1})</f>
        <v>3</v>
      </c>
      <c r="AF93">
        <v>2</v>
      </c>
      <c r="AG93" s="37">
        <f>LOOKUP(AF93,{1,2,3,4,5},{5,4,3,2,1})</f>
        <v>4</v>
      </c>
      <c r="AH93">
        <v>2</v>
      </c>
      <c r="AI93">
        <v>4</v>
      </c>
      <c r="AJ93">
        <v>4</v>
      </c>
      <c r="AK93">
        <v>3</v>
      </c>
      <c r="AL93" s="37">
        <f>LOOKUP(AK93,{1,2,3,4,5},{5,4,3,2,1})</f>
        <v>3</v>
      </c>
      <c r="AM93">
        <v>5</v>
      </c>
      <c r="AN93" s="37">
        <f>LOOKUP(AM93,{1,2,3,4,5},{5,4,3,2,1})</f>
        <v>1</v>
      </c>
      <c r="AO93">
        <v>4</v>
      </c>
      <c r="AP93" s="37">
        <f>LOOKUP(AO93,{1,2,3,4,5},{5,4,3,2,1})</f>
        <v>2</v>
      </c>
      <c r="AQ93">
        <f t="shared" si="4"/>
        <v>69</v>
      </c>
      <c r="AR93">
        <f t="shared" si="5"/>
        <v>2.65</v>
      </c>
      <c r="AS93" s="1"/>
    </row>
    <row r="94" spans="1:45" x14ac:dyDescent="0.3">
      <c r="A94" s="30">
        <v>100</v>
      </c>
      <c r="B94" s="1"/>
      <c r="C94" s="2">
        <v>1</v>
      </c>
      <c r="D94">
        <v>3</v>
      </c>
      <c r="E94">
        <v>4</v>
      </c>
      <c r="F94">
        <v>5</v>
      </c>
      <c r="G94" s="37">
        <f>LOOKUP(F94,{1,2,3,4,5},{5,4,3,2,1})</f>
        <v>1</v>
      </c>
      <c r="H94">
        <v>4</v>
      </c>
      <c r="I94">
        <v>2</v>
      </c>
      <c r="J94" s="37">
        <f>LOOKUP(I94,{1,2,3,4,5},{5,4,3,2,1})</f>
        <v>4</v>
      </c>
      <c r="K94">
        <v>1</v>
      </c>
      <c r="L94" s="37">
        <f>LOOKUP(K94,{1,2,3,4,5},{5,4,3,2,1})</f>
        <v>5</v>
      </c>
      <c r="M94">
        <v>1</v>
      </c>
      <c r="N94">
        <v>4</v>
      </c>
      <c r="O94">
        <v>3</v>
      </c>
      <c r="P94">
        <v>2</v>
      </c>
      <c r="Q94" s="37">
        <f>LOOKUP(P94,{1,2,3,4,5},{5,4,3,2,1})</f>
        <v>4</v>
      </c>
      <c r="R94">
        <v>2</v>
      </c>
      <c r="S94">
        <v>3</v>
      </c>
      <c r="T94">
        <v>4</v>
      </c>
      <c r="U94" s="37">
        <f>LOOKUP(T94,{1,2,3,4,5},{5,4,3,2,1})</f>
        <v>2</v>
      </c>
      <c r="V94">
        <v>1</v>
      </c>
      <c r="W94">
        <v>2</v>
      </c>
      <c r="X94" s="37">
        <f>LOOKUP(W94,{1,2,3,4,5},{5,4,3,2,1})</f>
        <v>4</v>
      </c>
      <c r="Y94">
        <v>2</v>
      </c>
      <c r="Z94" s="37">
        <f>LOOKUP(Y94,{1,2,3,4,5},{5,4,3,2,1})</f>
        <v>4</v>
      </c>
      <c r="AA94">
        <v>5</v>
      </c>
      <c r="AB94">
        <v>2</v>
      </c>
      <c r="AC94" s="37">
        <f>LOOKUP(AB94,{1,2,3,4,5},{5,4,3,2,1})</f>
        <v>4</v>
      </c>
      <c r="AD94">
        <v>5</v>
      </c>
      <c r="AE94" s="37">
        <f>LOOKUP(AD94,{1,2,3,4,5},{5,4,3,2,1})</f>
        <v>1</v>
      </c>
      <c r="AF94">
        <v>5</v>
      </c>
      <c r="AG94" s="37">
        <f>LOOKUP(AF94,{1,2,3,4,5},{5,4,3,2,1})</f>
        <v>1</v>
      </c>
      <c r="AH94">
        <v>1</v>
      </c>
      <c r="AI94">
        <v>4</v>
      </c>
      <c r="AJ94">
        <v>5</v>
      </c>
      <c r="AK94">
        <v>1</v>
      </c>
      <c r="AL94" s="37">
        <f>LOOKUP(AK94,{1,2,3,4,5},{5,4,3,2,1})</f>
        <v>5</v>
      </c>
      <c r="AM94">
        <v>5</v>
      </c>
      <c r="AN94" s="37">
        <f>LOOKUP(AM94,{1,2,3,4,5},{5,4,3,2,1})</f>
        <v>1</v>
      </c>
      <c r="AO94">
        <v>5</v>
      </c>
      <c r="AP94" s="37">
        <f>LOOKUP(AO94,{1,2,3,4,5},{5,4,3,2,1})</f>
        <v>1</v>
      </c>
      <c r="AQ94">
        <f t="shared" si="4"/>
        <v>77</v>
      </c>
      <c r="AR94">
        <f t="shared" si="5"/>
        <v>2.96</v>
      </c>
      <c r="AS94" s="1"/>
    </row>
    <row r="95" spans="1:45" x14ac:dyDescent="0.3">
      <c r="A95" s="30">
        <v>101</v>
      </c>
      <c r="B95" s="1"/>
      <c r="C95" s="2">
        <v>1</v>
      </c>
      <c r="D95">
        <v>4</v>
      </c>
      <c r="E95">
        <v>4</v>
      </c>
      <c r="F95">
        <v>4</v>
      </c>
      <c r="G95" s="37">
        <f>LOOKUP(F95,{1,2,3,4,5},{5,4,3,2,1})</f>
        <v>2</v>
      </c>
      <c r="H95">
        <v>3</v>
      </c>
      <c r="I95">
        <v>3</v>
      </c>
      <c r="J95" s="37">
        <f>LOOKUP(I95,{1,2,3,4,5},{5,4,3,2,1})</f>
        <v>3</v>
      </c>
      <c r="K95">
        <v>3</v>
      </c>
      <c r="L95" s="37">
        <f>LOOKUP(K95,{1,2,3,4,5},{5,4,3,2,1})</f>
        <v>3</v>
      </c>
      <c r="M95">
        <v>3</v>
      </c>
      <c r="N95">
        <v>3</v>
      </c>
      <c r="O95">
        <v>2</v>
      </c>
      <c r="P95">
        <v>2</v>
      </c>
      <c r="Q95" s="37">
        <f>LOOKUP(P95,{1,2,3,4,5},{5,4,3,2,1})</f>
        <v>4</v>
      </c>
      <c r="R95">
        <v>1</v>
      </c>
      <c r="S95">
        <v>3</v>
      </c>
      <c r="T95">
        <v>2</v>
      </c>
      <c r="U95" s="37">
        <f>LOOKUP(T95,{1,2,3,4,5},{5,4,3,2,1})</f>
        <v>4</v>
      </c>
      <c r="V95">
        <v>2</v>
      </c>
      <c r="W95">
        <v>2</v>
      </c>
      <c r="X95" s="37">
        <f>LOOKUP(W95,{1,2,3,4,5},{5,4,3,2,1})</f>
        <v>4</v>
      </c>
      <c r="Y95">
        <v>2</v>
      </c>
      <c r="Z95" s="37">
        <f>LOOKUP(Y95,{1,2,3,4,5},{5,4,3,2,1})</f>
        <v>4</v>
      </c>
      <c r="AA95">
        <v>1</v>
      </c>
      <c r="AB95">
        <v>3</v>
      </c>
      <c r="AC95" s="37">
        <f>LOOKUP(AB95,{1,2,3,4,5},{5,4,3,2,1})</f>
        <v>3</v>
      </c>
      <c r="AD95">
        <v>4</v>
      </c>
      <c r="AE95" s="37">
        <f>LOOKUP(AD95,{1,2,3,4,5},{5,4,3,2,1})</f>
        <v>2</v>
      </c>
      <c r="AF95">
        <v>3</v>
      </c>
      <c r="AG95" s="37">
        <f>LOOKUP(AF95,{1,2,3,4,5},{5,4,3,2,1})</f>
        <v>3</v>
      </c>
      <c r="AH95">
        <v>3</v>
      </c>
      <c r="AI95">
        <v>4</v>
      </c>
      <c r="AJ95">
        <v>4</v>
      </c>
      <c r="AK95">
        <v>2</v>
      </c>
      <c r="AL95" s="37">
        <f>LOOKUP(AK95,{1,2,3,4,5},{5,4,3,2,1})</f>
        <v>4</v>
      </c>
      <c r="AM95">
        <v>5</v>
      </c>
      <c r="AN95" s="37">
        <f>LOOKUP(AM95,{1,2,3,4,5},{5,4,3,2,1})</f>
        <v>1</v>
      </c>
      <c r="AO95">
        <v>3</v>
      </c>
      <c r="AP95" s="37">
        <f>LOOKUP(AO95,{1,2,3,4,5},{5,4,3,2,1})</f>
        <v>3</v>
      </c>
      <c r="AQ95">
        <f t="shared" si="4"/>
        <v>77</v>
      </c>
      <c r="AR95">
        <f t="shared" si="5"/>
        <v>2.96</v>
      </c>
      <c r="AS95" s="1"/>
    </row>
    <row r="96" spans="1:45" x14ac:dyDescent="0.3">
      <c r="A96" s="30">
        <v>102</v>
      </c>
      <c r="B96" s="1"/>
      <c r="C96" s="2">
        <v>1</v>
      </c>
      <c r="D96">
        <v>4</v>
      </c>
      <c r="E96">
        <v>4</v>
      </c>
      <c r="F96">
        <v>2</v>
      </c>
      <c r="G96" s="37">
        <f>LOOKUP(F96,{1,2,3,4,5},{5,4,3,2,1})</f>
        <v>4</v>
      </c>
      <c r="H96">
        <v>3</v>
      </c>
      <c r="I96">
        <v>2</v>
      </c>
      <c r="J96" s="37">
        <f>LOOKUP(I96,{1,2,3,4,5},{5,4,3,2,1})</f>
        <v>4</v>
      </c>
      <c r="K96">
        <v>2</v>
      </c>
      <c r="L96" s="37">
        <f>LOOKUP(K96,{1,2,3,4,5},{5,4,3,2,1})</f>
        <v>4</v>
      </c>
      <c r="M96">
        <v>2</v>
      </c>
      <c r="N96">
        <v>3</v>
      </c>
      <c r="O96">
        <v>2</v>
      </c>
      <c r="P96">
        <v>4</v>
      </c>
      <c r="Q96" s="37">
        <f>LOOKUP(P96,{1,2,3,4,5},{5,4,3,2,1})</f>
        <v>2</v>
      </c>
      <c r="R96">
        <v>3</v>
      </c>
      <c r="S96">
        <v>3</v>
      </c>
      <c r="T96">
        <v>2</v>
      </c>
      <c r="U96" s="37">
        <f>LOOKUP(T96,{1,2,3,4,5},{5,4,3,2,1})</f>
        <v>4</v>
      </c>
      <c r="V96">
        <v>2</v>
      </c>
      <c r="W96">
        <v>4</v>
      </c>
      <c r="X96" s="37">
        <f>LOOKUP(W96,{1,2,3,4,5},{5,4,3,2,1})</f>
        <v>2</v>
      </c>
      <c r="Y96">
        <v>2</v>
      </c>
      <c r="Z96" s="37">
        <f>LOOKUP(Y96,{1,2,3,4,5},{5,4,3,2,1})</f>
        <v>4</v>
      </c>
      <c r="AA96">
        <v>3</v>
      </c>
      <c r="AB96">
        <v>4</v>
      </c>
      <c r="AC96" s="37">
        <f>LOOKUP(AB96,{1,2,3,4,5},{5,4,3,2,1})</f>
        <v>2</v>
      </c>
      <c r="AD96">
        <v>4</v>
      </c>
      <c r="AE96" s="37">
        <f>LOOKUP(AD96,{1,2,3,4,5},{5,4,3,2,1})</f>
        <v>2</v>
      </c>
      <c r="AF96">
        <v>2</v>
      </c>
      <c r="AG96" s="37">
        <f>LOOKUP(AF96,{1,2,3,4,5},{5,4,3,2,1})</f>
        <v>4</v>
      </c>
      <c r="AH96">
        <v>3</v>
      </c>
      <c r="AI96">
        <v>3</v>
      </c>
      <c r="AJ96">
        <v>4</v>
      </c>
      <c r="AK96">
        <v>3</v>
      </c>
      <c r="AL96" s="37">
        <f>LOOKUP(AK96,{1,2,3,4,5},{5,4,3,2,1})</f>
        <v>3</v>
      </c>
      <c r="AM96">
        <v>5</v>
      </c>
      <c r="AN96" s="37">
        <f>LOOKUP(AM96,{1,2,3,4,5},{5,4,3,2,1})</f>
        <v>1</v>
      </c>
      <c r="AO96">
        <v>4</v>
      </c>
      <c r="AP96" s="37">
        <f>LOOKUP(AO96,{1,2,3,4,5},{5,4,3,2,1})</f>
        <v>2</v>
      </c>
      <c r="AQ96">
        <f t="shared" si="4"/>
        <v>77</v>
      </c>
      <c r="AR96">
        <f t="shared" si="5"/>
        <v>2.96</v>
      </c>
      <c r="AS96" s="1"/>
    </row>
    <row r="97" spans="1:45" x14ac:dyDescent="0.3">
      <c r="A97" s="30">
        <v>103</v>
      </c>
      <c r="B97" s="1"/>
      <c r="C97" s="2">
        <v>1</v>
      </c>
      <c r="D97">
        <v>3</v>
      </c>
      <c r="E97">
        <v>4</v>
      </c>
      <c r="F97">
        <v>4</v>
      </c>
      <c r="G97" s="37">
        <f>LOOKUP(F97,{1,2,3,4,5},{5,4,3,2,1})</f>
        <v>2</v>
      </c>
      <c r="H97">
        <v>4</v>
      </c>
      <c r="I97">
        <v>3</v>
      </c>
      <c r="J97" s="37">
        <f>LOOKUP(I97,{1,2,3,4,5},{5,4,3,2,1})</f>
        <v>3</v>
      </c>
      <c r="K97">
        <v>2</v>
      </c>
      <c r="L97" s="37">
        <f>LOOKUP(K97,{1,2,3,4,5},{5,4,3,2,1})</f>
        <v>4</v>
      </c>
      <c r="M97">
        <v>2</v>
      </c>
      <c r="N97">
        <v>3</v>
      </c>
      <c r="O97">
        <v>3</v>
      </c>
      <c r="P97">
        <v>2</v>
      </c>
      <c r="Q97" s="37">
        <f>LOOKUP(P97,{1,2,3,4,5},{5,4,3,2,1})</f>
        <v>4</v>
      </c>
      <c r="R97">
        <v>3</v>
      </c>
      <c r="S97">
        <v>3</v>
      </c>
      <c r="T97">
        <v>4</v>
      </c>
      <c r="U97" s="37">
        <f>LOOKUP(T97,{1,2,3,4,5},{5,4,3,2,1})</f>
        <v>2</v>
      </c>
      <c r="V97">
        <v>1</v>
      </c>
      <c r="W97">
        <v>2</v>
      </c>
      <c r="X97" s="37">
        <f>LOOKUP(W97,{1,2,3,4,5},{5,4,3,2,1})</f>
        <v>4</v>
      </c>
      <c r="Y97">
        <v>2</v>
      </c>
      <c r="Z97" s="37">
        <f>LOOKUP(Y97,{1,2,3,4,5},{5,4,3,2,1})</f>
        <v>4</v>
      </c>
      <c r="AA97">
        <v>3</v>
      </c>
      <c r="AB97">
        <v>2</v>
      </c>
      <c r="AC97" s="37">
        <f>LOOKUP(AB97,{1,2,3,4,5},{5,4,3,2,1})</f>
        <v>4</v>
      </c>
      <c r="AD97">
        <v>2</v>
      </c>
      <c r="AE97" s="37">
        <f>LOOKUP(AD97,{1,2,3,4,5},{5,4,3,2,1})</f>
        <v>4</v>
      </c>
      <c r="AF97">
        <v>4</v>
      </c>
      <c r="AG97" s="37">
        <f>LOOKUP(AF97,{1,2,3,4,5},{5,4,3,2,1})</f>
        <v>2</v>
      </c>
      <c r="AH97">
        <v>3</v>
      </c>
      <c r="AI97">
        <v>3</v>
      </c>
      <c r="AJ97">
        <v>5</v>
      </c>
      <c r="AK97">
        <v>3</v>
      </c>
      <c r="AL97" s="37">
        <f>LOOKUP(AK97,{1,2,3,4,5},{5,4,3,2,1})</f>
        <v>3</v>
      </c>
      <c r="AM97">
        <v>4</v>
      </c>
      <c r="AN97" s="37">
        <f>LOOKUP(AM97,{1,2,3,4,5},{5,4,3,2,1})</f>
        <v>2</v>
      </c>
      <c r="AO97">
        <v>3</v>
      </c>
      <c r="AP97" s="37">
        <f>LOOKUP(AO97,{1,2,3,4,5},{5,4,3,2,1})</f>
        <v>3</v>
      </c>
      <c r="AQ97">
        <f t="shared" si="4"/>
        <v>81</v>
      </c>
      <c r="AR97">
        <f t="shared" si="5"/>
        <v>3.12</v>
      </c>
      <c r="AS97" s="1"/>
    </row>
    <row r="98" spans="1:45" x14ac:dyDescent="0.3">
      <c r="A98" s="30">
        <v>104</v>
      </c>
      <c r="B98" s="1"/>
      <c r="C98" s="2">
        <v>1</v>
      </c>
      <c r="D98">
        <v>4</v>
      </c>
      <c r="E98">
        <v>4</v>
      </c>
      <c r="F98">
        <v>4</v>
      </c>
      <c r="G98" s="37">
        <f>LOOKUP(F98,{1,2,3,4,5},{5,4,3,2,1})</f>
        <v>2</v>
      </c>
      <c r="H98">
        <v>3</v>
      </c>
      <c r="I98">
        <v>3</v>
      </c>
      <c r="J98" s="37">
        <f>LOOKUP(I98,{1,2,3,4,5},{5,4,3,2,1})</f>
        <v>3</v>
      </c>
      <c r="K98">
        <v>3</v>
      </c>
      <c r="L98" s="37">
        <f>LOOKUP(K98,{1,2,3,4,5},{5,4,3,2,1})</f>
        <v>3</v>
      </c>
      <c r="M98">
        <v>3</v>
      </c>
      <c r="N98">
        <v>3</v>
      </c>
      <c r="O98">
        <v>3</v>
      </c>
      <c r="P98">
        <v>3</v>
      </c>
      <c r="Q98" s="37">
        <f>LOOKUP(P98,{1,2,3,4,5},{5,4,3,2,1})</f>
        <v>3</v>
      </c>
      <c r="R98">
        <v>4</v>
      </c>
      <c r="S98">
        <v>4</v>
      </c>
      <c r="T98">
        <v>3</v>
      </c>
      <c r="U98" s="37">
        <f>LOOKUP(T98,{1,2,3,4,5},{5,4,3,2,1})</f>
        <v>3</v>
      </c>
      <c r="V98">
        <v>4</v>
      </c>
      <c r="W98">
        <v>3</v>
      </c>
      <c r="X98" s="37">
        <f>LOOKUP(W98,{1,2,3,4,5},{5,4,3,2,1})</f>
        <v>3</v>
      </c>
      <c r="Y98">
        <v>3</v>
      </c>
      <c r="Z98" s="37">
        <f>LOOKUP(Y98,{1,2,3,4,5},{5,4,3,2,1})</f>
        <v>3</v>
      </c>
      <c r="AA98">
        <v>3</v>
      </c>
      <c r="AB98">
        <v>3</v>
      </c>
      <c r="AC98" s="37">
        <f>LOOKUP(AB98,{1,2,3,4,5},{5,4,3,2,1})</f>
        <v>3</v>
      </c>
      <c r="AD98">
        <v>3</v>
      </c>
      <c r="AE98" s="37">
        <f>LOOKUP(AD98,{1,2,3,4,5},{5,4,3,2,1})</f>
        <v>3</v>
      </c>
      <c r="AF98">
        <v>3</v>
      </c>
      <c r="AG98" s="37">
        <f>LOOKUP(AF98,{1,2,3,4,5},{5,4,3,2,1})</f>
        <v>3</v>
      </c>
      <c r="AH98">
        <v>3</v>
      </c>
      <c r="AI98">
        <v>3</v>
      </c>
      <c r="AJ98">
        <v>3</v>
      </c>
      <c r="AK98">
        <v>3</v>
      </c>
      <c r="AL98" s="37">
        <f>LOOKUP(AK98,{1,2,3,4,5},{5,4,3,2,1})</f>
        <v>3</v>
      </c>
      <c r="AM98">
        <v>3</v>
      </c>
      <c r="AN98" s="37">
        <f>LOOKUP(AM98,{1,2,3,4,5},{5,4,3,2,1})</f>
        <v>3</v>
      </c>
      <c r="AO98">
        <v>3</v>
      </c>
      <c r="AP98" s="37">
        <f>LOOKUP(AO98,{1,2,3,4,5},{5,4,3,2,1})</f>
        <v>3</v>
      </c>
      <c r="AQ98">
        <f t="shared" si="4"/>
        <v>82</v>
      </c>
      <c r="AR98">
        <f t="shared" si="5"/>
        <v>3.15</v>
      </c>
      <c r="AS98" s="1"/>
    </row>
    <row r="99" spans="1:45" x14ac:dyDescent="0.3">
      <c r="A99" s="30">
        <v>105</v>
      </c>
      <c r="B99" s="1"/>
      <c r="C99" s="2">
        <v>1</v>
      </c>
      <c r="D99">
        <v>5</v>
      </c>
      <c r="E99">
        <v>5</v>
      </c>
      <c r="F99">
        <v>2</v>
      </c>
      <c r="G99" s="37">
        <f>LOOKUP(F99,{1,2,3,4,5},{5,4,3,2,1})</f>
        <v>4</v>
      </c>
      <c r="H99">
        <v>2</v>
      </c>
      <c r="I99">
        <v>2</v>
      </c>
      <c r="J99" s="37">
        <f>LOOKUP(I99,{1,2,3,4,5},{5,4,3,2,1})</f>
        <v>4</v>
      </c>
      <c r="K99">
        <v>2</v>
      </c>
      <c r="L99" s="37">
        <f>LOOKUP(K99,{1,2,3,4,5},{5,4,3,2,1})</f>
        <v>4</v>
      </c>
      <c r="M99">
        <v>4</v>
      </c>
      <c r="N99">
        <v>4</v>
      </c>
      <c r="O99">
        <v>3</v>
      </c>
      <c r="P99">
        <v>4</v>
      </c>
      <c r="Q99" s="37">
        <f>LOOKUP(P99,{1,2,3,4,5},{5,4,3,2,1})</f>
        <v>2</v>
      </c>
      <c r="R99">
        <v>5</v>
      </c>
      <c r="S99">
        <v>4</v>
      </c>
      <c r="T99">
        <v>5</v>
      </c>
      <c r="U99" s="37">
        <f>LOOKUP(T99,{1,2,3,4,5},{5,4,3,2,1})</f>
        <v>1</v>
      </c>
      <c r="V99">
        <v>3</v>
      </c>
      <c r="W99">
        <v>3</v>
      </c>
      <c r="X99" s="37">
        <f>LOOKUP(W99,{1,2,3,4,5},{5,4,3,2,1})</f>
        <v>3</v>
      </c>
      <c r="Y99">
        <v>2</v>
      </c>
      <c r="Z99" s="37">
        <f>LOOKUP(Y99,{1,2,3,4,5},{5,4,3,2,1})</f>
        <v>4</v>
      </c>
      <c r="AA99">
        <v>3</v>
      </c>
      <c r="AB99">
        <v>3</v>
      </c>
      <c r="AC99" s="37">
        <f>LOOKUP(AB99,{1,2,3,4,5},{5,4,3,2,1})</f>
        <v>3</v>
      </c>
      <c r="AD99">
        <v>2</v>
      </c>
      <c r="AE99" s="37">
        <f>LOOKUP(AD99,{1,2,3,4,5},{5,4,3,2,1})</f>
        <v>4</v>
      </c>
      <c r="AF99">
        <v>2</v>
      </c>
      <c r="AG99" s="37">
        <f>LOOKUP(AF99,{1,2,3,4,5},{5,4,3,2,1})</f>
        <v>4</v>
      </c>
      <c r="AH99">
        <v>2</v>
      </c>
      <c r="AI99">
        <v>4</v>
      </c>
      <c r="AJ99">
        <v>5</v>
      </c>
      <c r="AK99">
        <v>1</v>
      </c>
      <c r="AL99" s="37">
        <f>LOOKUP(AK99,{1,2,3,4,5},{5,4,3,2,1})</f>
        <v>5</v>
      </c>
      <c r="AM99">
        <v>5</v>
      </c>
      <c r="AN99" s="37">
        <f>LOOKUP(AM99,{1,2,3,4,5},{5,4,3,2,1})</f>
        <v>1</v>
      </c>
      <c r="AO99">
        <v>2</v>
      </c>
      <c r="AP99" s="37">
        <f>LOOKUP(AO99,{1,2,3,4,5},{5,4,3,2,1})</f>
        <v>4</v>
      </c>
      <c r="AQ99">
        <f t="shared" si="4"/>
        <v>92</v>
      </c>
      <c r="AR99">
        <f t="shared" si="5"/>
        <v>3.54</v>
      </c>
      <c r="AS99" s="1"/>
    </row>
    <row r="100" spans="1:45" x14ac:dyDescent="0.3">
      <c r="A100" s="30">
        <v>106</v>
      </c>
      <c r="B100" s="1"/>
      <c r="C100" s="2">
        <v>1</v>
      </c>
      <c r="D100">
        <v>3</v>
      </c>
      <c r="E100">
        <v>3</v>
      </c>
      <c r="F100">
        <v>3</v>
      </c>
      <c r="G100" s="37">
        <f>LOOKUP(F100,{1,2,3,4,5},{5,4,3,2,1})</f>
        <v>3</v>
      </c>
      <c r="H100">
        <v>2</v>
      </c>
      <c r="I100">
        <v>4</v>
      </c>
      <c r="J100" s="37">
        <f>LOOKUP(I100,{1,2,3,4,5},{5,4,3,2,1})</f>
        <v>2</v>
      </c>
      <c r="K100">
        <v>4</v>
      </c>
      <c r="L100" s="37">
        <f>LOOKUP(K100,{1,2,3,4,5},{5,4,3,2,1})</f>
        <v>2</v>
      </c>
      <c r="M100">
        <v>1</v>
      </c>
      <c r="N100">
        <v>1</v>
      </c>
      <c r="O100">
        <v>1</v>
      </c>
      <c r="P100">
        <v>5</v>
      </c>
      <c r="Q100" s="37">
        <f>LOOKUP(P100,{1,2,3,4,5},{5,4,3,2,1})</f>
        <v>1</v>
      </c>
      <c r="R100">
        <v>3</v>
      </c>
      <c r="S100">
        <v>2</v>
      </c>
      <c r="T100">
        <v>1</v>
      </c>
      <c r="U100" s="37">
        <f>LOOKUP(T100,{1,2,3,4,5},{5,4,3,2,1})</f>
        <v>5</v>
      </c>
      <c r="V100">
        <v>1</v>
      </c>
      <c r="W100">
        <v>4</v>
      </c>
      <c r="X100" s="37">
        <f>LOOKUP(W100,{1,2,3,4,5},{5,4,3,2,1})</f>
        <v>2</v>
      </c>
      <c r="Y100">
        <v>4</v>
      </c>
      <c r="Z100" s="37">
        <f>LOOKUP(Y100,{1,2,3,4,5},{5,4,3,2,1})</f>
        <v>2</v>
      </c>
      <c r="AA100">
        <v>2</v>
      </c>
      <c r="AB100">
        <v>2</v>
      </c>
      <c r="AC100" s="37">
        <f>LOOKUP(AB100,{1,2,3,4,5},{5,4,3,2,1})</f>
        <v>4</v>
      </c>
      <c r="AD100">
        <v>4</v>
      </c>
      <c r="AE100" s="37">
        <f>LOOKUP(AD100,{1,2,3,4,5},{5,4,3,2,1})</f>
        <v>2</v>
      </c>
      <c r="AF100">
        <v>4</v>
      </c>
      <c r="AG100" s="37">
        <f>LOOKUP(AF100,{1,2,3,4,5},{5,4,3,2,1})</f>
        <v>2</v>
      </c>
      <c r="AH100">
        <v>1</v>
      </c>
      <c r="AI100">
        <v>1</v>
      </c>
      <c r="AJ100">
        <v>3</v>
      </c>
      <c r="AK100">
        <v>4</v>
      </c>
      <c r="AL100" s="37">
        <f>LOOKUP(AK100,{1,2,3,4,5},{5,4,3,2,1})</f>
        <v>2</v>
      </c>
      <c r="AM100">
        <v>5</v>
      </c>
      <c r="AN100" s="37">
        <f>LOOKUP(AM100,{1,2,3,4,5},{5,4,3,2,1})</f>
        <v>1</v>
      </c>
      <c r="AO100">
        <v>3</v>
      </c>
      <c r="AP100" s="37">
        <f>LOOKUP(AO100,{1,2,3,4,5},{5,4,3,2,1})</f>
        <v>3</v>
      </c>
      <c r="AQ100">
        <f t="shared" si="4"/>
        <v>55</v>
      </c>
      <c r="AR100">
        <f t="shared" si="5"/>
        <v>2.12</v>
      </c>
      <c r="AS100" s="1"/>
    </row>
    <row r="101" spans="1:45" x14ac:dyDescent="0.3">
      <c r="A101" s="30">
        <v>107</v>
      </c>
      <c r="B101" s="1"/>
      <c r="C101" s="2">
        <v>1</v>
      </c>
      <c r="D101">
        <v>1</v>
      </c>
      <c r="E101">
        <v>1</v>
      </c>
      <c r="F101">
        <v>4</v>
      </c>
      <c r="G101" s="37">
        <f>LOOKUP(F101,{1,2,3,4,5},{5,4,3,2,1})</f>
        <v>2</v>
      </c>
      <c r="H101">
        <v>2</v>
      </c>
      <c r="I101">
        <v>4</v>
      </c>
      <c r="J101" s="37">
        <f>LOOKUP(I101,{1,2,3,4,5},{5,4,3,2,1})</f>
        <v>2</v>
      </c>
      <c r="K101">
        <v>4</v>
      </c>
      <c r="L101" s="37">
        <f>LOOKUP(K101,{1,2,3,4,5},{5,4,3,2,1})</f>
        <v>2</v>
      </c>
      <c r="M101">
        <v>2</v>
      </c>
      <c r="N101">
        <v>2</v>
      </c>
      <c r="O101">
        <v>2</v>
      </c>
      <c r="P101">
        <v>4</v>
      </c>
      <c r="Q101" s="37">
        <f>LOOKUP(P101,{1,2,3,4,5},{5,4,3,2,1})</f>
        <v>2</v>
      </c>
      <c r="R101">
        <v>1</v>
      </c>
      <c r="S101">
        <v>3</v>
      </c>
      <c r="T101">
        <v>2</v>
      </c>
      <c r="U101" s="37">
        <f>LOOKUP(T101,{1,2,3,4,5},{5,4,3,2,1})</f>
        <v>4</v>
      </c>
      <c r="V101">
        <v>1</v>
      </c>
      <c r="W101">
        <v>5</v>
      </c>
      <c r="X101" s="37">
        <f>LOOKUP(W101,{1,2,3,4,5},{5,4,3,2,1})</f>
        <v>1</v>
      </c>
      <c r="Y101">
        <v>5</v>
      </c>
      <c r="Z101" s="37">
        <f>LOOKUP(Y101,{1,2,3,4,5},{5,4,3,2,1})</f>
        <v>1</v>
      </c>
      <c r="AA101">
        <v>1</v>
      </c>
      <c r="AB101">
        <v>4</v>
      </c>
      <c r="AC101" s="37">
        <f>LOOKUP(AB101,{1,2,3,4,5},{5,4,3,2,1})</f>
        <v>2</v>
      </c>
      <c r="AD101">
        <v>4</v>
      </c>
      <c r="AE101" s="37">
        <f>LOOKUP(AD101,{1,2,3,4,5},{5,4,3,2,1})</f>
        <v>2</v>
      </c>
      <c r="AF101">
        <v>4</v>
      </c>
      <c r="AG101" s="37">
        <f>LOOKUP(AF101,{1,2,3,4,5},{5,4,3,2,1})</f>
        <v>2</v>
      </c>
      <c r="AH101">
        <v>2</v>
      </c>
      <c r="AI101">
        <v>2</v>
      </c>
      <c r="AJ101">
        <v>5</v>
      </c>
      <c r="AK101">
        <v>3</v>
      </c>
      <c r="AL101" s="37">
        <f>LOOKUP(AK101,{1,2,3,4,5},{5,4,3,2,1})</f>
        <v>3</v>
      </c>
      <c r="AM101">
        <v>5</v>
      </c>
      <c r="AN101" s="37">
        <f>LOOKUP(AM101,{1,2,3,4,5},{5,4,3,2,1})</f>
        <v>1</v>
      </c>
      <c r="AO101">
        <v>5</v>
      </c>
      <c r="AP101" s="37">
        <f>LOOKUP(AO101,{1,2,3,4,5},{5,4,3,2,1})</f>
        <v>1</v>
      </c>
      <c r="AQ101">
        <f t="shared" si="4"/>
        <v>50</v>
      </c>
      <c r="AR101">
        <f t="shared" si="5"/>
        <v>1.92</v>
      </c>
      <c r="AS101" s="1"/>
    </row>
    <row r="102" spans="1:45" x14ac:dyDescent="0.3">
      <c r="A102" s="30">
        <v>108</v>
      </c>
      <c r="B102" s="1"/>
      <c r="C102" s="2">
        <v>1</v>
      </c>
      <c r="D102">
        <v>4</v>
      </c>
      <c r="E102">
        <v>4</v>
      </c>
      <c r="F102">
        <v>5</v>
      </c>
      <c r="G102" s="37">
        <f>LOOKUP(F102,{1,2,3,4,5},{5,4,3,2,1})</f>
        <v>1</v>
      </c>
      <c r="H102">
        <v>2</v>
      </c>
      <c r="I102">
        <v>3</v>
      </c>
      <c r="J102" s="37">
        <f>LOOKUP(I102,{1,2,3,4,5},{5,4,3,2,1})</f>
        <v>3</v>
      </c>
      <c r="K102">
        <v>2</v>
      </c>
      <c r="L102" s="37">
        <f>LOOKUP(K102,{1,2,3,4,5},{5,4,3,2,1})</f>
        <v>4</v>
      </c>
      <c r="M102">
        <v>4</v>
      </c>
      <c r="N102">
        <v>3</v>
      </c>
      <c r="O102">
        <v>1</v>
      </c>
      <c r="P102">
        <v>5</v>
      </c>
      <c r="Q102" s="37">
        <f>LOOKUP(P102,{1,2,3,4,5},{5,4,3,2,1})</f>
        <v>1</v>
      </c>
      <c r="R102">
        <v>1</v>
      </c>
      <c r="S102">
        <v>4</v>
      </c>
      <c r="T102">
        <v>4</v>
      </c>
      <c r="U102" s="37">
        <f>LOOKUP(T102,{1,2,3,4,5},{5,4,3,2,1})</f>
        <v>2</v>
      </c>
      <c r="V102">
        <v>2</v>
      </c>
      <c r="W102">
        <v>5</v>
      </c>
      <c r="X102" s="37">
        <f>LOOKUP(W102,{1,2,3,4,5},{5,4,3,2,1})</f>
        <v>1</v>
      </c>
      <c r="Y102">
        <v>5</v>
      </c>
      <c r="Z102" s="37">
        <f>LOOKUP(Y102,{1,2,3,4,5},{5,4,3,2,1})</f>
        <v>1</v>
      </c>
      <c r="AA102">
        <v>3</v>
      </c>
      <c r="AB102">
        <v>2</v>
      </c>
      <c r="AC102" s="37">
        <f>LOOKUP(AB102,{1,2,3,4,5},{5,4,3,2,1})</f>
        <v>4</v>
      </c>
      <c r="AD102">
        <v>3</v>
      </c>
      <c r="AE102" s="37">
        <f>LOOKUP(AD102,{1,2,3,4,5},{5,4,3,2,1})</f>
        <v>3</v>
      </c>
      <c r="AF102">
        <v>3</v>
      </c>
      <c r="AG102" s="37">
        <f>LOOKUP(AF102,{1,2,3,4,5},{5,4,3,2,1})</f>
        <v>3</v>
      </c>
      <c r="AH102">
        <v>2</v>
      </c>
      <c r="AI102">
        <v>3</v>
      </c>
      <c r="AJ102">
        <v>4</v>
      </c>
      <c r="AK102">
        <v>2</v>
      </c>
      <c r="AL102" s="37">
        <f>LOOKUP(AK102,{1,2,3,4,5},{5,4,3,2,1})</f>
        <v>4</v>
      </c>
      <c r="AM102">
        <v>5</v>
      </c>
      <c r="AN102" s="37">
        <f>LOOKUP(AM102,{1,2,3,4,5},{5,4,3,2,1})</f>
        <v>1</v>
      </c>
      <c r="AO102">
        <v>2</v>
      </c>
      <c r="AP102" s="37">
        <f>LOOKUP(AO102,{1,2,3,4,5},{5,4,3,2,1})</f>
        <v>4</v>
      </c>
      <c r="AQ102">
        <f t="shared" si="4"/>
        <v>69</v>
      </c>
      <c r="AR102">
        <f t="shared" si="5"/>
        <v>2.65</v>
      </c>
      <c r="AS102" s="1"/>
    </row>
    <row r="103" spans="1:45" x14ac:dyDescent="0.3">
      <c r="A103" s="30">
        <v>110</v>
      </c>
      <c r="B103" s="1"/>
      <c r="C103" s="32">
        <v>1</v>
      </c>
      <c r="D103" s="31">
        <v>2</v>
      </c>
      <c r="E103" s="31">
        <v>4</v>
      </c>
      <c r="F103" s="31">
        <v>4</v>
      </c>
      <c r="G103" s="31">
        <f>LOOKUP(F103,{1,2,3,4,5},{5,4,3,2,1})</f>
        <v>2</v>
      </c>
      <c r="H103" s="31" t="s">
        <v>668</v>
      </c>
      <c r="I103" s="31">
        <v>3</v>
      </c>
      <c r="J103" s="31">
        <f>LOOKUP(I103,{1,2,3,4,5},{5,4,3,2,1})</f>
        <v>3</v>
      </c>
      <c r="K103" s="31">
        <v>3</v>
      </c>
      <c r="L103" s="31">
        <f>LOOKUP(K103,{1,2,3,4,5},{5,4,3,2,1})</f>
        <v>3</v>
      </c>
      <c r="M103" s="31">
        <v>2</v>
      </c>
      <c r="N103" s="31">
        <v>2</v>
      </c>
      <c r="O103" s="31">
        <v>1</v>
      </c>
      <c r="P103" s="31">
        <v>5</v>
      </c>
      <c r="Q103" s="31">
        <f>LOOKUP(P103,{1,2,3,4,5},{5,4,3,2,1})</f>
        <v>1</v>
      </c>
      <c r="R103" s="31">
        <v>2</v>
      </c>
      <c r="S103" s="31">
        <v>3</v>
      </c>
      <c r="T103" s="31">
        <v>4</v>
      </c>
      <c r="U103" s="31">
        <f>LOOKUP(T103,{1,2,3,4,5},{5,4,3,2,1})</f>
        <v>2</v>
      </c>
      <c r="V103" s="31">
        <v>1</v>
      </c>
      <c r="W103" s="31">
        <v>5</v>
      </c>
      <c r="X103" s="31">
        <f>LOOKUP(W103,{1,2,3,4,5},{5,4,3,2,1})</f>
        <v>1</v>
      </c>
      <c r="Y103" s="31">
        <v>5</v>
      </c>
      <c r="Z103" s="31">
        <f>LOOKUP(Y103,{1,2,3,4,5},{5,4,3,2,1})</f>
        <v>1</v>
      </c>
      <c r="AA103" s="31">
        <v>2</v>
      </c>
      <c r="AB103" s="31">
        <v>3</v>
      </c>
      <c r="AC103" s="31">
        <f>LOOKUP(AB103,{1,2,3,4,5},{5,4,3,2,1})</f>
        <v>3</v>
      </c>
      <c r="AD103" s="31">
        <v>2</v>
      </c>
      <c r="AE103" s="31">
        <f>LOOKUP(AD103,{1,2,3,4,5},{5,4,3,2,1})</f>
        <v>4</v>
      </c>
      <c r="AF103" s="31">
        <v>3</v>
      </c>
      <c r="AG103" s="31">
        <f>LOOKUP(AF103,{1,2,3,4,5},{5,4,3,2,1})</f>
        <v>3</v>
      </c>
      <c r="AH103" s="31">
        <v>2</v>
      </c>
      <c r="AI103" s="31">
        <v>2</v>
      </c>
      <c r="AJ103" s="31">
        <v>4</v>
      </c>
      <c r="AK103" s="31">
        <v>2</v>
      </c>
      <c r="AL103" s="31">
        <f>LOOKUP(AK103,{1,2,3,4,5},{5,4,3,2,1})</f>
        <v>4</v>
      </c>
      <c r="AM103" s="31">
        <v>4</v>
      </c>
      <c r="AN103" s="31">
        <f>LOOKUP(AM103,{1,2,3,4,5},{5,4,3,2,1})</f>
        <v>2</v>
      </c>
      <c r="AO103" s="31">
        <v>4</v>
      </c>
      <c r="AP103" s="31">
        <f>LOOKUP(AO103,{1,2,3,4,5},{5,4,3,2,1})</f>
        <v>2</v>
      </c>
      <c r="AQ103" s="31">
        <f t="shared" si="4"/>
        <v>58</v>
      </c>
      <c r="AR103" s="31">
        <f t="shared" si="5"/>
        <v>2.23</v>
      </c>
      <c r="AS103" s="1"/>
    </row>
    <row r="104" spans="1:45" x14ac:dyDescent="0.3">
      <c r="A104" s="30">
        <v>112</v>
      </c>
      <c r="B104" s="1"/>
      <c r="C104" s="32">
        <v>1</v>
      </c>
      <c r="D104" s="31">
        <v>3</v>
      </c>
      <c r="E104" s="31">
        <v>5</v>
      </c>
      <c r="F104" s="31" t="s">
        <v>668</v>
      </c>
      <c r="G104" s="31" t="s">
        <v>668</v>
      </c>
      <c r="H104" s="31">
        <v>4</v>
      </c>
      <c r="I104" s="31">
        <v>4</v>
      </c>
      <c r="J104" s="31">
        <f>LOOKUP(I104,{1,2,3,4,5},{5,4,3,2,1})</f>
        <v>2</v>
      </c>
      <c r="K104" s="31">
        <v>1</v>
      </c>
      <c r="L104" s="31">
        <f>LOOKUP(K104,{1,2,3,4,5},{5,4,3,2,1})</f>
        <v>5</v>
      </c>
      <c r="M104" s="31">
        <v>1</v>
      </c>
      <c r="N104" s="31">
        <v>4</v>
      </c>
      <c r="O104" s="31">
        <v>1</v>
      </c>
      <c r="P104" s="31">
        <v>5</v>
      </c>
      <c r="Q104" s="31">
        <f>LOOKUP(P104,{1,2,3,4,5},{5,4,3,2,1})</f>
        <v>1</v>
      </c>
      <c r="R104" s="31">
        <v>2</v>
      </c>
      <c r="S104" s="31">
        <v>2</v>
      </c>
      <c r="T104" s="31">
        <v>4</v>
      </c>
      <c r="U104" s="31">
        <f>LOOKUP(T104,{1,2,3,4,5},{5,4,3,2,1})</f>
        <v>2</v>
      </c>
      <c r="V104" s="31">
        <v>1</v>
      </c>
      <c r="W104" s="31">
        <v>4</v>
      </c>
      <c r="X104" s="31">
        <f>LOOKUP(W104,{1,2,3,4,5},{5,4,3,2,1})</f>
        <v>2</v>
      </c>
      <c r="Y104" s="31">
        <v>3</v>
      </c>
      <c r="Z104" s="31">
        <f>LOOKUP(Y104,{1,2,3,4,5},{5,4,3,2,1})</f>
        <v>3</v>
      </c>
      <c r="AA104" s="31">
        <v>3</v>
      </c>
      <c r="AB104" s="31">
        <v>3</v>
      </c>
      <c r="AC104" s="31">
        <f>LOOKUP(AB104,{1,2,3,4,5},{5,4,3,2,1})</f>
        <v>3</v>
      </c>
      <c r="AD104" s="31">
        <v>3</v>
      </c>
      <c r="AE104" s="31">
        <f>LOOKUP(AD104,{1,2,3,4,5},{5,4,3,2,1})</f>
        <v>3</v>
      </c>
      <c r="AF104" s="31">
        <v>2</v>
      </c>
      <c r="AG104" s="31">
        <f>LOOKUP(AF104,{1,2,3,4,5},{5,4,3,2,1})</f>
        <v>4</v>
      </c>
      <c r="AH104" s="31">
        <v>1</v>
      </c>
      <c r="AI104" s="31">
        <v>3</v>
      </c>
      <c r="AJ104" s="31">
        <v>4</v>
      </c>
      <c r="AK104" s="31">
        <v>3</v>
      </c>
      <c r="AL104" s="31">
        <f>LOOKUP(AK104,{1,2,3,4,5},{5,4,3,2,1})</f>
        <v>3</v>
      </c>
      <c r="AM104" s="31">
        <v>3</v>
      </c>
      <c r="AN104" s="31">
        <f>LOOKUP(AM104,{1,2,3,4,5},{5,4,3,2,1})</f>
        <v>3</v>
      </c>
      <c r="AO104" s="31">
        <v>3</v>
      </c>
      <c r="AP104" s="31">
        <f>LOOKUP(AO104,{1,2,3,4,5},{5,4,3,2,1})</f>
        <v>3</v>
      </c>
      <c r="AQ104" s="31">
        <f t="shared" si="4"/>
        <v>68</v>
      </c>
      <c r="AR104" s="31">
        <f t="shared" si="5"/>
        <v>2.62</v>
      </c>
      <c r="AS104" s="1"/>
    </row>
    <row r="105" spans="1:45" x14ac:dyDescent="0.3">
      <c r="A105" s="30">
        <v>113</v>
      </c>
      <c r="B105" s="1"/>
      <c r="C105" s="2">
        <v>1</v>
      </c>
      <c r="D105">
        <v>4</v>
      </c>
      <c r="E105">
        <v>4</v>
      </c>
      <c r="F105">
        <v>4</v>
      </c>
      <c r="G105" s="37">
        <f>LOOKUP(F105,{1,2,3,4,5},{5,4,3,2,1})</f>
        <v>2</v>
      </c>
      <c r="H105">
        <v>5</v>
      </c>
      <c r="I105">
        <v>1</v>
      </c>
      <c r="J105" s="37">
        <f>LOOKUP(I105,{1,2,3,4,5},{5,4,3,2,1})</f>
        <v>5</v>
      </c>
      <c r="K105">
        <v>1</v>
      </c>
      <c r="L105" s="37">
        <f>LOOKUP(K105,{1,2,3,4,5},{5,4,3,2,1})</f>
        <v>5</v>
      </c>
      <c r="M105">
        <v>4</v>
      </c>
      <c r="N105">
        <v>3</v>
      </c>
      <c r="O105">
        <v>5</v>
      </c>
      <c r="P105">
        <v>5</v>
      </c>
      <c r="Q105" s="37">
        <f>LOOKUP(P105,{1,2,3,4,5},{5,4,3,2,1})</f>
        <v>1</v>
      </c>
      <c r="R105">
        <v>4</v>
      </c>
      <c r="S105">
        <v>3</v>
      </c>
      <c r="T105">
        <v>4</v>
      </c>
      <c r="U105" s="37">
        <f>LOOKUP(T105,{1,2,3,4,5},{5,4,3,2,1})</f>
        <v>2</v>
      </c>
      <c r="V105">
        <v>1</v>
      </c>
      <c r="W105">
        <v>2</v>
      </c>
      <c r="X105" s="37">
        <f>LOOKUP(W105,{1,2,3,4,5},{5,4,3,2,1})</f>
        <v>4</v>
      </c>
      <c r="Y105">
        <v>1</v>
      </c>
      <c r="Z105" s="37">
        <f>LOOKUP(Y105,{1,2,3,4,5},{5,4,3,2,1})</f>
        <v>5</v>
      </c>
      <c r="AA105">
        <v>3</v>
      </c>
      <c r="AB105">
        <v>3</v>
      </c>
      <c r="AC105" s="37">
        <f>LOOKUP(AB105,{1,2,3,4,5},{5,4,3,2,1})</f>
        <v>3</v>
      </c>
      <c r="AD105">
        <v>4</v>
      </c>
      <c r="AE105" s="37">
        <f>LOOKUP(AD105,{1,2,3,4,5},{5,4,3,2,1})</f>
        <v>2</v>
      </c>
      <c r="AF105">
        <v>2</v>
      </c>
      <c r="AG105" s="37">
        <f>LOOKUP(AF105,{1,2,3,4,5},{5,4,3,2,1})</f>
        <v>4</v>
      </c>
      <c r="AH105">
        <v>2</v>
      </c>
      <c r="AI105">
        <v>4</v>
      </c>
      <c r="AJ105">
        <v>4</v>
      </c>
      <c r="AK105">
        <v>1</v>
      </c>
      <c r="AL105" s="37">
        <f>LOOKUP(AK105,{1,2,3,4,5},{5,4,3,2,1})</f>
        <v>5</v>
      </c>
      <c r="AM105">
        <v>4</v>
      </c>
      <c r="AN105" s="37">
        <f>LOOKUP(AM105,{1,2,3,4,5},{5,4,3,2,1})</f>
        <v>2</v>
      </c>
      <c r="AO105">
        <v>3</v>
      </c>
      <c r="AP105" s="37">
        <f>LOOKUP(AO105,{1,2,3,4,5},{5,4,3,2,1})</f>
        <v>3</v>
      </c>
      <c r="AQ105">
        <f t="shared" si="4"/>
        <v>89</v>
      </c>
      <c r="AR105">
        <f t="shared" si="5"/>
        <v>3.42</v>
      </c>
      <c r="AS105" s="1"/>
    </row>
    <row r="106" spans="1:45" x14ac:dyDescent="0.3">
      <c r="A106" s="30">
        <v>114</v>
      </c>
      <c r="B106" s="1"/>
      <c r="C106" s="2">
        <v>1</v>
      </c>
      <c r="D106">
        <v>4</v>
      </c>
      <c r="E106">
        <v>3</v>
      </c>
      <c r="F106">
        <v>2</v>
      </c>
      <c r="G106" s="37">
        <f>LOOKUP(F106,{1,2,3,4,5},{5,4,3,2,1})</f>
        <v>4</v>
      </c>
      <c r="H106">
        <v>2</v>
      </c>
      <c r="I106">
        <v>2</v>
      </c>
      <c r="J106" s="37">
        <f>LOOKUP(I106,{1,2,3,4,5},{5,4,3,2,1})</f>
        <v>4</v>
      </c>
      <c r="K106">
        <v>2</v>
      </c>
      <c r="L106" s="37">
        <f>LOOKUP(K106,{1,2,3,4,5},{5,4,3,2,1})</f>
        <v>4</v>
      </c>
      <c r="M106">
        <v>4</v>
      </c>
      <c r="N106">
        <v>1</v>
      </c>
      <c r="O106">
        <v>2</v>
      </c>
      <c r="P106">
        <v>5</v>
      </c>
      <c r="Q106" s="37">
        <f>LOOKUP(P106,{1,2,3,4,5},{5,4,3,2,1})</f>
        <v>1</v>
      </c>
      <c r="R106">
        <v>2</v>
      </c>
      <c r="S106">
        <v>3</v>
      </c>
      <c r="T106">
        <v>4</v>
      </c>
      <c r="U106" s="37">
        <f>LOOKUP(T106,{1,2,3,4,5},{5,4,3,2,1})</f>
        <v>2</v>
      </c>
      <c r="V106">
        <v>2</v>
      </c>
      <c r="W106">
        <v>5</v>
      </c>
      <c r="X106" s="37">
        <f>LOOKUP(W106,{1,2,3,4,5},{5,4,3,2,1})</f>
        <v>1</v>
      </c>
      <c r="Y106">
        <v>1</v>
      </c>
      <c r="Z106" s="37">
        <f>LOOKUP(Y106,{1,2,3,4,5},{5,4,3,2,1})</f>
        <v>5</v>
      </c>
      <c r="AA106">
        <v>1</v>
      </c>
      <c r="AB106">
        <v>2</v>
      </c>
      <c r="AC106" s="37">
        <f>LOOKUP(AB106,{1,2,3,4,5},{5,4,3,2,1})</f>
        <v>4</v>
      </c>
      <c r="AD106">
        <v>2</v>
      </c>
      <c r="AE106" s="37">
        <f>LOOKUP(AD106,{1,2,3,4,5},{5,4,3,2,1})</f>
        <v>4</v>
      </c>
      <c r="AF106">
        <v>2</v>
      </c>
      <c r="AG106" s="37">
        <f>LOOKUP(AF106,{1,2,3,4,5},{5,4,3,2,1})</f>
        <v>4</v>
      </c>
      <c r="AH106">
        <v>3</v>
      </c>
      <c r="AI106">
        <v>2</v>
      </c>
      <c r="AJ106">
        <v>4</v>
      </c>
      <c r="AK106">
        <v>4</v>
      </c>
      <c r="AL106" s="37">
        <f>LOOKUP(AK106,{1,2,3,4,5},{5,4,3,2,1})</f>
        <v>2</v>
      </c>
      <c r="AM106">
        <v>5</v>
      </c>
      <c r="AN106" s="37">
        <f>LOOKUP(AM106,{1,2,3,4,5},{5,4,3,2,1})</f>
        <v>1</v>
      </c>
      <c r="AO106">
        <v>1</v>
      </c>
      <c r="AP106" s="37">
        <f>LOOKUP(AO106,{1,2,3,4,5},{5,4,3,2,1})</f>
        <v>5</v>
      </c>
      <c r="AQ106">
        <f t="shared" si="4"/>
        <v>74</v>
      </c>
      <c r="AR106">
        <f t="shared" si="5"/>
        <v>2.85</v>
      </c>
      <c r="AS106" s="1"/>
    </row>
    <row r="107" spans="1:45" x14ac:dyDescent="0.3">
      <c r="A107" s="30">
        <v>116</v>
      </c>
      <c r="B107" s="1"/>
      <c r="C107" s="2">
        <v>1</v>
      </c>
      <c r="D107">
        <v>3</v>
      </c>
      <c r="E107">
        <v>4</v>
      </c>
      <c r="F107">
        <v>2</v>
      </c>
      <c r="G107" s="37">
        <f>LOOKUP(F107,{1,2,3,4,5},{5,4,3,2,1})</f>
        <v>4</v>
      </c>
      <c r="H107">
        <v>3</v>
      </c>
      <c r="I107">
        <v>2</v>
      </c>
      <c r="J107" s="37">
        <f>LOOKUP(I107,{1,2,3,4,5},{5,4,3,2,1})</f>
        <v>4</v>
      </c>
      <c r="K107">
        <v>2</v>
      </c>
      <c r="L107" s="37">
        <f>LOOKUP(K107,{1,2,3,4,5},{5,4,3,2,1})</f>
        <v>4</v>
      </c>
      <c r="M107">
        <v>4</v>
      </c>
      <c r="N107">
        <v>3</v>
      </c>
      <c r="O107">
        <v>5</v>
      </c>
      <c r="P107">
        <v>5</v>
      </c>
      <c r="Q107" s="37">
        <f>LOOKUP(P107,{1,2,3,4,5},{5,4,3,2,1})</f>
        <v>1</v>
      </c>
      <c r="R107">
        <v>3</v>
      </c>
      <c r="S107">
        <v>5</v>
      </c>
      <c r="T107">
        <v>3</v>
      </c>
      <c r="U107" s="37">
        <f>LOOKUP(T107,{1,2,3,4,5},{5,4,3,2,1})</f>
        <v>3</v>
      </c>
      <c r="V107">
        <v>3</v>
      </c>
      <c r="W107">
        <v>3</v>
      </c>
      <c r="X107" s="37">
        <f>LOOKUP(W107,{1,2,3,4,5},{5,4,3,2,1})</f>
        <v>3</v>
      </c>
      <c r="Y107">
        <v>5</v>
      </c>
      <c r="Z107" s="37">
        <f>LOOKUP(Y107,{1,2,3,4,5},{5,4,3,2,1})</f>
        <v>1</v>
      </c>
      <c r="AA107">
        <v>3</v>
      </c>
      <c r="AB107">
        <v>1</v>
      </c>
      <c r="AC107" s="37">
        <f>LOOKUP(AB107,{1,2,3,4,5},{5,4,3,2,1})</f>
        <v>5</v>
      </c>
      <c r="AD107">
        <v>3</v>
      </c>
      <c r="AE107" s="37">
        <f>LOOKUP(AD107,{1,2,3,4,5},{5,4,3,2,1})</f>
        <v>3</v>
      </c>
      <c r="AF107">
        <v>2</v>
      </c>
      <c r="AG107" s="37">
        <f>LOOKUP(AF107,{1,2,3,4,5},{5,4,3,2,1})</f>
        <v>4</v>
      </c>
      <c r="AH107">
        <v>4</v>
      </c>
      <c r="AI107">
        <v>3</v>
      </c>
      <c r="AJ107">
        <v>5</v>
      </c>
      <c r="AK107">
        <v>1</v>
      </c>
      <c r="AL107" s="37">
        <f>LOOKUP(AK107,{1,2,3,4,5},{5,4,3,2,1})</f>
        <v>5</v>
      </c>
      <c r="AM107">
        <v>3</v>
      </c>
      <c r="AN107" s="37">
        <f>LOOKUP(AM107,{1,2,3,4,5},{5,4,3,2,1})</f>
        <v>3</v>
      </c>
      <c r="AO107">
        <v>2</v>
      </c>
      <c r="AP107" s="37">
        <f>LOOKUP(AO107,{1,2,3,4,5},{5,4,3,2,1})</f>
        <v>4</v>
      </c>
      <c r="AQ107">
        <f t="shared" si="4"/>
        <v>92</v>
      </c>
      <c r="AR107">
        <f t="shared" si="5"/>
        <v>3.54</v>
      </c>
      <c r="AS107" s="1"/>
    </row>
    <row r="108" spans="1:45" x14ac:dyDescent="0.3">
      <c r="A108" s="30">
        <v>117</v>
      </c>
      <c r="B108" s="1"/>
      <c r="C108" s="2">
        <v>1</v>
      </c>
      <c r="D108">
        <v>5</v>
      </c>
      <c r="E108">
        <v>5</v>
      </c>
      <c r="F108">
        <v>4</v>
      </c>
      <c r="G108" s="37">
        <f>LOOKUP(F108,{1,2,3,4,5},{5,4,3,2,1})</f>
        <v>2</v>
      </c>
      <c r="H108">
        <v>4</v>
      </c>
      <c r="I108">
        <v>2</v>
      </c>
      <c r="J108" s="37">
        <f>LOOKUP(I108,{1,2,3,4,5},{5,4,3,2,1})</f>
        <v>4</v>
      </c>
      <c r="K108">
        <v>4</v>
      </c>
      <c r="L108" s="37">
        <f>LOOKUP(K108,{1,2,3,4,5},{5,4,3,2,1})</f>
        <v>2</v>
      </c>
      <c r="M108">
        <v>5</v>
      </c>
      <c r="N108">
        <v>4</v>
      </c>
      <c r="O108">
        <v>4</v>
      </c>
      <c r="P108">
        <v>3</v>
      </c>
      <c r="Q108" s="37">
        <f>LOOKUP(P108,{1,2,3,4,5},{5,4,3,2,1})</f>
        <v>3</v>
      </c>
      <c r="R108">
        <v>5</v>
      </c>
      <c r="S108">
        <v>5</v>
      </c>
      <c r="T108">
        <v>3</v>
      </c>
      <c r="U108" s="37">
        <f>LOOKUP(T108,{1,2,3,4,5},{5,4,3,2,1})</f>
        <v>3</v>
      </c>
      <c r="V108">
        <v>4</v>
      </c>
      <c r="W108">
        <v>2</v>
      </c>
      <c r="X108" s="37">
        <f>LOOKUP(W108,{1,2,3,4,5},{5,4,3,2,1})</f>
        <v>4</v>
      </c>
      <c r="Y108">
        <v>3</v>
      </c>
      <c r="Z108" s="37">
        <f>LOOKUP(Y108,{1,2,3,4,5},{5,4,3,2,1})</f>
        <v>3</v>
      </c>
      <c r="AA108">
        <v>5</v>
      </c>
      <c r="AB108">
        <v>4</v>
      </c>
      <c r="AC108" s="37">
        <f>LOOKUP(AB108,{1,2,3,4,5},{5,4,3,2,1})</f>
        <v>2</v>
      </c>
      <c r="AD108">
        <v>5</v>
      </c>
      <c r="AE108" s="37">
        <f>LOOKUP(AD108,{1,2,3,4,5},{5,4,3,2,1})</f>
        <v>1</v>
      </c>
      <c r="AF108">
        <v>5</v>
      </c>
      <c r="AG108" s="37">
        <f>LOOKUP(AF108,{1,2,3,4,5},{5,4,3,2,1})</f>
        <v>1</v>
      </c>
      <c r="AH108">
        <v>4</v>
      </c>
      <c r="AI108">
        <v>3</v>
      </c>
      <c r="AJ108">
        <v>5</v>
      </c>
      <c r="AK108">
        <v>5</v>
      </c>
      <c r="AL108" s="37">
        <f>LOOKUP(AK108,{1,2,3,4,5},{5,4,3,2,1})</f>
        <v>1</v>
      </c>
      <c r="AM108">
        <v>4</v>
      </c>
      <c r="AN108" s="37">
        <f>LOOKUP(AM108,{1,2,3,4,5},{5,4,3,2,1})</f>
        <v>2</v>
      </c>
      <c r="AO108">
        <v>5</v>
      </c>
      <c r="AP108" s="37">
        <f>LOOKUP(AO108,{1,2,3,4,5},{5,4,3,2,1})</f>
        <v>1</v>
      </c>
      <c r="AQ108">
        <f t="shared" si="4"/>
        <v>87</v>
      </c>
      <c r="AR108">
        <f t="shared" si="5"/>
        <v>3.35</v>
      </c>
      <c r="AS108" s="1"/>
    </row>
    <row r="109" spans="1:45" x14ac:dyDescent="0.3">
      <c r="A109" s="30">
        <v>118</v>
      </c>
      <c r="B109" s="1"/>
      <c r="C109" s="2">
        <v>1</v>
      </c>
      <c r="D109">
        <v>3</v>
      </c>
      <c r="E109">
        <v>2</v>
      </c>
      <c r="F109">
        <v>3</v>
      </c>
      <c r="G109" s="37">
        <f>LOOKUP(F109,{1,2,3,4,5},{5,4,3,2,1})</f>
        <v>3</v>
      </c>
      <c r="H109">
        <v>3</v>
      </c>
      <c r="I109">
        <v>4</v>
      </c>
      <c r="J109" s="37">
        <f>LOOKUP(I109,{1,2,3,4,5},{5,4,3,2,1})</f>
        <v>2</v>
      </c>
      <c r="K109">
        <v>3</v>
      </c>
      <c r="L109" s="37">
        <f>LOOKUP(K109,{1,2,3,4,5},{5,4,3,2,1})</f>
        <v>3</v>
      </c>
      <c r="M109">
        <v>4</v>
      </c>
      <c r="N109">
        <v>1</v>
      </c>
      <c r="O109">
        <v>1</v>
      </c>
      <c r="P109">
        <v>5</v>
      </c>
      <c r="Q109" s="37">
        <f>LOOKUP(P109,{1,2,3,4,5},{5,4,3,2,1})</f>
        <v>1</v>
      </c>
      <c r="R109">
        <v>3</v>
      </c>
      <c r="S109">
        <v>2</v>
      </c>
      <c r="T109">
        <v>4</v>
      </c>
      <c r="U109" s="37">
        <f>LOOKUP(T109,{1,2,3,4,5},{5,4,3,2,1})</f>
        <v>2</v>
      </c>
      <c r="V109">
        <v>2</v>
      </c>
      <c r="W109">
        <v>4</v>
      </c>
      <c r="X109" s="37">
        <f>LOOKUP(W109,{1,2,3,4,5},{5,4,3,2,1})</f>
        <v>2</v>
      </c>
      <c r="Y109">
        <v>3</v>
      </c>
      <c r="Z109" s="37">
        <f>LOOKUP(Y109,{1,2,3,4,5},{5,4,3,2,1})</f>
        <v>3</v>
      </c>
      <c r="AA109">
        <v>3</v>
      </c>
      <c r="AB109">
        <v>4</v>
      </c>
      <c r="AC109" s="37">
        <f>LOOKUP(AB109,{1,2,3,4,5},{5,4,3,2,1})</f>
        <v>2</v>
      </c>
      <c r="AD109">
        <v>4</v>
      </c>
      <c r="AE109" s="37">
        <f>LOOKUP(AD109,{1,2,3,4,5},{5,4,3,2,1})</f>
        <v>2</v>
      </c>
      <c r="AF109">
        <v>4</v>
      </c>
      <c r="AG109" s="37">
        <f>LOOKUP(AF109,{1,2,3,4,5},{5,4,3,2,1})</f>
        <v>2</v>
      </c>
      <c r="AH109">
        <v>2</v>
      </c>
      <c r="AI109">
        <v>3</v>
      </c>
      <c r="AJ109">
        <v>4</v>
      </c>
      <c r="AK109">
        <v>2</v>
      </c>
      <c r="AL109" s="37">
        <f>LOOKUP(AK109,{1,2,3,4,5},{5,4,3,2,1})</f>
        <v>4</v>
      </c>
      <c r="AM109">
        <v>4</v>
      </c>
      <c r="AN109" s="37">
        <f>LOOKUP(AM109,{1,2,3,4,5},{5,4,3,2,1})</f>
        <v>2</v>
      </c>
      <c r="AO109">
        <v>4</v>
      </c>
      <c r="AP109" s="37">
        <f>LOOKUP(AO109,{1,2,3,4,5},{5,4,3,2,1})</f>
        <v>2</v>
      </c>
      <c r="AQ109">
        <f t="shared" si="4"/>
        <v>63</v>
      </c>
      <c r="AR109">
        <f t="shared" si="5"/>
        <v>2.42</v>
      </c>
      <c r="AS109" s="1"/>
    </row>
    <row r="110" spans="1:45" x14ac:dyDescent="0.3">
      <c r="A110" s="30">
        <v>119</v>
      </c>
      <c r="B110" s="1"/>
      <c r="C110" s="2">
        <v>1</v>
      </c>
      <c r="D110">
        <v>4</v>
      </c>
      <c r="E110">
        <v>4</v>
      </c>
      <c r="F110">
        <v>3</v>
      </c>
      <c r="G110" s="37">
        <f>LOOKUP(F110,{1,2,3,4,5},{5,4,3,2,1})</f>
        <v>3</v>
      </c>
      <c r="H110">
        <v>3</v>
      </c>
      <c r="I110">
        <v>2</v>
      </c>
      <c r="J110" s="37">
        <f>LOOKUP(I110,{1,2,3,4,5},{5,4,3,2,1})</f>
        <v>4</v>
      </c>
      <c r="K110">
        <v>2</v>
      </c>
      <c r="L110" s="37">
        <f>LOOKUP(K110,{1,2,3,4,5},{5,4,3,2,1})</f>
        <v>4</v>
      </c>
      <c r="M110">
        <v>2</v>
      </c>
      <c r="N110">
        <v>3</v>
      </c>
      <c r="O110">
        <v>3</v>
      </c>
      <c r="P110">
        <v>4</v>
      </c>
      <c r="Q110" s="37">
        <f>LOOKUP(P110,{1,2,3,4,5},{5,4,3,2,1})</f>
        <v>2</v>
      </c>
      <c r="R110">
        <v>1</v>
      </c>
      <c r="S110">
        <v>3</v>
      </c>
      <c r="T110">
        <v>4</v>
      </c>
      <c r="U110" s="37">
        <f>LOOKUP(T110,{1,2,3,4,5},{5,4,3,2,1})</f>
        <v>2</v>
      </c>
      <c r="V110">
        <v>2</v>
      </c>
      <c r="W110">
        <v>4</v>
      </c>
      <c r="X110" s="37">
        <f>LOOKUP(W110,{1,2,3,4,5},{5,4,3,2,1})</f>
        <v>2</v>
      </c>
      <c r="Y110">
        <v>4</v>
      </c>
      <c r="Z110" s="37">
        <f>LOOKUP(Y110,{1,2,3,4,5},{5,4,3,2,1})</f>
        <v>2</v>
      </c>
      <c r="AA110">
        <v>4</v>
      </c>
      <c r="AB110">
        <v>3</v>
      </c>
      <c r="AC110" s="37">
        <f>LOOKUP(AB110,{1,2,3,4,5},{5,4,3,2,1})</f>
        <v>3</v>
      </c>
      <c r="AD110">
        <v>3</v>
      </c>
      <c r="AE110" s="37">
        <f>LOOKUP(AD110,{1,2,3,4,5},{5,4,3,2,1})</f>
        <v>3</v>
      </c>
      <c r="AF110">
        <v>3</v>
      </c>
      <c r="AG110" s="37">
        <f>LOOKUP(AF110,{1,2,3,4,5},{5,4,3,2,1})</f>
        <v>3</v>
      </c>
      <c r="AH110">
        <v>2</v>
      </c>
      <c r="AI110">
        <v>1</v>
      </c>
      <c r="AJ110">
        <v>4</v>
      </c>
      <c r="AK110">
        <v>2</v>
      </c>
      <c r="AL110" s="37">
        <f>LOOKUP(AK110,{1,2,3,4,5},{5,4,3,2,1})</f>
        <v>4</v>
      </c>
      <c r="AM110">
        <v>4</v>
      </c>
      <c r="AN110" s="37">
        <f>LOOKUP(AM110,{1,2,3,4,5},{5,4,3,2,1})</f>
        <v>2</v>
      </c>
      <c r="AO110">
        <v>4</v>
      </c>
      <c r="AP110" s="37">
        <f>LOOKUP(AO110,{1,2,3,4,5},{5,4,3,2,1})</f>
        <v>2</v>
      </c>
      <c r="AQ110">
        <f t="shared" si="4"/>
        <v>72</v>
      </c>
      <c r="AR110">
        <f t="shared" si="5"/>
        <v>2.77</v>
      </c>
      <c r="AS110" s="1"/>
    </row>
    <row r="111" spans="1:45" x14ac:dyDescent="0.3">
      <c r="A111" s="30">
        <v>120</v>
      </c>
      <c r="B111" s="1"/>
      <c r="C111" s="2">
        <v>1</v>
      </c>
      <c r="D111">
        <v>5</v>
      </c>
      <c r="E111">
        <v>4</v>
      </c>
      <c r="F111">
        <v>2</v>
      </c>
      <c r="G111" s="37">
        <f>LOOKUP(F111,{1,2,3,4,5},{5,4,3,2,1})</f>
        <v>4</v>
      </c>
      <c r="H111">
        <v>3</v>
      </c>
      <c r="I111">
        <v>4</v>
      </c>
      <c r="J111" s="37">
        <f>LOOKUP(I111,{1,2,3,4,5},{5,4,3,2,1})</f>
        <v>2</v>
      </c>
      <c r="K111">
        <v>2</v>
      </c>
      <c r="L111" s="37">
        <f>LOOKUP(K111,{1,2,3,4,5},{5,4,3,2,1})</f>
        <v>4</v>
      </c>
      <c r="M111">
        <v>3</v>
      </c>
      <c r="N111">
        <v>4</v>
      </c>
      <c r="O111">
        <v>4</v>
      </c>
      <c r="P111">
        <v>3</v>
      </c>
      <c r="Q111" s="37">
        <f>LOOKUP(P111,{1,2,3,4,5},{5,4,3,2,1})</f>
        <v>3</v>
      </c>
      <c r="R111">
        <v>4</v>
      </c>
      <c r="S111">
        <v>4</v>
      </c>
      <c r="T111">
        <v>3</v>
      </c>
      <c r="U111" s="37">
        <f>LOOKUP(T111,{1,2,3,4,5},{5,4,3,2,1})</f>
        <v>3</v>
      </c>
      <c r="V111">
        <v>4</v>
      </c>
      <c r="W111">
        <v>4</v>
      </c>
      <c r="X111" s="37">
        <f>LOOKUP(W111,{1,2,3,4,5},{5,4,3,2,1})</f>
        <v>2</v>
      </c>
      <c r="Y111">
        <v>4</v>
      </c>
      <c r="Z111" s="37">
        <f>LOOKUP(Y111,{1,2,3,4,5},{5,4,3,2,1})</f>
        <v>2</v>
      </c>
      <c r="AA111">
        <v>5</v>
      </c>
      <c r="AB111">
        <v>2</v>
      </c>
      <c r="AC111" s="37">
        <f>LOOKUP(AB111,{1,2,3,4,5},{5,4,3,2,1})</f>
        <v>4</v>
      </c>
      <c r="AD111">
        <v>3</v>
      </c>
      <c r="AE111" s="37">
        <f>LOOKUP(AD111,{1,2,3,4,5},{5,4,3,2,1})</f>
        <v>3</v>
      </c>
      <c r="AF111">
        <v>2</v>
      </c>
      <c r="AG111" s="37">
        <f>LOOKUP(AF111,{1,2,3,4,5},{5,4,3,2,1})</f>
        <v>4</v>
      </c>
      <c r="AH111">
        <v>3</v>
      </c>
      <c r="AI111">
        <v>3</v>
      </c>
      <c r="AJ111">
        <v>4</v>
      </c>
      <c r="AK111">
        <v>1</v>
      </c>
      <c r="AL111" s="37">
        <f>LOOKUP(AK111,{1,2,3,4,5},{5,4,3,2,1})</f>
        <v>5</v>
      </c>
      <c r="AM111">
        <v>2</v>
      </c>
      <c r="AN111" s="37">
        <f>LOOKUP(AM111,{1,2,3,4,5},{5,4,3,2,1})</f>
        <v>4</v>
      </c>
      <c r="AO111">
        <v>2</v>
      </c>
      <c r="AP111" s="37">
        <f>LOOKUP(AO111,{1,2,3,4,5},{5,4,3,2,1})</f>
        <v>4</v>
      </c>
      <c r="AQ111">
        <f t="shared" si="4"/>
        <v>94</v>
      </c>
      <c r="AR111">
        <f t="shared" si="5"/>
        <v>3.62</v>
      </c>
      <c r="AS111" s="1"/>
    </row>
    <row r="112" spans="1:45" x14ac:dyDescent="0.3">
      <c r="A112" s="30">
        <v>121</v>
      </c>
      <c r="B112" s="1"/>
      <c r="C112" s="2">
        <v>1</v>
      </c>
      <c r="D112">
        <v>4</v>
      </c>
      <c r="E112">
        <v>4</v>
      </c>
      <c r="F112">
        <v>2</v>
      </c>
      <c r="G112" s="37">
        <f>LOOKUP(F112,{1,2,3,4,5},{5,4,3,2,1})</f>
        <v>4</v>
      </c>
      <c r="H112">
        <v>3</v>
      </c>
      <c r="I112">
        <v>2</v>
      </c>
      <c r="J112" s="37">
        <f>LOOKUP(I112,{1,2,3,4,5},{5,4,3,2,1})</f>
        <v>4</v>
      </c>
      <c r="K112">
        <v>2</v>
      </c>
      <c r="L112" s="37">
        <f>LOOKUP(K112,{1,2,3,4,5},{5,4,3,2,1})</f>
        <v>4</v>
      </c>
      <c r="M112">
        <v>3</v>
      </c>
      <c r="N112">
        <v>4</v>
      </c>
      <c r="O112">
        <v>4</v>
      </c>
      <c r="P112">
        <v>4</v>
      </c>
      <c r="Q112" s="37">
        <f>LOOKUP(P112,{1,2,3,4,5},{5,4,3,2,1})</f>
        <v>2</v>
      </c>
      <c r="R112">
        <v>3</v>
      </c>
      <c r="S112">
        <v>4</v>
      </c>
      <c r="T112">
        <v>3</v>
      </c>
      <c r="U112" s="37">
        <f>LOOKUP(T112,{1,2,3,4,5},{5,4,3,2,1})</f>
        <v>3</v>
      </c>
      <c r="V112">
        <v>3</v>
      </c>
      <c r="W112">
        <v>3</v>
      </c>
      <c r="X112" s="37">
        <f>LOOKUP(W112,{1,2,3,4,5},{5,4,3,2,1})</f>
        <v>3</v>
      </c>
      <c r="Y112">
        <v>1</v>
      </c>
      <c r="Z112" s="37">
        <f>LOOKUP(Y112,{1,2,3,4,5},{5,4,3,2,1})</f>
        <v>5</v>
      </c>
      <c r="AA112">
        <v>5</v>
      </c>
      <c r="AB112">
        <v>3</v>
      </c>
      <c r="AC112" s="37">
        <f>LOOKUP(AB112,{1,2,3,4,5},{5,4,3,2,1})</f>
        <v>3</v>
      </c>
      <c r="AD112">
        <v>3</v>
      </c>
      <c r="AE112" s="37">
        <f>LOOKUP(AD112,{1,2,3,4,5},{5,4,3,2,1})</f>
        <v>3</v>
      </c>
      <c r="AF112">
        <v>1</v>
      </c>
      <c r="AG112" s="37">
        <f>LOOKUP(AF112,{1,2,3,4,5},{5,4,3,2,1})</f>
        <v>5</v>
      </c>
      <c r="AH112">
        <v>2</v>
      </c>
      <c r="AI112">
        <v>4</v>
      </c>
      <c r="AJ112">
        <v>4</v>
      </c>
      <c r="AK112">
        <v>1</v>
      </c>
      <c r="AL112" s="37">
        <f>LOOKUP(AK112,{1,2,3,4,5},{5,4,3,2,1})</f>
        <v>5</v>
      </c>
      <c r="AM112">
        <v>4</v>
      </c>
      <c r="AN112" s="37">
        <f>LOOKUP(AM112,{1,2,3,4,5},{5,4,3,2,1})</f>
        <v>2</v>
      </c>
      <c r="AO112">
        <v>2</v>
      </c>
      <c r="AP112" s="37">
        <f>LOOKUP(AO112,{1,2,3,4,5},{5,4,3,2,1})</f>
        <v>4</v>
      </c>
      <c r="AQ112">
        <f t="shared" si="4"/>
        <v>94</v>
      </c>
      <c r="AR112">
        <f t="shared" si="5"/>
        <v>3.62</v>
      </c>
      <c r="AS112" s="1"/>
    </row>
    <row r="113" spans="1:45" x14ac:dyDescent="0.3">
      <c r="A113" s="30">
        <v>122</v>
      </c>
      <c r="B113" s="1"/>
      <c r="C113" s="2">
        <v>1</v>
      </c>
      <c r="D113">
        <v>4</v>
      </c>
      <c r="E113">
        <v>5</v>
      </c>
      <c r="F113">
        <v>3</v>
      </c>
      <c r="G113" s="37">
        <f>LOOKUP(F113,{1,2,3,4,5},{5,4,3,2,1})</f>
        <v>3</v>
      </c>
      <c r="H113">
        <v>4</v>
      </c>
      <c r="I113">
        <v>2</v>
      </c>
      <c r="J113" s="37">
        <f>LOOKUP(I113,{1,2,3,4,5},{5,4,3,2,1})</f>
        <v>4</v>
      </c>
      <c r="K113">
        <v>2</v>
      </c>
      <c r="L113" s="37">
        <f>LOOKUP(K113,{1,2,3,4,5},{5,4,3,2,1})</f>
        <v>4</v>
      </c>
      <c r="M113">
        <v>1</v>
      </c>
      <c r="N113">
        <v>4</v>
      </c>
      <c r="O113">
        <v>4</v>
      </c>
      <c r="P113">
        <v>4</v>
      </c>
      <c r="Q113" s="37">
        <f>LOOKUP(P113,{1,2,3,4,5},{5,4,3,2,1})</f>
        <v>2</v>
      </c>
      <c r="R113">
        <v>3</v>
      </c>
      <c r="S113">
        <v>4</v>
      </c>
      <c r="T113">
        <v>3</v>
      </c>
      <c r="U113" s="37">
        <f>LOOKUP(T113,{1,2,3,4,5},{5,4,3,2,1})</f>
        <v>3</v>
      </c>
      <c r="V113">
        <v>4</v>
      </c>
      <c r="W113">
        <v>2</v>
      </c>
      <c r="X113" s="37">
        <f>LOOKUP(W113,{1,2,3,4,5},{5,4,3,2,1})</f>
        <v>4</v>
      </c>
      <c r="Y113">
        <v>2</v>
      </c>
      <c r="Z113" s="37">
        <f>LOOKUP(Y113,{1,2,3,4,5},{5,4,3,2,1})</f>
        <v>4</v>
      </c>
      <c r="AA113">
        <v>4</v>
      </c>
      <c r="AB113">
        <v>2</v>
      </c>
      <c r="AC113" s="37">
        <f>LOOKUP(AB113,{1,2,3,4,5},{5,4,3,2,1})</f>
        <v>4</v>
      </c>
      <c r="AD113">
        <v>1</v>
      </c>
      <c r="AE113" s="37">
        <f>LOOKUP(AD113,{1,2,3,4,5},{5,4,3,2,1})</f>
        <v>5</v>
      </c>
      <c r="AF113">
        <v>2</v>
      </c>
      <c r="AG113" s="37">
        <f>LOOKUP(AF113,{1,2,3,4,5},{5,4,3,2,1})</f>
        <v>4</v>
      </c>
      <c r="AH113">
        <v>4</v>
      </c>
      <c r="AI113">
        <v>4</v>
      </c>
      <c r="AJ113">
        <v>5</v>
      </c>
      <c r="AK113">
        <v>3</v>
      </c>
      <c r="AL113" s="37">
        <f>LOOKUP(AK113,{1,2,3,4,5},{5,4,3,2,1})</f>
        <v>3</v>
      </c>
      <c r="AM113">
        <v>4</v>
      </c>
      <c r="AN113" s="37">
        <f>LOOKUP(AM113,{1,2,3,4,5},{5,4,3,2,1})</f>
        <v>2</v>
      </c>
      <c r="AO113">
        <v>4</v>
      </c>
      <c r="AP113" s="37">
        <f>LOOKUP(AO113,{1,2,3,4,5},{5,4,3,2,1})</f>
        <v>2</v>
      </c>
      <c r="AQ113">
        <f t="shared" si="4"/>
        <v>94</v>
      </c>
      <c r="AR113">
        <f t="shared" si="5"/>
        <v>3.62</v>
      </c>
      <c r="AS113" s="1"/>
    </row>
    <row r="114" spans="1:45" x14ac:dyDescent="0.3">
      <c r="A114" s="30">
        <v>123</v>
      </c>
      <c r="B114" s="1"/>
      <c r="C114" s="2">
        <v>1</v>
      </c>
      <c r="D114">
        <v>5</v>
      </c>
      <c r="E114">
        <v>4</v>
      </c>
      <c r="F114">
        <v>2</v>
      </c>
      <c r="G114" s="37">
        <f>LOOKUP(F114,{1,2,3,4,5},{5,4,3,2,1})</f>
        <v>4</v>
      </c>
      <c r="H114">
        <v>3</v>
      </c>
      <c r="I114">
        <v>3</v>
      </c>
      <c r="J114" s="37">
        <f>LOOKUP(I114,{1,2,3,4,5},{5,4,3,2,1})</f>
        <v>3</v>
      </c>
      <c r="K114">
        <v>2</v>
      </c>
      <c r="L114" s="37">
        <f>LOOKUP(K114,{1,2,3,4,5},{5,4,3,2,1})</f>
        <v>4</v>
      </c>
      <c r="M114">
        <v>4</v>
      </c>
      <c r="N114">
        <v>4</v>
      </c>
      <c r="O114">
        <v>4</v>
      </c>
      <c r="P114">
        <v>2</v>
      </c>
      <c r="Q114" s="37">
        <f>LOOKUP(P114,{1,2,3,4,5},{5,4,3,2,1})</f>
        <v>4</v>
      </c>
      <c r="R114">
        <v>4</v>
      </c>
      <c r="S114">
        <v>4</v>
      </c>
      <c r="T114">
        <v>2</v>
      </c>
      <c r="U114" s="37">
        <f>LOOKUP(T114,{1,2,3,4,5},{5,4,3,2,1})</f>
        <v>4</v>
      </c>
      <c r="V114">
        <v>4</v>
      </c>
      <c r="W114">
        <v>4</v>
      </c>
      <c r="X114" s="37">
        <f>LOOKUP(W114,{1,2,3,4,5},{5,4,3,2,1})</f>
        <v>2</v>
      </c>
      <c r="Y114">
        <v>3</v>
      </c>
      <c r="Z114" s="37">
        <f>LOOKUP(Y114,{1,2,3,4,5},{5,4,3,2,1})</f>
        <v>3</v>
      </c>
      <c r="AA114">
        <v>4</v>
      </c>
      <c r="AB114">
        <v>4</v>
      </c>
      <c r="AC114" s="37">
        <f>LOOKUP(AB114,{1,2,3,4,5},{5,4,3,2,1})</f>
        <v>2</v>
      </c>
      <c r="AD114">
        <v>2</v>
      </c>
      <c r="AE114" s="37">
        <f>LOOKUP(AD114,{1,2,3,4,5},{5,4,3,2,1})</f>
        <v>4</v>
      </c>
      <c r="AF114">
        <v>4</v>
      </c>
      <c r="AG114" s="37">
        <f>LOOKUP(AF114,{1,2,3,4,5},{5,4,3,2,1})</f>
        <v>2</v>
      </c>
      <c r="AH114">
        <v>4</v>
      </c>
      <c r="AI114">
        <v>5</v>
      </c>
      <c r="AJ114">
        <v>4</v>
      </c>
      <c r="AK114">
        <v>4</v>
      </c>
      <c r="AL114" s="37">
        <f>LOOKUP(AK114,{1,2,3,4,5},{5,4,3,2,1})</f>
        <v>2</v>
      </c>
      <c r="AM114">
        <v>4</v>
      </c>
      <c r="AN114" s="37">
        <f>LOOKUP(AM114,{1,2,3,4,5},{5,4,3,2,1})</f>
        <v>2</v>
      </c>
      <c r="AO114">
        <v>4</v>
      </c>
      <c r="AP114" s="37">
        <f>LOOKUP(AO114,{1,2,3,4,5},{5,4,3,2,1})</f>
        <v>2</v>
      </c>
      <c r="AQ114">
        <f t="shared" si="4"/>
        <v>91</v>
      </c>
      <c r="AR114">
        <f t="shared" si="5"/>
        <v>3.5</v>
      </c>
      <c r="AS114" s="1"/>
    </row>
    <row r="115" spans="1:45" x14ac:dyDescent="0.3">
      <c r="A115" s="30">
        <v>124</v>
      </c>
      <c r="B115" s="1"/>
      <c r="C115" s="2">
        <v>1</v>
      </c>
      <c r="D115">
        <v>3</v>
      </c>
      <c r="E115">
        <v>4</v>
      </c>
      <c r="F115">
        <v>2</v>
      </c>
      <c r="G115" s="37">
        <f>LOOKUP(F115,{1,2,3,4,5},{5,4,3,2,1})</f>
        <v>4</v>
      </c>
      <c r="H115">
        <v>3</v>
      </c>
      <c r="I115">
        <v>3</v>
      </c>
      <c r="J115" s="37">
        <f>LOOKUP(I115,{1,2,3,4,5},{5,4,3,2,1})</f>
        <v>3</v>
      </c>
      <c r="K115">
        <v>3</v>
      </c>
      <c r="L115" s="37">
        <f>LOOKUP(K115,{1,2,3,4,5},{5,4,3,2,1})</f>
        <v>3</v>
      </c>
      <c r="M115">
        <v>2</v>
      </c>
      <c r="N115">
        <v>3</v>
      </c>
      <c r="O115">
        <v>1</v>
      </c>
      <c r="P115">
        <v>5</v>
      </c>
      <c r="Q115" s="37">
        <f>LOOKUP(P115,{1,2,3,4,5},{5,4,3,2,1})</f>
        <v>1</v>
      </c>
      <c r="R115">
        <v>3</v>
      </c>
      <c r="S115">
        <v>4</v>
      </c>
      <c r="T115">
        <v>4</v>
      </c>
      <c r="U115" s="37">
        <f>LOOKUP(T115,{1,2,3,4,5},{5,4,3,2,1})</f>
        <v>2</v>
      </c>
      <c r="V115">
        <v>1</v>
      </c>
      <c r="W115">
        <v>2</v>
      </c>
      <c r="X115" s="37">
        <f>LOOKUP(W115,{1,2,3,4,5},{5,4,3,2,1})</f>
        <v>4</v>
      </c>
      <c r="Y115">
        <v>3</v>
      </c>
      <c r="Z115" s="37">
        <f>LOOKUP(Y115,{1,2,3,4,5},{5,4,3,2,1})</f>
        <v>3</v>
      </c>
      <c r="AA115">
        <v>3</v>
      </c>
      <c r="AB115">
        <v>3</v>
      </c>
      <c r="AC115" s="37">
        <f>LOOKUP(AB115,{1,2,3,4,5},{5,4,3,2,1})</f>
        <v>3</v>
      </c>
      <c r="AD115">
        <v>4</v>
      </c>
      <c r="AE115" s="37">
        <f>LOOKUP(AD115,{1,2,3,4,5},{5,4,3,2,1})</f>
        <v>2</v>
      </c>
      <c r="AF115">
        <v>3</v>
      </c>
      <c r="AG115" s="37">
        <f>LOOKUP(AF115,{1,2,3,4,5},{5,4,3,2,1})</f>
        <v>3</v>
      </c>
      <c r="AH115">
        <v>2</v>
      </c>
      <c r="AI115">
        <v>2</v>
      </c>
      <c r="AJ115">
        <v>4</v>
      </c>
      <c r="AK115">
        <v>2</v>
      </c>
      <c r="AL115" s="37">
        <f>LOOKUP(AK115,{1,2,3,4,5},{5,4,3,2,1})</f>
        <v>4</v>
      </c>
      <c r="AM115">
        <v>4</v>
      </c>
      <c r="AN115" s="37">
        <f>LOOKUP(AM115,{1,2,3,4,5},{5,4,3,2,1})</f>
        <v>2</v>
      </c>
      <c r="AO115">
        <v>4</v>
      </c>
      <c r="AP115" s="37">
        <f>LOOKUP(AO115,{1,2,3,4,5},{5,4,3,2,1})</f>
        <v>2</v>
      </c>
      <c r="AQ115">
        <f t="shared" si="4"/>
        <v>71</v>
      </c>
      <c r="AR115">
        <f t="shared" si="5"/>
        <v>2.73</v>
      </c>
      <c r="AS115" s="1"/>
    </row>
    <row r="116" spans="1:45" x14ac:dyDescent="0.3">
      <c r="A116" s="30">
        <v>125</v>
      </c>
      <c r="B116" s="1"/>
      <c r="C116" s="2">
        <v>1</v>
      </c>
      <c r="D116">
        <v>3</v>
      </c>
      <c r="E116">
        <v>3</v>
      </c>
      <c r="F116">
        <v>4</v>
      </c>
      <c r="G116" s="37">
        <f>LOOKUP(F116,{1,2,3,4,5},{5,4,3,2,1})</f>
        <v>2</v>
      </c>
      <c r="H116">
        <v>3</v>
      </c>
      <c r="I116">
        <v>3</v>
      </c>
      <c r="J116" s="37">
        <f>LOOKUP(I116,{1,2,3,4,5},{5,4,3,2,1})</f>
        <v>3</v>
      </c>
      <c r="K116">
        <v>2</v>
      </c>
      <c r="L116" s="37">
        <f>LOOKUP(K116,{1,2,3,4,5},{5,4,3,2,1})</f>
        <v>4</v>
      </c>
      <c r="M116">
        <v>2</v>
      </c>
      <c r="N116">
        <v>2</v>
      </c>
      <c r="O116">
        <v>2</v>
      </c>
      <c r="P116">
        <v>4</v>
      </c>
      <c r="Q116" s="37">
        <f>LOOKUP(P116,{1,2,3,4,5},{5,4,3,2,1})</f>
        <v>2</v>
      </c>
      <c r="R116">
        <v>1</v>
      </c>
      <c r="S116">
        <v>2</v>
      </c>
      <c r="T116">
        <v>4</v>
      </c>
      <c r="U116" s="37">
        <f>LOOKUP(T116,{1,2,3,4,5},{5,4,3,2,1})</f>
        <v>2</v>
      </c>
      <c r="V116">
        <v>2</v>
      </c>
      <c r="W116">
        <v>4</v>
      </c>
      <c r="X116" s="37">
        <f>LOOKUP(W116,{1,2,3,4,5},{5,4,3,2,1})</f>
        <v>2</v>
      </c>
      <c r="Y116">
        <v>2</v>
      </c>
      <c r="Z116" s="37">
        <f>LOOKUP(Y116,{1,2,3,4,5},{5,4,3,2,1})</f>
        <v>4</v>
      </c>
      <c r="AA116">
        <v>4</v>
      </c>
      <c r="AB116">
        <v>3</v>
      </c>
      <c r="AC116" s="37">
        <f>LOOKUP(AB116,{1,2,3,4,5},{5,4,3,2,1})</f>
        <v>3</v>
      </c>
      <c r="AD116">
        <v>3</v>
      </c>
      <c r="AE116" s="37">
        <f>LOOKUP(AD116,{1,2,3,4,5},{5,4,3,2,1})</f>
        <v>3</v>
      </c>
      <c r="AF116">
        <v>4</v>
      </c>
      <c r="AG116" s="37">
        <f>LOOKUP(AF116,{1,2,3,4,5},{5,4,3,2,1})</f>
        <v>2</v>
      </c>
      <c r="AH116">
        <v>2</v>
      </c>
      <c r="AI116">
        <v>2</v>
      </c>
      <c r="AJ116">
        <v>4</v>
      </c>
      <c r="AK116">
        <v>2</v>
      </c>
      <c r="AL116" s="37">
        <f>LOOKUP(AK116,{1,2,3,4,5},{5,4,3,2,1})</f>
        <v>4</v>
      </c>
      <c r="AM116">
        <v>5</v>
      </c>
      <c r="AN116" s="37">
        <f>LOOKUP(AM116,{1,2,3,4,5},{5,4,3,2,1})</f>
        <v>1</v>
      </c>
      <c r="AO116">
        <v>4</v>
      </c>
      <c r="AP116" s="37">
        <f>LOOKUP(AO116,{1,2,3,4,5},{5,4,3,2,1})</f>
        <v>2</v>
      </c>
      <c r="AQ116">
        <f t="shared" si="4"/>
        <v>66</v>
      </c>
      <c r="AR116">
        <f t="shared" si="5"/>
        <v>2.54</v>
      </c>
      <c r="AS116" s="1"/>
    </row>
    <row r="117" spans="1:45" x14ac:dyDescent="0.3">
      <c r="A117" s="30">
        <v>126</v>
      </c>
      <c r="B117" s="1"/>
      <c r="C117" s="2">
        <v>1</v>
      </c>
      <c r="D117">
        <v>5</v>
      </c>
      <c r="E117">
        <v>4</v>
      </c>
      <c r="F117">
        <v>3</v>
      </c>
      <c r="G117" s="37">
        <f>LOOKUP(F117,{1,2,3,4,5},{5,4,3,2,1})</f>
        <v>3</v>
      </c>
      <c r="H117">
        <v>2</v>
      </c>
      <c r="I117">
        <v>3</v>
      </c>
      <c r="J117" s="37">
        <f>LOOKUP(I117,{1,2,3,4,5},{5,4,3,2,1})</f>
        <v>3</v>
      </c>
      <c r="K117">
        <v>2</v>
      </c>
      <c r="L117" s="37">
        <f>LOOKUP(K117,{1,2,3,4,5},{5,4,3,2,1})</f>
        <v>4</v>
      </c>
      <c r="M117">
        <v>1</v>
      </c>
      <c r="N117">
        <v>2</v>
      </c>
      <c r="O117">
        <v>3</v>
      </c>
      <c r="P117">
        <v>4</v>
      </c>
      <c r="Q117" s="37">
        <f>LOOKUP(P117,{1,2,3,4,5},{5,4,3,2,1})</f>
        <v>2</v>
      </c>
      <c r="R117">
        <v>3</v>
      </c>
      <c r="S117">
        <v>4</v>
      </c>
      <c r="T117">
        <v>3</v>
      </c>
      <c r="U117" s="37">
        <f>LOOKUP(T117,{1,2,3,4,5},{5,4,3,2,1})</f>
        <v>3</v>
      </c>
      <c r="V117">
        <v>2</v>
      </c>
      <c r="W117">
        <v>3</v>
      </c>
      <c r="X117" s="37">
        <f>LOOKUP(W117,{1,2,3,4,5},{5,4,3,2,1})</f>
        <v>3</v>
      </c>
      <c r="Y117">
        <v>2</v>
      </c>
      <c r="Z117" s="37">
        <f>LOOKUP(Y117,{1,2,3,4,5},{5,4,3,2,1})</f>
        <v>4</v>
      </c>
      <c r="AA117">
        <v>3</v>
      </c>
      <c r="AB117">
        <v>2</v>
      </c>
      <c r="AC117" s="37">
        <f>LOOKUP(AB117,{1,2,3,4,5},{5,4,3,2,1})</f>
        <v>4</v>
      </c>
      <c r="AD117">
        <v>3</v>
      </c>
      <c r="AE117" s="37">
        <f>LOOKUP(AD117,{1,2,3,4,5},{5,4,3,2,1})</f>
        <v>3</v>
      </c>
      <c r="AF117">
        <v>2</v>
      </c>
      <c r="AG117" s="37">
        <f>LOOKUP(AF117,{1,2,3,4,5},{5,4,3,2,1})</f>
        <v>4</v>
      </c>
      <c r="AH117">
        <v>3</v>
      </c>
      <c r="AI117">
        <v>2</v>
      </c>
      <c r="AJ117">
        <v>5</v>
      </c>
      <c r="AK117">
        <v>1</v>
      </c>
      <c r="AL117" s="37">
        <f>LOOKUP(AK117,{1,2,3,4,5},{5,4,3,2,1})</f>
        <v>5</v>
      </c>
      <c r="AM117">
        <v>5</v>
      </c>
      <c r="AN117" s="37">
        <f>LOOKUP(AM117,{1,2,3,4,5},{5,4,3,2,1})</f>
        <v>1</v>
      </c>
      <c r="AO117">
        <v>4</v>
      </c>
      <c r="AP117" s="37">
        <f>LOOKUP(AO117,{1,2,3,4,5},{5,4,3,2,1})</f>
        <v>2</v>
      </c>
      <c r="AQ117">
        <f t="shared" si="4"/>
        <v>80</v>
      </c>
      <c r="AR117">
        <f t="shared" si="5"/>
        <v>3.08</v>
      </c>
      <c r="AS117" s="1"/>
    </row>
    <row r="118" spans="1:45" x14ac:dyDescent="0.3">
      <c r="A118" s="30">
        <v>127</v>
      </c>
      <c r="B118" s="1"/>
      <c r="C118" s="32">
        <v>1</v>
      </c>
      <c r="D118" s="31">
        <v>3</v>
      </c>
      <c r="E118" s="31">
        <v>4</v>
      </c>
      <c r="F118" s="31">
        <v>4</v>
      </c>
      <c r="G118" s="31">
        <f>LOOKUP(F118,{1,2,3,4,5},{5,4,3,2,1})</f>
        <v>2</v>
      </c>
      <c r="H118" s="31">
        <v>3</v>
      </c>
      <c r="I118" s="31">
        <v>3</v>
      </c>
      <c r="J118" s="31">
        <f>LOOKUP(I118,{1,2,3,4,5},{5,4,3,2,1})</f>
        <v>3</v>
      </c>
      <c r="K118" s="31">
        <v>2</v>
      </c>
      <c r="L118" s="31">
        <f>LOOKUP(K118,{1,2,3,4,5},{5,4,3,2,1})</f>
        <v>4</v>
      </c>
      <c r="M118" s="31">
        <v>3</v>
      </c>
      <c r="N118" s="31">
        <v>3</v>
      </c>
      <c r="O118" s="31">
        <v>3</v>
      </c>
      <c r="P118" s="31">
        <v>4</v>
      </c>
      <c r="Q118" s="31">
        <f>LOOKUP(P118,{1,2,3,4,5},{5,4,3,2,1})</f>
        <v>2</v>
      </c>
      <c r="R118" s="31">
        <v>1</v>
      </c>
      <c r="S118" s="31">
        <v>3</v>
      </c>
      <c r="T118" s="31">
        <v>3</v>
      </c>
      <c r="U118" s="31">
        <f>LOOKUP(T118,{1,2,3,4,5},{5,4,3,2,1})</f>
        <v>3</v>
      </c>
      <c r="V118" s="31">
        <v>1</v>
      </c>
      <c r="W118" s="31">
        <v>4</v>
      </c>
      <c r="X118" s="31">
        <f>LOOKUP(W118,{1,2,3,4,5},{5,4,3,2,1})</f>
        <v>2</v>
      </c>
      <c r="Y118" s="31">
        <v>4</v>
      </c>
      <c r="Z118" s="31">
        <f>LOOKUP(Y118,{1,2,3,4,5},{5,4,3,2,1})</f>
        <v>2</v>
      </c>
      <c r="AA118" s="31">
        <v>3</v>
      </c>
      <c r="AB118" s="31">
        <v>2</v>
      </c>
      <c r="AC118" s="31">
        <f>LOOKUP(AB118,{1,2,3,4,5},{5,4,3,2,1})</f>
        <v>4</v>
      </c>
      <c r="AD118" s="31">
        <v>3</v>
      </c>
      <c r="AE118" s="31">
        <f>LOOKUP(AD118,{1,2,3,4,5},{5,4,3,2,1})</f>
        <v>3</v>
      </c>
      <c r="AF118" s="31">
        <v>3</v>
      </c>
      <c r="AG118" s="31">
        <f>LOOKUP(AF118,{1,2,3,4,5},{5,4,3,2,1})</f>
        <v>3</v>
      </c>
      <c r="AH118" s="31">
        <v>2</v>
      </c>
      <c r="AI118" s="31" t="s">
        <v>668</v>
      </c>
      <c r="AJ118" s="31">
        <v>3</v>
      </c>
      <c r="AK118" s="31">
        <v>3</v>
      </c>
      <c r="AL118" s="31">
        <f>LOOKUP(AK118,{1,2,3,4,5},{5,4,3,2,1})</f>
        <v>3</v>
      </c>
      <c r="AM118" s="31">
        <v>5</v>
      </c>
      <c r="AN118" s="31">
        <f>LOOKUP(AM118,{1,2,3,4,5},{5,4,3,2,1})</f>
        <v>1</v>
      </c>
      <c r="AO118" s="31">
        <v>4</v>
      </c>
      <c r="AP118" s="31">
        <f>LOOKUP(AO118,{1,2,3,4,5},{5,4,3,2,1})</f>
        <v>2</v>
      </c>
      <c r="AQ118" s="31">
        <f t="shared" si="4"/>
        <v>66</v>
      </c>
      <c r="AR118" s="31">
        <f t="shared" si="5"/>
        <v>2.54</v>
      </c>
      <c r="AS118" s="1"/>
    </row>
    <row r="119" spans="1:45" x14ac:dyDescent="0.3">
      <c r="A119" s="30">
        <v>128</v>
      </c>
      <c r="B119" s="1"/>
      <c r="C119" s="2">
        <v>1</v>
      </c>
      <c r="D119">
        <v>5</v>
      </c>
      <c r="E119">
        <v>5</v>
      </c>
      <c r="F119">
        <v>5</v>
      </c>
      <c r="G119" s="37">
        <f>LOOKUP(F119,{1,2,3,4,5},{5,4,3,2,1})</f>
        <v>1</v>
      </c>
      <c r="H119">
        <v>5</v>
      </c>
      <c r="I119">
        <v>5</v>
      </c>
      <c r="J119" s="37">
        <f>LOOKUP(I119,{1,2,3,4,5},{5,4,3,2,1})</f>
        <v>1</v>
      </c>
      <c r="K119">
        <v>5</v>
      </c>
      <c r="L119" s="37">
        <f>LOOKUP(K119,{1,2,3,4,5},{5,4,3,2,1})</f>
        <v>1</v>
      </c>
      <c r="M119">
        <v>5</v>
      </c>
      <c r="N119">
        <v>5</v>
      </c>
      <c r="O119">
        <v>5</v>
      </c>
      <c r="P119">
        <v>5</v>
      </c>
      <c r="Q119" s="37">
        <f>LOOKUP(P119,{1,2,3,4,5},{5,4,3,2,1})</f>
        <v>1</v>
      </c>
      <c r="R119">
        <v>5</v>
      </c>
      <c r="S119">
        <v>5</v>
      </c>
      <c r="T119">
        <v>5</v>
      </c>
      <c r="U119" s="37">
        <f>LOOKUP(T119,{1,2,3,4,5},{5,4,3,2,1})</f>
        <v>1</v>
      </c>
      <c r="V119">
        <v>5</v>
      </c>
      <c r="W119">
        <v>1</v>
      </c>
      <c r="X119" s="37">
        <f>LOOKUP(W119,{1,2,3,4,5},{5,4,3,2,1})</f>
        <v>5</v>
      </c>
      <c r="Y119">
        <v>5</v>
      </c>
      <c r="Z119" s="37">
        <f>LOOKUP(Y119,{1,2,3,4,5},{5,4,3,2,1})</f>
        <v>1</v>
      </c>
      <c r="AA119">
        <v>5</v>
      </c>
      <c r="AB119">
        <v>5</v>
      </c>
      <c r="AC119" s="37">
        <f>LOOKUP(AB119,{1,2,3,4,5},{5,4,3,2,1})</f>
        <v>1</v>
      </c>
      <c r="AD119">
        <v>5</v>
      </c>
      <c r="AE119" s="37">
        <f>LOOKUP(AD119,{1,2,3,4,5},{5,4,3,2,1})</f>
        <v>1</v>
      </c>
      <c r="AF119">
        <v>1</v>
      </c>
      <c r="AG119" s="37">
        <f>LOOKUP(AF119,{1,2,3,4,5},{5,4,3,2,1})</f>
        <v>5</v>
      </c>
      <c r="AH119">
        <v>1</v>
      </c>
      <c r="AI119">
        <v>3</v>
      </c>
      <c r="AJ119">
        <v>5</v>
      </c>
      <c r="AK119">
        <v>1</v>
      </c>
      <c r="AL119" s="37">
        <f>LOOKUP(AK119,{1,2,3,4,5},{5,4,3,2,1})</f>
        <v>5</v>
      </c>
      <c r="AM119">
        <v>5</v>
      </c>
      <c r="AN119" s="37">
        <f>LOOKUP(AM119,{1,2,3,4,5},{5,4,3,2,1})</f>
        <v>1</v>
      </c>
      <c r="AO119">
        <v>5</v>
      </c>
      <c r="AP119" s="37">
        <f>LOOKUP(AO119,{1,2,3,4,5},{5,4,3,2,1})</f>
        <v>1</v>
      </c>
      <c r="AQ119">
        <f t="shared" si="4"/>
        <v>84</v>
      </c>
      <c r="AR119">
        <f t="shared" si="5"/>
        <v>3.23</v>
      </c>
      <c r="AS119" s="1"/>
    </row>
    <row r="120" spans="1:45" x14ac:dyDescent="0.3">
      <c r="A120" s="30">
        <v>130</v>
      </c>
      <c r="B120" s="1"/>
      <c r="C120" s="2">
        <v>1</v>
      </c>
      <c r="D120">
        <v>4</v>
      </c>
      <c r="E120">
        <v>5</v>
      </c>
      <c r="F120">
        <v>2</v>
      </c>
      <c r="G120" s="37">
        <f>LOOKUP(F120,{1,2,3,4,5},{5,4,3,2,1})</f>
        <v>4</v>
      </c>
      <c r="H120">
        <v>4</v>
      </c>
      <c r="I120">
        <v>3</v>
      </c>
      <c r="J120" s="37">
        <f>LOOKUP(I120,{1,2,3,4,5},{5,4,3,2,1})</f>
        <v>3</v>
      </c>
      <c r="K120">
        <v>1</v>
      </c>
      <c r="L120" s="37">
        <f>LOOKUP(K120,{1,2,3,4,5},{5,4,3,2,1})</f>
        <v>5</v>
      </c>
      <c r="M120">
        <v>2</v>
      </c>
      <c r="N120">
        <v>4</v>
      </c>
      <c r="O120">
        <v>4</v>
      </c>
      <c r="P120">
        <v>2</v>
      </c>
      <c r="Q120" s="37">
        <f>LOOKUP(P120,{1,2,3,4,5},{5,4,3,2,1})</f>
        <v>4</v>
      </c>
      <c r="R120">
        <v>4</v>
      </c>
      <c r="S120">
        <v>3</v>
      </c>
      <c r="T120">
        <v>4</v>
      </c>
      <c r="U120" s="37">
        <f>LOOKUP(T120,{1,2,3,4,5},{5,4,3,2,1})</f>
        <v>2</v>
      </c>
      <c r="V120">
        <v>2</v>
      </c>
      <c r="W120">
        <v>2</v>
      </c>
      <c r="X120" s="37">
        <f>LOOKUP(W120,{1,2,3,4,5},{5,4,3,2,1})</f>
        <v>4</v>
      </c>
      <c r="Y120">
        <v>1</v>
      </c>
      <c r="Z120" s="37">
        <f>LOOKUP(Y120,{1,2,3,4,5},{5,4,3,2,1})</f>
        <v>5</v>
      </c>
      <c r="AA120">
        <v>4</v>
      </c>
      <c r="AB120">
        <v>3</v>
      </c>
      <c r="AC120" s="37">
        <f>LOOKUP(AB120,{1,2,3,4,5},{5,4,3,2,1})</f>
        <v>3</v>
      </c>
      <c r="AD120">
        <v>2</v>
      </c>
      <c r="AE120" s="37">
        <f>LOOKUP(AD120,{1,2,3,4,5},{5,4,3,2,1})</f>
        <v>4</v>
      </c>
      <c r="AF120">
        <v>2</v>
      </c>
      <c r="AG120" s="37">
        <f>LOOKUP(AF120,{1,2,3,4,5},{5,4,3,2,1})</f>
        <v>4</v>
      </c>
      <c r="AH120">
        <v>3</v>
      </c>
      <c r="AI120">
        <v>2</v>
      </c>
      <c r="AJ120">
        <v>5</v>
      </c>
      <c r="AK120">
        <v>4</v>
      </c>
      <c r="AL120" s="37">
        <f>LOOKUP(AK120,{1,2,3,4,5},{5,4,3,2,1})</f>
        <v>2</v>
      </c>
      <c r="AM120">
        <v>5</v>
      </c>
      <c r="AN120" s="37">
        <f>LOOKUP(AM120,{1,2,3,4,5},{5,4,3,2,1})</f>
        <v>1</v>
      </c>
      <c r="AO120">
        <v>2</v>
      </c>
      <c r="AP120" s="37">
        <f>LOOKUP(AO120,{1,2,3,4,5},{5,4,3,2,1})</f>
        <v>4</v>
      </c>
      <c r="AQ120">
        <f t="shared" si="4"/>
        <v>91</v>
      </c>
      <c r="AR120">
        <f t="shared" si="5"/>
        <v>3.5</v>
      </c>
      <c r="AS120" s="1"/>
    </row>
    <row r="121" spans="1:45" x14ac:dyDescent="0.3">
      <c r="A121" s="30">
        <v>131</v>
      </c>
      <c r="B121" s="1"/>
      <c r="C121" s="2">
        <v>1</v>
      </c>
      <c r="D121">
        <v>4</v>
      </c>
      <c r="E121">
        <v>3</v>
      </c>
      <c r="F121">
        <v>2</v>
      </c>
      <c r="G121" s="37">
        <f>LOOKUP(F121,{1,2,3,4,5},{5,4,3,2,1})</f>
        <v>4</v>
      </c>
      <c r="H121">
        <v>3</v>
      </c>
      <c r="I121">
        <v>2</v>
      </c>
      <c r="J121" s="37">
        <f>LOOKUP(I121,{1,2,3,4,5},{5,4,3,2,1})</f>
        <v>4</v>
      </c>
      <c r="K121">
        <v>2</v>
      </c>
      <c r="L121" s="37">
        <f>LOOKUP(K121,{1,2,3,4,5},{5,4,3,2,1})</f>
        <v>4</v>
      </c>
      <c r="M121">
        <v>2</v>
      </c>
      <c r="N121">
        <v>1</v>
      </c>
      <c r="O121">
        <v>2</v>
      </c>
      <c r="P121">
        <v>3</v>
      </c>
      <c r="Q121" s="37">
        <f>LOOKUP(P121,{1,2,3,4,5},{5,4,3,2,1})</f>
        <v>3</v>
      </c>
      <c r="R121">
        <v>2</v>
      </c>
      <c r="S121">
        <v>3</v>
      </c>
      <c r="T121">
        <v>2</v>
      </c>
      <c r="U121" s="37">
        <f>LOOKUP(T121,{1,2,3,4,5},{5,4,3,2,1})</f>
        <v>4</v>
      </c>
      <c r="V121">
        <v>1</v>
      </c>
      <c r="W121">
        <v>1</v>
      </c>
      <c r="X121" s="37">
        <f>LOOKUP(W121,{1,2,3,4,5},{5,4,3,2,1})</f>
        <v>5</v>
      </c>
      <c r="Y121">
        <v>1</v>
      </c>
      <c r="Z121" s="37">
        <f>LOOKUP(Y121,{1,2,3,4,5},{5,4,3,2,1})</f>
        <v>5</v>
      </c>
      <c r="AA121">
        <v>4</v>
      </c>
      <c r="AB121">
        <v>2</v>
      </c>
      <c r="AC121" s="37">
        <f>LOOKUP(AB121,{1,2,3,4,5},{5,4,3,2,1})</f>
        <v>4</v>
      </c>
      <c r="AD121">
        <v>2</v>
      </c>
      <c r="AE121" s="37">
        <f>LOOKUP(AD121,{1,2,3,4,5},{5,4,3,2,1})</f>
        <v>4</v>
      </c>
      <c r="AF121">
        <v>3</v>
      </c>
      <c r="AG121" s="37">
        <f>LOOKUP(AF121,{1,2,3,4,5},{5,4,3,2,1})</f>
        <v>3</v>
      </c>
      <c r="AH121">
        <v>4</v>
      </c>
      <c r="AI121">
        <v>3</v>
      </c>
      <c r="AJ121">
        <v>4</v>
      </c>
      <c r="AK121">
        <v>3</v>
      </c>
      <c r="AL121" s="37">
        <f>LOOKUP(AK121,{1,2,3,4,5},{5,4,3,2,1})</f>
        <v>3</v>
      </c>
      <c r="AM121">
        <v>4</v>
      </c>
      <c r="AN121" s="37">
        <f>LOOKUP(AM121,{1,2,3,4,5},{5,4,3,2,1})</f>
        <v>2</v>
      </c>
      <c r="AO121">
        <v>3</v>
      </c>
      <c r="AP121" s="37">
        <f>LOOKUP(AO121,{1,2,3,4,5},{5,4,3,2,1})</f>
        <v>3</v>
      </c>
      <c r="AQ121">
        <f t="shared" si="4"/>
        <v>84</v>
      </c>
      <c r="AR121">
        <f t="shared" si="5"/>
        <v>3.23</v>
      </c>
      <c r="AS121" s="1"/>
    </row>
    <row r="122" spans="1:45" x14ac:dyDescent="0.3">
      <c r="A122" s="30">
        <v>132</v>
      </c>
      <c r="B122" s="1"/>
      <c r="C122" s="2">
        <v>1</v>
      </c>
      <c r="D122">
        <v>4</v>
      </c>
      <c r="E122">
        <v>4</v>
      </c>
      <c r="F122">
        <v>4</v>
      </c>
      <c r="G122" s="37">
        <f>LOOKUP(F122,{1,2,3,4,5},{5,4,3,2,1})</f>
        <v>2</v>
      </c>
      <c r="H122">
        <v>2</v>
      </c>
      <c r="I122">
        <v>2</v>
      </c>
      <c r="J122" s="37">
        <f>LOOKUP(I122,{1,2,3,4,5},{5,4,3,2,1})</f>
        <v>4</v>
      </c>
      <c r="K122">
        <v>2</v>
      </c>
      <c r="L122" s="37">
        <f>LOOKUP(K122,{1,2,3,4,5},{5,4,3,2,1})</f>
        <v>4</v>
      </c>
      <c r="M122">
        <v>1</v>
      </c>
      <c r="N122">
        <v>2</v>
      </c>
      <c r="O122">
        <v>2</v>
      </c>
      <c r="P122">
        <v>2</v>
      </c>
      <c r="Q122" s="37">
        <f>LOOKUP(P122,{1,2,3,4,5},{5,4,3,2,1})</f>
        <v>4</v>
      </c>
      <c r="R122">
        <v>2</v>
      </c>
      <c r="S122">
        <v>4</v>
      </c>
      <c r="T122">
        <v>3</v>
      </c>
      <c r="U122" s="37">
        <f>LOOKUP(T122,{1,2,3,4,5},{5,4,3,2,1})</f>
        <v>3</v>
      </c>
      <c r="V122">
        <v>1</v>
      </c>
      <c r="W122">
        <v>2</v>
      </c>
      <c r="X122" s="37">
        <f>LOOKUP(W122,{1,2,3,4,5},{5,4,3,2,1})</f>
        <v>4</v>
      </c>
      <c r="Y122">
        <v>3</v>
      </c>
      <c r="Z122" s="37">
        <f>LOOKUP(Y122,{1,2,3,4,5},{5,4,3,2,1})</f>
        <v>3</v>
      </c>
      <c r="AA122">
        <v>4</v>
      </c>
      <c r="AB122">
        <v>1</v>
      </c>
      <c r="AC122" s="37">
        <f>LOOKUP(AB122,{1,2,3,4,5},{5,4,3,2,1})</f>
        <v>5</v>
      </c>
      <c r="AD122">
        <v>2</v>
      </c>
      <c r="AE122" s="37">
        <f>LOOKUP(AD122,{1,2,3,4,5},{5,4,3,2,1})</f>
        <v>4</v>
      </c>
      <c r="AF122">
        <v>2</v>
      </c>
      <c r="AG122" s="37">
        <f>LOOKUP(AF122,{1,2,3,4,5},{5,4,3,2,1})</f>
        <v>4</v>
      </c>
      <c r="AH122">
        <v>4</v>
      </c>
      <c r="AI122">
        <v>5</v>
      </c>
      <c r="AJ122">
        <v>5</v>
      </c>
      <c r="AK122">
        <v>2</v>
      </c>
      <c r="AL122" s="37">
        <f>LOOKUP(AK122,{1,2,3,4,5},{5,4,3,2,1})</f>
        <v>4</v>
      </c>
      <c r="AM122">
        <v>5</v>
      </c>
      <c r="AN122" s="37">
        <f>LOOKUP(AM122,{1,2,3,4,5},{5,4,3,2,1})</f>
        <v>1</v>
      </c>
      <c r="AO122">
        <v>4</v>
      </c>
      <c r="AP122" s="37">
        <f>LOOKUP(AO122,{1,2,3,4,5},{5,4,3,2,1})</f>
        <v>2</v>
      </c>
      <c r="AQ122">
        <f t="shared" si="4"/>
        <v>84</v>
      </c>
      <c r="AR122">
        <f t="shared" si="5"/>
        <v>3.23</v>
      </c>
      <c r="AS122" s="1"/>
    </row>
    <row r="123" spans="1:45" x14ac:dyDescent="0.3">
      <c r="A123" s="30">
        <v>133</v>
      </c>
      <c r="B123" s="1"/>
      <c r="C123" s="2">
        <v>1</v>
      </c>
      <c r="D123">
        <v>4</v>
      </c>
      <c r="E123">
        <v>4</v>
      </c>
      <c r="F123">
        <v>3</v>
      </c>
      <c r="G123" s="37">
        <f>LOOKUP(F123,{1,2,3,4,5},{5,4,3,2,1})</f>
        <v>3</v>
      </c>
      <c r="H123">
        <v>4</v>
      </c>
      <c r="I123">
        <v>2</v>
      </c>
      <c r="J123" s="37">
        <f>LOOKUP(I123,{1,2,3,4,5},{5,4,3,2,1})</f>
        <v>4</v>
      </c>
      <c r="K123">
        <v>2</v>
      </c>
      <c r="L123" s="37">
        <f>LOOKUP(K123,{1,2,3,4,5},{5,4,3,2,1})</f>
        <v>4</v>
      </c>
      <c r="M123">
        <v>3</v>
      </c>
      <c r="N123">
        <v>3</v>
      </c>
      <c r="O123">
        <v>2</v>
      </c>
      <c r="P123">
        <v>4</v>
      </c>
      <c r="Q123" s="37">
        <f>LOOKUP(P123,{1,2,3,4,5},{5,4,3,2,1})</f>
        <v>2</v>
      </c>
      <c r="R123">
        <v>3</v>
      </c>
      <c r="S123">
        <v>4</v>
      </c>
      <c r="T123">
        <v>5</v>
      </c>
      <c r="U123" s="37">
        <f>LOOKUP(T123,{1,2,3,4,5},{5,4,3,2,1})</f>
        <v>1</v>
      </c>
      <c r="V123">
        <v>1</v>
      </c>
      <c r="W123">
        <v>5</v>
      </c>
      <c r="X123" s="37">
        <f>LOOKUP(W123,{1,2,3,4,5},{5,4,3,2,1})</f>
        <v>1</v>
      </c>
      <c r="Y123">
        <v>5</v>
      </c>
      <c r="Z123" s="37">
        <f>LOOKUP(Y123,{1,2,3,4,5},{5,4,3,2,1})</f>
        <v>1</v>
      </c>
      <c r="AA123">
        <v>5</v>
      </c>
      <c r="AB123">
        <v>4</v>
      </c>
      <c r="AC123" s="37">
        <f>LOOKUP(AB123,{1,2,3,4,5},{5,4,3,2,1})</f>
        <v>2</v>
      </c>
      <c r="AD123">
        <v>2</v>
      </c>
      <c r="AE123" s="37">
        <f>LOOKUP(AD123,{1,2,3,4,5},{5,4,3,2,1})</f>
        <v>4</v>
      </c>
      <c r="AF123">
        <v>1</v>
      </c>
      <c r="AG123" s="37">
        <f>LOOKUP(AF123,{1,2,3,4,5},{5,4,3,2,1})</f>
        <v>5</v>
      </c>
      <c r="AH123">
        <v>1</v>
      </c>
      <c r="AI123">
        <v>3</v>
      </c>
      <c r="AJ123">
        <v>4</v>
      </c>
      <c r="AK123">
        <v>1</v>
      </c>
      <c r="AL123" s="37">
        <f>LOOKUP(AK123,{1,2,3,4,5},{5,4,3,2,1})</f>
        <v>5</v>
      </c>
      <c r="AM123">
        <v>5</v>
      </c>
      <c r="AN123" s="37">
        <f>LOOKUP(AM123,{1,2,3,4,5},{5,4,3,2,1})</f>
        <v>1</v>
      </c>
      <c r="AO123">
        <v>2</v>
      </c>
      <c r="AP123" s="37">
        <f>LOOKUP(AO123,{1,2,3,4,5},{5,4,3,2,1})</f>
        <v>4</v>
      </c>
      <c r="AQ123">
        <f t="shared" si="4"/>
        <v>78</v>
      </c>
      <c r="AR123">
        <f t="shared" si="5"/>
        <v>3</v>
      </c>
      <c r="AS123" s="1"/>
    </row>
    <row r="124" spans="1:45" x14ac:dyDescent="0.3">
      <c r="A124" s="30">
        <v>134</v>
      </c>
      <c r="B124" s="1"/>
      <c r="C124" s="2">
        <v>1</v>
      </c>
      <c r="D124">
        <v>4</v>
      </c>
      <c r="E124">
        <v>4</v>
      </c>
      <c r="F124">
        <v>3</v>
      </c>
      <c r="G124" s="37">
        <f>LOOKUP(F124,{1,2,3,4,5},{5,4,3,2,1})</f>
        <v>3</v>
      </c>
      <c r="H124">
        <v>2</v>
      </c>
      <c r="I124">
        <v>2</v>
      </c>
      <c r="J124" s="37">
        <f>LOOKUP(I124,{1,2,3,4,5},{5,4,3,2,1})</f>
        <v>4</v>
      </c>
      <c r="K124">
        <v>2</v>
      </c>
      <c r="L124" s="37">
        <f>LOOKUP(K124,{1,2,3,4,5},{5,4,3,2,1})</f>
        <v>4</v>
      </c>
      <c r="M124">
        <v>3</v>
      </c>
      <c r="N124">
        <v>1</v>
      </c>
      <c r="O124">
        <v>2</v>
      </c>
      <c r="P124">
        <v>5</v>
      </c>
      <c r="Q124" s="37">
        <f>LOOKUP(P124,{1,2,3,4,5},{5,4,3,2,1})</f>
        <v>1</v>
      </c>
      <c r="R124">
        <v>2</v>
      </c>
      <c r="S124">
        <v>3</v>
      </c>
      <c r="T124">
        <v>4</v>
      </c>
      <c r="U124" s="37">
        <f>LOOKUP(T124,{1,2,3,4,5},{5,4,3,2,1})</f>
        <v>2</v>
      </c>
      <c r="V124">
        <v>3</v>
      </c>
      <c r="W124">
        <v>3</v>
      </c>
      <c r="X124" s="37">
        <f>LOOKUP(W124,{1,2,3,4,5},{5,4,3,2,1})</f>
        <v>3</v>
      </c>
      <c r="Y124">
        <v>3</v>
      </c>
      <c r="Z124" s="37">
        <f>LOOKUP(Y124,{1,2,3,4,5},{5,4,3,2,1})</f>
        <v>3</v>
      </c>
      <c r="AA124">
        <v>2</v>
      </c>
      <c r="AB124">
        <v>4</v>
      </c>
      <c r="AC124" s="37">
        <f>LOOKUP(AB124,{1,2,3,4,5},{5,4,3,2,1})</f>
        <v>2</v>
      </c>
      <c r="AD124">
        <v>4</v>
      </c>
      <c r="AE124" s="37">
        <f>LOOKUP(AD124,{1,2,3,4,5},{5,4,3,2,1})</f>
        <v>2</v>
      </c>
      <c r="AF124">
        <v>4</v>
      </c>
      <c r="AG124" s="37">
        <f>LOOKUP(AF124,{1,2,3,4,5},{5,4,3,2,1})</f>
        <v>2</v>
      </c>
      <c r="AH124">
        <v>4</v>
      </c>
      <c r="AI124">
        <v>5</v>
      </c>
      <c r="AJ124">
        <v>5</v>
      </c>
      <c r="AK124">
        <v>2</v>
      </c>
      <c r="AL124" s="37">
        <f>LOOKUP(AK124,{1,2,3,4,5},{5,4,3,2,1})</f>
        <v>4</v>
      </c>
      <c r="AM124">
        <v>5</v>
      </c>
      <c r="AN124" s="37">
        <f>LOOKUP(AM124,{1,2,3,4,5},{5,4,3,2,1})</f>
        <v>1</v>
      </c>
      <c r="AO124">
        <v>5</v>
      </c>
      <c r="AP124" s="37">
        <f>LOOKUP(AO124,{1,2,3,4,5},{5,4,3,2,1})</f>
        <v>1</v>
      </c>
      <c r="AQ124">
        <f t="shared" si="4"/>
        <v>72</v>
      </c>
      <c r="AR124">
        <f t="shared" si="5"/>
        <v>2.77</v>
      </c>
      <c r="AS124" s="1"/>
    </row>
    <row r="125" spans="1:45" x14ac:dyDescent="0.3">
      <c r="A125" s="30">
        <v>135</v>
      </c>
      <c r="B125" s="1"/>
      <c r="C125" s="2">
        <v>1</v>
      </c>
      <c r="D125">
        <v>5</v>
      </c>
      <c r="E125">
        <v>5</v>
      </c>
      <c r="F125">
        <v>3</v>
      </c>
      <c r="G125" s="37">
        <f>LOOKUP(F125,{1,2,3,4,5},{5,4,3,2,1})</f>
        <v>3</v>
      </c>
      <c r="H125">
        <v>5</v>
      </c>
      <c r="I125">
        <v>2</v>
      </c>
      <c r="J125" s="37">
        <f>LOOKUP(I125,{1,2,3,4,5},{5,4,3,2,1})</f>
        <v>4</v>
      </c>
      <c r="K125">
        <v>2</v>
      </c>
      <c r="L125" s="37">
        <f>LOOKUP(K125,{1,2,3,4,5},{5,4,3,2,1})</f>
        <v>4</v>
      </c>
      <c r="M125">
        <v>4</v>
      </c>
      <c r="N125">
        <v>4</v>
      </c>
      <c r="O125">
        <v>3</v>
      </c>
      <c r="P125">
        <v>4</v>
      </c>
      <c r="Q125" s="37">
        <f>LOOKUP(P125,{1,2,3,4,5},{5,4,3,2,1})</f>
        <v>2</v>
      </c>
      <c r="R125">
        <v>4</v>
      </c>
      <c r="S125">
        <v>1</v>
      </c>
      <c r="T125">
        <v>2</v>
      </c>
      <c r="U125" s="37">
        <f>LOOKUP(T125,{1,2,3,4,5},{5,4,3,2,1})</f>
        <v>4</v>
      </c>
      <c r="V125">
        <v>5</v>
      </c>
      <c r="W125">
        <v>3</v>
      </c>
      <c r="X125" s="37">
        <f>LOOKUP(W125,{1,2,3,4,5},{5,4,3,2,1})</f>
        <v>3</v>
      </c>
      <c r="Y125">
        <v>4</v>
      </c>
      <c r="Z125" s="37">
        <f>LOOKUP(Y125,{1,2,3,4,5},{5,4,3,2,1})</f>
        <v>2</v>
      </c>
      <c r="AA125">
        <v>4</v>
      </c>
      <c r="AB125">
        <v>4</v>
      </c>
      <c r="AC125" s="37">
        <f>LOOKUP(AB125,{1,2,3,4,5},{5,4,3,2,1})</f>
        <v>2</v>
      </c>
      <c r="AD125">
        <v>4</v>
      </c>
      <c r="AE125" s="37">
        <f>LOOKUP(AD125,{1,2,3,4,5},{5,4,3,2,1})</f>
        <v>2</v>
      </c>
      <c r="AF125">
        <v>1</v>
      </c>
      <c r="AG125" s="37">
        <f>LOOKUP(AF125,{1,2,3,4,5},{5,4,3,2,1})</f>
        <v>5</v>
      </c>
      <c r="AH125">
        <v>4</v>
      </c>
      <c r="AI125">
        <v>3</v>
      </c>
      <c r="AJ125">
        <v>5</v>
      </c>
      <c r="AK125">
        <v>5</v>
      </c>
      <c r="AL125" s="37">
        <f>LOOKUP(AK125,{1,2,3,4,5},{5,4,3,2,1})</f>
        <v>1</v>
      </c>
      <c r="AM125">
        <v>5</v>
      </c>
      <c r="AN125" s="37">
        <f>LOOKUP(AM125,{1,2,3,4,5},{5,4,3,2,1})</f>
        <v>1</v>
      </c>
      <c r="AO125">
        <v>3</v>
      </c>
      <c r="AP125" s="37">
        <f>LOOKUP(AO125,{1,2,3,4,5},{5,4,3,2,1})</f>
        <v>3</v>
      </c>
      <c r="AQ125">
        <f t="shared" si="4"/>
        <v>88</v>
      </c>
      <c r="AR125">
        <f t="shared" si="5"/>
        <v>3.38</v>
      </c>
      <c r="AS125" s="1"/>
    </row>
    <row r="126" spans="1:45" x14ac:dyDescent="0.3">
      <c r="A126" s="30">
        <v>136</v>
      </c>
      <c r="B126" s="1"/>
      <c r="C126" s="2">
        <v>1</v>
      </c>
      <c r="D126">
        <v>3</v>
      </c>
      <c r="E126">
        <v>2</v>
      </c>
      <c r="F126">
        <v>2</v>
      </c>
      <c r="G126" s="37">
        <f>LOOKUP(F126,{1,2,3,4,5},{5,4,3,2,1})</f>
        <v>4</v>
      </c>
      <c r="H126">
        <v>3</v>
      </c>
      <c r="I126">
        <v>3</v>
      </c>
      <c r="J126" s="37">
        <f>LOOKUP(I126,{1,2,3,4,5},{5,4,3,2,1})</f>
        <v>3</v>
      </c>
      <c r="K126">
        <v>3</v>
      </c>
      <c r="L126" s="37">
        <f>LOOKUP(K126,{1,2,3,4,5},{5,4,3,2,1})</f>
        <v>3</v>
      </c>
      <c r="M126">
        <v>3</v>
      </c>
      <c r="N126">
        <v>2</v>
      </c>
      <c r="O126">
        <v>2</v>
      </c>
      <c r="P126">
        <v>3</v>
      </c>
      <c r="Q126" s="37">
        <f>LOOKUP(P126,{1,2,3,4,5},{5,4,3,2,1})</f>
        <v>3</v>
      </c>
      <c r="R126">
        <v>3</v>
      </c>
      <c r="S126">
        <v>2</v>
      </c>
      <c r="T126">
        <v>2</v>
      </c>
      <c r="U126" s="37">
        <f>LOOKUP(T126,{1,2,3,4,5},{5,4,3,2,1})</f>
        <v>4</v>
      </c>
      <c r="V126">
        <v>3</v>
      </c>
      <c r="W126">
        <v>4</v>
      </c>
      <c r="X126" s="37">
        <f>LOOKUP(W126,{1,2,3,4,5},{5,4,3,2,1})</f>
        <v>2</v>
      </c>
      <c r="Y126">
        <v>2</v>
      </c>
      <c r="Z126" s="37">
        <f>LOOKUP(Y126,{1,2,3,4,5},{5,4,3,2,1})</f>
        <v>4</v>
      </c>
      <c r="AA126">
        <v>2</v>
      </c>
      <c r="AB126">
        <v>3</v>
      </c>
      <c r="AC126" s="37">
        <f>LOOKUP(AB126,{1,2,3,4,5},{5,4,3,2,1})</f>
        <v>3</v>
      </c>
      <c r="AD126">
        <v>4</v>
      </c>
      <c r="AE126" s="37">
        <f>LOOKUP(AD126,{1,2,3,4,5},{5,4,3,2,1})</f>
        <v>2</v>
      </c>
      <c r="AF126">
        <v>4</v>
      </c>
      <c r="AG126" s="37">
        <f>LOOKUP(AF126,{1,2,3,4,5},{5,4,3,2,1})</f>
        <v>2</v>
      </c>
      <c r="AH126">
        <v>3</v>
      </c>
      <c r="AI126">
        <v>2</v>
      </c>
      <c r="AJ126">
        <v>3</v>
      </c>
      <c r="AK126">
        <v>2</v>
      </c>
      <c r="AL126" s="37">
        <f>LOOKUP(AK126,{1,2,3,4,5},{5,4,3,2,1})</f>
        <v>4</v>
      </c>
      <c r="AM126">
        <v>5</v>
      </c>
      <c r="AN126" s="37">
        <f>LOOKUP(AM126,{1,2,3,4,5},{5,4,3,2,1})</f>
        <v>1</v>
      </c>
      <c r="AO126">
        <v>3</v>
      </c>
      <c r="AP126" s="37">
        <f>LOOKUP(AO126,{1,2,3,4,5},{5,4,3,2,1})</f>
        <v>3</v>
      </c>
      <c r="AQ126">
        <f t="shared" si="4"/>
        <v>71</v>
      </c>
      <c r="AR126">
        <f t="shared" si="5"/>
        <v>2.73</v>
      </c>
      <c r="AS126" s="1"/>
    </row>
    <row r="127" spans="1:45" x14ac:dyDescent="0.3">
      <c r="A127" s="30">
        <v>137</v>
      </c>
      <c r="B127" s="1"/>
      <c r="C127" s="2">
        <v>1</v>
      </c>
      <c r="D127">
        <v>3</v>
      </c>
      <c r="E127">
        <v>3</v>
      </c>
      <c r="F127">
        <v>3</v>
      </c>
      <c r="G127" s="37">
        <f>LOOKUP(F127,{1,2,3,4,5},{5,4,3,2,1})</f>
        <v>3</v>
      </c>
      <c r="H127">
        <v>2</v>
      </c>
      <c r="I127">
        <v>3</v>
      </c>
      <c r="J127" s="37">
        <f>LOOKUP(I127,{1,2,3,4,5},{5,4,3,2,1})</f>
        <v>3</v>
      </c>
      <c r="K127">
        <v>3</v>
      </c>
      <c r="L127" s="37">
        <f>LOOKUP(K127,{1,2,3,4,5},{5,4,3,2,1})</f>
        <v>3</v>
      </c>
      <c r="M127">
        <v>2</v>
      </c>
      <c r="N127">
        <v>2</v>
      </c>
      <c r="O127">
        <v>2</v>
      </c>
      <c r="P127">
        <v>4</v>
      </c>
      <c r="Q127" s="37">
        <f>LOOKUP(P127,{1,2,3,4,5},{5,4,3,2,1})</f>
        <v>2</v>
      </c>
      <c r="R127">
        <v>3</v>
      </c>
      <c r="S127">
        <v>2</v>
      </c>
      <c r="T127">
        <v>3</v>
      </c>
      <c r="U127" s="37">
        <f>LOOKUP(T127,{1,2,3,4,5},{5,4,3,2,1})</f>
        <v>3</v>
      </c>
      <c r="V127">
        <v>2</v>
      </c>
      <c r="W127">
        <v>4</v>
      </c>
      <c r="X127" s="37">
        <f>LOOKUP(W127,{1,2,3,4,5},{5,4,3,2,1})</f>
        <v>2</v>
      </c>
      <c r="Y127">
        <v>4</v>
      </c>
      <c r="Z127" s="37">
        <f>LOOKUP(Y127,{1,2,3,4,5},{5,4,3,2,1})</f>
        <v>2</v>
      </c>
      <c r="AA127">
        <v>1</v>
      </c>
      <c r="AB127">
        <v>3</v>
      </c>
      <c r="AC127" s="37">
        <f>LOOKUP(AB127,{1,2,3,4,5},{5,4,3,2,1})</f>
        <v>3</v>
      </c>
      <c r="AD127">
        <v>4</v>
      </c>
      <c r="AE127" s="37">
        <f>LOOKUP(AD127,{1,2,3,4,5},{5,4,3,2,1})</f>
        <v>2</v>
      </c>
      <c r="AF127">
        <v>4</v>
      </c>
      <c r="AG127" s="37">
        <f>LOOKUP(AF127,{1,2,3,4,5},{5,4,3,2,1})</f>
        <v>2</v>
      </c>
      <c r="AH127">
        <v>2</v>
      </c>
      <c r="AI127">
        <v>3</v>
      </c>
      <c r="AJ127">
        <v>4</v>
      </c>
      <c r="AK127">
        <v>3</v>
      </c>
      <c r="AL127" s="37">
        <f>LOOKUP(AK127,{1,2,3,4,5},{5,4,3,2,1})</f>
        <v>3</v>
      </c>
      <c r="AM127">
        <v>4</v>
      </c>
      <c r="AN127" s="37">
        <f>LOOKUP(AM127,{1,2,3,4,5},{5,4,3,2,1})</f>
        <v>2</v>
      </c>
      <c r="AO127">
        <v>4</v>
      </c>
      <c r="AP127" s="37">
        <f>LOOKUP(AO127,{1,2,3,4,5},{5,4,3,2,1})</f>
        <v>2</v>
      </c>
      <c r="AQ127">
        <f t="shared" si="4"/>
        <v>63</v>
      </c>
      <c r="AR127">
        <f t="shared" si="5"/>
        <v>2.42</v>
      </c>
      <c r="AS127" s="1"/>
    </row>
    <row r="128" spans="1:45" x14ac:dyDescent="0.3">
      <c r="A128" s="30">
        <v>138</v>
      </c>
      <c r="B128" s="1"/>
      <c r="C128" s="2">
        <v>1</v>
      </c>
      <c r="D128">
        <v>3</v>
      </c>
      <c r="E128">
        <v>4</v>
      </c>
      <c r="F128">
        <v>5</v>
      </c>
      <c r="G128" s="37">
        <f>LOOKUP(F128,{1,2,3,4,5},{5,4,3,2,1})</f>
        <v>1</v>
      </c>
      <c r="H128">
        <v>3</v>
      </c>
      <c r="I128">
        <v>3</v>
      </c>
      <c r="J128" s="37">
        <f>LOOKUP(I128,{1,2,3,4,5},{5,4,3,2,1})</f>
        <v>3</v>
      </c>
      <c r="K128">
        <v>3</v>
      </c>
      <c r="L128" s="37">
        <f>LOOKUP(K128,{1,2,3,4,5},{5,4,3,2,1})</f>
        <v>3</v>
      </c>
      <c r="M128">
        <v>4</v>
      </c>
      <c r="N128">
        <v>3</v>
      </c>
      <c r="O128">
        <v>3</v>
      </c>
      <c r="P128">
        <v>4</v>
      </c>
      <c r="Q128" s="37">
        <f>LOOKUP(P128,{1,2,3,4,5},{5,4,3,2,1})</f>
        <v>2</v>
      </c>
      <c r="R128">
        <v>2</v>
      </c>
      <c r="S128">
        <v>3</v>
      </c>
      <c r="T128">
        <v>3</v>
      </c>
      <c r="U128" s="37">
        <f>LOOKUP(T128,{1,2,3,4,5},{5,4,3,2,1})</f>
        <v>3</v>
      </c>
      <c r="V128">
        <v>5</v>
      </c>
      <c r="W128">
        <v>3</v>
      </c>
      <c r="X128" s="37">
        <f>LOOKUP(W128,{1,2,3,4,5},{5,4,3,2,1})</f>
        <v>3</v>
      </c>
      <c r="Y128">
        <v>4</v>
      </c>
      <c r="Z128" s="37">
        <f>LOOKUP(Y128,{1,2,3,4,5},{5,4,3,2,1})</f>
        <v>2</v>
      </c>
      <c r="AA128">
        <v>3</v>
      </c>
      <c r="AB128">
        <v>4</v>
      </c>
      <c r="AC128" s="37">
        <f>LOOKUP(AB128,{1,2,3,4,5},{5,4,3,2,1})</f>
        <v>2</v>
      </c>
      <c r="AD128">
        <v>4</v>
      </c>
      <c r="AE128" s="37">
        <f>LOOKUP(AD128,{1,2,3,4,5},{5,4,3,2,1})</f>
        <v>2</v>
      </c>
      <c r="AF128">
        <v>4</v>
      </c>
      <c r="AG128" s="37">
        <f>LOOKUP(AF128,{1,2,3,4,5},{5,4,3,2,1})</f>
        <v>2</v>
      </c>
      <c r="AH128">
        <v>2</v>
      </c>
      <c r="AI128">
        <v>3</v>
      </c>
      <c r="AJ128">
        <v>4</v>
      </c>
      <c r="AK128">
        <v>2</v>
      </c>
      <c r="AL128" s="37">
        <f>LOOKUP(AK128,{1,2,3,4,5},{5,4,3,2,1})</f>
        <v>4</v>
      </c>
      <c r="AM128">
        <v>5</v>
      </c>
      <c r="AN128" s="37">
        <f>LOOKUP(AM128,{1,2,3,4,5},{5,4,3,2,1})</f>
        <v>1</v>
      </c>
      <c r="AO128">
        <v>4</v>
      </c>
      <c r="AP128" s="37">
        <f>LOOKUP(AO128,{1,2,3,4,5},{5,4,3,2,1})</f>
        <v>2</v>
      </c>
      <c r="AQ128">
        <f t="shared" si="4"/>
        <v>72</v>
      </c>
      <c r="AR128">
        <f t="shared" si="5"/>
        <v>2.77</v>
      </c>
      <c r="AS128" s="1"/>
    </row>
    <row r="129" spans="1:45" x14ac:dyDescent="0.3">
      <c r="A129" s="30">
        <v>139</v>
      </c>
      <c r="B129" s="1"/>
      <c r="C129" s="2">
        <v>1</v>
      </c>
      <c r="D129">
        <v>5</v>
      </c>
      <c r="E129">
        <v>4</v>
      </c>
      <c r="F129">
        <v>3</v>
      </c>
      <c r="G129" s="37">
        <f>LOOKUP(F129,{1,2,3,4,5},{5,4,3,2,1})</f>
        <v>3</v>
      </c>
      <c r="H129">
        <v>3</v>
      </c>
      <c r="I129">
        <v>3</v>
      </c>
      <c r="J129" s="37">
        <f>LOOKUP(I129,{1,2,3,4,5},{5,4,3,2,1})</f>
        <v>3</v>
      </c>
      <c r="K129">
        <v>4</v>
      </c>
      <c r="L129" s="37">
        <f>LOOKUP(K129,{1,2,3,4,5},{5,4,3,2,1})</f>
        <v>2</v>
      </c>
      <c r="M129">
        <v>4</v>
      </c>
      <c r="N129">
        <v>3</v>
      </c>
      <c r="O129">
        <v>2</v>
      </c>
      <c r="P129">
        <v>5</v>
      </c>
      <c r="Q129" s="37">
        <f>LOOKUP(P129,{1,2,3,4,5},{5,4,3,2,1})</f>
        <v>1</v>
      </c>
      <c r="R129">
        <v>5</v>
      </c>
      <c r="S129">
        <v>2</v>
      </c>
      <c r="T129">
        <v>2</v>
      </c>
      <c r="U129" s="37">
        <f>LOOKUP(T129,{1,2,3,4,5},{5,4,3,2,1})</f>
        <v>4</v>
      </c>
      <c r="V129">
        <v>3</v>
      </c>
      <c r="W129">
        <v>3</v>
      </c>
      <c r="X129" s="37">
        <f>LOOKUP(W129,{1,2,3,4,5},{5,4,3,2,1})</f>
        <v>3</v>
      </c>
      <c r="Y129">
        <v>2</v>
      </c>
      <c r="Z129" s="37">
        <f>LOOKUP(Y129,{1,2,3,4,5},{5,4,3,2,1})</f>
        <v>4</v>
      </c>
      <c r="AA129">
        <v>3</v>
      </c>
      <c r="AB129">
        <v>3</v>
      </c>
      <c r="AC129" s="37">
        <f>LOOKUP(AB129,{1,2,3,4,5},{5,4,3,2,1})</f>
        <v>3</v>
      </c>
      <c r="AD129">
        <v>3</v>
      </c>
      <c r="AE129" s="37">
        <f>LOOKUP(AD129,{1,2,3,4,5},{5,4,3,2,1})</f>
        <v>3</v>
      </c>
      <c r="AF129">
        <v>3</v>
      </c>
      <c r="AG129" s="37">
        <f>LOOKUP(AF129,{1,2,3,4,5},{5,4,3,2,1})</f>
        <v>3</v>
      </c>
      <c r="AH129">
        <v>4</v>
      </c>
      <c r="AI129">
        <v>3</v>
      </c>
      <c r="AJ129">
        <v>4</v>
      </c>
      <c r="AK129">
        <v>3</v>
      </c>
      <c r="AL129" s="37">
        <f>LOOKUP(AK129,{1,2,3,4,5},{5,4,3,2,1})</f>
        <v>3</v>
      </c>
      <c r="AM129">
        <v>3</v>
      </c>
      <c r="AN129" s="37">
        <f>LOOKUP(AM129,{1,2,3,4,5},{5,4,3,2,1})</f>
        <v>3</v>
      </c>
      <c r="AO129">
        <v>3</v>
      </c>
      <c r="AP129" s="37">
        <f>LOOKUP(AO129,{1,2,3,4,5},{5,4,3,2,1})</f>
        <v>3</v>
      </c>
      <c r="AQ129">
        <f t="shared" si="4"/>
        <v>83</v>
      </c>
      <c r="AR129">
        <f t="shared" si="5"/>
        <v>3.19</v>
      </c>
      <c r="AS129" s="1"/>
    </row>
    <row r="130" spans="1:45" x14ac:dyDescent="0.3">
      <c r="A130" s="30">
        <v>140</v>
      </c>
      <c r="B130" s="1"/>
      <c r="C130" s="2">
        <v>1</v>
      </c>
      <c r="D130">
        <v>5</v>
      </c>
      <c r="E130">
        <v>5</v>
      </c>
      <c r="F130">
        <v>4</v>
      </c>
      <c r="G130" s="37">
        <f>LOOKUP(F130,{1,2,3,4,5},{5,4,3,2,1})</f>
        <v>2</v>
      </c>
      <c r="H130">
        <v>4</v>
      </c>
      <c r="I130">
        <v>5</v>
      </c>
      <c r="J130" s="37">
        <f>LOOKUP(I130,{1,2,3,4,5},{5,4,3,2,1})</f>
        <v>1</v>
      </c>
      <c r="K130">
        <v>4</v>
      </c>
      <c r="L130" s="37">
        <f>LOOKUP(K130,{1,2,3,4,5},{5,4,3,2,1})</f>
        <v>2</v>
      </c>
      <c r="M130">
        <v>4</v>
      </c>
      <c r="N130">
        <v>4</v>
      </c>
      <c r="O130">
        <v>3</v>
      </c>
      <c r="P130">
        <v>4</v>
      </c>
      <c r="Q130" s="37">
        <f>LOOKUP(P130,{1,2,3,4,5},{5,4,3,2,1})</f>
        <v>2</v>
      </c>
      <c r="R130">
        <v>4</v>
      </c>
      <c r="S130">
        <v>4</v>
      </c>
      <c r="T130">
        <v>4</v>
      </c>
      <c r="U130" s="37">
        <f>LOOKUP(T130,{1,2,3,4,5},{5,4,3,2,1})</f>
        <v>2</v>
      </c>
      <c r="V130">
        <v>4</v>
      </c>
      <c r="W130">
        <v>4</v>
      </c>
      <c r="X130" s="37">
        <f>LOOKUP(W130,{1,2,3,4,5},{5,4,3,2,1})</f>
        <v>2</v>
      </c>
      <c r="Y130">
        <v>4</v>
      </c>
      <c r="Z130" s="37">
        <f>LOOKUP(Y130,{1,2,3,4,5},{5,4,3,2,1})</f>
        <v>2</v>
      </c>
      <c r="AA130">
        <v>4</v>
      </c>
      <c r="AB130">
        <v>4</v>
      </c>
      <c r="AC130" s="37">
        <f>LOOKUP(AB130,{1,2,3,4,5},{5,4,3,2,1})</f>
        <v>2</v>
      </c>
      <c r="AD130">
        <v>3</v>
      </c>
      <c r="AE130" s="37">
        <f>LOOKUP(AD130,{1,2,3,4,5},{5,4,3,2,1})</f>
        <v>3</v>
      </c>
      <c r="AF130">
        <v>3</v>
      </c>
      <c r="AG130" s="37">
        <f>LOOKUP(AF130,{1,2,3,4,5},{5,4,3,2,1})</f>
        <v>3</v>
      </c>
      <c r="AH130">
        <v>3</v>
      </c>
      <c r="AI130">
        <v>4</v>
      </c>
      <c r="AJ130">
        <v>4</v>
      </c>
      <c r="AK130">
        <v>5</v>
      </c>
      <c r="AL130" s="37">
        <f>LOOKUP(AK130,{1,2,3,4,5},{5,4,3,2,1})</f>
        <v>1</v>
      </c>
      <c r="AM130">
        <v>5</v>
      </c>
      <c r="AN130" s="37">
        <f>LOOKUP(AM130,{1,2,3,4,5},{5,4,3,2,1})</f>
        <v>1</v>
      </c>
      <c r="AO130">
        <v>3</v>
      </c>
      <c r="AP130" s="37">
        <f>LOOKUP(AO130,{1,2,3,4,5},{5,4,3,2,1})</f>
        <v>3</v>
      </c>
      <c r="AQ130">
        <f t="shared" si="4"/>
        <v>78</v>
      </c>
      <c r="AR130">
        <f t="shared" si="5"/>
        <v>3</v>
      </c>
      <c r="AS130" s="1"/>
    </row>
    <row r="131" spans="1:45" x14ac:dyDescent="0.3">
      <c r="A131" s="30">
        <v>141</v>
      </c>
      <c r="B131" s="1"/>
      <c r="C131" s="2">
        <v>1</v>
      </c>
      <c r="D131">
        <v>4</v>
      </c>
      <c r="E131">
        <v>4</v>
      </c>
      <c r="F131">
        <v>2</v>
      </c>
      <c r="G131" s="37">
        <f>LOOKUP(F131,{1,2,3,4,5},{5,4,3,2,1})</f>
        <v>4</v>
      </c>
      <c r="H131">
        <v>3</v>
      </c>
      <c r="I131">
        <v>3</v>
      </c>
      <c r="J131" s="37">
        <f>LOOKUP(I131,{1,2,3,4,5},{5,4,3,2,1})</f>
        <v>3</v>
      </c>
      <c r="K131">
        <v>4</v>
      </c>
      <c r="L131" s="37">
        <f>LOOKUP(K131,{1,2,3,4,5},{5,4,3,2,1})</f>
        <v>2</v>
      </c>
      <c r="M131">
        <v>3</v>
      </c>
      <c r="N131">
        <v>3</v>
      </c>
      <c r="O131">
        <v>4</v>
      </c>
      <c r="P131">
        <v>3</v>
      </c>
      <c r="Q131" s="37">
        <f>LOOKUP(P131,{1,2,3,4,5},{5,4,3,2,1})</f>
        <v>3</v>
      </c>
      <c r="R131">
        <v>4</v>
      </c>
      <c r="S131">
        <v>2</v>
      </c>
      <c r="T131">
        <v>2</v>
      </c>
      <c r="U131" s="37">
        <f>LOOKUP(T131,{1,2,3,4,5},{5,4,3,2,1})</f>
        <v>4</v>
      </c>
      <c r="V131">
        <v>2</v>
      </c>
      <c r="W131">
        <v>2</v>
      </c>
      <c r="X131" s="37">
        <f>LOOKUP(W131,{1,2,3,4,5},{5,4,3,2,1})</f>
        <v>4</v>
      </c>
      <c r="Y131">
        <v>2</v>
      </c>
      <c r="Z131" s="37">
        <f>LOOKUP(Y131,{1,2,3,4,5},{5,4,3,2,1})</f>
        <v>4</v>
      </c>
      <c r="AA131">
        <v>2</v>
      </c>
      <c r="AB131">
        <v>3</v>
      </c>
      <c r="AC131" s="37">
        <f>LOOKUP(AB131,{1,2,3,4,5},{5,4,3,2,1})</f>
        <v>3</v>
      </c>
      <c r="AD131">
        <v>3</v>
      </c>
      <c r="AE131" s="37">
        <f>LOOKUP(AD131,{1,2,3,4,5},{5,4,3,2,1})</f>
        <v>3</v>
      </c>
      <c r="AF131">
        <v>3</v>
      </c>
      <c r="AG131" s="37">
        <f>LOOKUP(AF131,{1,2,3,4,5},{5,4,3,2,1})</f>
        <v>3</v>
      </c>
      <c r="AH131">
        <v>3</v>
      </c>
      <c r="AI131">
        <v>3</v>
      </c>
      <c r="AJ131">
        <v>2</v>
      </c>
      <c r="AK131">
        <v>4</v>
      </c>
      <c r="AL131" s="37">
        <f>LOOKUP(AK131,{1,2,3,4,5},{5,4,3,2,1})</f>
        <v>2</v>
      </c>
      <c r="AM131">
        <v>2</v>
      </c>
      <c r="AN131" s="37">
        <f>LOOKUP(AM131,{1,2,3,4,5},{5,4,3,2,1})</f>
        <v>4</v>
      </c>
      <c r="AO131">
        <v>2</v>
      </c>
      <c r="AP131" s="37">
        <f>LOOKUP(AO131,{1,2,3,4,5},{5,4,3,2,1})</f>
        <v>4</v>
      </c>
      <c r="AQ131">
        <f t="shared" si="4"/>
        <v>82</v>
      </c>
      <c r="AR131">
        <f t="shared" si="5"/>
        <v>3.15</v>
      </c>
      <c r="AS131" s="1"/>
    </row>
    <row r="132" spans="1:45" x14ac:dyDescent="0.3">
      <c r="A132" s="30">
        <v>143</v>
      </c>
      <c r="B132" s="1"/>
      <c r="C132" s="2">
        <v>1</v>
      </c>
      <c r="D132">
        <v>5</v>
      </c>
      <c r="E132">
        <v>5</v>
      </c>
      <c r="F132">
        <v>1</v>
      </c>
      <c r="G132" s="37">
        <f>LOOKUP(F132,{1,2,3,4,5},{5,4,3,2,1})</f>
        <v>5</v>
      </c>
      <c r="H132">
        <v>1</v>
      </c>
      <c r="I132">
        <v>1</v>
      </c>
      <c r="J132" s="37">
        <f>LOOKUP(I132,{1,2,3,4,5},{5,4,3,2,1})</f>
        <v>5</v>
      </c>
      <c r="K132">
        <v>1</v>
      </c>
      <c r="L132" s="37">
        <f>LOOKUP(K132,{1,2,3,4,5},{5,4,3,2,1})</f>
        <v>5</v>
      </c>
      <c r="M132">
        <v>1</v>
      </c>
      <c r="N132">
        <v>5</v>
      </c>
      <c r="O132">
        <v>5</v>
      </c>
      <c r="P132">
        <v>5</v>
      </c>
      <c r="Q132" s="37">
        <f>LOOKUP(P132,{1,2,3,4,5},{5,4,3,2,1})</f>
        <v>1</v>
      </c>
      <c r="R132">
        <v>5</v>
      </c>
      <c r="S132">
        <v>3</v>
      </c>
      <c r="T132">
        <v>3</v>
      </c>
      <c r="U132" s="37">
        <f>LOOKUP(T132,{1,2,3,4,5},{5,4,3,2,1})</f>
        <v>3</v>
      </c>
      <c r="V132">
        <v>4</v>
      </c>
      <c r="W132">
        <v>3</v>
      </c>
      <c r="X132" s="37">
        <f>LOOKUP(W132,{1,2,3,4,5},{5,4,3,2,1})</f>
        <v>3</v>
      </c>
      <c r="Y132">
        <v>2</v>
      </c>
      <c r="Z132" s="37">
        <f>LOOKUP(Y132,{1,2,3,4,5},{5,4,3,2,1})</f>
        <v>4</v>
      </c>
      <c r="AA132">
        <v>2</v>
      </c>
      <c r="AB132">
        <v>4</v>
      </c>
      <c r="AC132" s="37">
        <f>LOOKUP(AB132,{1,2,3,4,5},{5,4,3,2,1})</f>
        <v>2</v>
      </c>
      <c r="AD132">
        <v>3</v>
      </c>
      <c r="AE132" s="37">
        <f>LOOKUP(AD132,{1,2,3,4,5},{5,4,3,2,1})</f>
        <v>3</v>
      </c>
      <c r="AF132">
        <v>5</v>
      </c>
      <c r="AG132" s="37">
        <f>LOOKUP(AF132,{1,2,3,4,5},{5,4,3,2,1})</f>
        <v>1</v>
      </c>
      <c r="AH132">
        <v>5</v>
      </c>
      <c r="AI132">
        <v>4</v>
      </c>
      <c r="AJ132">
        <v>1</v>
      </c>
      <c r="AK132">
        <v>2</v>
      </c>
      <c r="AL132" s="37">
        <f>LOOKUP(AK132,{1,2,3,4,5},{5,4,3,2,1})</f>
        <v>4</v>
      </c>
      <c r="AM132">
        <v>3</v>
      </c>
      <c r="AN132" s="37">
        <f>LOOKUP(AM132,{1,2,3,4,5},{5,4,3,2,1})</f>
        <v>3</v>
      </c>
      <c r="AO132">
        <v>4</v>
      </c>
      <c r="AP132" s="37">
        <f>LOOKUP(AO132,{1,2,3,4,5},{5,4,3,2,1})</f>
        <v>2</v>
      </c>
      <c r="AQ132">
        <f t="shared" si="4"/>
        <v>87</v>
      </c>
      <c r="AR132">
        <f t="shared" si="5"/>
        <v>3.35</v>
      </c>
      <c r="AS132" s="1"/>
    </row>
    <row r="133" spans="1:45" x14ac:dyDescent="0.3">
      <c r="A133" s="30">
        <v>144</v>
      </c>
      <c r="B133" s="1"/>
      <c r="C133" s="2">
        <v>1</v>
      </c>
      <c r="D133">
        <v>4</v>
      </c>
      <c r="E133">
        <v>4</v>
      </c>
      <c r="F133">
        <v>2</v>
      </c>
      <c r="G133" s="37">
        <f>LOOKUP(F133,{1,2,3,4,5},{5,4,3,2,1})</f>
        <v>4</v>
      </c>
      <c r="H133">
        <v>3</v>
      </c>
      <c r="I133">
        <v>2</v>
      </c>
      <c r="J133" s="37">
        <f>LOOKUP(I133,{1,2,3,4,5},{5,4,3,2,1})</f>
        <v>4</v>
      </c>
      <c r="K133">
        <v>3</v>
      </c>
      <c r="L133" s="37">
        <f>LOOKUP(K133,{1,2,3,4,5},{5,4,3,2,1})</f>
        <v>3</v>
      </c>
      <c r="M133">
        <v>4</v>
      </c>
      <c r="N133">
        <v>4</v>
      </c>
      <c r="O133">
        <v>4</v>
      </c>
      <c r="P133">
        <v>4</v>
      </c>
      <c r="Q133" s="37">
        <f>LOOKUP(P133,{1,2,3,4,5},{5,4,3,2,1})</f>
        <v>2</v>
      </c>
      <c r="R133">
        <v>4</v>
      </c>
      <c r="S133">
        <v>4</v>
      </c>
      <c r="T133">
        <v>4</v>
      </c>
      <c r="U133" s="37">
        <f>LOOKUP(T133,{1,2,3,4,5},{5,4,3,2,1})</f>
        <v>2</v>
      </c>
      <c r="V133">
        <v>2</v>
      </c>
      <c r="W133">
        <v>2</v>
      </c>
      <c r="X133" s="37">
        <f>LOOKUP(W133,{1,2,3,4,5},{5,4,3,2,1})</f>
        <v>4</v>
      </c>
      <c r="Y133">
        <v>2</v>
      </c>
      <c r="Z133" s="37">
        <f>LOOKUP(Y133,{1,2,3,4,5},{5,4,3,2,1})</f>
        <v>4</v>
      </c>
      <c r="AA133">
        <v>2</v>
      </c>
      <c r="AB133">
        <v>3</v>
      </c>
      <c r="AC133" s="37">
        <f>LOOKUP(AB133,{1,2,3,4,5},{5,4,3,2,1})</f>
        <v>3</v>
      </c>
      <c r="AD133">
        <v>4</v>
      </c>
      <c r="AE133" s="37">
        <f>LOOKUP(AD133,{1,2,3,4,5},{5,4,3,2,1})</f>
        <v>2</v>
      </c>
      <c r="AF133">
        <v>2</v>
      </c>
      <c r="AG133" s="37">
        <f>LOOKUP(AF133,{1,2,3,4,5},{5,4,3,2,1})</f>
        <v>4</v>
      </c>
      <c r="AH133">
        <v>2</v>
      </c>
      <c r="AI133">
        <v>4</v>
      </c>
      <c r="AJ133">
        <v>4</v>
      </c>
      <c r="AK133">
        <v>2</v>
      </c>
      <c r="AL133" s="37">
        <f>LOOKUP(AK133,{1,2,3,4,5},{5,4,3,2,1})</f>
        <v>4</v>
      </c>
      <c r="AM133">
        <v>4</v>
      </c>
      <c r="AN133" s="37">
        <f>LOOKUP(AM133,{1,2,3,4,5},{5,4,3,2,1})</f>
        <v>2</v>
      </c>
      <c r="AO133">
        <v>4</v>
      </c>
      <c r="AP133" s="37">
        <f>LOOKUP(AO133,{1,2,3,4,5},{5,4,3,2,1})</f>
        <v>2</v>
      </c>
      <c r="AQ133">
        <f t="shared" si="4"/>
        <v>85</v>
      </c>
      <c r="AR133">
        <f t="shared" si="5"/>
        <v>3.27</v>
      </c>
      <c r="AS133" s="1"/>
    </row>
    <row r="134" spans="1:45" x14ac:dyDescent="0.3">
      <c r="A134" s="30">
        <v>145</v>
      </c>
      <c r="B134" s="1"/>
      <c r="C134" s="2">
        <v>1</v>
      </c>
      <c r="D134">
        <v>3</v>
      </c>
      <c r="E134">
        <v>4</v>
      </c>
      <c r="F134">
        <v>4</v>
      </c>
      <c r="G134" s="37">
        <f>LOOKUP(F134,{1,2,3,4,5},{5,4,3,2,1})</f>
        <v>2</v>
      </c>
      <c r="H134">
        <v>3</v>
      </c>
      <c r="I134">
        <v>3</v>
      </c>
      <c r="J134" s="37">
        <f>LOOKUP(I134,{1,2,3,4,5},{5,4,3,2,1})</f>
        <v>3</v>
      </c>
      <c r="K134">
        <v>3</v>
      </c>
      <c r="L134" s="37">
        <f>LOOKUP(K134,{1,2,3,4,5},{5,4,3,2,1})</f>
        <v>3</v>
      </c>
      <c r="M134">
        <v>3</v>
      </c>
      <c r="N134">
        <v>3</v>
      </c>
      <c r="O134">
        <v>3</v>
      </c>
      <c r="P134">
        <v>3</v>
      </c>
      <c r="Q134" s="37">
        <f>LOOKUP(P134,{1,2,3,4,5},{5,4,3,2,1})</f>
        <v>3</v>
      </c>
      <c r="R134">
        <v>4</v>
      </c>
      <c r="S134">
        <v>4</v>
      </c>
      <c r="T134">
        <v>4</v>
      </c>
      <c r="U134" s="37">
        <f>LOOKUP(T134,{1,2,3,4,5},{5,4,3,2,1})</f>
        <v>2</v>
      </c>
      <c r="V134">
        <v>3</v>
      </c>
      <c r="W134">
        <v>4</v>
      </c>
      <c r="X134" s="37">
        <f>LOOKUP(W134,{1,2,3,4,5},{5,4,3,2,1})</f>
        <v>2</v>
      </c>
      <c r="Y134">
        <v>4</v>
      </c>
      <c r="Z134" s="37">
        <f>LOOKUP(Y134,{1,2,3,4,5},{5,4,3,2,1})</f>
        <v>2</v>
      </c>
      <c r="AA134">
        <v>4</v>
      </c>
      <c r="AB134">
        <v>4</v>
      </c>
      <c r="AC134" s="37">
        <f>LOOKUP(AB134,{1,2,3,4,5},{5,4,3,2,1})</f>
        <v>2</v>
      </c>
      <c r="AD134">
        <v>4</v>
      </c>
      <c r="AE134" s="37">
        <f>LOOKUP(AD134,{1,2,3,4,5},{5,4,3,2,1})</f>
        <v>2</v>
      </c>
      <c r="AF134">
        <v>3</v>
      </c>
      <c r="AG134" s="37">
        <f>LOOKUP(AF134,{1,2,3,4,5},{5,4,3,2,1})</f>
        <v>3</v>
      </c>
      <c r="AH134">
        <v>3</v>
      </c>
      <c r="AI134">
        <v>3</v>
      </c>
      <c r="AJ134">
        <v>3</v>
      </c>
      <c r="AK134">
        <v>2</v>
      </c>
      <c r="AL134" s="37">
        <f>LOOKUP(AK134,{1,2,3,4,5},{5,4,3,2,1})</f>
        <v>4</v>
      </c>
      <c r="AM134">
        <v>4</v>
      </c>
      <c r="AN134" s="37">
        <f>LOOKUP(AM134,{1,2,3,4,5},{5,4,3,2,1})</f>
        <v>2</v>
      </c>
      <c r="AO134">
        <v>3</v>
      </c>
      <c r="AP134" s="37">
        <f>LOOKUP(AO134,{1,2,3,4,5},{5,4,3,2,1})</f>
        <v>3</v>
      </c>
      <c r="AQ134">
        <f t="shared" si="4"/>
        <v>76</v>
      </c>
      <c r="AR134">
        <f t="shared" si="5"/>
        <v>2.92</v>
      </c>
      <c r="AS134" s="1"/>
    </row>
    <row r="135" spans="1:45" x14ac:dyDescent="0.3">
      <c r="A135" s="30">
        <v>146</v>
      </c>
      <c r="B135" s="1"/>
      <c r="C135" s="2">
        <v>1</v>
      </c>
      <c r="D135">
        <v>3</v>
      </c>
      <c r="E135">
        <v>3</v>
      </c>
      <c r="F135">
        <v>3</v>
      </c>
      <c r="G135" s="37">
        <f>LOOKUP(F135,{1,2,3,4,5},{5,4,3,2,1})</f>
        <v>3</v>
      </c>
      <c r="H135">
        <v>3</v>
      </c>
      <c r="I135">
        <v>3</v>
      </c>
      <c r="J135" s="37">
        <f>LOOKUP(I135,{1,2,3,4,5},{5,4,3,2,1})</f>
        <v>3</v>
      </c>
      <c r="K135">
        <v>3</v>
      </c>
      <c r="L135" s="37">
        <f>LOOKUP(K135,{1,2,3,4,5},{5,4,3,2,1})</f>
        <v>3</v>
      </c>
      <c r="M135">
        <v>3</v>
      </c>
      <c r="N135">
        <v>3</v>
      </c>
      <c r="O135">
        <v>3</v>
      </c>
      <c r="P135">
        <v>3</v>
      </c>
      <c r="Q135" s="37">
        <f>LOOKUP(P135,{1,2,3,4,5},{5,4,3,2,1})</f>
        <v>3</v>
      </c>
      <c r="R135">
        <v>3</v>
      </c>
      <c r="S135">
        <v>3</v>
      </c>
      <c r="T135">
        <v>3</v>
      </c>
      <c r="U135" s="37">
        <f>LOOKUP(T135,{1,2,3,4,5},{5,4,3,2,1})</f>
        <v>3</v>
      </c>
      <c r="V135">
        <v>3</v>
      </c>
      <c r="W135">
        <v>3</v>
      </c>
      <c r="X135" s="37">
        <f>LOOKUP(W135,{1,2,3,4,5},{5,4,3,2,1})</f>
        <v>3</v>
      </c>
      <c r="Y135">
        <v>3</v>
      </c>
      <c r="Z135" s="37">
        <f>LOOKUP(Y135,{1,2,3,4,5},{5,4,3,2,1})</f>
        <v>3</v>
      </c>
      <c r="AA135">
        <v>3</v>
      </c>
      <c r="AB135">
        <v>3</v>
      </c>
      <c r="AC135" s="37">
        <f>LOOKUP(AB135,{1,2,3,4,5},{5,4,3,2,1})</f>
        <v>3</v>
      </c>
      <c r="AD135">
        <v>3</v>
      </c>
      <c r="AE135" s="37">
        <f>LOOKUP(AD135,{1,2,3,4,5},{5,4,3,2,1})</f>
        <v>3</v>
      </c>
      <c r="AF135">
        <v>3</v>
      </c>
      <c r="AG135" s="37">
        <f>LOOKUP(AF135,{1,2,3,4,5},{5,4,3,2,1})</f>
        <v>3</v>
      </c>
      <c r="AH135">
        <v>3</v>
      </c>
      <c r="AI135">
        <v>3</v>
      </c>
      <c r="AJ135">
        <v>3</v>
      </c>
      <c r="AK135">
        <v>3</v>
      </c>
      <c r="AL135" s="37">
        <f>LOOKUP(AK135,{1,2,3,4,5},{5,4,3,2,1})</f>
        <v>3</v>
      </c>
      <c r="AM135">
        <v>3</v>
      </c>
      <c r="AN135" s="37">
        <f>LOOKUP(AM135,{1,2,3,4,5},{5,4,3,2,1})</f>
        <v>3</v>
      </c>
      <c r="AO135">
        <v>3</v>
      </c>
      <c r="AP135" s="37">
        <f>LOOKUP(AO135,{1,2,3,4,5},{5,4,3,2,1})</f>
        <v>3</v>
      </c>
      <c r="AQ135">
        <f t="shared" si="4"/>
        <v>78</v>
      </c>
      <c r="AR135">
        <f t="shared" si="5"/>
        <v>3</v>
      </c>
      <c r="AS135" s="1"/>
    </row>
    <row r="136" spans="1:45" x14ac:dyDescent="0.3">
      <c r="A136" s="30">
        <v>147</v>
      </c>
      <c r="B136" s="1"/>
      <c r="C136" s="2">
        <v>1</v>
      </c>
      <c r="D136">
        <v>4</v>
      </c>
      <c r="E136">
        <v>4</v>
      </c>
      <c r="F136">
        <v>2</v>
      </c>
      <c r="G136" s="37">
        <f>LOOKUP(F136,{1,2,3,4,5},{5,4,3,2,1})</f>
        <v>4</v>
      </c>
      <c r="H136">
        <v>3</v>
      </c>
      <c r="I136">
        <v>2</v>
      </c>
      <c r="J136" s="37">
        <f>LOOKUP(I136,{1,2,3,4,5},{5,4,3,2,1})</f>
        <v>4</v>
      </c>
      <c r="K136">
        <v>2</v>
      </c>
      <c r="L136" s="37">
        <f>LOOKUP(K136,{1,2,3,4,5},{5,4,3,2,1})</f>
        <v>4</v>
      </c>
      <c r="M136">
        <v>2</v>
      </c>
      <c r="N136">
        <v>3</v>
      </c>
      <c r="O136">
        <v>3</v>
      </c>
      <c r="P136">
        <v>3</v>
      </c>
      <c r="Q136" s="37">
        <f>LOOKUP(P136,{1,2,3,4,5},{5,4,3,2,1})</f>
        <v>3</v>
      </c>
      <c r="R136">
        <v>2</v>
      </c>
      <c r="S136">
        <v>2</v>
      </c>
      <c r="T136">
        <v>3</v>
      </c>
      <c r="U136" s="37">
        <f>LOOKUP(T136,{1,2,3,4,5},{5,4,3,2,1})</f>
        <v>3</v>
      </c>
      <c r="V136">
        <v>2</v>
      </c>
      <c r="W136">
        <v>2</v>
      </c>
      <c r="X136" s="37">
        <f>LOOKUP(W136,{1,2,3,4,5},{5,4,3,2,1})</f>
        <v>4</v>
      </c>
      <c r="Y136">
        <v>2</v>
      </c>
      <c r="Z136" s="37">
        <f>LOOKUP(Y136,{1,2,3,4,5},{5,4,3,2,1})</f>
        <v>4</v>
      </c>
      <c r="AA136">
        <v>3</v>
      </c>
      <c r="AB136">
        <v>3</v>
      </c>
      <c r="AC136" s="37">
        <f>LOOKUP(AB136,{1,2,3,4,5},{5,4,3,2,1})</f>
        <v>3</v>
      </c>
      <c r="AD136">
        <v>2</v>
      </c>
      <c r="AE136" s="37">
        <f>LOOKUP(AD136,{1,2,3,4,5},{5,4,3,2,1})</f>
        <v>4</v>
      </c>
      <c r="AF136">
        <v>3</v>
      </c>
      <c r="AG136" s="37">
        <f>LOOKUP(AF136,{1,2,3,4,5},{5,4,3,2,1})</f>
        <v>3</v>
      </c>
      <c r="AH136">
        <v>3</v>
      </c>
      <c r="AI136">
        <v>2</v>
      </c>
      <c r="AJ136">
        <v>3</v>
      </c>
      <c r="AK136">
        <v>2</v>
      </c>
      <c r="AL136" s="37">
        <f>LOOKUP(AK136,{1,2,3,4,5},{5,4,3,2,1})</f>
        <v>4</v>
      </c>
      <c r="AM136">
        <v>3</v>
      </c>
      <c r="AN136" s="37">
        <f>LOOKUP(AM136,{1,2,3,4,5},{5,4,3,2,1})</f>
        <v>3</v>
      </c>
      <c r="AO136">
        <v>2</v>
      </c>
      <c r="AP136" s="37">
        <f>LOOKUP(AO136,{1,2,3,4,5},{5,4,3,2,1})</f>
        <v>4</v>
      </c>
      <c r="AQ136">
        <f t="shared" si="4"/>
        <v>83</v>
      </c>
      <c r="AR136">
        <f t="shared" si="5"/>
        <v>3.19</v>
      </c>
      <c r="AS136" s="1"/>
    </row>
    <row r="137" spans="1:45" x14ac:dyDescent="0.3">
      <c r="A137" s="30">
        <v>148</v>
      </c>
      <c r="B137" s="1"/>
      <c r="C137" s="2">
        <v>1</v>
      </c>
      <c r="D137">
        <v>4</v>
      </c>
      <c r="E137">
        <v>3</v>
      </c>
      <c r="F137">
        <v>3</v>
      </c>
      <c r="G137" s="37">
        <f>LOOKUP(F137,{1,2,3,4,5},{5,4,3,2,1})</f>
        <v>3</v>
      </c>
      <c r="H137">
        <v>3</v>
      </c>
      <c r="I137">
        <v>3</v>
      </c>
      <c r="J137" s="37">
        <f>LOOKUP(I137,{1,2,3,4,5},{5,4,3,2,1})</f>
        <v>3</v>
      </c>
      <c r="K137">
        <v>3</v>
      </c>
      <c r="L137" s="37">
        <f>LOOKUP(K137,{1,2,3,4,5},{5,4,3,2,1})</f>
        <v>3</v>
      </c>
      <c r="M137">
        <v>4</v>
      </c>
      <c r="N137">
        <v>3</v>
      </c>
      <c r="O137">
        <v>3</v>
      </c>
      <c r="P137">
        <v>4</v>
      </c>
      <c r="Q137" s="37">
        <f>LOOKUP(P137,{1,2,3,4,5},{5,4,3,2,1})</f>
        <v>2</v>
      </c>
      <c r="R137">
        <v>3</v>
      </c>
      <c r="S137">
        <v>4</v>
      </c>
      <c r="T137">
        <v>3</v>
      </c>
      <c r="U137" s="37">
        <f>LOOKUP(T137,{1,2,3,4,5},{5,4,3,2,1})</f>
        <v>3</v>
      </c>
      <c r="V137">
        <v>3</v>
      </c>
      <c r="W137">
        <v>4</v>
      </c>
      <c r="X137" s="37">
        <f>LOOKUP(W137,{1,2,3,4,5},{5,4,3,2,1})</f>
        <v>2</v>
      </c>
      <c r="Y137">
        <v>4</v>
      </c>
      <c r="Z137" s="37">
        <f>LOOKUP(Y137,{1,2,3,4,5},{5,4,3,2,1})</f>
        <v>2</v>
      </c>
      <c r="AA137">
        <v>3</v>
      </c>
      <c r="AB137">
        <v>2</v>
      </c>
      <c r="AC137" s="37">
        <f>LOOKUP(AB137,{1,2,3,4,5},{5,4,3,2,1})</f>
        <v>4</v>
      </c>
      <c r="AD137">
        <v>3</v>
      </c>
      <c r="AE137" s="37">
        <f>LOOKUP(AD137,{1,2,3,4,5},{5,4,3,2,1})</f>
        <v>3</v>
      </c>
      <c r="AF137">
        <v>2</v>
      </c>
      <c r="AG137" s="37">
        <f>LOOKUP(AF137,{1,2,3,4,5},{5,4,3,2,1})</f>
        <v>4</v>
      </c>
      <c r="AH137">
        <v>2</v>
      </c>
      <c r="AI137">
        <v>3</v>
      </c>
      <c r="AJ137">
        <v>4</v>
      </c>
      <c r="AK137">
        <v>3</v>
      </c>
      <c r="AL137" s="37">
        <f>LOOKUP(AK137,{1,2,3,4,5},{5,4,3,2,1})</f>
        <v>3</v>
      </c>
      <c r="AM137">
        <v>4</v>
      </c>
      <c r="AN137" s="37">
        <f>LOOKUP(AM137,{1,2,3,4,5},{5,4,3,2,1})</f>
        <v>2</v>
      </c>
      <c r="AO137">
        <v>4</v>
      </c>
      <c r="AP137" s="37">
        <f>LOOKUP(AO137,{1,2,3,4,5},{5,4,3,2,1})</f>
        <v>2</v>
      </c>
      <c r="AQ137">
        <f t="shared" si="4"/>
        <v>78</v>
      </c>
      <c r="AR137">
        <f t="shared" si="5"/>
        <v>3</v>
      </c>
      <c r="AS137" s="1"/>
    </row>
    <row r="138" spans="1:45" x14ac:dyDescent="0.3">
      <c r="A138" s="30">
        <v>149</v>
      </c>
      <c r="B138" s="1"/>
      <c r="C138" s="2">
        <v>1</v>
      </c>
      <c r="D138">
        <v>5</v>
      </c>
      <c r="E138">
        <v>5</v>
      </c>
      <c r="F138">
        <v>1</v>
      </c>
      <c r="G138" s="37">
        <f>LOOKUP(F138,{1,2,3,4,5},{5,4,3,2,1})</f>
        <v>5</v>
      </c>
      <c r="H138">
        <v>1</v>
      </c>
      <c r="I138">
        <v>1</v>
      </c>
      <c r="J138" s="37">
        <f>LOOKUP(I138,{1,2,3,4,5},{5,4,3,2,1})</f>
        <v>5</v>
      </c>
      <c r="K138">
        <v>1</v>
      </c>
      <c r="L138" s="37">
        <f>LOOKUP(K138,{1,2,3,4,5},{5,4,3,2,1})</f>
        <v>5</v>
      </c>
      <c r="M138">
        <v>5</v>
      </c>
      <c r="N138">
        <v>3</v>
      </c>
      <c r="O138">
        <v>5</v>
      </c>
      <c r="P138">
        <v>5</v>
      </c>
      <c r="Q138" s="37">
        <f>LOOKUP(P138,{1,2,3,4,5},{5,4,3,2,1})</f>
        <v>1</v>
      </c>
      <c r="R138">
        <v>5</v>
      </c>
      <c r="S138">
        <v>5</v>
      </c>
      <c r="T138">
        <v>3</v>
      </c>
      <c r="U138" s="37">
        <f>LOOKUP(T138,{1,2,3,4,5},{5,4,3,2,1})</f>
        <v>3</v>
      </c>
      <c r="V138">
        <v>3</v>
      </c>
      <c r="W138">
        <v>4</v>
      </c>
      <c r="X138" s="37">
        <f>LOOKUP(W138,{1,2,3,4,5},{5,4,3,2,1})</f>
        <v>2</v>
      </c>
      <c r="Y138">
        <v>3</v>
      </c>
      <c r="Z138" s="37">
        <f>LOOKUP(Y138,{1,2,3,4,5},{5,4,3,2,1})</f>
        <v>3</v>
      </c>
      <c r="AA138">
        <v>4</v>
      </c>
      <c r="AB138">
        <v>1</v>
      </c>
      <c r="AC138" s="37">
        <f>LOOKUP(AB138,{1,2,3,4,5},{5,4,3,2,1})</f>
        <v>5</v>
      </c>
      <c r="AD138">
        <v>2</v>
      </c>
      <c r="AE138" s="37">
        <f>LOOKUP(AD138,{1,2,3,4,5},{5,4,3,2,1})</f>
        <v>4</v>
      </c>
      <c r="AF138">
        <v>1</v>
      </c>
      <c r="AG138" s="37">
        <f>LOOKUP(AF138,{1,2,3,4,5},{5,4,3,2,1})</f>
        <v>5</v>
      </c>
      <c r="AH138">
        <v>4</v>
      </c>
      <c r="AI138">
        <v>5</v>
      </c>
      <c r="AJ138">
        <v>5</v>
      </c>
      <c r="AK138">
        <v>2</v>
      </c>
      <c r="AL138" s="37">
        <f>LOOKUP(AK138,{1,2,3,4,5},{5,4,3,2,1})</f>
        <v>4</v>
      </c>
      <c r="AM138">
        <v>4</v>
      </c>
      <c r="AN138" s="37">
        <f>LOOKUP(AM138,{1,2,3,4,5},{5,4,3,2,1})</f>
        <v>2</v>
      </c>
      <c r="AO138">
        <v>2</v>
      </c>
      <c r="AP138" s="37">
        <f>LOOKUP(AO138,{1,2,3,4,5},{5,4,3,2,1})</f>
        <v>4</v>
      </c>
      <c r="AQ138">
        <f t="shared" si="4"/>
        <v>103</v>
      </c>
      <c r="AR138">
        <f t="shared" si="5"/>
        <v>3.96</v>
      </c>
      <c r="AS138" s="1"/>
    </row>
    <row r="139" spans="1:45" x14ac:dyDescent="0.3">
      <c r="A139" s="30">
        <v>150</v>
      </c>
      <c r="B139" s="1"/>
      <c r="C139" s="2">
        <v>1</v>
      </c>
      <c r="D139">
        <v>4</v>
      </c>
      <c r="E139">
        <v>4</v>
      </c>
      <c r="F139">
        <v>4</v>
      </c>
      <c r="G139" s="37">
        <f>LOOKUP(F139,{1,2,3,4,5},{5,4,3,2,1})</f>
        <v>2</v>
      </c>
      <c r="H139">
        <v>3</v>
      </c>
      <c r="I139">
        <v>3</v>
      </c>
      <c r="J139" s="37">
        <f>LOOKUP(I139,{1,2,3,4,5},{5,4,3,2,1})</f>
        <v>3</v>
      </c>
      <c r="K139">
        <v>1</v>
      </c>
      <c r="L139" s="37">
        <f>LOOKUP(K139,{1,2,3,4,5},{5,4,3,2,1})</f>
        <v>5</v>
      </c>
      <c r="M139">
        <v>3</v>
      </c>
      <c r="N139">
        <v>3</v>
      </c>
      <c r="O139">
        <v>2</v>
      </c>
      <c r="P139">
        <v>4</v>
      </c>
      <c r="Q139" s="37">
        <f>LOOKUP(P139,{1,2,3,4,5},{5,4,3,2,1})</f>
        <v>2</v>
      </c>
      <c r="R139">
        <v>2</v>
      </c>
      <c r="S139">
        <v>4</v>
      </c>
      <c r="T139">
        <v>4</v>
      </c>
      <c r="U139" s="37">
        <f>LOOKUP(T139,{1,2,3,4,5},{5,4,3,2,1})</f>
        <v>2</v>
      </c>
      <c r="V139">
        <v>3</v>
      </c>
      <c r="W139">
        <v>5</v>
      </c>
      <c r="X139" s="37">
        <f>LOOKUP(W139,{1,2,3,4,5},{5,4,3,2,1})</f>
        <v>1</v>
      </c>
      <c r="Y139">
        <v>3</v>
      </c>
      <c r="Z139" s="37">
        <f>LOOKUP(Y139,{1,2,3,4,5},{5,4,3,2,1})</f>
        <v>3</v>
      </c>
      <c r="AA139">
        <v>5</v>
      </c>
      <c r="AB139">
        <v>3</v>
      </c>
      <c r="AC139" s="37">
        <f>LOOKUP(AB139,{1,2,3,4,5},{5,4,3,2,1})</f>
        <v>3</v>
      </c>
      <c r="AD139">
        <v>2</v>
      </c>
      <c r="AE139" s="37">
        <f>LOOKUP(AD139,{1,2,3,4,5},{5,4,3,2,1})</f>
        <v>4</v>
      </c>
      <c r="AF139">
        <v>2</v>
      </c>
      <c r="AG139" s="37">
        <f>LOOKUP(AF139,{1,2,3,4,5},{5,4,3,2,1})</f>
        <v>4</v>
      </c>
      <c r="AH139">
        <v>4</v>
      </c>
      <c r="AI139">
        <v>3</v>
      </c>
      <c r="AJ139">
        <v>5</v>
      </c>
      <c r="AK139">
        <v>2</v>
      </c>
      <c r="AL139" s="37">
        <f>LOOKUP(AK139,{1,2,3,4,5},{5,4,3,2,1})</f>
        <v>4</v>
      </c>
      <c r="AM139">
        <v>4</v>
      </c>
      <c r="AN139" s="37">
        <f>LOOKUP(AM139,{1,2,3,4,5},{5,4,3,2,1})</f>
        <v>2</v>
      </c>
      <c r="AO139">
        <v>4</v>
      </c>
      <c r="AP139" s="37">
        <f>LOOKUP(AO139,{1,2,3,4,5},{5,4,3,2,1})</f>
        <v>2</v>
      </c>
      <c r="AQ139">
        <f t="shared" si="4"/>
        <v>82</v>
      </c>
      <c r="AR139">
        <f t="shared" si="5"/>
        <v>3.15</v>
      </c>
      <c r="AS139" s="1"/>
    </row>
    <row r="140" spans="1:45" x14ac:dyDescent="0.3">
      <c r="A140" s="30">
        <v>151</v>
      </c>
      <c r="B140" s="1"/>
      <c r="C140" s="2">
        <v>1</v>
      </c>
      <c r="D140">
        <v>5</v>
      </c>
      <c r="E140">
        <v>5</v>
      </c>
      <c r="F140">
        <v>1</v>
      </c>
      <c r="G140" s="37">
        <f>LOOKUP(F140,{1,2,3,4,5},{5,4,3,2,1})</f>
        <v>5</v>
      </c>
      <c r="H140">
        <v>1</v>
      </c>
      <c r="I140">
        <v>2</v>
      </c>
      <c r="J140" s="37">
        <f>LOOKUP(I140,{1,2,3,4,5},{5,4,3,2,1})</f>
        <v>4</v>
      </c>
      <c r="K140">
        <v>3</v>
      </c>
      <c r="L140" s="37">
        <f>LOOKUP(K140,{1,2,3,4,5},{5,4,3,2,1})</f>
        <v>3</v>
      </c>
      <c r="M140">
        <v>1</v>
      </c>
      <c r="N140">
        <v>5</v>
      </c>
      <c r="O140">
        <v>4</v>
      </c>
      <c r="P140">
        <v>3</v>
      </c>
      <c r="Q140" s="37">
        <f>LOOKUP(P140,{1,2,3,4,5},{5,4,3,2,1})</f>
        <v>3</v>
      </c>
      <c r="R140">
        <v>1</v>
      </c>
      <c r="S140">
        <v>4</v>
      </c>
      <c r="T140">
        <v>5</v>
      </c>
      <c r="U140" s="37">
        <f>LOOKUP(T140,{1,2,3,4,5},{5,4,3,2,1})</f>
        <v>1</v>
      </c>
      <c r="V140">
        <v>5</v>
      </c>
      <c r="W140">
        <v>2</v>
      </c>
      <c r="X140" s="37">
        <f>LOOKUP(W140,{1,2,3,4,5},{5,4,3,2,1})</f>
        <v>4</v>
      </c>
      <c r="Y140">
        <v>1</v>
      </c>
      <c r="Z140" s="37">
        <f>LOOKUP(Y140,{1,2,3,4,5},{5,4,3,2,1})</f>
        <v>5</v>
      </c>
      <c r="AA140">
        <v>5</v>
      </c>
      <c r="AB140">
        <v>4</v>
      </c>
      <c r="AC140" s="37">
        <f>LOOKUP(AB140,{1,2,3,4,5},{5,4,3,2,1})</f>
        <v>2</v>
      </c>
      <c r="AD140">
        <v>3</v>
      </c>
      <c r="AE140" s="37">
        <f>LOOKUP(AD140,{1,2,3,4,5},{5,4,3,2,1})</f>
        <v>3</v>
      </c>
      <c r="AF140">
        <v>2</v>
      </c>
      <c r="AG140" s="37">
        <f>LOOKUP(AF140,{1,2,3,4,5},{5,4,3,2,1})</f>
        <v>4</v>
      </c>
      <c r="AH140">
        <v>2</v>
      </c>
      <c r="AI140">
        <v>3</v>
      </c>
      <c r="AJ140">
        <v>5</v>
      </c>
      <c r="AK140">
        <v>3</v>
      </c>
      <c r="AL140" s="37">
        <f>LOOKUP(AK140,{1,2,3,4,5},{5,4,3,2,1})</f>
        <v>3</v>
      </c>
      <c r="AM140">
        <v>4</v>
      </c>
      <c r="AN140" s="37">
        <f>LOOKUP(AM140,{1,2,3,4,5},{5,4,3,2,1})</f>
        <v>2</v>
      </c>
      <c r="AO140">
        <v>2</v>
      </c>
      <c r="AP140" s="37">
        <f>LOOKUP(AO140,{1,2,3,4,5},{5,4,3,2,1})</f>
        <v>4</v>
      </c>
      <c r="AQ140">
        <f t="shared" si="4"/>
        <v>89</v>
      </c>
      <c r="AR140">
        <f t="shared" si="5"/>
        <v>3.42</v>
      </c>
      <c r="AS140" s="1"/>
    </row>
    <row r="141" spans="1:45" x14ac:dyDescent="0.3">
      <c r="A141" s="30">
        <v>152</v>
      </c>
      <c r="B141" s="1"/>
      <c r="C141" s="2">
        <v>1</v>
      </c>
      <c r="D141">
        <v>3</v>
      </c>
      <c r="E141">
        <v>2</v>
      </c>
      <c r="F141">
        <v>3</v>
      </c>
      <c r="G141" s="37">
        <f>LOOKUP(F141,{1,2,3,4,5},{5,4,3,2,1})</f>
        <v>3</v>
      </c>
      <c r="H141">
        <v>3</v>
      </c>
      <c r="I141">
        <v>2</v>
      </c>
      <c r="J141" s="37">
        <f>LOOKUP(I141,{1,2,3,4,5},{5,4,3,2,1})</f>
        <v>4</v>
      </c>
      <c r="K141">
        <v>3</v>
      </c>
      <c r="L141" s="37">
        <f>LOOKUP(K141,{1,2,3,4,5},{5,4,3,2,1})</f>
        <v>3</v>
      </c>
      <c r="M141">
        <v>2</v>
      </c>
      <c r="N141">
        <v>1</v>
      </c>
      <c r="O141">
        <v>1</v>
      </c>
      <c r="P141">
        <v>5</v>
      </c>
      <c r="Q141" s="37">
        <f>LOOKUP(P141,{1,2,3,4,5},{5,4,3,2,1})</f>
        <v>1</v>
      </c>
      <c r="R141">
        <v>2</v>
      </c>
      <c r="S141">
        <v>2</v>
      </c>
      <c r="T141">
        <v>4</v>
      </c>
      <c r="U141" s="37">
        <f>LOOKUP(T141,{1,2,3,4,5},{5,4,3,2,1})</f>
        <v>2</v>
      </c>
      <c r="V141">
        <v>1</v>
      </c>
      <c r="W141">
        <v>5</v>
      </c>
      <c r="X141" s="37">
        <f>LOOKUP(W141,{1,2,3,4,5},{5,4,3,2,1})</f>
        <v>1</v>
      </c>
      <c r="Y141">
        <v>5</v>
      </c>
      <c r="Z141" s="37">
        <f>LOOKUP(Y141,{1,2,3,4,5},{5,4,3,2,1})</f>
        <v>1</v>
      </c>
      <c r="AA141">
        <v>2</v>
      </c>
      <c r="AB141">
        <v>4</v>
      </c>
      <c r="AC141" s="37">
        <f>LOOKUP(AB141,{1,2,3,4,5},{5,4,3,2,1})</f>
        <v>2</v>
      </c>
      <c r="AD141">
        <v>4</v>
      </c>
      <c r="AE141" s="37">
        <f>LOOKUP(AD141,{1,2,3,4,5},{5,4,3,2,1})</f>
        <v>2</v>
      </c>
      <c r="AF141">
        <v>3</v>
      </c>
      <c r="AG141" s="37">
        <f>LOOKUP(AF141,{1,2,3,4,5},{5,4,3,2,1})</f>
        <v>3</v>
      </c>
      <c r="AH141">
        <v>2</v>
      </c>
      <c r="AI141">
        <v>4</v>
      </c>
      <c r="AJ141">
        <v>4</v>
      </c>
      <c r="AK141">
        <v>3</v>
      </c>
      <c r="AL141" s="37">
        <f>LOOKUP(AK141,{1,2,3,4,5},{5,4,3,2,1})</f>
        <v>3</v>
      </c>
      <c r="AM141">
        <v>5</v>
      </c>
      <c r="AN141" s="37">
        <f>LOOKUP(AM141,{1,2,3,4,5},{5,4,3,2,1})</f>
        <v>1</v>
      </c>
      <c r="AO141">
        <v>4</v>
      </c>
      <c r="AP141" s="37">
        <f>LOOKUP(AO141,{1,2,3,4,5},{5,4,3,2,1})</f>
        <v>2</v>
      </c>
      <c r="AQ141">
        <f t="shared" si="4"/>
        <v>57</v>
      </c>
      <c r="AR141">
        <f t="shared" si="5"/>
        <v>2.19</v>
      </c>
      <c r="AS141" s="1"/>
    </row>
    <row r="142" spans="1:45" x14ac:dyDescent="0.3">
      <c r="A142" s="30">
        <v>153</v>
      </c>
      <c r="B142" s="1"/>
      <c r="C142" s="2">
        <v>1</v>
      </c>
      <c r="D142">
        <v>5</v>
      </c>
      <c r="E142">
        <v>4</v>
      </c>
      <c r="F142">
        <v>4</v>
      </c>
      <c r="G142" s="37">
        <f>LOOKUP(F142,{1,2,3,4,5},{5,4,3,2,1})</f>
        <v>2</v>
      </c>
      <c r="H142">
        <v>3</v>
      </c>
      <c r="I142">
        <v>2</v>
      </c>
      <c r="J142" s="37">
        <f>LOOKUP(I142,{1,2,3,4,5},{5,4,3,2,1})</f>
        <v>4</v>
      </c>
      <c r="K142">
        <v>2</v>
      </c>
      <c r="L142" s="37">
        <f>LOOKUP(K142,{1,2,3,4,5},{5,4,3,2,1})</f>
        <v>4</v>
      </c>
      <c r="M142">
        <v>4</v>
      </c>
      <c r="N142">
        <v>2</v>
      </c>
      <c r="O142">
        <v>2</v>
      </c>
      <c r="P142">
        <v>4</v>
      </c>
      <c r="Q142" s="37">
        <f>LOOKUP(P142,{1,2,3,4,5},{5,4,3,2,1})</f>
        <v>2</v>
      </c>
      <c r="R142">
        <v>4</v>
      </c>
      <c r="S142">
        <v>4</v>
      </c>
      <c r="T142">
        <v>3</v>
      </c>
      <c r="U142" s="37">
        <f>LOOKUP(T142,{1,2,3,4,5},{5,4,3,2,1})</f>
        <v>3</v>
      </c>
      <c r="V142">
        <v>1</v>
      </c>
      <c r="W142">
        <v>3</v>
      </c>
      <c r="X142" s="37">
        <f>LOOKUP(W142,{1,2,3,4,5},{5,4,3,2,1})</f>
        <v>3</v>
      </c>
      <c r="Y142">
        <v>3</v>
      </c>
      <c r="Z142" s="37">
        <f>LOOKUP(Y142,{1,2,3,4,5},{5,4,3,2,1})</f>
        <v>3</v>
      </c>
      <c r="AA142">
        <v>4</v>
      </c>
      <c r="AB142">
        <v>2</v>
      </c>
      <c r="AC142" s="37">
        <f>LOOKUP(AB142,{1,2,3,4,5},{5,4,3,2,1})</f>
        <v>4</v>
      </c>
      <c r="AD142">
        <v>2</v>
      </c>
      <c r="AE142" s="37">
        <f>LOOKUP(AD142,{1,2,3,4,5},{5,4,3,2,1})</f>
        <v>4</v>
      </c>
      <c r="AF142">
        <v>3</v>
      </c>
      <c r="AG142" s="37">
        <f>LOOKUP(AF142,{1,2,3,4,5},{5,4,3,2,1})</f>
        <v>3</v>
      </c>
      <c r="AH142">
        <v>3</v>
      </c>
      <c r="AI142">
        <v>3</v>
      </c>
      <c r="AJ142">
        <v>5</v>
      </c>
      <c r="AK142">
        <v>2</v>
      </c>
      <c r="AL142" s="37">
        <f>LOOKUP(AK142,{1,2,3,4,5},{5,4,3,2,1})</f>
        <v>4</v>
      </c>
      <c r="AM142">
        <v>5</v>
      </c>
      <c r="AN142" s="37">
        <f>LOOKUP(AM142,{1,2,3,4,5},{5,4,3,2,1})</f>
        <v>1</v>
      </c>
      <c r="AO142">
        <v>4</v>
      </c>
      <c r="AP142" s="37">
        <f>LOOKUP(AO142,{1,2,3,4,5},{5,4,3,2,1})</f>
        <v>2</v>
      </c>
      <c r="AQ142">
        <f t="shared" si="4"/>
        <v>83</v>
      </c>
      <c r="AR142">
        <f t="shared" si="5"/>
        <v>3.19</v>
      </c>
      <c r="AS142" s="1"/>
    </row>
    <row r="143" spans="1:45" x14ac:dyDescent="0.3">
      <c r="A143" s="30">
        <v>154</v>
      </c>
      <c r="B143" s="1"/>
      <c r="C143" s="2">
        <v>1</v>
      </c>
      <c r="D143">
        <v>5</v>
      </c>
      <c r="E143">
        <v>5</v>
      </c>
      <c r="F143">
        <v>2</v>
      </c>
      <c r="G143" s="37">
        <f>LOOKUP(F143,{1,2,3,4,5},{5,4,3,2,1})</f>
        <v>4</v>
      </c>
      <c r="H143">
        <v>3</v>
      </c>
      <c r="I143">
        <v>2</v>
      </c>
      <c r="J143" s="37">
        <f>LOOKUP(I143,{1,2,3,4,5},{5,4,3,2,1})</f>
        <v>4</v>
      </c>
      <c r="K143">
        <v>1</v>
      </c>
      <c r="L143" s="37">
        <f>LOOKUP(K143,{1,2,3,4,5},{5,4,3,2,1})</f>
        <v>5</v>
      </c>
      <c r="M143">
        <v>3</v>
      </c>
      <c r="N143">
        <v>4</v>
      </c>
      <c r="O143">
        <v>4</v>
      </c>
      <c r="P143">
        <v>3</v>
      </c>
      <c r="Q143" s="37">
        <f>LOOKUP(P143,{1,2,3,4,5},{5,4,3,2,1})</f>
        <v>3</v>
      </c>
      <c r="R143">
        <v>4</v>
      </c>
      <c r="S143">
        <v>4</v>
      </c>
      <c r="T143">
        <v>3</v>
      </c>
      <c r="U143" s="37">
        <f>LOOKUP(T143,{1,2,3,4,5},{5,4,3,2,1})</f>
        <v>3</v>
      </c>
      <c r="V143">
        <v>4</v>
      </c>
      <c r="W143">
        <v>2</v>
      </c>
      <c r="X143" s="37">
        <f>LOOKUP(W143,{1,2,3,4,5},{5,4,3,2,1})</f>
        <v>4</v>
      </c>
      <c r="Y143">
        <v>3</v>
      </c>
      <c r="Z143" s="37">
        <f>LOOKUP(Y143,{1,2,3,4,5},{5,4,3,2,1})</f>
        <v>3</v>
      </c>
      <c r="AA143">
        <v>4</v>
      </c>
      <c r="AB143">
        <v>4</v>
      </c>
      <c r="AC143" s="37">
        <f>LOOKUP(AB143,{1,2,3,4,5},{5,4,3,2,1})</f>
        <v>2</v>
      </c>
      <c r="AD143">
        <v>2</v>
      </c>
      <c r="AE143" s="37">
        <f>LOOKUP(AD143,{1,2,3,4,5},{5,4,3,2,1})</f>
        <v>4</v>
      </c>
      <c r="AF143">
        <v>4</v>
      </c>
      <c r="AG143" s="37">
        <f>LOOKUP(AF143,{1,2,3,4,5},{5,4,3,2,1})</f>
        <v>2</v>
      </c>
      <c r="AH143">
        <v>4</v>
      </c>
      <c r="AI143">
        <v>3</v>
      </c>
      <c r="AJ143">
        <v>4</v>
      </c>
      <c r="AK143">
        <v>2</v>
      </c>
      <c r="AL143" s="37">
        <f>LOOKUP(AK143,{1,2,3,4,5},{5,4,3,2,1})</f>
        <v>4</v>
      </c>
      <c r="AM143">
        <v>3</v>
      </c>
      <c r="AN143" s="37">
        <f>LOOKUP(AM143,{1,2,3,4,5},{5,4,3,2,1})</f>
        <v>3</v>
      </c>
      <c r="AO143">
        <v>2</v>
      </c>
      <c r="AP143" s="37">
        <f>LOOKUP(AO143,{1,2,3,4,5},{5,4,3,2,1})</f>
        <v>4</v>
      </c>
      <c r="AQ143">
        <f t="shared" si="4"/>
        <v>96</v>
      </c>
      <c r="AR143">
        <f t="shared" si="5"/>
        <v>3.69</v>
      </c>
      <c r="AS143" s="1"/>
    </row>
    <row r="144" spans="1:45" x14ac:dyDescent="0.3">
      <c r="A144" s="30">
        <v>156</v>
      </c>
      <c r="B144" s="1"/>
      <c r="C144" s="2">
        <v>1</v>
      </c>
      <c r="D144">
        <v>5</v>
      </c>
      <c r="E144">
        <v>5</v>
      </c>
      <c r="F144">
        <v>2</v>
      </c>
      <c r="G144" s="37">
        <f>LOOKUP(F144,{1,2,3,4,5},{5,4,3,2,1})</f>
        <v>4</v>
      </c>
      <c r="H144">
        <v>5</v>
      </c>
      <c r="I144">
        <v>1</v>
      </c>
      <c r="J144" s="37">
        <f>LOOKUP(I144,{1,2,3,4,5},{5,4,3,2,1})</f>
        <v>5</v>
      </c>
      <c r="K144">
        <v>1</v>
      </c>
      <c r="L144" s="37">
        <f>LOOKUP(K144,{1,2,3,4,5},{5,4,3,2,1})</f>
        <v>5</v>
      </c>
      <c r="M144">
        <v>2</v>
      </c>
      <c r="N144">
        <v>3</v>
      </c>
      <c r="O144">
        <v>4</v>
      </c>
      <c r="P144">
        <v>5</v>
      </c>
      <c r="Q144" s="37">
        <f>LOOKUP(P144,{1,2,3,4,5},{5,4,3,2,1})</f>
        <v>1</v>
      </c>
      <c r="R144">
        <v>5</v>
      </c>
      <c r="S144">
        <v>3</v>
      </c>
      <c r="T144">
        <v>3</v>
      </c>
      <c r="U144" s="37">
        <f>LOOKUP(T144,{1,2,3,4,5},{5,4,3,2,1})</f>
        <v>3</v>
      </c>
      <c r="V144">
        <v>3</v>
      </c>
      <c r="W144">
        <v>3</v>
      </c>
      <c r="X144" s="37">
        <f>LOOKUP(W144,{1,2,3,4,5},{5,4,3,2,1})</f>
        <v>3</v>
      </c>
      <c r="Y144">
        <v>4</v>
      </c>
      <c r="Z144" s="37">
        <f>LOOKUP(Y144,{1,2,3,4,5},{5,4,3,2,1})</f>
        <v>2</v>
      </c>
      <c r="AA144">
        <v>2</v>
      </c>
      <c r="AB144">
        <v>4</v>
      </c>
      <c r="AC144" s="37">
        <f>LOOKUP(AB144,{1,2,3,4,5},{5,4,3,2,1})</f>
        <v>2</v>
      </c>
      <c r="AD144">
        <v>4</v>
      </c>
      <c r="AE144" s="37">
        <f>LOOKUP(AD144,{1,2,3,4,5},{5,4,3,2,1})</f>
        <v>2</v>
      </c>
      <c r="AF144">
        <v>1</v>
      </c>
      <c r="AG144" s="37">
        <f>LOOKUP(AF144,{1,2,3,4,5},{5,4,3,2,1})</f>
        <v>5</v>
      </c>
      <c r="AH144">
        <v>3</v>
      </c>
      <c r="AI144">
        <v>5</v>
      </c>
      <c r="AJ144">
        <v>5</v>
      </c>
      <c r="AK144">
        <v>3</v>
      </c>
      <c r="AL144" s="37">
        <f>LOOKUP(AK144,{1,2,3,4,5},{5,4,3,2,1})</f>
        <v>3</v>
      </c>
      <c r="AM144">
        <v>4</v>
      </c>
      <c r="AN144" s="37">
        <f>LOOKUP(AM144,{1,2,3,4,5},{5,4,3,2,1})</f>
        <v>2</v>
      </c>
      <c r="AO144">
        <v>4</v>
      </c>
      <c r="AP144" s="37">
        <f>LOOKUP(AO144,{1,2,3,4,5},{5,4,3,2,1})</f>
        <v>2</v>
      </c>
      <c r="AQ144">
        <f t="shared" si="4"/>
        <v>89</v>
      </c>
      <c r="AR144">
        <f t="shared" si="5"/>
        <v>3.42</v>
      </c>
      <c r="AS144" s="1"/>
    </row>
    <row r="145" spans="1:45" x14ac:dyDescent="0.3">
      <c r="A145" s="30">
        <v>157</v>
      </c>
      <c r="B145" s="1"/>
      <c r="C145" s="2">
        <v>1</v>
      </c>
      <c r="D145">
        <v>3</v>
      </c>
      <c r="E145">
        <v>4</v>
      </c>
      <c r="F145">
        <v>1</v>
      </c>
      <c r="G145" s="37">
        <f>LOOKUP(F145,{1,2,3,4,5},{5,4,3,2,1})</f>
        <v>5</v>
      </c>
      <c r="H145">
        <v>3</v>
      </c>
      <c r="I145">
        <v>2</v>
      </c>
      <c r="J145" s="37">
        <f>LOOKUP(I145,{1,2,3,4,5},{5,4,3,2,1})</f>
        <v>4</v>
      </c>
      <c r="K145">
        <v>2</v>
      </c>
      <c r="L145" s="37">
        <f>LOOKUP(K145,{1,2,3,4,5},{5,4,3,2,1})</f>
        <v>4</v>
      </c>
      <c r="M145">
        <v>2</v>
      </c>
      <c r="N145">
        <v>3</v>
      </c>
      <c r="O145">
        <v>1</v>
      </c>
      <c r="P145">
        <v>4</v>
      </c>
      <c r="Q145" s="37">
        <f>LOOKUP(P145,{1,2,3,4,5},{5,4,3,2,1})</f>
        <v>2</v>
      </c>
      <c r="R145">
        <v>4</v>
      </c>
      <c r="S145">
        <v>2</v>
      </c>
      <c r="T145">
        <v>2</v>
      </c>
      <c r="U145" s="37">
        <f>LOOKUP(T145,{1,2,3,4,5},{5,4,3,2,1})</f>
        <v>4</v>
      </c>
      <c r="V145">
        <v>3</v>
      </c>
      <c r="W145">
        <v>3</v>
      </c>
      <c r="X145" s="37">
        <f>LOOKUP(W145,{1,2,3,4,5},{5,4,3,2,1})</f>
        <v>3</v>
      </c>
      <c r="Y145">
        <v>4</v>
      </c>
      <c r="Z145" s="37">
        <f>LOOKUP(Y145,{1,2,3,4,5},{5,4,3,2,1})</f>
        <v>2</v>
      </c>
      <c r="AA145">
        <v>2</v>
      </c>
      <c r="AB145">
        <v>2</v>
      </c>
      <c r="AC145" s="37">
        <f>LOOKUP(AB145,{1,2,3,4,5},{5,4,3,2,1})</f>
        <v>4</v>
      </c>
      <c r="AD145">
        <v>3</v>
      </c>
      <c r="AE145" s="37">
        <f>LOOKUP(AD145,{1,2,3,4,5},{5,4,3,2,1})</f>
        <v>3</v>
      </c>
      <c r="AF145">
        <v>4</v>
      </c>
      <c r="AG145" s="37">
        <f>LOOKUP(AF145,{1,2,3,4,5},{5,4,3,2,1})</f>
        <v>2</v>
      </c>
      <c r="AH145">
        <v>3</v>
      </c>
      <c r="AI145">
        <v>3</v>
      </c>
      <c r="AJ145">
        <v>4</v>
      </c>
      <c r="AK145">
        <v>1</v>
      </c>
      <c r="AL145" s="37">
        <f>LOOKUP(AK145,{1,2,3,4,5},{5,4,3,2,1})</f>
        <v>5</v>
      </c>
      <c r="AM145">
        <v>3</v>
      </c>
      <c r="AN145" s="37">
        <f>LOOKUP(AM145,{1,2,3,4,5},{5,4,3,2,1})</f>
        <v>3</v>
      </c>
      <c r="AO145">
        <v>2</v>
      </c>
      <c r="AP145" s="37">
        <f>LOOKUP(AO145,{1,2,3,4,5},{5,4,3,2,1})</f>
        <v>4</v>
      </c>
      <c r="AQ145">
        <f t="shared" si="4"/>
        <v>82</v>
      </c>
      <c r="AR145">
        <f t="shared" si="5"/>
        <v>3.15</v>
      </c>
      <c r="AS145" s="1"/>
    </row>
    <row r="146" spans="1:45" x14ac:dyDescent="0.3">
      <c r="A146" s="30">
        <v>158</v>
      </c>
      <c r="B146" s="1"/>
      <c r="C146" s="2">
        <v>1</v>
      </c>
      <c r="D146">
        <v>5</v>
      </c>
      <c r="E146">
        <v>5</v>
      </c>
      <c r="F146">
        <v>4</v>
      </c>
      <c r="G146" s="37">
        <f>LOOKUP(F146,{1,2,3,4,5},{5,4,3,2,1})</f>
        <v>2</v>
      </c>
      <c r="H146">
        <v>3</v>
      </c>
      <c r="I146">
        <v>2</v>
      </c>
      <c r="J146" s="37">
        <f>LOOKUP(I146,{1,2,3,4,5},{5,4,3,2,1})</f>
        <v>4</v>
      </c>
      <c r="K146">
        <v>2</v>
      </c>
      <c r="L146" s="37">
        <f>LOOKUP(K146,{1,2,3,4,5},{5,4,3,2,1})</f>
        <v>4</v>
      </c>
      <c r="M146">
        <v>4</v>
      </c>
      <c r="N146">
        <v>2</v>
      </c>
      <c r="O146">
        <v>5</v>
      </c>
      <c r="P146">
        <v>3</v>
      </c>
      <c r="Q146" s="37">
        <f>LOOKUP(P146,{1,2,3,4,5},{5,4,3,2,1})</f>
        <v>3</v>
      </c>
      <c r="R146">
        <v>4</v>
      </c>
      <c r="S146">
        <v>3</v>
      </c>
      <c r="T146">
        <v>3</v>
      </c>
      <c r="U146" s="37">
        <f>LOOKUP(T146,{1,2,3,4,5},{5,4,3,2,1})</f>
        <v>3</v>
      </c>
      <c r="V146">
        <v>3</v>
      </c>
      <c r="W146">
        <v>3</v>
      </c>
      <c r="X146" s="37">
        <f>LOOKUP(W146,{1,2,3,4,5},{5,4,3,2,1})</f>
        <v>3</v>
      </c>
      <c r="Y146">
        <v>3</v>
      </c>
      <c r="Z146" s="37">
        <f>LOOKUP(Y146,{1,2,3,4,5},{5,4,3,2,1})</f>
        <v>3</v>
      </c>
      <c r="AA146">
        <v>3</v>
      </c>
      <c r="AB146">
        <v>3</v>
      </c>
      <c r="AC146" s="37">
        <f>LOOKUP(AB146,{1,2,3,4,5},{5,4,3,2,1})</f>
        <v>3</v>
      </c>
      <c r="AD146">
        <v>3</v>
      </c>
      <c r="AE146" s="37">
        <f>LOOKUP(AD146,{1,2,3,4,5},{5,4,3,2,1})</f>
        <v>3</v>
      </c>
      <c r="AF146">
        <v>3</v>
      </c>
      <c r="AG146" s="37">
        <f>LOOKUP(AF146,{1,2,3,4,5},{5,4,3,2,1})</f>
        <v>3</v>
      </c>
      <c r="AH146">
        <v>3</v>
      </c>
      <c r="AI146">
        <v>4</v>
      </c>
      <c r="AJ146">
        <v>5</v>
      </c>
      <c r="AK146">
        <v>4</v>
      </c>
      <c r="AL146" s="37">
        <f>LOOKUP(AK146,{1,2,3,4,5},{5,4,3,2,1})</f>
        <v>2</v>
      </c>
      <c r="AM146">
        <v>5</v>
      </c>
      <c r="AN146" s="37">
        <f>LOOKUP(AM146,{1,2,3,4,5},{5,4,3,2,1})</f>
        <v>1</v>
      </c>
      <c r="AO146">
        <v>3</v>
      </c>
      <c r="AP146" s="37">
        <f>LOOKUP(AO146,{1,2,3,4,5},{5,4,3,2,1})</f>
        <v>3</v>
      </c>
      <c r="AQ146">
        <f t="shared" si="4"/>
        <v>86</v>
      </c>
      <c r="AR146">
        <f t="shared" si="5"/>
        <v>3.31</v>
      </c>
      <c r="AS146" s="1"/>
    </row>
    <row r="147" spans="1:45" x14ac:dyDescent="0.3">
      <c r="A147" s="30">
        <v>159</v>
      </c>
      <c r="B147" s="1"/>
      <c r="C147" s="2">
        <v>1</v>
      </c>
      <c r="D147">
        <v>4</v>
      </c>
      <c r="E147">
        <v>4</v>
      </c>
      <c r="F147">
        <v>2</v>
      </c>
      <c r="G147" s="37">
        <f>LOOKUP(F147,{1,2,3,4,5},{5,4,3,2,1})</f>
        <v>4</v>
      </c>
      <c r="H147">
        <v>3</v>
      </c>
      <c r="I147">
        <v>2</v>
      </c>
      <c r="J147" s="37">
        <f>LOOKUP(I147,{1,2,3,4,5},{5,4,3,2,1})</f>
        <v>4</v>
      </c>
      <c r="K147">
        <v>3</v>
      </c>
      <c r="L147" s="37">
        <f>LOOKUP(K147,{1,2,3,4,5},{5,4,3,2,1})</f>
        <v>3</v>
      </c>
      <c r="M147">
        <v>4</v>
      </c>
      <c r="N147">
        <v>3</v>
      </c>
      <c r="O147">
        <v>4</v>
      </c>
      <c r="P147">
        <v>3</v>
      </c>
      <c r="Q147" s="37">
        <f>LOOKUP(P147,{1,2,3,4,5},{5,4,3,2,1})</f>
        <v>3</v>
      </c>
      <c r="R147">
        <v>3</v>
      </c>
      <c r="S147">
        <v>2</v>
      </c>
      <c r="T147">
        <v>4</v>
      </c>
      <c r="U147" s="37">
        <f>LOOKUP(T147,{1,2,3,4,5},{5,4,3,2,1})</f>
        <v>2</v>
      </c>
      <c r="V147">
        <v>3</v>
      </c>
      <c r="W147">
        <v>2</v>
      </c>
      <c r="X147" s="37">
        <f>LOOKUP(W147,{1,2,3,4,5},{5,4,3,2,1})</f>
        <v>4</v>
      </c>
      <c r="Y147">
        <v>2</v>
      </c>
      <c r="Z147" s="37">
        <f>LOOKUP(Y147,{1,2,3,4,5},{5,4,3,2,1})</f>
        <v>4</v>
      </c>
      <c r="AA147">
        <v>3</v>
      </c>
      <c r="AB147">
        <v>2</v>
      </c>
      <c r="AC147" s="37">
        <f>LOOKUP(AB147,{1,2,3,4,5},{5,4,3,2,1})</f>
        <v>4</v>
      </c>
      <c r="AD147">
        <v>3</v>
      </c>
      <c r="AE147" s="37">
        <f>LOOKUP(AD147,{1,2,3,4,5},{5,4,3,2,1})</f>
        <v>3</v>
      </c>
      <c r="AF147">
        <v>3</v>
      </c>
      <c r="AG147" s="37">
        <f>LOOKUP(AF147,{1,2,3,4,5},{5,4,3,2,1})</f>
        <v>3</v>
      </c>
      <c r="AH147">
        <v>3</v>
      </c>
      <c r="AI147">
        <v>4</v>
      </c>
      <c r="AJ147">
        <v>3</v>
      </c>
      <c r="AK147">
        <v>3</v>
      </c>
      <c r="AL147" s="37">
        <f>LOOKUP(AK147,{1,2,3,4,5},{5,4,3,2,1})</f>
        <v>3</v>
      </c>
      <c r="AM147">
        <v>3</v>
      </c>
      <c r="AN147" s="37">
        <f>LOOKUP(AM147,{1,2,3,4,5},{5,4,3,2,1})</f>
        <v>3</v>
      </c>
      <c r="AO147">
        <v>3</v>
      </c>
      <c r="AP147" s="37">
        <f>LOOKUP(AO147,{1,2,3,4,5},{5,4,3,2,1})</f>
        <v>3</v>
      </c>
      <c r="AQ147">
        <f t="shared" si="4"/>
        <v>86</v>
      </c>
      <c r="AR147">
        <f t="shared" si="5"/>
        <v>3.31</v>
      </c>
      <c r="AS147" s="1"/>
    </row>
    <row r="148" spans="1:45" x14ac:dyDescent="0.3">
      <c r="A148" s="30">
        <v>160</v>
      </c>
      <c r="B148" s="1"/>
      <c r="C148" s="2">
        <v>1</v>
      </c>
      <c r="D148">
        <v>5</v>
      </c>
      <c r="E148">
        <v>4</v>
      </c>
      <c r="F148">
        <v>4</v>
      </c>
      <c r="G148" s="37">
        <f>LOOKUP(F148,{1,2,3,4,5},{5,4,3,2,1})</f>
        <v>2</v>
      </c>
      <c r="H148">
        <v>4</v>
      </c>
      <c r="I148">
        <v>2</v>
      </c>
      <c r="J148" s="37">
        <f>LOOKUP(I148,{1,2,3,4,5},{5,4,3,2,1})</f>
        <v>4</v>
      </c>
      <c r="K148">
        <v>2</v>
      </c>
      <c r="L148" s="37">
        <f>LOOKUP(K148,{1,2,3,4,5},{5,4,3,2,1})</f>
        <v>4</v>
      </c>
      <c r="M148">
        <v>4</v>
      </c>
      <c r="N148">
        <v>4</v>
      </c>
      <c r="O148">
        <v>4</v>
      </c>
      <c r="P148">
        <v>4</v>
      </c>
      <c r="Q148" s="37">
        <f>LOOKUP(P148,{1,2,3,4,5},{5,4,3,2,1})</f>
        <v>2</v>
      </c>
      <c r="R148">
        <v>2</v>
      </c>
      <c r="S148">
        <v>2</v>
      </c>
      <c r="T148">
        <v>4</v>
      </c>
      <c r="U148" s="37">
        <f>LOOKUP(T148,{1,2,3,4,5},{5,4,3,2,1})</f>
        <v>2</v>
      </c>
      <c r="V148">
        <v>4</v>
      </c>
      <c r="W148">
        <v>4</v>
      </c>
      <c r="X148" s="37">
        <f>LOOKUP(W148,{1,2,3,4,5},{5,4,3,2,1})</f>
        <v>2</v>
      </c>
      <c r="Y148">
        <v>2</v>
      </c>
      <c r="Z148" s="37">
        <f>LOOKUP(Y148,{1,2,3,4,5},{5,4,3,2,1})</f>
        <v>4</v>
      </c>
      <c r="AA148">
        <v>4</v>
      </c>
      <c r="AB148">
        <v>2</v>
      </c>
      <c r="AC148" s="37">
        <f>LOOKUP(AB148,{1,2,3,4,5},{5,4,3,2,1})</f>
        <v>4</v>
      </c>
      <c r="AD148">
        <v>2</v>
      </c>
      <c r="AE148" s="37">
        <f>LOOKUP(AD148,{1,2,3,4,5},{5,4,3,2,1})</f>
        <v>4</v>
      </c>
      <c r="AF148">
        <v>2</v>
      </c>
      <c r="AG148" s="37">
        <f>LOOKUP(AF148,{1,2,3,4,5},{5,4,3,2,1})</f>
        <v>4</v>
      </c>
      <c r="AH148">
        <v>4</v>
      </c>
      <c r="AI148">
        <v>4</v>
      </c>
      <c r="AJ148">
        <v>4</v>
      </c>
      <c r="AK148">
        <v>2</v>
      </c>
      <c r="AL148" s="37">
        <f>LOOKUP(AK148,{1,2,3,4,5},{5,4,3,2,1})</f>
        <v>4</v>
      </c>
      <c r="AM148">
        <v>2</v>
      </c>
      <c r="AN148" s="37">
        <f>LOOKUP(AM148,{1,2,3,4,5},{5,4,3,2,1})</f>
        <v>4</v>
      </c>
      <c r="AO148">
        <v>4</v>
      </c>
      <c r="AP148" s="37">
        <f>LOOKUP(AO148,{1,2,3,4,5},{5,4,3,2,1})</f>
        <v>2</v>
      </c>
      <c r="AQ148">
        <f t="shared" si="4"/>
        <v>91</v>
      </c>
      <c r="AR148">
        <f t="shared" si="5"/>
        <v>3.5</v>
      </c>
      <c r="AS148" s="1"/>
    </row>
    <row r="149" spans="1:45" x14ac:dyDescent="0.3">
      <c r="A149" s="30">
        <v>161</v>
      </c>
      <c r="B149" s="1"/>
      <c r="C149" s="2">
        <v>1</v>
      </c>
      <c r="D149">
        <v>4</v>
      </c>
      <c r="E149">
        <v>4</v>
      </c>
      <c r="F149">
        <v>2</v>
      </c>
      <c r="G149" s="37">
        <f>LOOKUP(F149,{1,2,3,4,5},{5,4,3,2,1})</f>
        <v>4</v>
      </c>
      <c r="H149">
        <v>3</v>
      </c>
      <c r="I149">
        <v>4</v>
      </c>
      <c r="J149" s="37">
        <f>LOOKUP(I149,{1,2,3,4,5},{5,4,3,2,1})</f>
        <v>2</v>
      </c>
      <c r="K149">
        <v>4</v>
      </c>
      <c r="L149" s="37">
        <f>LOOKUP(K149,{1,2,3,4,5},{5,4,3,2,1})</f>
        <v>2</v>
      </c>
      <c r="M149">
        <v>3</v>
      </c>
      <c r="N149">
        <v>3</v>
      </c>
      <c r="O149">
        <v>3</v>
      </c>
      <c r="P149">
        <v>4</v>
      </c>
      <c r="Q149" s="37">
        <f>LOOKUP(P149,{1,2,3,4,5},{5,4,3,2,1})</f>
        <v>2</v>
      </c>
      <c r="R149">
        <v>2</v>
      </c>
      <c r="S149">
        <v>3</v>
      </c>
      <c r="T149">
        <v>3</v>
      </c>
      <c r="U149" s="37">
        <f>LOOKUP(T149,{1,2,3,4,5},{5,4,3,2,1})</f>
        <v>3</v>
      </c>
      <c r="V149">
        <v>2</v>
      </c>
      <c r="W149">
        <v>3</v>
      </c>
      <c r="X149" s="37">
        <f>LOOKUP(W149,{1,2,3,4,5},{5,4,3,2,1})</f>
        <v>3</v>
      </c>
      <c r="Y149">
        <v>4</v>
      </c>
      <c r="Z149" s="37">
        <f>LOOKUP(Y149,{1,2,3,4,5},{5,4,3,2,1})</f>
        <v>2</v>
      </c>
      <c r="AA149">
        <v>4</v>
      </c>
      <c r="AB149">
        <v>3</v>
      </c>
      <c r="AC149" s="37">
        <f>LOOKUP(AB149,{1,2,3,4,5},{5,4,3,2,1})</f>
        <v>3</v>
      </c>
      <c r="AD149">
        <v>3</v>
      </c>
      <c r="AE149" s="37">
        <f>LOOKUP(AD149,{1,2,3,4,5},{5,4,3,2,1})</f>
        <v>3</v>
      </c>
      <c r="AF149">
        <v>2</v>
      </c>
      <c r="AG149" s="37">
        <f>LOOKUP(AF149,{1,2,3,4,5},{5,4,3,2,1})</f>
        <v>4</v>
      </c>
      <c r="AH149">
        <v>3</v>
      </c>
      <c r="AI149">
        <v>3</v>
      </c>
      <c r="AJ149">
        <v>4</v>
      </c>
      <c r="AK149">
        <v>4</v>
      </c>
      <c r="AL149" s="37">
        <f>LOOKUP(AK149,{1,2,3,4,5},{5,4,3,2,1})</f>
        <v>2</v>
      </c>
      <c r="AM149">
        <v>3</v>
      </c>
      <c r="AN149" s="37">
        <f>LOOKUP(AM149,{1,2,3,4,5},{5,4,3,2,1})</f>
        <v>3</v>
      </c>
      <c r="AO149">
        <v>3</v>
      </c>
      <c r="AP149" s="37">
        <f>LOOKUP(AO149,{1,2,3,4,5},{5,4,3,2,1})</f>
        <v>3</v>
      </c>
      <c r="AQ149">
        <f t="shared" si="4"/>
        <v>77</v>
      </c>
      <c r="AR149">
        <f t="shared" si="5"/>
        <v>2.96</v>
      </c>
      <c r="AS149" s="1"/>
    </row>
    <row r="150" spans="1:45" x14ac:dyDescent="0.3">
      <c r="A150" s="30">
        <v>162</v>
      </c>
      <c r="B150" s="1"/>
      <c r="C150" s="2">
        <v>1</v>
      </c>
      <c r="D150">
        <v>4</v>
      </c>
      <c r="E150">
        <v>3</v>
      </c>
      <c r="F150">
        <v>4</v>
      </c>
      <c r="G150" s="37">
        <f>LOOKUP(F150,{1,2,3,4,5},{5,4,3,2,1})</f>
        <v>2</v>
      </c>
      <c r="H150">
        <v>3</v>
      </c>
      <c r="I150">
        <v>3</v>
      </c>
      <c r="J150" s="37">
        <f>LOOKUP(I150,{1,2,3,4,5},{5,4,3,2,1})</f>
        <v>3</v>
      </c>
      <c r="K150">
        <v>2</v>
      </c>
      <c r="L150" s="37">
        <f>LOOKUP(K150,{1,2,3,4,5},{5,4,3,2,1})</f>
        <v>4</v>
      </c>
      <c r="M150">
        <v>2</v>
      </c>
      <c r="N150">
        <v>2</v>
      </c>
      <c r="O150">
        <v>4</v>
      </c>
      <c r="P150">
        <v>4</v>
      </c>
      <c r="Q150" s="37">
        <f>LOOKUP(P150,{1,2,3,4,5},{5,4,3,2,1})</f>
        <v>2</v>
      </c>
      <c r="R150">
        <v>2</v>
      </c>
      <c r="S150">
        <v>2</v>
      </c>
      <c r="T150">
        <v>3</v>
      </c>
      <c r="U150" s="37">
        <f>LOOKUP(T150,{1,2,3,4,5},{5,4,3,2,1})</f>
        <v>3</v>
      </c>
      <c r="V150">
        <v>2</v>
      </c>
      <c r="W150">
        <v>4</v>
      </c>
      <c r="X150" s="37">
        <f>LOOKUP(W150,{1,2,3,4,5},{5,4,3,2,1})</f>
        <v>2</v>
      </c>
      <c r="Y150">
        <v>4</v>
      </c>
      <c r="Z150" s="37">
        <f>LOOKUP(Y150,{1,2,3,4,5},{5,4,3,2,1})</f>
        <v>2</v>
      </c>
      <c r="AA150">
        <v>2</v>
      </c>
      <c r="AB150">
        <v>4</v>
      </c>
      <c r="AC150" s="37">
        <f>LOOKUP(AB150,{1,2,3,4,5},{5,4,3,2,1})</f>
        <v>2</v>
      </c>
      <c r="AD150">
        <v>2</v>
      </c>
      <c r="AE150" s="37">
        <f>LOOKUP(AD150,{1,2,3,4,5},{5,4,3,2,1})</f>
        <v>4</v>
      </c>
      <c r="AF150">
        <v>4</v>
      </c>
      <c r="AG150" s="37">
        <f>LOOKUP(AF150,{1,2,3,4,5},{5,4,3,2,1})</f>
        <v>2</v>
      </c>
      <c r="AH150">
        <v>4</v>
      </c>
      <c r="AI150">
        <v>4</v>
      </c>
      <c r="AJ150">
        <v>4</v>
      </c>
      <c r="AK150">
        <v>1</v>
      </c>
      <c r="AL150" s="37">
        <f>LOOKUP(AK150,{1,2,3,4,5},{5,4,3,2,1})</f>
        <v>5</v>
      </c>
      <c r="AM150">
        <v>4</v>
      </c>
      <c r="AN150" s="37">
        <f>LOOKUP(AM150,{1,2,3,4,5},{5,4,3,2,1})</f>
        <v>2</v>
      </c>
      <c r="AO150">
        <v>2</v>
      </c>
      <c r="AP150" s="37">
        <f>LOOKUP(AO150,{1,2,3,4,5},{5,4,3,2,1})</f>
        <v>4</v>
      </c>
      <c r="AQ150">
        <f t="shared" si="4"/>
        <v>75</v>
      </c>
      <c r="AR150">
        <f t="shared" si="5"/>
        <v>2.88</v>
      </c>
      <c r="AS150" s="1"/>
    </row>
    <row r="151" spans="1:45" x14ac:dyDescent="0.3">
      <c r="A151" s="30">
        <v>163</v>
      </c>
      <c r="B151" s="1"/>
      <c r="C151" s="2">
        <v>1</v>
      </c>
      <c r="D151">
        <v>3</v>
      </c>
      <c r="E151">
        <v>2</v>
      </c>
      <c r="F151">
        <v>4</v>
      </c>
      <c r="G151" s="37">
        <f>LOOKUP(F151,{1,2,3,4,5},{5,4,3,2,1})</f>
        <v>2</v>
      </c>
      <c r="H151">
        <v>2</v>
      </c>
      <c r="I151">
        <v>4</v>
      </c>
      <c r="J151" s="37">
        <f>LOOKUP(I151,{1,2,3,4,5},{5,4,3,2,1})</f>
        <v>2</v>
      </c>
      <c r="K151">
        <v>4</v>
      </c>
      <c r="L151" s="37">
        <f>LOOKUP(K151,{1,2,3,4,5},{5,4,3,2,1})</f>
        <v>2</v>
      </c>
      <c r="M151">
        <v>3</v>
      </c>
      <c r="N151">
        <v>2</v>
      </c>
      <c r="O151">
        <v>2</v>
      </c>
      <c r="P151">
        <v>4</v>
      </c>
      <c r="Q151" s="37">
        <f>LOOKUP(P151,{1,2,3,4,5},{5,4,3,2,1})</f>
        <v>2</v>
      </c>
      <c r="R151">
        <v>3</v>
      </c>
      <c r="S151">
        <v>2</v>
      </c>
      <c r="T151">
        <v>4</v>
      </c>
      <c r="U151" s="37">
        <f>LOOKUP(T151,{1,2,3,4,5},{5,4,3,2,1})</f>
        <v>2</v>
      </c>
      <c r="V151">
        <v>1</v>
      </c>
      <c r="W151">
        <v>2</v>
      </c>
      <c r="X151" s="37">
        <f>LOOKUP(W151,{1,2,3,4,5},{5,4,3,2,1})</f>
        <v>4</v>
      </c>
      <c r="Y151">
        <v>1</v>
      </c>
      <c r="Z151" s="37">
        <f>LOOKUP(Y151,{1,2,3,4,5},{5,4,3,2,1})</f>
        <v>5</v>
      </c>
      <c r="AA151">
        <v>3</v>
      </c>
      <c r="AB151">
        <v>4</v>
      </c>
      <c r="AC151" s="37">
        <f>LOOKUP(AB151,{1,2,3,4,5},{5,4,3,2,1})</f>
        <v>2</v>
      </c>
      <c r="AD151">
        <v>4</v>
      </c>
      <c r="AE151" s="37">
        <f>LOOKUP(AD151,{1,2,3,4,5},{5,4,3,2,1})</f>
        <v>2</v>
      </c>
      <c r="AF151">
        <v>4</v>
      </c>
      <c r="AG151" s="37">
        <f>LOOKUP(AF151,{1,2,3,4,5},{5,4,3,2,1})</f>
        <v>2</v>
      </c>
      <c r="AH151">
        <v>1</v>
      </c>
      <c r="AI151">
        <v>3</v>
      </c>
      <c r="AJ151">
        <v>3</v>
      </c>
      <c r="AK151">
        <v>3</v>
      </c>
      <c r="AL151" s="37">
        <f>LOOKUP(AK151,{1,2,3,4,5},{5,4,3,2,1})</f>
        <v>3</v>
      </c>
      <c r="AM151">
        <v>4</v>
      </c>
      <c r="AN151" s="37">
        <f>LOOKUP(AM151,{1,2,3,4,5},{5,4,3,2,1})</f>
        <v>2</v>
      </c>
      <c r="AO151">
        <v>2</v>
      </c>
      <c r="AP151" s="37">
        <f>LOOKUP(AO151,{1,2,3,4,5},{5,4,3,2,1})</f>
        <v>4</v>
      </c>
      <c r="AQ151">
        <f t="shared" si="4"/>
        <v>64</v>
      </c>
      <c r="AR151">
        <f t="shared" si="5"/>
        <v>2.46</v>
      </c>
      <c r="AS151" s="1"/>
    </row>
    <row r="152" spans="1:45" x14ac:dyDescent="0.3">
      <c r="A152" s="30">
        <v>164</v>
      </c>
      <c r="B152" s="1"/>
      <c r="C152" s="2">
        <v>1</v>
      </c>
      <c r="D152">
        <v>3</v>
      </c>
      <c r="E152">
        <v>3</v>
      </c>
      <c r="F152">
        <v>2</v>
      </c>
      <c r="G152" s="37">
        <f>LOOKUP(F152,{1,2,3,4,5},{5,4,3,2,1})</f>
        <v>4</v>
      </c>
      <c r="H152">
        <v>3</v>
      </c>
      <c r="I152">
        <v>3</v>
      </c>
      <c r="J152" s="37">
        <f>LOOKUP(I152,{1,2,3,4,5},{5,4,3,2,1})</f>
        <v>3</v>
      </c>
      <c r="K152">
        <v>3</v>
      </c>
      <c r="L152" s="37">
        <f>LOOKUP(K152,{1,2,3,4,5},{5,4,3,2,1})</f>
        <v>3</v>
      </c>
      <c r="M152">
        <v>2</v>
      </c>
      <c r="N152">
        <v>3</v>
      </c>
      <c r="O152">
        <v>4</v>
      </c>
      <c r="P152">
        <v>3</v>
      </c>
      <c r="Q152" s="37">
        <f>LOOKUP(P152,{1,2,3,4,5},{5,4,3,2,1})</f>
        <v>3</v>
      </c>
      <c r="R152">
        <v>4</v>
      </c>
      <c r="S152">
        <v>2</v>
      </c>
      <c r="T152">
        <v>2</v>
      </c>
      <c r="U152" s="37">
        <f>LOOKUP(T152,{1,2,3,4,5},{5,4,3,2,1})</f>
        <v>4</v>
      </c>
      <c r="V152">
        <v>2</v>
      </c>
      <c r="W152">
        <v>3</v>
      </c>
      <c r="X152" s="37">
        <f>LOOKUP(W152,{1,2,3,4,5},{5,4,3,2,1})</f>
        <v>3</v>
      </c>
      <c r="Y152">
        <v>3</v>
      </c>
      <c r="Z152" s="37">
        <f>LOOKUP(Y152,{1,2,3,4,5},{5,4,3,2,1})</f>
        <v>3</v>
      </c>
      <c r="AA152">
        <v>3</v>
      </c>
      <c r="AB152">
        <v>3</v>
      </c>
      <c r="AC152" s="37">
        <f>LOOKUP(AB152,{1,2,3,4,5},{5,4,3,2,1})</f>
        <v>3</v>
      </c>
      <c r="AD152">
        <v>3</v>
      </c>
      <c r="AE152" s="37">
        <f>LOOKUP(AD152,{1,2,3,4,5},{5,4,3,2,1})</f>
        <v>3</v>
      </c>
      <c r="AF152">
        <v>2</v>
      </c>
      <c r="AG152" s="37">
        <f>LOOKUP(AF152,{1,2,3,4,5},{5,4,3,2,1})</f>
        <v>4</v>
      </c>
      <c r="AH152">
        <v>2</v>
      </c>
      <c r="AI152">
        <v>3</v>
      </c>
      <c r="AJ152">
        <v>2</v>
      </c>
      <c r="AK152">
        <v>3</v>
      </c>
      <c r="AL152" s="37">
        <f>LOOKUP(AK152,{1,2,3,4,5},{5,4,3,2,1})</f>
        <v>3</v>
      </c>
      <c r="AM152">
        <v>2</v>
      </c>
      <c r="AN152" s="37">
        <f>LOOKUP(AM152,{1,2,3,4,5},{5,4,3,2,1})</f>
        <v>4</v>
      </c>
      <c r="AO152">
        <v>2</v>
      </c>
      <c r="AP152" s="37">
        <f>LOOKUP(AO152,{1,2,3,4,5},{5,4,3,2,1})</f>
        <v>4</v>
      </c>
      <c r="AQ152">
        <f t="shared" si="4"/>
        <v>80</v>
      </c>
      <c r="AR152">
        <f t="shared" si="5"/>
        <v>3.08</v>
      </c>
      <c r="AS152" s="1"/>
    </row>
    <row r="153" spans="1:45" x14ac:dyDescent="0.3">
      <c r="A153" s="30">
        <v>165</v>
      </c>
      <c r="B153" s="1"/>
      <c r="C153" s="32">
        <v>1</v>
      </c>
      <c r="D153" s="31">
        <v>4</v>
      </c>
      <c r="E153" s="31">
        <v>4</v>
      </c>
      <c r="F153" s="31">
        <v>2</v>
      </c>
      <c r="G153" s="31">
        <f>LOOKUP(F153,{1,2,3,4,5},{5,4,3,2,1})</f>
        <v>4</v>
      </c>
      <c r="H153" s="31">
        <v>3</v>
      </c>
      <c r="I153" s="31">
        <v>2</v>
      </c>
      <c r="J153" s="31">
        <f>LOOKUP(I153,{1,2,3,4,5},{5,4,3,2,1})</f>
        <v>4</v>
      </c>
      <c r="K153" s="31">
        <v>2</v>
      </c>
      <c r="L153" s="31">
        <f>LOOKUP(K153,{1,2,3,4,5},{5,4,3,2,1})</f>
        <v>4</v>
      </c>
      <c r="M153" s="31">
        <v>4</v>
      </c>
      <c r="N153" s="31">
        <v>2</v>
      </c>
      <c r="O153" s="31">
        <v>4</v>
      </c>
      <c r="P153" s="31">
        <v>4</v>
      </c>
      <c r="Q153" s="31">
        <f>LOOKUP(P153,{1,2,3,4,5},{5,4,3,2,1})</f>
        <v>2</v>
      </c>
      <c r="R153" s="31">
        <v>5</v>
      </c>
      <c r="S153" s="31">
        <v>4</v>
      </c>
      <c r="T153" s="31">
        <v>3</v>
      </c>
      <c r="U153" s="31">
        <f>LOOKUP(T153,{1,2,3,4,5},{5,4,3,2,1})</f>
        <v>3</v>
      </c>
      <c r="V153" s="31">
        <v>3</v>
      </c>
      <c r="W153" s="31">
        <v>3</v>
      </c>
      <c r="X153" s="31">
        <f>LOOKUP(W153,{1,2,3,4,5},{5,4,3,2,1})</f>
        <v>3</v>
      </c>
      <c r="Y153" s="31">
        <v>3</v>
      </c>
      <c r="Z153" s="31">
        <f>LOOKUP(Y153,{1,2,3,4,5},{5,4,3,2,1})</f>
        <v>3</v>
      </c>
      <c r="AA153" s="31">
        <v>3</v>
      </c>
      <c r="AB153" s="31">
        <v>3</v>
      </c>
      <c r="AC153" s="31">
        <f>LOOKUP(AB153,{1,2,3,4,5},{5,4,3,2,1})</f>
        <v>3</v>
      </c>
      <c r="AD153" s="31">
        <v>3</v>
      </c>
      <c r="AE153" s="31">
        <f>LOOKUP(AD153,{1,2,3,4,5},{5,4,3,2,1})</f>
        <v>3</v>
      </c>
      <c r="AF153" s="31">
        <v>3</v>
      </c>
      <c r="AG153" s="31">
        <f>LOOKUP(AF153,{1,2,3,4,5},{5,4,3,2,1})</f>
        <v>3</v>
      </c>
      <c r="AH153" s="31">
        <v>3</v>
      </c>
      <c r="AI153" s="31">
        <v>3</v>
      </c>
      <c r="AJ153" s="31">
        <v>3</v>
      </c>
      <c r="AK153" s="31">
        <v>3</v>
      </c>
      <c r="AL153" s="31">
        <f>LOOKUP(AK153,{1,2,3,4,5},{5,4,3,2,1})</f>
        <v>3</v>
      </c>
      <c r="AM153" s="31">
        <v>3</v>
      </c>
      <c r="AN153" s="31">
        <f>LOOKUP(AM153,{1,2,3,4,5},{5,4,3,2,1})</f>
        <v>3</v>
      </c>
      <c r="AO153" s="31" t="s">
        <v>668</v>
      </c>
      <c r="AP153" s="31" t="s">
        <v>668</v>
      </c>
      <c r="AQ153" s="31">
        <f t="shared" si="4"/>
        <v>83</v>
      </c>
      <c r="AR153" s="31">
        <f t="shared" si="5"/>
        <v>3.19</v>
      </c>
      <c r="AS153" s="1"/>
    </row>
    <row r="154" spans="1:45" x14ac:dyDescent="0.3">
      <c r="A154" s="30">
        <v>166</v>
      </c>
      <c r="B154" s="1"/>
      <c r="C154" s="2">
        <v>1</v>
      </c>
      <c r="D154">
        <v>5</v>
      </c>
      <c r="E154">
        <v>5</v>
      </c>
      <c r="F154">
        <v>2</v>
      </c>
      <c r="G154" s="37">
        <f>LOOKUP(F154,{1,2,3,4,5},{5,4,3,2,1})</f>
        <v>4</v>
      </c>
      <c r="H154">
        <v>3</v>
      </c>
      <c r="I154">
        <v>4</v>
      </c>
      <c r="J154" s="37">
        <f>LOOKUP(I154,{1,2,3,4,5},{5,4,3,2,1})</f>
        <v>2</v>
      </c>
      <c r="K154">
        <v>2</v>
      </c>
      <c r="L154" s="37">
        <f>LOOKUP(K154,{1,2,3,4,5},{5,4,3,2,1})</f>
        <v>4</v>
      </c>
      <c r="M154">
        <v>3</v>
      </c>
      <c r="N154">
        <v>3</v>
      </c>
      <c r="O154">
        <v>3</v>
      </c>
      <c r="P154">
        <v>4</v>
      </c>
      <c r="Q154" s="37">
        <f>LOOKUP(P154,{1,2,3,4,5},{5,4,3,2,1})</f>
        <v>2</v>
      </c>
      <c r="R154">
        <v>3</v>
      </c>
      <c r="S154">
        <v>4</v>
      </c>
      <c r="T154">
        <v>3</v>
      </c>
      <c r="U154" s="37">
        <f>LOOKUP(T154,{1,2,3,4,5},{5,4,3,2,1})</f>
        <v>3</v>
      </c>
      <c r="V154">
        <v>2</v>
      </c>
      <c r="W154">
        <v>4</v>
      </c>
      <c r="X154" s="37">
        <f>LOOKUP(W154,{1,2,3,4,5},{5,4,3,2,1})</f>
        <v>2</v>
      </c>
      <c r="Y154">
        <v>4</v>
      </c>
      <c r="Z154" s="37">
        <f>LOOKUP(Y154,{1,2,3,4,5},{5,4,3,2,1})</f>
        <v>2</v>
      </c>
      <c r="AA154">
        <v>3</v>
      </c>
      <c r="AB154">
        <v>2</v>
      </c>
      <c r="AC154" s="37">
        <f>LOOKUP(AB154,{1,2,3,4,5},{5,4,3,2,1})</f>
        <v>4</v>
      </c>
      <c r="AD154">
        <v>4</v>
      </c>
      <c r="AE154" s="37">
        <f>LOOKUP(AD154,{1,2,3,4,5},{5,4,3,2,1})</f>
        <v>2</v>
      </c>
      <c r="AF154">
        <v>2</v>
      </c>
      <c r="AG154" s="37">
        <f>LOOKUP(AF154,{1,2,3,4,5},{5,4,3,2,1})</f>
        <v>4</v>
      </c>
      <c r="AH154">
        <v>2</v>
      </c>
      <c r="AI154">
        <v>4</v>
      </c>
      <c r="AJ154">
        <v>4</v>
      </c>
      <c r="AK154">
        <v>4</v>
      </c>
      <c r="AL154" s="37">
        <f>LOOKUP(AK154,{1,2,3,4,5},{5,4,3,2,1})</f>
        <v>2</v>
      </c>
      <c r="AM154">
        <v>5</v>
      </c>
      <c r="AN154" s="37">
        <f>LOOKUP(AM154,{1,2,3,4,5},{5,4,3,2,1})</f>
        <v>1</v>
      </c>
      <c r="AO154">
        <v>4</v>
      </c>
      <c r="AP154" s="37">
        <f>LOOKUP(AO154,{1,2,3,4,5},{5,4,3,2,1})</f>
        <v>2</v>
      </c>
      <c r="AQ154">
        <f t="shared" ref="AQ154:AQ155" si="6">SUM(D154,E154,G154,H154,J154,L154,M154,N154,O154,Q154,R154,S154,U154,V154,X154,Z154,AA154,AC154,AE154,AG154,AH154,AI154,AJ154,AL154,AN154,AP154)</f>
        <v>78</v>
      </c>
      <c r="AR154">
        <f t="shared" ref="AR154:AR155" si="7">ROUND((AQ154/26), 2)</f>
        <v>3</v>
      </c>
      <c r="AS154" s="1"/>
    </row>
    <row r="155" spans="1:45" x14ac:dyDescent="0.3">
      <c r="A155" s="30">
        <v>168</v>
      </c>
      <c r="B155" s="1"/>
      <c r="C155" s="2">
        <v>1</v>
      </c>
      <c r="D155">
        <v>4</v>
      </c>
      <c r="E155">
        <v>3</v>
      </c>
      <c r="F155">
        <v>2</v>
      </c>
      <c r="G155" s="37">
        <f>LOOKUP(F155,{1,2,3,4,5},{5,4,3,2,1})</f>
        <v>4</v>
      </c>
      <c r="H155">
        <v>3</v>
      </c>
      <c r="I155">
        <v>2</v>
      </c>
      <c r="J155" s="37">
        <f>LOOKUP(I155,{1,2,3,4,5},{5,4,3,2,1})</f>
        <v>4</v>
      </c>
      <c r="K155">
        <v>2</v>
      </c>
      <c r="L155" s="37">
        <f>LOOKUP(K155,{1,2,3,4,5},{5,4,3,2,1})</f>
        <v>4</v>
      </c>
      <c r="M155">
        <v>4</v>
      </c>
      <c r="N155">
        <v>3</v>
      </c>
      <c r="O155">
        <v>2</v>
      </c>
      <c r="P155">
        <v>4</v>
      </c>
      <c r="Q155" s="37">
        <f>LOOKUP(P155,{1,2,3,4,5},{5,4,3,2,1})</f>
        <v>2</v>
      </c>
      <c r="R155">
        <v>4</v>
      </c>
      <c r="S155">
        <v>4</v>
      </c>
      <c r="T155">
        <v>3</v>
      </c>
      <c r="U155" s="37">
        <f>LOOKUP(T155,{1,2,3,4,5},{5,4,3,2,1})</f>
        <v>3</v>
      </c>
      <c r="V155">
        <v>2</v>
      </c>
      <c r="W155">
        <v>4</v>
      </c>
      <c r="X155" s="37">
        <f>LOOKUP(W155,{1,2,3,4,5},{5,4,3,2,1})</f>
        <v>2</v>
      </c>
      <c r="Y155">
        <v>3</v>
      </c>
      <c r="Z155" s="37">
        <f>LOOKUP(Y155,{1,2,3,4,5},{5,4,3,2,1})</f>
        <v>3</v>
      </c>
      <c r="AA155">
        <v>4</v>
      </c>
      <c r="AB155">
        <v>4</v>
      </c>
      <c r="AC155" s="37">
        <f>LOOKUP(AB155,{1,2,3,4,5},{5,4,3,2,1})</f>
        <v>2</v>
      </c>
      <c r="AD155">
        <v>4</v>
      </c>
      <c r="AE155" s="37">
        <f>LOOKUP(AD155,{1,2,3,4,5},{5,4,3,2,1})</f>
        <v>2</v>
      </c>
      <c r="AF155">
        <v>2</v>
      </c>
      <c r="AG155" s="37">
        <f>LOOKUP(AF155,{1,2,3,4,5},{5,4,3,2,1})</f>
        <v>4</v>
      </c>
      <c r="AH155">
        <v>3</v>
      </c>
      <c r="AI155">
        <v>3</v>
      </c>
      <c r="AJ155">
        <v>4</v>
      </c>
      <c r="AK155">
        <v>1</v>
      </c>
      <c r="AL155" s="37">
        <f>LOOKUP(AK155,{1,2,3,4,5},{5,4,3,2,1})</f>
        <v>5</v>
      </c>
      <c r="AM155">
        <v>5</v>
      </c>
      <c r="AN155" s="37">
        <f>LOOKUP(AM155,{1,2,3,4,5},{5,4,3,2,1})</f>
        <v>1</v>
      </c>
      <c r="AO155">
        <v>3</v>
      </c>
      <c r="AP155" s="37">
        <f>LOOKUP(AO155,{1,2,3,4,5},{5,4,3,2,1})</f>
        <v>3</v>
      </c>
      <c r="AQ155">
        <f t="shared" si="6"/>
        <v>82</v>
      </c>
      <c r="AR155">
        <f t="shared" si="7"/>
        <v>3.15</v>
      </c>
      <c r="AS155" s="1"/>
    </row>
    <row r="156" spans="1:45" x14ac:dyDescent="0.3">
      <c r="A156" s="30">
        <v>169</v>
      </c>
      <c r="B156" s="1"/>
      <c r="C156" s="32">
        <v>1</v>
      </c>
      <c r="D156" s="31" t="s">
        <v>668</v>
      </c>
      <c r="E156" s="31" t="s">
        <v>668</v>
      </c>
      <c r="F156" s="31" t="s">
        <v>668</v>
      </c>
      <c r="G156" s="31" t="s">
        <v>668</v>
      </c>
      <c r="H156" s="31" t="s">
        <v>668</v>
      </c>
      <c r="I156" s="31" t="s">
        <v>668</v>
      </c>
      <c r="J156" s="31" t="s">
        <v>668</v>
      </c>
      <c r="K156" s="31" t="s">
        <v>668</v>
      </c>
      <c r="L156" s="31" t="s">
        <v>668</v>
      </c>
      <c r="M156" s="31" t="s">
        <v>668</v>
      </c>
      <c r="N156" s="31" t="s">
        <v>668</v>
      </c>
      <c r="O156" s="31" t="s">
        <v>668</v>
      </c>
      <c r="P156" s="31" t="s">
        <v>668</v>
      </c>
      <c r="Q156" s="31" t="s">
        <v>668</v>
      </c>
      <c r="R156" s="31" t="s">
        <v>668</v>
      </c>
      <c r="S156" s="31" t="s">
        <v>668</v>
      </c>
      <c r="T156" s="31" t="s">
        <v>668</v>
      </c>
      <c r="U156" s="31" t="s">
        <v>668</v>
      </c>
      <c r="V156" s="31" t="s">
        <v>668</v>
      </c>
      <c r="W156" s="31" t="s">
        <v>668</v>
      </c>
      <c r="X156" s="31" t="s">
        <v>668</v>
      </c>
      <c r="Y156" s="31" t="s">
        <v>668</v>
      </c>
      <c r="Z156" s="31" t="s">
        <v>668</v>
      </c>
      <c r="AA156" s="31" t="s">
        <v>668</v>
      </c>
      <c r="AB156" s="31" t="s">
        <v>668</v>
      </c>
      <c r="AC156" s="31" t="s">
        <v>668</v>
      </c>
      <c r="AD156" s="31" t="s">
        <v>668</v>
      </c>
      <c r="AE156" s="31" t="s">
        <v>668</v>
      </c>
      <c r="AF156" s="31" t="s">
        <v>668</v>
      </c>
      <c r="AG156" s="31" t="s">
        <v>668</v>
      </c>
      <c r="AH156" s="31" t="s">
        <v>668</v>
      </c>
      <c r="AI156" s="31" t="s">
        <v>668</v>
      </c>
      <c r="AJ156" s="31" t="s">
        <v>668</v>
      </c>
      <c r="AK156" s="31" t="s">
        <v>668</v>
      </c>
      <c r="AL156" s="31" t="s">
        <v>668</v>
      </c>
      <c r="AM156" s="31" t="s">
        <v>668</v>
      </c>
      <c r="AN156" s="31" t="s">
        <v>668</v>
      </c>
      <c r="AO156" s="31" t="s">
        <v>668</v>
      </c>
      <c r="AP156" s="31" t="s">
        <v>668</v>
      </c>
      <c r="AQ156" s="31" t="s">
        <v>668</v>
      </c>
      <c r="AR156" s="31" t="s">
        <v>668</v>
      </c>
      <c r="AS156" s="1"/>
    </row>
    <row r="157" spans="1:45" x14ac:dyDescent="0.3">
      <c r="A157" s="30">
        <v>170</v>
      </c>
      <c r="B157" s="1"/>
      <c r="C157" s="2">
        <v>1</v>
      </c>
      <c r="D157">
        <v>2</v>
      </c>
      <c r="E157">
        <v>2</v>
      </c>
      <c r="F157">
        <v>4</v>
      </c>
      <c r="G157" s="37">
        <f>LOOKUP(F157,{1,2,3,4,5},{5,4,3,2,1})</f>
        <v>2</v>
      </c>
      <c r="H157">
        <v>3</v>
      </c>
      <c r="I157">
        <v>2</v>
      </c>
      <c r="J157" s="37">
        <f>LOOKUP(I157,{1,2,3,4,5},{5,4,3,2,1})</f>
        <v>4</v>
      </c>
      <c r="K157">
        <v>4</v>
      </c>
      <c r="L157" s="37">
        <f>LOOKUP(K157,{1,2,3,4,5},{5,4,3,2,1})</f>
        <v>2</v>
      </c>
      <c r="M157">
        <v>3</v>
      </c>
      <c r="N157">
        <v>3</v>
      </c>
      <c r="O157">
        <v>2</v>
      </c>
      <c r="P157">
        <v>4</v>
      </c>
      <c r="Q157" s="37">
        <f>LOOKUP(P157,{1,2,3,4,5},{5,4,3,2,1})</f>
        <v>2</v>
      </c>
      <c r="R157">
        <v>4</v>
      </c>
      <c r="S157">
        <v>4</v>
      </c>
      <c r="T157">
        <v>3</v>
      </c>
      <c r="U157" s="37">
        <f>LOOKUP(T157,{1,2,3,4,5},{5,4,3,2,1})</f>
        <v>3</v>
      </c>
      <c r="V157">
        <v>3</v>
      </c>
      <c r="W157">
        <v>2</v>
      </c>
      <c r="X157" s="37">
        <f>LOOKUP(W157,{1,2,3,4,5},{5,4,3,2,1})</f>
        <v>4</v>
      </c>
      <c r="Y157">
        <v>2</v>
      </c>
      <c r="Z157" s="37">
        <f>LOOKUP(Y157,{1,2,3,4,5},{5,4,3,2,1})</f>
        <v>4</v>
      </c>
      <c r="AA157">
        <v>2</v>
      </c>
      <c r="AB157">
        <v>3</v>
      </c>
      <c r="AC157" s="37">
        <f>LOOKUP(AB157,{1,2,3,4,5},{5,4,3,2,1})</f>
        <v>3</v>
      </c>
      <c r="AD157">
        <v>4</v>
      </c>
      <c r="AE157" s="37">
        <f>LOOKUP(AD157,{1,2,3,4,5},{5,4,3,2,1})</f>
        <v>2</v>
      </c>
      <c r="AF157">
        <v>2</v>
      </c>
      <c r="AG157" s="37">
        <f>LOOKUP(AF157,{1,2,3,4,5},{5,4,3,2,1})</f>
        <v>4</v>
      </c>
      <c r="AH157">
        <v>2</v>
      </c>
      <c r="AI157">
        <v>2</v>
      </c>
      <c r="AJ157">
        <v>2</v>
      </c>
      <c r="AK157">
        <v>2</v>
      </c>
      <c r="AL157" s="37">
        <f>LOOKUP(AK157,{1,2,3,4,5},{5,4,3,2,1})</f>
        <v>4</v>
      </c>
      <c r="AM157">
        <v>3</v>
      </c>
      <c r="AN157" s="37">
        <f>LOOKUP(AM157,{1,2,3,4,5},{5,4,3,2,1})</f>
        <v>3</v>
      </c>
      <c r="AO157">
        <v>3</v>
      </c>
      <c r="AP157" s="37">
        <f>LOOKUP(AO157,{1,2,3,4,5},{5,4,3,2,1})</f>
        <v>3</v>
      </c>
      <c r="AQ157">
        <f t="shared" ref="AQ157:AQ178" si="8">SUM(D157,E157,G157,H157,J157,L157,M157,N157,O157,Q157,R157,S157,U157,V157,X157,Z157,AA157,AC157,AE157,AG157,AH157,AI157,AJ157,AL157,AN157,AP157)</f>
        <v>74</v>
      </c>
      <c r="AR157">
        <f t="shared" ref="AR157:AR178" si="9">ROUND((AQ157/26), 2)</f>
        <v>2.85</v>
      </c>
      <c r="AS157" s="1"/>
    </row>
    <row r="158" spans="1:45" x14ac:dyDescent="0.3">
      <c r="A158" s="30">
        <v>171</v>
      </c>
      <c r="B158" s="1"/>
      <c r="C158" s="2">
        <v>1</v>
      </c>
      <c r="D158">
        <v>5</v>
      </c>
      <c r="E158">
        <v>5</v>
      </c>
      <c r="F158">
        <v>4</v>
      </c>
      <c r="G158" s="37">
        <f>LOOKUP(F158,{1,2,3,4,5},{5,4,3,2,1})</f>
        <v>2</v>
      </c>
      <c r="H158">
        <v>4</v>
      </c>
      <c r="I158">
        <v>4</v>
      </c>
      <c r="J158" s="37">
        <f>LOOKUP(I158,{1,2,3,4,5},{5,4,3,2,1})</f>
        <v>2</v>
      </c>
      <c r="K158">
        <v>4</v>
      </c>
      <c r="L158" s="37">
        <f>LOOKUP(K158,{1,2,3,4,5},{5,4,3,2,1})</f>
        <v>2</v>
      </c>
      <c r="M158">
        <v>3</v>
      </c>
      <c r="N158">
        <v>3</v>
      </c>
      <c r="O158">
        <v>4</v>
      </c>
      <c r="P158">
        <v>3</v>
      </c>
      <c r="Q158" s="37">
        <f>LOOKUP(P158,{1,2,3,4,5},{5,4,3,2,1})</f>
        <v>3</v>
      </c>
      <c r="R158">
        <v>3</v>
      </c>
      <c r="S158">
        <v>3</v>
      </c>
      <c r="T158">
        <v>3</v>
      </c>
      <c r="U158" s="37">
        <f>LOOKUP(T158,{1,2,3,4,5},{5,4,3,2,1})</f>
        <v>3</v>
      </c>
      <c r="V158">
        <v>3</v>
      </c>
      <c r="W158">
        <v>3</v>
      </c>
      <c r="X158" s="37">
        <f>LOOKUP(W158,{1,2,3,4,5},{5,4,3,2,1})</f>
        <v>3</v>
      </c>
      <c r="Y158">
        <v>3</v>
      </c>
      <c r="Z158" s="37">
        <f>LOOKUP(Y158,{1,2,3,4,5},{5,4,3,2,1})</f>
        <v>3</v>
      </c>
      <c r="AA158">
        <v>3</v>
      </c>
      <c r="AB158">
        <v>3</v>
      </c>
      <c r="AC158" s="37">
        <f>LOOKUP(AB158,{1,2,3,4,5},{5,4,3,2,1})</f>
        <v>3</v>
      </c>
      <c r="AD158">
        <v>3</v>
      </c>
      <c r="AE158" s="37">
        <f>LOOKUP(AD158,{1,2,3,4,5},{5,4,3,2,1})</f>
        <v>3</v>
      </c>
      <c r="AF158">
        <v>3</v>
      </c>
      <c r="AG158" s="37">
        <f>LOOKUP(AF158,{1,2,3,4,5},{5,4,3,2,1})</f>
        <v>3</v>
      </c>
      <c r="AH158">
        <v>3</v>
      </c>
      <c r="AI158">
        <v>5</v>
      </c>
      <c r="AJ158">
        <v>5</v>
      </c>
      <c r="AK158">
        <v>3</v>
      </c>
      <c r="AL158" s="37">
        <f>LOOKUP(AK158,{1,2,3,4,5},{5,4,3,2,1})</f>
        <v>3</v>
      </c>
      <c r="AM158">
        <v>3</v>
      </c>
      <c r="AN158" s="37">
        <f>LOOKUP(AM158,{1,2,3,4,5},{5,4,3,2,1})</f>
        <v>3</v>
      </c>
      <c r="AO158">
        <v>5</v>
      </c>
      <c r="AP158" s="37">
        <f>LOOKUP(AO158,{1,2,3,4,5},{5,4,3,2,1})</f>
        <v>1</v>
      </c>
      <c r="AQ158">
        <f t="shared" si="8"/>
        <v>83</v>
      </c>
      <c r="AR158">
        <f t="shared" si="9"/>
        <v>3.19</v>
      </c>
      <c r="AS158" s="1"/>
    </row>
    <row r="159" spans="1:45" x14ac:dyDescent="0.3">
      <c r="A159" s="30">
        <v>174</v>
      </c>
      <c r="B159" s="1"/>
      <c r="C159" s="2">
        <v>1</v>
      </c>
      <c r="D159">
        <v>2</v>
      </c>
      <c r="E159">
        <v>2</v>
      </c>
      <c r="F159">
        <v>2</v>
      </c>
      <c r="G159" s="37">
        <f>LOOKUP(F159,{1,2,3,4,5},{5,4,3,2,1})</f>
        <v>4</v>
      </c>
      <c r="H159">
        <v>2</v>
      </c>
      <c r="I159">
        <v>3</v>
      </c>
      <c r="J159" s="37">
        <f>LOOKUP(I159,{1,2,3,4,5},{5,4,3,2,1})</f>
        <v>3</v>
      </c>
      <c r="K159">
        <v>3</v>
      </c>
      <c r="L159" s="37">
        <f>LOOKUP(K159,{1,2,3,4,5},{5,4,3,2,1})</f>
        <v>3</v>
      </c>
      <c r="M159">
        <v>3</v>
      </c>
      <c r="N159">
        <v>3</v>
      </c>
      <c r="O159">
        <v>3</v>
      </c>
      <c r="P159">
        <v>2</v>
      </c>
      <c r="Q159" s="37">
        <f>LOOKUP(P159,{1,2,3,4,5},{5,4,3,2,1})</f>
        <v>4</v>
      </c>
      <c r="R159">
        <v>4</v>
      </c>
      <c r="S159">
        <v>3</v>
      </c>
      <c r="T159">
        <v>2</v>
      </c>
      <c r="U159" s="37">
        <f>LOOKUP(T159,{1,2,3,4,5},{5,4,3,2,1})</f>
        <v>4</v>
      </c>
      <c r="V159">
        <v>4</v>
      </c>
      <c r="W159">
        <v>3</v>
      </c>
      <c r="X159" s="37">
        <f>LOOKUP(W159,{1,2,3,4,5},{5,4,3,2,1})</f>
        <v>3</v>
      </c>
      <c r="Y159">
        <v>2</v>
      </c>
      <c r="Z159" s="37">
        <f>LOOKUP(Y159,{1,2,3,4,5},{5,4,3,2,1})</f>
        <v>4</v>
      </c>
      <c r="AA159">
        <v>4</v>
      </c>
      <c r="AB159">
        <v>4</v>
      </c>
      <c r="AC159" s="37">
        <f>LOOKUP(AB159,{1,2,3,4,5},{5,4,3,2,1})</f>
        <v>2</v>
      </c>
      <c r="AD159">
        <v>4</v>
      </c>
      <c r="AE159" s="37">
        <f>LOOKUP(AD159,{1,2,3,4,5},{5,4,3,2,1})</f>
        <v>2</v>
      </c>
      <c r="AF159">
        <v>3</v>
      </c>
      <c r="AG159" s="37">
        <f>LOOKUP(AF159,{1,2,3,4,5},{5,4,3,2,1})</f>
        <v>3</v>
      </c>
      <c r="AH159">
        <v>3</v>
      </c>
      <c r="AI159">
        <v>2</v>
      </c>
      <c r="AJ159">
        <v>4</v>
      </c>
      <c r="AK159">
        <v>3</v>
      </c>
      <c r="AL159" s="37">
        <f>LOOKUP(AK159,{1,2,3,4,5},{5,4,3,2,1})</f>
        <v>3</v>
      </c>
      <c r="AM159">
        <v>2</v>
      </c>
      <c r="AN159" s="37">
        <f>LOOKUP(AM159,{1,2,3,4,5},{5,4,3,2,1})</f>
        <v>4</v>
      </c>
      <c r="AO159">
        <v>4</v>
      </c>
      <c r="AP159" s="37">
        <f>LOOKUP(AO159,{1,2,3,4,5},{5,4,3,2,1})</f>
        <v>2</v>
      </c>
      <c r="AQ159">
        <f t="shared" si="8"/>
        <v>80</v>
      </c>
      <c r="AR159">
        <f t="shared" si="9"/>
        <v>3.08</v>
      </c>
      <c r="AS159" s="1"/>
    </row>
    <row r="160" spans="1:45" x14ac:dyDescent="0.3">
      <c r="A160" s="30">
        <v>178</v>
      </c>
      <c r="B160" s="1"/>
      <c r="C160" s="2">
        <v>1</v>
      </c>
      <c r="D160">
        <v>5</v>
      </c>
      <c r="E160">
        <v>4</v>
      </c>
      <c r="F160">
        <v>4</v>
      </c>
      <c r="G160" s="37">
        <f>LOOKUP(F160,{1,2,3,4,5},{5,4,3,2,1})</f>
        <v>2</v>
      </c>
      <c r="H160">
        <v>2</v>
      </c>
      <c r="I160">
        <v>2</v>
      </c>
      <c r="J160" s="37">
        <f>LOOKUP(I160,{1,2,3,4,5},{5,4,3,2,1})</f>
        <v>4</v>
      </c>
      <c r="K160">
        <v>2</v>
      </c>
      <c r="L160" s="37">
        <f>LOOKUP(K160,{1,2,3,4,5},{5,4,3,2,1})</f>
        <v>4</v>
      </c>
      <c r="M160">
        <v>3</v>
      </c>
      <c r="N160">
        <v>3</v>
      </c>
      <c r="O160">
        <v>2</v>
      </c>
      <c r="P160">
        <v>3</v>
      </c>
      <c r="Q160" s="37">
        <f>LOOKUP(P160,{1,2,3,4,5},{5,4,3,2,1})</f>
        <v>3</v>
      </c>
      <c r="R160">
        <v>2</v>
      </c>
      <c r="S160">
        <v>3</v>
      </c>
      <c r="T160">
        <v>3</v>
      </c>
      <c r="U160" s="37">
        <f>LOOKUP(T160,{1,2,3,4,5},{5,4,3,2,1})</f>
        <v>3</v>
      </c>
      <c r="V160">
        <v>2</v>
      </c>
      <c r="W160">
        <v>3</v>
      </c>
      <c r="X160" s="37">
        <f>LOOKUP(W160,{1,2,3,4,5},{5,4,3,2,1})</f>
        <v>3</v>
      </c>
      <c r="Y160">
        <v>4</v>
      </c>
      <c r="Z160" s="37">
        <f>LOOKUP(Y160,{1,2,3,4,5},{5,4,3,2,1})</f>
        <v>2</v>
      </c>
      <c r="AA160">
        <v>2</v>
      </c>
      <c r="AB160">
        <v>2</v>
      </c>
      <c r="AC160" s="37">
        <f>LOOKUP(AB160,{1,2,3,4,5},{5,4,3,2,1})</f>
        <v>4</v>
      </c>
      <c r="AD160">
        <v>3</v>
      </c>
      <c r="AE160" s="37">
        <f>LOOKUP(AD160,{1,2,3,4,5},{5,4,3,2,1})</f>
        <v>3</v>
      </c>
      <c r="AF160">
        <v>2</v>
      </c>
      <c r="AG160" s="37">
        <f>LOOKUP(AF160,{1,2,3,4,5},{5,4,3,2,1})</f>
        <v>4</v>
      </c>
      <c r="AH160">
        <v>3</v>
      </c>
      <c r="AI160">
        <v>3</v>
      </c>
      <c r="AJ160">
        <v>5</v>
      </c>
      <c r="AK160">
        <v>3</v>
      </c>
      <c r="AL160" s="37">
        <f>LOOKUP(AK160,{1,2,3,4,5},{5,4,3,2,1})</f>
        <v>3</v>
      </c>
      <c r="AM160">
        <v>5</v>
      </c>
      <c r="AN160" s="37">
        <f>LOOKUP(AM160,{1,2,3,4,5},{5,4,3,2,1})</f>
        <v>1</v>
      </c>
      <c r="AO160">
        <v>3</v>
      </c>
      <c r="AP160" s="37">
        <f>LOOKUP(AO160,{1,2,3,4,5},{5,4,3,2,1})</f>
        <v>3</v>
      </c>
      <c r="AQ160">
        <f t="shared" si="8"/>
        <v>78</v>
      </c>
      <c r="AR160">
        <f t="shared" si="9"/>
        <v>3</v>
      </c>
      <c r="AS160" s="1"/>
    </row>
    <row r="161" spans="1:45" x14ac:dyDescent="0.3">
      <c r="A161" s="30">
        <v>179</v>
      </c>
      <c r="B161" s="1"/>
      <c r="C161" s="2">
        <v>1</v>
      </c>
      <c r="D161">
        <v>5</v>
      </c>
      <c r="E161">
        <v>5</v>
      </c>
      <c r="F161">
        <v>2</v>
      </c>
      <c r="G161" s="37">
        <f>LOOKUP(F161,{1,2,3,4,5},{5,4,3,2,1})</f>
        <v>4</v>
      </c>
      <c r="H161">
        <v>4</v>
      </c>
      <c r="I161">
        <v>3</v>
      </c>
      <c r="J161" s="37">
        <f>LOOKUP(I161,{1,2,3,4,5},{5,4,3,2,1})</f>
        <v>3</v>
      </c>
      <c r="K161">
        <v>2</v>
      </c>
      <c r="L161" s="37">
        <f>LOOKUP(K161,{1,2,3,4,5},{5,4,3,2,1})</f>
        <v>4</v>
      </c>
      <c r="M161">
        <v>3</v>
      </c>
      <c r="N161">
        <v>2</v>
      </c>
      <c r="O161">
        <v>3</v>
      </c>
      <c r="P161">
        <v>4</v>
      </c>
      <c r="Q161" s="37">
        <f>LOOKUP(P161,{1,2,3,4,5},{5,4,3,2,1})</f>
        <v>2</v>
      </c>
      <c r="R161">
        <v>2</v>
      </c>
      <c r="S161">
        <v>3</v>
      </c>
      <c r="T161">
        <v>4</v>
      </c>
      <c r="U161" s="37">
        <f>LOOKUP(T161,{1,2,3,4,5},{5,4,3,2,1})</f>
        <v>2</v>
      </c>
      <c r="V161">
        <v>1</v>
      </c>
      <c r="W161">
        <v>2</v>
      </c>
      <c r="X161" s="37">
        <f>LOOKUP(W161,{1,2,3,4,5},{5,4,3,2,1})</f>
        <v>4</v>
      </c>
      <c r="Y161">
        <v>3</v>
      </c>
      <c r="Z161" s="37">
        <f>LOOKUP(Y161,{1,2,3,4,5},{5,4,3,2,1})</f>
        <v>3</v>
      </c>
      <c r="AA161">
        <v>4</v>
      </c>
      <c r="AB161">
        <v>4</v>
      </c>
      <c r="AC161" s="37">
        <f>LOOKUP(AB161,{1,2,3,4,5},{5,4,3,2,1})</f>
        <v>2</v>
      </c>
      <c r="AD161">
        <v>2</v>
      </c>
      <c r="AE161" s="37">
        <f>LOOKUP(AD161,{1,2,3,4,5},{5,4,3,2,1})</f>
        <v>4</v>
      </c>
      <c r="AF161">
        <v>3</v>
      </c>
      <c r="AG161" s="37">
        <f>LOOKUP(AF161,{1,2,3,4,5},{5,4,3,2,1})</f>
        <v>3</v>
      </c>
      <c r="AH161">
        <v>2</v>
      </c>
      <c r="AI161">
        <v>3</v>
      </c>
      <c r="AJ161">
        <v>4</v>
      </c>
      <c r="AK161">
        <v>2</v>
      </c>
      <c r="AL161" s="37">
        <f>LOOKUP(AK161,{1,2,3,4,5},{5,4,3,2,1})</f>
        <v>4</v>
      </c>
      <c r="AM161">
        <v>5</v>
      </c>
      <c r="AN161" s="37">
        <f>LOOKUP(AM161,{1,2,3,4,5},{5,4,3,2,1})</f>
        <v>1</v>
      </c>
      <c r="AO161">
        <v>3</v>
      </c>
      <c r="AP161" s="37">
        <f>LOOKUP(AO161,{1,2,3,4,5},{5,4,3,2,1})</f>
        <v>3</v>
      </c>
      <c r="AQ161">
        <f t="shared" si="8"/>
        <v>80</v>
      </c>
      <c r="AR161">
        <f t="shared" si="9"/>
        <v>3.08</v>
      </c>
      <c r="AS161" s="1"/>
    </row>
    <row r="162" spans="1:45" x14ac:dyDescent="0.3">
      <c r="A162" s="30">
        <v>180</v>
      </c>
      <c r="B162" s="1"/>
      <c r="C162" s="2">
        <v>1</v>
      </c>
      <c r="D162">
        <v>4</v>
      </c>
      <c r="E162">
        <v>4</v>
      </c>
      <c r="F162">
        <v>3</v>
      </c>
      <c r="G162" s="37">
        <f>LOOKUP(F162,{1,2,3,4,5},{5,4,3,2,1})</f>
        <v>3</v>
      </c>
      <c r="H162">
        <v>3</v>
      </c>
      <c r="I162">
        <v>3</v>
      </c>
      <c r="J162" s="37">
        <f>LOOKUP(I162,{1,2,3,4,5},{5,4,3,2,1})</f>
        <v>3</v>
      </c>
      <c r="K162">
        <v>3</v>
      </c>
      <c r="L162" s="37">
        <f>LOOKUP(K162,{1,2,3,4,5},{5,4,3,2,1})</f>
        <v>3</v>
      </c>
      <c r="M162">
        <v>1</v>
      </c>
      <c r="N162">
        <v>2</v>
      </c>
      <c r="O162">
        <v>1</v>
      </c>
      <c r="P162">
        <v>4</v>
      </c>
      <c r="Q162" s="37">
        <f>LOOKUP(P162,{1,2,3,4,5},{5,4,3,2,1})</f>
        <v>2</v>
      </c>
      <c r="R162">
        <v>4</v>
      </c>
      <c r="S162">
        <v>3</v>
      </c>
      <c r="T162">
        <v>5</v>
      </c>
      <c r="U162" s="37">
        <f>LOOKUP(T162,{1,2,3,4,5},{5,4,3,2,1})</f>
        <v>1</v>
      </c>
      <c r="V162">
        <v>1</v>
      </c>
      <c r="W162">
        <v>3</v>
      </c>
      <c r="X162" s="37">
        <f>LOOKUP(W162,{1,2,3,4,5},{5,4,3,2,1})</f>
        <v>3</v>
      </c>
      <c r="Y162">
        <v>5</v>
      </c>
      <c r="Z162" s="37">
        <f>LOOKUP(Y162,{1,2,3,4,5},{5,4,3,2,1})</f>
        <v>1</v>
      </c>
      <c r="AA162">
        <v>1</v>
      </c>
      <c r="AB162">
        <v>5</v>
      </c>
      <c r="AC162" s="37">
        <f>LOOKUP(AB162,{1,2,3,4,5},{5,4,3,2,1})</f>
        <v>1</v>
      </c>
      <c r="AD162">
        <v>1</v>
      </c>
      <c r="AE162" s="37">
        <f>LOOKUP(AD162,{1,2,3,4,5},{5,4,3,2,1})</f>
        <v>5</v>
      </c>
      <c r="AF162">
        <v>3</v>
      </c>
      <c r="AG162" s="37">
        <f>LOOKUP(AF162,{1,2,3,4,5},{5,4,3,2,1})</f>
        <v>3</v>
      </c>
      <c r="AH162">
        <v>1</v>
      </c>
      <c r="AI162">
        <v>5</v>
      </c>
      <c r="AJ162">
        <v>4</v>
      </c>
      <c r="AK162">
        <v>1</v>
      </c>
      <c r="AL162" s="37">
        <f>LOOKUP(AK162,{1,2,3,4,5},{5,4,3,2,1})</f>
        <v>5</v>
      </c>
      <c r="AM162">
        <v>5</v>
      </c>
      <c r="AN162" s="37">
        <f>LOOKUP(AM162,{1,2,3,4,5},{5,4,3,2,1})</f>
        <v>1</v>
      </c>
      <c r="AO162">
        <v>5</v>
      </c>
      <c r="AP162" s="37">
        <f>LOOKUP(AO162,{1,2,3,4,5},{5,4,3,2,1})</f>
        <v>1</v>
      </c>
      <c r="AQ162">
        <f t="shared" si="8"/>
        <v>66</v>
      </c>
      <c r="AR162">
        <f t="shared" si="9"/>
        <v>2.54</v>
      </c>
      <c r="AS162" s="1"/>
    </row>
    <row r="163" spans="1:45" x14ac:dyDescent="0.3">
      <c r="A163" s="30">
        <v>181</v>
      </c>
      <c r="B163" s="1"/>
      <c r="C163" s="2">
        <v>1</v>
      </c>
      <c r="D163">
        <v>4</v>
      </c>
      <c r="E163">
        <v>5</v>
      </c>
      <c r="F163">
        <v>3</v>
      </c>
      <c r="G163" s="37">
        <f>LOOKUP(F163,{1,2,3,4,5},{5,4,3,2,1})</f>
        <v>3</v>
      </c>
      <c r="H163">
        <v>4</v>
      </c>
      <c r="I163">
        <v>3</v>
      </c>
      <c r="J163" s="37">
        <f>LOOKUP(I163,{1,2,3,4,5},{5,4,3,2,1})</f>
        <v>3</v>
      </c>
      <c r="K163">
        <v>3</v>
      </c>
      <c r="L163" s="37">
        <f>LOOKUP(K163,{1,2,3,4,5},{5,4,3,2,1})</f>
        <v>3</v>
      </c>
      <c r="M163">
        <v>3</v>
      </c>
      <c r="N163">
        <v>4</v>
      </c>
      <c r="O163">
        <v>3</v>
      </c>
      <c r="P163">
        <v>4</v>
      </c>
      <c r="Q163" s="37">
        <f>LOOKUP(P163,{1,2,3,4,5},{5,4,3,2,1})</f>
        <v>2</v>
      </c>
      <c r="R163">
        <v>4</v>
      </c>
      <c r="S163">
        <v>3</v>
      </c>
      <c r="T163">
        <v>3</v>
      </c>
      <c r="U163" s="37">
        <f>LOOKUP(T163,{1,2,3,4,5},{5,4,3,2,1})</f>
        <v>3</v>
      </c>
      <c r="V163">
        <v>3</v>
      </c>
      <c r="W163">
        <v>2</v>
      </c>
      <c r="X163" s="37">
        <f>LOOKUP(W163,{1,2,3,4,5},{5,4,3,2,1})</f>
        <v>4</v>
      </c>
      <c r="Y163">
        <v>2</v>
      </c>
      <c r="Z163" s="37">
        <f>LOOKUP(Y163,{1,2,3,4,5},{5,4,3,2,1})</f>
        <v>4</v>
      </c>
      <c r="AA163">
        <v>2</v>
      </c>
      <c r="AB163">
        <v>3</v>
      </c>
      <c r="AC163" s="37">
        <f>LOOKUP(AB163,{1,2,3,4,5},{5,4,3,2,1})</f>
        <v>3</v>
      </c>
      <c r="AD163">
        <v>3</v>
      </c>
      <c r="AE163" s="37">
        <f>LOOKUP(AD163,{1,2,3,4,5},{5,4,3,2,1})</f>
        <v>3</v>
      </c>
      <c r="AF163">
        <v>3</v>
      </c>
      <c r="AG163" s="37">
        <f>LOOKUP(AF163,{1,2,3,4,5},{5,4,3,2,1})</f>
        <v>3</v>
      </c>
      <c r="AH163">
        <v>3</v>
      </c>
      <c r="AI163">
        <v>3</v>
      </c>
      <c r="AJ163">
        <v>4</v>
      </c>
      <c r="AK163">
        <v>3</v>
      </c>
      <c r="AL163" s="37">
        <f>LOOKUP(AK163,{1,2,3,4,5},{5,4,3,2,1})</f>
        <v>3</v>
      </c>
      <c r="AM163">
        <v>4</v>
      </c>
      <c r="AN163" s="37">
        <f>LOOKUP(AM163,{1,2,3,4,5},{5,4,3,2,1})</f>
        <v>2</v>
      </c>
      <c r="AO163">
        <v>4</v>
      </c>
      <c r="AP163" s="37">
        <f>LOOKUP(AO163,{1,2,3,4,5},{5,4,3,2,1})</f>
        <v>2</v>
      </c>
      <c r="AQ163">
        <f t="shared" si="8"/>
        <v>83</v>
      </c>
      <c r="AR163">
        <f t="shared" si="9"/>
        <v>3.19</v>
      </c>
      <c r="AS163" s="1"/>
    </row>
    <row r="164" spans="1:45" x14ac:dyDescent="0.3">
      <c r="A164" s="30">
        <v>182</v>
      </c>
      <c r="B164" s="1"/>
      <c r="C164" s="2">
        <v>1</v>
      </c>
      <c r="D164">
        <v>4</v>
      </c>
      <c r="E164">
        <v>3</v>
      </c>
      <c r="F164">
        <v>4</v>
      </c>
      <c r="G164" s="37">
        <f>LOOKUP(F164,{1,2,3,4,5},{5,4,3,2,1})</f>
        <v>2</v>
      </c>
      <c r="H164">
        <v>2</v>
      </c>
      <c r="I164">
        <v>3</v>
      </c>
      <c r="J164" s="37">
        <f>LOOKUP(I164,{1,2,3,4,5},{5,4,3,2,1})</f>
        <v>3</v>
      </c>
      <c r="K164">
        <v>2</v>
      </c>
      <c r="L164" s="37">
        <f>LOOKUP(K164,{1,2,3,4,5},{5,4,3,2,1})</f>
        <v>4</v>
      </c>
      <c r="M164">
        <v>2</v>
      </c>
      <c r="N164">
        <v>2</v>
      </c>
      <c r="O164">
        <v>2</v>
      </c>
      <c r="P164">
        <v>4</v>
      </c>
      <c r="Q164" s="37">
        <f>LOOKUP(P164,{1,2,3,4,5},{5,4,3,2,1})</f>
        <v>2</v>
      </c>
      <c r="R164">
        <v>2</v>
      </c>
      <c r="S164">
        <v>2</v>
      </c>
      <c r="T164">
        <v>3</v>
      </c>
      <c r="U164" s="37">
        <f>LOOKUP(T164,{1,2,3,4,5},{5,4,3,2,1})</f>
        <v>3</v>
      </c>
      <c r="V164">
        <v>2</v>
      </c>
      <c r="W164">
        <v>4</v>
      </c>
      <c r="X164" s="37">
        <f>LOOKUP(W164,{1,2,3,4,5},{5,4,3,2,1})</f>
        <v>2</v>
      </c>
      <c r="Y164">
        <v>4</v>
      </c>
      <c r="Z164" s="37">
        <f>LOOKUP(Y164,{1,2,3,4,5},{5,4,3,2,1})</f>
        <v>2</v>
      </c>
      <c r="AA164">
        <v>2</v>
      </c>
      <c r="AB164">
        <v>4</v>
      </c>
      <c r="AC164" s="37">
        <f>LOOKUP(AB164,{1,2,3,4,5},{5,4,3,2,1})</f>
        <v>2</v>
      </c>
      <c r="AD164">
        <v>4</v>
      </c>
      <c r="AE164" s="37">
        <f>LOOKUP(AD164,{1,2,3,4,5},{5,4,3,2,1})</f>
        <v>2</v>
      </c>
      <c r="AF164">
        <v>4</v>
      </c>
      <c r="AG164" s="37">
        <f>LOOKUP(AF164,{1,2,3,4,5},{5,4,3,2,1})</f>
        <v>2</v>
      </c>
      <c r="AH164">
        <v>2</v>
      </c>
      <c r="AI164">
        <v>2</v>
      </c>
      <c r="AJ164">
        <v>4</v>
      </c>
      <c r="AK164">
        <v>2</v>
      </c>
      <c r="AL164" s="37">
        <f>LOOKUP(AK164,{1,2,3,4,5},{5,4,3,2,1})</f>
        <v>4</v>
      </c>
      <c r="AM164">
        <v>4</v>
      </c>
      <c r="AN164" s="37">
        <f>LOOKUP(AM164,{1,2,3,4,5},{5,4,3,2,1})</f>
        <v>2</v>
      </c>
      <c r="AO164">
        <v>4</v>
      </c>
      <c r="AP164" s="37">
        <f>LOOKUP(AO164,{1,2,3,4,5},{5,4,3,2,1})</f>
        <v>2</v>
      </c>
      <c r="AQ164">
        <f t="shared" si="8"/>
        <v>63</v>
      </c>
      <c r="AR164">
        <f t="shared" si="9"/>
        <v>2.42</v>
      </c>
      <c r="AS164" s="1"/>
    </row>
    <row r="165" spans="1:45" x14ac:dyDescent="0.3">
      <c r="A165" s="30">
        <v>183</v>
      </c>
      <c r="B165" s="1"/>
      <c r="C165" s="2">
        <v>1</v>
      </c>
      <c r="D165">
        <v>2</v>
      </c>
      <c r="E165">
        <v>5</v>
      </c>
      <c r="F165">
        <v>2</v>
      </c>
      <c r="G165" s="37">
        <f>LOOKUP(F165,{1,2,3,4,5},{5,4,3,2,1})</f>
        <v>4</v>
      </c>
      <c r="H165">
        <v>4</v>
      </c>
      <c r="I165">
        <v>4</v>
      </c>
      <c r="J165" s="37">
        <f>LOOKUP(I165,{1,2,3,4,5},{5,4,3,2,1})</f>
        <v>2</v>
      </c>
      <c r="K165">
        <v>4</v>
      </c>
      <c r="L165" s="37">
        <f>LOOKUP(K165,{1,2,3,4,5},{5,4,3,2,1})</f>
        <v>2</v>
      </c>
      <c r="M165">
        <v>3</v>
      </c>
      <c r="N165">
        <v>3</v>
      </c>
      <c r="O165">
        <v>2</v>
      </c>
      <c r="P165">
        <v>4</v>
      </c>
      <c r="Q165" s="37">
        <f>LOOKUP(P165,{1,2,3,4,5},{5,4,3,2,1})</f>
        <v>2</v>
      </c>
      <c r="R165">
        <v>3</v>
      </c>
      <c r="S165">
        <v>2</v>
      </c>
      <c r="T165">
        <v>5</v>
      </c>
      <c r="U165" s="37">
        <f>LOOKUP(T165,{1,2,3,4,5},{5,4,3,2,1})</f>
        <v>1</v>
      </c>
      <c r="V165">
        <v>1</v>
      </c>
      <c r="W165">
        <v>5</v>
      </c>
      <c r="X165" s="37">
        <f>LOOKUP(W165,{1,2,3,4,5},{5,4,3,2,1})</f>
        <v>1</v>
      </c>
      <c r="Y165">
        <v>1</v>
      </c>
      <c r="Z165" s="37">
        <f>LOOKUP(Y165,{1,2,3,4,5},{5,4,3,2,1})</f>
        <v>5</v>
      </c>
      <c r="AA165">
        <v>3</v>
      </c>
      <c r="AB165">
        <v>4</v>
      </c>
      <c r="AC165" s="37">
        <f>LOOKUP(AB165,{1,2,3,4,5},{5,4,3,2,1})</f>
        <v>2</v>
      </c>
      <c r="AD165">
        <v>3</v>
      </c>
      <c r="AE165" s="37">
        <f>LOOKUP(AD165,{1,2,3,4,5},{5,4,3,2,1})</f>
        <v>3</v>
      </c>
      <c r="AF165">
        <v>2</v>
      </c>
      <c r="AG165" s="37">
        <f>LOOKUP(AF165,{1,2,3,4,5},{5,4,3,2,1})</f>
        <v>4</v>
      </c>
      <c r="AH165">
        <v>2</v>
      </c>
      <c r="AI165">
        <v>3</v>
      </c>
      <c r="AJ165">
        <v>5</v>
      </c>
      <c r="AK165">
        <v>2</v>
      </c>
      <c r="AL165" s="37">
        <f>LOOKUP(AK165,{1,2,3,4,5},{5,4,3,2,1})</f>
        <v>4</v>
      </c>
      <c r="AM165">
        <v>4</v>
      </c>
      <c r="AN165" s="37">
        <f>LOOKUP(AM165,{1,2,3,4,5},{5,4,3,2,1})</f>
        <v>2</v>
      </c>
      <c r="AO165">
        <v>4</v>
      </c>
      <c r="AP165" s="37">
        <f>LOOKUP(AO165,{1,2,3,4,5},{5,4,3,2,1})</f>
        <v>2</v>
      </c>
      <c r="AQ165">
        <f t="shared" si="8"/>
        <v>72</v>
      </c>
      <c r="AR165">
        <f t="shared" si="9"/>
        <v>2.77</v>
      </c>
      <c r="AS165" s="1"/>
    </row>
    <row r="166" spans="1:45" x14ac:dyDescent="0.3">
      <c r="A166" s="30">
        <v>184</v>
      </c>
      <c r="B166" s="1"/>
      <c r="C166" s="2">
        <v>1</v>
      </c>
      <c r="D166">
        <v>5</v>
      </c>
      <c r="E166">
        <v>4</v>
      </c>
      <c r="F166">
        <v>5</v>
      </c>
      <c r="G166" s="37">
        <f>LOOKUP(F166,{1,2,3,4,5},{5,4,3,2,1})</f>
        <v>1</v>
      </c>
      <c r="H166">
        <v>4</v>
      </c>
      <c r="I166">
        <v>2</v>
      </c>
      <c r="J166" s="37">
        <f>LOOKUP(I166,{1,2,3,4,5},{5,4,3,2,1})</f>
        <v>4</v>
      </c>
      <c r="K166">
        <v>1</v>
      </c>
      <c r="L166" s="37">
        <f>LOOKUP(K166,{1,2,3,4,5},{5,4,3,2,1})</f>
        <v>5</v>
      </c>
      <c r="M166">
        <v>3</v>
      </c>
      <c r="N166">
        <v>3</v>
      </c>
      <c r="O166">
        <v>2</v>
      </c>
      <c r="P166">
        <v>4</v>
      </c>
      <c r="Q166" s="37">
        <f>LOOKUP(P166,{1,2,3,4,5},{5,4,3,2,1})</f>
        <v>2</v>
      </c>
      <c r="R166">
        <v>1</v>
      </c>
      <c r="S166">
        <v>4</v>
      </c>
      <c r="T166">
        <v>1</v>
      </c>
      <c r="U166" s="37">
        <f>LOOKUP(T166,{1,2,3,4,5},{5,4,3,2,1})</f>
        <v>5</v>
      </c>
      <c r="V166">
        <v>4</v>
      </c>
      <c r="W166">
        <v>3</v>
      </c>
      <c r="X166" s="37">
        <f>LOOKUP(W166,{1,2,3,4,5},{5,4,3,2,1})</f>
        <v>3</v>
      </c>
      <c r="Y166">
        <v>2</v>
      </c>
      <c r="Z166" s="37">
        <f>LOOKUP(Y166,{1,2,3,4,5},{5,4,3,2,1})</f>
        <v>4</v>
      </c>
      <c r="AA166">
        <v>4</v>
      </c>
      <c r="AB166">
        <v>3</v>
      </c>
      <c r="AC166" s="37">
        <f>LOOKUP(AB166,{1,2,3,4,5},{5,4,3,2,1})</f>
        <v>3</v>
      </c>
      <c r="AD166">
        <v>4</v>
      </c>
      <c r="AE166" s="37">
        <f>LOOKUP(AD166,{1,2,3,4,5},{5,4,3,2,1})</f>
        <v>2</v>
      </c>
      <c r="AF166">
        <v>1</v>
      </c>
      <c r="AG166" s="37">
        <f>LOOKUP(AF166,{1,2,3,4,5},{5,4,3,2,1})</f>
        <v>5</v>
      </c>
      <c r="AH166">
        <v>3</v>
      </c>
      <c r="AI166">
        <v>4</v>
      </c>
      <c r="AJ166">
        <v>5</v>
      </c>
      <c r="AK166">
        <v>2</v>
      </c>
      <c r="AL166" s="37">
        <f>LOOKUP(AK166,{1,2,3,4,5},{5,4,3,2,1})</f>
        <v>4</v>
      </c>
      <c r="AM166">
        <v>5</v>
      </c>
      <c r="AN166" s="37">
        <f>LOOKUP(AM166,{1,2,3,4,5},{5,4,3,2,1})</f>
        <v>1</v>
      </c>
      <c r="AO166">
        <v>2</v>
      </c>
      <c r="AP166" s="37">
        <f>LOOKUP(AO166,{1,2,3,4,5},{5,4,3,2,1})</f>
        <v>4</v>
      </c>
      <c r="AQ166">
        <f t="shared" si="8"/>
        <v>89</v>
      </c>
      <c r="AR166">
        <f t="shared" si="9"/>
        <v>3.42</v>
      </c>
      <c r="AS166" s="1"/>
    </row>
    <row r="167" spans="1:45" x14ac:dyDescent="0.3">
      <c r="A167" s="30">
        <v>185</v>
      </c>
      <c r="B167" s="1"/>
      <c r="C167" s="2">
        <v>1</v>
      </c>
      <c r="D167">
        <v>4</v>
      </c>
      <c r="E167">
        <v>3</v>
      </c>
      <c r="F167">
        <v>2</v>
      </c>
      <c r="G167" s="37">
        <f>LOOKUP(F167,{1,2,3,4,5},{5,4,3,2,1})</f>
        <v>4</v>
      </c>
      <c r="H167">
        <v>2</v>
      </c>
      <c r="I167">
        <v>3</v>
      </c>
      <c r="J167" s="37">
        <f>LOOKUP(I167,{1,2,3,4,5},{5,4,3,2,1})</f>
        <v>3</v>
      </c>
      <c r="K167">
        <v>2</v>
      </c>
      <c r="L167" s="37">
        <f>LOOKUP(K167,{1,2,3,4,5},{5,4,3,2,1})</f>
        <v>4</v>
      </c>
      <c r="M167">
        <v>4</v>
      </c>
      <c r="N167">
        <v>4</v>
      </c>
      <c r="O167">
        <v>3</v>
      </c>
      <c r="P167">
        <v>3</v>
      </c>
      <c r="Q167" s="37">
        <f>LOOKUP(P167,{1,2,3,4,5},{5,4,3,2,1})</f>
        <v>3</v>
      </c>
      <c r="R167">
        <v>4</v>
      </c>
      <c r="S167">
        <v>4</v>
      </c>
      <c r="T167">
        <v>2</v>
      </c>
      <c r="U167" s="37">
        <f>LOOKUP(T167,{1,2,3,4,5},{5,4,3,2,1})</f>
        <v>4</v>
      </c>
      <c r="V167">
        <v>2</v>
      </c>
      <c r="W167">
        <v>2</v>
      </c>
      <c r="X167" s="37">
        <f>LOOKUP(W167,{1,2,3,4,5},{5,4,3,2,1})</f>
        <v>4</v>
      </c>
      <c r="Y167">
        <v>3</v>
      </c>
      <c r="Z167" s="37">
        <f>LOOKUP(Y167,{1,2,3,4,5},{5,4,3,2,1})</f>
        <v>3</v>
      </c>
      <c r="AA167">
        <v>4</v>
      </c>
      <c r="AB167">
        <v>2</v>
      </c>
      <c r="AC167" s="37">
        <f>LOOKUP(AB167,{1,2,3,4,5},{5,4,3,2,1})</f>
        <v>4</v>
      </c>
      <c r="AD167">
        <v>2</v>
      </c>
      <c r="AE167" s="37">
        <f>LOOKUP(AD167,{1,2,3,4,5},{5,4,3,2,1})</f>
        <v>4</v>
      </c>
      <c r="AF167">
        <v>2</v>
      </c>
      <c r="AG167" s="37">
        <f>LOOKUP(AF167,{1,2,3,4,5},{5,4,3,2,1})</f>
        <v>4</v>
      </c>
      <c r="AH167">
        <v>2</v>
      </c>
      <c r="AI167">
        <v>2</v>
      </c>
      <c r="AJ167">
        <v>4</v>
      </c>
      <c r="AK167">
        <v>2</v>
      </c>
      <c r="AL167" s="37">
        <f>LOOKUP(AK167,{1,2,3,4,5},{5,4,3,2,1})</f>
        <v>4</v>
      </c>
      <c r="AM167">
        <v>4</v>
      </c>
      <c r="AN167" s="37">
        <f>LOOKUP(AM167,{1,2,3,4,5},{5,4,3,2,1})</f>
        <v>2</v>
      </c>
      <c r="AO167">
        <v>3</v>
      </c>
      <c r="AP167" s="37">
        <f>LOOKUP(AO167,{1,2,3,4,5},{5,4,3,2,1})</f>
        <v>3</v>
      </c>
      <c r="AQ167">
        <f t="shared" si="8"/>
        <v>88</v>
      </c>
      <c r="AR167">
        <f t="shared" si="9"/>
        <v>3.38</v>
      </c>
      <c r="AS167" s="1"/>
    </row>
    <row r="168" spans="1:45" x14ac:dyDescent="0.3">
      <c r="A168" s="30">
        <v>186</v>
      </c>
      <c r="B168" s="1"/>
      <c r="C168" s="2">
        <v>1</v>
      </c>
      <c r="D168">
        <v>5</v>
      </c>
      <c r="E168">
        <v>3</v>
      </c>
      <c r="F168">
        <v>4</v>
      </c>
      <c r="G168" s="37">
        <f>LOOKUP(F168,{1,2,3,4,5},{5,4,3,2,1})</f>
        <v>2</v>
      </c>
      <c r="H168">
        <v>3</v>
      </c>
      <c r="I168">
        <v>2</v>
      </c>
      <c r="J168" s="37">
        <f>LOOKUP(I168,{1,2,3,4,5},{5,4,3,2,1})</f>
        <v>4</v>
      </c>
      <c r="K168">
        <v>2</v>
      </c>
      <c r="L168" s="37">
        <f>LOOKUP(K168,{1,2,3,4,5},{5,4,3,2,1})</f>
        <v>4</v>
      </c>
      <c r="M168">
        <v>3</v>
      </c>
      <c r="N168">
        <v>2</v>
      </c>
      <c r="O168">
        <v>3</v>
      </c>
      <c r="P168">
        <v>5</v>
      </c>
      <c r="Q168" s="37">
        <f>LOOKUP(P168,{1,2,3,4,5},{5,4,3,2,1})</f>
        <v>1</v>
      </c>
      <c r="R168">
        <v>2</v>
      </c>
      <c r="S168">
        <v>3</v>
      </c>
      <c r="T168">
        <v>5</v>
      </c>
      <c r="U168" s="37">
        <f>LOOKUP(T168,{1,2,3,4,5},{5,4,3,2,1})</f>
        <v>1</v>
      </c>
      <c r="V168">
        <v>1</v>
      </c>
      <c r="W168">
        <v>5</v>
      </c>
      <c r="X168" s="37">
        <f>LOOKUP(W168,{1,2,3,4,5},{5,4,3,2,1})</f>
        <v>1</v>
      </c>
      <c r="Y168">
        <v>3</v>
      </c>
      <c r="Z168" s="37">
        <f>LOOKUP(Y168,{1,2,3,4,5},{5,4,3,2,1})</f>
        <v>3</v>
      </c>
      <c r="AA168">
        <v>3</v>
      </c>
      <c r="AB168">
        <v>5</v>
      </c>
      <c r="AC168" s="37">
        <f>LOOKUP(AB168,{1,2,3,4,5},{5,4,3,2,1})</f>
        <v>1</v>
      </c>
      <c r="AD168">
        <v>3</v>
      </c>
      <c r="AE168" s="37">
        <f>LOOKUP(AD168,{1,2,3,4,5},{5,4,3,2,1})</f>
        <v>3</v>
      </c>
      <c r="AF168">
        <v>2</v>
      </c>
      <c r="AG168" s="37">
        <f>LOOKUP(AF168,{1,2,3,4,5},{5,4,3,2,1})</f>
        <v>4</v>
      </c>
      <c r="AH168">
        <v>3</v>
      </c>
      <c r="AI168">
        <v>5</v>
      </c>
      <c r="AJ168">
        <v>5</v>
      </c>
      <c r="AK168">
        <v>3</v>
      </c>
      <c r="AL168" s="37">
        <f>LOOKUP(AK168,{1,2,3,4,5},{5,4,3,2,1})</f>
        <v>3</v>
      </c>
      <c r="AM168">
        <v>5</v>
      </c>
      <c r="AN168" s="37">
        <f>LOOKUP(AM168,{1,2,3,4,5},{5,4,3,2,1})</f>
        <v>1</v>
      </c>
      <c r="AO168">
        <v>2</v>
      </c>
      <c r="AP168" s="37">
        <f>LOOKUP(AO168,{1,2,3,4,5},{5,4,3,2,1})</f>
        <v>4</v>
      </c>
      <c r="AQ168">
        <f t="shared" si="8"/>
        <v>73</v>
      </c>
      <c r="AR168">
        <f t="shared" si="9"/>
        <v>2.81</v>
      </c>
      <c r="AS168" s="1"/>
    </row>
    <row r="169" spans="1:45" x14ac:dyDescent="0.3">
      <c r="A169" s="30">
        <v>187</v>
      </c>
      <c r="B169" s="1"/>
      <c r="C169" s="2">
        <v>1</v>
      </c>
      <c r="D169">
        <v>5</v>
      </c>
      <c r="E169">
        <v>5</v>
      </c>
      <c r="F169">
        <v>4</v>
      </c>
      <c r="G169" s="37">
        <f>LOOKUP(F169,{1,2,3,4,5},{5,4,3,2,1})</f>
        <v>2</v>
      </c>
      <c r="H169">
        <v>5</v>
      </c>
      <c r="I169">
        <v>2</v>
      </c>
      <c r="J169" s="37">
        <f>LOOKUP(I169,{1,2,3,4,5},{5,4,3,2,1})</f>
        <v>4</v>
      </c>
      <c r="K169">
        <v>2</v>
      </c>
      <c r="L169" s="37">
        <f>LOOKUP(K169,{1,2,3,4,5},{5,4,3,2,1})</f>
        <v>4</v>
      </c>
      <c r="M169">
        <v>4</v>
      </c>
      <c r="N169">
        <v>4</v>
      </c>
      <c r="O169">
        <v>4</v>
      </c>
      <c r="P169">
        <v>4</v>
      </c>
      <c r="Q169" s="37">
        <f>LOOKUP(P169,{1,2,3,4,5},{5,4,3,2,1})</f>
        <v>2</v>
      </c>
      <c r="R169">
        <v>4</v>
      </c>
      <c r="S169">
        <v>3</v>
      </c>
      <c r="T169">
        <v>4</v>
      </c>
      <c r="U169" s="37">
        <f>LOOKUP(T169,{1,2,3,4,5},{5,4,3,2,1})</f>
        <v>2</v>
      </c>
      <c r="V169">
        <v>2</v>
      </c>
      <c r="W169">
        <v>3</v>
      </c>
      <c r="X169" s="37">
        <f>LOOKUP(W169,{1,2,3,4,5},{5,4,3,2,1})</f>
        <v>3</v>
      </c>
      <c r="Y169">
        <v>4</v>
      </c>
      <c r="Z169" s="37">
        <f>LOOKUP(Y169,{1,2,3,4,5},{5,4,3,2,1})</f>
        <v>2</v>
      </c>
      <c r="AA169">
        <v>4</v>
      </c>
      <c r="AB169">
        <v>3</v>
      </c>
      <c r="AC169" s="37">
        <f>LOOKUP(AB169,{1,2,3,4,5},{5,4,3,2,1})</f>
        <v>3</v>
      </c>
      <c r="AD169">
        <v>3</v>
      </c>
      <c r="AE169" s="37">
        <f>LOOKUP(AD169,{1,2,3,4,5},{5,4,3,2,1})</f>
        <v>3</v>
      </c>
      <c r="AF169">
        <v>4</v>
      </c>
      <c r="AG169" s="37">
        <f>LOOKUP(AF169,{1,2,3,4,5},{5,4,3,2,1})</f>
        <v>2</v>
      </c>
      <c r="AH169">
        <v>3</v>
      </c>
      <c r="AI169">
        <v>3</v>
      </c>
      <c r="AJ169">
        <v>4</v>
      </c>
      <c r="AK169">
        <v>3</v>
      </c>
      <c r="AL169" s="37">
        <f>LOOKUP(AK169,{1,2,3,4,5},{5,4,3,2,1})</f>
        <v>3</v>
      </c>
      <c r="AM169">
        <v>4</v>
      </c>
      <c r="AN169" s="37">
        <f>LOOKUP(AM169,{1,2,3,4,5},{5,4,3,2,1})</f>
        <v>2</v>
      </c>
      <c r="AO169">
        <v>3</v>
      </c>
      <c r="AP169" s="37">
        <f>LOOKUP(AO169,{1,2,3,4,5},{5,4,3,2,1})</f>
        <v>3</v>
      </c>
      <c r="AQ169">
        <f t="shared" si="8"/>
        <v>85</v>
      </c>
      <c r="AR169">
        <f t="shared" si="9"/>
        <v>3.27</v>
      </c>
      <c r="AS169" s="1"/>
    </row>
    <row r="170" spans="1:45" x14ac:dyDescent="0.3">
      <c r="A170" s="30">
        <v>188</v>
      </c>
      <c r="B170" s="1"/>
      <c r="C170" s="2">
        <v>1</v>
      </c>
      <c r="D170">
        <v>4</v>
      </c>
      <c r="E170">
        <v>3</v>
      </c>
      <c r="F170">
        <v>2</v>
      </c>
      <c r="G170" s="37">
        <f>LOOKUP(F170,{1,2,3,4,5},{5,4,3,2,1})</f>
        <v>4</v>
      </c>
      <c r="H170">
        <v>3</v>
      </c>
      <c r="I170">
        <v>2</v>
      </c>
      <c r="J170" s="37">
        <f>LOOKUP(I170,{1,2,3,4,5},{5,4,3,2,1})</f>
        <v>4</v>
      </c>
      <c r="K170">
        <v>1</v>
      </c>
      <c r="L170" s="37">
        <f>LOOKUP(K170,{1,2,3,4,5},{5,4,3,2,1})</f>
        <v>5</v>
      </c>
      <c r="M170">
        <v>2</v>
      </c>
      <c r="N170">
        <v>1</v>
      </c>
      <c r="O170">
        <v>1</v>
      </c>
      <c r="P170">
        <v>3</v>
      </c>
      <c r="Q170" s="37">
        <f>LOOKUP(P170,{1,2,3,4,5},{5,4,3,2,1})</f>
        <v>3</v>
      </c>
      <c r="R170">
        <v>1</v>
      </c>
      <c r="S170">
        <v>4</v>
      </c>
      <c r="T170">
        <v>2</v>
      </c>
      <c r="U170" s="37">
        <f>LOOKUP(T170,{1,2,3,4,5},{5,4,3,2,1})</f>
        <v>4</v>
      </c>
      <c r="V170">
        <v>1</v>
      </c>
      <c r="W170">
        <v>5</v>
      </c>
      <c r="X170" s="37">
        <f>LOOKUP(W170,{1,2,3,4,5},{5,4,3,2,1})</f>
        <v>1</v>
      </c>
      <c r="Y170">
        <v>5</v>
      </c>
      <c r="Z170" s="37">
        <f>LOOKUP(Y170,{1,2,3,4,5},{5,4,3,2,1})</f>
        <v>1</v>
      </c>
      <c r="AA170">
        <v>4</v>
      </c>
      <c r="AB170">
        <v>2</v>
      </c>
      <c r="AC170" s="37">
        <f>LOOKUP(AB170,{1,2,3,4,5},{5,4,3,2,1})</f>
        <v>4</v>
      </c>
      <c r="AD170">
        <v>3</v>
      </c>
      <c r="AE170" s="37">
        <f>LOOKUP(AD170,{1,2,3,4,5},{5,4,3,2,1})</f>
        <v>3</v>
      </c>
      <c r="AF170">
        <v>2</v>
      </c>
      <c r="AG170" s="37">
        <f>LOOKUP(AF170,{1,2,3,4,5},{5,4,3,2,1})</f>
        <v>4</v>
      </c>
      <c r="AH170">
        <v>3</v>
      </c>
      <c r="AI170">
        <v>4</v>
      </c>
      <c r="AJ170">
        <v>4</v>
      </c>
      <c r="AK170">
        <v>3</v>
      </c>
      <c r="AL170" s="37">
        <f>LOOKUP(AK170,{1,2,3,4,5},{5,4,3,2,1})</f>
        <v>3</v>
      </c>
      <c r="AM170">
        <v>5</v>
      </c>
      <c r="AN170" s="37">
        <f>LOOKUP(AM170,{1,2,3,4,5},{5,4,3,2,1})</f>
        <v>1</v>
      </c>
      <c r="AO170">
        <v>5</v>
      </c>
      <c r="AP170" s="37">
        <f>LOOKUP(AO170,{1,2,3,4,5},{5,4,3,2,1})</f>
        <v>1</v>
      </c>
      <c r="AQ170">
        <f t="shared" si="8"/>
        <v>73</v>
      </c>
      <c r="AR170">
        <f t="shared" si="9"/>
        <v>2.81</v>
      </c>
      <c r="AS170" s="1"/>
    </row>
    <row r="171" spans="1:45" x14ac:dyDescent="0.3">
      <c r="A171" s="30">
        <v>189</v>
      </c>
      <c r="B171" s="1"/>
      <c r="C171" s="2">
        <v>1</v>
      </c>
      <c r="D171">
        <v>4</v>
      </c>
      <c r="E171">
        <v>4</v>
      </c>
      <c r="F171">
        <v>3</v>
      </c>
      <c r="G171" s="37">
        <f>LOOKUP(F171,{1,2,3,4,5},{5,4,3,2,1})</f>
        <v>3</v>
      </c>
      <c r="H171">
        <v>3</v>
      </c>
      <c r="I171">
        <v>2</v>
      </c>
      <c r="J171" s="37">
        <f>LOOKUP(I171,{1,2,3,4,5},{5,4,3,2,1})</f>
        <v>4</v>
      </c>
      <c r="K171">
        <v>2</v>
      </c>
      <c r="L171" s="37">
        <f>LOOKUP(K171,{1,2,3,4,5},{5,4,3,2,1})</f>
        <v>4</v>
      </c>
      <c r="M171">
        <v>3</v>
      </c>
      <c r="N171">
        <v>2</v>
      </c>
      <c r="O171">
        <v>2</v>
      </c>
      <c r="P171">
        <v>4</v>
      </c>
      <c r="Q171" s="37">
        <f>LOOKUP(P171,{1,2,3,4,5},{5,4,3,2,1})</f>
        <v>2</v>
      </c>
      <c r="R171">
        <v>1</v>
      </c>
      <c r="S171">
        <v>2</v>
      </c>
      <c r="T171">
        <v>3</v>
      </c>
      <c r="U171" s="37">
        <f>LOOKUP(T171,{1,2,3,4,5},{5,4,3,2,1})</f>
        <v>3</v>
      </c>
      <c r="V171">
        <v>2</v>
      </c>
      <c r="W171">
        <v>4</v>
      </c>
      <c r="X171" s="37">
        <f>LOOKUP(W171,{1,2,3,4,5},{5,4,3,2,1})</f>
        <v>2</v>
      </c>
      <c r="Y171">
        <v>5</v>
      </c>
      <c r="Z171" s="37">
        <f>LOOKUP(Y171,{1,2,3,4,5},{5,4,3,2,1})</f>
        <v>1</v>
      </c>
      <c r="AA171">
        <v>3</v>
      </c>
      <c r="AB171">
        <v>4</v>
      </c>
      <c r="AC171" s="37">
        <f>LOOKUP(AB171,{1,2,3,4,5},{5,4,3,2,1})</f>
        <v>2</v>
      </c>
      <c r="AD171">
        <v>4</v>
      </c>
      <c r="AE171" s="37">
        <f>LOOKUP(AD171,{1,2,3,4,5},{5,4,3,2,1})</f>
        <v>2</v>
      </c>
      <c r="AF171">
        <v>3</v>
      </c>
      <c r="AG171" s="37">
        <f>LOOKUP(AF171,{1,2,3,4,5},{5,4,3,2,1})</f>
        <v>3</v>
      </c>
      <c r="AH171">
        <v>2</v>
      </c>
      <c r="AI171">
        <v>3</v>
      </c>
      <c r="AJ171">
        <v>3</v>
      </c>
      <c r="AK171">
        <v>2</v>
      </c>
      <c r="AL171" s="37">
        <f>LOOKUP(AK171,{1,2,3,4,5},{5,4,3,2,1})</f>
        <v>4</v>
      </c>
      <c r="AM171">
        <v>5</v>
      </c>
      <c r="AN171" s="37">
        <f>LOOKUP(AM171,{1,2,3,4,5},{5,4,3,2,1})</f>
        <v>1</v>
      </c>
      <c r="AO171">
        <v>5</v>
      </c>
      <c r="AP171" s="37">
        <f>LOOKUP(AO171,{1,2,3,4,5},{5,4,3,2,1})</f>
        <v>1</v>
      </c>
      <c r="AQ171">
        <f t="shared" si="8"/>
        <v>66</v>
      </c>
      <c r="AR171">
        <f t="shared" si="9"/>
        <v>2.54</v>
      </c>
      <c r="AS171" s="1"/>
    </row>
    <row r="172" spans="1:45" x14ac:dyDescent="0.3">
      <c r="A172" s="30">
        <v>190</v>
      </c>
      <c r="B172" s="1"/>
      <c r="C172" s="2">
        <v>1</v>
      </c>
      <c r="D172">
        <v>5</v>
      </c>
      <c r="E172">
        <v>4</v>
      </c>
      <c r="F172">
        <v>3</v>
      </c>
      <c r="G172" s="37">
        <f>LOOKUP(F172,{1,2,3,4,5},{5,4,3,2,1})</f>
        <v>3</v>
      </c>
      <c r="H172">
        <v>2</v>
      </c>
      <c r="I172">
        <v>1</v>
      </c>
      <c r="J172" s="37">
        <f>LOOKUP(I172,{1,2,3,4,5},{5,4,3,2,1})</f>
        <v>5</v>
      </c>
      <c r="K172">
        <v>1</v>
      </c>
      <c r="L172" s="37">
        <f>LOOKUP(K172,{1,2,3,4,5},{5,4,3,2,1})</f>
        <v>5</v>
      </c>
      <c r="M172">
        <v>2</v>
      </c>
      <c r="N172">
        <v>2</v>
      </c>
      <c r="O172">
        <v>1</v>
      </c>
      <c r="P172">
        <v>4</v>
      </c>
      <c r="Q172" s="37">
        <f>LOOKUP(P172,{1,2,3,4,5},{5,4,3,2,1})</f>
        <v>2</v>
      </c>
      <c r="R172">
        <v>1</v>
      </c>
      <c r="S172">
        <v>4</v>
      </c>
      <c r="T172">
        <v>4</v>
      </c>
      <c r="U172" s="37">
        <f>LOOKUP(T172,{1,2,3,4,5},{5,4,3,2,1})</f>
        <v>2</v>
      </c>
      <c r="V172">
        <v>2</v>
      </c>
      <c r="W172">
        <v>4</v>
      </c>
      <c r="X172" s="37">
        <f>LOOKUP(W172,{1,2,3,4,5},{5,4,3,2,1})</f>
        <v>2</v>
      </c>
      <c r="Y172">
        <v>2</v>
      </c>
      <c r="Z172" s="37">
        <f>LOOKUP(Y172,{1,2,3,4,5},{5,4,3,2,1})</f>
        <v>4</v>
      </c>
      <c r="AA172">
        <v>3</v>
      </c>
      <c r="AB172">
        <v>3</v>
      </c>
      <c r="AC172" s="37">
        <f>LOOKUP(AB172,{1,2,3,4,5},{5,4,3,2,1})</f>
        <v>3</v>
      </c>
      <c r="AD172">
        <v>2</v>
      </c>
      <c r="AE172" s="37">
        <f>LOOKUP(AD172,{1,2,3,4,5},{5,4,3,2,1})</f>
        <v>4</v>
      </c>
      <c r="AF172">
        <v>2</v>
      </c>
      <c r="AG172" s="37">
        <f>LOOKUP(AF172,{1,2,3,4,5},{5,4,3,2,1})</f>
        <v>4</v>
      </c>
      <c r="AH172">
        <v>4</v>
      </c>
      <c r="AI172">
        <v>5</v>
      </c>
      <c r="AJ172">
        <v>5</v>
      </c>
      <c r="AK172">
        <v>3</v>
      </c>
      <c r="AL172" s="37">
        <f>LOOKUP(AK172,{1,2,3,4,5},{5,4,3,2,1})</f>
        <v>3</v>
      </c>
      <c r="AM172">
        <v>5</v>
      </c>
      <c r="AN172" s="37">
        <f>LOOKUP(AM172,{1,2,3,4,5},{5,4,3,2,1})</f>
        <v>1</v>
      </c>
      <c r="AO172">
        <v>3</v>
      </c>
      <c r="AP172" s="37">
        <f>LOOKUP(AO172,{1,2,3,4,5},{5,4,3,2,1})</f>
        <v>3</v>
      </c>
      <c r="AQ172">
        <f t="shared" si="8"/>
        <v>81</v>
      </c>
      <c r="AR172">
        <f t="shared" si="9"/>
        <v>3.12</v>
      </c>
      <c r="AS172" s="1"/>
    </row>
    <row r="173" spans="1:45" x14ac:dyDescent="0.3">
      <c r="A173" s="30">
        <v>191</v>
      </c>
      <c r="B173" s="1"/>
      <c r="C173" s="32">
        <v>1</v>
      </c>
      <c r="D173" s="31">
        <v>3</v>
      </c>
      <c r="E173" s="31">
        <v>2</v>
      </c>
      <c r="F173" s="31">
        <v>4</v>
      </c>
      <c r="G173" s="31">
        <f>LOOKUP(F173,{1,2,3,4,5},{5,4,3,2,1})</f>
        <v>2</v>
      </c>
      <c r="H173" s="31">
        <v>3</v>
      </c>
      <c r="I173" s="31">
        <v>4</v>
      </c>
      <c r="J173" s="31">
        <f>LOOKUP(I173,{1,2,3,4,5},{5,4,3,2,1})</f>
        <v>2</v>
      </c>
      <c r="K173" s="31">
        <v>4</v>
      </c>
      <c r="L173" s="31">
        <f>LOOKUP(K173,{1,2,3,4,5},{5,4,3,2,1})</f>
        <v>2</v>
      </c>
      <c r="M173" s="31">
        <v>3</v>
      </c>
      <c r="N173" s="31">
        <v>2</v>
      </c>
      <c r="O173" s="31">
        <v>2</v>
      </c>
      <c r="P173" s="31">
        <v>4</v>
      </c>
      <c r="Q173" s="31">
        <f>LOOKUP(P173,{1,2,3,4,5},{5,4,3,2,1})</f>
        <v>2</v>
      </c>
      <c r="R173" s="31">
        <v>3</v>
      </c>
      <c r="S173" s="31">
        <v>4</v>
      </c>
      <c r="T173" s="31" t="s">
        <v>668</v>
      </c>
      <c r="U173" s="31" t="s">
        <v>668</v>
      </c>
      <c r="V173" s="31">
        <v>2</v>
      </c>
      <c r="W173" s="31">
        <v>4</v>
      </c>
      <c r="X173" s="31">
        <f>LOOKUP(W173,{1,2,3,4,5},{5,4,3,2,1})</f>
        <v>2</v>
      </c>
      <c r="Y173" s="31">
        <v>4</v>
      </c>
      <c r="Z173" s="31">
        <f>LOOKUP(Y173,{1,2,3,4,5},{5,4,3,2,1})</f>
        <v>2</v>
      </c>
      <c r="AA173" s="31">
        <v>3</v>
      </c>
      <c r="AB173" s="31">
        <v>2</v>
      </c>
      <c r="AC173" s="31">
        <f>LOOKUP(AB173,{1,2,3,4,5},{5,4,3,2,1})</f>
        <v>4</v>
      </c>
      <c r="AD173" s="31">
        <v>3</v>
      </c>
      <c r="AE173" s="31">
        <f>LOOKUP(AD173,{1,2,3,4,5},{5,4,3,2,1})</f>
        <v>3</v>
      </c>
      <c r="AF173" s="31">
        <v>2</v>
      </c>
      <c r="AG173" s="31">
        <f>LOOKUP(AF173,{1,2,3,4,5},{5,4,3,2,1})</f>
        <v>4</v>
      </c>
      <c r="AH173" s="31">
        <v>3</v>
      </c>
      <c r="AI173" s="31">
        <v>3</v>
      </c>
      <c r="AJ173" s="31">
        <v>4</v>
      </c>
      <c r="AK173" s="31">
        <v>3</v>
      </c>
      <c r="AL173" s="31">
        <f>LOOKUP(AK173,{1,2,3,4,5},{5,4,3,2,1})</f>
        <v>3</v>
      </c>
      <c r="AM173" s="31">
        <v>4</v>
      </c>
      <c r="AN173" s="31">
        <f>LOOKUP(AM173,{1,2,3,4,5},{5,4,3,2,1})</f>
        <v>2</v>
      </c>
      <c r="AO173" s="31">
        <v>4</v>
      </c>
      <c r="AP173" s="31">
        <f>LOOKUP(AO173,{1,2,3,4,5},{5,4,3,2,1})</f>
        <v>2</v>
      </c>
      <c r="AQ173" s="31">
        <f t="shared" si="8"/>
        <v>67</v>
      </c>
      <c r="AR173" s="31">
        <f t="shared" si="9"/>
        <v>2.58</v>
      </c>
      <c r="AS173" s="1"/>
    </row>
    <row r="174" spans="1:45" x14ac:dyDescent="0.3">
      <c r="A174" s="30">
        <v>192</v>
      </c>
      <c r="B174" s="1"/>
      <c r="C174" s="32">
        <v>1</v>
      </c>
      <c r="D174" s="31">
        <v>4</v>
      </c>
      <c r="E174" s="31">
        <v>5</v>
      </c>
      <c r="F174" s="31">
        <v>3</v>
      </c>
      <c r="G174" s="31">
        <f>LOOKUP(F174,{1,2,3,4,5},{5,4,3,2,1})</f>
        <v>3</v>
      </c>
      <c r="H174" s="31">
        <v>4</v>
      </c>
      <c r="I174" s="31" t="s">
        <v>668</v>
      </c>
      <c r="J174" s="31" t="s">
        <v>668</v>
      </c>
      <c r="K174" s="31">
        <v>2</v>
      </c>
      <c r="L174" s="31">
        <f>LOOKUP(K174,{1,2,3,4,5},{5,4,3,2,1})</f>
        <v>4</v>
      </c>
      <c r="M174" s="31">
        <v>4</v>
      </c>
      <c r="N174" s="31">
        <v>3</v>
      </c>
      <c r="O174" s="31">
        <v>2</v>
      </c>
      <c r="P174" s="31">
        <v>4</v>
      </c>
      <c r="Q174" s="31">
        <f>LOOKUP(P174,{1,2,3,4,5},{5,4,3,2,1})</f>
        <v>2</v>
      </c>
      <c r="R174" s="31">
        <v>2</v>
      </c>
      <c r="S174" s="31">
        <v>4</v>
      </c>
      <c r="T174" s="31">
        <v>4</v>
      </c>
      <c r="U174" s="31">
        <f>LOOKUP(T174,{1,2,3,4,5},{5,4,3,2,1})</f>
        <v>2</v>
      </c>
      <c r="V174" s="31">
        <v>2</v>
      </c>
      <c r="W174" s="31">
        <v>4</v>
      </c>
      <c r="X174" s="31">
        <f>LOOKUP(W174,{1,2,3,4,5},{5,4,3,2,1})</f>
        <v>2</v>
      </c>
      <c r="Y174" s="31">
        <v>4</v>
      </c>
      <c r="Z174" s="31">
        <f>LOOKUP(Y174,{1,2,3,4,5},{5,4,3,2,1})</f>
        <v>2</v>
      </c>
      <c r="AA174" s="31">
        <v>3</v>
      </c>
      <c r="AB174" s="31">
        <v>2</v>
      </c>
      <c r="AC174" s="31">
        <f>LOOKUP(AB174,{1,2,3,4,5},{5,4,3,2,1})</f>
        <v>4</v>
      </c>
      <c r="AD174" s="31">
        <v>2</v>
      </c>
      <c r="AE174" s="31">
        <f>LOOKUP(AD174,{1,2,3,4,5},{5,4,3,2,1})</f>
        <v>4</v>
      </c>
      <c r="AF174" s="31">
        <v>2</v>
      </c>
      <c r="AG174" s="31">
        <f>LOOKUP(AF174,{1,2,3,4,5},{5,4,3,2,1})</f>
        <v>4</v>
      </c>
      <c r="AH174" s="31">
        <v>4</v>
      </c>
      <c r="AI174" s="31">
        <v>2</v>
      </c>
      <c r="AJ174" s="31">
        <v>4</v>
      </c>
      <c r="AK174" s="31">
        <v>2</v>
      </c>
      <c r="AL174" s="31">
        <f>LOOKUP(AK174,{1,2,3,4,5},{5,4,3,2,1})</f>
        <v>4</v>
      </c>
      <c r="AM174" s="31">
        <v>4</v>
      </c>
      <c r="AN174" s="31">
        <f>LOOKUP(AM174,{1,2,3,4,5},{5,4,3,2,1})</f>
        <v>2</v>
      </c>
      <c r="AO174" s="31">
        <v>3</v>
      </c>
      <c r="AP174" s="31">
        <f>LOOKUP(AO174,{1,2,3,4,5},{5,4,3,2,1})</f>
        <v>3</v>
      </c>
      <c r="AQ174" s="31">
        <f t="shared" si="8"/>
        <v>79</v>
      </c>
      <c r="AR174" s="31">
        <f t="shared" si="9"/>
        <v>3.04</v>
      </c>
      <c r="AS174" s="1"/>
    </row>
    <row r="175" spans="1:45" x14ac:dyDescent="0.3">
      <c r="A175" s="30">
        <v>193</v>
      </c>
      <c r="B175" s="1"/>
      <c r="C175" s="2">
        <v>1</v>
      </c>
      <c r="D175">
        <v>3</v>
      </c>
      <c r="E175">
        <v>4</v>
      </c>
      <c r="F175">
        <v>3</v>
      </c>
      <c r="G175" s="37">
        <f>LOOKUP(F175,{1,2,3,4,5},{5,4,3,2,1})</f>
        <v>3</v>
      </c>
      <c r="H175">
        <v>4</v>
      </c>
      <c r="I175">
        <v>2</v>
      </c>
      <c r="J175" s="37">
        <f>LOOKUP(I175,{1,2,3,4,5},{5,4,3,2,1})</f>
        <v>4</v>
      </c>
      <c r="K175">
        <v>2</v>
      </c>
      <c r="L175" s="37">
        <f>LOOKUP(K175,{1,2,3,4,5},{5,4,3,2,1})</f>
        <v>4</v>
      </c>
      <c r="M175">
        <v>3</v>
      </c>
      <c r="N175">
        <v>3</v>
      </c>
      <c r="O175">
        <v>3</v>
      </c>
      <c r="P175">
        <v>4</v>
      </c>
      <c r="Q175" s="37">
        <f>LOOKUP(P175,{1,2,3,4,5},{5,4,3,2,1})</f>
        <v>2</v>
      </c>
      <c r="R175">
        <v>3</v>
      </c>
      <c r="S175">
        <v>2</v>
      </c>
      <c r="T175">
        <v>3</v>
      </c>
      <c r="U175" s="37">
        <f>LOOKUP(T175,{1,2,3,4,5},{5,4,3,2,1})</f>
        <v>3</v>
      </c>
      <c r="V175">
        <v>2</v>
      </c>
      <c r="W175">
        <v>2</v>
      </c>
      <c r="X175" s="37">
        <f>LOOKUP(W175,{1,2,3,4,5},{5,4,3,2,1})</f>
        <v>4</v>
      </c>
      <c r="Y175">
        <v>2</v>
      </c>
      <c r="Z175" s="37">
        <f>LOOKUP(Y175,{1,2,3,4,5},{5,4,3,2,1})</f>
        <v>4</v>
      </c>
      <c r="AA175">
        <v>3</v>
      </c>
      <c r="AB175">
        <v>3</v>
      </c>
      <c r="AC175" s="37">
        <f>LOOKUP(AB175,{1,2,3,4,5},{5,4,3,2,1})</f>
        <v>3</v>
      </c>
      <c r="AD175">
        <v>3</v>
      </c>
      <c r="AE175" s="37">
        <f>LOOKUP(AD175,{1,2,3,4,5},{5,4,3,2,1})</f>
        <v>3</v>
      </c>
      <c r="AF175">
        <v>2</v>
      </c>
      <c r="AG175" s="37">
        <f>LOOKUP(AF175,{1,2,3,4,5},{5,4,3,2,1})</f>
        <v>4</v>
      </c>
      <c r="AH175">
        <v>2</v>
      </c>
      <c r="AI175">
        <v>3</v>
      </c>
      <c r="AJ175">
        <v>4</v>
      </c>
      <c r="AK175">
        <v>3</v>
      </c>
      <c r="AL175" s="37">
        <f>LOOKUP(AK175,{1,2,3,4,5},{5,4,3,2,1})</f>
        <v>3</v>
      </c>
      <c r="AM175">
        <v>3</v>
      </c>
      <c r="AN175" s="37">
        <f>LOOKUP(AM175,{1,2,3,4,5},{5,4,3,2,1})</f>
        <v>3</v>
      </c>
      <c r="AO175">
        <v>2</v>
      </c>
      <c r="AP175" s="37">
        <f>LOOKUP(AO175,{1,2,3,4,5},{5,4,3,2,1})</f>
        <v>4</v>
      </c>
      <c r="AQ175">
        <f t="shared" si="8"/>
        <v>83</v>
      </c>
      <c r="AR175">
        <f t="shared" si="9"/>
        <v>3.19</v>
      </c>
      <c r="AS175" s="1"/>
    </row>
    <row r="176" spans="1:45" x14ac:dyDescent="0.3">
      <c r="A176" s="30">
        <v>194</v>
      </c>
      <c r="B176" s="1"/>
      <c r="C176" s="2">
        <v>1</v>
      </c>
      <c r="D176">
        <v>3</v>
      </c>
      <c r="E176">
        <v>3</v>
      </c>
      <c r="F176">
        <v>2</v>
      </c>
      <c r="G176" s="37">
        <f>LOOKUP(F176,{1,2,3,4,5},{5,4,3,2,1})</f>
        <v>4</v>
      </c>
      <c r="H176">
        <v>2</v>
      </c>
      <c r="I176">
        <v>2</v>
      </c>
      <c r="J176" s="37">
        <f>LOOKUP(I176,{1,2,3,4,5},{5,4,3,2,1})</f>
        <v>4</v>
      </c>
      <c r="K176">
        <v>2</v>
      </c>
      <c r="L176" s="37">
        <f>LOOKUP(K176,{1,2,3,4,5},{5,4,3,2,1})</f>
        <v>4</v>
      </c>
      <c r="M176">
        <v>3</v>
      </c>
      <c r="N176">
        <v>2</v>
      </c>
      <c r="O176">
        <v>2</v>
      </c>
      <c r="P176">
        <v>5</v>
      </c>
      <c r="Q176" s="37">
        <f>LOOKUP(P176,{1,2,3,4,5},{5,4,3,2,1})</f>
        <v>1</v>
      </c>
      <c r="R176">
        <v>5</v>
      </c>
      <c r="S176">
        <v>3</v>
      </c>
      <c r="T176">
        <v>3</v>
      </c>
      <c r="U176" s="37">
        <f>LOOKUP(T176,{1,2,3,4,5},{5,4,3,2,1})</f>
        <v>3</v>
      </c>
      <c r="V176">
        <v>4</v>
      </c>
      <c r="W176">
        <v>3</v>
      </c>
      <c r="X176" s="37">
        <f>LOOKUP(W176,{1,2,3,4,5},{5,4,3,2,1})</f>
        <v>3</v>
      </c>
      <c r="Y176">
        <v>2</v>
      </c>
      <c r="Z176" s="37">
        <f>LOOKUP(Y176,{1,2,3,4,5},{5,4,3,2,1})</f>
        <v>4</v>
      </c>
      <c r="AA176">
        <v>3</v>
      </c>
      <c r="AB176">
        <v>2</v>
      </c>
      <c r="AC176" s="37">
        <f>LOOKUP(AB176,{1,2,3,4,5},{5,4,3,2,1})</f>
        <v>4</v>
      </c>
      <c r="AD176">
        <v>3</v>
      </c>
      <c r="AE176" s="37">
        <f>LOOKUP(AD176,{1,2,3,4,5},{5,4,3,2,1})</f>
        <v>3</v>
      </c>
      <c r="AF176">
        <v>2</v>
      </c>
      <c r="AG176" s="37">
        <f>LOOKUP(AF176,{1,2,3,4,5},{5,4,3,2,1})</f>
        <v>4</v>
      </c>
      <c r="AH176">
        <v>4</v>
      </c>
      <c r="AI176">
        <v>3</v>
      </c>
      <c r="AJ176">
        <v>5</v>
      </c>
      <c r="AK176">
        <v>4</v>
      </c>
      <c r="AL176" s="37">
        <f>LOOKUP(AK176,{1,2,3,4,5},{5,4,3,2,1})</f>
        <v>2</v>
      </c>
      <c r="AM176">
        <v>4</v>
      </c>
      <c r="AN176" s="37">
        <f>LOOKUP(AM176,{1,2,3,4,5},{5,4,3,2,1})</f>
        <v>2</v>
      </c>
      <c r="AO176">
        <v>3</v>
      </c>
      <c r="AP176" s="37">
        <f>LOOKUP(AO176,{1,2,3,4,5},{5,4,3,2,1})</f>
        <v>3</v>
      </c>
      <c r="AQ176">
        <f t="shared" si="8"/>
        <v>83</v>
      </c>
      <c r="AR176">
        <f t="shared" si="9"/>
        <v>3.19</v>
      </c>
      <c r="AS176" s="1"/>
    </row>
    <row r="177" spans="1:45" x14ac:dyDescent="0.3">
      <c r="A177" s="30">
        <v>196</v>
      </c>
      <c r="B177" s="1"/>
      <c r="C177" s="32">
        <v>1</v>
      </c>
      <c r="D177" s="31">
        <v>3</v>
      </c>
      <c r="E177" s="31">
        <v>3</v>
      </c>
      <c r="F177" s="31">
        <v>2</v>
      </c>
      <c r="G177" s="31">
        <f>LOOKUP(F177,{1,2,3,4,5},{5,4,3,2,1})</f>
        <v>4</v>
      </c>
      <c r="H177" s="31" t="s">
        <v>668</v>
      </c>
      <c r="I177" s="31">
        <v>2</v>
      </c>
      <c r="J177" s="31">
        <f>LOOKUP(I177,{1,2,3,4,5},{5,4,3,2,1})</f>
        <v>4</v>
      </c>
      <c r="K177" s="31">
        <v>3</v>
      </c>
      <c r="L177" s="31">
        <f>LOOKUP(K177,{1,2,3,4,5},{5,4,3,2,1})</f>
        <v>3</v>
      </c>
      <c r="M177" s="31">
        <v>2</v>
      </c>
      <c r="N177" s="31">
        <v>3</v>
      </c>
      <c r="O177" s="31">
        <v>3</v>
      </c>
      <c r="P177" s="31">
        <v>3</v>
      </c>
      <c r="Q177" s="31">
        <f>LOOKUP(P177,{1,2,3,4,5},{5,4,3,2,1})</f>
        <v>3</v>
      </c>
      <c r="R177" s="31">
        <v>4</v>
      </c>
      <c r="S177" s="31">
        <v>3</v>
      </c>
      <c r="T177" s="31">
        <v>2</v>
      </c>
      <c r="U177" s="31">
        <f>LOOKUP(T177,{1,2,3,4,5},{5,4,3,2,1})</f>
        <v>4</v>
      </c>
      <c r="V177" s="31">
        <v>2</v>
      </c>
      <c r="W177" s="31">
        <v>1</v>
      </c>
      <c r="X177" s="31">
        <f>LOOKUP(W177,{1,2,3,4,5},{5,4,3,2,1})</f>
        <v>5</v>
      </c>
      <c r="Y177" s="31">
        <v>1</v>
      </c>
      <c r="Z177" s="31">
        <f>LOOKUP(Y177,{1,2,3,4,5},{5,4,3,2,1})</f>
        <v>5</v>
      </c>
      <c r="AA177" s="31">
        <v>1</v>
      </c>
      <c r="AB177" s="31">
        <v>1</v>
      </c>
      <c r="AC177" s="31">
        <f>LOOKUP(AB177,{1,2,3,4,5},{5,4,3,2,1})</f>
        <v>5</v>
      </c>
      <c r="AD177" s="31">
        <v>1</v>
      </c>
      <c r="AE177" s="31">
        <f>LOOKUP(AD177,{1,2,3,4,5},{5,4,3,2,1})</f>
        <v>5</v>
      </c>
      <c r="AF177" s="31">
        <v>1</v>
      </c>
      <c r="AG177" s="31">
        <f>LOOKUP(AF177,{1,2,3,4,5},{5,4,3,2,1})</f>
        <v>5</v>
      </c>
      <c r="AH177" s="31">
        <v>1</v>
      </c>
      <c r="AI177" s="31">
        <v>2</v>
      </c>
      <c r="AJ177" s="31">
        <v>4</v>
      </c>
      <c r="AK177" s="31">
        <v>2</v>
      </c>
      <c r="AL177" s="31">
        <f>LOOKUP(AK177,{1,2,3,4,5},{5,4,3,2,1})</f>
        <v>4</v>
      </c>
      <c r="AM177" s="31">
        <v>4</v>
      </c>
      <c r="AN177" s="31">
        <f>LOOKUP(AM177,{1,2,3,4,5},{5,4,3,2,1})</f>
        <v>2</v>
      </c>
      <c r="AO177" s="31">
        <v>3</v>
      </c>
      <c r="AP177" s="31">
        <f>LOOKUP(AO177,{1,2,3,4,5},{5,4,3,2,1})</f>
        <v>3</v>
      </c>
      <c r="AQ177" s="31">
        <f t="shared" si="8"/>
        <v>83</v>
      </c>
      <c r="AR177" s="31">
        <f t="shared" si="9"/>
        <v>3.19</v>
      </c>
      <c r="AS177" s="1"/>
    </row>
    <row r="178" spans="1:45" ht="15" thickBot="1" x14ac:dyDescent="0.35">
      <c r="A178" s="28">
        <v>197</v>
      </c>
      <c r="B178" s="67"/>
      <c r="C178" s="4">
        <v>1</v>
      </c>
      <c r="D178" s="5">
        <v>3</v>
      </c>
      <c r="E178" s="5">
        <v>3</v>
      </c>
      <c r="F178" s="5">
        <v>2</v>
      </c>
      <c r="G178" s="37">
        <f>LOOKUP(F178,{1,2,3,4,5},{5,4,3,2,1})</f>
        <v>4</v>
      </c>
      <c r="H178" s="5">
        <v>1</v>
      </c>
      <c r="I178" s="5">
        <v>2</v>
      </c>
      <c r="J178" s="37">
        <f>LOOKUP(I178,{1,2,3,4,5},{5,4,3,2,1})</f>
        <v>4</v>
      </c>
      <c r="K178" s="5">
        <v>2</v>
      </c>
      <c r="L178" s="37">
        <f>LOOKUP(K178,{1,2,3,4,5},{5,4,3,2,1})</f>
        <v>4</v>
      </c>
      <c r="M178" s="5">
        <v>2</v>
      </c>
      <c r="N178" s="5">
        <v>2</v>
      </c>
      <c r="O178" s="5">
        <v>2</v>
      </c>
      <c r="P178" s="5">
        <v>2</v>
      </c>
      <c r="Q178" s="37">
        <f>LOOKUP(P178,{1,2,3,4,5},{5,4,3,2,1})</f>
        <v>4</v>
      </c>
      <c r="R178" s="5">
        <v>3</v>
      </c>
      <c r="S178" s="5">
        <v>2</v>
      </c>
      <c r="T178" s="5">
        <v>4</v>
      </c>
      <c r="U178" s="37">
        <f>LOOKUP(T178,{1,2,3,4,5},{5,4,3,2,1})</f>
        <v>2</v>
      </c>
      <c r="V178" s="5">
        <v>3</v>
      </c>
      <c r="W178" s="5">
        <v>4</v>
      </c>
      <c r="X178" s="37">
        <f>LOOKUP(W178,{1,2,3,4,5},{5,4,3,2,1})</f>
        <v>2</v>
      </c>
      <c r="Y178" s="5">
        <v>4</v>
      </c>
      <c r="Z178" s="37">
        <f>LOOKUP(Y178,{1,2,3,4,5},{5,4,3,2,1})</f>
        <v>2</v>
      </c>
      <c r="AA178" s="5">
        <v>3</v>
      </c>
      <c r="AB178" s="5">
        <v>3</v>
      </c>
      <c r="AC178" s="37">
        <f>LOOKUP(AB178,{1,2,3,4,5},{5,4,3,2,1})</f>
        <v>3</v>
      </c>
      <c r="AD178" s="5">
        <v>3</v>
      </c>
      <c r="AE178" s="37">
        <f>LOOKUP(AD178,{1,2,3,4,5},{5,4,3,2,1})</f>
        <v>3</v>
      </c>
      <c r="AF178" s="5">
        <v>3</v>
      </c>
      <c r="AG178" s="37">
        <f>LOOKUP(AF178,{1,2,3,4,5},{5,4,3,2,1})</f>
        <v>3</v>
      </c>
      <c r="AH178" s="5">
        <v>2</v>
      </c>
      <c r="AI178" s="5">
        <v>4</v>
      </c>
      <c r="AJ178" s="5">
        <v>4</v>
      </c>
      <c r="AK178" s="5">
        <v>2</v>
      </c>
      <c r="AL178" s="37">
        <f>LOOKUP(AK178,{1,2,3,4,5},{5,4,3,2,1})</f>
        <v>4</v>
      </c>
      <c r="AM178" s="5">
        <v>5</v>
      </c>
      <c r="AN178" s="37">
        <f>LOOKUP(AM178,{1,2,3,4,5},{5,4,3,2,1})</f>
        <v>1</v>
      </c>
      <c r="AO178">
        <v>4</v>
      </c>
      <c r="AP178" s="37">
        <f>LOOKUP(AO178,{1,2,3,4,5},{5,4,3,2,1})</f>
        <v>2</v>
      </c>
      <c r="AQ178">
        <f t="shared" si="8"/>
        <v>72</v>
      </c>
      <c r="AR178">
        <f t="shared" si="9"/>
        <v>2.77</v>
      </c>
      <c r="AS178" s="1"/>
    </row>
    <row r="179" spans="1:45" x14ac:dyDescent="0.3">
      <c r="A179" s="1"/>
      <c r="B179" s="1"/>
      <c r="C179" s="1"/>
      <c r="D179" s="1"/>
      <c r="E179" s="1"/>
      <c r="F179" s="1"/>
      <c r="G179" s="37"/>
      <c r="H179" s="1"/>
      <c r="I179" s="1"/>
      <c r="J179" s="37"/>
      <c r="K179" s="1"/>
      <c r="L179" s="37"/>
      <c r="M179" s="1"/>
      <c r="N179" s="1"/>
      <c r="O179" s="1"/>
      <c r="P179" s="1"/>
      <c r="Q179" s="37"/>
      <c r="R179" s="1"/>
      <c r="S179" s="1"/>
      <c r="T179" s="1"/>
      <c r="U179" s="37"/>
      <c r="V179" s="1"/>
      <c r="W179" s="1"/>
      <c r="X179" s="37"/>
      <c r="Y179" s="1"/>
      <c r="Z179" s="37"/>
      <c r="AA179" s="1"/>
      <c r="AB179" s="1"/>
      <c r="AC179" s="37"/>
      <c r="AD179" s="1"/>
      <c r="AE179" s="37"/>
      <c r="AF179" s="1"/>
      <c r="AG179" s="37"/>
      <c r="AH179" s="1"/>
      <c r="AI179" s="1"/>
      <c r="AJ179" s="1"/>
      <c r="AK179" s="1"/>
      <c r="AL179" s="37"/>
      <c r="AM179" s="1"/>
      <c r="AN179" s="37"/>
      <c r="AO179" s="1"/>
      <c r="AP179" s="37"/>
      <c r="AQ179" s="1"/>
      <c r="AR179" s="1"/>
      <c r="AS179" s="1"/>
    </row>
    <row r="180" spans="1:45" x14ac:dyDescent="0.3">
      <c r="A180" s="1"/>
      <c r="B180" s="1"/>
      <c r="C180" s="1"/>
      <c r="D180" t="s">
        <v>1081</v>
      </c>
      <c r="E180" t="s">
        <v>1081</v>
      </c>
      <c r="F180" s="1"/>
      <c r="G180" t="s">
        <v>1081</v>
      </c>
      <c r="H180" t="s">
        <v>1081</v>
      </c>
      <c r="I180" s="1"/>
      <c r="J180" t="s">
        <v>1081</v>
      </c>
      <c r="K180" s="1"/>
      <c r="L180" t="s">
        <v>1081</v>
      </c>
      <c r="M180" t="s">
        <v>1081</v>
      </c>
      <c r="N180" t="s">
        <v>1081</v>
      </c>
      <c r="O180" t="s">
        <v>1081</v>
      </c>
      <c r="P180" s="1"/>
      <c r="Q180" t="s">
        <v>1081</v>
      </c>
      <c r="R180" t="s">
        <v>1081</v>
      </c>
      <c r="S180" t="s">
        <v>1081</v>
      </c>
      <c r="T180" s="1"/>
      <c r="U180" t="s">
        <v>1081</v>
      </c>
      <c r="V180" t="s">
        <v>1081</v>
      </c>
      <c r="W180" s="1"/>
      <c r="X180" t="s">
        <v>1081</v>
      </c>
      <c r="Y180" s="1"/>
      <c r="Z180" t="s">
        <v>1081</v>
      </c>
      <c r="AA180" t="s">
        <v>1081</v>
      </c>
      <c r="AB180" s="1"/>
      <c r="AC180" t="s">
        <v>1081</v>
      </c>
      <c r="AD180" s="1"/>
      <c r="AE180" t="s">
        <v>1081</v>
      </c>
      <c r="AF180" s="1"/>
      <c r="AG180" t="s">
        <v>1081</v>
      </c>
      <c r="AH180" t="s">
        <v>1081</v>
      </c>
      <c r="AI180" t="s">
        <v>1081</v>
      </c>
      <c r="AJ180" t="s">
        <v>1081</v>
      </c>
      <c r="AK180" s="1"/>
      <c r="AL180" t="s">
        <v>1081</v>
      </c>
      <c r="AM180" s="1"/>
      <c r="AN180" t="s">
        <v>1081</v>
      </c>
      <c r="AO180" s="1"/>
      <c r="AP180" t="s">
        <v>1081</v>
      </c>
      <c r="AS180" s="1"/>
    </row>
    <row r="181" spans="1:45" x14ac:dyDescent="0.3">
      <c r="A181" s="1"/>
      <c r="B181" s="1"/>
      <c r="C181" s="1"/>
      <c r="D181">
        <f>COUNTIF(D4:D178,1)</f>
        <v>3</v>
      </c>
      <c r="E181">
        <f>COUNTIF(E4:E178,1)</f>
        <v>2</v>
      </c>
      <c r="F181" s="1"/>
      <c r="G181">
        <f>COUNTIF(G4:G178,1)</f>
        <v>19</v>
      </c>
      <c r="H181">
        <f>COUNTIF(H4:H178,1)</f>
        <v>8</v>
      </c>
      <c r="I181" s="1"/>
      <c r="J181">
        <f>COUNTIF(J4:J178,1)</f>
        <v>5</v>
      </c>
      <c r="K181" s="1"/>
      <c r="L181">
        <f>COUNTIF(L4:L178,1)</f>
        <v>1</v>
      </c>
      <c r="M181">
        <f>COUNTIF(M4:M178,1)</f>
        <v>16</v>
      </c>
      <c r="N181">
        <f>COUNTIF(N4:N178,1)</f>
        <v>22</v>
      </c>
      <c r="O181">
        <f>COUNTIF(O4:O178,1)</f>
        <v>35</v>
      </c>
      <c r="P181" s="1"/>
      <c r="Q181">
        <f>COUNTIF(Q4:Q178,1)</f>
        <v>34</v>
      </c>
      <c r="R181">
        <f>COUNTIF(R4:R178,1)</f>
        <v>18</v>
      </c>
      <c r="S181">
        <f>COUNTIF(S4:S178,1)</f>
        <v>3</v>
      </c>
      <c r="T181" s="1"/>
      <c r="U181">
        <f>COUNTIF(U4:U178,1)</f>
        <v>16</v>
      </c>
      <c r="V181">
        <f>COUNTIF(V4:V178,1)</f>
        <v>44</v>
      </c>
      <c r="W181" s="1"/>
      <c r="X181">
        <f>COUNTIF(X4:X178,1)</f>
        <v>28</v>
      </c>
      <c r="Y181" s="1"/>
      <c r="Z181">
        <f>COUNTIF(Z4:Z178,1)</f>
        <v>23</v>
      </c>
      <c r="AA181">
        <f>COUNTIF(AA4:AA178,1)</f>
        <v>15</v>
      </c>
      <c r="AB181" s="1"/>
      <c r="AC181">
        <f>COUNTIF(AC4:AC178,1)</f>
        <v>9</v>
      </c>
      <c r="AD181" s="1"/>
      <c r="AE181">
        <f>COUNTIF(AE4:AE178,1)</f>
        <v>9</v>
      </c>
      <c r="AF181" s="1"/>
      <c r="AG181">
        <f>COUNTIF(AG4:AG178,1)</f>
        <v>7</v>
      </c>
      <c r="AH181">
        <f>COUNTIF(AH4:AH178,1)</f>
        <v>25</v>
      </c>
      <c r="AI181">
        <f>COUNTIF(AI4:AI178,1)</f>
        <v>11</v>
      </c>
      <c r="AJ181">
        <f>COUNTIF(AJ4:AJ178,1)</f>
        <v>1</v>
      </c>
      <c r="AK181" s="1"/>
      <c r="AL181">
        <f>COUNTIF(AL4:AL178,1)</f>
        <v>6</v>
      </c>
      <c r="AM181" s="1"/>
      <c r="AN181">
        <f>COUNTIF(AN4:AN178,1)</f>
        <v>83</v>
      </c>
      <c r="AO181" s="1"/>
      <c r="AP181">
        <f>COUNTIF(AP4:AP178,1)</f>
        <v>20</v>
      </c>
      <c r="AS181" s="1"/>
    </row>
    <row r="182" spans="1:45" x14ac:dyDescent="0.3">
      <c r="A182" s="1"/>
      <c r="B182" s="1"/>
      <c r="C182" s="1"/>
      <c r="D182" t="s">
        <v>1103</v>
      </c>
      <c r="E182" t="s">
        <v>1103</v>
      </c>
      <c r="F182" s="1"/>
      <c r="G182" t="s">
        <v>1103</v>
      </c>
      <c r="H182" t="s">
        <v>1103</v>
      </c>
      <c r="I182" s="1"/>
      <c r="J182" t="s">
        <v>1103</v>
      </c>
      <c r="K182" s="1"/>
      <c r="L182" t="s">
        <v>1103</v>
      </c>
      <c r="M182" t="s">
        <v>1103</v>
      </c>
      <c r="N182" t="s">
        <v>1103</v>
      </c>
      <c r="O182" t="s">
        <v>1103</v>
      </c>
      <c r="P182" s="1"/>
      <c r="Q182" t="s">
        <v>1103</v>
      </c>
      <c r="R182" t="s">
        <v>1103</v>
      </c>
      <c r="S182" t="s">
        <v>1103</v>
      </c>
      <c r="T182" s="1"/>
      <c r="U182" t="s">
        <v>1103</v>
      </c>
      <c r="V182" t="s">
        <v>1103</v>
      </c>
      <c r="W182" s="1"/>
      <c r="X182" t="s">
        <v>1103</v>
      </c>
      <c r="Y182" s="1"/>
      <c r="Z182" t="s">
        <v>1103</v>
      </c>
      <c r="AA182" t="s">
        <v>1103</v>
      </c>
      <c r="AB182" s="1"/>
      <c r="AC182" t="s">
        <v>1103</v>
      </c>
      <c r="AD182" s="1"/>
      <c r="AE182" t="s">
        <v>1103</v>
      </c>
      <c r="AF182" s="1"/>
      <c r="AG182" t="s">
        <v>1103</v>
      </c>
      <c r="AH182" t="s">
        <v>1103</v>
      </c>
      <c r="AI182" t="s">
        <v>1103</v>
      </c>
      <c r="AJ182" t="s">
        <v>1103</v>
      </c>
      <c r="AK182" s="1"/>
      <c r="AL182" t="s">
        <v>1103</v>
      </c>
      <c r="AM182" s="1"/>
      <c r="AN182" t="s">
        <v>1103</v>
      </c>
      <c r="AO182" s="1"/>
      <c r="AP182" t="s">
        <v>1103</v>
      </c>
      <c r="AS182" s="1"/>
    </row>
    <row r="183" spans="1:45" x14ac:dyDescent="0.3">
      <c r="A183" s="1"/>
      <c r="B183" s="1"/>
      <c r="C183" s="1"/>
      <c r="D183">
        <f>COUNTIF(D4:D178,2)</f>
        <v>7</v>
      </c>
      <c r="E183">
        <f>COUNTIF(E4:E178,2)</f>
        <v>19</v>
      </c>
      <c r="F183" s="1"/>
      <c r="G183">
        <f>COUNTIF(G4:G178,2)</f>
        <v>56</v>
      </c>
      <c r="H183">
        <f>COUNTIF(H4:H178,2)</f>
        <v>42</v>
      </c>
      <c r="I183" s="1"/>
      <c r="J183">
        <f>COUNTIF(J4:J178,2)</f>
        <v>27</v>
      </c>
      <c r="K183" s="1"/>
      <c r="L183">
        <f>COUNTIF(L4:L178,2)</f>
        <v>23</v>
      </c>
      <c r="M183">
        <f>COUNTIF(M4:M178,2)</f>
        <v>52</v>
      </c>
      <c r="N183">
        <f>COUNTIF(N4:N178,2)</f>
        <v>54</v>
      </c>
      <c r="O183">
        <f>COUNTIF(O4:O178,2)</f>
        <v>57</v>
      </c>
      <c r="P183" s="1"/>
      <c r="Q183">
        <f>COUNTIF(Q4:Q178,2)</f>
        <v>87</v>
      </c>
      <c r="R183">
        <f>COUNTIF(R4:R178,2)</f>
        <v>41</v>
      </c>
      <c r="S183">
        <f>COUNTIF(S4:S178,2)</f>
        <v>38</v>
      </c>
      <c r="T183" s="1"/>
      <c r="U183">
        <f>COUNTIF(U4:U178,2)</f>
        <v>56</v>
      </c>
      <c r="V183">
        <f>COUNTIF(V4:V178,2)</f>
        <v>62</v>
      </c>
      <c r="W183" s="1"/>
      <c r="X183">
        <f>COUNTIF(X4:X178,2)</f>
        <v>60</v>
      </c>
      <c r="Y183" s="1"/>
      <c r="Z183">
        <f>COUNTIF(Z4:Z178,2)</f>
        <v>48</v>
      </c>
      <c r="AA183">
        <f>COUNTIF(AA4:AA178,2)</f>
        <v>47</v>
      </c>
      <c r="AB183" s="1"/>
      <c r="AC183">
        <f>COUNTIF(AC4:AC178,2)</f>
        <v>39</v>
      </c>
      <c r="AD183" s="1"/>
      <c r="AE183">
        <f>COUNTIF(AE4:AE178,2)</f>
        <v>43</v>
      </c>
      <c r="AF183" s="1"/>
      <c r="AG183">
        <f>COUNTIF(AG4:AG178,2)</f>
        <v>31</v>
      </c>
      <c r="AH183">
        <f>COUNTIF(AH4:AH178,2)</f>
        <v>55</v>
      </c>
      <c r="AI183">
        <f>COUNTIF(AI4:AI178,2)</f>
        <v>29</v>
      </c>
      <c r="AJ183">
        <f>COUNTIF(AJ4:AJ178,2)</f>
        <v>6</v>
      </c>
      <c r="AK183" s="1"/>
      <c r="AL183">
        <f>COUNTIF(AL4:AL178,2)</f>
        <v>20</v>
      </c>
      <c r="AM183" s="1"/>
      <c r="AN183">
        <f>COUNTIF(AN4:AN178,2)</f>
        <v>55</v>
      </c>
      <c r="AO183" s="1"/>
      <c r="AP183">
        <f>COUNTIF(AP4:AP178,2)</f>
        <v>59</v>
      </c>
      <c r="AS183" s="1"/>
    </row>
    <row r="184" spans="1:45" x14ac:dyDescent="0.3">
      <c r="A184" s="1"/>
      <c r="B184" s="1"/>
      <c r="C184" s="1"/>
      <c r="D184" t="s">
        <v>1122</v>
      </c>
      <c r="E184" t="s">
        <v>1122</v>
      </c>
      <c r="F184" s="1"/>
      <c r="G184" t="s">
        <v>1122</v>
      </c>
      <c r="H184" t="s">
        <v>1122</v>
      </c>
      <c r="I184" s="1"/>
      <c r="J184" t="s">
        <v>1122</v>
      </c>
      <c r="K184" s="1"/>
      <c r="L184" t="s">
        <v>1122</v>
      </c>
      <c r="M184" t="s">
        <v>1122</v>
      </c>
      <c r="N184" t="s">
        <v>1122</v>
      </c>
      <c r="O184" t="s">
        <v>1122</v>
      </c>
      <c r="P184" s="1"/>
      <c r="Q184" t="s">
        <v>1122</v>
      </c>
      <c r="R184" t="s">
        <v>1122</v>
      </c>
      <c r="S184" t="s">
        <v>1122</v>
      </c>
      <c r="T184" s="1"/>
      <c r="U184" t="s">
        <v>1122</v>
      </c>
      <c r="V184" t="s">
        <v>1122</v>
      </c>
      <c r="W184" s="1"/>
      <c r="X184" t="s">
        <v>1122</v>
      </c>
      <c r="Y184" s="1"/>
      <c r="Z184" t="s">
        <v>1122</v>
      </c>
      <c r="AA184" t="s">
        <v>1122</v>
      </c>
      <c r="AB184" s="1"/>
      <c r="AC184" t="s">
        <v>1122</v>
      </c>
      <c r="AD184" s="1"/>
      <c r="AE184" t="s">
        <v>1122</v>
      </c>
      <c r="AF184" s="1"/>
      <c r="AG184" t="s">
        <v>1122</v>
      </c>
      <c r="AH184" t="s">
        <v>1122</v>
      </c>
      <c r="AI184" t="s">
        <v>1122</v>
      </c>
      <c r="AJ184" t="s">
        <v>1122</v>
      </c>
      <c r="AK184" s="1"/>
      <c r="AL184" t="s">
        <v>1122</v>
      </c>
      <c r="AM184" s="1"/>
      <c r="AN184" t="s">
        <v>1122</v>
      </c>
      <c r="AO184" s="1"/>
      <c r="AP184" t="s">
        <v>1122</v>
      </c>
      <c r="AS184" s="1"/>
    </row>
    <row r="185" spans="1:45" x14ac:dyDescent="0.3">
      <c r="A185" s="1"/>
      <c r="B185" s="1"/>
      <c r="C185" s="1"/>
      <c r="D185">
        <f>COUNTIF(D4:D178,3)</f>
        <v>52</v>
      </c>
      <c r="E185">
        <f>COUNTIF(E4:E178,3)</f>
        <v>49</v>
      </c>
      <c r="F185" s="1"/>
      <c r="G185">
        <f>COUNTIF(G4:G178,3)</f>
        <v>44</v>
      </c>
      <c r="H185">
        <f>COUNTIF(H4:H178,3)</f>
        <v>83</v>
      </c>
      <c r="I185" s="1"/>
      <c r="J185">
        <f>COUNTIF(J4:J178,3)</f>
        <v>53</v>
      </c>
      <c r="K185" s="1"/>
      <c r="L185">
        <f>COUNTIF(L4:L178,3)</f>
        <v>41</v>
      </c>
      <c r="M185">
        <f>COUNTIF(M4:M178,3)</f>
        <v>58</v>
      </c>
      <c r="N185">
        <f>COUNTIF(N4:N178,3)</f>
        <v>67</v>
      </c>
      <c r="O185">
        <f>COUNTIF(O4:O178,3)</f>
        <v>45</v>
      </c>
      <c r="P185" s="1"/>
      <c r="Q185">
        <f>COUNTIF(Q4:Q178,3)</f>
        <v>35</v>
      </c>
      <c r="R185">
        <f>COUNTIF(R4:R178,3)</f>
        <v>52</v>
      </c>
      <c r="S185">
        <f>COUNTIF(S4:S178,3)</f>
        <v>51</v>
      </c>
      <c r="T185" s="1"/>
      <c r="U185">
        <f>COUNTIF(U4:U178,3)</f>
        <v>61</v>
      </c>
      <c r="V185">
        <f>COUNTIF(V4:V178,3)</f>
        <v>41</v>
      </c>
      <c r="W185" s="1"/>
      <c r="X185">
        <f>COUNTIF(X4:X178,3)</f>
        <v>36</v>
      </c>
      <c r="Y185" s="1"/>
      <c r="Z185">
        <f>COUNTIF(Z4:Z178,3)</f>
        <v>45</v>
      </c>
      <c r="AA185">
        <f>COUNTIF(AA4:AA178,3)</f>
        <v>64</v>
      </c>
      <c r="AB185" s="1"/>
      <c r="AC185">
        <f>COUNTIF(AC4:AC178,3)</f>
        <v>64</v>
      </c>
      <c r="AD185" s="1"/>
      <c r="AE185">
        <f>COUNTIF(AE4:AE178,3)</f>
        <v>70</v>
      </c>
      <c r="AF185" s="1"/>
      <c r="AG185">
        <f>COUNTIF(AG4:AG178,3)</f>
        <v>46</v>
      </c>
      <c r="AH185">
        <f>COUNTIF(AH4:AH178,3)</f>
        <v>52</v>
      </c>
      <c r="AI185">
        <f>COUNTIF(AI4:AI178,3)</f>
        <v>62</v>
      </c>
      <c r="AJ185">
        <f>COUNTIF(AJ4:AJ178,3)</f>
        <v>22</v>
      </c>
      <c r="AK185" s="1"/>
      <c r="AL185">
        <f>COUNTIF(AL4:AL178,3)</f>
        <v>61</v>
      </c>
      <c r="AM185" s="1"/>
      <c r="AN185">
        <f>COUNTIF(AN4:AN178,3)</f>
        <v>25</v>
      </c>
      <c r="AO185" s="1"/>
      <c r="AP185">
        <f>COUNTIF(AP4:AP178,3)</f>
        <v>56</v>
      </c>
      <c r="AS185" s="1"/>
    </row>
    <row r="186" spans="1:45" x14ac:dyDescent="0.3">
      <c r="A186" s="1"/>
      <c r="B186" s="1"/>
      <c r="C186" s="1"/>
      <c r="D186" t="s">
        <v>1137</v>
      </c>
      <c r="E186" t="s">
        <v>1137</v>
      </c>
      <c r="F186" s="1"/>
      <c r="G186" t="s">
        <v>1137</v>
      </c>
      <c r="H186" t="s">
        <v>1137</v>
      </c>
      <c r="I186" s="1"/>
      <c r="J186" t="s">
        <v>1137</v>
      </c>
      <c r="K186" s="1"/>
      <c r="L186" t="s">
        <v>1137</v>
      </c>
      <c r="M186" t="s">
        <v>1137</v>
      </c>
      <c r="N186" t="s">
        <v>1137</v>
      </c>
      <c r="O186" t="s">
        <v>1137</v>
      </c>
      <c r="P186" s="1"/>
      <c r="Q186" t="s">
        <v>1137</v>
      </c>
      <c r="R186" t="s">
        <v>1137</v>
      </c>
      <c r="S186" t="s">
        <v>1137</v>
      </c>
      <c r="T186" s="1"/>
      <c r="U186" t="s">
        <v>1137</v>
      </c>
      <c r="V186" t="s">
        <v>1137</v>
      </c>
      <c r="W186" s="1"/>
      <c r="X186" t="s">
        <v>1137</v>
      </c>
      <c r="Y186" s="1"/>
      <c r="Z186" t="s">
        <v>1137</v>
      </c>
      <c r="AA186" t="s">
        <v>1137</v>
      </c>
      <c r="AB186" s="1"/>
      <c r="AC186" t="s">
        <v>1137</v>
      </c>
      <c r="AD186" s="1"/>
      <c r="AE186" t="s">
        <v>1137</v>
      </c>
      <c r="AF186" s="1"/>
      <c r="AG186" t="s">
        <v>1137</v>
      </c>
      <c r="AH186" t="s">
        <v>1137</v>
      </c>
      <c r="AI186" t="s">
        <v>1137</v>
      </c>
      <c r="AJ186" t="s">
        <v>1137</v>
      </c>
      <c r="AK186" s="1"/>
      <c r="AL186" t="s">
        <v>1137</v>
      </c>
      <c r="AM186" s="1"/>
      <c r="AN186" t="s">
        <v>1137</v>
      </c>
      <c r="AO186" s="1"/>
      <c r="AP186" t="s">
        <v>1137</v>
      </c>
      <c r="AS186" s="1"/>
    </row>
    <row r="187" spans="1:45" x14ac:dyDescent="0.3">
      <c r="A187" s="1"/>
      <c r="B187" s="1"/>
      <c r="C187" s="1"/>
      <c r="D187">
        <f>COUNTIF(D4:D178,4)</f>
        <v>73</v>
      </c>
      <c r="E187">
        <f>COUNTIF(E4:E178,4)</f>
        <v>70</v>
      </c>
      <c r="F187" s="1"/>
      <c r="G187">
        <f>COUNTIF(G4:G178,4)</f>
        <v>47</v>
      </c>
      <c r="H187">
        <f>COUNTIF(H4:H178,4)</f>
        <v>28</v>
      </c>
      <c r="I187" s="1"/>
      <c r="J187">
        <f>COUNTIF(J4:J178,4)</f>
        <v>72</v>
      </c>
      <c r="K187" s="1"/>
      <c r="L187">
        <f>COUNTIF(L4:L178,4)</f>
        <v>86</v>
      </c>
      <c r="M187">
        <f>COUNTIF(M4:M178,4)</f>
        <v>44</v>
      </c>
      <c r="N187">
        <f>COUNTIF(N4:N178,4)</f>
        <v>25</v>
      </c>
      <c r="O187">
        <f>COUNTIF(O4:O178,4)</f>
        <v>27</v>
      </c>
      <c r="P187" s="1"/>
      <c r="Q187">
        <f>COUNTIF(Q4:Q178,4)</f>
        <v>14</v>
      </c>
      <c r="R187">
        <f>COUNTIF(R4:R178,4)</f>
        <v>46</v>
      </c>
      <c r="S187">
        <f>COUNTIF(S4:S178,4)</f>
        <v>67</v>
      </c>
      <c r="T187" s="1"/>
      <c r="U187">
        <f>COUNTIF(U4:U178,4)</f>
        <v>35</v>
      </c>
      <c r="V187">
        <f>COUNTIF(V4:V178,4)</f>
        <v>20</v>
      </c>
      <c r="W187" s="1"/>
      <c r="X187">
        <f>COUNTIF(X4:X178,4)</f>
        <v>38</v>
      </c>
      <c r="Y187" s="1"/>
      <c r="Z187">
        <f>COUNTIF(Z4:Z178,4)</f>
        <v>41</v>
      </c>
      <c r="AA187">
        <f>COUNTIF(AA4:AA178,4)</f>
        <v>36</v>
      </c>
      <c r="AB187" s="1"/>
      <c r="AC187">
        <f>COUNTIF(AC4:AC178,4)</f>
        <v>50</v>
      </c>
      <c r="AD187" s="1"/>
      <c r="AE187">
        <f>COUNTIF(AE4:AE178,4)</f>
        <v>40</v>
      </c>
      <c r="AF187" s="1"/>
      <c r="AG187">
        <f>COUNTIF(AG4:AG178,4)</f>
        <v>72</v>
      </c>
      <c r="AH187">
        <f>COUNTIF(AH4:AH178,4)</f>
        <v>38</v>
      </c>
      <c r="AI187">
        <f>COUNTIF(AI4:AI178,4)</f>
        <v>51</v>
      </c>
      <c r="AJ187">
        <f>COUNTIF(AJ4:AJ178,4)</f>
        <v>84</v>
      </c>
      <c r="AK187" s="1"/>
      <c r="AL187">
        <f>COUNTIF(AL4:AL178,4)</f>
        <v>67</v>
      </c>
      <c r="AM187" s="1"/>
      <c r="AN187">
        <f>COUNTIF(AN4:AN178,4)</f>
        <v>9</v>
      </c>
      <c r="AO187" s="1"/>
      <c r="AP187">
        <f>COUNTIF(AP4:AP178,4)</f>
        <v>33</v>
      </c>
      <c r="AS187" s="1"/>
    </row>
    <row r="188" spans="1:45" x14ac:dyDescent="0.3">
      <c r="A188" s="1"/>
      <c r="B188" s="1"/>
      <c r="C188" s="1"/>
      <c r="D188" t="s">
        <v>1147</v>
      </c>
      <c r="E188" t="s">
        <v>1147</v>
      </c>
      <c r="F188" s="1"/>
      <c r="G188" t="s">
        <v>1147</v>
      </c>
      <c r="H188" t="s">
        <v>1147</v>
      </c>
      <c r="I188" s="1"/>
      <c r="J188" t="s">
        <v>1147</v>
      </c>
      <c r="K188" s="1"/>
      <c r="L188" t="s">
        <v>1147</v>
      </c>
      <c r="M188" t="s">
        <v>1147</v>
      </c>
      <c r="N188" t="s">
        <v>1147</v>
      </c>
      <c r="O188" t="s">
        <v>1147</v>
      </c>
      <c r="P188" s="1"/>
      <c r="Q188" t="s">
        <v>1147</v>
      </c>
      <c r="R188" t="s">
        <v>1147</v>
      </c>
      <c r="S188" t="s">
        <v>1147</v>
      </c>
      <c r="T188" s="1"/>
      <c r="U188" t="s">
        <v>1147</v>
      </c>
      <c r="V188" t="s">
        <v>1147</v>
      </c>
      <c r="W188" s="1"/>
      <c r="X188" t="s">
        <v>1147</v>
      </c>
      <c r="Y188" s="1"/>
      <c r="Z188" t="s">
        <v>1147</v>
      </c>
      <c r="AA188" t="s">
        <v>1147</v>
      </c>
      <c r="AB188" s="1"/>
      <c r="AC188" t="s">
        <v>1147</v>
      </c>
      <c r="AD188" s="1"/>
      <c r="AE188" t="s">
        <v>1147</v>
      </c>
      <c r="AF188" s="1"/>
      <c r="AG188" t="s">
        <v>1147</v>
      </c>
      <c r="AH188" t="s">
        <v>1147</v>
      </c>
      <c r="AI188" t="s">
        <v>1147</v>
      </c>
      <c r="AJ188" t="s">
        <v>1147</v>
      </c>
      <c r="AK188" s="1"/>
      <c r="AL188" t="s">
        <v>1147</v>
      </c>
      <c r="AM188" s="1"/>
      <c r="AN188" t="s">
        <v>1147</v>
      </c>
      <c r="AO188" s="1"/>
      <c r="AP188" t="s">
        <v>1147</v>
      </c>
      <c r="AS188" s="1"/>
    </row>
    <row r="189" spans="1:45" x14ac:dyDescent="0.3">
      <c r="A189" s="1"/>
      <c r="B189" s="1"/>
      <c r="C189" s="1"/>
      <c r="D189">
        <f>COUNTIF(D4:D178,5)</f>
        <v>38</v>
      </c>
      <c r="E189">
        <f>COUNTIF(E4:E178,5)</f>
        <v>33</v>
      </c>
      <c r="F189" s="1"/>
      <c r="G189">
        <f>COUNTIF(G4:G178,5)</f>
        <v>6</v>
      </c>
      <c r="H189">
        <f>COUNTIF(H4:H178,5)</f>
        <v>9</v>
      </c>
      <c r="I189" s="1"/>
      <c r="J189">
        <f>COUNTIF(J4:J178,5)</f>
        <v>14</v>
      </c>
      <c r="K189" s="1"/>
      <c r="L189">
        <f>COUNTIF(L4:L178,5)</f>
        <v>22</v>
      </c>
      <c r="M189">
        <f>COUNTIF(M4:M178,5)</f>
        <v>3</v>
      </c>
      <c r="N189">
        <f>COUNTIF(N4:N178,5)</f>
        <v>4</v>
      </c>
      <c r="O189">
        <f>COUNTIF(O4:O178,5)</f>
        <v>9</v>
      </c>
      <c r="P189" s="1"/>
      <c r="Q189">
        <f>COUNTIF(Q4:Q178,5)</f>
        <v>3</v>
      </c>
      <c r="R189">
        <f>COUNTIF(R4:R178,5)</f>
        <v>15</v>
      </c>
      <c r="S189">
        <f>COUNTIF(S4:S178,5)</f>
        <v>14</v>
      </c>
      <c r="T189" s="1"/>
      <c r="U189">
        <f>COUNTIF(U4:U178,5)</f>
        <v>4</v>
      </c>
      <c r="V189">
        <f>COUNTIF(V4:V178,5)</f>
        <v>6</v>
      </c>
      <c r="W189" s="1"/>
      <c r="X189">
        <f>COUNTIF(X4:X178,5)</f>
        <v>11</v>
      </c>
      <c r="Y189" s="1"/>
      <c r="Z189">
        <f>COUNTIF(Z4:Z178,5)</f>
        <v>16</v>
      </c>
      <c r="AA189">
        <f>COUNTIF(AA4:AA178,5)</f>
        <v>11</v>
      </c>
      <c r="AB189" s="1"/>
      <c r="AC189">
        <f>COUNTIF(AC4:AC178,5)</f>
        <v>11</v>
      </c>
      <c r="AD189" s="1"/>
      <c r="AE189">
        <f>COUNTIF(AE4:AE178,5)</f>
        <v>11</v>
      </c>
      <c r="AF189" s="1"/>
      <c r="AG189">
        <f>COUNTIF(AG4:AG178,5)</f>
        <v>17</v>
      </c>
      <c r="AH189">
        <f>COUNTIF(AH4:AH178,5)</f>
        <v>3</v>
      </c>
      <c r="AI189">
        <f>COUNTIF(AI4:AI178,5)</f>
        <v>18</v>
      </c>
      <c r="AJ189">
        <f>COUNTIF(AJ4:AJ178,5)</f>
        <v>59</v>
      </c>
      <c r="AK189" s="1"/>
      <c r="AL189">
        <f>COUNTIF(AL4:AL178,5)</f>
        <v>19</v>
      </c>
      <c r="AM189" s="1"/>
      <c r="AN189">
        <f>COUNTIF(AN4:AN178,5)</f>
        <v>1</v>
      </c>
      <c r="AO189" s="1"/>
      <c r="AP189">
        <f>COUNTIF(AP4:AP178,5)</f>
        <v>4</v>
      </c>
      <c r="AS189" s="1"/>
    </row>
    <row r="190" spans="1:45" x14ac:dyDescent="0.3">
      <c r="A190" s="1"/>
      <c r="B190" s="1"/>
      <c r="C190" s="1"/>
      <c r="D190" t="s">
        <v>1068</v>
      </c>
      <c r="E190" t="s">
        <v>1068</v>
      </c>
      <c r="F190" s="1"/>
      <c r="G190" t="s">
        <v>1068</v>
      </c>
      <c r="H190" t="s">
        <v>1068</v>
      </c>
      <c r="I190" s="1"/>
      <c r="J190" t="s">
        <v>1068</v>
      </c>
      <c r="K190" s="1"/>
      <c r="L190" t="s">
        <v>1068</v>
      </c>
      <c r="M190" t="s">
        <v>1068</v>
      </c>
      <c r="N190" t="s">
        <v>1068</v>
      </c>
      <c r="O190" t="s">
        <v>1068</v>
      </c>
      <c r="P190" s="1"/>
      <c r="Q190" t="s">
        <v>1068</v>
      </c>
      <c r="R190" t="s">
        <v>1068</v>
      </c>
      <c r="S190" t="s">
        <v>1068</v>
      </c>
      <c r="T190" s="1"/>
      <c r="U190" t="s">
        <v>1068</v>
      </c>
      <c r="V190" t="s">
        <v>1068</v>
      </c>
      <c r="W190" s="1"/>
      <c r="X190" t="s">
        <v>1068</v>
      </c>
      <c r="Y190" s="1"/>
      <c r="Z190" t="s">
        <v>1068</v>
      </c>
      <c r="AA190" t="s">
        <v>1068</v>
      </c>
      <c r="AB190" s="1"/>
      <c r="AC190" t="s">
        <v>1068</v>
      </c>
      <c r="AD190" s="1"/>
      <c r="AE190" t="s">
        <v>1068</v>
      </c>
      <c r="AF190" s="1"/>
      <c r="AG190" t="s">
        <v>1068</v>
      </c>
      <c r="AH190" t="s">
        <v>1068</v>
      </c>
      <c r="AI190" t="s">
        <v>1068</v>
      </c>
      <c r="AJ190" t="s">
        <v>1068</v>
      </c>
      <c r="AK190" s="1"/>
      <c r="AL190" t="s">
        <v>1068</v>
      </c>
      <c r="AM190" s="1"/>
      <c r="AN190" t="s">
        <v>1068</v>
      </c>
      <c r="AO190" s="1"/>
      <c r="AP190" t="s">
        <v>1068</v>
      </c>
      <c r="AS190" s="1"/>
    </row>
    <row r="191" spans="1:45" x14ac:dyDescent="0.3">
      <c r="A191" s="1"/>
      <c r="B191" s="1"/>
      <c r="C191" s="1"/>
      <c r="D191">
        <f>COUNT(D4:D178)</f>
        <v>173</v>
      </c>
      <c r="E191">
        <f>COUNT(E4:E178)</f>
        <v>173</v>
      </c>
      <c r="F191" s="1"/>
      <c r="G191">
        <f>COUNT(G4:G178)</f>
        <v>172</v>
      </c>
      <c r="H191">
        <f>COUNT(H4:H178)</f>
        <v>170</v>
      </c>
      <c r="I191" s="1"/>
      <c r="J191">
        <f>COUNT(J4:J178)</f>
        <v>171</v>
      </c>
      <c r="K191" s="1"/>
      <c r="L191">
        <f>COUNT(L4:L178)</f>
        <v>173</v>
      </c>
      <c r="M191">
        <f>COUNT(M4:M178)</f>
        <v>173</v>
      </c>
      <c r="N191">
        <f>COUNT(N4:N178)</f>
        <v>172</v>
      </c>
      <c r="O191">
        <f>COUNT(O4:O178)</f>
        <v>173</v>
      </c>
      <c r="P191" s="1"/>
      <c r="Q191">
        <f>COUNT(Q4:Q178)</f>
        <v>173</v>
      </c>
      <c r="R191">
        <f>COUNT(R4:R178)</f>
        <v>172</v>
      </c>
      <c r="S191">
        <f>COUNT(S4:S178)</f>
        <v>173</v>
      </c>
      <c r="T191" s="1"/>
      <c r="U191">
        <f>COUNT(U4:U178)</f>
        <v>172</v>
      </c>
      <c r="V191">
        <f>COUNT(V4:V178)</f>
        <v>173</v>
      </c>
      <c r="W191" s="1"/>
      <c r="X191">
        <f>COUNT(X4:X178)</f>
        <v>173</v>
      </c>
      <c r="Y191" s="1"/>
      <c r="Z191">
        <f>COUNT(Z4:Z178)</f>
        <v>173</v>
      </c>
      <c r="AA191">
        <f>COUNT(AA4:AA178)</f>
        <v>173</v>
      </c>
      <c r="AB191" s="1"/>
      <c r="AC191">
        <f>COUNT(AC4:AC178)</f>
        <v>173</v>
      </c>
      <c r="AD191" s="1"/>
      <c r="AE191">
        <f>COUNT(AE4:AE178)</f>
        <v>173</v>
      </c>
      <c r="AF191" s="1"/>
      <c r="AG191">
        <f>COUNT(AG4:AG178)</f>
        <v>173</v>
      </c>
      <c r="AH191">
        <f>COUNT(AH4:AH178)</f>
        <v>173</v>
      </c>
      <c r="AI191">
        <f>COUNT(AI4:AI178)</f>
        <v>171</v>
      </c>
      <c r="AJ191">
        <f>COUNT(AJ4:AJ178)</f>
        <v>172</v>
      </c>
      <c r="AK191" s="1"/>
      <c r="AL191">
        <f>COUNT(AL4:AL178)</f>
        <v>173</v>
      </c>
      <c r="AM191" s="1"/>
      <c r="AN191">
        <f>COUNT(AN4:AN178)</f>
        <v>173</v>
      </c>
      <c r="AO191" s="1"/>
      <c r="AP191">
        <f>COUNT(AP4:AP178)</f>
        <v>172</v>
      </c>
      <c r="AS191" s="1"/>
    </row>
    <row r="192" spans="1:45" x14ac:dyDescent="0.3">
      <c r="A192" s="1"/>
      <c r="B192" s="1"/>
      <c r="C192" s="1"/>
      <c r="D192" t="s">
        <v>1065</v>
      </c>
      <c r="E192" t="s">
        <v>1065</v>
      </c>
      <c r="F192" s="1"/>
      <c r="G192" t="s">
        <v>1065</v>
      </c>
      <c r="H192" t="s">
        <v>1065</v>
      </c>
      <c r="I192" s="1"/>
      <c r="J192" t="s">
        <v>1065</v>
      </c>
      <c r="K192" s="1"/>
      <c r="L192" t="s">
        <v>1065</v>
      </c>
      <c r="M192" t="s">
        <v>1065</v>
      </c>
      <c r="N192" t="s">
        <v>1065</v>
      </c>
      <c r="O192" t="s">
        <v>1065</v>
      </c>
      <c r="P192" s="1"/>
      <c r="Q192" t="s">
        <v>1065</v>
      </c>
      <c r="R192" t="s">
        <v>1065</v>
      </c>
      <c r="S192" t="s">
        <v>1065</v>
      </c>
      <c r="T192" s="1"/>
      <c r="U192" t="s">
        <v>1065</v>
      </c>
      <c r="V192" t="s">
        <v>1065</v>
      </c>
      <c r="W192" s="1"/>
      <c r="X192" t="s">
        <v>1065</v>
      </c>
      <c r="Y192" s="1"/>
      <c r="Z192" t="s">
        <v>1065</v>
      </c>
      <c r="AA192" t="s">
        <v>1065</v>
      </c>
      <c r="AB192" s="1"/>
      <c r="AC192" t="s">
        <v>1065</v>
      </c>
      <c r="AD192" s="1"/>
      <c r="AE192" t="s">
        <v>1065</v>
      </c>
      <c r="AF192" s="1"/>
      <c r="AG192" t="s">
        <v>1065</v>
      </c>
      <c r="AH192" t="s">
        <v>1065</v>
      </c>
      <c r="AI192" t="s">
        <v>1065</v>
      </c>
      <c r="AJ192" t="s">
        <v>1065</v>
      </c>
      <c r="AK192" s="1"/>
      <c r="AL192" t="s">
        <v>1065</v>
      </c>
      <c r="AM192" s="1"/>
      <c r="AN192" t="s">
        <v>1065</v>
      </c>
      <c r="AO192" s="1"/>
      <c r="AP192" t="s">
        <v>1065</v>
      </c>
      <c r="AS192" s="1"/>
    </row>
    <row r="193" spans="1:45" x14ac:dyDescent="0.3">
      <c r="A193" s="1"/>
      <c r="B193" s="1"/>
      <c r="C193" s="1"/>
      <c r="D193">
        <f>ROUND(AVERAGE(D4:D178),2)</f>
        <v>3.79</v>
      </c>
      <c r="E193">
        <f>ROUND(AVERAGE(E4:E178),2)</f>
        <v>3.65</v>
      </c>
      <c r="F193" s="1"/>
      <c r="G193">
        <f>ROUND(AVERAGE(G4:G178),2)</f>
        <v>2.8</v>
      </c>
      <c r="H193">
        <f>ROUND(AVERAGE(H4:H178),2)</f>
        <v>2.93</v>
      </c>
      <c r="I193" s="1"/>
      <c r="J193">
        <f>ROUND(AVERAGE(J4:J178),2)</f>
        <v>3.37</v>
      </c>
      <c r="K193" s="1"/>
      <c r="L193">
        <f>ROUND(AVERAGE(L4:L178),2)</f>
        <v>3.61</v>
      </c>
      <c r="M193">
        <f>ROUND(AVERAGE(M4:M178),2)</f>
        <v>2.8</v>
      </c>
      <c r="N193">
        <f>ROUND(AVERAGE(N4:N178),2)</f>
        <v>2.62</v>
      </c>
      <c r="O193">
        <f>ROUND(AVERAGE(O4:O178),2)</f>
        <v>2.5299999999999998</v>
      </c>
      <c r="P193" s="1"/>
      <c r="Q193">
        <f>ROUND(AVERAGE(Q4:Q178),2)</f>
        <v>2.2200000000000002</v>
      </c>
      <c r="R193">
        <f>ROUND(AVERAGE(R4:R178),2)</f>
        <v>2.99</v>
      </c>
      <c r="S193">
        <f>ROUND(AVERAGE(S4:S178),2)</f>
        <v>3.29</v>
      </c>
      <c r="T193" s="1"/>
      <c r="U193">
        <f>ROUND(AVERAGE(U4:U178),2)</f>
        <v>2.74</v>
      </c>
      <c r="V193">
        <f>ROUND(AVERAGE(V4:V178),2)</f>
        <v>2.3199999999999998</v>
      </c>
      <c r="W193" s="1"/>
      <c r="X193">
        <f>ROUND(AVERAGE(X4:X178),2)</f>
        <v>2.68</v>
      </c>
      <c r="Y193" s="1"/>
      <c r="Z193">
        <f>ROUND(AVERAGE(Z4:Z178),2)</f>
        <v>2.88</v>
      </c>
      <c r="AA193">
        <f>ROUND(AVERAGE(AA4:AA178),2)</f>
        <v>2.89</v>
      </c>
      <c r="AB193" s="1"/>
      <c r="AC193">
        <f>ROUND(AVERAGE(AC4:AC178),2)</f>
        <v>3.09</v>
      </c>
      <c r="AD193" s="1"/>
      <c r="AE193">
        <f>ROUND(AVERAGE(AE4:AE178),2)</f>
        <v>3.01</v>
      </c>
      <c r="AF193" s="1"/>
      <c r="AG193">
        <f>ROUND(AVERAGE(AG4:AG178),2)</f>
        <v>3.35</v>
      </c>
      <c r="AH193">
        <f>ROUND(AVERAGE(AH4:AH178),2)</f>
        <v>2.65</v>
      </c>
      <c r="AI193">
        <f>ROUND(AVERAGE(AI4:AI178),2)</f>
        <v>3.21</v>
      </c>
      <c r="AJ193">
        <f>ROUND(AVERAGE(AJ4:AJ178),2)</f>
        <v>4.13</v>
      </c>
      <c r="AK193" s="1"/>
      <c r="AL193">
        <f>ROUND(AVERAGE(AL4:AL178),2)</f>
        <v>3.42</v>
      </c>
      <c r="AM193" s="1"/>
      <c r="AN193">
        <f>ROUND(AVERAGE(AN4:AN178),2)</f>
        <v>1.79</v>
      </c>
      <c r="AO193" s="1"/>
      <c r="AP193">
        <f>ROUND(AVERAGE(AP4:AP178),2)</f>
        <v>2.66</v>
      </c>
      <c r="AS193" s="1"/>
    </row>
    <row r="194" spans="1:45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:45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:45" x14ac:dyDescent="0.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:45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:45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:45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:45" x14ac:dyDescent="0.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:45" x14ac:dyDescent="0.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:45" x14ac:dyDescent="0.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:45" x14ac:dyDescent="0.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:45" x14ac:dyDescent="0.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:45" x14ac:dyDescent="0.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:45" x14ac:dyDescent="0.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:45" x14ac:dyDescent="0.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:45" x14ac:dyDescent="0.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3:45" x14ac:dyDescent="0.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3:45" x14ac:dyDescent="0.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3:45" x14ac:dyDescent="0.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3:45" x14ac:dyDescent="0.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3:45" x14ac:dyDescent="0.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3:45" x14ac:dyDescent="0.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3:45" x14ac:dyDescent="0.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3:45" x14ac:dyDescent="0.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3:45" x14ac:dyDescent="0.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3:45" x14ac:dyDescent="0.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3:45" x14ac:dyDescent="0.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3:45" x14ac:dyDescent="0.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3:45" x14ac:dyDescent="0.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3:45" x14ac:dyDescent="0.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3:45" x14ac:dyDescent="0.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3:45" x14ac:dyDescent="0.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3:45" x14ac:dyDescent="0.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3:45" x14ac:dyDescent="0.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3:45" x14ac:dyDescent="0.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3:45" x14ac:dyDescent="0.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3:45" x14ac:dyDescent="0.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3:45" x14ac:dyDescent="0.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3:45" x14ac:dyDescent="0.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3:45" x14ac:dyDescent="0.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3:45" x14ac:dyDescent="0.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3:45" x14ac:dyDescent="0.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3:45" x14ac:dyDescent="0.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3:45" x14ac:dyDescent="0.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3:45" x14ac:dyDescent="0.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3:45" x14ac:dyDescent="0.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3:45" x14ac:dyDescent="0.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3:45" x14ac:dyDescent="0.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3:45" x14ac:dyDescent="0.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3:45" x14ac:dyDescent="0.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3:45" x14ac:dyDescent="0.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3:45" x14ac:dyDescent="0.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3:45" x14ac:dyDescent="0.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3:45" x14ac:dyDescent="0.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3:45" x14ac:dyDescent="0.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3:45" x14ac:dyDescent="0.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3:45" x14ac:dyDescent="0.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3:45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3:45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3:45" x14ac:dyDescent="0.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3:45" x14ac:dyDescent="0.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3:45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3:45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3:45" x14ac:dyDescent="0.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3:45" x14ac:dyDescent="0.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3:45" x14ac:dyDescent="0.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3:45" x14ac:dyDescent="0.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3:45" x14ac:dyDescent="0.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3:45" x14ac:dyDescent="0.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3:45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3:45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3:45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3:45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3:45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3:45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3:45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3:45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3:45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3:45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3:45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3:45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3:45" x14ac:dyDescent="0.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3:45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3:45" x14ac:dyDescent="0.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3:45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3:45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3:45" x14ac:dyDescent="0.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3:45" x14ac:dyDescent="0.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3:45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3:45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3:45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3:45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3:45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3:45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3:45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3:45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3:45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3:45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3:45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3:45" x14ac:dyDescent="0.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3:45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3:45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3:45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3:45" x14ac:dyDescent="0.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3:45" x14ac:dyDescent="0.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3:45" x14ac:dyDescent="0.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3:45" x14ac:dyDescent="0.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3:45" x14ac:dyDescent="0.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3:45" x14ac:dyDescent="0.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3:45" x14ac:dyDescent="0.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3:45" x14ac:dyDescent="0.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3:45" x14ac:dyDescent="0.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3:45" x14ac:dyDescent="0.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3:45" x14ac:dyDescent="0.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3:45" x14ac:dyDescent="0.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3:45" x14ac:dyDescent="0.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3:45" x14ac:dyDescent="0.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3:45" x14ac:dyDescent="0.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3:45" x14ac:dyDescent="0.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3:45" x14ac:dyDescent="0.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3:45" x14ac:dyDescent="0.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3:45" x14ac:dyDescent="0.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3:45" x14ac:dyDescent="0.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3:45" x14ac:dyDescent="0.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3:45" x14ac:dyDescent="0.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3:45" x14ac:dyDescent="0.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3:45" x14ac:dyDescent="0.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3:45" x14ac:dyDescent="0.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3:45" x14ac:dyDescent="0.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3:45" x14ac:dyDescent="0.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3:45" x14ac:dyDescent="0.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3:45" x14ac:dyDescent="0.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3:45" x14ac:dyDescent="0.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3:45" x14ac:dyDescent="0.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6761-3BA7-482F-9755-4B20658990A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BE2980215BC14EAD4A3E31759A0D7C" ma:contentTypeVersion="4" ma:contentTypeDescription="Create a new document." ma:contentTypeScope="" ma:versionID="19a3df4e5621c56f2358bd84ecbdfee6">
  <xsd:schema xmlns:xsd="http://www.w3.org/2001/XMLSchema" xmlns:xs="http://www.w3.org/2001/XMLSchema" xmlns:p="http://schemas.microsoft.com/office/2006/metadata/properties" xmlns:ns2="222568d3-619a-45d9-8dc5-59ee00528529" targetNamespace="http://schemas.microsoft.com/office/2006/metadata/properties" ma:root="true" ma:fieldsID="e60b9d996f08f572266736f9bf4b1b03" ns2:_="">
    <xsd:import namespace="222568d3-619a-45d9-8dc5-59ee005285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568d3-619a-45d9-8dc5-59ee005285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A07BA3-53C9-4C18-A527-7F7D17C1922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1B3C46-151E-47B2-A071-39751DF3E43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E94E586-688C-4DC7-A73F-F55A37EFF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2568d3-619a-45d9-8dc5-59ee005285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Journal</vt:lpstr>
      <vt:lpstr>Concussion Questionnaire</vt:lpstr>
      <vt:lpstr>Summary </vt:lpstr>
      <vt:lpstr>Removed (STRIKE)</vt:lpstr>
      <vt:lpstr>Demographic</vt:lpstr>
      <vt:lpstr>Views</vt:lpstr>
      <vt:lpstr>Attitudes</vt:lpstr>
      <vt:lpstr>Intentions</vt:lpstr>
      <vt:lpstr>Cause</vt:lpstr>
      <vt:lpstr>Symptom</vt:lpstr>
      <vt:lpstr>Symptom (TOTAL)</vt:lpstr>
      <vt:lpstr>Exacerbate</vt:lpstr>
      <vt:lpstr>Risk Perception</vt:lpstr>
      <vt:lpstr>Injury Comparison</vt:lpstr>
      <vt:lpstr>Marlowe-Crowne</vt:lpstr>
      <vt:lpstr>Hypercompetitive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Jorgensen</dc:creator>
  <cp:keywords/>
  <dc:description/>
  <cp:lastModifiedBy>Simon Grasdal</cp:lastModifiedBy>
  <cp:revision/>
  <dcterms:created xsi:type="dcterms:W3CDTF">2015-02-07T18:54:38Z</dcterms:created>
  <dcterms:modified xsi:type="dcterms:W3CDTF">2025-10-16T14:34:28Z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0x0101007EBE2980215BC14EAD4A3E31759A0D7C</vt:lpwstr>
  </property>
</Properties>
</file>